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D:\xua\CBDT\CBDT 2026\Thang 1\Tuan 3\"/>
    </mc:Choice>
  </mc:AlternateContent>
  <xr:revisionPtr revIDLastSave="0" documentId="8_{0FBBA931-A8B2-4466-8A0E-A4652BBC2C6C}" xr6:coauthVersionLast="47" xr6:coauthVersionMax="47" xr10:uidLastSave="{00000000-0000-0000-0000-000000000000}"/>
  <bookViews>
    <workbookView xWindow="-120" yWindow="-120" windowWidth="24240" windowHeight="13140" tabRatio="885" firstSheet="12" activeTab="12" xr2:uid="{00000000-000D-0000-FFFF-FFFF00000000}"/>
  </bookViews>
  <sheets>
    <sheet name="PL tổng hợp lần 1 + lần 2" sheetId="1" state="hidden" r:id="rId1"/>
    <sheet name="Chi tiết ĐC" sheetId="2" state="hidden" r:id="rId2"/>
    <sheet name="Tổng hợp" sheetId="20" state="hidden" r:id="rId3"/>
    <sheet name="Sheet2" sheetId="44" state="hidden" r:id="rId4"/>
    <sheet name="Test" sheetId="47" state="hidden" r:id="rId5"/>
    <sheet name="Thu hồi trường" sheetId="50" state="hidden" r:id="rId6"/>
    <sheet name="Phân bổ-Thu hồi trường" sheetId="49" state="hidden" r:id="rId7"/>
    <sheet name="Tổng hợp - ĐC" sheetId="48" r:id="rId8"/>
    <sheet name="VPHĐND" sheetId="45" r:id="rId9"/>
    <sheet name="Văn hoá " sheetId="42" r:id="rId10"/>
    <sheet name="Kinh tế " sheetId="46" r:id="rId11"/>
    <sheet name="ĐC bậc trường" sheetId="40" state="hidden" r:id="rId12"/>
    <sheet name="MN Chiềng Lương" sheetId="32" r:id="rId13"/>
    <sheet name="MN Nà Ớt" sheetId="33" r:id="rId14"/>
    <sheet name="MN Phiêng Pằn" sheetId="35" r:id="rId15"/>
    <sheet name="TH Chiềng Lương" sheetId="36" r:id="rId16"/>
    <sheet name="TH Phiêng Pằn" sheetId="34" r:id="rId17"/>
    <sheet name="TH&amp;THCS Chiềng Lương" sheetId="37" r:id="rId18"/>
    <sheet name="TH&amp;THCS bán trú Nà Ớt" sheetId="38" state="hidden" r:id="rId19"/>
    <sheet name="TH&amp;THCS bán trú Phiêng Pằn" sheetId="39" r:id="rId20"/>
    <sheet name="Văn phòng UBND" sheetId="3" state="hidden" r:id="rId21"/>
    <sheet name="Văn phòng ĐU" sheetId="5" state="hidden" r:id="rId22"/>
    <sheet name="MTTQ" sheetId="16" state="hidden" r:id="rId23"/>
    <sheet name="Kinh tế" sheetId="6" state="hidden" r:id="rId24"/>
    <sheet name="VH-XH" sheetId="7" state="hidden" r:id="rId25"/>
    <sheet name="TTHCC" sheetId="8" state="hidden" r:id="rId26"/>
    <sheet name="TTCT" sheetId="10" state="hidden" r:id="rId27"/>
    <sheet name="Trung tâm VH" sheetId="11" state="hidden" r:id="rId28"/>
    <sheet name="Công an" sheetId="13" state="hidden" r:id="rId29"/>
    <sheet name="BQL" sheetId="14" state="hidden" r:id="rId30"/>
    <sheet name="MN Cò Nòi 1" sheetId="15" state="hidden" r:id="rId31"/>
    <sheet name="MN Nà Sản" sheetId="17" state="hidden" r:id="rId32"/>
    <sheet name="MN Hoa Hồng" sheetId="18" state="hidden" r:id="rId33"/>
    <sheet name="MN Tô Hiệu" sheetId="19" state="hidden" r:id="rId34"/>
    <sheet name="MN Cò Nòi" sheetId="21" state="hidden" r:id="rId35"/>
    <sheet name="TH Cò Nòi" sheetId="22" state="hidden" r:id="rId36"/>
    <sheet name="TTHL" sheetId="30" state="hidden" r:id="rId37"/>
    <sheet name="TH-THCS Tô Hiệu" sheetId="23" state="hidden" r:id="rId38"/>
    <sheet name="TH-THCS CVT" sheetId="28" state="hidden" r:id="rId39"/>
    <sheet name="TH-THCS Nà Ban" sheetId="27" state="hidden" r:id="rId40"/>
    <sheet name="TH-THCS Nà Sản" sheetId="26" state="hidden" r:id="rId41"/>
    <sheet name="TH-THCS Bình Minh" sheetId="25" state="hidden" r:id="rId42"/>
    <sheet name="CLC" sheetId="24" state="hidden" r:id="rId43"/>
    <sheet name="19.5" sheetId="29" state="hidden" r:id="rId44"/>
    <sheet name="Sheet1" sheetId="31" state="hidden" r:id="rId45"/>
  </sheets>
  <externalReferences>
    <externalReference r:id="rId46"/>
  </externalReferences>
  <definedNames>
    <definedName name="\" hidden="1">#REF!</definedName>
    <definedName name="\T">#REF!</definedName>
    <definedName name="___________________________________________________________________a1" hidden="1">{"'Sheet1'!$L$16"}</definedName>
    <definedName name="___________________________________________________________________PA3" hidden="1">{"'Sheet1'!$L$16"}</definedName>
    <definedName name="_________________________________________________________________a1" hidden="1">{"'Sheet1'!$L$16"}</definedName>
    <definedName name="_________________________________________________________________PA3" hidden="1">{"'Sheet1'!$L$16"}</definedName>
    <definedName name="_______________________________________________________________a1" hidden="1">{"'Sheet1'!$L$16"}</definedName>
    <definedName name="_______________________________________________________________DT12" hidden="1">{"'Sheet1'!$L$16"}</definedName>
    <definedName name="_______________________________________________________________PA3" hidden="1">{"'Sheet1'!$L$16"}</definedName>
    <definedName name="_____________________________________________________________a1" hidden="1">{"'Sheet1'!$L$16"}</definedName>
    <definedName name="_____________________________________________________________DT12" hidden="1">{"'Sheet1'!$L$16"}</definedName>
    <definedName name="_____________________________________________________________PA3" hidden="1">{"'Sheet1'!$L$16"}</definedName>
    <definedName name="____________________________________________________________DT12" hidden="1">{"'Sheet1'!$L$16"}</definedName>
    <definedName name="___________________________________________________________a1" hidden="1">{"'Sheet1'!$L$16"}</definedName>
    <definedName name="___________________________________________________________DT12" hidden="1">{"'Sheet1'!$L$16"}</definedName>
    <definedName name="___________________________________________________________PA3" hidden="1">{"'Sheet1'!$L$16"}</definedName>
    <definedName name="_________________________________________________________a1" hidden="1">{"'Sheet1'!$L$16"}</definedName>
    <definedName name="_________________________________________________________DT12" hidden="1">{"'Sheet1'!$L$16"}</definedName>
    <definedName name="_________________________________________________________PA3" hidden="1">{"'Sheet1'!$L$16"}</definedName>
    <definedName name="________________________________________________________a1" hidden="1">{"'Sheet1'!$L$16"}</definedName>
    <definedName name="________________________________________________________DT12" hidden="1">{"'Sheet1'!$L$16"}</definedName>
    <definedName name="________________________________________________________PA3" hidden="1">{"'Sheet1'!$L$16"}</definedName>
    <definedName name="_______________________________________________________DT12" hidden="1">{"'Sheet1'!$L$16"}</definedName>
    <definedName name="______________________________________________________a1" hidden="1">{"'Sheet1'!$L$16"}</definedName>
    <definedName name="______________________________________________________PA3" hidden="1">{"'Sheet1'!$L$16"}</definedName>
    <definedName name="_____________________________________________________DT12" hidden="1">{"'Sheet1'!$L$16"}</definedName>
    <definedName name="____________________________________________________a1" hidden="1">{"'Sheet1'!$L$16"}</definedName>
    <definedName name="____________________________________________________PA3" hidden="1">{"'Sheet1'!$L$16"}</definedName>
    <definedName name="___________________________________________________a1" hidden="1">{"'Sheet1'!$L$16"}</definedName>
    <definedName name="___________________________________________________DT12" hidden="1">{"'Sheet1'!$L$16"}</definedName>
    <definedName name="___________________________________________________PA3" hidden="1">{"'Sheet1'!$L$16"}</definedName>
    <definedName name="__________________________________________________a1" hidden="1">{"'Sheet1'!$L$16"}</definedName>
    <definedName name="__________________________________________________DT12" hidden="1">{"'Sheet1'!$L$16"}</definedName>
    <definedName name="__________________________________________________PA3" hidden="1">{"'Sheet1'!$L$16"}</definedName>
    <definedName name="_________________________________________________a1" hidden="1">{"'Sheet1'!$L$16"}</definedName>
    <definedName name="_________________________________________________DT12" hidden="1">{"'Sheet1'!$L$16"}</definedName>
    <definedName name="_________________________________________________PA3" hidden="1">{"'Sheet1'!$L$16"}</definedName>
    <definedName name="________________________________________________a1" hidden="1">{"'Sheet1'!$L$16"}</definedName>
    <definedName name="________________________________________________DT12" hidden="1">{"'Sheet1'!$L$16"}</definedName>
    <definedName name="________________________________________________PA3" hidden="1">{"'Sheet1'!$L$16"}</definedName>
    <definedName name="_______________________________________________a1" hidden="1">{"'Sheet1'!$L$16"}</definedName>
    <definedName name="_______________________________________________DT12" hidden="1">{"'Sheet1'!$L$16"}</definedName>
    <definedName name="_______________________________________________PA3" hidden="1">{"'Sheet1'!$L$16"}</definedName>
    <definedName name="______________________________________________a1" hidden="1">{"'Sheet1'!$L$16"}</definedName>
    <definedName name="______________________________________________DT12" hidden="1">{"'Sheet1'!$L$16"}</definedName>
    <definedName name="______________________________________________PA3" hidden="1">{"'Sheet1'!$L$16"}</definedName>
    <definedName name="_____________________________________________a1" hidden="1">{"'Sheet1'!$L$16"}</definedName>
    <definedName name="_____________________________________________DT12" hidden="1">{"'Sheet1'!$L$16"}</definedName>
    <definedName name="_____________________________________________PA3" hidden="1">{"'Sheet1'!$L$16"}</definedName>
    <definedName name="____________________________________________a1" hidden="1">{"'Sheet1'!$L$16"}</definedName>
    <definedName name="____________________________________________DT12" hidden="1">{"'Sheet1'!$L$16"}</definedName>
    <definedName name="____________________________________________PA3" hidden="1">{"'Sheet1'!$L$16"}</definedName>
    <definedName name="___________________________________________a1" hidden="1">{"'Sheet1'!$L$16"}</definedName>
    <definedName name="___________________________________________DT12" hidden="1">{"'Sheet1'!$L$16"}</definedName>
    <definedName name="___________________________________________NCL100">#REF!</definedName>
    <definedName name="___________________________________________NCL200">#REF!</definedName>
    <definedName name="___________________________________________NCL250">#REF!</definedName>
    <definedName name="___________________________________________nin190">#REF!</definedName>
    <definedName name="___________________________________________PA3" hidden="1">{"'Sheet1'!$L$16"}</definedName>
    <definedName name="___________________________________________SN3">#REF!</definedName>
    <definedName name="___________________________________________TL3">#REF!</definedName>
    <definedName name="___________________________________________tz593">#REF!</definedName>
    <definedName name="___________________________________________VL100">#REF!</definedName>
    <definedName name="___________________________________________VL250">#REF!</definedName>
    <definedName name="__________________________________________a1" hidden="1">{"'Sheet1'!$L$16"}</definedName>
    <definedName name="__________________________________________boi1">#REF!</definedName>
    <definedName name="__________________________________________boi2">#REF!</definedName>
    <definedName name="__________________________________________CON1">#REF!</definedName>
    <definedName name="__________________________________________CON2">#REF!</definedName>
    <definedName name="__________________________________________ddn400">#REF!</definedName>
    <definedName name="__________________________________________ddn600">#REF!</definedName>
    <definedName name="__________________________________________DT12" hidden="1">{"'Sheet1'!$L$16"}</definedName>
    <definedName name="__________________________________________hsm2">1.1289</definedName>
    <definedName name="__________________________________________hso2">#REF!</definedName>
    <definedName name="__________________________________________kha1">#REF!</definedName>
    <definedName name="__________________________________________MAC12">#REF!</definedName>
    <definedName name="__________________________________________MAC46">#REF!</definedName>
    <definedName name="__________________________________________NCL100">#REF!</definedName>
    <definedName name="__________________________________________NCL200">#REF!</definedName>
    <definedName name="__________________________________________NCL250">#REF!</definedName>
    <definedName name="__________________________________________NET2">#REF!</definedName>
    <definedName name="__________________________________________nin190">#REF!</definedName>
    <definedName name="__________________________________________PA3" hidden="1">{"'Sheet1'!$L$16"}</definedName>
    <definedName name="__________________________________________sc1">#REF!</definedName>
    <definedName name="__________________________________________SC2">#REF!</definedName>
    <definedName name="__________________________________________sc3">#REF!</definedName>
    <definedName name="__________________________________________SN3">#REF!</definedName>
    <definedName name="__________________________________________TL1">#REF!</definedName>
    <definedName name="__________________________________________TL2">#REF!</definedName>
    <definedName name="__________________________________________TL3">#REF!</definedName>
    <definedName name="__________________________________________TLA120">#REF!</definedName>
    <definedName name="__________________________________________TLA35">#REF!</definedName>
    <definedName name="__________________________________________TLA50">#REF!</definedName>
    <definedName name="__________________________________________TLA70">#REF!</definedName>
    <definedName name="__________________________________________TLA95">#REF!</definedName>
    <definedName name="__________________________________________tz593">#REF!</definedName>
    <definedName name="__________________________________________VL100">#REF!</definedName>
    <definedName name="__________________________________________VL250">#REF!</definedName>
    <definedName name="_________________________________________a1" hidden="1">{"'Sheet1'!$L$16"}</definedName>
    <definedName name="_________________________________________boi1">#REF!</definedName>
    <definedName name="_________________________________________boi2">#REF!</definedName>
    <definedName name="_________________________________________CON1">#REF!</definedName>
    <definedName name="_________________________________________CON2">#REF!</definedName>
    <definedName name="_________________________________________ddn400">#REF!</definedName>
    <definedName name="_________________________________________ddn600">#REF!</definedName>
    <definedName name="_________________________________________DT12" hidden="1">{"'Sheet1'!$L$16"}</definedName>
    <definedName name="_________________________________________hsm2">1.1289</definedName>
    <definedName name="_________________________________________hso2">#REF!</definedName>
    <definedName name="_________________________________________kha1">#REF!</definedName>
    <definedName name="_________________________________________MAC12">#REF!</definedName>
    <definedName name="_________________________________________MAC46">#REF!</definedName>
    <definedName name="_________________________________________NCL100">#REF!</definedName>
    <definedName name="_________________________________________NCL200">#REF!</definedName>
    <definedName name="_________________________________________NCL250">#REF!</definedName>
    <definedName name="_________________________________________NET2">#REF!</definedName>
    <definedName name="_________________________________________nin190">#REF!</definedName>
    <definedName name="_________________________________________PA3" hidden="1">{"'Sheet1'!$L$16"}</definedName>
    <definedName name="_________________________________________sc1">#REF!</definedName>
    <definedName name="_________________________________________SC2">#REF!</definedName>
    <definedName name="_________________________________________sc3">#REF!</definedName>
    <definedName name="_________________________________________SN3">#REF!</definedName>
    <definedName name="_________________________________________TL1">#REF!</definedName>
    <definedName name="_________________________________________TL2">#REF!</definedName>
    <definedName name="_________________________________________TL3">#REF!</definedName>
    <definedName name="_________________________________________TLA120">#REF!</definedName>
    <definedName name="_________________________________________TLA35">#REF!</definedName>
    <definedName name="_________________________________________TLA50">#REF!</definedName>
    <definedName name="_________________________________________TLA70">#REF!</definedName>
    <definedName name="_________________________________________TLA95">#REF!</definedName>
    <definedName name="_________________________________________tz593">#REF!</definedName>
    <definedName name="_________________________________________VL100">#REF!</definedName>
    <definedName name="_________________________________________VL250">#REF!</definedName>
    <definedName name="________________________________________a1" hidden="1">{"'Sheet1'!$L$16"}</definedName>
    <definedName name="________________________________________boi1">#REF!</definedName>
    <definedName name="________________________________________boi2">#REF!</definedName>
    <definedName name="________________________________________CON1">#REF!</definedName>
    <definedName name="________________________________________CON2">#REF!</definedName>
    <definedName name="________________________________________ddn400">#REF!</definedName>
    <definedName name="________________________________________ddn600">#REF!</definedName>
    <definedName name="________________________________________DT12" hidden="1">{"'Sheet1'!$L$16"}</definedName>
    <definedName name="________________________________________hsm2">1.1289</definedName>
    <definedName name="________________________________________hso2">#REF!</definedName>
    <definedName name="________________________________________kha1">#REF!</definedName>
    <definedName name="________________________________________MAC12">#REF!</definedName>
    <definedName name="________________________________________MAC46">#REF!</definedName>
    <definedName name="________________________________________NCL100">#REF!</definedName>
    <definedName name="________________________________________NCL200">#REF!</definedName>
    <definedName name="________________________________________NCL250">#REF!</definedName>
    <definedName name="________________________________________NET2">#REF!</definedName>
    <definedName name="________________________________________nin190">#REF!</definedName>
    <definedName name="________________________________________PA3" hidden="1">{"'Sheet1'!$L$16"}</definedName>
    <definedName name="________________________________________sc1">#REF!</definedName>
    <definedName name="________________________________________SC2">#REF!</definedName>
    <definedName name="________________________________________sc3">#REF!</definedName>
    <definedName name="________________________________________SN3">#REF!</definedName>
    <definedName name="________________________________________TL1">#REF!</definedName>
    <definedName name="________________________________________TL2">#REF!</definedName>
    <definedName name="________________________________________TL3">#REF!</definedName>
    <definedName name="________________________________________TLA120">#REF!</definedName>
    <definedName name="________________________________________TLA35">#REF!</definedName>
    <definedName name="________________________________________TLA50">#REF!</definedName>
    <definedName name="________________________________________TLA70">#REF!</definedName>
    <definedName name="________________________________________TLA95">#REF!</definedName>
    <definedName name="________________________________________tz593">#REF!</definedName>
    <definedName name="________________________________________VL100">#REF!</definedName>
    <definedName name="________________________________________VL250">#REF!</definedName>
    <definedName name="_______________________________________a1" hidden="1">{"'Sheet1'!$L$16"}</definedName>
    <definedName name="_______________________________________boi1">#REF!</definedName>
    <definedName name="_______________________________________boi2">#REF!</definedName>
    <definedName name="_______________________________________CON1">#REF!</definedName>
    <definedName name="_______________________________________CON2">#REF!</definedName>
    <definedName name="_______________________________________ddn400">#REF!</definedName>
    <definedName name="_______________________________________ddn600">#REF!</definedName>
    <definedName name="_______________________________________DT12" hidden="1">{"'Sheet1'!$L$16"}</definedName>
    <definedName name="_______________________________________hsm2">1.1289</definedName>
    <definedName name="_______________________________________hso2">#REF!</definedName>
    <definedName name="_______________________________________kha1">#REF!</definedName>
    <definedName name="_______________________________________MAC12">#REF!</definedName>
    <definedName name="_______________________________________MAC46">#REF!</definedName>
    <definedName name="_______________________________________NET2">#REF!</definedName>
    <definedName name="_______________________________________PA3" hidden="1">{"'Sheet1'!$L$16"}</definedName>
    <definedName name="_______________________________________sc1">#REF!</definedName>
    <definedName name="_______________________________________SC2">#REF!</definedName>
    <definedName name="_______________________________________sc3">#REF!</definedName>
    <definedName name="_______________________________________TL1">#REF!</definedName>
    <definedName name="_______________________________________TL2">#REF!</definedName>
    <definedName name="_______________________________________TLA120">#REF!</definedName>
    <definedName name="_______________________________________TLA35">#REF!</definedName>
    <definedName name="_______________________________________TLA50">#REF!</definedName>
    <definedName name="_______________________________________TLA70">#REF!</definedName>
    <definedName name="_______________________________________TLA95">#REF!</definedName>
    <definedName name="_______________________________________tz593">#REF!</definedName>
    <definedName name="______________________________________a1" hidden="1">{"'Sheet1'!$L$16"}</definedName>
    <definedName name="______________________________________boi1">#REF!</definedName>
    <definedName name="______________________________________boi2">#REF!</definedName>
    <definedName name="______________________________________CON1">#REF!</definedName>
    <definedName name="______________________________________CON2">#REF!</definedName>
    <definedName name="______________________________________ddn400">#REF!</definedName>
    <definedName name="______________________________________ddn600">#REF!</definedName>
    <definedName name="______________________________________DT12" hidden="1">{"'Sheet1'!$L$16"}</definedName>
    <definedName name="______________________________________hsm2">1.1289</definedName>
    <definedName name="______________________________________hso2">#REF!</definedName>
    <definedName name="______________________________________kha1">#REF!</definedName>
    <definedName name="______________________________________MAC12">#REF!</definedName>
    <definedName name="______________________________________MAC46">#REF!</definedName>
    <definedName name="______________________________________NCL100">#REF!</definedName>
    <definedName name="______________________________________NCL200">#REF!</definedName>
    <definedName name="______________________________________NCL250">#REF!</definedName>
    <definedName name="______________________________________NET2">#REF!</definedName>
    <definedName name="______________________________________nin190">#REF!</definedName>
    <definedName name="______________________________________PA3" hidden="1">{"'Sheet1'!$L$16"}</definedName>
    <definedName name="______________________________________sc1">#REF!</definedName>
    <definedName name="______________________________________SC2">#REF!</definedName>
    <definedName name="______________________________________sc3">#REF!</definedName>
    <definedName name="______________________________________SN3">#REF!</definedName>
    <definedName name="______________________________________TL1">#REF!</definedName>
    <definedName name="______________________________________TL2">#REF!</definedName>
    <definedName name="______________________________________TL3">#REF!</definedName>
    <definedName name="______________________________________TLA120">#REF!</definedName>
    <definedName name="______________________________________TLA35">#REF!</definedName>
    <definedName name="______________________________________TLA50">#REF!</definedName>
    <definedName name="______________________________________TLA70">#REF!</definedName>
    <definedName name="______________________________________TLA95">#REF!</definedName>
    <definedName name="______________________________________tz593">#REF!</definedName>
    <definedName name="______________________________________VL100">#REF!</definedName>
    <definedName name="______________________________________VL250">#REF!</definedName>
    <definedName name="_____________________________________a1" hidden="1">{"'Sheet1'!$L$16"}</definedName>
    <definedName name="_____________________________________boi1">#REF!</definedName>
    <definedName name="_____________________________________boi2">#REF!</definedName>
    <definedName name="_____________________________________CON1">#REF!</definedName>
    <definedName name="_____________________________________CON2">#REF!</definedName>
    <definedName name="_____________________________________ddn400">#REF!</definedName>
    <definedName name="_____________________________________ddn600">#REF!</definedName>
    <definedName name="_____________________________________DT12" hidden="1">{"'Sheet1'!$L$16"}</definedName>
    <definedName name="_____________________________________hsm2">1.1289</definedName>
    <definedName name="_____________________________________hso2">#REF!</definedName>
    <definedName name="_____________________________________kha1">#REF!</definedName>
    <definedName name="_____________________________________MAC12">#REF!</definedName>
    <definedName name="_____________________________________MAC46">#REF!</definedName>
    <definedName name="_____________________________________NCL100">#REF!</definedName>
    <definedName name="_____________________________________NCL200">#REF!</definedName>
    <definedName name="_____________________________________NCL250">#REF!</definedName>
    <definedName name="_____________________________________NET2">#REF!</definedName>
    <definedName name="_____________________________________nin190">#REF!</definedName>
    <definedName name="_____________________________________PA3" hidden="1">{"'Sheet1'!$L$16"}</definedName>
    <definedName name="_____________________________________sc1">#REF!</definedName>
    <definedName name="_____________________________________SC2">#REF!</definedName>
    <definedName name="_____________________________________sc3">#REF!</definedName>
    <definedName name="_____________________________________SN3">#REF!</definedName>
    <definedName name="_____________________________________TL1">#REF!</definedName>
    <definedName name="_____________________________________TL2">#REF!</definedName>
    <definedName name="_____________________________________TL3">#REF!</definedName>
    <definedName name="_____________________________________TLA120">#REF!</definedName>
    <definedName name="_____________________________________TLA35">#REF!</definedName>
    <definedName name="_____________________________________TLA50">#REF!</definedName>
    <definedName name="_____________________________________TLA70">#REF!</definedName>
    <definedName name="_____________________________________TLA95">#REF!</definedName>
    <definedName name="_____________________________________tz593">#REF!</definedName>
    <definedName name="_____________________________________VL100">#REF!</definedName>
    <definedName name="_____________________________________VL250">#REF!</definedName>
    <definedName name="____________________________________a1" hidden="1">{"'Sheet1'!$L$16"}</definedName>
    <definedName name="____________________________________boi1">#REF!</definedName>
    <definedName name="____________________________________boi2">#REF!</definedName>
    <definedName name="____________________________________CON1">#REF!</definedName>
    <definedName name="____________________________________CON2">#REF!</definedName>
    <definedName name="____________________________________ddn400">#REF!</definedName>
    <definedName name="____________________________________ddn600">#REF!</definedName>
    <definedName name="____________________________________DT12" hidden="1">{"'Sheet1'!$L$16"}</definedName>
    <definedName name="____________________________________hsm2">1.1289</definedName>
    <definedName name="____________________________________hso2">#REF!</definedName>
    <definedName name="____________________________________kha1">#REF!</definedName>
    <definedName name="____________________________________MAC12">#REF!</definedName>
    <definedName name="____________________________________MAC46">#REF!</definedName>
    <definedName name="____________________________________NCL100">#REF!</definedName>
    <definedName name="____________________________________NCL200">#REF!</definedName>
    <definedName name="____________________________________NCL250">#REF!</definedName>
    <definedName name="____________________________________NET2">#REF!</definedName>
    <definedName name="____________________________________nin190">#REF!</definedName>
    <definedName name="____________________________________PA3" hidden="1">{"'Sheet1'!$L$16"}</definedName>
    <definedName name="____________________________________sc1">#REF!</definedName>
    <definedName name="____________________________________SC2">#REF!</definedName>
    <definedName name="____________________________________sc3">#REF!</definedName>
    <definedName name="____________________________________SN3">#REF!</definedName>
    <definedName name="____________________________________TL1">#REF!</definedName>
    <definedName name="____________________________________TL2">#REF!</definedName>
    <definedName name="____________________________________TL3">#REF!</definedName>
    <definedName name="____________________________________TLA120">#REF!</definedName>
    <definedName name="____________________________________TLA35">#REF!</definedName>
    <definedName name="____________________________________TLA50">#REF!</definedName>
    <definedName name="____________________________________TLA70">#REF!</definedName>
    <definedName name="____________________________________TLA95">#REF!</definedName>
    <definedName name="____________________________________tz593">#REF!</definedName>
    <definedName name="____________________________________VL100">#REF!</definedName>
    <definedName name="____________________________________VL250">#REF!</definedName>
    <definedName name="___________________________________a1" hidden="1">{"'Sheet1'!$L$16"}</definedName>
    <definedName name="___________________________________boi1">#REF!</definedName>
    <definedName name="___________________________________boi2">#REF!</definedName>
    <definedName name="___________________________________CON1">#REF!</definedName>
    <definedName name="___________________________________CON2">#REF!</definedName>
    <definedName name="___________________________________ddn400">#REF!</definedName>
    <definedName name="___________________________________ddn600">#REF!</definedName>
    <definedName name="___________________________________DT12" hidden="1">{"'Sheet1'!$L$16"}</definedName>
    <definedName name="___________________________________hsm2">1.1289</definedName>
    <definedName name="___________________________________hso2">#REF!</definedName>
    <definedName name="___________________________________kha1">#REF!</definedName>
    <definedName name="___________________________________MAC12">#REF!</definedName>
    <definedName name="___________________________________MAC46">#REF!</definedName>
    <definedName name="___________________________________NCL100">#REF!</definedName>
    <definedName name="___________________________________NCL200">#REF!</definedName>
    <definedName name="___________________________________NCL250">#REF!</definedName>
    <definedName name="___________________________________NET2">#REF!</definedName>
    <definedName name="___________________________________nin190">#REF!</definedName>
    <definedName name="___________________________________PA3" hidden="1">{"'Sheet1'!$L$16"}</definedName>
    <definedName name="___________________________________sc1">#REF!</definedName>
    <definedName name="___________________________________SC2">#REF!</definedName>
    <definedName name="___________________________________sc3">#REF!</definedName>
    <definedName name="___________________________________SN3">#REF!</definedName>
    <definedName name="___________________________________TL1">#REF!</definedName>
    <definedName name="___________________________________TL2">#REF!</definedName>
    <definedName name="___________________________________TL3">#REF!</definedName>
    <definedName name="___________________________________TLA120">#REF!</definedName>
    <definedName name="___________________________________TLA35">#REF!</definedName>
    <definedName name="___________________________________TLA50">#REF!</definedName>
    <definedName name="___________________________________TLA70">#REF!</definedName>
    <definedName name="___________________________________TLA95">#REF!</definedName>
    <definedName name="___________________________________tz593">#REF!</definedName>
    <definedName name="___________________________________VL100">#REF!</definedName>
    <definedName name="___________________________________VL250">#REF!</definedName>
    <definedName name="__________________________________a1" hidden="1">{"'Sheet1'!$L$16"}</definedName>
    <definedName name="__________________________________boi1">#REF!</definedName>
    <definedName name="__________________________________boi2">#REF!</definedName>
    <definedName name="__________________________________CON1">#REF!</definedName>
    <definedName name="__________________________________CON2">#REF!</definedName>
    <definedName name="__________________________________ddn400">#REF!</definedName>
    <definedName name="__________________________________ddn600">#REF!</definedName>
    <definedName name="__________________________________DT12" hidden="1">{"'Sheet1'!$L$16"}</definedName>
    <definedName name="__________________________________hsm2">1.1289</definedName>
    <definedName name="__________________________________hso2">#REF!</definedName>
    <definedName name="__________________________________kha1">#REF!</definedName>
    <definedName name="__________________________________MAC12">#REF!</definedName>
    <definedName name="__________________________________MAC46">#REF!</definedName>
    <definedName name="__________________________________NCL100">#REF!</definedName>
    <definedName name="__________________________________NCL200">#REF!</definedName>
    <definedName name="__________________________________NCL250">#REF!</definedName>
    <definedName name="__________________________________NET2">#REF!</definedName>
    <definedName name="__________________________________nin190">#REF!</definedName>
    <definedName name="__________________________________PA3" hidden="1">{"'Sheet1'!$L$16"}</definedName>
    <definedName name="__________________________________sc1">#REF!</definedName>
    <definedName name="__________________________________SC2">#REF!</definedName>
    <definedName name="__________________________________sc3">#REF!</definedName>
    <definedName name="__________________________________SN3">#REF!</definedName>
    <definedName name="__________________________________TL1">#REF!</definedName>
    <definedName name="__________________________________TL2">#REF!</definedName>
    <definedName name="__________________________________TL3">#REF!</definedName>
    <definedName name="__________________________________TLA120">#REF!</definedName>
    <definedName name="__________________________________TLA35">#REF!</definedName>
    <definedName name="__________________________________TLA50">#REF!</definedName>
    <definedName name="__________________________________TLA70">#REF!</definedName>
    <definedName name="__________________________________TLA95">#REF!</definedName>
    <definedName name="__________________________________tz593">#REF!</definedName>
    <definedName name="__________________________________VL100">#REF!</definedName>
    <definedName name="__________________________________VL250">#REF!</definedName>
    <definedName name="_________________________________a1" hidden="1">{"'Sheet1'!$L$16"}</definedName>
    <definedName name="_________________________________boi1">#REF!</definedName>
    <definedName name="_________________________________boi2">#REF!</definedName>
    <definedName name="_________________________________CON1">#REF!</definedName>
    <definedName name="_________________________________CON2">#REF!</definedName>
    <definedName name="_________________________________ddn400">#REF!</definedName>
    <definedName name="_________________________________ddn600">#REF!</definedName>
    <definedName name="_________________________________DT12" hidden="1">{"'Sheet1'!$L$16"}</definedName>
    <definedName name="_________________________________hsm2">1.1289</definedName>
    <definedName name="_________________________________hso2">#REF!</definedName>
    <definedName name="_________________________________kha1">#REF!</definedName>
    <definedName name="_________________________________MAC12">#REF!</definedName>
    <definedName name="_________________________________MAC46">#REF!</definedName>
    <definedName name="_________________________________NCL100">#REF!</definedName>
    <definedName name="_________________________________NCL200">#REF!</definedName>
    <definedName name="_________________________________NCL250">#REF!</definedName>
    <definedName name="_________________________________NET2">#REF!</definedName>
    <definedName name="_________________________________nin190">#REF!</definedName>
    <definedName name="_________________________________PA3" hidden="1">{"'Sheet1'!$L$16"}</definedName>
    <definedName name="_________________________________sc1">#REF!</definedName>
    <definedName name="_________________________________SC2">#REF!</definedName>
    <definedName name="_________________________________sc3">#REF!</definedName>
    <definedName name="_________________________________SN3">#REF!</definedName>
    <definedName name="_________________________________TL1">#REF!</definedName>
    <definedName name="_________________________________TL2">#REF!</definedName>
    <definedName name="_________________________________TL3">#REF!</definedName>
    <definedName name="_________________________________TLA120">#REF!</definedName>
    <definedName name="_________________________________TLA35">#REF!</definedName>
    <definedName name="_________________________________TLA50">#REF!</definedName>
    <definedName name="_________________________________TLA70">#REF!</definedName>
    <definedName name="_________________________________TLA95">#REF!</definedName>
    <definedName name="_________________________________tz593">#REF!</definedName>
    <definedName name="_________________________________VL100">#REF!</definedName>
    <definedName name="_________________________________VL250">#REF!</definedName>
    <definedName name="________________________________a1" hidden="1">{"'Sheet1'!$L$16"}</definedName>
    <definedName name="________________________________boi1">#REF!</definedName>
    <definedName name="________________________________boi2">#REF!</definedName>
    <definedName name="________________________________CON1">#REF!</definedName>
    <definedName name="________________________________CON2">#REF!</definedName>
    <definedName name="________________________________ddn400">#REF!</definedName>
    <definedName name="________________________________ddn600">#REF!</definedName>
    <definedName name="________________________________DT12" hidden="1">{"'Sheet1'!$L$16"}</definedName>
    <definedName name="________________________________hsm2">1.1289</definedName>
    <definedName name="________________________________hso2">#REF!</definedName>
    <definedName name="________________________________kha1">#REF!</definedName>
    <definedName name="________________________________MAC12">#REF!</definedName>
    <definedName name="________________________________MAC46">#REF!</definedName>
    <definedName name="________________________________NCL100">#REF!</definedName>
    <definedName name="________________________________NCL200">#REF!</definedName>
    <definedName name="________________________________NCL250">#REF!</definedName>
    <definedName name="________________________________NET2">#REF!</definedName>
    <definedName name="________________________________nin190">#REF!</definedName>
    <definedName name="________________________________PA3" hidden="1">{"'Sheet1'!$L$16"}</definedName>
    <definedName name="________________________________sc1">#REF!</definedName>
    <definedName name="________________________________SC2">#REF!</definedName>
    <definedName name="________________________________sc3">#REF!</definedName>
    <definedName name="________________________________SN3">#REF!</definedName>
    <definedName name="________________________________TL1">#REF!</definedName>
    <definedName name="________________________________TL2">#REF!</definedName>
    <definedName name="________________________________TL3">#REF!</definedName>
    <definedName name="________________________________TLA120">#REF!</definedName>
    <definedName name="________________________________TLA35">#REF!</definedName>
    <definedName name="________________________________TLA50">#REF!</definedName>
    <definedName name="________________________________TLA70">#REF!</definedName>
    <definedName name="________________________________TLA95">#REF!</definedName>
    <definedName name="________________________________tz593">#REF!</definedName>
    <definedName name="________________________________VL100">#REF!</definedName>
    <definedName name="________________________________VL250">#REF!</definedName>
    <definedName name="_______________________________a1" hidden="1">{"'Sheet1'!$L$16"}</definedName>
    <definedName name="_______________________________boi1">#REF!</definedName>
    <definedName name="_______________________________boi2">#REF!</definedName>
    <definedName name="_______________________________CON1">#REF!</definedName>
    <definedName name="_______________________________CON2">#REF!</definedName>
    <definedName name="_______________________________ddn400">#REF!</definedName>
    <definedName name="_______________________________ddn600">#REF!</definedName>
    <definedName name="_______________________________DT12" hidden="1">{"'Sheet1'!$L$16"}</definedName>
    <definedName name="_______________________________hsm2">1.1289</definedName>
    <definedName name="_______________________________hso2">#REF!</definedName>
    <definedName name="_______________________________kha1">#REF!</definedName>
    <definedName name="_______________________________MAC12">#REF!</definedName>
    <definedName name="_______________________________MAC46">#REF!</definedName>
    <definedName name="_______________________________NCL100">#REF!</definedName>
    <definedName name="_______________________________NCL200">#REF!</definedName>
    <definedName name="_______________________________NCL250">#REF!</definedName>
    <definedName name="_______________________________NET2">#REF!</definedName>
    <definedName name="_______________________________nin190">#REF!</definedName>
    <definedName name="_______________________________PA3" hidden="1">{"'Sheet1'!$L$16"}</definedName>
    <definedName name="_______________________________sc1">#REF!</definedName>
    <definedName name="_______________________________SC2">#REF!</definedName>
    <definedName name="_______________________________sc3">#REF!</definedName>
    <definedName name="_______________________________SN3">#REF!</definedName>
    <definedName name="_______________________________TL1">#REF!</definedName>
    <definedName name="_______________________________TL2">#REF!</definedName>
    <definedName name="_______________________________TL3">#REF!</definedName>
    <definedName name="_______________________________TLA120">#REF!</definedName>
    <definedName name="_______________________________TLA35">#REF!</definedName>
    <definedName name="_______________________________TLA50">#REF!</definedName>
    <definedName name="_______________________________TLA70">#REF!</definedName>
    <definedName name="_______________________________TLA95">#REF!</definedName>
    <definedName name="_______________________________tz593">#REF!</definedName>
    <definedName name="_______________________________VL100">#REF!</definedName>
    <definedName name="_______________________________VL250">#REF!</definedName>
    <definedName name="______________________________a1" hidden="1">{"'Sheet1'!$L$16"}</definedName>
    <definedName name="______________________________boi1">#REF!</definedName>
    <definedName name="______________________________boi2">#REF!</definedName>
    <definedName name="______________________________CON1">#REF!</definedName>
    <definedName name="______________________________CON2">#REF!</definedName>
    <definedName name="______________________________ddn400">#REF!</definedName>
    <definedName name="______________________________ddn600">#REF!</definedName>
    <definedName name="______________________________DT12" hidden="1">{"'Sheet1'!$L$16"}</definedName>
    <definedName name="______________________________hsm2">1.1289</definedName>
    <definedName name="______________________________hso2">#REF!</definedName>
    <definedName name="______________________________kha1">#REF!</definedName>
    <definedName name="______________________________MAC12">#REF!</definedName>
    <definedName name="______________________________MAC46">#REF!</definedName>
    <definedName name="______________________________NCL100">#REF!</definedName>
    <definedName name="______________________________NCL200">#REF!</definedName>
    <definedName name="______________________________NCL250">#REF!</definedName>
    <definedName name="______________________________NET2">#REF!</definedName>
    <definedName name="______________________________nin190">#REF!</definedName>
    <definedName name="______________________________PA3" hidden="1">{"'Sheet1'!$L$16"}</definedName>
    <definedName name="______________________________sc1">#REF!</definedName>
    <definedName name="______________________________SC2">#REF!</definedName>
    <definedName name="______________________________sc3">#REF!</definedName>
    <definedName name="______________________________SN3">#REF!</definedName>
    <definedName name="______________________________TL1">#REF!</definedName>
    <definedName name="______________________________TL2">#REF!</definedName>
    <definedName name="______________________________TL3">#REF!</definedName>
    <definedName name="______________________________TLA120">#REF!</definedName>
    <definedName name="______________________________TLA35">#REF!</definedName>
    <definedName name="______________________________TLA50">#REF!</definedName>
    <definedName name="______________________________TLA70">#REF!</definedName>
    <definedName name="______________________________TLA95">#REF!</definedName>
    <definedName name="______________________________tz593">#REF!</definedName>
    <definedName name="______________________________VL100">#REF!</definedName>
    <definedName name="______________________________VL250">#REF!</definedName>
    <definedName name="_____________________________a1" hidden="1">{"'Sheet1'!$L$16"}</definedName>
    <definedName name="_____________________________boi1">#REF!</definedName>
    <definedName name="_____________________________boi2">#REF!</definedName>
    <definedName name="_____________________________CON1">#REF!</definedName>
    <definedName name="_____________________________CON2">#REF!</definedName>
    <definedName name="_____________________________ddn400">#REF!</definedName>
    <definedName name="_____________________________ddn600">#REF!</definedName>
    <definedName name="_____________________________DT12" hidden="1">{"'Sheet1'!$L$16"}</definedName>
    <definedName name="_____________________________hsm2">1.1289</definedName>
    <definedName name="_____________________________hso2">#REF!</definedName>
    <definedName name="_____________________________kha1">#REF!</definedName>
    <definedName name="_____________________________MAC12">#REF!</definedName>
    <definedName name="_____________________________MAC46">#REF!</definedName>
    <definedName name="_____________________________NCL100">#REF!</definedName>
    <definedName name="_____________________________NCL200">#REF!</definedName>
    <definedName name="_____________________________NCL250">#REF!</definedName>
    <definedName name="_____________________________NET2">#REF!</definedName>
    <definedName name="_____________________________nin190">#REF!</definedName>
    <definedName name="_____________________________PA3" hidden="1">{"'Sheet1'!$L$16"}</definedName>
    <definedName name="_____________________________sc1">#REF!</definedName>
    <definedName name="_____________________________SC2">#REF!</definedName>
    <definedName name="_____________________________sc3">#REF!</definedName>
    <definedName name="_____________________________SN3">#REF!</definedName>
    <definedName name="_____________________________TL1">#REF!</definedName>
    <definedName name="_____________________________TL2">#REF!</definedName>
    <definedName name="_____________________________TL3">#REF!</definedName>
    <definedName name="_____________________________TLA120">#REF!</definedName>
    <definedName name="_____________________________TLA35">#REF!</definedName>
    <definedName name="_____________________________TLA50">#REF!</definedName>
    <definedName name="_____________________________TLA70">#REF!</definedName>
    <definedName name="_____________________________TLA95">#REF!</definedName>
    <definedName name="_____________________________tz593">#REF!</definedName>
    <definedName name="_____________________________VL100">#REF!</definedName>
    <definedName name="_____________________________VL250">#REF!</definedName>
    <definedName name="____________________________a1" hidden="1">{"'Sheet1'!$L$16"}</definedName>
    <definedName name="____________________________boi1">#REF!</definedName>
    <definedName name="____________________________boi2">#REF!</definedName>
    <definedName name="____________________________CON1">#REF!</definedName>
    <definedName name="____________________________CON2">#REF!</definedName>
    <definedName name="____________________________ddn400">#REF!</definedName>
    <definedName name="____________________________ddn600">#REF!</definedName>
    <definedName name="____________________________DT12" hidden="1">{"'Sheet1'!$L$16"}</definedName>
    <definedName name="____________________________hsm2">1.1289</definedName>
    <definedName name="____________________________hso2">#REF!</definedName>
    <definedName name="____________________________kha1">#REF!</definedName>
    <definedName name="____________________________MAC12">#REF!</definedName>
    <definedName name="____________________________MAC46">#REF!</definedName>
    <definedName name="____________________________NCL100">#REF!</definedName>
    <definedName name="____________________________NCL200">#REF!</definedName>
    <definedName name="____________________________NCL250">#REF!</definedName>
    <definedName name="____________________________NET2">#REF!</definedName>
    <definedName name="____________________________nin190">#REF!</definedName>
    <definedName name="____________________________PA3" hidden="1">{"'Sheet1'!$L$16"}</definedName>
    <definedName name="____________________________sc1">#REF!</definedName>
    <definedName name="____________________________SC2">#REF!</definedName>
    <definedName name="____________________________sc3">#REF!</definedName>
    <definedName name="____________________________SN3">#REF!</definedName>
    <definedName name="____________________________TL1">#REF!</definedName>
    <definedName name="____________________________TL2">#REF!</definedName>
    <definedName name="____________________________TL3">#REF!</definedName>
    <definedName name="____________________________TLA120">#REF!</definedName>
    <definedName name="____________________________TLA35">#REF!</definedName>
    <definedName name="____________________________TLA50">#REF!</definedName>
    <definedName name="____________________________TLA70">#REF!</definedName>
    <definedName name="____________________________TLA95">#REF!</definedName>
    <definedName name="____________________________tz593">#REF!</definedName>
    <definedName name="____________________________VL100">#REF!</definedName>
    <definedName name="____________________________VL250">#REF!</definedName>
    <definedName name="___________________________a1" hidden="1">{"'Sheet1'!$L$16"}</definedName>
    <definedName name="___________________________boi1">#REF!</definedName>
    <definedName name="___________________________boi2">#REF!</definedName>
    <definedName name="___________________________CON1">#REF!</definedName>
    <definedName name="___________________________CON2">#REF!</definedName>
    <definedName name="___________________________ddn400">#REF!</definedName>
    <definedName name="___________________________ddn600">#REF!</definedName>
    <definedName name="___________________________DT12" hidden="1">{"'Sheet1'!$L$16"}</definedName>
    <definedName name="___________________________hsm2">1.1289</definedName>
    <definedName name="___________________________hso2">#REF!</definedName>
    <definedName name="___________________________kha1">#REF!</definedName>
    <definedName name="___________________________MAC12">#REF!</definedName>
    <definedName name="___________________________MAC46">#REF!</definedName>
    <definedName name="___________________________NCL100">#REF!</definedName>
    <definedName name="___________________________NCL200">#REF!</definedName>
    <definedName name="___________________________NCL250">#REF!</definedName>
    <definedName name="___________________________NET2">#REF!</definedName>
    <definedName name="___________________________nin190">#REF!</definedName>
    <definedName name="___________________________PA3" hidden="1">{"'Sheet1'!$L$16"}</definedName>
    <definedName name="___________________________sc1">#REF!</definedName>
    <definedName name="___________________________SC2">#REF!</definedName>
    <definedName name="___________________________sc3">#REF!</definedName>
    <definedName name="___________________________SN3">#REF!</definedName>
    <definedName name="___________________________TL1">#REF!</definedName>
    <definedName name="___________________________TL2">#REF!</definedName>
    <definedName name="___________________________TL3">#REF!</definedName>
    <definedName name="___________________________TLA120">#REF!</definedName>
    <definedName name="___________________________TLA35">#REF!</definedName>
    <definedName name="___________________________TLA50">#REF!</definedName>
    <definedName name="___________________________TLA70">#REF!</definedName>
    <definedName name="___________________________TLA95">#REF!</definedName>
    <definedName name="___________________________tz593">#REF!</definedName>
    <definedName name="___________________________VL100">#REF!</definedName>
    <definedName name="___________________________VL250">#REF!</definedName>
    <definedName name="__________________________a1" hidden="1">{"'Sheet1'!$L$16"}</definedName>
    <definedName name="__________________________boi1">#REF!</definedName>
    <definedName name="__________________________boi2">#REF!</definedName>
    <definedName name="__________________________CON1">#REF!</definedName>
    <definedName name="__________________________CON2">#REF!</definedName>
    <definedName name="__________________________ddn400">#REF!</definedName>
    <definedName name="__________________________ddn600">#REF!</definedName>
    <definedName name="__________________________DT12" hidden="1">{"'Sheet1'!$L$16"}</definedName>
    <definedName name="__________________________hsm2">1.1289</definedName>
    <definedName name="__________________________hso2">#REF!</definedName>
    <definedName name="__________________________kha1">#REF!</definedName>
    <definedName name="__________________________MAC12">#REF!</definedName>
    <definedName name="__________________________MAC46">#REF!</definedName>
    <definedName name="__________________________NCL100">#REF!</definedName>
    <definedName name="__________________________NCL200">#REF!</definedName>
    <definedName name="__________________________NCL250">#REF!</definedName>
    <definedName name="__________________________NET2">#REF!</definedName>
    <definedName name="__________________________nin190">#REF!</definedName>
    <definedName name="__________________________PA3" hidden="1">{"'Sheet1'!$L$16"}</definedName>
    <definedName name="__________________________sc1">#REF!</definedName>
    <definedName name="__________________________SC2">#REF!</definedName>
    <definedName name="__________________________sc3">#REF!</definedName>
    <definedName name="__________________________SN3">#REF!</definedName>
    <definedName name="__________________________TL1">#REF!</definedName>
    <definedName name="__________________________TL2">#REF!</definedName>
    <definedName name="__________________________TL3">#REF!</definedName>
    <definedName name="__________________________TLA120">#REF!</definedName>
    <definedName name="__________________________TLA35">#REF!</definedName>
    <definedName name="__________________________TLA50">#REF!</definedName>
    <definedName name="__________________________TLA70">#REF!</definedName>
    <definedName name="__________________________TLA95">#REF!</definedName>
    <definedName name="__________________________tz593">#REF!</definedName>
    <definedName name="__________________________VL100">#REF!</definedName>
    <definedName name="__________________________VL250">#REF!</definedName>
    <definedName name="_________________________a1" hidden="1">{"'Sheet1'!$L$16"}</definedName>
    <definedName name="_________________________boi1">#REF!</definedName>
    <definedName name="_________________________boi2">#REF!</definedName>
    <definedName name="_________________________CON1">#REF!</definedName>
    <definedName name="_________________________CON2">#REF!</definedName>
    <definedName name="_________________________ddn400">#REF!</definedName>
    <definedName name="_________________________ddn600">#REF!</definedName>
    <definedName name="_________________________DT12" hidden="1">{"'Sheet1'!$L$16"}</definedName>
    <definedName name="_________________________hsm2">1.1289</definedName>
    <definedName name="_________________________hso2">#REF!</definedName>
    <definedName name="_________________________kha1">#REF!</definedName>
    <definedName name="_________________________MAC12">#REF!</definedName>
    <definedName name="_________________________MAC46">#REF!</definedName>
    <definedName name="_________________________NCL100">#REF!</definedName>
    <definedName name="_________________________NCL200">#REF!</definedName>
    <definedName name="_________________________NCL250">#REF!</definedName>
    <definedName name="_________________________NET2">#REF!</definedName>
    <definedName name="_________________________nin190">#REF!</definedName>
    <definedName name="_________________________PA3" hidden="1">{"'Sheet1'!$L$16"}</definedName>
    <definedName name="_________________________sc1">#REF!</definedName>
    <definedName name="_________________________SC2">#REF!</definedName>
    <definedName name="_________________________sc3">#REF!</definedName>
    <definedName name="_________________________SN3">#REF!</definedName>
    <definedName name="_________________________TL1">#REF!</definedName>
    <definedName name="_________________________TL2">#REF!</definedName>
    <definedName name="_________________________TL3">#REF!</definedName>
    <definedName name="_________________________TLA120">#REF!</definedName>
    <definedName name="_________________________TLA35">#REF!</definedName>
    <definedName name="_________________________TLA50">#REF!</definedName>
    <definedName name="_________________________TLA70">#REF!</definedName>
    <definedName name="_________________________TLA95">#REF!</definedName>
    <definedName name="_________________________tz593">#REF!</definedName>
    <definedName name="_________________________VL100">#REF!</definedName>
    <definedName name="_________________________VL250">#REF!</definedName>
    <definedName name="________________________a1" hidden="1">{"'Sheet1'!$L$16"}</definedName>
    <definedName name="________________________boi1">#REF!</definedName>
    <definedName name="________________________boi2">#REF!</definedName>
    <definedName name="________________________CON1">#REF!</definedName>
    <definedName name="________________________CON2">#REF!</definedName>
    <definedName name="________________________ddn400">#REF!</definedName>
    <definedName name="________________________ddn600">#REF!</definedName>
    <definedName name="________________________DT12" hidden="1">{"'Sheet1'!$L$16"}</definedName>
    <definedName name="________________________hsm2">1.1289</definedName>
    <definedName name="________________________hso2">#REF!</definedName>
    <definedName name="________________________kha1">#REF!</definedName>
    <definedName name="________________________MAC12">#REF!</definedName>
    <definedName name="________________________MAC46">#REF!</definedName>
    <definedName name="________________________NCL100">#REF!</definedName>
    <definedName name="________________________NCL200">#REF!</definedName>
    <definedName name="________________________NCL250">#REF!</definedName>
    <definedName name="________________________NET2">#REF!</definedName>
    <definedName name="________________________nin190">#REF!</definedName>
    <definedName name="________________________PA3" hidden="1">{"'Sheet1'!$L$16"}</definedName>
    <definedName name="________________________sc1">#REF!</definedName>
    <definedName name="________________________SC2">#REF!</definedName>
    <definedName name="________________________sc3">#REF!</definedName>
    <definedName name="________________________SN3">#REF!</definedName>
    <definedName name="________________________TL1">#REF!</definedName>
    <definedName name="________________________TL2">#REF!</definedName>
    <definedName name="________________________TL3">#REF!</definedName>
    <definedName name="________________________TLA120">#REF!</definedName>
    <definedName name="________________________TLA35">#REF!</definedName>
    <definedName name="________________________TLA50">#REF!</definedName>
    <definedName name="________________________TLA70">#REF!</definedName>
    <definedName name="________________________TLA95">#REF!</definedName>
    <definedName name="________________________tz593">#REF!</definedName>
    <definedName name="________________________VL100">#REF!</definedName>
    <definedName name="________________________VL250">#REF!</definedName>
    <definedName name="_______________________a1" hidden="1">{"'Sheet1'!$L$16"}</definedName>
    <definedName name="_______________________boi1">#REF!</definedName>
    <definedName name="_______________________boi2">#REF!</definedName>
    <definedName name="_______________________CON1">#REF!</definedName>
    <definedName name="_______________________CON2">#REF!</definedName>
    <definedName name="_______________________ddn400">#REF!</definedName>
    <definedName name="_______________________ddn600">#REF!</definedName>
    <definedName name="_______________________DT12" hidden="1">{"'Sheet1'!$L$16"}</definedName>
    <definedName name="_______________________h1" hidden="1">{"'Sheet1'!$L$16"}</definedName>
    <definedName name="_______________________h10" hidden="1">{#N/A,#N/A,FALSE,"Chi tiÆt"}</definedName>
    <definedName name="_______________________h2" hidden="1">{"'Sheet1'!$L$16"}</definedName>
    <definedName name="_______________________h3" hidden="1">{"'Sheet1'!$L$16"}</definedName>
    <definedName name="_______________________h5" hidden="1">{"'Sheet1'!$L$16"}</definedName>
    <definedName name="_______________________h6" hidden="1">{"'Sheet1'!$L$16"}</definedName>
    <definedName name="_______________________h7" hidden="1">{"'Sheet1'!$L$16"}</definedName>
    <definedName name="_______________________h8" hidden="1">{"'Sheet1'!$L$16"}</definedName>
    <definedName name="_______________________h9" hidden="1">{"'Sheet1'!$L$16"}</definedName>
    <definedName name="_______________________hsm2">1.1289</definedName>
    <definedName name="_______________________hso2">#REF!</definedName>
    <definedName name="_______________________kha1">#REF!</definedName>
    <definedName name="_______________________MAC12">#REF!</definedName>
    <definedName name="_______________________MAC46">#REF!</definedName>
    <definedName name="_______________________NCL100">#REF!</definedName>
    <definedName name="_______________________NCL200">#REF!</definedName>
    <definedName name="_______________________NCL250">#REF!</definedName>
    <definedName name="_______________________NET2">#REF!</definedName>
    <definedName name="_______________________nin190">#REF!</definedName>
    <definedName name="_______________________PA3" hidden="1">{"'Sheet1'!$L$16"}</definedName>
    <definedName name="_______________________sc1">#REF!</definedName>
    <definedName name="_______________________SC2">#REF!</definedName>
    <definedName name="_______________________sc3">#REF!</definedName>
    <definedName name="_______________________SN3">#REF!</definedName>
    <definedName name="_______________________TL1">#REF!</definedName>
    <definedName name="_______________________TL2">#REF!</definedName>
    <definedName name="_______________________TL3">#REF!</definedName>
    <definedName name="_______________________TLA120">#REF!</definedName>
    <definedName name="_______________________TLA35">#REF!</definedName>
    <definedName name="_______________________TLA50">#REF!</definedName>
    <definedName name="_______________________TLA70">#REF!</definedName>
    <definedName name="_______________________TLA95">#REF!</definedName>
    <definedName name="_______________________tz593">#REF!</definedName>
    <definedName name="_______________________VL100">#REF!</definedName>
    <definedName name="_______________________VL250">#REF!</definedName>
    <definedName name="______________________a1" hidden="1">{"'Sheet1'!$L$16"}</definedName>
    <definedName name="______________________boi1">#REF!</definedName>
    <definedName name="______________________boi2">#REF!</definedName>
    <definedName name="______________________CON1">#REF!</definedName>
    <definedName name="______________________CON2">#REF!</definedName>
    <definedName name="______________________ddn400">#REF!</definedName>
    <definedName name="______________________ddn600">#REF!</definedName>
    <definedName name="______________________DT12" hidden="1">{"'Sheet1'!$L$16"}</definedName>
    <definedName name="______________________hsm2">1.1289</definedName>
    <definedName name="______________________hso2">#REF!</definedName>
    <definedName name="______________________kha1">#REF!</definedName>
    <definedName name="______________________MAC12">#REF!</definedName>
    <definedName name="______________________MAC46">#REF!</definedName>
    <definedName name="______________________NCL100">#REF!</definedName>
    <definedName name="______________________NCL200">#REF!</definedName>
    <definedName name="______________________NCL250">#REF!</definedName>
    <definedName name="______________________NET2">#REF!</definedName>
    <definedName name="______________________nin190">#REF!</definedName>
    <definedName name="______________________PA3" hidden="1">{"'Sheet1'!$L$16"}</definedName>
    <definedName name="______________________sc1">#REF!</definedName>
    <definedName name="______________________SC2">#REF!</definedName>
    <definedName name="______________________sc3">#REF!</definedName>
    <definedName name="______________________SN3">#REF!</definedName>
    <definedName name="______________________TL1">#REF!</definedName>
    <definedName name="______________________TL2">#REF!</definedName>
    <definedName name="______________________TL3">#REF!</definedName>
    <definedName name="______________________TLA120">#REF!</definedName>
    <definedName name="______________________TLA35">#REF!</definedName>
    <definedName name="______________________TLA50">#REF!</definedName>
    <definedName name="______________________TLA70">#REF!</definedName>
    <definedName name="______________________TLA95">#REF!</definedName>
    <definedName name="______________________tz593">#REF!</definedName>
    <definedName name="______________________VL100">#REF!</definedName>
    <definedName name="______________________VL250">#REF!</definedName>
    <definedName name="_____________________a1" hidden="1">{"'Sheet1'!$L$16"}</definedName>
    <definedName name="_____________________boi1">#REF!</definedName>
    <definedName name="_____________________boi2">#REF!</definedName>
    <definedName name="_____________________CON1">#REF!</definedName>
    <definedName name="_____________________CON2">#REF!</definedName>
    <definedName name="_____________________ddn400">#REF!</definedName>
    <definedName name="_____________________ddn600">#REF!</definedName>
    <definedName name="_____________________DT12" hidden="1">{"'Sheet1'!$L$16"}</definedName>
    <definedName name="_____________________h1" hidden="1">{"'Sheet1'!$L$16"}</definedName>
    <definedName name="_____________________h10" hidden="1">{#N/A,#N/A,FALSE,"Chi tiÆt"}</definedName>
    <definedName name="_____________________h2" hidden="1">{"'Sheet1'!$L$16"}</definedName>
    <definedName name="_____________________h3" hidden="1">{"'Sheet1'!$L$16"}</definedName>
    <definedName name="_____________________h5" hidden="1">{"'Sheet1'!$L$16"}</definedName>
    <definedName name="_____________________h6" hidden="1">{"'Sheet1'!$L$16"}</definedName>
    <definedName name="_____________________h7" hidden="1">{"'Sheet1'!$L$16"}</definedName>
    <definedName name="_____________________h8" hidden="1">{"'Sheet1'!$L$16"}</definedName>
    <definedName name="_____________________h9" hidden="1">{"'Sheet1'!$L$16"}</definedName>
    <definedName name="_____________________hsm2">1.1289</definedName>
    <definedName name="_____________________hso2">#REF!</definedName>
    <definedName name="_____________________kha1">#REF!</definedName>
    <definedName name="_____________________MAC12">#REF!</definedName>
    <definedName name="_____________________MAC46">#REF!</definedName>
    <definedName name="_____________________NCL100">#REF!</definedName>
    <definedName name="_____________________NCL200">#REF!</definedName>
    <definedName name="_____________________NCL250">#REF!</definedName>
    <definedName name="_____________________NET2">#REF!</definedName>
    <definedName name="_____________________nin190">#REF!</definedName>
    <definedName name="_____________________NSO2" hidden="1">{"'Sheet1'!$L$16"}</definedName>
    <definedName name="_____________________PA3" hidden="1">{"'Sheet1'!$L$16"}</definedName>
    <definedName name="_____________________sc1">#REF!</definedName>
    <definedName name="_____________________SC2">#REF!</definedName>
    <definedName name="_____________________sc3">#REF!</definedName>
    <definedName name="_____________________SN3">#REF!</definedName>
    <definedName name="_____________________TL1">#REF!</definedName>
    <definedName name="_____________________TL2">#REF!</definedName>
    <definedName name="_____________________TL3">#REF!</definedName>
    <definedName name="_____________________TLA120">#REF!</definedName>
    <definedName name="_____________________TLA35">#REF!</definedName>
    <definedName name="_____________________TLA50">#REF!</definedName>
    <definedName name="_____________________TLA70">#REF!</definedName>
    <definedName name="_____________________TLA95">#REF!</definedName>
    <definedName name="_____________________tz593">#REF!</definedName>
    <definedName name="_____________________VL100">#REF!</definedName>
    <definedName name="_____________________VL250">#REF!</definedName>
    <definedName name="____________________a1" hidden="1">{"'Sheet1'!$L$16"}</definedName>
    <definedName name="____________________boi1">#REF!</definedName>
    <definedName name="____________________boi2">#REF!</definedName>
    <definedName name="____________________CON1">#REF!</definedName>
    <definedName name="____________________CON2">#REF!</definedName>
    <definedName name="____________________ddn400">#REF!</definedName>
    <definedName name="____________________ddn600">#REF!</definedName>
    <definedName name="____________________DT12" hidden="1">{"'Sheet1'!$L$16"}</definedName>
    <definedName name="____________________h1" hidden="1">{"'Sheet1'!$L$16"}</definedName>
    <definedName name="____________________h10" hidden="1">{#N/A,#N/A,FALSE,"Chi tiÆt"}</definedName>
    <definedName name="____________________h2" hidden="1">{"'Sheet1'!$L$16"}</definedName>
    <definedName name="____________________h3" hidden="1">{"'Sheet1'!$L$16"}</definedName>
    <definedName name="____________________h5" hidden="1">{"'Sheet1'!$L$16"}</definedName>
    <definedName name="____________________h6" hidden="1">{"'Sheet1'!$L$16"}</definedName>
    <definedName name="____________________h7" hidden="1">{"'Sheet1'!$L$16"}</definedName>
    <definedName name="____________________h8" hidden="1">{"'Sheet1'!$L$16"}</definedName>
    <definedName name="____________________h9" hidden="1">{"'Sheet1'!$L$16"}</definedName>
    <definedName name="____________________hsm2">1.1289</definedName>
    <definedName name="____________________hso2">#REF!</definedName>
    <definedName name="____________________kha1">#REF!</definedName>
    <definedName name="____________________MAC12">#REF!</definedName>
    <definedName name="____________________MAC46">#REF!</definedName>
    <definedName name="____________________NCL100">#REF!</definedName>
    <definedName name="____________________NCL200">#REF!</definedName>
    <definedName name="____________________NCL250">#REF!</definedName>
    <definedName name="____________________NET2">#REF!</definedName>
    <definedName name="____________________nin190">#REF!</definedName>
    <definedName name="____________________PA3" hidden="1">{"'Sheet1'!$L$16"}</definedName>
    <definedName name="____________________sc1">#REF!</definedName>
    <definedName name="____________________SC2">#REF!</definedName>
    <definedName name="____________________sc3">#REF!</definedName>
    <definedName name="____________________SN3">#REF!</definedName>
    <definedName name="____________________TL1">#REF!</definedName>
    <definedName name="____________________TL2">#REF!</definedName>
    <definedName name="____________________TL3">#REF!</definedName>
    <definedName name="____________________TLA120">#REF!</definedName>
    <definedName name="____________________TLA35">#REF!</definedName>
    <definedName name="____________________TLA50">#REF!</definedName>
    <definedName name="____________________TLA70">#REF!</definedName>
    <definedName name="____________________TLA95">#REF!</definedName>
    <definedName name="____________________tz593">#REF!</definedName>
    <definedName name="____________________VL100">#REF!</definedName>
    <definedName name="____________________VL250">#REF!</definedName>
    <definedName name="___________________a1" hidden="1">{"'Sheet1'!$L$16"}</definedName>
    <definedName name="___________________boi1">#REF!</definedName>
    <definedName name="___________________boi2">#REF!</definedName>
    <definedName name="___________________CON1">#REF!</definedName>
    <definedName name="___________________CON2">#REF!</definedName>
    <definedName name="___________________ddn400">#REF!</definedName>
    <definedName name="___________________ddn600">#REF!</definedName>
    <definedName name="___________________DT12" hidden="1">{"'Sheet1'!$L$16"}</definedName>
    <definedName name="___________________h1" hidden="1">{"'Sheet1'!$L$16"}</definedName>
    <definedName name="___________________h10" hidden="1">{#N/A,#N/A,FALSE,"Chi tiÆt"}</definedName>
    <definedName name="___________________h2" hidden="1">{"'Sheet1'!$L$16"}</definedName>
    <definedName name="___________________h3" hidden="1">{"'Sheet1'!$L$16"}</definedName>
    <definedName name="___________________h5" hidden="1">{"'Sheet1'!$L$16"}</definedName>
    <definedName name="___________________h6" hidden="1">{"'Sheet1'!$L$16"}</definedName>
    <definedName name="___________________h7" hidden="1">{"'Sheet1'!$L$16"}</definedName>
    <definedName name="___________________h8" hidden="1">{"'Sheet1'!$L$16"}</definedName>
    <definedName name="___________________h9" hidden="1">{"'Sheet1'!$L$16"}</definedName>
    <definedName name="___________________hsm2">1.1289</definedName>
    <definedName name="___________________hso2">#REF!</definedName>
    <definedName name="___________________kha1">#REF!</definedName>
    <definedName name="___________________MAC12">#REF!</definedName>
    <definedName name="___________________MAC46">#REF!</definedName>
    <definedName name="___________________NCL100">#REF!</definedName>
    <definedName name="___________________NCL200">#REF!</definedName>
    <definedName name="___________________NCL250">#REF!</definedName>
    <definedName name="___________________NET2">#REF!</definedName>
    <definedName name="___________________nin190">#REF!</definedName>
    <definedName name="___________________NSO2" hidden="1">{"'Sheet1'!$L$16"}</definedName>
    <definedName name="___________________PA3" hidden="1">{"'Sheet1'!$L$16"}</definedName>
    <definedName name="___________________sc1">#REF!</definedName>
    <definedName name="___________________SC2">#REF!</definedName>
    <definedName name="___________________sc3">#REF!</definedName>
    <definedName name="___________________SN3">#REF!</definedName>
    <definedName name="___________________TL1">#REF!</definedName>
    <definedName name="___________________TL2">#REF!</definedName>
    <definedName name="___________________TL3">#REF!</definedName>
    <definedName name="___________________TLA120">#REF!</definedName>
    <definedName name="___________________TLA35">#REF!</definedName>
    <definedName name="___________________TLA50">#REF!</definedName>
    <definedName name="___________________TLA70">#REF!</definedName>
    <definedName name="___________________TLA95">#REF!</definedName>
    <definedName name="___________________tz593">#REF!</definedName>
    <definedName name="___________________VL100">#REF!</definedName>
    <definedName name="___________________VL250">#REF!</definedName>
    <definedName name="__________________a1" hidden="1">{"'Sheet1'!$L$16"}</definedName>
    <definedName name="__________________boi1">#REF!</definedName>
    <definedName name="__________________boi2">#REF!</definedName>
    <definedName name="__________________CON1">#REF!</definedName>
    <definedName name="__________________CON2">#REF!</definedName>
    <definedName name="__________________ddn400">#REF!</definedName>
    <definedName name="__________________ddn600">#REF!</definedName>
    <definedName name="__________________DT12" hidden="1">{"'Sheet1'!$L$16"}</definedName>
    <definedName name="__________________hsm2">1.1289</definedName>
    <definedName name="__________________hso2">#REF!</definedName>
    <definedName name="__________________kha1">#REF!</definedName>
    <definedName name="__________________MAC12">#REF!</definedName>
    <definedName name="__________________MAC46">#REF!</definedName>
    <definedName name="__________________NCL100">#REF!</definedName>
    <definedName name="__________________NCL200">#REF!</definedName>
    <definedName name="__________________NCL250">#REF!</definedName>
    <definedName name="__________________NET2">#REF!</definedName>
    <definedName name="__________________nin190">#REF!</definedName>
    <definedName name="__________________NSO2" hidden="1">{"'Sheet1'!$L$16"}</definedName>
    <definedName name="__________________PA3" hidden="1">{"'Sheet1'!$L$16"}</definedName>
    <definedName name="__________________sc1">#REF!</definedName>
    <definedName name="__________________SC2">#REF!</definedName>
    <definedName name="__________________sc3">#REF!</definedName>
    <definedName name="__________________SN3">#REF!</definedName>
    <definedName name="__________________TL1">#REF!</definedName>
    <definedName name="__________________TL2">#REF!</definedName>
    <definedName name="__________________TL3">#REF!</definedName>
    <definedName name="__________________TLA120">#REF!</definedName>
    <definedName name="__________________TLA35">#REF!</definedName>
    <definedName name="__________________TLA50">#REF!</definedName>
    <definedName name="__________________TLA70">#REF!</definedName>
    <definedName name="__________________TLA95">#REF!</definedName>
    <definedName name="__________________tz593">#REF!</definedName>
    <definedName name="__________________VL100">#REF!</definedName>
    <definedName name="__________________VL250">#REF!</definedName>
    <definedName name="_________________a1" hidden="1">{"'Sheet1'!$L$16"}</definedName>
    <definedName name="_________________boi1">#REF!</definedName>
    <definedName name="_________________boi2">#REF!</definedName>
    <definedName name="_________________CON1">#REF!</definedName>
    <definedName name="_________________CON2">#REF!</definedName>
    <definedName name="_________________ddn400">#REF!</definedName>
    <definedName name="_________________ddn600">#REF!</definedName>
    <definedName name="_________________DT12" hidden="1">{"'Sheet1'!$L$16"}</definedName>
    <definedName name="_________________h1" hidden="1">{"'Sheet1'!$L$16"}</definedName>
    <definedName name="_________________h10" hidden="1">{#N/A,#N/A,FALSE,"Chi tiÆt"}</definedName>
    <definedName name="_________________h2" hidden="1">{"'Sheet1'!$L$16"}</definedName>
    <definedName name="_________________h3" hidden="1">{"'Sheet1'!$L$16"}</definedName>
    <definedName name="_________________h5" hidden="1">{"'Sheet1'!$L$16"}</definedName>
    <definedName name="_________________h6" hidden="1">{"'Sheet1'!$L$16"}</definedName>
    <definedName name="_________________h7" hidden="1">{"'Sheet1'!$L$16"}</definedName>
    <definedName name="_________________h8" hidden="1">{"'Sheet1'!$L$16"}</definedName>
    <definedName name="_________________h9" hidden="1">{"'Sheet1'!$L$16"}</definedName>
    <definedName name="_________________hsm2">1.1289</definedName>
    <definedName name="_________________hso2">#REF!</definedName>
    <definedName name="_________________kha1">#REF!</definedName>
    <definedName name="_________________MAC12">#REF!</definedName>
    <definedName name="_________________MAC46">#REF!</definedName>
    <definedName name="_________________NCL100">#REF!</definedName>
    <definedName name="_________________NCL200">#REF!</definedName>
    <definedName name="_________________NCL250">#REF!</definedName>
    <definedName name="_________________NET2">#REF!</definedName>
    <definedName name="_________________nin190">#REF!</definedName>
    <definedName name="_________________NSO2" hidden="1">{"'Sheet1'!$L$16"}</definedName>
    <definedName name="_________________PA3" hidden="1">{"'Sheet1'!$L$16"}</definedName>
    <definedName name="_________________sc1">#REF!</definedName>
    <definedName name="_________________SC2">#REF!</definedName>
    <definedName name="_________________sc3">#REF!</definedName>
    <definedName name="_________________SN3">#REF!</definedName>
    <definedName name="_________________TL1">#REF!</definedName>
    <definedName name="_________________TL2">#REF!</definedName>
    <definedName name="_________________TL3">#REF!</definedName>
    <definedName name="_________________TLA120">#REF!</definedName>
    <definedName name="_________________TLA35">#REF!</definedName>
    <definedName name="_________________TLA50">#REF!</definedName>
    <definedName name="_________________TLA70">#REF!</definedName>
    <definedName name="_________________TLA95">#REF!</definedName>
    <definedName name="_________________tz593">#REF!</definedName>
    <definedName name="_________________VL100">#REF!</definedName>
    <definedName name="_________________VL250">#REF!</definedName>
    <definedName name="________________a1" hidden="1">{"'Sheet1'!$L$16"}</definedName>
    <definedName name="________________boi1">#REF!</definedName>
    <definedName name="________________boi2">#REF!</definedName>
    <definedName name="________________CON1">#REF!</definedName>
    <definedName name="________________CON2">#REF!</definedName>
    <definedName name="________________ddn400">#REF!</definedName>
    <definedName name="________________ddn600">#REF!</definedName>
    <definedName name="________________DT12" hidden="1">{"'Sheet1'!$L$16"}</definedName>
    <definedName name="________________h1" hidden="1">{"'Sheet1'!$L$16"}</definedName>
    <definedName name="________________h10" hidden="1">{#N/A,#N/A,FALSE,"Chi tiÆt"}</definedName>
    <definedName name="________________h2" hidden="1">{"'Sheet1'!$L$16"}</definedName>
    <definedName name="________________h3" hidden="1">{"'Sheet1'!$L$16"}</definedName>
    <definedName name="________________h5" hidden="1">{"'Sheet1'!$L$16"}</definedName>
    <definedName name="________________h6" hidden="1">{"'Sheet1'!$L$16"}</definedName>
    <definedName name="________________h7" hidden="1">{"'Sheet1'!$L$16"}</definedName>
    <definedName name="________________h8" hidden="1">{"'Sheet1'!$L$16"}</definedName>
    <definedName name="________________h9" hidden="1">{"'Sheet1'!$L$16"}</definedName>
    <definedName name="________________hsm2">1.1289</definedName>
    <definedName name="________________hso2">#REF!</definedName>
    <definedName name="________________kha1">#REF!</definedName>
    <definedName name="________________MAC12">#REF!</definedName>
    <definedName name="________________MAC46">#REF!</definedName>
    <definedName name="________________NCL100">#REF!</definedName>
    <definedName name="________________NCL200">#REF!</definedName>
    <definedName name="________________NCL250">#REF!</definedName>
    <definedName name="________________NET2">#REF!</definedName>
    <definedName name="________________nin190">#REF!</definedName>
    <definedName name="________________PA3" hidden="1">{"'Sheet1'!$L$16"}</definedName>
    <definedName name="________________sc1">#REF!</definedName>
    <definedName name="________________SC2">#REF!</definedName>
    <definedName name="________________sc3">#REF!</definedName>
    <definedName name="________________SN3">#REF!</definedName>
    <definedName name="________________TL1">#REF!</definedName>
    <definedName name="________________TL2">#REF!</definedName>
    <definedName name="________________TL3">#REF!</definedName>
    <definedName name="________________TLA120">#REF!</definedName>
    <definedName name="________________TLA35">#REF!</definedName>
    <definedName name="________________TLA50">#REF!</definedName>
    <definedName name="________________TLA70">#REF!</definedName>
    <definedName name="________________TLA95">#REF!</definedName>
    <definedName name="________________tz593">#REF!</definedName>
    <definedName name="________________VL100">#REF!</definedName>
    <definedName name="________________VL250">#REF!</definedName>
    <definedName name="_______________a1" hidden="1">{"'Sheet1'!$L$16"}</definedName>
    <definedName name="_______________boi1">#REF!</definedName>
    <definedName name="_______________boi2">#REF!</definedName>
    <definedName name="_______________CON1">#REF!</definedName>
    <definedName name="_______________CON2">#REF!</definedName>
    <definedName name="_______________ddn400">#REF!</definedName>
    <definedName name="_______________ddn600">#REF!</definedName>
    <definedName name="_______________DT12" hidden="1">{"'Sheet1'!$L$16"}</definedName>
    <definedName name="_______________h1" hidden="1">{"'Sheet1'!$L$16"}</definedName>
    <definedName name="_______________h10" hidden="1">{#N/A,#N/A,FALSE,"Chi tiÆt"}</definedName>
    <definedName name="_______________h2" hidden="1">{"'Sheet1'!$L$16"}</definedName>
    <definedName name="_______________h3" hidden="1">{"'Sheet1'!$L$16"}</definedName>
    <definedName name="_______________h5" hidden="1">{"'Sheet1'!$L$16"}</definedName>
    <definedName name="_______________h6" hidden="1">{"'Sheet1'!$L$16"}</definedName>
    <definedName name="_______________h7" hidden="1">{"'Sheet1'!$L$16"}</definedName>
    <definedName name="_______________h8" hidden="1">{"'Sheet1'!$L$16"}</definedName>
    <definedName name="_______________h9" hidden="1">{"'Sheet1'!$L$16"}</definedName>
    <definedName name="_______________hsm2">1.1289</definedName>
    <definedName name="_______________hso2">#REF!</definedName>
    <definedName name="_______________kha1">#REF!</definedName>
    <definedName name="_______________MAC12">#REF!</definedName>
    <definedName name="_______________MAC46">#REF!</definedName>
    <definedName name="_______________NCL100">#REF!</definedName>
    <definedName name="_______________NCL200">#REF!</definedName>
    <definedName name="_______________NCL250">#REF!</definedName>
    <definedName name="_______________NET2">#REF!</definedName>
    <definedName name="_______________nin190">#REF!</definedName>
    <definedName name="_______________NSO2" hidden="1">{"'Sheet1'!$L$16"}</definedName>
    <definedName name="_______________PA3" hidden="1">{"'Sheet1'!$L$16"}</definedName>
    <definedName name="_______________sc1">#REF!</definedName>
    <definedName name="_______________SC2">#REF!</definedName>
    <definedName name="_______________sc3">#REF!</definedName>
    <definedName name="_______________SN3">#REF!</definedName>
    <definedName name="_______________TL1">#REF!</definedName>
    <definedName name="_______________TL2">#REF!</definedName>
    <definedName name="_______________TL3">#REF!</definedName>
    <definedName name="_______________TLA120">#REF!</definedName>
    <definedName name="_______________TLA35">#REF!</definedName>
    <definedName name="_______________TLA50">#REF!</definedName>
    <definedName name="_______________TLA70">#REF!</definedName>
    <definedName name="_______________TLA95">#REF!</definedName>
    <definedName name="_______________tz593">#REF!</definedName>
    <definedName name="_______________VL100">#REF!</definedName>
    <definedName name="_______________VL250">#REF!</definedName>
    <definedName name="______________a1" hidden="1">{"'Sheet1'!$L$16"}</definedName>
    <definedName name="______________boi1">#REF!</definedName>
    <definedName name="______________boi2">#REF!</definedName>
    <definedName name="______________CON1">#REF!</definedName>
    <definedName name="______________CON2">#REF!</definedName>
    <definedName name="______________ddn400">#REF!</definedName>
    <definedName name="______________ddn600">#REF!</definedName>
    <definedName name="______________DT12" hidden="1">{"'Sheet1'!$L$16"}</definedName>
    <definedName name="______________hsm2">1.1289</definedName>
    <definedName name="______________hso2">#REF!</definedName>
    <definedName name="______________kha1">#REF!</definedName>
    <definedName name="______________MAC12">#REF!</definedName>
    <definedName name="______________MAC46">#REF!</definedName>
    <definedName name="______________NCL100">#REF!</definedName>
    <definedName name="______________NCL200">#REF!</definedName>
    <definedName name="______________NCL250">#REF!</definedName>
    <definedName name="______________NET2">#REF!</definedName>
    <definedName name="______________nin190">#REF!</definedName>
    <definedName name="______________NSO2" hidden="1">{"'Sheet1'!$L$16"}</definedName>
    <definedName name="______________PA3" hidden="1">{"'Sheet1'!$L$16"}</definedName>
    <definedName name="______________sc1">#REF!</definedName>
    <definedName name="______________SC2">#REF!</definedName>
    <definedName name="______________sc3">#REF!</definedName>
    <definedName name="______________SN3">#REF!</definedName>
    <definedName name="______________TL1">#REF!</definedName>
    <definedName name="______________TL2">#REF!</definedName>
    <definedName name="______________TL3">#REF!</definedName>
    <definedName name="______________TLA120">#REF!</definedName>
    <definedName name="______________TLA35">#REF!</definedName>
    <definedName name="______________TLA50">#REF!</definedName>
    <definedName name="______________TLA70">#REF!</definedName>
    <definedName name="______________TLA95">#REF!</definedName>
    <definedName name="______________tz593">#REF!</definedName>
    <definedName name="______________VL100">#REF!</definedName>
    <definedName name="______________VL250">#REF!</definedName>
    <definedName name="_____________a1" hidden="1">{"'Sheet1'!$L$16"}</definedName>
    <definedName name="_____________boi1">#REF!</definedName>
    <definedName name="_____________boi2">#REF!</definedName>
    <definedName name="_____________CON1">#REF!</definedName>
    <definedName name="_____________CON2">#REF!</definedName>
    <definedName name="_____________ddn400">#REF!</definedName>
    <definedName name="_____________ddn600">#REF!</definedName>
    <definedName name="_____________DT12" hidden="1">{"'Sheet1'!$L$16"}</definedName>
    <definedName name="_____________h1" hidden="1">{"'Sheet1'!$L$16"}</definedName>
    <definedName name="_____________h10" hidden="1">{#N/A,#N/A,FALSE,"Chi tiÆt"}</definedName>
    <definedName name="_____________h2" hidden="1">{"'Sheet1'!$L$16"}</definedName>
    <definedName name="_____________h3" hidden="1">{"'Sheet1'!$L$16"}</definedName>
    <definedName name="_____________h5" hidden="1">{"'Sheet1'!$L$16"}</definedName>
    <definedName name="_____________h6" hidden="1">{"'Sheet1'!$L$16"}</definedName>
    <definedName name="_____________h7" hidden="1">{"'Sheet1'!$L$16"}</definedName>
    <definedName name="_____________h8" hidden="1">{"'Sheet1'!$L$16"}</definedName>
    <definedName name="_____________h9" hidden="1">{"'Sheet1'!$L$16"}</definedName>
    <definedName name="_____________hsm2">1.1289</definedName>
    <definedName name="_____________hso2">#REF!</definedName>
    <definedName name="_____________kha1">#REF!</definedName>
    <definedName name="_____________MAC12">#REF!</definedName>
    <definedName name="_____________MAC46">#REF!</definedName>
    <definedName name="_____________NCL100">#REF!</definedName>
    <definedName name="_____________NCL200">#REF!</definedName>
    <definedName name="_____________NCL250">#REF!</definedName>
    <definedName name="_____________NET2">#REF!</definedName>
    <definedName name="_____________nin190">#REF!</definedName>
    <definedName name="_____________NSO2" hidden="1">{"'Sheet1'!$L$16"}</definedName>
    <definedName name="_____________PA3" hidden="1">{"'Sheet1'!$L$16"}</definedName>
    <definedName name="_____________sc1">#REF!</definedName>
    <definedName name="_____________SC2">#REF!</definedName>
    <definedName name="_____________sc3">#REF!</definedName>
    <definedName name="_____________SN3">#REF!</definedName>
    <definedName name="_____________TL1">#REF!</definedName>
    <definedName name="_____________TL2">#REF!</definedName>
    <definedName name="_____________TL3">#REF!</definedName>
    <definedName name="_____________TLA120">#REF!</definedName>
    <definedName name="_____________TLA35">#REF!</definedName>
    <definedName name="_____________TLA50">#REF!</definedName>
    <definedName name="_____________TLA70">#REF!</definedName>
    <definedName name="_____________TLA95">#REF!</definedName>
    <definedName name="_____________tz593">#REF!</definedName>
    <definedName name="_____________VL100">#REF!</definedName>
    <definedName name="_____________VL250">#REF!</definedName>
    <definedName name="____________a1" hidden="1">{"'Sheet1'!$L$16"}</definedName>
    <definedName name="____________boi1">#REF!</definedName>
    <definedName name="____________boi2">#REF!</definedName>
    <definedName name="____________CON1">#REF!</definedName>
    <definedName name="____________CON2">#REF!</definedName>
    <definedName name="____________ddn400">#REF!</definedName>
    <definedName name="____________ddn600">#REF!</definedName>
    <definedName name="____________DT12" hidden="1">{"'Sheet1'!$L$16"}</definedName>
    <definedName name="____________hsm2">1.1289</definedName>
    <definedName name="____________hso2">#REF!</definedName>
    <definedName name="____________kha1">#REF!</definedName>
    <definedName name="____________MAC12">#REF!</definedName>
    <definedName name="____________MAC46">#REF!</definedName>
    <definedName name="____________NCL100">#REF!</definedName>
    <definedName name="____________NCL200">#REF!</definedName>
    <definedName name="____________NCL250">#REF!</definedName>
    <definedName name="____________NET2">#REF!</definedName>
    <definedName name="____________nin190">#REF!</definedName>
    <definedName name="____________PA3" hidden="1">{"'Sheet1'!$L$16"}</definedName>
    <definedName name="____________sc1">#REF!</definedName>
    <definedName name="____________SC2">#REF!</definedName>
    <definedName name="____________sc3">#REF!</definedName>
    <definedName name="____________SN3">#REF!</definedName>
    <definedName name="____________TL1">#REF!</definedName>
    <definedName name="____________TL2">#REF!</definedName>
    <definedName name="____________TL3">#REF!</definedName>
    <definedName name="____________TLA120">#REF!</definedName>
    <definedName name="____________TLA35">#REF!</definedName>
    <definedName name="____________TLA50">#REF!</definedName>
    <definedName name="____________TLA70">#REF!</definedName>
    <definedName name="____________TLA95">#REF!</definedName>
    <definedName name="____________VL100">#REF!</definedName>
    <definedName name="____________VL250">#REF!</definedName>
    <definedName name="___________a1" hidden="1">{"'Sheet1'!$L$16"}</definedName>
    <definedName name="___________boi1">#REF!</definedName>
    <definedName name="___________boi2">#REF!</definedName>
    <definedName name="___________CON1">#REF!</definedName>
    <definedName name="___________CON2">#REF!</definedName>
    <definedName name="___________ddn400">#REF!</definedName>
    <definedName name="___________ddn600">#REF!</definedName>
    <definedName name="___________DT12" hidden="1">{"'Sheet1'!$L$16"}</definedName>
    <definedName name="___________h1" hidden="1">{"'Sheet1'!$L$16"}</definedName>
    <definedName name="___________h10" hidden="1">{#N/A,#N/A,FALSE,"Chi tiÆt"}</definedName>
    <definedName name="___________h2" hidden="1">{"'Sheet1'!$L$16"}</definedName>
    <definedName name="___________h3" hidden="1">{"'Sheet1'!$L$16"}</definedName>
    <definedName name="___________h5" hidden="1">{"'Sheet1'!$L$16"}</definedName>
    <definedName name="___________h6" hidden="1">{"'Sheet1'!$L$16"}</definedName>
    <definedName name="___________h7" hidden="1">{"'Sheet1'!$L$16"}</definedName>
    <definedName name="___________h8" hidden="1">{"'Sheet1'!$L$16"}</definedName>
    <definedName name="___________h9" hidden="1">{"'Sheet1'!$L$16"}</definedName>
    <definedName name="___________hsm2">1.1289</definedName>
    <definedName name="___________hso2">#REF!</definedName>
    <definedName name="___________kha1">#REF!</definedName>
    <definedName name="___________MAC12">#REF!</definedName>
    <definedName name="___________MAC46">#REF!</definedName>
    <definedName name="___________NCL100">#REF!</definedName>
    <definedName name="___________NCL200">#REF!</definedName>
    <definedName name="___________NCL250">#REF!</definedName>
    <definedName name="___________NET2">#REF!</definedName>
    <definedName name="___________nin190">#REF!</definedName>
    <definedName name="___________NSO2" hidden="1">{"'Sheet1'!$L$16"}</definedName>
    <definedName name="___________PA3" hidden="1">{"'Sheet1'!$L$16"}</definedName>
    <definedName name="___________sc1">#REF!</definedName>
    <definedName name="___________SC2">#REF!</definedName>
    <definedName name="___________sc3">#REF!</definedName>
    <definedName name="___________SN3">#REF!</definedName>
    <definedName name="___________TL1">#REF!</definedName>
    <definedName name="___________TL2">#REF!</definedName>
    <definedName name="___________TL3">#REF!</definedName>
    <definedName name="___________TLA120">#REF!</definedName>
    <definedName name="___________TLA35">#REF!</definedName>
    <definedName name="___________TLA50">#REF!</definedName>
    <definedName name="___________TLA70">#REF!</definedName>
    <definedName name="___________TLA95">#REF!</definedName>
    <definedName name="___________tz593">#REF!</definedName>
    <definedName name="___________VL100">#REF!</definedName>
    <definedName name="___________VL250">#REF!</definedName>
    <definedName name="__________a1" hidden="1">{"'Sheet1'!$L$16"}</definedName>
    <definedName name="__________boi1">#REF!</definedName>
    <definedName name="__________boi2">#REF!</definedName>
    <definedName name="__________CON1">#REF!</definedName>
    <definedName name="__________CON2">#REF!</definedName>
    <definedName name="__________ddn400">#REF!</definedName>
    <definedName name="__________ddn600">#REF!</definedName>
    <definedName name="__________DT12" hidden="1">{"'Sheet1'!$L$16"}</definedName>
    <definedName name="__________hsm2">1.1289</definedName>
    <definedName name="__________hso2">#REF!</definedName>
    <definedName name="__________kha1">#REF!</definedName>
    <definedName name="__________MAC12">#REF!</definedName>
    <definedName name="__________MAC46">#REF!</definedName>
    <definedName name="__________NCL100">#REF!</definedName>
    <definedName name="__________NCL200">#REF!</definedName>
    <definedName name="__________NCL250">#REF!</definedName>
    <definedName name="__________NET2">#REF!</definedName>
    <definedName name="__________nin190">#REF!</definedName>
    <definedName name="__________PA3" hidden="1">{"'Sheet1'!$L$16"}</definedName>
    <definedName name="__________sc1">#REF!</definedName>
    <definedName name="__________SC2">#REF!</definedName>
    <definedName name="__________sc3">#REF!</definedName>
    <definedName name="__________SN3">#REF!</definedName>
    <definedName name="__________TL1">#REF!</definedName>
    <definedName name="__________TL2">#REF!</definedName>
    <definedName name="__________TL3">#REF!</definedName>
    <definedName name="__________TLA120">#REF!</definedName>
    <definedName name="__________TLA35">#REF!</definedName>
    <definedName name="__________TLA50">#REF!</definedName>
    <definedName name="__________TLA70">#REF!</definedName>
    <definedName name="__________TLA95">#REF!</definedName>
    <definedName name="__________tz593">#REF!</definedName>
    <definedName name="__________VL100">#REF!</definedName>
    <definedName name="__________VL250">#REF!</definedName>
    <definedName name="_________a1" hidden="1">{"'Sheet1'!$L$16"}</definedName>
    <definedName name="_________boi1">#REF!</definedName>
    <definedName name="_________boi2">#REF!</definedName>
    <definedName name="_________CON1">#REF!</definedName>
    <definedName name="_________CON2">#REF!</definedName>
    <definedName name="_________ddn400">#REF!</definedName>
    <definedName name="_________ddn600">#REF!</definedName>
    <definedName name="_________DT12" hidden="1">{"'Sheet1'!$L$16"}</definedName>
    <definedName name="_________h1" hidden="1">{"'Sheet1'!$L$16"}</definedName>
    <definedName name="_________h10" hidden="1">{#N/A,#N/A,FALSE,"Chi tiÆt"}</definedName>
    <definedName name="_________h2" hidden="1">{"'Sheet1'!$L$16"}</definedName>
    <definedName name="_________h3" hidden="1">{"'Sheet1'!$L$16"}</definedName>
    <definedName name="_________h5" hidden="1">{"'Sheet1'!$L$16"}</definedName>
    <definedName name="_________h6" hidden="1">{"'Sheet1'!$L$16"}</definedName>
    <definedName name="_________h7" hidden="1">{"'Sheet1'!$L$16"}</definedName>
    <definedName name="_________h8" hidden="1">{"'Sheet1'!$L$16"}</definedName>
    <definedName name="_________h9" hidden="1">{"'Sheet1'!$L$16"}</definedName>
    <definedName name="_________hsm2">1.1289</definedName>
    <definedName name="_________hso2">#REF!</definedName>
    <definedName name="_________kha1">#REF!</definedName>
    <definedName name="_________MAC12">#REF!</definedName>
    <definedName name="_________MAC46">#REF!</definedName>
    <definedName name="_________NCL100">#REF!</definedName>
    <definedName name="_________NCL200">#REF!</definedName>
    <definedName name="_________NCL250">#REF!</definedName>
    <definedName name="_________NET2">#REF!</definedName>
    <definedName name="_________nin190">#REF!</definedName>
    <definedName name="_________NSO2" hidden="1">{"'Sheet1'!$L$16"}</definedName>
    <definedName name="_________PA3" hidden="1">{"'Sheet1'!$L$16"}</definedName>
    <definedName name="_________sc1">#REF!</definedName>
    <definedName name="_________SC2">#REF!</definedName>
    <definedName name="_________sc3">#REF!</definedName>
    <definedName name="_________SN3">#REF!</definedName>
    <definedName name="_________TL1">#REF!</definedName>
    <definedName name="_________TL2">#REF!</definedName>
    <definedName name="_________TL3">#REF!</definedName>
    <definedName name="_________TLA120">#REF!</definedName>
    <definedName name="_________TLA35">#REF!</definedName>
    <definedName name="_________TLA50">#REF!</definedName>
    <definedName name="_________TLA70">#REF!</definedName>
    <definedName name="_________TLA95">#REF!</definedName>
    <definedName name="_________tz593">#REF!</definedName>
    <definedName name="_________VL100">#REF!</definedName>
    <definedName name="_________VL250">#REF!</definedName>
    <definedName name="________a1" hidden="1">{"'Sheet1'!$L$16"}</definedName>
    <definedName name="________boi1">#REF!</definedName>
    <definedName name="________boi2">#REF!</definedName>
    <definedName name="________CON1">#REF!</definedName>
    <definedName name="________CON2">#REF!</definedName>
    <definedName name="________ddn400">#REF!</definedName>
    <definedName name="________ddn600">#REF!</definedName>
    <definedName name="________DT12" hidden="1">{"'Sheet1'!$L$16"}</definedName>
    <definedName name="________h1" hidden="1">{"'Sheet1'!$L$16"}</definedName>
    <definedName name="________h10" hidden="1">{#N/A,#N/A,FALSE,"Chi tiÆt"}</definedName>
    <definedName name="________h2" hidden="1">{"'Sheet1'!$L$16"}</definedName>
    <definedName name="________h3" hidden="1">{"'Sheet1'!$L$16"}</definedName>
    <definedName name="________h5" hidden="1">{"'Sheet1'!$L$16"}</definedName>
    <definedName name="________h6" hidden="1">{"'Sheet1'!$L$16"}</definedName>
    <definedName name="________h7" hidden="1">{"'Sheet1'!$L$16"}</definedName>
    <definedName name="________h8" hidden="1">{"'Sheet1'!$L$16"}</definedName>
    <definedName name="________h9" hidden="1">{"'Sheet1'!$L$16"}</definedName>
    <definedName name="________hsm2">1.1289</definedName>
    <definedName name="________hso2">#REF!</definedName>
    <definedName name="________kha1">#REF!</definedName>
    <definedName name="________MAC12">#REF!</definedName>
    <definedName name="________MAC46">#REF!</definedName>
    <definedName name="________NCL100">#REF!</definedName>
    <definedName name="________NCL200">#REF!</definedName>
    <definedName name="________NCL250">#REF!</definedName>
    <definedName name="________NET2">#REF!</definedName>
    <definedName name="________nin190">#REF!</definedName>
    <definedName name="________PA3" hidden="1">{"'Sheet1'!$L$16"}</definedName>
    <definedName name="________sc1">#REF!</definedName>
    <definedName name="________SC2">#REF!</definedName>
    <definedName name="________sc3">#REF!</definedName>
    <definedName name="________SN3">#REF!</definedName>
    <definedName name="________TL1">#REF!</definedName>
    <definedName name="________TL2">#REF!</definedName>
    <definedName name="________TL3">#REF!</definedName>
    <definedName name="________TLA120">#REF!</definedName>
    <definedName name="________TLA35">#REF!</definedName>
    <definedName name="________TLA50">#REF!</definedName>
    <definedName name="________TLA70">#REF!</definedName>
    <definedName name="________TLA95">#REF!</definedName>
    <definedName name="________tz593">#REF!</definedName>
    <definedName name="________VL100">#REF!</definedName>
    <definedName name="________VL250">#REF!</definedName>
    <definedName name="_______a1" hidden="1">{"'Sheet1'!$L$16"}</definedName>
    <definedName name="_______boi1">#REF!</definedName>
    <definedName name="_______boi2">#REF!</definedName>
    <definedName name="_______CON1">#REF!</definedName>
    <definedName name="_______CON2">#REF!</definedName>
    <definedName name="_______ddn400">#REF!</definedName>
    <definedName name="_______ddn600">#REF!</definedName>
    <definedName name="_______DT12" hidden="1">{"'Sheet1'!$L$16"}</definedName>
    <definedName name="_______h1" hidden="1">{"'Sheet1'!$L$16"}</definedName>
    <definedName name="_______h10" hidden="1">{#N/A,#N/A,FALSE,"Chi tiÆt"}</definedName>
    <definedName name="_______h2" hidden="1">{"'Sheet1'!$L$16"}</definedName>
    <definedName name="_______h3" hidden="1">{"'Sheet1'!$L$16"}</definedName>
    <definedName name="_______h5" hidden="1">{"'Sheet1'!$L$16"}</definedName>
    <definedName name="_______h6" hidden="1">{"'Sheet1'!$L$16"}</definedName>
    <definedName name="_______h7" hidden="1">{"'Sheet1'!$L$16"}</definedName>
    <definedName name="_______h8" hidden="1">{"'Sheet1'!$L$16"}</definedName>
    <definedName name="_______h9" hidden="1">{"'Sheet1'!$L$16"}</definedName>
    <definedName name="_______hsm2">1.1289</definedName>
    <definedName name="_______hso2">#REF!</definedName>
    <definedName name="_______kha1">#REF!</definedName>
    <definedName name="_______MAC12">#REF!</definedName>
    <definedName name="_______MAC46">#REF!</definedName>
    <definedName name="_______NCL100">#REF!</definedName>
    <definedName name="_______NCL200">#REF!</definedName>
    <definedName name="_______NCL250">#REF!</definedName>
    <definedName name="_______NET2">#REF!</definedName>
    <definedName name="_______nin190">#REF!</definedName>
    <definedName name="_______NSO2" hidden="1">{"'Sheet1'!$L$16"}</definedName>
    <definedName name="_______PA3" hidden="1">{"'Sheet1'!$L$16"}</definedName>
    <definedName name="_______sc1">#REF!</definedName>
    <definedName name="_______SC2">#REF!</definedName>
    <definedName name="_______sc3">#REF!</definedName>
    <definedName name="_______SN3">#REF!</definedName>
    <definedName name="_______TL1">#REF!</definedName>
    <definedName name="_______TL2">#REF!</definedName>
    <definedName name="_______TL3">#REF!</definedName>
    <definedName name="_______TLA120">#REF!</definedName>
    <definedName name="_______TLA35">#REF!</definedName>
    <definedName name="_______TLA50">#REF!</definedName>
    <definedName name="_______TLA70">#REF!</definedName>
    <definedName name="_______TLA95">#REF!</definedName>
    <definedName name="_______tz593">#REF!</definedName>
    <definedName name="_______VL100">#REF!</definedName>
    <definedName name="_______VL250">#REF!</definedName>
    <definedName name="______a1" hidden="1">{"'Sheet1'!$L$16"}</definedName>
    <definedName name="______boi1">#REF!</definedName>
    <definedName name="______boi2">#REF!</definedName>
    <definedName name="______CON1">#REF!</definedName>
    <definedName name="______CON2">#REF!</definedName>
    <definedName name="______ddn400">#REF!</definedName>
    <definedName name="______ddn600">#REF!</definedName>
    <definedName name="______DT12" hidden="1">{"'Sheet1'!$L$16"}</definedName>
    <definedName name="______Goi8" hidden="1">{"'Sheet1'!$L$16"}</definedName>
    <definedName name="______h1" hidden="1">{"'Sheet1'!$L$16"}</definedName>
    <definedName name="______h10" hidden="1">{#N/A,#N/A,FALSE,"Chi tiÆt"}</definedName>
    <definedName name="______h2" hidden="1">{"'Sheet1'!$L$16"}</definedName>
    <definedName name="______h3" hidden="1">{"'Sheet1'!$L$16"}</definedName>
    <definedName name="______h5" hidden="1">{"'Sheet1'!$L$16"}</definedName>
    <definedName name="______h6" hidden="1">{"'Sheet1'!$L$16"}</definedName>
    <definedName name="______h7" hidden="1">{"'Sheet1'!$L$16"}</definedName>
    <definedName name="______h8" hidden="1">{"'Sheet1'!$L$16"}</definedName>
    <definedName name="______h9" hidden="1">{"'Sheet1'!$L$16"}</definedName>
    <definedName name="______hsm2">1.1289</definedName>
    <definedName name="______hso2">#REF!</definedName>
    <definedName name="______hu1" hidden="1">{"'Sheet1'!$L$16"}</definedName>
    <definedName name="______hu2" hidden="1">{"'Sheet1'!$L$16"}</definedName>
    <definedName name="______hu5" hidden="1">{"'Sheet1'!$L$16"}</definedName>
    <definedName name="______hu6" hidden="1">{"'Sheet1'!$L$16"}</definedName>
    <definedName name="______huy1" hidden="1">{"'Sheet1'!$L$16"}</definedName>
    <definedName name="______kha1">#REF!</definedName>
    <definedName name="______MAC12">#REF!</definedName>
    <definedName name="______MAC46">#REF!</definedName>
    <definedName name="______NCL100">#REF!</definedName>
    <definedName name="______NCL200">#REF!</definedName>
    <definedName name="______NCL250">#REF!</definedName>
    <definedName name="______NET2">#REF!</definedName>
    <definedName name="______nin190">#REF!</definedName>
    <definedName name="______NSO2" hidden="1">{"'Sheet1'!$L$16"}</definedName>
    <definedName name="______PA3" hidden="1">{"'Sheet1'!$L$16"}</definedName>
    <definedName name="______sc1">#REF!</definedName>
    <definedName name="______SC2">#REF!</definedName>
    <definedName name="______sc3">#REF!</definedName>
    <definedName name="______SCL4" hidden="1">{"'Sheet1'!$L$16"}</definedName>
    <definedName name="______SN3">#REF!</definedName>
    <definedName name="______TL1">#REF!</definedName>
    <definedName name="______TL2">#REF!</definedName>
    <definedName name="______TL3">#REF!</definedName>
    <definedName name="______TLA120">#REF!</definedName>
    <definedName name="______TLA35">#REF!</definedName>
    <definedName name="______TLA50">#REF!</definedName>
    <definedName name="______TLA70">#REF!</definedName>
    <definedName name="______TLA95">#REF!</definedName>
    <definedName name="______tz593">#REF!</definedName>
    <definedName name="______VL100">#REF!</definedName>
    <definedName name="______VL250">#REF!</definedName>
    <definedName name="_____a1" hidden="1">{"'Sheet1'!$L$16"}</definedName>
    <definedName name="_____boi1">#REF!</definedName>
    <definedName name="_____boi2">#REF!</definedName>
    <definedName name="_____CON1">#REF!</definedName>
    <definedName name="_____CON2">#REF!</definedName>
    <definedName name="_____ddn400">#REF!</definedName>
    <definedName name="_____ddn600">#REF!</definedName>
    <definedName name="_____DT12" hidden="1">{"'Sheet1'!$L$16"}</definedName>
    <definedName name="_____Goi8" hidden="1">{"'Sheet1'!$L$16"}</definedName>
    <definedName name="_____h1" hidden="1">{"'Sheet1'!$L$16"}</definedName>
    <definedName name="_____h2" hidden="1">{"'Sheet1'!$L$16"}</definedName>
    <definedName name="_____h3" hidden="1">{"'Sheet1'!$L$16"}</definedName>
    <definedName name="_____h5" hidden="1">{"'Sheet1'!$L$16"}</definedName>
    <definedName name="_____h6" hidden="1">{"'Sheet1'!$L$16"}</definedName>
    <definedName name="_____h7" hidden="1">{"'Sheet1'!$L$16"}</definedName>
    <definedName name="_____h8" hidden="1">{"'Sheet1'!$L$16"}</definedName>
    <definedName name="_____h9" hidden="1">{"'Sheet1'!$L$16"}</definedName>
    <definedName name="_____hsm2">1.1289</definedName>
    <definedName name="_____hso2">#REF!</definedName>
    <definedName name="_____hu1" hidden="1">{"'Sheet1'!$L$16"}</definedName>
    <definedName name="_____hu2" hidden="1">{"'Sheet1'!$L$16"}</definedName>
    <definedName name="_____hu5" hidden="1">{"'Sheet1'!$L$16"}</definedName>
    <definedName name="_____hu6" hidden="1">{"'Sheet1'!$L$16"}</definedName>
    <definedName name="_____huy1" hidden="1">{"'Sheet1'!$L$16"}</definedName>
    <definedName name="_____kha1">#REF!</definedName>
    <definedName name="_____MAC12">#REF!</definedName>
    <definedName name="_____MAC46">#REF!</definedName>
    <definedName name="_____NCL100">#REF!</definedName>
    <definedName name="_____NCL200">#REF!</definedName>
    <definedName name="_____NCL250">#REF!</definedName>
    <definedName name="_____NET2">#REF!</definedName>
    <definedName name="_____nin190">#REF!</definedName>
    <definedName name="_____NSO2" hidden="1">{"'Sheet1'!$L$16"}</definedName>
    <definedName name="_____PA3" hidden="1">{"'Sheet1'!$L$16"}</definedName>
    <definedName name="_____sc1">#REF!</definedName>
    <definedName name="_____SC2">#REF!</definedName>
    <definedName name="_____sc3">#REF!</definedName>
    <definedName name="_____SCL4" hidden="1">{"'Sheet1'!$L$16"}</definedName>
    <definedName name="_____SN3">#REF!</definedName>
    <definedName name="_____TL1">#REF!</definedName>
    <definedName name="_____TL2">#REF!</definedName>
    <definedName name="_____TL3">#REF!</definedName>
    <definedName name="_____TLA120">#REF!</definedName>
    <definedName name="_____TLA35">#REF!</definedName>
    <definedName name="_____TLA50">#REF!</definedName>
    <definedName name="_____TLA70">#REF!</definedName>
    <definedName name="_____TLA95">#REF!</definedName>
    <definedName name="_____tz593">#REF!</definedName>
    <definedName name="_____VL100">#REF!</definedName>
    <definedName name="_____VL250">#REF!</definedName>
    <definedName name="____a1" hidden="1">{"'Sheet1'!$L$16"}</definedName>
    <definedName name="____B1" hidden="1">{"'Sheet1'!$L$16"}</definedName>
    <definedName name="____ban2" hidden="1">{"'Sheet1'!$L$16"}</definedName>
    <definedName name="____boi1">#REF!</definedName>
    <definedName name="____boi2">#REF!</definedName>
    <definedName name="____CON1">#REF!</definedName>
    <definedName name="____CON2">#REF!</definedName>
    <definedName name="____ddn400">#REF!</definedName>
    <definedName name="____ddn600">#REF!</definedName>
    <definedName name="____DT12" hidden="1">{"'Sheet1'!$L$16"}</definedName>
    <definedName name="____Goi8" hidden="1">{"'Sheet1'!$L$16"}</definedName>
    <definedName name="____h1" hidden="1">{"'Sheet1'!$L$16"}</definedName>
    <definedName name="____h10" hidden="1">{#N/A,#N/A,FALSE,"Chi tiÆt"}</definedName>
    <definedName name="____h2" hidden="1">{"'Sheet1'!$L$16"}</definedName>
    <definedName name="____h3" hidden="1">{"'Sheet1'!$L$16"}</definedName>
    <definedName name="____h5" hidden="1">{"'Sheet1'!$L$16"}</definedName>
    <definedName name="____h6" hidden="1">{"'Sheet1'!$L$16"}</definedName>
    <definedName name="____h7" hidden="1">{"'Sheet1'!$L$16"}</definedName>
    <definedName name="____h8" hidden="1">{"'Sheet1'!$L$16"}</definedName>
    <definedName name="____h9" hidden="1">{"'Sheet1'!$L$16"}</definedName>
    <definedName name="____hsm2">1.1289</definedName>
    <definedName name="____hso2">#REF!</definedName>
    <definedName name="____hu1" hidden="1">{"'Sheet1'!$L$16"}</definedName>
    <definedName name="____hu2" hidden="1">{"'Sheet1'!$L$16"}</definedName>
    <definedName name="____hu5" hidden="1">{"'Sheet1'!$L$16"}</definedName>
    <definedName name="____hu6" hidden="1">{"'Sheet1'!$L$16"}</definedName>
    <definedName name="____huy1" hidden="1">{"'Sheet1'!$L$16"}</definedName>
    <definedName name="____kha1">#REF!</definedName>
    <definedName name="____M36" hidden="1">{"'Sheet1'!$L$16"}</definedName>
    <definedName name="____MAC12">#REF!</definedName>
    <definedName name="____MAC46">#REF!</definedName>
    <definedName name="____NCL100">#REF!</definedName>
    <definedName name="____NCL200">#REF!</definedName>
    <definedName name="____NCL250">#REF!</definedName>
    <definedName name="____NET2">#REF!</definedName>
    <definedName name="____nin190">#REF!</definedName>
    <definedName name="____NSO2" hidden="1">{"'Sheet1'!$L$16"}</definedName>
    <definedName name="____PA3" hidden="1">{"'Sheet1'!$L$16"}</definedName>
    <definedName name="____Pl2" hidden="1">{"'Sheet1'!$L$16"}</definedName>
    <definedName name="____sc1">#REF!</definedName>
    <definedName name="____SC2">#REF!</definedName>
    <definedName name="____sc3">#REF!</definedName>
    <definedName name="____SCL4" hidden="1">{"'Sheet1'!$L$16"}</definedName>
    <definedName name="____SN3">#REF!</definedName>
    <definedName name="____TL1">#REF!</definedName>
    <definedName name="____TL2">#REF!</definedName>
    <definedName name="____TL3">#REF!</definedName>
    <definedName name="____TLA120">#REF!</definedName>
    <definedName name="____TLA35">#REF!</definedName>
    <definedName name="____TLA50">#REF!</definedName>
    <definedName name="____TLA70">#REF!</definedName>
    <definedName name="____TLA95">#REF!</definedName>
    <definedName name="____Tru21" hidden="1">{"'Sheet1'!$L$16"}</definedName>
    <definedName name="____tz593">#REF!</definedName>
    <definedName name="____VL100">#REF!</definedName>
    <definedName name="____VL250">#REF!</definedName>
    <definedName name="___a1" hidden="1">{"'Sheet1'!$L$16"}</definedName>
    <definedName name="___B1" hidden="1">{"'Sheet1'!$L$16"}</definedName>
    <definedName name="___ban2" hidden="1">{"'Sheet1'!$L$16"}</definedName>
    <definedName name="___boi1">#REF!</definedName>
    <definedName name="___boi2">#REF!</definedName>
    <definedName name="___CON1">#REF!</definedName>
    <definedName name="___CON2">#REF!</definedName>
    <definedName name="___ddn400">#REF!</definedName>
    <definedName name="___ddn600">#REF!</definedName>
    <definedName name="___DT12" hidden="1">{"'Sheet1'!$L$16"}</definedName>
    <definedName name="___Goi8" hidden="1">{"'Sheet1'!$L$16"}</definedName>
    <definedName name="___h1" hidden="1">{"'Sheet1'!$L$16"}</definedName>
    <definedName name="___h10" hidden="1">{#N/A,#N/A,FALSE,"Chi tiÆt"}</definedName>
    <definedName name="___h2" hidden="1">{"'Sheet1'!$L$16"}</definedName>
    <definedName name="___h3" hidden="1">{"'Sheet1'!$L$16"}</definedName>
    <definedName name="___h5" hidden="1">{"'Sheet1'!$L$16"}</definedName>
    <definedName name="___h6" hidden="1">{"'Sheet1'!$L$16"}</definedName>
    <definedName name="___h7" hidden="1">{"'Sheet1'!$L$16"}</definedName>
    <definedName name="___h8" hidden="1">{"'Sheet1'!$L$16"}</definedName>
    <definedName name="___h9" hidden="1">{"'Sheet1'!$L$16"}</definedName>
    <definedName name="___hsm2">1.1289</definedName>
    <definedName name="___hso2">#REF!</definedName>
    <definedName name="___hu1" hidden="1">{"'Sheet1'!$L$16"}</definedName>
    <definedName name="___hu2" hidden="1">{"'Sheet1'!$L$16"}</definedName>
    <definedName name="___hu5" hidden="1">{"'Sheet1'!$L$16"}</definedName>
    <definedName name="___hu6" hidden="1">{"'Sheet1'!$L$16"}</definedName>
    <definedName name="___huy1" hidden="1">{"'Sheet1'!$L$16"}</definedName>
    <definedName name="___kha1">#REF!</definedName>
    <definedName name="___lap1">#REF!</definedName>
    <definedName name="___lap2">#REF!</definedName>
    <definedName name="___M36" hidden="1">{"'Sheet1'!$L$16"}</definedName>
    <definedName name="___MAC12">#REF!</definedName>
    <definedName name="___MAC46">#REF!</definedName>
    <definedName name="___NCL100">#REF!</definedName>
    <definedName name="___NCL200">#REF!</definedName>
    <definedName name="___NCL250">#REF!</definedName>
    <definedName name="___NET2">#REF!</definedName>
    <definedName name="___nin190">#REF!</definedName>
    <definedName name="___NSO2" hidden="1">{"'Sheet1'!$L$16"}</definedName>
    <definedName name="___PA3" hidden="1">{"'Sheet1'!$L$16"}</definedName>
    <definedName name="___Pl2" hidden="1">{"'Sheet1'!$L$16"}</definedName>
    <definedName name="___sc1">#REF!</definedName>
    <definedName name="___SC2">#REF!</definedName>
    <definedName name="___sc3">#REF!</definedName>
    <definedName name="___SCL4" hidden="1">{"'Sheet1'!$L$16"}</definedName>
    <definedName name="___SN3">#REF!</definedName>
    <definedName name="___TL1">#REF!</definedName>
    <definedName name="___TL2">#REF!</definedName>
    <definedName name="___TL3">#REF!</definedName>
    <definedName name="___TLA120">#REF!</definedName>
    <definedName name="___TLA35">#REF!</definedName>
    <definedName name="___TLA50">#REF!</definedName>
    <definedName name="___TLA70">#REF!</definedName>
    <definedName name="___TLA95">#REF!</definedName>
    <definedName name="___Tru21" hidden="1">{"'Sheet1'!$L$16"}</definedName>
    <definedName name="___tz593">#REF!</definedName>
    <definedName name="___VL100">#REF!</definedName>
    <definedName name="___VL250">#REF!</definedName>
    <definedName name="__a1" hidden="1">{"'Sheet1'!$L$16"}</definedName>
    <definedName name="__B1" hidden="1">{"'Sheet1'!$L$16"}</definedName>
    <definedName name="__ban2" hidden="1">{"'Sheet1'!$L$16"}</definedName>
    <definedName name="__boi1">#REF!</definedName>
    <definedName name="__boi2">#REF!</definedName>
    <definedName name="__CON1">#REF!</definedName>
    <definedName name="__CON2">#REF!</definedName>
    <definedName name="__day1">#REF!</definedName>
    <definedName name="__dbu1">#REF!</definedName>
    <definedName name="__ddn400">#REF!</definedName>
    <definedName name="__ddn600">#REF!</definedName>
    <definedName name="__DT12" hidden="1">{"'Sheet1'!$L$16"}</definedName>
    <definedName name="__Goi8" hidden="1">{"'Sheet1'!$L$16"}</definedName>
    <definedName name="__h1" hidden="1">{"'Sheet1'!$L$16"}</definedName>
    <definedName name="__h10" hidden="1">{#N/A,#N/A,FALSE,"Chi tiÆt"}</definedName>
    <definedName name="__h2" hidden="1">{"'Sheet1'!$L$16"}</definedName>
    <definedName name="__h3" hidden="1">{"'Sheet1'!$L$16"}</definedName>
    <definedName name="__h5" hidden="1">{"'Sheet1'!$L$16"}</definedName>
    <definedName name="__h6" hidden="1">{"'Sheet1'!$L$16"}</definedName>
    <definedName name="__h7" hidden="1">{"'Sheet1'!$L$16"}</definedName>
    <definedName name="__h8" hidden="1">{"'Sheet1'!$L$16"}</definedName>
    <definedName name="__h9" hidden="1">{"'Sheet1'!$L$16"}</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uy1" hidden="1">{"'Sheet1'!$L$16"}</definedName>
    <definedName name="__kha1">#REF!</definedName>
    <definedName name="__lap1">#REF!</definedName>
    <definedName name="__lap2">#REF!</definedName>
    <definedName name="__M36" hidden="1">{"'Sheet1'!$L$16"}</definedName>
    <definedName name="__MAC12">#REF!</definedName>
    <definedName name="__MAC46">#REF!</definedName>
    <definedName name="__NCL100">#REF!</definedName>
    <definedName name="__NCL200">#REF!</definedName>
    <definedName name="__NCL250">#REF!</definedName>
    <definedName name="__NET2">#REF!</definedName>
    <definedName name="__nin190">#REF!</definedName>
    <definedName name="__NSO2" hidden="1">{"'Sheet1'!$L$16"}</definedName>
    <definedName name="__PA3" hidden="1">{"'Sheet1'!$L$16"}</definedName>
    <definedName name="__Pl2" hidden="1">{"'Sheet1'!$L$16"}</definedName>
    <definedName name="__sc1">#REF!</definedName>
    <definedName name="__SC2">#REF!</definedName>
    <definedName name="__sc3">#REF!</definedName>
    <definedName name="__SCL4" hidden="1">{"'Sheet1'!$L$16"}</definedName>
    <definedName name="__SN3">#REF!</definedName>
    <definedName name="__TK155">#REF!</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ru21" hidden="1">{"'Sheet1'!$L$16"}</definedName>
    <definedName name="__tz593">#REF!</definedName>
    <definedName name="__VL100">#REF!</definedName>
    <definedName name="__VL250">#REF!</definedName>
    <definedName name="_01_01_99">#REF!</definedName>
    <definedName name="_01_02_99">#REF!</definedName>
    <definedName name="_01_03_99">#REF!</definedName>
    <definedName name="_01_04_99">#REF!</definedName>
    <definedName name="_01_05_99">#REF!</definedName>
    <definedName name="_01_06_99">#REF!</definedName>
    <definedName name="_01_07_99">#REF!</definedName>
    <definedName name="_01_08_1999">#REF!</definedName>
    <definedName name="_01_11_2001">#N/A</definedName>
    <definedName name="_05.6022">#REF!</definedName>
    <definedName name="_1">#N/A</definedName>
    <definedName name="_1000A01">#N/A</definedName>
    <definedName name="_11MAÕ_SOÁ_THUEÁ">#REF!</definedName>
    <definedName name="_13ÑÔN_GIAÙ">#REF!</definedName>
    <definedName name="_15SOÁ_CTÖØ">#REF!</definedName>
    <definedName name="_16SOÁ_LÖÔÏNG">#REF!</definedName>
    <definedName name="_18TEÂN_HAØNG">#REF!</definedName>
    <definedName name="_1BA2500">#REF!</definedName>
    <definedName name="_1BA3250">#REF!</definedName>
    <definedName name="_1BA400P">#REF!</definedName>
    <definedName name="_1CAP001">#REF!</definedName>
    <definedName name="_1CAP002">#REF!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#N/A</definedName>
    <definedName name="_2_?">#REF!</definedName>
    <definedName name="_20TEÂN_KHAÙCH_HAØ">#REF!</definedName>
    <definedName name="_22THAØNH_TIEÀN">#REF!</definedName>
    <definedName name="_24TRÒ_GIAÙ">#REF!</definedName>
    <definedName name="_26TRÒ_GIAÙ__VAT">#REF!</definedName>
    <definedName name="_2BLA100">#REF!</definedName>
    <definedName name="_2DAL201">#REF!</definedName>
    <definedName name="_2STREO7">#REF!</definedName>
    <definedName name="_3BLXMD">#REF!</definedName>
    <definedName name="_3TU0609">#REF!</definedName>
    <definedName name="_4_??????">#REF!</definedName>
    <definedName name="_4CNT240">#REF!</definedName>
    <definedName name="_4CTL240">#REF!</definedName>
    <definedName name="_4FCO100">#REF!</definedName>
    <definedName name="_4GOIC01">#REF!</definedName>
    <definedName name="_4HDCTT4">#REF!</definedName>
    <definedName name="_4HNCTT4">#REF!</definedName>
    <definedName name="_4LBCO01">#REF!</definedName>
    <definedName name="_4OSLCTT">#REF!</definedName>
    <definedName name="_6BNTTTH">#REF!</definedName>
    <definedName name="_6DCTTBO">#REF!</definedName>
    <definedName name="_6DD24TT">#REF!</definedName>
    <definedName name="_6FCOTBU">#REF!</definedName>
    <definedName name="_6LATUBU">#REF!</definedName>
    <definedName name="_6SDTT24">#REF!</definedName>
    <definedName name="_6TBUDTT">#REF!</definedName>
    <definedName name="_6TDDDTT">#REF!</definedName>
    <definedName name="_6TLTTTH">#REF!</definedName>
    <definedName name="_6TUBUTT">#REF!</definedName>
    <definedName name="_6UCLVIS">#REF!</definedName>
    <definedName name="_7DNCABC">#REF!</definedName>
    <definedName name="_7HDCTBU">#REF!</definedName>
    <definedName name="_7PKTUBU">#REF!</definedName>
    <definedName name="_7TBHT20">#REF!</definedName>
    <definedName name="_7TBHT30">#REF!</definedName>
    <definedName name="_7TDCABC">#REF!</definedName>
    <definedName name="_9MAÕ_HAØNG">#REF!</definedName>
    <definedName name="_a1" hidden="1">{"'Sheet1'!$L$16"}</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1" hidden="1">{"'Sheet1'!$L$16"}</definedName>
    <definedName name="_ban2" hidden="1">{"'Sheet1'!$L$16"}</definedName>
    <definedName name="_boi1">#REF!</definedName>
    <definedName name="_boi2">#REF!</definedName>
    <definedName name="_Builtin0" hidden="1">#N/A</definedName>
    <definedName name="_C_Lphi_4ab">#REF!</definedName>
    <definedName name="_CON1">#REF!</definedName>
    <definedName name="_CON2">#REF!</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dao1">#REF!</definedName>
    <definedName name="_dao2">#REF!</definedName>
    <definedName name="_dap2">#REF!</definedName>
    <definedName name="_day2">#REF!</definedName>
    <definedName name="_dbu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T12" hidden="1">{"'Sheet1'!$L$16"}</definedName>
    <definedName name="_E99999">#REF!</definedName>
    <definedName name="_Fill" hidden="1">#REF!</definedName>
    <definedName name="_xlnm._FilterDatabase" localSheetId="1" hidden="1">'Chi tiết ĐC'!$A$10:$AO$181</definedName>
    <definedName name="_xlnm._FilterDatabase" localSheetId="12" hidden="1">'MN Chiềng Lương'!$A$8:$I$15</definedName>
    <definedName name="_xlnm._FilterDatabase" localSheetId="13" hidden="1">'MN Nà Ớt'!$A$8:$I$17</definedName>
    <definedName name="_xlnm._FilterDatabase" localSheetId="14" hidden="1">'MN Phiêng Pằn'!$A$8:$I$15</definedName>
    <definedName name="_xlnm._FilterDatabase" localSheetId="15" hidden="1">'TH Chiềng Lương'!$A$8:$I$11</definedName>
    <definedName name="_xlnm._FilterDatabase" localSheetId="16" hidden="1">'TH Phiêng Pằn'!$A$8:$I$15</definedName>
    <definedName name="_xlnm._FilterDatabase" localSheetId="18" hidden="1">'TH&amp;THCS bán trú Nà Ớt'!$A$8:$I$16</definedName>
    <definedName name="_xlnm._FilterDatabase" localSheetId="19" hidden="1">'TH&amp;THCS bán trú Phiêng Pằn'!$A$11:$I$13</definedName>
    <definedName name="_xlnm._FilterDatabase" localSheetId="17" hidden="1">'TH&amp;THCS Chiềng Lương'!$A$8:$I$14</definedName>
    <definedName name="_xlnm._FilterDatabase" localSheetId="7" hidden="1">'Tổng hợp - ĐC'!$A$1:$I$30</definedName>
    <definedName name="_xlnm._FilterDatabase" hidden="1">#REF!</definedName>
    <definedName name="_GIA1">#REF!</definedName>
    <definedName name="_Goi8" hidden="1">{"'Sheet1'!$L$16"}</definedName>
    <definedName name="_h1" hidden="1">{"'Sheet1'!$L$16"}</definedName>
    <definedName name="_h10" hidden="1">{#N/A,#N/A,FALSE,"Chi tiÆt"}</definedName>
    <definedName name="_h2" hidden="1">{"'Sheet1'!$L$16"}</definedName>
    <definedName name="_h3" hidden="1">{"'Sheet1'!$L$16"}</definedName>
    <definedName name="_h5" hidden="1">{"'Sheet1'!$L$16"}</definedName>
    <definedName name="_h6" hidden="1">{"'Sheet1'!$L$16"}</definedName>
    <definedName name="_h7" hidden="1">{"'Sheet1'!$L$16"}</definedName>
    <definedName name="_h8" hidden="1">{"'Sheet1'!$L$16"}</definedName>
    <definedName name="_h9" hidden="1">{"'Sheet1'!$L$16"}</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uy1" hidden="1">{"'Sheet1'!$L$16"}</definedName>
    <definedName name="_Key1" hidden="1">#REF!</definedName>
    <definedName name="_Key2" hidden="1">#REF!</definedName>
    <definedName name="_kha1">#REF!</definedName>
    <definedName name="_lap1">#REF!</definedName>
    <definedName name="_lap2">#REF!</definedName>
    <definedName name="_M36" hidden="1">{"'Sheet1'!$L$16"}</definedName>
    <definedName name="_MAC12">#REF!</definedName>
    <definedName name="_MAC46">#REF!</definedName>
    <definedName name="_nc151">#REF!</definedName>
    <definedName name="_NCL100">#REF!</definedName>
    <definedName name="_NCL200">#REF!</definedName>
    <definedName name="_NCL250">#REF!</definedName>
    <definedName name="_NET2">#REF!</definedName>
    <definedName name="_nin190">#REF!</definedName>
    <definedName name="_no1">#REF!</definedName>
    <definedName name="_NSO2" hidden="1">{"'Sheet1'!$L$16"}</definedName>
    <definedName name="_Order1" hidden="1">255</definedName>
    <definedName name="_Order2" hidden="1">255</definedName>
    <definedName name="_PA3" hidden="1">{"'Sheet1'!$L$16"}</definedName>
    <definedName name="_Pl2" hidden="1">{"'Sheet1'!$L$16"}</definedName>
    <definedName name="_PL3" hidden="1">#REF!</definedName>
    <definedName name="_sc1">#REF!</definedName>
    <definedName name="_SC2">#REF!</definedName>
    <definedName name="_sc3">#REF!</definedName>
    <definedName name="_SCL4" hidden="1">{"'Sheet1'!$L$16"}</definedName>
    <definedName name="_SHR1">#REF!</definedName>
    <definedName name="_SHR2">#REF!</definedName>
    <definedName name="_SN3">#REF!</definedName>
    <definedName name="_Sort" hidden="1">#REF!</definedName>
    <definedName name="_STD0898">#REF!</definedName>
    <definedName name="_tax1">#REF!</definedName>
    <definedName name="_tax2">#REF!</definedName>
    <definedName name="_tax3">#REF!</definedName>
    <definedName name="_tax4">#REF!</definedName>
    <definedName name="_tg427">#REF!</definedName>
    <definedName name="_TH20">#REF!</definedName>
    <definedName name="_TK155">#REF!</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q2">#REF!</definedName>
    <definedName name="_Tru21" hidden="1">{"'Sheet1'!$L$16"}</definedName>
    <definedName name="_TVL1">#REF!</definedName>
    <definedName name="_tz593">#REF!</definedName>
    <definedName name="_vc1">#REF!</definedName>
    <definedName name="_vc2">#REF!</definedName>
    <definedName name="_vc3">#REF!</definedName>
    <definedName name="_VL100">#REF!</definedName>
    <definedName name="_VL250">#REF!</definedName>
    <definedName name="a" hidden="1">{"'Sheet1'!$L$16"}</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#REF!</definedName>
    <definedName name="A120_">#REF!</definedName>
    <definedName name="A1Xc7">#REF!</definedName>
    <definedName name="a277Print_Titles">#REF!</definedName>
    <definedName name="A35_">#REF!</definedName>
    <definedName name="A50_">#REF!</definedName>
    <definedName name="A70_">#REF!</definedName>
    <definedName name="A95_">#REF!</definedName>
    <definedName name="AA">#REF!</definedName>
    <definedName name="aaaaaaa">#REF!</definedName>
    <definedName name="AB">#REF!</definedName>
    <definedName name="AC120_">#REF!</definedName>
    <definedName name="AC35_">#REF!</definedName>
    <definedName name="AC50_">#REF!</definedName>
    <definedName name="AC70_">#REF!</definedName>
    <definedName name="AC95_">#REF!</definedName>
    <definedName name="ACCCC">#REF!</definedName>
    <definedName name="AccessDatabase" hidden="1">"C:\My Documents\LeBinh\Xls\VP Cong ty\FORM.mdb"</definedName>
    <definedName name="ADAY">#REF!</definedName>
    <definedName name="ADP">#REF!</definedName>
    <definedName name="ag15F80">#REF!</definedName>
    <definedName name="AKHAC">#REF!</definedName>
    <definedName name="All_Item">#REF!</definedName>
    <definedName name="ALPIN">#N/A</definedName>
    <definedName name="ALPJYOU">#N/A</definedName>
    <definedName name="ALPTOI">#N/A</definedName>
    <definedName name="ALTINH">#REF!</definedName>
    <definedName name="amiang">#REF!</definedName>
    <definedName name="ANN">#REF!</definedName>
    <definedName name="anpha">#REF!</definedName>
    <definedName name="ANQD">#REF!</definedName>
    <definedName name="anscount" hidden="1">3</definedName>
    <definedName name="AT1.2">#REF!</definedName>
    <definedName name="AT1.A">#REF!</definedName>
    <definedName name="at1.a_ct">#REF!</definedName>
    <definedName name="at1.a_hd">#REF!</definedName>
    <definedName name="at1.a_hso">#REF!</definedName>
    <definedName name="at1.a_hspc">#REF!</definedName>
    <definedName name="at1.a_ld">#REF!</definedName>
    <definedName name="at1.a_luong">#REF!</definedName>
    <definedName name="at1.a_nguoi">#REF!</definedName>
    <definedName name="at1.a_tn">#REF!</definedName>
    <definedName name="at1.a_ts">#REF!</definedName>
    <definedName name="at1.a_ud">#REF!</definedName>
    <definedName name="AT1.B">#REF!</definedName>
    <definedName name="at1.b_ct">#REF!</definedName>
    <definedName name="at1.b_hd">#REF!</definedName>
    <definedName name="at1.b_hso">#REF!</definedName>
    <definedName name="at1.b_hspc">#REF!</definedName>
    <definedName name="at1.b_ld">#REF!</definedName>
    <definedName name="at1.b_luong">#REF!</definedName>
    <definedName name="at1.b_nguoi">#REF!</definedName>
    <definedName name="at1.b_tn">#REF!</definedName>
    <definedName name="at1.b_ud">#REF!</definedName>
    <definedName name="AT1.C">#REF!</definedName>
    <definedName name="at1.c_ct">#REF!</definedName>
    <definedName name="at1.c_hd">#REF!</definedName>
    <definedName name="at1.c_hso">#REF!</definedName>
    <definedName name="at1.c_hspc">#REF!</definedName>
    <definedName name="at1.c_ld">#REF!</definedName>
    <definedName name="at1.c_luong">#REF!</definedName>
    <definedName name="at1.c_nguoi">#REF!</definedName>
    <definedName name="at1.c_tn">#REF!</definedName>
    <definedName name="at1.c_ud">#REF!</definedName>
    <definedName name="AT1.D">#REF!</definedName>
    <definedName name="at1.d_ct">#REF!</definedName>
    <definedName name="at1.d_hd">#REF!</definedName>
    <definedName name="at1.d_hso">#REF!</definedName>
    <definedName name="at1.d_hspc">#REF!</definedName>
    <definedName name="at1.d_ld">#REF!</definedName>
    <definedName name="at1.d_luong">#REF!</definedName>
    <definedName name="at1.d_nguoi">#REF!</definedName>
    <definedName name="at1.d_tn">#REF!</definedName>
    <definedName name="at1.d_ud">#REF!</definedName>
    <definedName name="AT2.A">#REF!</definedName>
    <definedName name="at2.a_ct">#REF!</definedName>
    <definedName name="at2.a_hd">#REF!</definedName>
    <definedName name="at2.a_hso">#REF!</definedName>
    <definedName name="at2.a_hspc">#REF!</definedName>
    <definedName name="at2.a_ld">#REF!</definedName>
    <definedName name="at2.a_luong">#REF!</definedName>
    <definedName name="at2.a_nguoi">#REF!</definedName>
    <definedName name="at2.a_tn">#REF!</definedName>
    <definedName name="at2.a_ud">#REF!</definedName>
    <definedName name="AT2.B">#REF!</definedName>
    <definedName name="at2.b_ct">#REF!</definedName>
    <definedName name="at2.b_hd">#REF!</definedName>
    <definedName name="at2.b_hso">#REF!</definedName>
    <definedName name="at2.b_hspc">#REF!</definedName>
    <definedName name="at2.b_ld">#REF!</definedName>
    <definedName name="at2.b_luong">#REF!</definedName>
    <definedName name="at2.b_nguoi">#REF!</definedName>
    <definedName name="at2.b_tn">#REF!</definedName>
    <definedName name="at2.b_ts">#REF!</definedName>
    <definedName name="at2.b_ud">#REF!</definedName>
    <definedName name="AT2.C">#REF!</definedName>
    <definedName name="at2.c_ct">#REF!</definedName>
    <definedName name="at2.c_hd">#REF!</definedName>
    <definedName name="at2.c_hso">#REF!</definedName>
    <definedName name="at2.c_hspc">#REF!</definedName>
    <definedName name="at2.c_ld">#REF!</definedName>
    <definedName name="at2.c_luong">#REF!</definedName>
    <definedName name="at2.c_nguoi">#REF!</definedName>
    <definedName name="at2.c_tn">#REF!</definedName>
    <definedName name="at2.c_ud">#REF!</definedName>
    <definedName name="AT2.D">#REF!</definedName>
    <definedName name="at2.d_ct">#REF!</definedName>
    <definedName name="at2.d_hd">#REF!</definedName>
    <definedName name="at2.d_hso">#REF!</definedName>
    <definedName name="at2.d_hspc">#REF!</definedName>
    <definedName name="at2.d_ld">#REF!</definedName>
    <definedName name="at2.d_luong">#REF!</definedName>
    <definedName name="at2.d_nguoi">#REF!</definedName>
    <definedName name="at2.d_tn">#REF!</definedName>
    <definedName name="at2.d_ts">#REF!</definedName>
    <definedName name="at2.d_ud">#REF!</definedName>
    <definedName name="AT2.E">#REF!</definedName>
    <definedName name="at2.e_ct">#REF!</definedName>
    <definedName name="at2.e_hd">#REF!</definedName>
    <definedName name="at2.e_hso">#REF!</definedName>
    <definedName name="at2.e_hspc">#REF!</definedName>
    <definedName name="at2.e_ld">#REF!</definedName>
    <definedName name="at2.e_luong">#REF!</definedName>
    <definedName name="at2.e_nguoi">#REF!</definedName>
    <definedName name="at2.e_tn">#REF!</definedName>
    <definedName name="at2.e_ud">#REF!</definedName>
    <definedName name="AT2.F">#REF!</definedName>
    <definedName name="at2.f_ct">#REF!</definedName>
    <definedName name="at2.f_hd">#REF!</definedName>
    <definedName name="at2.f_hso">#REF!</definedName>
    <definedName name="at2.f_hspc">#REF!</definedName>
    <definedName name="at2.f_ld">#REF!</definedName>
    <definedName name="at2.f_luong">#REF!</definedName>
    <definedName name="at2.f_nguoi">#REF!</definedName>
    <definedName name="at2.f_tn">#REF!</definedName>
    <definedName name="at2.f_ts">#REF!</definedName>
    <definedName name="at2.f_ud">#REF!</definedName>
    <definedName name="AT3.2">#REF!</definedName>
    <definedName name="AT3.A">#REF!</definedName>
    <definedName name="at3.a_ct">#REF!</definedName>
    <definedName name="at3.a_hd">#REF!</definedName>
    <definedName name="at3.a_hso">#REF!</definedName>
    <definedName name="at3.a_hspc">#REF!</definedName>
    <definedName name="at3.a_ld">#REF!</definedName>
    <definedName name="at3.a_luong">#REF!</definedName>
    <definedName name="at3.a_nguoi">#REF!</definedName>
    <definedName name="at3.a_tn">#REF!</definedName>
    <definedName name="at3.a_ts">#REF!</definedName>
    <definedName name="at3.a_ud">#REF!</definedName>
    <definedName name="AT3.B">#REF!</definedName>
    <definedName name="at3.b_ct">#REF!</definedName>
    <definedName name="at3.b_hd">#REF!</definedName>
    <definedName name="at3.b_hso">#REF!</definedName>
    <definedName name="at3.b_hspc">#REF!</definedName>
    <definedName name="at3.b_ld">#REF!</definedName>
    <definedName name="at3.b_luong">#REF!</definedName>
    <definedName name="at3.b_nguoi">#REF!</definedName>
    <definedName name="at3.b_tn">#REF!</definedName>
    <definedName name="at3.b_ts">#REF!</definedName>
    <definedName name="at3.b_ud">#REF!</definedName>
    <definedName name="atd.a_ts">#REF!</definedName>
    <definedName name="atd.c_ts">#REF!</definedName>
    <definedName name="ATGT" hidden="1">{"'Sheet1'!$L$16"}</definedName>
    <definedName name="atn_ts">#REF!</definedName>
    <definedName name="ATRAM">#REF!</definedName>
    <definedName name="ATW">#REF!</definedName>
    <definedName name="B">#REF!</definedName>
    <definedName name="B.Lg_pgd">#REF!</definedName>
    <definedName name="b.luong_at1.a">#REF!</definedName>
    <definedName name="b.luong_at1.b">#REF!</definedName>
    <definedName name="b.luong_at1.c">#REF!</definedName>
    <definedName name="b.luong_at1.d">#REF!</definedName>
    <definedName name="b.luong_at2.a">#REF!</definedName>
    <definedName name="b.luong_at2.b">#REF!</definedName>
    <definedName name="b.luong_at2.c">#REF!</definedName>
    <definedName name="b.luong_at2.d">#REF!</definedName>
    <definedName name="b.luong_at2.e">#REF!</definedName>
    <definedName name="b.luong_at2.f">#REF!</definedName>
    <definedName name="b.luong_at3.a">#REF!</definedName>
    <definedName name="b.luong_at3.b">#REF!</definedName>
    <definedName name="b.luong_c.k">#REF!</definedName>
    <definedName name="b.luong_ck.a">#REF!</definedName>
    <definedName name="b.luong_CK.b">#REF!</definedName>
    <definedName name="b.luong_da.1">#REF!</definedName>
    <definedName name="b.luong_DA.2">#REF!</definedName>
    <definedName name="b.luong_da1.a">#REF!</definedName>
    <definedName name="b.luong_da1.b">#REF!</definedName>
    <definedName name="b.luong_DA2.a">#REF!</definedName>
    <definedName name="b.luong_DA2.B">#REF!</definedName>
    <definedName name="b.luong_DA2.C">#REF!</definedName>
    <definedName name="b.luong_DA2B">#REF!</definedName>
    <definedName name="b.luong_DA2C">#REF!</definedName>
    <definedName name="b.luong_DN.a">#REF!</definedName>
    <definedName name="b.luong_DN.B">#REF!</definedName>
    <definedName name="b.luong_DNB">#REF!</definedName>
    <definedName name="b.luong_DT.NT">#REF!</definedName>
    <definedName name="b.luong_h.t">#REF!</definedName>
    <definedName name="b.luong_HT.a">#REF!</definedName>
    <definedName name="b.luong_HT.B">#REF!</definedName>
    <definedName name="b.luong_HTB">#REF!</definedName>
    <definedName name="b.luong_l.d">#REF!</definedName>
    <definedName name="b.luong_L.P">#REF!</definedName>
    <definedName name="b.luong_L.T">#REF!</definedName>
    <definedName name="b.luong_LD.a">#REF!</definedName>
    <definedName name="b.luong_LD.B">#REF!</definedName>
    <definedName name="b.luong_LD.C">#REF!</definedName>
    <definedName name="b.luong_LDB">#REF!</definedName>
    <definedName name="b.luong_LDC">#REF!</definedName>
    <definedName name="b.luong_LHT.a">#REF!</definedName>
    <definedName name="b.luong_LHT.B">#REF!</definedName>
    <definedName name="b.luong_LHT.C">#REF!</definedName>
    <definedName name="b.luong_lp.a">#REF!</definedName>
    <definedName name="b.luong_lp.B">#REF!</definedName>
    <definedName name="b.luong_lp.C">#REF!</definedName>
    <definedName name="b.luong_lp.D">#REF!</definedName>
    <definedName name="b.luong_LT.a">#REF!</definedName>
    <definedName name="b.luong_LT.b">#REF!</definedName>
    <definedName name="b.luong_LT.C">#REF!</definedName>
    <definedName name="b.luong_LT.D">#REF!</definedName>
    <definedName name="b.luong_LTB">#REF!</definedName>
    <definedName name="b.luong_LTC">#REF!</definedName>
    <definedName name="b.luong_m.n">#REF!</definedName>
    <definedName name="b.luong_mg.lht">#REF!</definedName>
    <definedName name="b.luong_mg.lp">#REF!</definedName>
    <definedName name="b.luong_mg.TH">#REF!</definedName>
    <definedName name="b.luong_nt30.4">#REF!</definedName>
    <definedName name="b.luong_p.h">#REF!</definedName>
    <definedName name="b.luong_pgd.dt">#REF!</definedName>
    <definedName name="b.luong_PH.a">#REF!</definedName>
    <definedName name="b.luong_PH.B">#REF!</definedName>
    <definedName name="b.luong_PHB">#REF!</definedName>
    <definedName name="b.luong_s.p">#REF!</definedName>
    <definedName name="b.luong_Sp.a">#REF!</definedName>
    <definedName name="b.luong_Sp.B">#REF!</definedName>
    <definedName name="b.luong_SPB">#REF!</definedName>
    <definedName name="b.luong_T.B">#REF!</definedName>
    <definedName name="b.luong_T.D">#REF!</definedName>
    <definedName name="b.luong_t.h">#REF!</definedName>
    <definedName name="b.luong_t.k">#REF!</definedName>
    <definedName name="b.luong_t.t">#REF!</definedName>
    <definedName name="b.luong_tB.a">#REF!</definedName>
    <definedName name="b.luong_tB.B">#REF!</definedName>
    <definedName name="b.luong_tB.C">#REF!</definedName>
    <definedName name="b.luong_tB.D">#REF!</definedName>
    <definedName name="b.luong_tB.E">#REF!</definedName>
    <definedName name="b.luong_tbb">#REF!</definedName>
    <definedName name="b.luong_TBD">#REF!</definedName>
    <definedName name="b.luong_tH.a">#REF!</definedName>
    <definedName name="b.luong_tH.B">#REF!</definedName>
    <definedName name="b.luong_tH.C">#REF!</definedName>
    <definedName name="b.luong_tK.a">#REF!</definedName>
    <definedName name="b.luong_TK.B">#REF!</definedName>
    <definedName name="b.luong_tt.a">#REF!</definedName>
    <definedName name="b.luong_tt.B">#REF!</definedName>
    <definedName name="b.luong_TTB">#REF!</definedName>
    <definedName name="b.luong_ttlp.a">#REF!</definedName>
    <definedName name="b.luong_ttlp.B">#REF!</definedName>
    <definedName name="b.luong_ttlp.C">#REF!</definedName>
    <definedName name="B_D">#REF!</definedName>
    <definedName name="B_Isc">#REF!</definedName>
    <definedName name="B_n_tuyÓn_than_Cöa__ng">"tco"</definedName>
    <definedName name="bac.2">#REF!</definedName>
    <definedName name="Bang_cly">#REF!</definedName>
    <definedName name="Bang_CVC">#REF!</definedName>
    <definedName name="Bang_Dinh.muc">#REF!</definedName>
    <definedName name="bang_gia">#REF!</definedName>
    <definedName name="Bang_travl">#REF!</definedName>
    <definedName name="bangtinh">#REF!</definedName>
    <definedName name="bao.cao">#REF!</definedName>
    <definedName name="BarData">#REF!</definedName>
    <definedName name="BB">#REF!</definedName>
    <definedName name="bbkt">#REF!</definedName>
    <definedName name="bbtc">#REF!</definedName>
    <definedName name="BCAO1">#REF!</definedName>
    <definedName name="bcao10">#REF!</definedName>
    <definedName name="Bcao11">#REF!</definedName>
    <definedName name="BCAO2">#REF!</definedName>
    <definedName name="bcao3">#REF!</definedName>
    <definedName name="bcao4">#REF!</definedName>
    <definedName name="bcao5">#REF!</definedName>
    <definedName name="bcao6">#REF!</definedName>
    <definedName name="bcao7">#REF!</definedName>
    <definedName name="bcao8">#REF!</definedName>
    <definedName name="bcao9">#REF!</definedName>
    <definedName name="BCBo" hidden="1">{"'Sheet1'!$L$16"}</definedName>
    <definedName name="BDAY">#REF!</definedName>
    <definedName name="bé_giao_th_ng">#REF!</definedName>
    <definedName name="bé_x_y_dùng">#REF!</definedName>
    <definedName name="beta">#REF!</definedName>
    <definedName name="BHXH">#REF!</definedName>
    <definedName name="BHYT">#REF!</definedName>
    <definedName name="blang">#REF!</definedName>
    <definedName name="BLOCK1">#REF!</definedName>
    <definedName name="BLOCK2">#REF!</definedName>
    <definedName name="BLOCK3">#REF!</definedName>
    <definedName name="blong">#REF!</definedName>
    <definedName name="BOQ">#REF!</definedName>
    <definedName name="Botanical2">#REF!</definedName>
    <definedName name="Botanical2.Jun">#REF!</definedName>
    <definedName name="boxes">#REF!</definedName>
    <definedName name="BPhuoc">#REF!</definedName>
    <definedName name="bson">#REF!</definedName>
    <definedName name="BT">#REF!</definedName>
    <definedName name="btai">#REF!</definedName>
    <definedName name="btham">#REF!</definedName>
    <definedName name="BTRAM">#REF!</definedName>
    <definedName name="button_area_1">#REF!</definedName>
    <definedName name="BVCISUMMARY">#REF!</definedName>
    <definedName name="BVTINH" hidden="1">{"'Sheet1'!$L$16"}</definedName>
    <definedName name="C.Khoan">#REF!</definedName>
    <definedName name="C_">#REF!</definedName>
    <definedName name="c_n">#REF!</definedName>
    <definedName name="C2.7">#REF!</definedName>
    <definedName name="C3.0">#REF!</definedName>
    <definedName name="C3.5">#REF!</definedName>
    <definedName name="C3.7">#REF!</definedName>
    <definedName name="C4.0">#REF!</definedName>
    <definedName name="Can_doi">#REF!</definedName>
    <definedName name="cap">#REF!</definedName>
    <definedName name="cap0.7">#REF!</definedName>
    <definedName name="Cat">#REF!</definedName>
    <definedName name="Category_All">#REF!</definedName>
    <definedName name="CATIN">#N/A</definedName>
    <definedName name="CATJYOU">#N/A</definedName>
    <definedName name="CATREC">#N/A</definedName>
    <definedName name="CATSYU">#N/A</definedName>
    <definedName name="CCNK">#REF!</definedName>
    <definedName name="CCS">#REF!</definedName>
    <definedName name="CCT">#REF!</definedName>
    <definedName name="CDAY">#REF!</definedName>
    <definedName name="CDB">#REF!</definedName>
    <definedName name="CDD">#REF!</definedName>
    <definedName name="cdn">#REF!</definedName>
    <definedName name="celltips_area">#REF!</definedName>
    <definedName name="cfk">#REF!</definedName>
    <definedName name="chan">#REF!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i_tiÕt_vËt_liÖu___nh_n_c_ng___m_y_thi_c_ng">#REF!</definedName>
    <definedName name="chitietbgiang2" hidden="1">{"'Sheet1'!$L$16"}</definedName>
    <definedName name="chungloainhapthan">#REF!</definedName>
    <definedName name="chungloaiXNT">#REF!</definedName>
    <definedName name="chungloaixuatthan">#REF!</definedName>
    <definedName name="CK">#REF!</definedName>
    <definedName name="CK.1">#REF!</definedName>
    <definedName name="ck.1_ct">#REF!</definedName>
    <definedName name="ck.1_hd">#REF!</definedName>
    <definedName name="CK.1_hso">#REF!</definedName>
    <definedName name="ck.1_hspc">#REF!</definedName>
    <definedName name="CK.1_ld">#REF!</definedName>
    <definedName name="CK.1_luong">#REF!</definedName>
    <definedName name="CK.1_nguoi">#REF!</definedName>
    <definedName name="CK.1_tdtt">#REF!</definedName>
    <definedName name="CK.1_tn">#REF!</definedName>
    <definedName name="ck.1_ts">#REF!</definedName>
    <definedName name="CK.1_ud">#REF!</definedName>
    <definedName name="CK.2">#REF!</definedName>
    <definedName name="ck.2_ct">#REF!</definedName>
    <definedName name="ck.2_hd">#REF!</definedName>
    <definedName name="ck.2_ts">#REF!</definedName>
    <definedName name="CK.a_ct">#REF!</definedName>
    <definedName name="CK.A_hso">#REF!</definedName>
    <definedName name="CK.A_ld">#REF!</definedName>
    <definedName name="CK.A_luong">#REF!</definedName>
    <definedName name="CK.A_nguoi">#REF!</definedName>
    <definedName name="CK.A_tdtt">#REF!</definedName>
    <definedName name="CK.A_tn">#REF!</definedName>
    <definedName name="CK.A_ud">#REF!</definedName>
    <definedName name="CK.B_hso">#REF!</definedName>
    <definedName name="CK.B_ld">#REF!</definedName>
    <definedName name="CK.B_luong">#REF!</definedName>
    <definedName name="CK.B_nguoi">#REF!</definedName>
    <definedName name="CK.B_tdtt">#REF!</definedName>
    <definedName name="CK.B_tn">#REF!</definedName>
    <definedName name="CK.B_ud">#REF!</definedName>
    <definedName name="CL">#REF!</definedName>
    <definedName name="CLTMP">#REF!</definedName>
    <definedName name="CLVC">#REF!</definedName>
    <definedName name="CLVC3">0.1</definedName>
    <definedName name="CLVCTB">#REF!</definedName>
    <definedName name="CLVL">#REF!</definedName>
    <definedName name="Co">#REF!</definedName>
    <definedName name="co.">#REF!</definedName>
    <definedName name="co..">#REF!</definedName>
    <definedName name="CoCauN" hidden="1">{"'Sheet1'!$L$16"}</definedName>
    <definedName name="Code" hidden="1">#REF!</definedName>
    <definedName name="Cöï_ly_vaän_chuyeãn">#REF!</definedName>
    <definedName name="CÖÏ_LY_VAÄN_CHUYEÅN">#REF!</definedName>
    <definedName name="COMMON">#REF!</definedName>
    <definedName name="CON_EQP_COS">#REF!</definedName>
    <definedName name="CON_EQP_COST">#REF!</definedName>
    <definedName name="Cong">#REF!</definedName>
    <definedName name="Cong_HM_DTCT">#REF!</definedName>
    <definedName name="Cong_M_DTCT">#REF!</definedName>
    <definedName name="Cong_NC_DTCT">#REF!</definedName>
    <definedName name="Cong_VL_DTCT">#REF!</definedName>
    <definedName name="CONGTIEN">#REF!</definedName>
    <definedName name="CongVattu">#REF!</definedName>
    <definedName name="CONST_EQ">#REF!</definedName>
    <definedName name="COVER">#REF!</definedName>
    <definedName name="CP" hidden="1">#REF!</definedName>
    <definedName name="CPC">#REF!</definedName>
    <definedName name="cpdd1">#REF!</definedName>
    <definedName name="CPT">#REF!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_50">#REF!</definedName>
    <definedName name="CT_MCX">#REF!</definedName>
    <definedName name="CTCT1" hidden="1">{"'Sheet1'!$L$16"}</definedName>
    <definedName name="CTCT2" hidden="1">{"'Sheet1'!$L$16"}</definedName>
    <definedName name="ctdn9697">#REF!</definedName>
    <definedName name="ctiep">#REF!</definedName>
    <definedName name="ctmai">#REF!</definedName>
    <definedName name="ctong">#REF!</definedName>
    <definedName name="CTRAM">#REF!</definedName>
    <definedName name="ctre">#REF!</definedName>
    <definedName name="cu">#REF!</definedName>
    <definedName name="cu_ly">#REF!</definedName>
    <definedName name="CuLy">#REF!</definedName>
    <definedName name="CuLy_Q">#REF!</definedName>
    <definedName name="cuoc_vc">#REF!</definedName>
    <definedName name="CuocVC">#REF!</definedName>
    <definedName name="CURRENCY">#REF!</definedName>
    <definedName name="cv" hidden="1">{"'Sheet1'!$L$16"}</definedName>
    <definedName name="cv_ck">#REF!</definedName>
    <definedName name="cv_DA2">#REF!</definedName>
    <definedName name="cv_DTNT">#REF!</definedName>
    <definedName name="cv_ht">#REF!</definedName>
    <definedName name="cv_ld">#REF!</definedName>
    <definedName name="cv_lp">#REF!</definedName>
    <definedName name="cv_LT">#REF!</definedName>
    <definedName name="cv_ph">#REF!</definedName>
    <definedName name="cv_sp">#REF!</definedName>
    <definedName name="cv_TB">#REF!</definedName>
    <definedName name="cv_TD">#REF!</definedName>
    <definedName name="cv_th">#REF!</definedName>
    <definedName name="cv_tk">#REF!</definedName>
    <definedName name="cv_tt">#REF!</definedName>
    <definedName name="CVC_Q">#REF!</definedName>
    <definedName name="cx">#REF!</definedName>
    <definedName name="d" hidden="1">#REF!</definedName>
    <definedName name="d_">#REF!</definedName>
    <definedName name="D_7101A_B">#REF!</definedName>
    <definedName name="D_n">#REF!</definedName>
    <definedName name="da">#REF!</definedName>
    <definedName name="da.1">#REF!</definedName>
    <definedName name="DA1.A">#REF!</definedName>
    <definedName name="da1.a_ct">#REF!</definedName>
    <definedName name="da1.a_hd">#REF!</definedName>
    <definedName name="da1.a_hso">#REF!</definedName>
    <definedName name="da1.a_hspc">#REF!</definedName>
    <definedName name="da1.a_ld">#REF!</definedName>
    <definedName name="da1.a_luong">#REF!</definedName>
    <definedName name="da1.a_nguoi">#REF!</definedName>
    <definedName name="da1.a_tn">#REF!</definedName>
    <definedName name="da1.a_ts">#REF!</definedName>
    <definedName name="da1.a_ud">#REF!</definedName>
    <definedName name="DA1.B">#REF!</definedName>
    <definedName name="da1.b_ct">#REF!</definedName>
    <definedName name="da1.b_hd">#REF!</definedName>
    <definedName name="da1.b_hso">#REF!</definedName>
    <definedName name="da1.b_hspc">#REF!</definedName>
    <definedName name="da1.b_ld">#REF!</definedName>
    <definedName name="da1.b_luong">#REF!</definedName>
    <definedName name="da1.b_nguoi">#REF!</definedName>
    <definedName name="da1.b_tn">#REF!</definedName>
    <definedName name="da1.b_ts">#REF!</definedName>
    <definedName name="da1.b_ud">#REF!</definedName>
    <definedName name="DA2.2">#REF!</definedName>
    <definedName name="DA2.2_ct">#REF!</definedName>
    <definedName name="DA2.2_hd">#REF!</definedName>
    <definedName name="DA2.2_ts">#REF!</definedName>
    <definedName name="DA2.A">#REF!</definedName>
    <definedName name="da2.a_ct">#REF!</definedName>
    <definedName name="da2.a_hd">#REF!</definedName>
    <definedName name="DA2.a_hso">#REF!</definedName>
    <definedName name="da2.a_hspc">#REF!</definedName>
    <definedName name="DA2.a_ld">#REF!</definedName>
    <definedName name="DA2.a_luong">#REF!</definedName>
    <definedName name="DA2.a_nguoi">#REF!</definedName>
    <definedName name="DA2.a_tdtt">#REF!</definedName>
    <definedName name="DA2.a_tn">#REF!</definedName>
    <definedName name="da2.a_ts">#REF!</definedName>
    <definedName name="DA2.a_ud">#REF!</definedName>
    <definedName name="DA2.B">#REF!</definedName>
    <definedName name="da2.b_ct">#REF!</definedName>
    <definedName name="da2.b_hd">#REF!</definedName>
    <definedName name="DA2.B_hso">#REF!</definedName>
    <definedName name="da2.b_hspc">#REF!</definedName>
    <definedName name="DA2.B_ld">#REF!</definedName>
    <definedName name="DA2.B_luong">#REF!</definedName>
    <definedName name="DA2.B_nguoi">#REF!</definedName>
    <definedName name="DA2.B_tdtt">#REF!</definedName>
    <definedName name="DA2.B_tn">#REF!</definedName>
    <definedName name="da2.b_ts">#REF!</definedName>
    <definedName name="DA2.B_ud">#REF!</definedName>
    <definedName name="DA2.C">#REF!</definedName>
    <definedName name="da2.c_ct">#REF!</definedName>
    <definedName name="da2.c_hd">#REF!</definedName>
    <definedName name="DA2.C_hso">#REF!</definedName>
    <definedName name="da2.c_hspc">#REF!</definedName>
    <definedName name="DA2.C_ld">#REF!</definedName>
    <definedName name="DA2.C_luong">#REF!</definedName>
    <definedName name="DA2.C_nguoi">#REF!</definedName>
    <definedName name="DA2.C_tdtt">#REF!</definedName>
    <definedName name="DA2.C_tn">#REF!</definedName>
    <definedName name="da2.c_ts">#REF!</definedName>
    <definedName name="DA2.C_ud">#REF!</definedName>
    <definedName name="DA2B_HSO">#REF!</definedName>
    <definedName name="DA2B_LUONG">#REF!</definedName>
    <definedName name="DA2B_NGUOI">#REF!</definedName>
    <definedName name="DA2B_TH">#REF!</definedName>
    <definedName name="DA2B_UD">#REF!</definedName>
    <definedName name="DA2C_HSO">#REF!</definedName>
    <definedName name="DA2C_LUONG">#REF!</definedName>
    <definedName name="DA2C_NGUOI">#REF!</definedName>
    <definedName name="DA2C_UD">#REF!</definedName>
    <definedName name="Dalan">#REF!</definedName>
    <definedName name="DALANPASTE">#REF!</definedName>
    <definedName name="dam_24">#REF!</definedName>
    <definedName name="DamNgang">#REF!</definedName>
    <definedName name="danh.muc">#REF!</definedName>
    <definedName name="danhmuc">#REF!</definedName>
    <definedName name="danhmucN">#REF!</definedName>
    <definedName name="daotd">#REF!</definedName>
    <definedName name="dap">#REF!</definedName>
    <definedName name="daptd">#REF!</definedName>
    <definedName name="data">#REF!</definedName>
    <definedName name="DATA_DATA2_List">#REF!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9">#REF!</definedName>
    <definedName name="data2">#REF!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k">#REF!</definedName>
    <definedName name="datal">#REF!</definedName>
    <definedName name="DATDAO">#REF!</definedName>
    <definedName name="dche">#REF!</definedName>
    <definedName name="DDAY">#REF!</definedName>
    <definedName name="ddddddddddd">#REF!</definedName>
    <definedName name="dden">#REF!</definedName>
    <definedName name="ddtt1pnc">#REF!</definedName>
    <definedName name="ddtt1pvl">#REF!</definedName>
    <definedName name="ddtt3pnc">#REF!</definedName>
    <definedName name="ddtt3pvl">#REF!</definedName>
    <definedName name="den_bu">#REF!</definedName>
    <definedName name="Det32x3">#REF!</definedName>
    <definedName name="Det35x3">#REF!</definedName>
    <definedName name="Det40x4">#REF!</definedName>
    <definedName name="Det50x5">#REF!</definedName>
    <definedName name="Det63x6">#REF!</definedName>
    <definedName name="Det75x6">#REF!</definedName>
    <definedName name="df">#REF!</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g">#REF!</definedName>
    <definedName name="dg_5cau">#REF!</definedName>
    <definedName name="DG_M_C_X">#REF!</definedName>
    <definedName name="dgc">#REF!</definedName>
    <definedName name="DGCT_T.Quy_P.Thuy_Q">#REF!</definedName>
    <definedName name="DGCT_TRAUQUYPHUTHUY_HN">#REF!</definedName>
    <definedName name="DGCTI592">#REF!</definedName>
    <definedName name="dgd">#REF!</definedName>
    <definedName name="DGIA">#REF!</definedName>
    <definedName name="DGIA2">#REF!</definedName>
    <definedName name="DGTH">#REF!</definedName>
    <definedName name="dgvl">#REF!</definedName>
    <definedName name="dien">#REF!</definedName>
    <definedName name="Diengiai_n">#REF!</definedName>
    <definedName name="dienluc" hidden="1">{#N/A,#N/A,FALSE,"Chi tiÆt"}</definedName>
    <definedName name="Dinh_muc.tiet">#REF!</definedName>
    <definedName name="Discount" hidden="1">#REF!</definedName>
    <definedName name="display_area_1">#REF!</definedName>
    <definedName name="display_area_2">#REF!</definedName>
    <definedName name="DKTINH" hidden="1">{"'Sheet1'!$L$16"}</definedName>
    <definedName name="DM">#REF!</definedName>
    <definedName name="DM_Nam">#REF!</definedName>
    <definedName name="dmat">#REF!</definedName>
    <definedName name="dmdv">#REF!</definedName>
    <definedName name="DMHH">#REF!</definedName>
    <definedName name="dmld">#REF!</definedName>
    <definedName name="dmoi">#REF!</definedName>
    <definedName name="DN.A">#REF!</definedName>
    <definedName name="dn.a_ct">#REF!</definedName>
    <definedName name="dn.a_hd">#REF!</definedName>
    <definedName name="DN.a_hso">#REF!</definedName>
    <definedName name="dn.a_hspc">#REF!</definedName>
    <definedName name="DN.a_ld">#REF!</definedName>
    <definedName name="DN.a_luong">#REF!</definedName>
    <definedName name="DN.a_nguoi">#REF!</definedName>
    <definedName name="DN.a_tdtt">#REF!</definedName>
    <definedName name="DN.a_tn">#REF!</definedName>
    <definedName name="dn.a_ts">#REF!</definedName>
    <definedName name="DN.a_ud">#REF!</definedName>
    <definedName name="DN.B">#REF!</definedName>
    <definedName name="dn.b_ct">#REF!</definedName>
    <definedName name="dn.b_hd">#REF!</definedName>
    <definedName name="DN.B_hso">#REF!</definedName>
    <definedName name="dn.b_hspc">#REF!</definedName>
    <definedName name="DN.B_ld">#REF!</definedName>
    <definedName name="DN.B_luong">#REF!</definedName>
    <definedName name="DN.B_nguoi">#REF!</definedName>
    <definedName name="DN.B_tdtt">#REF!</definedName>
    <definedName name="DN.B_tn">#REF!</definedName>
    <definedName name="dn.b_ts">#REF!</definedName>
    <definedName name="DN.B_ud">#REF!</definedName>
    <definedName name="DN_01">#REF!</definedName>
    <definedName name="DNB_HSO">#REF!</definedName>
    <definedName name="DNB_LUONG">#REF!</definedName>
    <definedName name="DNB_NGUOI">#REF!</definedName>
    <definedName name="DNB_UD">#REF!</definedName>
    <definedName name="DNNN">#REF!</definedName>
    <definedName name="DÑt45x4">#REF!</definedName>
    <definedName name="doanh_nghiÖp_tØnh">#REF!</definedName>
    <definedName name="dobt">#REF!</definedName>
    <definedName name="Document_array">{"ÿÿÿÿÿ"}</definedName>
    <definedName name="dongia">#REF!</definedName>
    <definedName name="dry..">#REF!</definedName>
    <definedName name="ds1pnc">#REF!</definedName>
    <definedName name="ds1pvl">#REF!</definedName>
    <definedName name="ds3pnc">#REF!</definedName>
    <definedName name="ds3pvl">#REF!</definedName>
    <definedName name="dsh" hidden="1">#REF!</definedName>
    <definedName name="DSTD_Clear">#N/A</definedName>
    <definedName name="DSUMDATA">#REF!</definedName>
    <definedName name="dt10.1" hidden="1">{"'Sheet1'!$L$16"}</definedName>
    <definedName name="DT12DienLuc">{"ÿÿÿÿÿ"}</definedName>
    <definedName name="DT12Dluc" hidden="1">{"'Sheet1'!$L$16"}</definedName>
    <definedName name="DT12HoangThach" hidden="1">{"'Sheet1'!$L$16"}</definedName>
    <definedName name="DT8.1" hidden="1">{"'Sheet1'!$L$16"}</definedName>
    <definedName name="DT8.2" hidden="1">{"'Sheet1'!$L$16"}</definedName>
    <definedName name="dt9.1" hidden="1">{#N/A,#N/A,FALSE,"Chi tiÆt"}</definedName>
    <definedName name="DTBH">#REF!</definedName>
    <definedName name="DTNT_hd">#REF!</definedName>
    <definedName name="dtoan" hidden="1">{#N/A,#N/A,FALSE,"Chi tiÆt"}</definedName>
    <definedName name="dtru">#REF!</definedName>
    <definedName name="du.toan">#REF!</definedName>
    <definedName name="duaån">#REF!</definedName>
    <definedName name="duan">#REF!</definedName>
    <definedName name="DUCANH" hidden="1">{"'Sheet1'!$L$16"}</definedName>
    <definedName name="dung">#REF!</definedName>
    <definedName name="dung1">#REF!</definedName>
    <definedName name="dungkh" hidden="1">{"'Sheet1'!$L$16"}</definedName>
    <definedName name="Ea">#REF!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X">#REF!</definedName>
    <definedName name="EXC">#REF!</definedName>
    <definedName name="EXCH">#REF!</definedName>
    <definedName name="_xlnm.Extract">#REF!</definedName>
    <definedName name="f82E46">#REF!</definedName>
    <definedName name="f92F56">#REF!</definedName>
    <definedName name="FACTOR">#REF!</definedName>
    <definedName name="Fax">#REF!</definedName>
    <definedName name="Fay">#REF!</definedName>
    <definedName name="fc">#REF!</definedName>
    <definedName name="fc_">#REF!</definedName>
    <definedName name="FC5_total">#REF!</definedName>
    <definedName name="FC6_total">#REF!</definedName>
    <definedName name="FCode" hidden="1">#REF!</definedName>
    <definedName name="Fdaymong">#REF!</definedName>
    <definedName name="fdgh" hidden="1">#REF!</definedName>
    <definedName name="Fg">#REF!</definedName>
    <definedName name="fgn" hidden="1">#REF!</definedName>
    <definedName name="FlexZZ">#REF!</definedName>
    <definedName name="FS">#REF!</definedName>
    <definedName name="fuji">#REF!</definedName>
    <definedName name="Full">#REF!</definedName>
    <definedName name="fy">#REF!</definedName>
    <definedName name="Fy_">#REF!</definedName>
    <definedName name="g" hidden="1">{"'Sheet1'!$L$16"}</definedName>
    <definedName name="g_">#REF!</definedName>
    <definedName name="gas">#REF!</definedName>
    <definedName name="gchi">#REF!</definedName>
    <definedName name="gcm">#REF!</definedName>
    <definedName name="gd">#REF!</definedName>
    <definedName name="geff">#REF!</definedName>
    <definedName name="gffh" hidden="1">{"'Sheet1'!$L$16"}</definedName>
    <definedName name="ghichu">#REF!</definedName>
    <definedName name="gia_tien">#REF!</definedName>
    <definedName name="gia_tien_BTN">#REF!</definedName>
    <definedName name="giaca">#REF!</definedName>
    <definedName name="GIAM">#REF!</definedName>
    <definedName name="giatrinhap">#REF!</definedName>
    <definedName name="GIAVL_TRALY">#REF!</definedName>
    <definedName name="gkGTGT">#REF!</definedName>
    <definedName name="gl3p">#REF!</definedName>
    <definedName name="gld">#REF!</definedName>
    <definedName name="gnc">#REF!</definedName>
    <definedName name="GO.110">#REF!</definedName>
    <definedName name="GO.25">#REF!</definedName>
    <definedName name="GO.39">#REF!</definedName>
    <definedName name="GO.52">#REF!</definedName>
    <definedName name="GO.65">#REF!</definedName>
    <definedName name="GO.81">#REF!</definedName>
    <definedName name="GO.9">#REF!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RFICM">#REF!</definedName>
    <definedName name="gs">#REF!</definedName>
    <definedName name="gse">#REF!</definedName>
    <definedName name="gtc">#REF!</definedName>
    <definedName name="GTCL">#REF!</definedName>
    <definedName name="Gthe">#REF!</definedName>
    <definedName name="GTRI">#REF!</definedName>
    <definedName name="GTXL">#REF!</definedName>
    <definedName name="GVL_LDT">#REF!</definedName>
    <definedName name="gvt">#REF!</definedName>
    <definedName name="gxm">#REF!</definedName>
    <definedName name="h" hidden="1">{"'Sheet1'!$L$16"}</definedName>
    <definedName name="H.chau">#REF!</definedName>
    <definedName name="h_">#REF!</definedName>
    <definedName name="h__">#REF!</definedName>
    <definedName name="h_0">#REF!</definedName>
    <definedName name="H_1">#REF!</definedName>
    <definedName name="H_2">#REF!</definedName>
    <definedName name="H_3">#REF!</definedName>
    <definedName name="H_30">#REF!</definedName>
    <definedName name="ha">#REF!</definedName>
    <definedName name="HAGIANG">#REF!</definedName>
    <definedName name="HANG" hidden="1">{#N/A,#N/A,FALSE,"Chi tiÆt"}</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CM">#REF!</definedName>
    <definedName name="HDCCT">#REF!</definedName>
    <definedName name="HDCD">#REF!</definedName>
    <definedName name="HDuong">#REF!</definedName>
    <definedName name="Heä_soá_laép_xaø_H">1.7</definedName>
    <definedName name="heä_soá_sình_laày">#REF!</definedName>
    <definedName name="heso_ttlp.a">#REF!</definedName>
    <definedName name="Hg">#REF!</definedName>
    <definedName name="HH">#REF!</definedName>
    <definedName name="hhhhhh">#REF!</definedName>
    <definedName name="HHUHOI">#N/A</definedName>
    <definedName name="hi">#REF!</definedName>
    <definedName name="HiddenRows" hidden="1">#REF!</definedName>
    <definedName name="hien">#REF!</definedName>
    <definedName name="HIHIHIHOI" hidden="1">{"'Sheet1'!$L$16"}</definedName>
    <definedName name="Hinh_thuc">"bangtra"</definedName>
    <definedName name="HJKL" hidden="1">{"'Sheet1'!$L$16"}</definedName>
    <definedName name="HM">#REF!</definedName>
    <definedName name="Ho">#REF!</definedName>
    <definedName name="HOME_MANP">#REF!</definedName>
    <definedName name="HOMEOFFICE_COST">#REF!</definedName>
    <definedName name="HS_BOHOC_TH_KHAC">#REF!</definedName>
    <definedName name="HS_BOHOC_THCS_KHAC">#REF!</definedName>
    <definedName name="HS_CAPHOC_MG1_KHAC">#REF!</definedName>
    <definedName name="HS_CAPHOC_MG2_KHAC">#REF!</definedName>
    <definedName name="HS_CAPHOC_MG3_KHAC">#REF!</definedName>
    <definedName name="HS_CAPHOC_MG4_KHAC">#REF!</definedName>
    <definedName name="HS_CAPHOC_TH1_KHAC">#REF!</definedName>
    <definedName name="HS_CAPHOC_TH2_KHAC">#REF!</definedName>
    <definedName name="HS_CAPHOC_TH3_KHAC">#REF!</definedName>
    <definedName name="HS_CAPHOC_THCS1_KHAC">#REF!</definedName>
    <definedName name="HS_CAPHOC_THCS2_KHAC">#REF!</definedName>
    <definedName name="HS_CHINHSACH_MG1_KHAC">#REF!</definedName>
    <definedName name="HS_CHINHSACH_MG2_KHAC">#REF!</definedName>
    <definedName name="HS_CHINHSACH_TH_KHAC">#REF!</definedName>
    <definedName name="HS_CHINHSACH_THCS_KHAC">#REF!</definedName>
    <definedName name="hs_DA2">#REF!</definedName>
    <definedName name="HS_LOAILOP_MG1_KHAC">#REF!</definedName>
    <definedName name="HS_LOAILOP_MG2_KHAC">#REF!</definedName>
    <definedName name="HS_LOAILOP_TH_KHAC">#REF!</definedName>
    <definedName name="HS_LOAILOP_THCS_KHAC">#REF!</definedName>
    <definedName name="HS_MONHOC_TH_KHAC">#REF!</definedName>
    <definedName name="HS_TEDGSKHOE_MG1_KHAC">#REF!</definedName>
    <definedName name="HS_TEDGSKHOE_MG2_KHAC">#REF!</definedName>
    <definedName name="HSCT3">0.1</definedName>
    <definedName name="hsdc1">#REF!</definedName>
    <definedName name="HSDN">2.5</definedName>
    <definedName name="HSGG">#REF!</definedName>
    <definedName name="HSHH">#REF!</definedName>
    <definedName name="HSHHUT">#REF!</definedName>
    <definedName name="HSKK">#REF!</definedName>
    <definedName name="hsm">1.1289</definedName>
    <definedName name="hsnc_cau2">1.626</definedName>
    <definedName name="hsnc_d">1.6356</definedName>
    <definedName name="hsnc_d2">1.6356</definedName>
    <definedName name="hso">#REF!</definedName>
    <definedName name="HSSL">#REF!</definedName>
    <definedName name="HSVC1">#REF!</definedName>
    <definedName name="HSVC2">#REF!</definedName>
    <definedName name="HSVC3">#REF!</definedName>
    <definedName name="hsvl">1</definedName>
    <definedName name="HT">#REF!</definedName>
    <definedName name="HT.2">#REF!</definedName>
    <definedName name="ht.2_ct">#REF!</definedName>
    <definedName name="ht.2_hd">#REF!</definedName>
    <definedName name="ht.2_ts">#REF!</definedName>
    <definedName name="HT.A">#REF!</definedName>
    <definedName name="ht.a_ct">#REF!</definedName>
    <definedName name="ht.a_hd">#REF!</definedName>
    <definedName name="HT.a_hso">#REF!</definedName>
    <definedName name="ht.a_hspc">#REF!</definedName>
    <definedName name="HT.a_ld">#REF!</definedName>
    <definedName name="HT.a_luong">#REF!</definedName>
    <definedName name="HT.a_nguoi">#REF!</definedName>
    <definedName name="HT.a_tdtt">#REF!</definedName>
    <definedName name="HT.a_tn">#REF!</definedName>
    <definedName name="HT.a_ud">#REF!</definedName>
    <definedName name="HT.B">#REF!</definedName>
    <definedName name="ht.b_ct">#REF!</definedName>
    <definedName name="ht.b_hd">#REF!</definedName>
    <definedName name="HT.B_hso">#REF!</definedName>
    <definedName name="ht.b_hspc">#REF!</definedName>
    <definedName name="HT.B_ld">#REF!</definedName>
    <definedName name="HT.B_luong">#REF!</definedName>
    <definedName name="HT.B_nguoi">#REF!</definedName>
    <definedName name="HT.B_tdtt">#REF!</definedName>
    <definedName name="HT.B_tn">#REF!</definedName>
    <definedName name="ht.b_ts">#REF!</definedName>
    <definedName name="HT.B_ud">#REF!</definedName>
    <definedName name="HTB_HSO">#REF!</definedName>
    <definedName name="HTB_LUONG">#REF!</definedName>
    <definedName name="HTB_NGUOI">#REF!</definedName>
    <definedName name="HTB_UD">#REF!</definedName>
    <definedName name="Htinh">#REF!</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 hidden="1">{"'Sheet1'!$L$16"}</definedName>
    <definedName name="HungYen">#REF!</definedName>
    <definedName name="huong" hidden="1">{"'Sheet1'!$L$16"}</definedName>
    <definedName name="HUU" hidden="1">{"'Sheet1'!$L$16"}</definedName>
    <definedName name="huy" hidden="1">{"'Sheet1'!$L$16"}</definedName>
    <definedName name="hy" hidden="1">{"'Sheet1'!$L$16"}</definedName>
    <definedName name="HYen">#REF!</definedName>
    <definedName name="HYen2">#REF!</definedName>
    <definedName name="I">#REF!</definedName>
    <definedName name="I_A">#REF!</definedName>
    <definedName name="I_B">#REF!</definedName>
    <definedName name="I_c">#REF!</definedName>
    <definedName name="IDLAB_COST">#REF!</definedName>
    <definedName name="II_A">#REF!</definedName>
    <definedName name="II_B">#REF!</definedName>
    <definedName name="II_c">#REF!</definedName>
    <definedName name="III_a">#REF!</definedName>
    <definedName name="III_B">#REF!</definedName>
    <definedName name="III_c">#REF!</definedName>
    <definedName name="IND_LAB">#REF!</definedName>
    <definedName name="INDMANP">#REF!</definedName>
    <definedName name="INTBN">#REF!</definedName>
    <definedName name="iÖn_lùc_Qu_ng_ninh">#REF!</definedName>
    <definedName name="J">#REF!</definedName>
    <definedName name="j356C8">#REF!</definedName>
    <definedName name="k">#REF!</definedName>
    <definedName name="K_1">#REF!</definedName>
    <definedName name="K_2">#REF!</definedName>
    <definedName name="kcong">#REF!</definedName>
    <definedName name="kdien">#REF!</definedName>
    <definedName name="KE_HOACH_VON_PHU_THU">#REF!</definedName>
    <definedName name="kh">#REF!</definedName>
    <definedName name="kha">#REF!</definedName>
    <definedName name="Khac">#REF!</definedName>
    <definedName name="khac.1">#REF!</definedName>
    <definedName name="khac_1">#REF!</definedName>
    <definedName name="Khong_can_doi">#REF!</definedName>
    <definedName name="khongtruotgia" hidden="1">{"'Sheet1'!$L$16"}</definedName>
    <definedName name="KhuyenmaiUPS">"AutoShape 264"</definedName>
    <definedName name="kiem">#REF!</definedName>
    <definedName name="Kiem_tra_trung_ten">#REF!</definedName>
    <definedName name="kkkkkkkkkkkk">#REF!</definedName>
    <definedName name="kkkkkkkkkkkkkkk">#REF!</definedName>
    <definedName name="KLVL1">#REF!</definedName>
    <definedName name="kp1ph">#REF!</definedName>
    <definedName name="KQ_Truong">#REF!</definedName>
    <definedName name="Ks">#REF!</definedName>
    <definedName name="ksbn" hidden="1">{"'Sheet1'!$L$16"}</definedName>
    <definedName name="kshn" hidden="1">{"'Sheet1'!$L$16"}</definedName>
    <definedName name="ksls" hidden="1">{"'Sheet1'!$L$16"}</definedName>
    <definedName name="KVC">#REF!</definedName>
    <definedName name="l" hidden="1">{"'Sheet1'!$L$16"}</definedName>
    <definedName name="l_1">#REF!</definedName>
    <definedName name="Laivay">#REF!</definedName>
    <definedName name="LAMTHEM">#REF!</definedName>
    <definedName name="LAMTUBE">#REF!</definedName>
    <definedName name="lan" hidden="1">{"'Sheet1'!$L$16"}</definedName>
    <definedName name="langson" hidden="1">{"'Sheet1'!$L$16"}</definedName>
    <definedName name="lapa">#REF!</definedName>
    <definedName name="lapb">#REF!</definedName>
    <definedName name="lapc">#REF!</definedName>
    <definedName name="Lb">#REF!</definedName>
    <definedName name="LC5_total">#REF!</definedName>
    <definedName name="LC6_total">#REF!</definedName>
    <definedName name="LD.2">#REF!</definedName>
    <definedName name="ld.2_ct">#REF!</definedName>
    <definedName name="ld.2_hd">#REF!</definedName>
    <definedName name="ld.2_ts">#REF!</definedName>
    <definedName name="LD.A">#REF!</definedName>
    <definedName name="ld.a_ct">#REF!</definedName>
    <definedName name="ld.a_hd">#REF!</definedName>
    <definedName name="ld.a_hso">#REF!</definedName>
    <definedName name="ld.a_hspc">#REF!</definedName>
    <definedName name="LD.a_ld">#REF!</definedName>
    <definedName name="LD.a_luong">#REF!</definedName>
    <definedName name="LD.a_nguoi">#REF!</definedName>
    <definedName name="LD.a_tdtt">#REF!</definedName>
    <definedName name="LD.a_tn">#REF!</definedName>
    <definedName name="LD.a_ud">#REF!</definedName>
    <definedName name="LD.B">#REF!</definedName>
    <definedName name="ld.b_ct">#REF!</definedName>
    <definedName name="ld.b_hd">#REF!</definedName>
    <definedName name="LD.B_hso">#REF!</definedName>
    <definedName name="ld.b_hspc">#REF!</definedName>
    <definedName name="LD.B_ld">#REF!</definedName>
    <definedName name="LD.B_luong">#REF!</definedName>
    <definedName name="LD.B_nguoi">#REF!</definedName>
    <definedName name="LD.B_tdtt">#REF!</definedName>
    <definedName name="LD.B_tn">#REF!</definedName>
    <definedName name="ld.b_ts">#REF!</definedName>
    <definedName name="LD.B_ud">#REF!</definedName>
    <definedName name="LD.C">#REF!</definedName>
    <definedName name="ld.c_ct">#REF!</definedName>
    <definedName name="ld.c_hd">#REF!</definedName>
    <definedName name="LD.C_hso">#REF!</definedName>
    <definedName name="ld.c_hspc">#REF!</definedName>
    <definedName name="LD.C_ld">#REF!</definedName>
    <definedName name="LD.C_luong">#REF!</definedName>
    <definedName name="LD.C_nguoi">#REF!</definedName>
    <definedName name="LD.C_tdtt">#REF!</definedName>
    <definedName name="LD.C_tn">#REF!</definedName>
    <definedName name="LD.C_ud">#REF!</definedName>
    <definedName name="LDB_HSO">#REF!</definedName>
    <definedName name="LDB_LUONG">#REF!</definedName>
    <definedName name="LDB_NGUOI">#REF!</definedName>
    <definedName name="LDB_TH">#REF!</definedName>
    <definedName name="LDB_UD">#REF!</definedName>
    <definedName name="LDC_HSO">#REF!</definedName>
    <definedName name="LDC_LUONG">#REF!</definedName>
    <definedName name="LDC_NGUOI">#REF!</definedName>
    <definedName name="LDC_UD">#REF!</definedName>
    <definedName name="lg_ck">#REF!</definedName>
    <definedName name="lg_DA2">#REF!</definedName>
    <definedName name="lg_DTNT">#REF!</definedName>
    <definedName name="lg_ht">#REF!</definedName>
    <definedName name="lg_ld">#REF!</definedName>
    <definedName name="lg_lp">#REF!</definedName>
    <definedName name="lg_LT">#REF!</definedName>
    <definedName name="lg_ph">#REF!</definedName>
    <definedName name="lg_sp">#REF!</definedName>
    <definedName name="lg_TB">#REF!</definedName>
    <definedName name="lg_TD">#REF!</definedName>
    <definedName name="lg_th">#REF!</definedName>
    <definedName name="lg_tk">#REF!</definedName>
    <definedName name="lg_tt">#REF!</definedName>
    <definedName name="LH_DACBIET_MG_KHAC">#REF!</definedName>
    <definedName name="LH_DACBIET_TH_KHAC">#REF!</definedName>
    <definedName name="LH_DACBIET_THCS_KHAC">#REF!</definedName>
    <definedName name="LHT.A">#REF!</definedName>
    <definedName name="lht.a_ct">#REF!</definedName>
    <definedName name="lht.a_hd">#REF!</definedName>
    <definedName name="LHT.a_hso">#REF!</definedName>
    <definedName name="lht.a_hspc">#REF!</definedName>
    <definedName name="LHT.a_ld">#REF!</definedName>
    <definedName name="LHT.a_luong">#REF!</definedName>
    <definedName name="LHT.a_nguoi">#REF!</definedName>
    <definedName name="LHT.a_tdtt">#REF!</definedName>
    <definedName name="LHT.a_tn">#REF!</definedName>
    <definedName name="LHT.a_ud">#REF!</definedName>
    <definedName name="LHT.B">#REF!</definedName>
    <definedName name="lht.b_ct">#REF!</definedName>
    <definedName name="lht.b_hd">#REF!</definedName>
    <definedName name="LHT.B_hso">#REF!</definedName>
    <definedName name="lht.b_hspc">#REF!</definedName>
    <definedName name="LHT.B_ld">#REF!</definedName>
    <definedName name="LHT.B_luong">#REF!</definedName>
    <definedName name="LHT.B_nguoi">#REF!</definedName>
    <definedName name="LHT.B_tdtt">#REF!</definedName>
    <definedName name="LHT.B_tn">#REF!</definedName>
    <definedName name="LHT.B_ud">#REF!</definedName>
    <definedName name="LHT.C">#REF!</definedName>
    <definedName name="lht.c_ct">#REF!</definedName>
    <definedName name="lht.c_hd">#REF!</definedName>
    <definedName name="LHT.C_hso">#REF!</definedName>
    <definedName name="lht.c_hspc">#REF!</definedName>
    <definedName name="LHT.C_ld">#REF!</definedName>
    <definedName name="LHT.C_luong">#REF!</definedName>
    <definedName name="LHT.C_nguoi">#REF!</definedName>
    <definedName name="LHT.C_tdtt">#REF!</definedName>
    <definedName name="LHT.C_tn">#REF!</definedName>
    <definedName name="lht.c_ts">#REF!</definedName>
    <definedName name="LHT.C_ud">#REF!</definedName>
    <definedName name="list">#REF!</definedName>
    <definedName name="lk" hidden="1">#REF!</definedName>
    <definedName name="llllllllll">#REF!</definedName>
    <definedName name="Lmk">#REF!</definedName>
    <definedName name="LN">#REF!</definedName>
    <definedName name="Lnsc">#REF!</definedName>
    <definedName name="LOAI_DUONG">#REF!</definedName>
    <definedName name="LOC">#REF!</definedName>
    <definedName name="LOPHOC_MG_KHAC">#REF!</definedName>
    <definedName name="LOPHOC_TH_KHAC">#REF!</definedName>
    <definedName name="LOPHOC_THCS_KHAC">#REF!</definedName>
    <definedName name="lp.2">#REF!</definedName>
    <definedName name="lp.2_ct">#REF!</definedName>
    <definedName name="lp.2_hd">#REF!</definedName>
    <definedName name="lp.2_ts">#REF!</definedName>
    <definedName name="LP.A">#REF!</definedName>
    <definedName name="lp.a_ct">#REF!</definedName>
    <definedName name="lp.a_hso">#REF!</definedName>
    <definedName name="lp.a_hspc">#REF!</definedName>
    <definedName name="lp.a_ld">#REF!</definedName>
    <definedName name="lp.a_luong">#REF!</definedName>
    <definedName name="lp.a_nguoi">#REF!</definedName>
    <definedName name="lp.a_tdtt">#REF!</definedName>
    <definedName name="lp.a_tn">#REF!</definedName>
    <definedName name="lp.a_ts">#REF!</definedName>
    <definedName name="lp.a_ud">#REF!</definedName>
    <definedName name="LP.B">#REF!</definedName>
    <definedName name="lp.b_ct">#REF!</definedName>
    <definedName name="lp.b_hd">#REF!</definedName>
    <definedName name="lp.B_hso">#REF!</definedName>
    <definedName name="lp.b_hspc">#REF!</definedName>
    <definedName name="lp.B_ld">#REF!</definedName>
    <definedName name="lp.B_luong">#REF!</definedName>
    <definedName name="lp.B_nguoi">#REF!</definedName>
    <definedName name="lp.B_tdtt">#REF!</definedName>
    <definedName name="lp.B_tn">#REF!</definedName>
    <definedName name="lp.b_ts">#REF!</definedName>
    <definedName name="lp.B_ud">#REF!</definedName>
    <definedName name="lp.c">#REF!</definedName>
    <definedName name="lp.c_ct">#REF!</definedName>
    <definedName name="lp.c_hd">#REF!</definedName>
    <definedName name="lp.C_hso">#REF!</definedName>
    <definedName name="lp.c_hspc">#REF!</definedName>
    <definedName name="lp.C_ld">#REF!</definedName>
    <definedName name="lp.C_luong">#REF!</definedName>
    <definedName name="lp.C_nguoi">#REF!</definedName>
    <definedName name="lp.C_tdtt">#REF!</definedName>
    <definedName name="lp.C_tn">#REF!</definedName>
    <definedName name="lp.c_ts">#REF!</definedName>
    <definedName name="lp.C_ud">#REF!</definedName>
    <definedName name="lp.d">#REF!</definedName>
    <definedName name="lp.d_ct">#REF!</definedName>
    <definedName name="lp.d_hd">#REF!</definedName>
    <definedName name="lp.D_hso">#REF!</definedName>
    <definedName name="lp.d_hspc">#REF!</definedName>
    <definedName name="lp.D_ld">#REF!</definedName>
    <definedName name="lp.D_luong">#REF!</definedName>
    <definedName name="lp.D_nguoi">#REF!</definedName>
    <definedName name="lp.D_tdtt">#REF!</definedName>
    <definedName name="lp.D_tn">#REF!</definedName>
    <definedName name="lp.d_ts">#REF!</definedName>
    <definedName name="lp.D_ud">#REF!</definedName>
    <definedName name="LT.2">#REF!</definedName>
    <definedName name="LT.2_ct">#REF!</definedName>
    <definedName name="LT.2_hd">#REF!</definedName>
    <definedName name="LT.2_ts">#REF!</definedName>
    <definedName name="LT.A">#REF!</definedName>
    <definedName name="LT.a_ct">#REF!</definedName>
    <definedName name="LT.a_hd">#REF!</definedName>
    <definedName name="LT.a_hso">#REF!</definedName>
    <definedName name="lt.a_hspc">#REF!</definedName>
    <definedName name="LT.a_ld">#REF!</definedName>
    <definedName name="LT.a_luong">#REF!</definedName>
    <definedName name="LT.a_nguoi">#REF!</definedName>
    <definedName name="LT.a_tdtt">#REF!</definedName>
    <definedName name="LT.a_tn">#REF!</definedName>
    <definedName name="LT.a_ts">#REF!</definedName>
    <definedName name="LT.a_ud">#REF!</definedName>
    <definedName name="LT.B">#REF!</definedName>
    <definedName name="lt.b_ct">#REF!</definedName>
    <definedName name="lt.b_hd">#REF!</definedName>
    <definedName name="LT.b_hso">#REF!</definedName>
    <definedName name="lt.b_hspc">#REF!</definedName>
    <definedName name="LT.b_ld">#REF!</definedName>
    <definedName name="LT.b_luong">#REF!</definedName>
    <definedName name="LT.b_nguoi">#REF!</definedName>
    <definedName name="LT.b_tdtt">#REF!</definedName>
    <definedName name="LT.b_tn">#REF!</definedName>
    <definedName name="lt.b_ts">#REF!</definedName>
    <definedName name="LT.b_ud">#REF!</definedName>
    <definedName name="LT.C">#REF!</definedName>
    <definedName name="lt.c_ct">#REF!</definedName>
    <definedName name="lt.c_hd">#REF!</definedName>
    <definedName name="LT.C_hso">#REF!</definedName>
    <definedName name="lt.c_hspc">#REF!</definedName>
    <definedName name="LT.C_ld">#REF!</definedName>
    <definedName name="LT.C_luong">#REF!</definedName>
    <definedName name="LT.C_nguoi">#REF!</definedName>
    <definedName name="LT.C_tdtt">#REF!</definedName>
    <definedName name="LT.C_tn">#REF!</definedName>
    <definedName name="lt.c_ts">#REF!</definedName>
    <definedName name="LT.C_ud">#REF!</definedName>
    <definedName name="lt.d_ct">#REF!</definedName>
    <definedName name="lt.d_hd">#REF!</definedName>
    <definedName name="LT.D_hso">#REF!</definedName>
    <definedName name="lt.d_hspc">#REF!</definedName>
    <definedName name="LT.D_ld">#REF!</definedName>
    <definedName name="LT.D_luong">#REF!</definedName>
    <definedName name="LT.D_nguoi">#REF!</definedName>
    <definedName name="LT.D_tdtt">#REF!</definedName>
    <definedName name="LT.D_tn">#REF!</definedName>
    <definedName name="LT.D_ud">#REF!</definedName>
    <definedName name="lt_d">#REF!</definedName>
    <definedName name="LTB_HSO">#REF!</definedName>
    <definedName name="LTB_LD">#REF!</definedName>
    <definedName name="LTB_LUONG">#REF!</definedName>
    <definedName name="LTB_NGUOI">#REF!</definedName>
    <definedName name="LTB_TH">#REF!</definedName>
    <definedName name="LTB_UD">#REF!</definedName>
    <definedName name="LTC_HSO">#REF!</definedName>
    <definedName name="LTC_LUONG">#REF!</definedName>
    <definedName name="LTC_NGUOI">#REF!</definedName>
    <definedName name="LTC_UD">#REF!</definedName>
    <definedName name="LTR">#REF!</definedName>
    <definedName name="ltre">#REF!</definedName>
    <definedName name="Luong_ct">#REF!</definedName>
    <definedName name="luong_hd">#REF!</definedName>
    <definedName name="lv..">#REF!</definedName>
    <definedName name="lVC">#REF!</definedName>
    <definedName name="lvr..">#REF!</definedName>
    <definedName name="M.100_BK.PGD">#REF!</definedName>
    <definedName name="M.101_BK.PGD">#REF!</definedName>
    <definedName name="M.102_BK.PGD">#REF!</definedName>
    <definedName name="M.N">#REF!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_lop">#REF!</definedName>
    <definedName name="Ma_mon">#REF!</definedName>
    <definedName name="Ma_RT">#REF!</definedName>
    <definedName name="Ma3pnc">#REF!</definedName>
    <definedName name="Ma3pvl">#REF!</definedName>
    <definedName name="Maa3pnc">#REF!</definedName>
    <definedName name="Maa3pvl">#REF!</definedName>
    <definedName name="mahang">#REF!</definedName>
    <definedName name="mahang_d">#REF!</definedName>
    <definedName name="mahang_n">#REF!</definedName>
    <definedName name="mahang_x">#REF!</definedName>
    <definedName name="MaHaRangNam">#REF!</definedName>
    <definedName name="MaHaRangTuan">#REF!</definedName>
    <definedName name="MAJ_CON_EQP">#REF!</definedName>
    <definedName name="MaMay_Q">#REF!</definedName>
    <definedName name="mangay">#REF!</definedName>
    <definedName name="mat">#REF!</definedName>
    <definedName name="mathang">#REF!</definedName>
    <definedName name="MaThanhToanNB">#REF!</definedName>
    <definedName name="MaTuan">#REF!</definedName>
    <definedName name="MAY">#REF!</definedName>
    <definedName name="Mba1p">#REF!</definedName>
    <definedName name="Mba3p">#REF!</definedName>
    <definedName name="Mbb3p">#REF!</definedName>
    <definedName name="Mbn1p">#REF!</definedName>
    <definedName name="mc">#REF!</definedName>
    <definedName name="me">#REF!</definedName>
    <definedName name="MG.LHT_HD">#REF!</definedName>
    <definedName name="MG_A">#REF!</definedName>
    <definedName name="MGLHT">#REF!</definedName>
    <definedName name="mglht_ct">#REF!</definedName>
    <definedName name="mglht_ts">#REF!</definedName>
    <definedName name="Mn">#REF!</definedName>
    <definedName name="mn_ct">#REF!</definedName>
    <definedName name="mn_hd">#REF!</definedName>
    <definedName name="mn_ts">#REF!</definedName>
    <definedName name="mo" hidden="1">{"'Sheet1'!$L$16"}</definedName>
    <definedName name="month">#REF!</definedName>
    <definedName name="Morong">#REF!</definedName>
    <definedName name="Morong4054_85">#REF!</definedName>
    <definedName name="morong4054_98">#REF!</definedName>
    <definedName name="MTMAC12">#REF!</definedName>
    <definedName name="mtram">#REF!</definedName>
    <definedName name="Mu">#REF!</definedName>
    <definedName name="Mu_">#REF!</definedName>
    <definedName name="muoi">#REF!</definedName>
    <definedName name="n">#REF!</definedName>
    <definedName name="n1pig">#REF!</definedName>
    <definedName name="n1pind">#REF!</definedName>
    <definedName name="n1ping">#REF!</definedName>
    <definedName name="n1pint">#REF!</definedName>
    <definedName name="naêm1999">#REF!</definedName>
    <definedName name="nc1p">#REF!</definedName>
    <definedName name="nc3p">#REF!</definedName>
    <definedName name="NCBD100">#REF!</definedName>
    <definedName name="NCBD200">#REF!</definedName>
    <definedName name="NCBD250">#REF!</definedName>
    <definedName name="NCcap0.7">#REF!</definedName>
    <definedName name="NCcap1">#REF!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ewPOS">#REF!</definedName>
    <definedName name="ng_DA2">#REF!</definedName>
    <definedName name="ngach.2">#REF!</definedName>
    <definedName name="ngach.bac">#REF!</definedName>
    <definedName name="ngach.bac_at1">#REF!</definedName>
    <definedName name="ngach.bac_at3">#REF!</definedName>
    <definedName name="ngach.bac_ck">#REF!</definedName>
    <definedName name="ngach.bac_da1">#REF!</definedName>
    <definedName name="ngach.bac_da2">#REF!</definedName>
    <definedName name="ngach.bac_ht">#REF!</definedName>
    <definedName name="ngach.bac_ld">#REF!</definedName>
    <definedName name="ngach.bac_lt">#REF!</definedName>
    <definedName name="ngach.bac_nt304">#REF!</definedName>
    <definedName name="ngach.bac_pgd">#REF!</definedName>
    <definedName name="ngach.bac_ph">#REF!</definedName>
    <definedName name="ngach.bac_sp">#REF!</definedName>
    <definedName name="ngach.bac_tb">#REF!</definedName>
    <definedName name="ngach.bac_td">#REF!</definedName>
    <definedName name="ngach.bac_th">#REF!</definedName>
    <definedName name="ngach.bac_tk">#REF!</definedName>
    <definedName name="ngach.bac_tt">#REF!</definedName>
    <definedName name="ngach.bac_ttlp.a">#REF!</definedName>
    <definedName name="ngach.bac_ttlp.b">#REF!</definedName>
    <definedName name="Ngach_ttlp.a">#REF!</definedName>
    <definedName name="ngan">{"Thuxm2.xls","Sheet1"}</definedName>
    <definedName name="NGAØY">#REF!</definedName>
    <definedName name="ngau">#REF!</definedName>
    <definedName name="Ngay">#REF!</definedName>
    <definedName name="NGGIA">#REF!</definedName>
    <definedName name="NGHI">#REF!</definedName>
    <definedName name="nght">#REF!</definedName>
    <definedName name="Nguoiban">#REF!</definedName>
    <definedName name="NH">#REF!</definedName>
    <definedName name="NHAÂN_COÂNG">BTRAM</definedName>
    <definedName name="NHANTIEN">#REF!</definedName>
    <definedName name="nhapthan">#REF!</definedName>
    <definedName name="nhn">#REF!</definedName>
    <definedName name="NHot">#REF!</definedName>
    <definedName name="nhua">#REF!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ms">#REF!</definedName>
    <definedName name="nn">#REF!</definedName>
    <definedName name="nn1p">#REF!</definedName>
    <definedName name="nn3p">#REF!</definedName>
    <definedName name="nnnc3p">#REF!</definedName>
    <definedName name="nnvl3p">#REF!</definedName>
    <definedName name="No">#REF!</definedName>
    <definedName name="NOCU">#REF!</definedName>
    <definedName name="Nq">#REF!</definedName>
    <definedName name="NQD">#REF!</definedName>
    <definedName name="nt130.4_ct">#REF!</definedName>
    <definedName name="nt130.4_hd">#REF!</definedName>
    <definedName name="nt130.4_ld">#REF!</definedName>
    <definedName name="nt130.4_tn">#REF!</definedName>
    <definedName name="nt130.4_ts">#REF!</definedName>
    <definedName name="NT30.4">#REF!</definedName>
    <definedName name="nt30.4_hso">#REF!</definedName>
    <definedName name="nt30.4_hspc">#REF!</definedName>
    <definedName name="nt30.4_ld">#REF!</definedName>
    <definedName name="nt30.4_luong">#REF!</definedName>
    <definedName name="nt30.4_nguoi">#REF!</definedName>
    <definedName name="nt30.4_tn">#REF!</definedName>
    <definedName name="nt30.4_ud">#REF!</definedName>
    <definedName name="NToS">#REF!</definedName>
    <definedName name="OrderTable" hidden="1">#REF!</definedName>
    <definedName name="oxy">#REF!</definedName>
    <definedName name="PA">#REF!</definedName>
    <definedName name="PA3.1" hidden="1">{"'Sheet1'!$L$16"}</definedName>
    <definedName name="PAIII_" hidden="1">{"'Sheet1'!$L$16"}</definedName>
    <definedName name="PC_cv">#REF!</definedName>
    <definedName name="pc_tn">#REF!</definedName>
    <definedName name="Pd">#REF!</definedName>
    <definedName name="PGD.DT">#REF!</definedName>
    <definedName name="PGD.DT_CT">#REF!</definedName>
    <definedName name="PGD.DT_hso">#REF!</definedName>
    <definedName name="PGD.DT_LD">#REF!</definedName>
    <definedName name="PGD.DT_nguoi">#REF!</definedName>
    <definedName name="pgia">#REF!</definedName>
    <definedName name="PH.2">#REF!</definedName>
    <definedName name="ph.2_ct">#REF!</definedName>
    <definedName name="ph.2_hd">#REF!</definedName>
    <definedName name="ph.2_ts">#REF!</definedName>
    <definedName name="PH.A">#REF!</definedName>
    <definedName name="ph.a_ct">#REF!</definedName>
    <definedName name="ph.a_hd">#REF!</definedName>
    <definedName name="PH.a_hso">#REF!</definedName>
    <definedName name="ph.a_hspc">#REF!</definedName>
    <definedName name="PH.a_ld">#REF!</definedName>
    <definedName name="PH.a_luong">#REF!</definedName>
    <definedName name="PH.a_nguoi">#REF!</definedName>
    <definedName name="PH.a_tdtt">#REF!</definedName>
    <definedName name="PH.a_tn">#REF!</definedName>
    <definedName name="PH.a_ud">#REF!</definedName>
    <definedName name="PH.B">#REF!</definedName>
    <definedName name="ph.b_ct">#REF!</definedName>
    <definedName name="ph.b_hd">#REF!</definedName>
    <definedName name="PH.B_hso">#REF!</definedName>
    <definedName name="ph.b_hspc">#REF!</definedName>
    <definedName name="PH.B_ld">#REF!</definedName>
    <definedName name="PH.B_luong">#REF!</definedName>
    <definedName name="PH.B_nguoi">#REF!</definedName>
    <definedName name="PH.B_tdtt">#REF!</definedName>
    <definedName name="PH.B_tn">#REF!</definedName>
    <definedName name="ph.b_ts">#REF!</definedName>
    <definedName name="PH.B_ud">#REF!</definedName>
    <definedName name="Phamcap">#REF!</definedName>
    <definedName name="Phan_cap">#REF!</definedName>
    <definedName name="PHB_HSO">#REF!</definedName>
    <definedName name="PHB_LUONG">#REF!</definedName>
    <definedName name="PHB_NGUOI">#REF!</definedName>
    <definedName name="PHB_UD">#REF!</definedName>
    <definedName name="phi_inertial">#REF!</definedName>
    <definedName name="Phi_le_phi">#REF!</definedName>
    <definedName name="phieu_n">#REF!</definedName>
    <definedName name="phieu_x">#REF!</definedName>
    <definedName name="phu_luc_vua">#REF!</definedName>
    <definedName name="PileSize">#REF!</definedName>
    <definedName name="PileType">#REF!</definedName>
    <definedName name="PK">#REF!</definedName>
    <definedName name="pm..">#REF!</definedName>
    <definedName name="PMS" hidden="1">{"'Sheet1'!$L$16"}</definedName>
    <definedName name="Pnhap">#REF!</definedName>
    <definedName name="PPPPPPPPPPP">#REF!</definedName>
    <definedName name="pppppppppppp">#REF!</definedName>
    <definedName name="PRICE">#REF!</definedName>
    <definedName name="PRICE1">#REF!</definedName>
    <definedName name="print">#REF!</definedName>
    <definedName name="_xlnm.Print_Area" localSheetId="1">'Chi tiết ĐC'!$A$1:$AM$181</definedName>
    <definedName name="_xlnm.Print_Area" localSheetId="10">'Kinh tế '!$A$1:$H$12</definedName>
    <definedName name="_xlnm.Print_Area" localSheetId="12">'MN Chiềng Lương'!$A$1:$H$15</definedName>
    <definedName name="_xlnm.Print_Area" localSheetId="13">'MN Nà Ớt'!$A$1:$H$17</definedName>
    <definedName name="_xlnm.Print_Area" localSheetId="14">'MN Phiêng Pằn'!$A$1:$H$16</definedName>
    <definedName name="_xlnm.Print_Area" localSheetId="0">'PL tổng hợp lần 1 + lần 2'!$A$1:$L$131</definedName>
    <definedName name="_xlnm.Print_Area" localSheetId="15">'TH Chiềng Lương'!$A$1:$H$19</definedName>
    <definedName name="_xlnm.Print_Area" localSheetId="16">'TH Phiêng Pằn'!$A$1:$H$15</definedName>
    <definedName name="_xlnm.Print_Area" localSheetId="18">'TH&amp;THCS bán trú Nà Ớt'!$A$1:$H$17</definedName>
    <definedName name="_xlnm.Print_Area" localSheetId="19">'TH&amp;THCS bán trú Phiêng Pằn'!$A$1:$H$14</definedName>
    <definedName name="_xlnm.Print_Area" localSheetId="17">'TH&amp;THCS Chiềng Lương'!$A$1:$H$14</definedName>
    <definedName name="_xlnm.Print_Area" localSheetId="5">'Thu hồi trường'!$A$1:$H$13</definedName>
    <definedName name="_xlnm.Print_Area" localSheetId="2">'Tổng hợp'!$A$1:$G$41</definedName>
    <definedName name="_xlnm.Print_Area" localSheetId="9">'Văn hoá '!$A$1:$I$15</definedName>
    <definedName name="_xlnm.Print_Area" localSheetId="8">VPHĐND!$A$1:$H$13</definedName>
    <definedName name="_xlnm.Print_Area">#REF!</definedName>
    <definedName name="PRINT_AREA_MI">#REF!</definedName>
    <definedName name="_xlnm.Print_Titles" localSheetId="1">'Chi tiết ĐC'!$5:$7</definedName>
    <definedName name="_xlnm.Print_Titles" localSheetId="0">'PL tổng hợp lần 1 + lần 2'!$5:$7</definedName>
    <definedName name="_xlnm.Print_Titles" localSheetId="2">'Tổng hợp'!$6:$7</definedName>
    <definedName name="_xlnm.Print_Titles">#N/A</definedName>
    <definedName name="PRINT_TITLES_MI">#REF!</definedName>
    <definedName name="PRINTA">#REF!</definedName>
    <definedName name="PRINTB">#REF!</definedName>
    <definedName name="PRINTC">#REF!</definedName>
    <definedName name="prjName">#REF!</definedName>
    <definedName name="prjNo">#REF!</definedName>
    <definedName name="ProdForm" hidden="1">#REF!</definedName>
    <definedName name="Product" hidden="1">#REF!</definedName>
    <definedName name="PROPOSAL">#REF!</definedName>
    <definedName name="Protex">#REF!</definedName>
    <definedName name="PST">#REF!</definedName>
    <definedName name="pt">#REF!</definedName>
    <definedName name="PT_Duong">#REF!</definedName>
    <definedName name="PTCS.TB">#REF!</definedName>
    <definedName name="ptdg">#REF!</definedName>
    <definedName name="PTDG_cau">#REF!</definedName>
    <definedName name="ptdg_cong">#REF!</definedName>
    <definedName name="PTDG_DCV">#REF!</definedName>
    <definedName name="ptdg_duong">#REF!</definedName>
    <definedName name="ptdg_ke">#REF!</definedName>
    <definedName name="PtichDTL">#N/A</definedName>
    <definedName name="Pu">#REF!</definedName>
    <definedName name="pw">#REF!</definedName>
    <definedName name="Pxuat">#REF!</definedName>
    <definedName name="q">#REF!</definedName>
    <definedName name="Qc">#REF!</definedName>
    <definedName name="qtebt">#REF!</definedName>
    <definedName name="qu">#REF!</definedName>
    <definedName name="qua">#REF!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_mong">#REF!</definedName>
    <definedName name="Ra_">#REF!</definedName>
    <definedName name="ra11p">#REF!</definedName>
    <definedName name="ra13p">#REF!</definedName>
    <definedName name="rain..">#REF!</definedName>
    <definedName name="Rate">14563</definedName>
    <definedName name="Rc_">#REF!</definedName>
    <definedName name="RCArea" hidden="1">#REF!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RGHGSD" hidden="1">{"'Sheet1'!$L$16"}</definedName>
    <definedName name="Rrpo">#REF!</definedName>
    <definedName name="rrrrrrrrrrrr">#REF!</definedName>
    <definedName name="s">#REF!</definedName>
    <definedName name="s.">#REF!</definedName>
    <definedName name="sanluongnhap">#REF!</definedName>
    <definedName name="sau">#REF!</definedName>
    <definedName name="scao98">#REF!</definedName>
    <definedName name="SCH">#REF!</definedName>
    <definedName name="SCT">#REF!</definedName>
    <definedName name="SDDL">#REF!</definedName>
    <definedName name="SDMONG">#REF!</definedName>
    <definedName name="së_giao_th_ng">#REF!</definedName>
    <definedName name="së_n_ng_nghiÖp_v__pt_n_ng_th_n">#REF!</definedName>
    <definedName name="së_thuû_s_n">#REF!</definedName>
    <definedName name="së_x_y_dùng">#REF!</definedName>
    <definedName name="Sensation">#REF!</definedName>
    <definedName name="Sheet1">#REF!</definedName>
    <definedName name="sieucao">#REF!</definedName>
    <definedName name="SIZE">#REF!</definedName>
    <definedName name="SKUcoverage">#REF!</definedName>
    <definedName name="SL">#REF!</definedName>
    <definedName name="SL_CRD">#REF!</definedName>
    <definedName name="SL_CRS">#REF!</definedName>
    <definedName name="SL_CS">#REF!</definedName>
    <definedName name="SL_DD">#REF!</definedName>
    <definedName name="slg_n">#REF!</definedName>
    <definedName name="slg_x">#REF!</definedName>
    <definedName name="slk">#REF!</definedName>
    <definedName name="sll">#REF!</definedName>
    <definedName name="smax">#REF!</definedName>
    <definedName name="smax1">#REF!</definedName>
    <definedName name="sn">#REF!</definedName>
    <definedName name="so_thang.TL">#REF!</definedName>
    <definedName name="soc3p">#REF!</definedName>
    <definedName name="SOCK">#REF!</definedName>
    <definedName name="SoHD">#REF!</definedName>
    <definedName name="Soi">#REF!</definedName>
    <definedName name="SoilType">#REF!</definedName>
    <definedName name="soluongnhap">#REF!</definedName>
    <definedName name="SoPnhap">#REF!</definedName>
    <definedName name="SORT">#REF!</definedName>
    <definedName name="sotien_n">#REF!</definedName>
    <definedName name="sotien_x">#REF!</definedName>
    <definedName name="SP.2">#REF!</definedName>
    <definedName name="sp.2_ct">#REF!</definedName>
    <definedName name="sp.2_hd">#REF!</definedName>
    <definedName name="sp.2_ts">#REF!</definedName>
    <definedName name="SP.A">#REF!</definedName>
    <definedName name="sp.a_ct">#REF!</definedName>
    <definedName name="sp.a_hd">#REF!</definedName>
    <definedName name="Sp.a_hso">#REF!</definedName>
    <definedName name="sp.a_hspc">#REF!</definedName>
    <definedName name="Sp.a_ld">#REF!</definedName>
    <definedName name="Sp.a_luong">#REF!</definedName>
    <definedName name="Sp.a_nguoi">#REF!</definedName>
    <definedName name="Sp.a_tdtt">#REF!</definedName>
    <definedName name="Sp.a_tn">#REF!</definedName>
    <definedName name="sp.a_ts">#REF!</definedName>
    <definedName name="Sp.a_ud">#REF!</definedName>
    <definedName name="SP.B">#REF!</definedName>
    <definedName name="sp.b_ct">#REF!</definedName>
    <definedName name="sp.b_hd">#REF!</definedName>
    <definedName name="Sp.B_hso">#REF!</definedName>
    <definedName name="sp.b_hspc">#REF!</definedName>
    <definedName name="Sp.B_ld">#REF!</definedName>
    <definedName name="Sp.B_luong">#REF!</definedName>
    <definedName name="Sp.B_nguoi">#REF!</definedName>
    <definedName name="Sp.B_tdtt">#REF!</definedName>
    <definedName name="Sp.B_tn">#REF!</definedName>
    <definedName name="sp.b_ts">#REF!</definedName>
    <definedName name="Sp.B_ud">#REF!</definedName>
    <definedName name="Spanner_Auto_File">"C:\My Documents\tinh cdo.x2a"</definedName>
    <definedName name="SPb_HSO">#REF!</definedName>
    <definedName name="SPb_LUONG">#REF!</definedName>
    <definedName name="SPb_NGUOI">#REF!</definedName>
    <definedName name="SPb_UD">#REF!</definedName>
    <definedName name="SPEC">#REF!</definedName>
    <definedName name="SpecialPrice" hidden="1">#REF!</definedName>
    <definedName name="SPECSUMMARY">#REF!</definedName>
    <definedName name="SS">#REF!</definedName>
    <definedName name="ssssssssssssssssssss">#REF!</definedName>
    <definedName name="ST">#REF!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D">#REF!</definedName>
    <definedName name="Stt_n">#REF!</definedName>
    <definedName name="stt_x">#REF!</definedName>
    <definedName name="sum">#REF!,#REF!</definedName>
    <definedName name="SUMMARY">#REF!</definedName>
    <definedName name="t.">#REF!</definedName>
    <definedName name="t..">#REF!</definedName>
    <definedName name="T.TBA">#REF!</definedName>
    <definedName name="T0.4">#REF!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adao">#REF!</definedName>
    <definedName name="Tæng_Cty_c__khÝ_NL_v__má">#REF!</definedName>
    <definedName name="Taivu1">#REF!</definedName>
    <definedName name="TAMTINH">#REF!</definedName>
    <definedName name="TAMUNG">#REF!</definedName>
    <definedName name="TANG">#REF!</definedName>
    <definedName name="TaxTV">10%</definedName>
    <definedName name="TaxXL">5%</definedName>
    <definedName name="TB.2">#REF!</definedName>
    <definedName name="TB.2_ct">#REF!</definedName>
    <definedName name="TB.2_hd">#REF!</definedName>
    <definedName name="TB.2_ts">#REF!</definedName>
    <definedName name="TB.A">#REF!</definedName>
    <definedName name="tb.a_ct">#REF!</definedName>
    <definedName name="tb.a_hd">#REF!</definedName>
    <definedName name="tB.a_hso">#REF!</definedName>
    <definedName name="tb.a_hspc">#REF!</definedName>
    <definedName name="tB.a_ld">#REF!</definedName>
    <definedName name="tB.a_luong">#REF!</definedName>
    <definedName name="tB.a_nguoi">#REF!</definedName>
    <definedName name="tB.a_tdtt">#REF!</definedName>
    <definedName name="tB.a_tn">#REF!</definedName>
    <definedName name="tb.a_ts">#REF!</definedName>
    <definedName name="tB.a_ud">#REF!</definedName>
    <definedName name="TB.B">#REF!</definedName>
    <definedName name="tb.b_ct">#REF!</definedName>
    <definedName name="tb.b_hd">#REF!</definedName>
    <definedName name="tB.B_hso">#REF!</definedName>
    <definedName name="tb.b_hspc">#REF!</definedName>
    <definedName name="tB.B_ld">#REF!</definedName>
    <definedName name="tB.B_luong">#REF!</definedName>
    <definedName name="tB.B_nguoi">#REF!</definedName>
    <definedName name="tB.B_tdtt">#REF!</definedName>
    <definedName name="tB.B_tn">#REF!</definedName>
    <definedName name="tb.b_ts">#REF!</definedName>
    <definedName name="tB.B_ud">#REF!</definedName>
    <definedName name="TB.C">#REF!</definedName>
    <definedName name="tb.c_ct">#REF!</definedName>
    <definedName name="tb.c_hd">#REF!</definedName>
    <definedName name="tB.C_hso">#REF!</definedName>
    <definedName name="tb.c_hspc">#REF!</definedName>
    <definedName name="tB.C_ld">#REF!</definedName>
    <definedName name="tB.C_luong">#REF!</definedName>
    <definedName name="tB.C_nguoi">#REF!</definedName>
    <definedName name="tB.C_tdtt">#REF!</definedName>
    <definedName name="tB.C_tn">#REF!</definedName>
    <definedName name="tb.c_ts">#REF!</definedName>
    <definedName name="tB.C_ud">#REF!</definedName>
    <definedName name="tb.d">#REF!</definedName>
    <definedName name="tb.d_ct">#REF!</definedName>
    <definedName name="tb.d_hd">#REF!</definedName>
    <definedName name="tB.D_hso">#REF!</definedName>
    <definedName name="tb.d_hspc">#REF!</definedName>
    <definedName name="tB.D_ld">#REF!</definedName>
    <definedName name="tB.D_luong">#REF!</definedName>
    <definedName name="tB.D_nguoi">#REF!</definedName>
    <definedName name="tB.D_tdtt">#REF!</definedName>
    <definedName name="tB.D_tn">#REF!</definedName>
    <definedName name="tb.d_ts">#REF!</definedName>
    <definedName name="tB.D_ud">#REF!</definedName>
    <definedName name="tb.e">#REF!</definedName>
    <definedName name="tb.e_ct">#REF!</definedName>
    <definedName name="tb.e_hd">#REF!</definedName>
    <definedName name="tB.E_hso">#REF!</definedName>
    <definedName name="tB.E_ld">#REF!</definedName>
    <definedName name="tB.E_luong">#REF!</definedName>
    <definedName name="tB.E_nguoi">#REF!</definedName>
    <definedName name="tB.E_tdtt">#REF!</definedName>
    <definedName name="tB.E_tn">#REF!</definedName>
    <definedName name="tb.e_ts">#REF!</definedName>
    <definedName name="tB.E_ud">#REF!</definedName>
    <definedName name="tb1.2_ct">#REF!</definedName>
    <definedName name="tb1.2_hd">#REF!</definedName>
    <definedName name="tb1.2_hso">#REF!</definedName>
    <definedName name="tb1.2_hspc">#REF!</definedName>
    <definedName name="tb1.2_ld">#REF!</definedName>
    <definedName name="tb1.2_luong">#REF!</definedName>
    <definedName name="tb1.2_nguoi">#REF!</definedName>
    <definedName name="tb1.2_tn">#REF!</definedName>
    <definedName name="tb1.2_ts">#REF!</definedName>
    <definedName name="tb1.2_ud">#REF!</definedName>
    <definedName name="TBA">#REF!</definedName>
    <definedName name="tbb_HSO">#REF!</definedName>
    <definedName name="tbb_LUONG">#REF!</definedName>
    <definedName name="tbb_NGUOI">#REF!</definedName>
    <definedName name="tbb_TH">#REF!</definedName>
    <definedName name="tbb_UD">#REF!</definedName>
    <definedName name="TBD_HSO">#REF!</definedName>
    <definedName name="TBD_LUONG">#REF!</definedName>
    <definedName name="TBD_NGUOI">#REF!</definedName>
    <definedName name="TBD_UD">#REF!</definedName>
    <definedName name="tbl_ProdInfo" hidden="1">#REF!</definedName>
    <definedName name="tbtram">#REF!</definedName>
    <definedName name="TC">#REF!</definedName>
    <definedName name="TC_NHANH1">#REF!</definedName>
    <definedName name="Tchuan">#REF!</definedName>
    <definedName name="TD.2_ct">#REF!</definedName>
    <definedName name="TD.2_hd">#REF!</definedName>
    <definedName name="TD.2_ts">#REF!</definedName>
    <definedName name="td1p">#REF!</definedName>
    <definedName name="td3p">#REF!</definedName>
    <definedName name="tdnc1p">#REF!</definedName>
    <definedName name="tdo">#REF!</definedName>
    <definedName name="tdtr2cnc">#REF!</definedName>
    <definedName name="tdtr2cvl">#REF!</definedName>
    <definedName name="tdtrnc">#REF!</definedName>
    <definedName name="tdtrvl">#REF!</definedName>
    <definedName name="tdtt.1">#REF!</definedName>
    <definedName name="tdtt.2">#REF!</definedName>
    <definedName name="tdtt_ck">#REF!</definedName>
    <definedName name="tdtt_DA2">#REF!</definedName>
    <definedName name="tdtt_DTNT">#REF!</definedName>
    <definedName name="tdtt_ht">#REF!</definedName>
    <definedName name="tdtt_ld">#REF!</definedName>
    <definedName name="tdtt_LT">#REF!</definedName>
    <definedName name="tdtt_ph">#REF!</definedName>
    <definedName name="tdtt_sp">#REF!</definedName>
    <definedName name="tdtt_TB">#REF!</definedName>
    <definedName name="tdtt_TD">#REF!</definedName>
    <definedName name="tdtt_th">#REF!</definedName>
    <definedName name="tdtt_tk">#REF!</definedName>
    <definedName name="tdtt_tt">#REF!</definedName>
    <definedName name="tdvl1p">#REF!</definedName>
    <definedName name="ten">#REF!</definedName>
    <definedName name="test">#REF!</definedName>
    <definedName name="TH.2">#REF!</definedName>
    <definedName name="th.2_ct">#REF!</definedName>
    <definedName name="th.2_hd">#REF!</definedName>
    <definedName name="th.2_ts">#REF!</definedName>
    <definedName name="TH.A">#REF!</definedName>
    <definedName name="th.a_ct">#REF!</definedName>
    <definedName name="th.a_hd">#REF!</definedName>
    <definedName name="tH.a_hso">#REF!</definedName>
    <definedName name="th.a_hspc">#REF!</definedName>
    <definedName name="tH.a_ld">#REF!</definedName>
    <definedName name="tH.a_luong">#REF!</definedName>
    <definedName name="tH.a_nguoi">#REF!</definedName>
    <definedName name="tH.a_tdtt">#REF!</definedName>
    <definedName name="tH.a_tn">#REF!</definedName>
    <definedName name="th.a_ts">#REF!</definedName>
    <definedName name="tH.a_ud">#REF!</definedName>
    <definedName name="th.at2a">#REF!</definedName>
    <definedName name="th.at2b">#REF!</definedName>
    <definedName name="th.at3a">#REF!</definedName>
    <definedName name="th.at3b">#REF!</definedName>
    <definedName name="th.atda">#REF!</definedName>
    <definedName name="th.atdb">#REF!</definedName>
    <definedName name="th.atdc">#REF!</definedName>
    <definedName name="th.atn">#REF!</definedName>
    <definedName name="TH.B">#REF!</definedName>
    <definedName name="th.b_ct">#REF!</definedName>
    <definedName name="th.b_hd">#REF!</definedName>
    <definedName name="tH.B_hso">#REF!</definedName>
    <definedName name="th.b_hspc">#REF!</definedName>
    <definedName name="tH.B_ld">#REF!</definedName>
    <definedName name="tH.B_luong">#REF!</definedName>
    <definedName name="tH.B_nguoi">#REF!</definedName>
    <definedName name="tH.B_tdtt">#REF!</definedName>
    <definedName name="tH.B_tn">#REF!</definedName>
    <definedName name="th.b_ts">#REF!</definedName>
    <definedName name="tH.B_ud">#REF!</definedName>
    <definedName name="TH.BM">#REF!</definedName>
    <definedName name="th.c">#REF!</definedName>
    <definedName name="th.c_ct">#REF!</definedName>
    <definedName name="th.c_hd">#REF!</definedName>
    <definedName name="tH.C_hso">#REF!</definedName>
    <definedName name="th.c_hspc">#REF!</definedName>
    <definedName name="tH.C_ld">#REF!</definedName>
    <definedName name="tH.C_luong">#REF!</definedName>
    <definedName name="tH.C_nguoi">#REF!</definedName>
    <definedName name="tH.C_tdtt">#REF!</definedName>
    <definedName name="tH.C_tn">#REF!</definedName>
    <definedName name="th.c_ts">#REF!</definedName>
    <definedName name="tH.C_ud">#REF!</definedName>
    <definedName name="th.cld">#REF!</definedName>
    <definedName name="th.ct_da2a">#REF!</definedName>
    <definedName name="th.ct_da2b">#REF!</definedName>
    <definedName name="th.ct_da2c">#REF!</definedName>
    <definedName name="th.ct_lpa">#REF!</definedName>
    <definedName name="th.ct_lpb">#REF!</definedName>
    <definedName name="th.ct_lpc">#REF!</definedName>
    <definedName name="th.ct_lpd">#REF!</definedName>
    <definedName name="th.ct_lta">#REF!</definedName>
    <definedName name="th.ct_ltb">#REF!</definedName>
    <definedName name="th.ct_ltc">#REF!</definedName>
    <definedName name="th.ct_tba">#REF!</definedName>
    <definedName name="th.ct_tbb">#REF!</definedName>
    <definedName name="th.ct_tbc">#REF!</definedName>
    <definedName name="th.ct_tbd">#REF!</definedName>
    <definedName name="th.ct_tbe">#REF!</definedName>
    <definedName name="th.ct_tha">#REF!</definedName>
    <definedName name="th.ct_thb">#REF!</definedName>
    <definedName name="th.ct_thc">#REF!</definedName>
    <definedName name="th.ct_tka">#REF!</definedName>
    <definedName name="th.ct_tkb">#REF!</definedName>
    <definedName name="th.da2a">#REF!</definedName>
    <definedName name="th.da2b">#REF!</definedName>
    <definedName name="th.da2c">#REF!</definedName>
    <definedName name="TH.DVKD">#REF!</definedName>
    <definedName name="th.ha_da2a">#REF!</definedName>
    <definedName name="TH.HB">#REF!</definedName>
    <definedName name="th.hd_da2a">#REF!</definedName>
    <definedName name="th.hd_da2c">#REF!</definedName>
    <definedName name="th.hd_lpb">#REF!</definedName>
    <definedName name="th.hd_lpc">#REF!</definedName>
    <definedName name="th.hd_lpd">#REF!</definedName>
    <definedName name="th.hd_lta">#REF!</definedName>
    <definedName name="th.hd_ltb">#REF!</definedName>
    <definedName name="th.hd_ltc">#REF!</definedName>
    <definedName name="th.hd_tba">#REF!</definedName>
    <definedName name="th.hd_tbb">#REF!</definedName>
    <definedName name="th.hd_tbc">#REF!</definedName>
    <definedName name="th.hd_tbd">#REF!</definedName>
    <definedName name="th.hd_tbe">#REF!</definedName>
    <definedName name="th.hd_tha">#REF!</definedName>
    <definedName name="th.hd_thb">#REF!</definedName>
    <definedName name="th.hd_thc">#REF!</definedName>
    <definedName name="th.hd_tkb">#REF!</definedName>
    <definedName name="TH.HR">#REF!</definedName>
    <definedName name="TH.KT">#REF!</definedName>
    <definedName name="th.lpa">#REF!</definedName>
    <definedName name="TH.LPB">#REF!</definedName>
    <definedName name="TH.LPC">#REF!</definedName>
    <definedName name="TH.LPD">#REF!</definedName>
    <definedName name="th.lta">#REF!</definedName>
    <definedName name="th.ltb">#REF!</definedName>
    <definedName name="th.ltc">#REF!</definedName>
    <definedName name="th.ltd">#REF!</definedName>
    <definedName name="TH.NK">#REF!</definedName>
    <definedName name="TH.SL">#REF!</definedName>
    <definedName name="th.tba">#REF!</definedName>
    <definedName name="th.tbb">#REF!</definedName>
    <definedName name="th.tbc">#REF!</definedName>
    <definedName name="th.tbd">#REF!</definedName>
    <definedName name="TH.TBDM">#REF!</definedName>
    <definedName name="th.tbe">#REF!</definedName>
    <definedName name="TH.TC">#REF!</definedName>
    <definedName name="th.tha">#REF!</definedName>
    <definedName name="th.thb">#REF!</definedName>
    <definedName name="th.thc">#REF!</definedName>
    <definedName name="th.tka">#REF!</definedName>
    <definedName name="th.tkb">#REF!</definedName>
    <definedName name="th.ts_da2a">#REF!</definedName>
    <definedName name="th.ts_da2b">#REF!</definedName>
    <definedName name="th.ts_lpb">#REF!</definedName>
    <definedName name="th.ts_lpc">#REF!</definedName>
    <definedName name="th.ts_lta">#REF!</definedName>
    <definedName name="th.ts_ltc">#REF!</definedName>
    <definedName name="th.ts_tba">#REF!</definedName>
    <definedName name="th.ts_tbb">#REF!</definedName>
    <definedName name="th.ts_tbd">#REF!</definedName>
    <definedName name="th.ts_tbe">#REF!</definedName>
    <definedName name="th.ts_thc">#REF!</definedName>
    <definedName name="th.tt_ct">#REF!</definedName>
    <definedName name="th.tt_hd">#REF!</definedName>
    <definedName name="th.tt_ts">#REF!</definedName>
    <definedName name="th_ck">#REF!</definedName>
    <definedName name="th_DA2.a">#REF!</definedName>
    <definedName name="th_DA2.B">#REF!</definedName>
    <definedName name="th_DA2.C">#REF!</definedName>
    <definedName name="th_DTNT">#REF!</definedName>
    <definedName name="th_ht">#REF!</definedName>
    <definedName name="th_ld">#REF!</definedName>
    <definedName name="th_LDA">#REF!</definedName>
    <definedName name="th_LDB">#REF!</definedName>
    <definedName name="th_LHT.A">#REF!</definedName>
    <definedName name="th_lp.a">#REF!</definedName>
    <definedName name="th_LP.B">#REF!</definedName>
    <definedName name="th_LP.C">#REF!</definedName>
    <definedName name="th_LP.D">#REF!</definedName>
    <definedName name="th_LT.C">#REF!</definedName>
    <definedName name="th_LT.D">#REF!</definedName>
    <definedName name="th_LTA">#REF!</definedName>
    <definedName name="th_LTb">#REF!</definedName>
    <definedName name="TH_luong.1402">#REF!</definedName>
    <definedName name="th_ph">#REF!</definedName>
    <definedName name="th_sp">#REF!</definedName>
    <definedName name="th_tB.B">#REF!</definedName>
    <definedName name="th_tB.C">#REF!</definedName>
    <definedName name="th_tB.D">#REF!</definedName>
    <definedName name="th_tB.E">#REF!</definedName>
    <definedName name="th_tBa">#REF!</definedName>
    <definedName name="th_tH.a">#REF!</definedName>
    <definedName name="th_tH.B">#REF!</definedName>
    <definedName name="th_tH.C">#REF!</definedName>
    <definedName name="th_tK.a">#REF!</definedName>
    <definedName name="th_tK.B">#REF!</definedName>
    <definedName name="th_tt">#REF!</definedName>
    <definedName name="th_ttlpB">#REF!</definedName>
    <definedName name="th_ttlpC">#REF!</definedName>
    <definedName name="tha" hidden="1">{"'Sheet1'!$L$16"}</definedName>
    <definedName name="thang" hidden="1">{"'Sheet1'!$L$16"}</definedName>
    <definedName name="Thangnhap">#REF!</definedName>
    <definedName name="thangxuat">#REF!</definedName>
    <definedName name="thanhtien">#REF!</definedName>
    <definedName name="Thay_the">#REF!</definedName>
    <definedName name="THGO1pnc">#REF!</definedName>
    <definedName name="thht">#REF!</definedName>
    <definedName name="THI">#REF!</definedName>
    <definedName name="thinh">#REF!</definedName>
    <definedName name="thkp3">#REF!</definedName>
    <definedName name="Thò_Traán_Keá_Saùch">#REF!</definedName>
    <definedName name="thtt">#REF!</definedName>
    <definedName name="THU_MAKH">#REF!</definedName>
    <definedName name="THU_ST">#REF!</definedName>
    <definedName name="THUONG">#REF!</definedName>
    <definedName name="Tien">#REF!</definedName>
    <definedName name="tienluong">#REF!</definedName>
    <definedName name="TienThanhToan">#REF!</definedName>
    <definedName name="TienThanhToanNB">#REF!</definedName>
    <definedName name="Tim_cong">#REF!</definedName>
    <definedName name="tim_xuat_hien">#REF!</definedName>
    <definedName name="TITAN">#REF!</definedName>
    <definedName name="TK">#REF!</definedName>
    <definedName name="TK.2">#REF!</definedName>
    <definedName name="tk.2_ct">#REF!</definedName>
    <definedName name="TK.A">#REF!</definedName>
    <definedName name="tk.a_ct">#REF!</definedName>
    <definedName name="tk.a_hd">#REF!</definedName>
    <definedName name="tK.a_hso">#REF!</definedName>
    <definedName name="tk.a_hspc">#REF!</definedName>
    <definedName name="tK.a_ld">#REF!</definedName>
    <definedName name="tK.a_luong">#REF!</definedName>
    <definedName name="tK.a_nguoi">#REF!</definedName>
    <definedName name="tK.a_tdtt">#REF!</definedName>
    <definedName name="tK.a_tn">#REF!</definedName>
    <definedName name="tk.a_ts">#REF!</definedName>
    <definedName name="tK.a_ud">#REF!</definedName>
    <definedName name="TK.B">#REF!</definedName>
    <definedName name="tk.b_ct">#REF!</definedName>
    <definedName name="tk.b_hd">#REF!</definedName>
    <definedName name="tK.B_hso">#REF!</definedName>
    <definedName name="tk.b_hspc">#REF!</definedName>
    <definedName name="tK.B_ld">#REF!</definedName>
    <definedName name="tK.B_luong">#REF!</definedName>
    <definedName name="TK.B_nguoi">#REF!</definedName>
    <definedName name="tK.B_tdtt">#REF!</definedName>
    <definedName name="tK.B_tn">#REF!</definedName>
    <definedName name="tk.b_ts">#REF!</definedName>
    <definedName name="tK.B_ud">#REF!</definedName>
    <definedName name="TLAC120">#REF!</definedName>
    <definedName name="TLAC35">#REF!</definedName>
    <definedName name="TLAC50">#REF!</definedName>
    <definedName name="TLAC70">#REF!</definedName>
    <definedName name="TLAC95">#REF!</definedName>
    <definedName name="Tle">#REF!</definedName>
    <definedName name="tluong">#REF!</definedName>
    <definedName name="TM">#REF!</definedName>
    <definedName name="TN">#REF!</definedName>
    <definedName name="tn_ck">#REF!</definedName>
    <definedName name="tn_DA2">#REF!</definedName>
    <definedName name="tn_DTNT">#REF!</definedName>
    <definedName name="tn_ht">#REF!</definedName>
    <definedName name="tn_ld">#REF!</definedName>
    <definedName name="tn_lp">#REF!</definedName>
    <definedName name="tn_LT">#REF!</definedName>
    <definedName name="tn_ph">#REF!</definedName>
    <definedName name="tn_sp">#REF!</definedName>
    <definedName name="tn_TB">#REF!</definedName>
    <definedName name="tn_TD">#REF!</definedName>
    <definedName name="tn_th">#REF!</definedName>
    <definedName name="tn_tk">#REF!</definedName>
    <definedName name="tn_tt">#REF!</definedName>
    <definedName name="toi_thieu">#REF!</definedName>
    <definedName name="toi_thieu.moi">#REF!</definedName>
    <definedName name="ton">#REF!</definedName>
    <definedName name="Tong_co">#REF!</definedName>
    <definedName name="Tong_no">#REF!</definedName>
    <definedName name="TonghopHtxH">#REF!</definedName>
    <definedName name="TonghopHtxT">#REF!</definedName>
    <definedName name="TOP">#REF!</definedName>
    <definedName name="TOT">#REF!</definedName>
    <definedName name="TOTAL">#REF!</definedName>
    <definedName name="TPLRP">#REF!</definedName>
    <definedName name="Tra_Cot">#REF!</definedName>
    <definedName name="Tra_DM_su_dung">#REF!</definedName>
    <definedName name="Tra_don_gia_KS">#REF!</definedName>
    <definedName name="Tra_DTCT">#REF!</definedName>
    <definedName name="Tra_gtxl_cong">#REF!</definedName>
    <definedName name="Tra_ten_cong">#REF!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L">#REF!</definedName>
    <definedName name="TRADE2">#REF!</definedName>
    <definedName name="TRAM">#REF!</definedName>
    <definedName name="TRANO">#REF!</definedName>
    <definedName name="TRAvH">#REF!</definedName>
    <definedName name="TRAVL">#REF!</definedName>
    <definedName name="trigianhapthan">#REF!</definedName>
    <definedName name="trigiaxuatthan">#REF!</definedName>
    <definedName name="TRISO">#REF!</definedName>
    <definedName name="TRUNGHI">#REF!</definedName>
    <definedName name="TT">#REF!</definedName>
    <definedName name="TT.2">#REF!</definedName>
    <definedName name="tt.2_ct">#REF!</definedName>
    <definedName name="tt.2_hd">#REF!</definedName>
    <definedName name="tt.2_ts">#REF!</definedName>
    <definedName name="TT.A">#REF!</definedName>
    <definedName name="tt.a_ct">#REF!</definedName>
    <definedName name="tt.a_hd">#REF!</definedName>
    <definedName name="tt.a_hso">#REF!</definedName>
    <definedName name="tt.a_hspc">#REF!</definedName>
    <definedName name="tt.a_ld">#REF!</definedName>
    <definedName name="tt.a_luong">#REF!</definedName>
    <definedName name="tt.a_nguoi">#REF!</definedName>
    <definedName name="tt.a_tdtt">#REF!</definedName>
    <definedName name="tt.a_tn">#REF!</definedName>
    <definedName name="tt.a_ts">#REF!</definedName>
    <definedName name="tt.a_ud">#REF!</definedName>
    <definedName name="TT.B">#REF!</definedName>
    <definedName name="tt.b_ct">#REF!</definedName>
    <definedName name="tt.b_hd">#REF!</definedName>
    <definedName name="tt.B_hso">#REF!</definedName>
    <definedName name="tt.b_hspc">#REF!</definedName>
    <definedName name="tt.B_ld">#REF!</definedName>
    <definedName name="tt.B_luong">#REF!</definedName>
    <definedName name="tt.B_nguoi">#REF!</definedName>
    <definedName name="tt.B_tdtt">#REF!</definedName>
    <definedName name="tt.B_tn">#REF!</definedName>
    <definedName name="tt.b_ts">#REF!</definedName>
    <definedName name="tt.B_ud">#REF!</definedName>
    <definedName name="TT.C1">#REF!</definedName>
    <definedName name="TT_1P">#REF!</definedName>
    <definedName name="TT_3p">#REF!</definedName>
    <definedName name="ttao">#REF!</definedName>
    <definedName name="TTB_HSO">#REF!</definedName>
    <definedName name="TTB_LUONG">#REF!</definedName>
    <definedName name="TTB_NGUOI">#REF!</definedName>
    <definedName name="TTB_TH">#REF!</definedName>
    <definedName name="TTB_UD">#REF!</definedName>
    <definedName name="ttbt">#REF!</definedName>
    <definedName name="tthi">#REF!</definedName>
    <definedName name="ttinh">#REF!</definedName>
    <definedName name="TTLP.A">#REF!</definedName>
    <definedName name="ttlp.a_hd">#REF!</definedName>
    <definedName name="ttlp.a_hso">#REF!</definedName>
    <definedName name="ttlp.a_hspc">#REF!</definedName>
    <definedName name="ttlp.a_ld">#REF!</definedName>
    <definedName name="ttlp.a_luong">#REF!</definedName>
    <definedName name="ttlp.a_nguoi">#REF!</definedName>
    <definedName name="ttlp.a_ts">#REF!</definedName>
    <definedName name="TTLP.B">#REF!</definedName>
    <definedName name="ttlp.b_hd">#REF!</definedName>
    <definedName name="ttlp.B_hso">#REF!</definedName>
    <definedName name="ttlp.b_hspc">#REF!</definedName>
    <definedName name="ttlp.B_ld">#REF!</definedName>
    <definedName name="ttlp.B_luong">#REF!</definedName>
    <definedName name="ttlp.B_nguoi">#REF!</definedName>
    <definedName name="ttlp.B_tdtt">#REF!</definedName>
    <definedName name="ttlp.B_tn">#REF!</definedName>
    <definedName name="ttlp.b_ts">#REF!</definedName>
    <definedName name="ttlp.B_ud">#REF!</definedName>
    <definedName name="TTLP.C">#REF!</definedName>
    <definedName name="ttlp.c_ct">#REF!</definedName>
    <definedName name="ttlp.c_hd">#REF!</definedName>
    <definedName name="ttlp.C_hso">#REF!</definedName>
    <definedName name="ttlp.c_hspc">#REF!</definedName>
    <definedName name="ttlp.C_ld">#REF!</definedName>
    <definedName name="ttlp.C_luong">#REF!</definedName>
    <definedName name="ttlp.C_nguoi">#REF!</definedName>
    <definedName name="ttlp.C_tdtt">#REF!</definedName>
    <definedName name="ttlp.C_tn">#REF!</definedName>
    <definedName name="ttlp.C_ud">#REF!</definedName>
    <definedName name="ttlp.ct">#REF!</definedName>
    <definedName name="ttlpa_ts">#REF!</definedName>
    <definedName name="ttronmk">#REF!</definedName>
    <definedName name="ttt">#REF!</definedName>
    <definedName name="tttb">#REF!</definedName>
    <definedName name="ttttt" hidden="1">{"'Sheet1'!$L$16"}</definedName>
    <definedName name="TTTTTTTTT" hidden="1">{"'Sheet1'!$L$16"}</definedName>
    <definedName name="ttttttttttt" hidden="1">{"'Sheet1'!$L$16"}</definedName>
    <definedName name="ttttttttttttttttt">#REF!</definedName>
    <definedName name="TU.C1">#REF!</definedName>
    <definedName name="tuoåi">#REF!</definedName>
    <definedName name="tuyennhanh" hidden="1">{"'Sheet1'!$L$16"}</definedName>
    <definedName name="TV">#REF!</definedName>
    <definedName name="tv75nc">#REF!</definedName>
    <definedName name="tv75vl">#REF!</definedName>
    <definedName name="TVinh">#REF!</definedName>
    <definedName name="tvl">#REF!</definedName>
    <definedName name="TW">#REF!</definedName>
    <definedName name="Twister">#REF!</definedName>
    <definedName name="ty_le">#REF!</definedName>
    <definedName name="Ty_Le_1">#REF!</definedName>
    <definedName name="ty_le_BTN">#REF!</definedName>
    <definedName name="Ty_le1">#REF!</definedName>
    <definedName name="ư" hidden="1">{"'Sheet1'!$L$16"}</definedName>
    <definedName name="ub.ts_tba">#REF!</definedName>
    <definedName name="ud.ct_da2a">#REF!</definedName>
    <definedName name="ud.ct_da2b">#REF!</definedName>
    <definedName name="ud.ct_da2c">#REF!</definedName>
    <definedName name="ud.ct_lpa">#REF!</definedName>
    <definedName name="ud.ct_lpb">#REF!</definedName>
    <definedName name="ud.ct_lpc">#REF!</definedName>
    <definedName name="ud.ct_lpd">#REF!</definedName>
    <definedName name="ud.ct_lta">#REF!</definedName>
    <definedName name="ud.ct_ltb">#REF!</definedName>
    <definedName name="ud.ct_ltc">#REF!</definedName>
    <definedName name="ud.ct_tba">#REF!</definedName>
    <definedName name="ud.ct_tbb">#REF!</definedName>
    <definedName name="ud.ct_tbc">#REF!</definedName>
    <definedName name="ud.ct_tbd">#REF!</definedName>
    <definedName name="ud.ct_tbe">#REF!</definedName>
    <definedName name="ud.ct_tha">#REF!</definedName>
    <definedName name="ud.ct_thb">#REF!</definedName>
    <definedName name="ud.ct_thc">#REF!</definedName>
    <definedName name="ud.ct_tka">#REF!</definedName>
    <definedName name="ud.ct_tkb">#REF!</definedName>
    <definedName name="ud.hd_da2a">#REF!</definedName>
    <definedName name="ud.hd_da2c">#REF!</definedName>
    <definedName name="ud.hd_lpb">#REF!</definedName>
    <definedName name="ud.hd_lpc">#REF!</definedName>
    <definedName name="ud.hd_lpd">#REF!</definedName>
    <definedName name="ud.hd_lta">#REF!</definedName>
    <definedName name="ud.hd_ltb">#REF!</definedName>
    <definedName name="ud.hd_ltc">#REF!</definedName>
    <definedName name="ud.hd_tba">#REF!</definedName>
    <definedName name="ud.hd_tbb">#REF!</definedName>
    <definedName name="ud.hd_tbc">#REF!</definedName>
    <definedName name="ud.hd_tbd">#REF!</definedName>
    <definedName name="ud.hd_tbe">#REF!</definedName>
    <definedName name="ud.hd_tha">#REF!</definedName>
    <definedName name="ud.hd_thb">#REF!</definedName>
    <definedName name="ud.hd_thc">#REF!</definedName>
    <definedName name="ud.hd_tkb">#REF!</definedName>
    <definedName name="ud.ts_da2a">#REF!</definedName>
    <definedName name="ud.ts_da2b">#REF!</definedName>
    <definedName name="ud.ts_lpb">#REF!</definedName>
    <definedName name="ud.ts_lpc">#REF!</definedName>
    <definedName name="ud.ts_lta">#REF!</definedName>
    <definedName name="ud.ts_ltc">#REF!</definedName>
    <definedName name="ud.ts_tba">#REF!</definedName>
    <definedName name="ud.ts_tbb">#REF!</definedName>
    <definedName name="ud.ts_tbd">#REF!</definedName>
    <definedName name="ud.ts_tbe">#REF!</definedName>
    <definedName name="ud.ts_thc">#REF!</definedName>
    <definedName name="ud_DTNT">#REF!</definedName>
    <definedName name="Unsettle_CCBVSouth_PC">#REF!</definedName>
    <definedName name="UP">#REF!,#REF!,#REF!,#REF!,#REF!,#REF!,#REF!,#REF!,#REF!,#REF!,#REF!</definedName>
    <definedName name="V_a_b__t_ng_M200____1x2">#N/A</definedName>
    <definedName name="VAÄT_LIEÄU">"ATRAM"</definedName>
    <definedName name="vanchuyen">#REF!</definedName>
    <definedName name="VARIINST">#REF!</definedName>
    <definedName name="VARIPURC">#REF!</definedName>
    <definedName name="VAT">#REF!</definedName>
    <definedName name="vat_lieu_KVIII">#REF!</definedName>
    <definedName name="VATM" hidden="1">{"'Sheet1'!$L$16"}</definedName>
    <definedName name="Vattu">#REF!</definedName>
    <definedName name="VC">#REF!</definedName>
    <definedName name="vc3.">#REF!</definedName>
    <definedName name="vca">#REF!</definedName>
    <definedName name="vccot">#REF!</definedName>
    <definedName name="vccot.">#REF!</definedName>
    <definedName name="vcdbt">#REF!</definedName>
    <definedName name="vcdc.">#REF!</definedName>
    <definedName name="vcdd">#REF!</definedName>
    <definedName name="vcdt">#REF!</definedName>
    <definedName name="vcdtb">#REF!</definedName>
    <definedName name="VCHT">#REF!</definedName>
    <definedName name="vcoto" hidden="1">{"'Sheet1'!$L$16"}</definedName>
    <definedName name="vctb">#REF!</definedName>
    <definedName name="VCTT">#REF!</definedName>
    <definedName name="vd">#REF!</definedName>
    <definedName name="vd3p">#REF!</definedName>
    <definedName name="VDCLY">#REF!</definedName>
    <definedName name="Viet" hidden="1">{"'Sheet1'!$L$16"}</definedName>
    <definedName name="vital1">#REF!</definedName>
    <definedName name="vital2">#REF!</definedName>
    <definedName name="vital4">#REF!</definedName>
    <definedName name="vital5">#REF!</definedName>
    <definedName name="vital6">#REF!</definedName>
    <definedName name="vital8">#REF!</definedName>
    <definedName name="vital9">#REF!</definedName>
    <definedName name="vk_cka">#REF!</definedName>
    <definedName name="vk_ckb">#REF!</definedName>
    <definedName name="vk_da2a">#REF!</definedName>
    <definedName name="vk_da2b">#REF!</definedName>
    <definedName name="vk_da2c">#REF!</definedName>
    <definedName name="vk_dna">#REF!</definedName>
    <definedName name="vk_dnb">#REF!</definedName>
    <definedName name="vk_hta">#REF!</definedName>
    <definedName name="vk_htb">#REF!</definedName>
    <definedName name="vk_lda">#REF!</definedName>
    <definedName name="vk_ldb">#REF!</definedName>
    <definedName name="vk_ldc">#REF!</definedName>
    <definedName name="vk_lhta">#REF!</definedName>
    <definedName name="vk_lhtb">#REF!</definedName>
    <definedName name="vk_lhtc">#REF!</definedName>
    <definedName name="vk_lpa">#REF!</definedName>
    <definedName name="vk_lpb">#REF!</definedName>
    <definedName name="vk_lpc">#REF!</definedName>
    <definedName name="vk_lpd">#REF!</definedName>
    <definedName name="vk_lta">#REF!</definedName>
    <definedName name="vk_ltb">#REF!</definedName>
    <definedName name="vk_ltc">#REF!</definedName>
    <definedName name="vk_ltd">#REF!</definedName>
    <definedName name="vk_pha">#REF!</definedName>
    <definedName name="vk_phb">#REF!</definedName>
    <definedName name="vk_spa">#REF!</definedName>
    <definedName name="vk_spb">#REF!</definedName>
    <definedName name="vk_tba">#REF!</definedName>
    <definedName name="vk_tbb">#REF!</definedName>
    <definedName name="vk_tbc">#REF!</definedName>
    <definedName name="vk_tbd">#REF!</definedName>
    <definedName name="vk_tbe">#REF!</definedName>
    <definedName name="vk_tha">#REF!</definedName>
    <definedName name="vk_thb">#REF!</definedName>
    <definedName name="vk_thc">#REF!</definedName>
    <definedName name="vk_tka">#REF!</definedName>
    <definedName name="vk_tkb">#REF!</definedName>
    <definedName name="vk_tta">#REF!</definedName>
    <definedName name="vk_ttb">#REF!</definedName>
    <definedName name="vk_ttlpa">#REF!</definedName>
    <definedName name="vk_ttlpb">#REF!</definedName>
    <definedName name="vk_ttlpc">#REF!</definedName>
    <definedName name="vl1p">#REF!</definedName>
    <definedName name="vl3p">#REF!</definedName>
    <definedName name="VLBS">#N/A</definedName>
    <definedName name="Vlcap0.7">#REF!</definedName>
    <definedName name="VLcap1">#REF!</definedName>
    <definedName name="vlct" hidden="1">{"'Sheet1'!$L$16"}</definedName>
    <definedName name="vldn400">#REF!</definedName>
    <definedName name="vldn600">#REF!</definedName>
    <definedName name="VLM">#REF!</definedName>
    <definedName name="vltram">#REF!</definedName>
    <definedName name="vr3p">#REF!</definedName>
    <definedName name="VT">#REF!</definedName>
    <definedName name="Vu">#REF!</definedName>
    <definedName name="Vu_">#REF!</definedName>
    <definedName name="Vua">#REF!</definedName>
    <definedName name="vungdcd">#REF!</definedName>
    <definedName name="vungdcl">#REF!</definedName>
    <definedName name="vungnhapk">#REF!</definedName>
    <definedName name="vungnhapl">#REF!</definedName>
    <definedName name="vungxuatk">#REF!</definedName>
    <definedName name="vungxuatl">#REF!</definedName>
    <definedName name="W">#REF!</definedName>
    <definedName name="Wdaymong">#REF!</definedName>
    <definedName name="wl">#REF!</definedName>
    <definedName name="wrn.chi._.tiÆt." hidden="1">{#N/A,#N/A,FALSE,"Chi tiÆt"}</definedName>
    <definedName name="Ws">#REF!</definedName>
    <definedName name="Wss">#REF!</definedName>
    <definedName name="Wst">#REF!</definedName>
    <definedName name="wt">#REF!</definedName>
    <definedName name="wwwwwwwwwwwwwwwwwwwwư">#REF!</definedName>
    <definedName name="X">#REF!</definedName>
    <definedName name="x1pind">#REF!</definedName>
    <definedName name="x1ping">#REF!</definedName>
    <definedName name="x1pint">#REF!</definedName>
    <definedName name="XB_80">#REF!</definedName>
    <definedName name="XCCT">0.5</definedName>
    <definedName name="xfco">#REF!</definedName>
    <definedName name="xfco3p">#REF!</definedName>
    <definedName name="xfconc">#REF!</definedName>
    <definedName name="xfcotnc">#REF!</definedName>
    <definedName name="xfcotvl">#REF!</definedName>
    <definedName name="xfcovl">#REF!</definedName>
    <definedName name="xh">#REF!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xl">#REF!</definedName>
    <definedName name="xlc">#REF!</definedName>
    <definedName name="xlk">#REF!</definedName>
    <definedName name="xls" hidden="1">{"'Sheet1'!$L$16"}</definedName>
    <definedName name="xlttbninh" hidden="1">{"'Sheet1'!$L$16"}</definedName>
    <definedName name="xmp40">#REF!</definedName>
    <definedName name="xn">#REF!</definedName>
    <definedName name="xoanhapk">#REF!,#REF!</definedName>
    <definedName name="xoanhapl">#REF!,#REF!</definedName>
    <definedName name="xoaxuatk">#REF!</definedName>
    <definedName name="xoaxuatl">#REF!</definedName>
    <definedName name="xuatthan">#REF!</definedName>
    <definedName name="y">#REF!</definedName>
    <definedName name="year">#REF!</definedName>
    <definedName name="Yellow2000">#REF!</definedName>
    <definedName name="yyyyyyyyyyyyyyyy">#REF!</definedName>
    <definedName name="z">#REF!</definedName>
    <definedName name="zl">#REF!</definedName>
    <definedName name="Zw">#REF!</definedName>
    <definedName name="ZYX">#REF!</definedName>
    <definedName name="ZZZ">#REF!</definedName>
    <definedName name="전">#REF!</definedName>
    <definedName name="주택사업본부">#REF!</definedName>
    <definedName name="철구사업본부">#REF!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42" l="1"/>
  <c r="G9" i="45"/>
  <c r="H9" i="42"/>
  <c r="G11" i="39"/>
  <c r="G15" i="34"/>
  <c r="G11" i="34" s="1"/>
  <c r="G11" i="35"/>
  <c r="G11" i="33"/>
  <c r="F13" i="50"/>
  <c r="G12" i="50"/>
  <c r="D12" i="50"/>
  <c r="G11" i="50"/>
  <c r="E11" i="50"/>
  <c r="D11" i="50"/>
  <c r="C11" i="50"/>
  <c r="G10" i="50"/>
  <c r="D10" i="50"/>
  <c r="C10" i="50"/>
  <c r="H10" i="50" s="1"/>
  <c r="G9" i="50"/>
  <c r="D9" i="50"/>
  <c r="H9" i="50" s="1"/>
  <c r="G8" i="50"/>
  <c r="E8" i="50"/>
  <c r="D8" i="50"/>
  <c r="H8" i="50" s="1"/>
  <c r="D7" i="50"/>
  <c r="C7" i="50"/>
  <c r="H7" i="50" s="1"/>
  <c r="G6" i="50"/>
  <c r="D6" i="50"/>
  <c r="D13" i="50" s="1"/>
  <c r="D14" i="50" s="1"/>
  <c r="C6" i="50"/>
  <c r="J5" i="50"/>
  <c r="G5" i="50"/>
  <c r="E5" i="50"/>
  <c r="C5" i="50"/>
  <c r="T20" i="49"/>
  <c r="V13" i="49"/>
  <c r="U13" i="49"/>
  <c r="N13" i="49"/>
  <c r="J13" i="49"/>
  <c r="I13" i="49"/>
  <c r="F13" i="49"/>
  <c r="Z12" i="49"/>
  <c r="S12" i="49"/>
  <c r="Q12" i="49"/>
  <c r="Y12" i="49" s="1"/>
  <c r="AA12" i="49" s="1"/>
  <c r="O12" i="49"/>
  <c r="K12" i="49"/>
  <c r="L12" i="49" s="1"/>
  <c r="G12" i="49"/>
  <c r="C12" i="49"/>
  <c r="D12" i="49" s="1"/>
  <c r="Z11" i="49"/>
  <c r="S11" i="49"/>
  <c r="Q11" i="49"/>
  <c r="Y11" i="49" s="1"/>
  <c r="O11" i="49"/>
  <c r="P11" i="49" s="1"/>
  <c r="L11" i="49"/>
  <c r="K11" i="49"/>
  <c r="G11" i="49"/>
  <c r="C11" i="49"/>
  <c r="AA10" i="49"/>
  <c r="Z10" i="49"/>
  <c r="Y10" i="49"/>
  <c r="S10" i="49"/>
  <c r="P10" i="49"/>
  <c r="O10" i="49"/>
  <c r="K10" i="49"/>
  <c r="L10" i="49" s="1"/>
  <c r="X10" i="49" s="1"/>
  <c r="W10" i="49" s="1"/>
  <c r="G10" i="49"/>
  <c r="C10" i="49"/>
  <c r="AA9" i="49"/>
  <c r="Z9" i="49"/>
  <c r="Y9" i="49"/>
  <c r="S9" i="49"/>
  <c r="O9" i="49"/>
  <c r="P9" i="49" s="1"/>
  <c r="K9" i="49"/>
  <c r="L9" i="49" s="1"/>
  <c r="G9" i="49"/>
  <c r="C9" i="49"/>
  <c r="Y8" i="49"/>
  <c r="S8" i="49"/>
  <c r="O8" i="49"/>
  <c r="K8" i="49"/>
  <c r="L8" i="49" s="1"/>
  <c r="G8" i="49"/>
  <c r="E8" i="49"/>
  <c r="E13" i="49" s="1"/>
  <c r="D8" i="49"/>
  <c r="C8" i="49"/>
  <c r="Z7" i="49"/>
  <c r="S7" i="49"/>
  <c r="T7" i="49" s="1"/>
  <c r="T13" i="49" s="1"/>
  <c r="Q7" i="49"/>
  <c r="Y7" i="49" s="1"/>
  <c r="AA7" i="49" s="1"/>
  <c r="O7" i="49"/>
  <c r="P7" i="49" s="1"/>
  <c r="K7" i="49"/>
  <c r="L7" i="49" s="1"/>
  <c r="G7" i="49"/>
  <c r="C7" i="49"/>
  <c r="Z6" i="49"/>
  <c r="S6" i="49"/>
  <c r="O6" i="49"/>
  <c r="Q6" i="49" s="1"/>
  <c r="P6" i="49" s="1"/>
  <c r="K6" i="49"/>
  <c r="M6" i="49" s="1"/>
  <c r="G6" i="49"/>
  <c r="C6" i="49"/>
  <c r="Z5" i="49"/>
  <c r="S5" i="49"/>
  <c r="S13" i="49" s="1"/>
  <c r="Q5" i="49"/>
  <c r="Y5" i="49" s="1"/>
  <c r="O5" i="49"/>
  <c r="K5" i="49"/>
  <c r="G5" i="49"/>
  <c r="H5" i="49" s="1"/>
  <c r="C5" i="49"/>
  <c r="X9" i="49" l="1"/>
  <c r="W9" i="49" s="1"/>
  <c r="G13" i="49"/>
  <c r="G14" i="49" s="1"/>
  <c r="H11" i="50"/>
  <c r="G15" i="32"/>
  <c r="C13" i="49"/>
  <c r="K13" i="49"/>
  <c r="C15" i="49" s="1"/>
  <c r="G13" i="50"/>
  <c r="P5" i="49"/>
  <c r="X11" i="49"/>
  <c r="W11" i="49" s="1"/>
  <c r="P12" i="49"/>
  <c r="O13" i="49"/>
  <c r="H12" i="50"/>
  <c r="H6" i="50"/>
  <c r="C13" i="50"/>
  <c r="C14" i="50" s="1"/>
  <c r="X12" i="49"/>
  <c r="W12" i="49" s="1"/>
  <c r="H5" i="50"/>
  <c r="H13" i="50" s="1"/>
  <c r="E13" i="50"/>
  <c r="E14" i="50" s="1"/>
  <c r="I5" i="50"/>
  <c r="C14" i="49"/>
  <c r="Y6" i="49"/>
  <c r="AA6" i="49" s="1"/>
  <c r="M13" i="49"/>
  <c r="X5" i="49"/>
  <c r="H13" i="49"/>
  <c r="AA5" i="49"/>
  <c r="X7" i="49"/>
  <c r="W7" i="49" s="1"/>
  <c r="D13" i="49"/>
  <c r="L6" i="49"/>
  <c r="Q13" i="49"/>
  <c r="K14" i="49" l="1"/>
  <c r="X6" i="49"/>
  <c r="W6" i="49" s="1"/>
  <c r="L13" i="49"/>
  <c r="W5" i="49"/>
  <c r="R8" i="49"/>
  <c r="G14" i="32" s="1"/>
  <c r="G11" i="32" s="1"/>
  <c r="AC6" i="49"/>
  <c r="AA13" i="49"/>
  <c r="Y13" i="49"/>
  <c r="R13" i="49" l="1"/>
  <c r="P8" i="49"/>
  <c r="Z8" i="49"/>
  <c r="Z13" i="49" s="1"/>
  <c r="Y16" i="49" s="1"/>
  <c r="X16" i="49" l="1"/>
  <c r="X17" i="49" s="1"/>
  <c r="P13" i="49"/>
  <c r="X8" i="49"/>
  <c r="W8" i="49" l="1"/>
  <c r="W13" i="49" s="1"/>
  <c r="X13" i="49"/>
  <c r="T21" i="49" s="1"/>
  <c r="G23" i="48" l="1"/>
  <c r="K17" i="48" s="1"/>
  <c r="A21" i="48"/>
  <c r="A20" i="48"/>
  <c r="A19" i="48"/>
  <c r="A18" i="48"/>
  <c r="A13" i="35"/>
  <c r="A14" i="35"/>
  <c r="A15" i="35"/>
  <c r="A12" i="34"/>
  <c r="J13" i="35"/>
  <c r="G11" i="36"/>
  <c r="G36" i="48" l="1"/>
  <c r="G38" i="48" s="1"/>
  <c r="A26" i="48"/>
  <c r="A25" i="48"/>
  <c r="A24" i="48"/>
  <c r="A23" i="48"/>
  <c r="A14" i="34"/>
  <c r="A15" i="34"/>
  <c r="A13" i="39" l="1"/>
  <c r="A3" i="45"/>
  <c r="A3" i="42"/>
  <c r="H13" i="42"/>
  <c r="G8" i="47"/>
  <c r="G4" i="47"/>
  <c r="F25" i="47"/>
  <c r="F24" i="47"/>
  <c r="F23" i="47"/>
  <c r="F22" i="47"/>
  <c r="F21" i="47"/>
  <c r="F20" i="47"/>
  <c r="F19" i="47"/>
  <c r="F14" i="47"/>
  <c r="F11" i="47"/>
  <c r="F9" i="47"/>
  <c r="F7" i="47"/>
  <c r="F6" i="47"/>
  <c r="G5" i="47" s="1"/>
  <c r="F5" i="47"/>
  <c r="F4" i="47"/>
  <c r="C21" i="47"/>
  <c r="C18" i="47"/>
  <c r="C17" i="47"/>
  <c r="C16" i="47"/>
  <c r="C15" i="47"/>
  <c r="C14" i="47"/>
  <c r="C13" i="47"/>
  <c r="C12" i="47"/>
  <c r="C11" i="47"/>
  <c r="C10" i="47"/>
  <c r="C9" i="47"/>
  <c r="C24" i="47"/>
  <c r="C22" i="47"/>
  <c r="C19" i="47"/>
  <c r="C8" i="47"/>
  <c r="C5" i="47"/>
  <c r="C4" i="47"/>
  <c r="G11" i="46"/>
  <c r="J11" i="45"/>
  <c r="H12" i="42"/>
  <c r="G25" i="47" l="1"/>
  <c r="G26" i="47" s="1"/>
  <c r="F26" i="47"/>
  <c r="F28" i="47" s="1"/>
  <c r="G28" i="47" s="1"/>
  <c r="G3" i="47"/>
  <c r="D9" i="47"/>
  <c r="D5" i="47"/>
  <c r="C26" i="47"/>
  <c r="H10" i="42"/>
  <c r="J11" i="46" l="1"/>
  <c r="G9" i="46" l="1"/>
  <c r="G10" i="45" l="1"/>
  <c r="A3" i="46"/>
  <c r="A3" i="32" l="1"/>
  <c r="A3" i="33" s="1"/>
  <c r="A3" i="35" s="1"/>
  <c r="A3" i="36" s="1"/>
  <c r="A3" i="34" s="1"/>
  <c r="A3" i="37" s="1"/>
  <c r="A3" i="38" s="1"/>
  <c r="A3" i="39" s="1"/>
  <c r="AQ13" i="2"/>
  <c r="AQ10" i="2"/>
  <c r="N46" i="2"/>
  <c r="N44" i="2" s="1"/>
  <c r="N98" i="2"/>
  <c r="N88" i="2"/>
  <c r="N78" i="2"/>
  <c r="N67" i="2"/>
  <c r="N57" i="2"/>
  <c r="N55" i="2" s="1"/>
  <c r="N36" i="2"/>
  <c r="N34" i="2" s="1"/>
  <c r="N26" i="2"/>
  <c r="N24" i="2" s="1"/>
  <c r="M24" i="2"/>
  <c r="N64" i="2"/>
  <c r="AR8" i="2"/>
  <c r="N23" i="2" l="1"/>
  <c r="M154" i="2"/>
  <c r="M149" i="2"/>
  <c r="M143" i="2" s="1"/>
  <c r="M130" i="2"/>
  <c r="M129" i="2" s="1"/>
  <c r="N130" i="2"/>
  <c r="N155" i="2"/>
  <c r="N153" i="2" s="1"/>
  <c r="N136" i="2"/>
  <c r="J250" i="44"/>
  <c r="H250" i="44" s="1"/>
  <c r="L248" i="44"/>
  <c r="K248" i="44"/>
  <c r="I248" i="44"/>
  <c r="H247" i="44"/>
  <c r="H246" i="44"/>
  <c r="L245" i="44"/>
  <c r="L242" i="44" s="1"/>
  <c r="K245" i="44"/>
  <c r="K242" i="44" s="1"/>
  <c r="I245" i="44"/>
  <c r="H245" i="44" s="1"/>
  <c r="H244" i="44"/>
  <c r="I243" i="44"/>
  <c r="H243" i="44" s="1"/>
  <c r="H241" i="44"/>
  <c r="H240" i="44"/>
  <c r="H239" i="44"/>
  <c r="L238" i="44"/>
  <c r="L237" i="44" s="1"/>
  <c r="K238" i="44"/>
  <c r="K237" i="44" s="1"/>
  <c r="I238" i="44"/>
  <c r="H238" i="44" s="1"/>
  <c r="J237" i="44"/>
  <c r="H236" i="44"/>
  <c r="H235" i="44"/>
  <c r="H234" i="44"/>
  <c r="H233" i="44"/>
  <c r="L232" i="44"/>
  <c r="L231" i="44" s="1"/>
  <c r="K232" i="44"/>
  <c r="K231" i="44" s="1"/>
  <c r="J232" i="44"/>
  <c r="I232" i="44"/>
  <c r="H232" i="44" s="1"/>
  <c r="J231" i="44"/>
  <c r="H230" i="44"/>
  <c r="H229" i="44"/>
  <c r="H228" i="44"/>
  <c r="H227" i="44"/>
  <c r="H226" i="44"/>
  <c r="H225" i="44"/>
  <c r="H224" i="44"/>
  <c r="H223" i="44"/>
  <c r="J222" i="44"/>
  <c r="H222" i="44" s="1"/>
  <c r="M221" i="44"/>
  <c r="H220" i="44"/>
  <c r="J219" i="44"/>
  <c r="H219" i="44" s="1"/>
  <c r="H218" i="44"/>
  <c r="H217" i="44"/>
  <c r="H216" i="44"/>
  <c r="H215" i="44"/>
  <c r="H214" i="44"/>
  <c r="L213" i="44"/>
  <c r="L212" i="44" s="1"/>
  <c r="K213" i="44"/>
  <c r="K212" i="44" s="1"/>
  <c r="J213" i="44"/>
  <c r="I213" i="44"/>
  <c r="H213" i="44" s="1"/>
  <c r="J212" i="44"/>
  <c r="H211" i="44"/>
  <c r="J210" i="44"/>
  <c r="H210" i="44" s="1"/>
  <c r="I209" i="44"/>
  <c r="H209" i="44" s="1"/>
  <c r="H208" i="44"/>
  <c r="H207" i="44"/>
  <c r="H206" i="44"/>
  <c r="H205" i="44"/>
  <c r="L204" i="44"/>
  <c r="K204" i="44"/>
  <c r="J204" i="44"/>
  <c r="J203" i="44"/>
  <c r="J191" i="44" s="1"/>
  <c r="I203" i="44"/>
  <c r="H202" i="44"/>
  <c r="H201" i="44"/>
  <c r="H200" i="44"/>
  <c r="H199" i="44"/>
  <c r="H198" i="44"/>
  <c r="H197" i="44"/>
  <c r="H196" i="44"/>
  <c r="H195" i="44"/>
  <c r="H194" i="44"/>
  <c r="H193" i="44"/>
  <c r="H192" i="44"/>
  <c r="L191" i="44"/>
  <c r="K191" i="44"/>
  <c r="J190" i="44"/>
  <c r="H190" i="44" s="1"/>
  <c r="J188" i="44"/>
  <c r="I188" i="44"/>
  <c r="H187" i="44"/>
  <c r="H186" i="44"/>
  <c r="H185" i="44"/>
  <c r="H184" i="44"/>
  <c r="H183" i="44"/>
  <c r="L182" i="44"/>
  <c r="K182" i="44"/>
  <c r="I182" i="44"/>
  <c r="I181" i="44"/>
  <c r="H181" i="44" s="1"/>
  <c r="H180" i="44"/>
  <c r="H179" i="44"/>
  <c r="H178" i="44"/>
  <c r="H177" i="44"/>
  <c r="H176" i="44"/>
  <c r="H175" i="44"/>
  <c r="L174" i="44"/>
  <c r="K174" i="44"/>
  <c r="K173" i="44" s="1"/>
  <c r="J174" i="44"/>
  <c r="I172" i="44"/>
  <c r="H172" i="44" s="1"/>
  <c r="H171" i="44"/>
  <c r="H170" i="44"/>
  <c r="H169" i="44"/>
  <c r="H168" i="44"/>
  <c r="H167" i="44"/>
  <c r="H166" i="44"/>
  <c r="M165" i="44"/>
  <c r="L165" i="44"/>
  <c r="K165" i="44"/>
  <c r="J165" i="44"/>
  <c r="I164" i="44"/>
  <c r="H164" i="44" s="1"/>
  <c r="H163" i="44"/>
  <c r="H162" i="44"/>
  <c r="H161" i="44"/>
  <c r="H160" i="44"/>
  <c r="H159" i="44"/>
  <c r="H158" i="44"/>
  <c r="H157" i="44"/>
  <c r="H156" i="44"/>
  <c r="H155" i="44"/>
  <c r="H154" i="44"/>
  <c r="L153" i="44"/>
  <c r="K153" i="44"/>
  <c r="K152" i="44" s="1"/>
  <c r="J153" i="44"/>
  <c r="M152" i="44"/>
  <c r="H151" i="44"/>
  <c r="L150" i="44"/>
  <c r="J150" i="44"/>
  <c r="I150" i="44"/>
  <c r="H149" i="44"/>
  <c r="H148" i="44"/>
  <c r="K147" i="44"/>
  <c r="J147" i="44"/>
  <c r="I147" i="44"/>
  <c r="H146" i="44"/>
  <c r="H145" i="44"/>
  <c r="H144" i="44"/>
  <c r="H143" i="44"/>
  <c r="H142" i="44"/>
  <c r="H141" i="44"/>
  <c r="H140" i="44"/>
  <c r="H139" i="44"/>
  <c r="H138" i="44"/>
  <c r="H137" i="44"/>
  <c r="H136" i="44"/>
  <c r="H135" i="44"/>
  <c r="L134" i="44"/>
  <c r="K134" i="44"/>
  <c r="K133" i="44" s="1"/>
  <c r="J134" i="44"/>
  <c r="J133" i="44" s="1"/>
  <c r="I134" i="44"/>
  <c r="L133" i="44"/>
  <c r="H132" i="44"/>
  <c r="H131" i="44"/>
  <c r="H130" i="44"/>
  <c r="J129" i="44"/>
  <c r="H129" i="44" s="1"/>
  <c r="H128" i="44"/>
  <c r="H127" i="44"/>
  <c r="H126" i="44"/>
  <c r="H125" i="44"/>
  <c r="H124" i="44"/>
  <c r="H123" i="44"/>
  <c r="J122" i="44"/>
  <c r="H122" i="44" s="1"/>
  <c r="J121" i="44"/>
  <c r="H121" i="44" s="1"/>
  <c r="J120" i="44"/>
  <c r="H120" i="44" s="1"/>
  <c r="J119" i="44"/>
  <c r="H119" i="44" s="1"/>
  <c r="J118" i="44"/>
  <c r="H118" i="44" s="1"/>
  <c r="J117" i="44"/>
  <c r="H117" i="44" s="1"/>
  <c r="J116" i="44"/>
  <c r="H116" i="44" s="1"/>
  <c r="I115" i="44"/>
  <c r="H115" i="44" s="1"/>
  <c r="L114" i="44"/>
  <c r="K114" i="44"/>
  <c r="J113" i="44"/>
  <c r="H113" i="44" s="1"/>
  <c r="J112" i="44"/>
  <c r="H112" i="44"/>
  <c r="H111" i="44"/>
  <c r="H110" i="44"/>
  <c r="J109" i="44"/>
  <c r="H109" i="44"/>
  <c r="H108" i="44"/>
  <c r="J107" i="44"/>
  <c r="H107" i="44" s="1"/>
  <c r="I106" i="44"/>
  <c r="H106" i="44" s="1"/>
  <c r="L105" i="44"/>
  <c r="K105" i="44"/>
  <c r="J104" i="44"/>
  <c r="H104" i="44" s="1"/>
  <c r="J103" i="44"/>
  <c r="H103" i="44" s="1"/>
  <c r="H102" i="44"/>
  <c r="J101" i="44"/>
  <c r="H101" i="44" s="1"/>
  <c r="J100" i="44"/>
  <c r="H100" i="44" s="1"/>
  <c r="H99" i="44"/>
  <c r="J98" i="44"/>
  <c r="H98" i="44" s="1"/>
  <c r="I97" i="44"/>
  <c r="H97" i="44" s="1"/>
  <c r="L96" i="44"/>
  <c r="K96" i="44"/>
  <c r="M94" i="44"/>
  <c r="H94" i="44"/>
  <c r="H93" i="44"/>
  <c r="H92" i="44"/>
  <c r="H91" i="44"/>
  <c r="H90" i="44"/>
  <c r="H89" i="44"/>
  <c r="J88" i="44"/>
  <c r="H88" i="44" s="1"/>
  <c r="J87" i="44"/>
  <c r="H87" i="44" s="1"/>
  <c r="J86" i="44"/>
  <c r="H86" i="44" s="1"/>
  <c r="J85" i="44"/>
  <c r="H85" i="44" s="1"/>
  <c r="J84" i="44"/>
  <c r="H84" i="44" s="1"/>
  <c r="J83" i="44"/>
  <c r="H83" i="44" s="1"/>
  <c r="J82" i="44"/>
  <c r="H82" i="44" s="1"/>
  <c r="H81" i="44"/>
  <c r="I80" i="44"/>
  <c r="H80" i="44"/>
  <c r="L79" i="44"/>
  <c r="K79" i="44"/>
  <c r="I79" i="44"/>
  <c r="J78" i="44"/>
  <c r="H78" i="44" s="1"/>
  <c r="J77" i="44"/>
  <c r="H77" i="44" s="1"/>
  <c r="H76" i="44"/>
  <c r="J75" i="44"/>
  <c r="H75" i="44"/>
  <c r="H74" i="44"/>
  <c r="H73" i="44"/>
  <c r="J72" i="44"/>
  <c r="H72" i="44"/>
  <c r="I71" i="44"/>
  <c r="H71" i="44" s="1"/>
  <c r="L70" i="44"/>
  <c r="L69" i="44" s="1"/>
  <c r="K70" i="44"/>
  <c r="H68" i="44"/>
  <c r="H67" i="44"/>
  <c r="H66" i="44"/>
  <c r="H65" i="44"/>
  <c r="H64" i="44"/>
  <c r="H63" i="44"/>
  <c r="J62" i="44"/>
  <c r="H62" i="44" s="1"/>
  <c r="J61" i="44"/>
  <c r="H61" i="44"/>
  <c r="J60" i="44"/>
  <c r="H60" i="44" s="1"/>
  <c r="J59" i="44"/>
  <c r="H59" i="44"/>
  <c r="J58" i="44"/>
  <c r="H58" i="44" s="1"/>
  <c r="J57" i="44"/>
  <c r="H57" i="44" s="1"/>
  <c r="H56" i="44"/>
  <c r="I55" i="44"/>
  <c r="H55" i="44" s="1"/>
  <c r="L54" i="44"/>
  <c r="K54" i="44"/>
  <c r="J53" i="44"/>
  <c r="H53" i="44" s="1"/>
  <c r="J52" i="44"/>
  <c r="H52" i="44" s="1"/>
  <c r="H51" i="44"/>
  <c r="H50" i="44"/>
  <c r="H49" i="44"/>
  <c r="H48" i="44"/>
  <c r="J47" i="44"/>
  <c r="H47" i="44" s="1"/>
  <c r="I46" i="44"/>
  <c r="H46" i="44" s="1"/>
  <c r="L45" i="44"/>
  <c r="K45" i="44"/>
  <c r="M44" i="44"/>
  <c r="J44" i="44"/>
  <c r="H44" i="44" s="1"/>
  <c r="J43" i="44"/>
  <c r="H43" i="44" s="1"/>
  <c r="H42" i="44"/>
  <c r="J41" i="44"/>
  <c r="H41" i="44" s="1"/>
  <c r="H40" i="44"/>
  <c r="H39" i="44"/>
  <c r="J38" i="44"/>
  <c r="H38" i="44" s="1"/>
  <c r="I37" i="44"/>
  <c r="H37" i="44" s="1"/>
  <c r="L36" i="44"/>
  <c r="K36" i="44"/>
  <c r="K35" i="44" s="1"/>
  <c r="H33" i="44"/>
  <c r="J32" i="44"/>
  <c r="H32" i="44" s="1"/>
  <c r="H30" i="44"/>
  <c r="H29" i="44"/>
  <c r="H28" i="44"/>
  <c r="H27" i="44"/>
  <c r="H26" i="44"/>
  <c r="H25" i="44"/>
  <c r="H24" i="44"/>
  <c r="H23" i="44"/>
  <c r="H22" i="44"/>
  <c r="H21" i="44"/>
  <c r="H20" i="44"/>
  <c r="H19" i="44"/>
  <c r="H18" i="44"/>
  <c r="H17" i="44"/>
  <c r="L16" i="44"/>
  <c r="K16" i="44"/>
  <c r="K15" i="44" s="1"/>
  <c r="J16" i="44"/>
  <c r="J15" i="44" s="1"/>
  <c r="I16" i="44"/>
  <c r="L15" i="44"/>
  <c r="H14" i="44"/>
  <c r="H13" i="44"/>
  <c r="H12" i="44"/>
  <c r="H11" i="44"/>
  <c r="L10" i="44"/>
  <c r="L9" i="44" s="1"/>
  <c r="K10" i="44"/>
  <c r="K9" i="44" s="1"/>
  <c r="J10" i="44"/>
  <c r="J9" i="44" s="1"/>
  <c r="I10" i="44"/>
  <c r="I9" i="44" s="1"/>
  <c r="H9" i="44" s="1"/>
  <c r="N8" i="44"/>
  <c r="A3" i="44"/>
  <c r="J54" i="44" l="1"/>
  <c r="I70" i="44"/>
  <c r="J248" i="44"/>
  <c r="H16" i="44"/>
  <c r="L95" i="44"/>
  <c r="N129" i="2"/>
  <c r="I96" i="44"/>
  <c r="J114" i="44"/>
  <c r="H150" i="44"/>
  <c r="I153" i="44"/>
  <c r="H153" i="44" s="1"/>
  <c r="I165" i="44"/>
  <c r="I174" i="44"/>
  <c r="H174" i="44" s="1"/>
  <c r="H188" i="44"/>
  <c r="K95" i="44"/>
  <c r="L173" i="44"/>
  <c r="L152" i="44" s="1"/>
  <c r="H203" i="44"/>
  <c r="H147" i="44"/>
  <c r="L35" i="44"/>
  <c r="I45" i="44"/>
  <c r="J182" i="44"/>
  <c r="H182" i="44" s="1"/>
  <c r="I191" i="44"/>
  <c r="H191" i="44" s="1"/>
  <c r="J221" i="44"/>
  <c r="I242" i="44"/>
  <c r="H242" i="44" s="1"/>
  <c r="K69" i="44"/>
  <c r="K34" i="44" s="1"/>
  <c r="K31" i="44" s="1"/>
  <c r="K8" i="44" s="1"/>
  <c r="K221" i="44"/>
  <c r="J45" i="44"/>
  <c r="J36" i="44"/>
  <c r="H134" i="44"/>
  <c r="H165" i="44"/>
  <c r="H248" i="44"/>
  <c r="L221" i="44"/>
  <c r="I15" i="44"/>
  <c r="I69" i="44"/>
  <c r="J79" i="44"/>
  <c r="H79" i="44" s="1"/>
  <c r="I105" i="44"/>
  <c r="I204" i="44"/>
  <c r="H204" i="44" s="1"/>
  <c r="I237" i="44"/>
  <c r="H237" i="44" s="1"/>
  <c r="H10" i="44"/>
  <c r="J105" i="44"/>
  <c r="I36" i="44"/>
  <c r="I54" i="44"/>
  <c r="H54" i="44" s="1"/>
  <c r="J70" i="44"/>
  <c r="J96" i="44"/>
  <c r="I114" i="44"/>
  <c r="I133" i="44"/>
  <c r="H133" i="44" s="1"/>
  <c r="I212" i="44"/>
  <c r="H212" i="44" s="1"/>
  <c r="I231" i="44"/>
  <c r="J19" i="20"/>
  <c r="O22" i="2"/>
  <c r="P106" i="2"/>
  <c r="Q106" i="2"/>
  <c r="M106" i="2"/>
  <c r="S106" i="2"/>
  <c r="T106" i="2"/>
  <c r="O107" i="2"/>
  <c r="O106" i="2" s="1"/>
  <c r="E106" i="2"/>
  <c r="F106" i="2"/>
  <c r="G106" i="2"/>
  <c r="H106" i="2"/>
  <c r="I106" i="2"/>
  <c r="J106" i="2"/>
  <c r="K106" i="2"/>
  <c r="L106" i="2"/>
  <c r="N106" i="2"/>
  <c r="G7" i="40"/>
  <c r="H9" i="40"/>
  <c r="F8" i="40"/>
  <c r="H8" i="40" s="1"/>
  <c r="H7" i="40" s="1"/>
  <c r="H114" i="44" l="1"/>
  <c r="H96" i="44"/>
  <c r="J35" i="44"/>
  <c r="L34" i="44"/>
  <c r="L31" i="44" s="1"/>
  <c r="L8" i="44" s="1"/>
  <c r="F7" i="40"/>
  <c r="H105" i="44"/>
  <c r="J173" i="44"/>
  <c r="J152" i="44" s="1"/>
  <c r="H45" i="44"/>
  <c r="J69" i="44"/>
  <c r="I173" i="44"/>
  <c r="H231" i="44"/>
  <c r="I221" i="44"/>
  <c r="H221" i="44" s="1"/>
  <c r="J95" i="44"/>
  <c r="J34" i="44" s="1"/>
  <c r="J31" i="44" s="1"/>
  <c r="I95" i="44"/>
  <c r="H70" i="44"/>
  <c r="H36" i="44"/>
  <c r="I35" i="44"/>
  <c r="I152" i="44"/>
  <c r="H15" i="44"/>
  <c r="H69" i="44"/>
  <c r="O21" i="2"/>
  <c r="O9" i="2" s="1"/>
  <c r="J8" i="44" l="1"/>
  <c r="H152" i="44"/>
  <c r="H173" i="44"/>
  <c r="H35" i="44"/>
  <c r="I34" i="44"/>
  <c r="H95" i="44"/>
  <c r="O8" i="2"/>
  <c r="E17" i="20"/>
  <c r="G17" i="20" s="1"/>
  <c r="A3" i="20"/>
  <c r="A17" i="33"/>
  <c r="A16" i="33"/>
  <c r="A15" i="33"/>
  <c r="A12" i="33"/>
  <c r="A16" i="35"/>
  <c r="A13" i="34"/>
  <c r="A14" i="39"/>
  <c r="A12" i="39"/>
  <c r="A16" i="38"/>
  <c r="A15" i="38"/>
  <c r="A14" i="38"/>
  <c r="A13" i="38"/>
  <c r="A12" i="38"/>
  <c r="A13" i="37"/>
  <c r="A14" i="37"/>
  <c r="H34" i="44" l="1"/>
  <c r="I31" i="44"/>
  <c r="D100" i="2"/>
  <c r="L100" i="2" s="1"/>
  <c r="E96" i="2"/>
  <c r="F96" i="2"/>
  <c r="G96" i="2"/>
  <c r="I96" i="2"/>
  <c r="J96" i="2"/>
  <c r="N96" i="2"/>
  <c r="M96" i="2"/>
  <c r="E86" i="2"/>
  <c r="F86" i="2"/>
  <c r="G86" i="2"/>
  <c r="I86" i="2"/>
  <c r="J86" i="2"/>
  <c r="N86" i="2"/>
  <c r="M86" i="2"/>
  <c r="E76" i="2"/>
  <c r="F76" i="2"/>
  <c r="G76" i="2"/>
  <c r="I76" i="2"/>
  <c r="J76" i="2"/>
  <c r="N76" i="2"/>
  <c r="P76" i="2"/>
  <c r="M76" i="2"/>
  <c r="E55" i="2"/>
  <c r="F55" i="2"/>
  <c r="G55" i="2"/>
  <c r="I55" i="2"/>
  <c r="I54" i="2" s="1"/>
  <c r="J55" i="2"/>
  <c r="J54" i="2" s="1"/>
  <c r="P55" i="2"/>
  <c r="M55" i="2"/>
  <c r="E44" i="2"/>
  <c r="F44" i="2"/>
  <c r="G44" i="2"/>
  <c r="I44" i="2"/>
  <c r="J44" i="2"/>
  <c r="M44" i="2"/>
  <c r="E34" i="2"/>
  <c r="F34" i="2"/>
  <c r="G34" i="2"/>
  <c r="I34" i="2"/>
  <c r="J34" i="2"/>
  <c r="M34" i="2"/>
  <c r="E24" i="2"/>
  <c r="F24" i="2"/>
  <c r="G24" i="2"/>
  <c r="I24" i="2"/>
  <c r="J24" i="2"/>
  <c r="T105" i="2"/>
  <c r="T104" i="2"/>
  <c r="T103" i="2"/>
  <c r="T102" i="2"/>
  <c r="T101" i="2"/>
  <c r="T100" i="2"/>
  <c r="T99" i="2"/>
  <c r="S97" i="2"/>
  <c r="S96" i="2" s="1"/>
  <c r="T95" i="2"/>
  <c r="T94" i="2"/>
  <c r="T93" i="2"/>
  <c r="T92" i="2"/>
  <c r="T91" i="2"/>
  <c r="T90" i="2"/>
  <c r="T89" i="2"/>
  <c r="S87" i="2"/>
  <c r="S86" i="2" s="1"/>
  <c r="T85" i="2"/>
  <c r="T84" i="2"/>
  <c r="T83" i="2"/>
  <c r="T82" i="2"/>
  <c r="T81" i="2"/>
  <c r="T80" i="2"/>
  <c r="T79" i="2"/>
  <c r="S77" i="2"/>
  <c r="S76" i="2" s="1"/>
  <c r="T74" i="2"/>
  <c r="T73" i="2"/>
  <c r="T72" i="2"/>
  <c r="T71" i="2"/>
  <c r="T70" i="2"/>
  <c r="T69" i="2"/>
  <c r="T68" i="2"/>
  <c r="S66" i="2"/>
  <c r="S65" i="2" s="1"/>
  <c r="T64" i="2"/>
  <c r="T63" i="2"/>
  <c r="T62" i="2"/>
  <c r="T61" i="2"/>
  <c r="T60" i="2"/>
  <c r="T59" i="2"/>
  <c r="T58" i="2"/>
  <c r="S56" i="2"/>
  <c r="S55" i="2" s="1"/>
  <c r="T53" i="2"/>
  <c r="T52" i="2"/>
  <c r="T51" i="2"/>
  <c r="T50" i="2"/>
  <c r="T49" i="2"/>
  <c r="T48" i="2"/>
  <c r="T47" i="2"/>
  <c r="S45" i="2"/>
  <c r="S44" i="2" s="1"/>
  <c r="T43" i="2"/>
  <c r="T42" i="2"/>
  <c r="T41" i="2"/>
  <c r="T40" i="2"/>
  <c r="T39" i="2"/>
  <c r="T38" i="2"/>
  <c r="T37" i="2"/>
  <c r="S35" i="2"/>
  <c r="S34" i="2" s="1"/>
  <c r="T28" i="2"/>
  <c r="T29" i="2"/>
  <c r="T30" i="2"/>
  <c r="T31" i="2"/>
  <c r="T32" i="2"/>
  <c r="T33" i="2"/>
  <c r="T27" i="2"/>
  <c r="S25" i="2"/>
  <c r="S24" i="2" s="1"/>
  <c r="N65" i="2"/>
  <c r="P66" i="2"/>
  <c r="P65" i="2" s="1"/>
  <c r="P87" i="2"/>
  <c r="P86" i="2" s="1"/>
  <c r="Q105" i="2"/>
  <c r="Q104" i="2"/>
  <c r="Q103" i="2"/>
  <c r="Q102" i="2"/>
  <c r="Q101" i="2"/>
  <c r="Q100" i="2"/>
  <c r="Q99" i="2"/>
  <c r="Q97" i="2"/>
  <c r="P97" i="2"/>
  <c r="P96" i="2" s="1"/>
  <c r="Q95" i="2"/>
  <c r="Q94" i="2"/>
  <c r="Q93" i="2"/>
  <c r="Q92" i="2"/>
  <c r="Q91" i="2"/>
  <c r="Q90" i="2"/>
  <c r="Q89" i="2"/>
  <c r="Q87" i="2"/>
  <c r="Q85" i="2"/>
  <c r="Q84" i="2"/>
  <c r="Q83" i="2"/>
  <c r="Q82" i="2"/>
  <c r="Q81" i="2"/>
  <c r="Q80" i="2"/>
  <c r="Q79" i="2"/>
  <c r="Q77" i="2"/>
  <c r="Q74" i="2"/>
  <c r="Q73" i="2"/>
  <c r="Q72" i="2"/>
  <c r="Q71" i="2"/>
  <c r="Q70" i="2"/>
  <c r="Q69" i="2"/>
  <c r="Q68" i="2"/>
  <c r="Q64" i="2"/>
  <c r="Q63" i="2"/>
  <c r="Q62" i="2"/>
  <c r="Q61" i="2"/>
  <c r="Q60" i="2"/>
  <c r="Q59" i="2"/>
  <c r="Q58" i="2"/>
  <c r="Q56" i="2"/>
  <c r="Q53" i="2"/>
  <c r="Q52" i="2"/>
  <c r="Q51" i="2"/>
  <c r="Q50" i="2"/>
  <c r="Q49" i="2"/>
  <c r="Q48" i="2"/>
  <c r="Q47" i="2"/>
  <c r="Q45" i="2"/>
  <c r="P45" i="2"/>
  <c r="P44" i="2" s="1"/>
  <c r="Q43" i="2"/>
  <c r="Q42" i="2"/>
  <c r="Q41" i="2"/>
  <c r="Q40" i="2"/>
  <c r="Q39" i="2"/>
  <c r="Q38" i="2"/>
  <c r="Q37" i="2"/>
  <c r="Q35" i="2"/>
  <c r="P35" i="2"/>
  <c r="P34" i="2" s="1"/>
  <c r="Q33" i="2"/>
  <c r="Q32" i="2"/>
  <c r="Q31" i="2"/>
  <c r="Q30" i="2"/>
  <c r="Q29" i="2"/>
  <c r="Q28" i="2"/>
  <c r="Q27" i="2"/>
  <c r="P25" i="2"/>
  <c r="P24" i="2" s="1"/>
  <c r="E65" i="2"/>
  <c r="D105" i="2"/>
  <c r="U105" i="2" s="1"/>
  <c r="D104" i="2"/>
  <c r="L104" i="2" s="1"/>
  <c r="D103" i="2"/>
  <c r="L103" i="2" s="1"/>
  <c r="D102" i="2"/>
  <c r="L102" i="2" s="1"/>
  <c r="D101" i="2"/>
  <c r="L101" i="2" s="1"/>
  <c r="D99" i="2"/>
  <c r="L99" i="2" s="1"/>
  <c r="D97" i="2"/>
  <c r="U97" i="2" s="1"/>
  <c r="D95" i="2"/>
  <c r="U95" i="2" s="1"/>
  <c r="D94" i="2"/>
  <c r="U94" i="2" s="1"/>
  <c r="D93" i="2"/>
  <c r="U93" i="2" s="1"/>
  <c r="D92" i="2"/>
  <c r="U92" i="2" s="1"/>
  <c r="D91" i="2"/>
  <c r="U91" i="2" s="1"/>
  <c r="D90" i="2"/>
  <c r="U90" i="2" s="1"/>
  <c r="D89" i="2"/>
  <c r="U89" i="2" s="1"/>
  <c r="D87" i="2"/>
  <c r="D85" i="2"/>
  <c r="U85" i="2" s="1"/>
  <c r="D84" i="2"/>
  <c r="U84" i="2" s="1"/>
  <c r="D83" i="2"/>
  <c r="U83" i="2" s="1"/>
  <c r="D82" i="2"/>
  <c r="U82" i="2" s="1"/>
  <c r="D81" i="2"/>
  <c r="U81" i="2" s="1"/>
  <c r="D80" i="2"/>
  <c r="U80" i="2" s="1"/>
  <c r="D79" i="2"/>
  <c r="U79" i="2" s="1"/>
  <c r="D77" i="2"/>
  <c r="U77" i="2" s="1"/>
  <c r="D74" i="2"/>
  <c r="U74" i="2" s="1"/>
  <c r="D73" i="2"/>
  <c r="U73" i="2" s="1"/>
  <c r="D72" i="2"/>
  <c r="U72" i="2" s="1"/>
  <c r="D71" i="2"/>
  <c r="U71" i="2" s="1"/>
  <c r="D70" i="2"/>
  <c r="U70" i="2" s="1"/>
  <c r="D69" i="2"/>
  <c r="U69" i="2" s="1"/>
  <c r="D68" i="2"/>
  <c r="U68" i="2" s="1"/>
  <c r="D66" i="2"/>
  <c r="U66" i="2" s="1"/>
  <c r="D64" i="2"/>
  <c r="U64" i="2" s="1"/>
  <c r="D63" i="2"/>
  <c r="U63" i="2" s="1"/>
  <c r="D62" i="2"/>
  <c r="U62" i="2" s="1"/>
  <c r="D61" i="2"/>
  <c r="U61" i="2" s="1"/>
  <c r="D60" i="2"/>
  <c r="U60" i="2" s="1"/>
  <c r="D59" i="2"/>
  <c r="U59" i="2" s="1"/>
  <c r="D58" i="2"/>
  <c r="U58" i="2" s="1"/>
  <c r="D56" i="2"/>
  <c r="U56" i="2" s="1"/>
  <c r="D53" i="2"/>
  <c r="U53" i="2" s="1"/>
  <c r="D52" i="2"/>
  <c r="U52" i="2" s="1"/>
  <c r="D51" i="2"/>
  <c r="U51" i="2" s="1"/>
  <c r="D50" i="2"/>
  <c r="U50" i="2" s="1"/>
  <c r="D49" i="2"/>
  <c r="U49" i="2" s="1"/>
  <c r="U48" i="2"/>
  <c r="D47" i="2"/>
  <c r="U47" i="2" s="1"/>
  <c r="D45" i="2"/>
  <c r="U45" i="2" s="1"/>
  <c r="D43" i="2"/>
  <c r="U43" i="2" s="1"/>
  <c r="Y43" i="2" s="1"/>
  <c r="D42" i="2"/>
  <c r="U42" i="2" s="1"/>
  <c r="Y42" i="2" s="1"/>
  <c r="D41" i="2"/>
  <c r="U41" i="2" s="1"/>
  <c r="Y41" i="2" s="1"/>
  <c r="D40" i="2"/>
  <c r="U40" i="2" s="1"/>
  <c r="D39" i="2"/>
  <c r="U39" i="2" s="1"/>
  <c r="U38" i="2"/>
  <c r="D37" i="2"/>
  <c r="U37" i="2" s="1"/>
  <c r="D35" i="2"/>
  <c r="U35" i="2" s="1"/>
  <c r="D27" i="2"/>
  <c r="L27" i="2" s="1"/>
  <c r="U28" i="2"/>
  <c r="D29" i="2"/>
  <c r="U29" i="2" s="1"/>
  <c r="D30" i="2"/>
  <c r="D31" i="2"/>
  <c r="U31" i="2" s="1"/>
  <c r="D32" i="2"/>
  <c r="D33" i="2"/>
  <c r="U33" i="2" s="1"/>
  <c r="D25" i="2"/>
  <c r="K25" i="2" s="1"/>
  <c r="K24" i="2" s="1"/>
  <c r="H43" i="2"/>
  <c r="G65" i="2"/>
  <c r="H105" i="2"/>
  <c r="H104" i="2"/>
  <c r="H103" i="2"/>
  <c r="H102" i="2"/>
  <c r="G15" i="38" s="1"/>
  <c r="H101" i="2"/>
  <c r="G14" i="38" s="1"/>
  <c r="H100" i="2"/>
  <c r="H99" i="2"/>
  <c r="G12" i="38" s="1"/>
  <c r="H97" i="2"/>
  <c r="H95" i="2"/>
  <c r="H94" i="2"/>
  <c r="H93" i="2"/>
  <c r="H92" i="2"/>
  <c r="H91" i="2"/>
  <c r="H90" i="2"/>
  <c r="H89" i="2"/>
  <c r="H87" i="2"/>
  <c r="H85" i="2"/>
  <c r="H84" i="2"/>
  <c r="H83" i="2"/>
  <c r="H82" i="2"/>
  <c r="H81" i="2"/>
  <c r="G13" i="37" s="1"/>
  <c r="G11" i="37" s="1"/>
  <c r="H80" i="2"/>
  <c r="H79" i="2"/>
  <c r="H77" i="2"/>
  <c r="H74" i="2"/>
  <c r="H73" i="2"/>
  <c r="H72" i="2"/>
  <c r="H71" i="2"/>
  <c r="H70" i="2"/>
  <c r="H69" i="2"/>
  <c r="H68" i="2"/>
  <c r="H66" i="2"/>
  <c r="H63" i="2"/>
  <c r="H62" i="2"/>
  <c r="H61" i="2"/>
  <c r="H60" i="2"/>
  <c r="H59" i="2"/>
  <c r="H58" i="2"/>
  <c r="H56" i="2"/>
  <c r="H53" i="2"/>
  <c r="I10" i="33" s="1"/>
  <c r="H52" i="2"/>
  <c r="H51" i="2"/>
  <c r="H50" i="2"/>
  <c r="H49" i="2"/>
  <c r="G16" i="33" s="1"/>
  <c r="H48" i="2"/>
  <c r="H47" i="2"/>
  <c r="G12" i="33" s="1"/>
  <c r="H45" i="2"/>
  <c r="H42" i="2"/>
  <c r="H41" i="2"/>
  <c r="H40" i="2"/>
  <c r="H39" i="2"/>
  <c r="H38" i="2"/>
  <c r="H37" i="2"/>
  <c r="H35" i="2"/>
  <c r="H27" i="2"/>
  <c r="H28" i="2"/>
  <c r="H29" i="2"/>
  <c r="H30" i="2"/>
  <c r="H31" i="2"/>
  <c r="H32" i="2"/>
  <c r="H33" i="2"/>
  <c r="H25" i="2"/>
  <c r="F65" i="2"/>
  <c r="G11" i="38" l="1"/>
  <c r="G9" i="38" s="1"/>
  <c r="G9" i="32"/>
  <c r="I10" i="35"/>
  <c r="H31" i="44"/>
  <c r="I8" i="44"/>
  <c r="H8" i="44" s="1"/>
  <c r="N10" i="44" s="1"/>
  <c r="U104" i="2"/>
  <c r="S54" i="2"/>
  <c r="G75" i="2"/>
  <c r="F23" i="2"/>
  <c r="E23" i="2"/>
  <c r="T24" i="2"/>
  <c r="T34" i="2"/>
  <c r="T65" i="2"/>
  <c r="T76" i="2"/>
  <c r="T96" i="2"/>
  <c r="U76" i="2"/>
  <c r="P54" i="2"/>
  <c r="P23" i="2"/>
  <c r="F75" i="2"/>
  <c r="U44" i="2"/>
  <c r="M23" i="2"/>
  <c r="Q24" i="2"/>
  <c r="Q34" i="2"/>
  <c r="Q76" i="2"/>
  <c r="Q86" i="2"/>
  <c r="T86" i="2"/>
  <c r="J75" i="2"/>
  <c r="D86" i="2"/>
  <c r="Q44" i="2"/>
  <c r="Q96" i="2"/>
  <c r="U87" i="2"/>
  <c r="U86" i="2" s="1"/>
  <c r="T44" i="2"/>
  <c r="T55" i="2"/>
  <c r="E54" i="2"/>
  <c r="P75" i="2"/>
  <c r="J23" i="2"/>
  <c r="F54" i="2"/>
  <c r="H76" i="2"/>
  <c r="U25" i="2"/>
  <c r="H24" i="2"/>
  <c r="N54" i="2"/>
  <c r="M75" i="2"/>
  <c r="H96" i="2"/>
  <c r="H44" i="2"/>
  <c r="H86" i="2"/>
  <c r="S75" i="2"/>
  <c r="H34" i="2"/>
  <c r="U34" i="2"/>
  <c r="G54" i="2"/>
  <c r="U55" i="2"/>
  <c r="Q55" i="2"/>
  <c r="N75" i="2"/>
  <c r="E75" i="2"/>
  <c r="I75" i="2"/>
  <c r="G23" i="2"/>
  <c r="S23" i="2"/>
  <c r="I23" i="2"/>
  <c r="Q65" i="2"/>
  <c r="U100" i="2"/>
  <c r="U101" i="2"/>
  <c r="K35" i="2"/>
  <c r="K34" i="2" s="1"/>
  <c r="G9" i="39"/>
  <c r="U102" i="2"/>
  <c r="K45" i="2"/>
  <c r="K44" i="2" s="1"/>
  <c r="D24" i="2"/>
  <c r="D65" i="2"/>
  <c r="G9" i="37"/>
  <c r="D96" i="2"/>
  <c r="U99" i="2"/>
  <c r="D44" i="2"/>
  <c r="K97" i="2"/>
  <c r="K96" i="2" s="1"/>
  <c r="K87" i="2"/>
  <c r="K86" i="2" s="1"/>
  <c r="L89" i="2"/>
  <c r="D34" i="2"/>
  <c r="L105" i="2"/>
  <c r="L96" i="2" s="1"/>
  <c r="L90" i="2"/>
  <c r="D76" i="2"/>
  <c r="U103" i="2"/>
  <c r="L37" i="2"/>
  <c r="H65" i="2"/>
  <c r="D55" i="2"/>
  <c r="H64" i="2"/>
  <c r="L31" i="2"/>
  <c r="G9" i="33"/>
  <c r="L29" i="2"/>
  <c r="L28" i="2"/>
  <c r="U27" i="2"/>
  <c r="G9" i="35"/>
  <c r="L33" i="2"/>
  <c r="G9" i="34" l="1"/>
  <c r="N22" i="2"/>
  <c r="N21" i="2" s="1"/>
  <c r="H55" i="2"/>
  <c r="E22" i="2"/>
  <c r="P22" i="2"/>
  <c r="P21" i="2" s="1"/>
  <c r="P9" i="2" s="1"/>
  <c r="P8" i="2" s="1"/>
  <c r="T23" i="2"/>
  <c r="H54" i="2"/>
  <c r="J22" i="2"/>
  <c r="T75" i="2"/>
  <c r="I22" i="2"/>
  <c r="I21" i="2" s="1"/>
  <c r="T54" i="2"/>
  <c r="S22" i="2"/>
  <c r="S21" i="2" s="1"/>
  <c r="S9" i="2" s="1"/>
  <c r="S8" i="2" s="1"/>
  <c r="F22" i="2"/>
  <c r="F21" i="2" s="1"/>
  <c r="F9" i="2" s="1"/>
  <c r="F8" i="2" s="1"/>
  <c r="K23" i="2"/>
  <c r="Q23" i="2"/>
  <c r="Q75" i="2"/>
  <c r="H75" i="2"/>
  <c r="G22" i="2"/>
  <c r="G21" i="2" s="1"/>
  <c r="G9" i="2" s="1"/>
  <c r="G8" i="2" s="1"/>
  <c r="U96" i="2"/>
  <c r="U75" i="2" s="1"/>
  <c r="Q54" i="2"/>
  <c r="H23" i="2"/>
  <c r="D23" i="2"/>
  <c r="D75" i="2"/>
  <c r="D54" i="2"/>
  <c r="L64" i="2"/>
  <c r="U30" i="2"/>
  <c r="L30" i="2"/>
  <c r="U32" i="2"/>
  <c r="L32" i="2"/>
  <c r="G9" i="36" l="1"/>
  <c r="AQ11" i="2"/>
  <c r="T22" i="2"/>
  <c r="T21" i="2" s="1"/>
  <c r="T9" i="2" s="1"/>
  <c r="T8" i="2" s="1"/>
  <c r="E18" i="20"/>
  <c r="F18" i="20"/>
  <c r="L24" i="2"/>
  <c r="U24" i="2"/>
  <c r="U23" i="2" s="1"/>
  <c r="Q22" i="2"/>
  <c r="Q21" i="2" s="1"/>
  <c r="H22" i="2"/>
  <c r="H21" i="2" s="1"/>
  <c r="H9" i="2" s="1"/>
  <c r="H8" i="2" s="1"/>
  <c r="D22" i="2"/>
  <c r="E19" i="20" l="1"/>
  <c r="F19" i="20"/>
  <c r="F15" i="20" s="1"/>
  <c r="Q9" i="2"/>
  <c r="Q8" i="2" s="1"/>
  <c r="D178" i="2"/>
  <c r="D177" i="2"/>
  <c r="D167" i="2"/>
  <c r="D166" i="2"/>
  <c r="D148" i="2"/>
  <c r="D147" i="2"/>
  <c r="D127" i="2"/>
  <c r="D126" i="2"/>
  <c r="D111" i="2"/>
  <c r="D110" i="2"/>
  <c r="D107" i="2"/>
  <c r="D106" i="2" s="1"/>
  <c r="E15" i="20" l="1"/>
  <c r="J20" i="20"/>
  <c r="I108" i="2"/>
  <c r="C108" i="2"/>
  <c r="C22" i="2"/>
  <c r="C21" i="2" s="1"/>
  <c r="A3" i="40"/>
  <c r="G45" i="20" l="1"/>
  <c r="G43" i="20" s="1"/>
  <c r="G42" i="20" s="1"/>
  <c r="Z111" i="2" l="1"/>
  <c r="AA111" i="2" s="1"/>
  <c r="V126" i="2"/>
  <c r="X126" i="2"/>
  <c r="Y126" i="2"/>
  <c r="V180" i="2"/>
  <c r="V179" i="2" s="1"/>
  <c r="X180" i="2"/>
  <c r="X179" i="2" s="1"/>
  <c r="Y180" i="2"/>
  <c r="Y179" i="2" s="1"/>
  <c r="V175" i="2"/>
  <c r="X175" i="2"/>
  <c r="Y175" i="2"/>
  <c r="X169" i="2"/>
  <c r="Y169" i="2"/>
  <c r="X163" i="2"/>
  <c r="Y163" i="2"/>
  <c r="X153" i="2"/>
  <c r="Y153" i="2"/>
  <c r="X150" i="2"/>
  <c r="Y150" i="2"/>
  <c r="X143" i="2"/>
  <c r="Y143" i="2"/>
  <c r="X137" i="2"/>
  <c r="Y137" i="2"/>
  <c r="X129" i="2"/>
  <c r="Y129" i="2"/>
  <c r="V124" i="2"/>
  <c r="X124" i="2"/>
  <c r="Y124" i="2"/>
  <c r="V120" i="2"/>
  <c r="X120" i="2"/>
  <c r="Y120" i="2"/>
  <c r="V118" i="2"/>
  <c r="W118" i="2"/>
  <c r="X118" i="2"/>
  <c r="V113" i="2"/>
  <c r="X113" i="2"/>
  <c r="Y113" i="2"/>
  <c r="V109" i="2"/>
  <c r="X109" i="2"/>
  <c r="Y109" i="2"/>
  <c r="V106" i="2"/>
  <c r="X106" i="2"/>
  <c r="Y106" i="2"/>
  <c r="V96" i="2"/>
  <c r="W96" i="2"/>
  <c r="V86" i="2"/>
  <c r="W86" i="2"/>
  <c r="V76" i="2"/>
  <c r="W76" i="2"/>
  <c r="V65" i="2"/>
  <c r="W65" i="2"/>
  <c r="V55" i="2"/>
  <c r="W55" i="2"/>
  <c r="V44" i="2"/>
  <c r="W44" i="2"/>
  <c r="V34" i="2"/>
  <c r="W34" i="2"/>
  <c r="V24" i="2"/>
  <c r="W24" i="2"/>
  <c r="V11" i="2"/>
  <c r="V10" i="2" s="1"/>
  <c r="X11" i="2"/>
  <c r="Y11" i="2"/>
  <c r="M113" i="2"/>
  <c r="M65" i="2"/>
  <c r="M54" i="2" s="1"/>
  <c r="M22" i="2" s="1"/>
  <c r="N11" i="2"/>
  <c r="AN55" i="2" l="1"/>
  <c r="AN76" i="2"/>
  <c r="W54" i="2"/>
  <c r="Y10" i="2"/>
  <c r="X10" i="2"/>
  <c r="W23" i="2"/>
  <c r="V23" i="2"/>
  <c r="V54" i="2"/>
  <c r="Y168" i="2"/>
  <c r="X168" i="2"/>
  <c r="X142" i="2"/>
  <c r="X128" i="2" s="1"/>
  <c r="Y142" i="2"/>
  <c r="Y128" i="2" s="1"/>
  <c r="X112" i="2"/>
  <c r="V112" i="2"/>
  <c r="V108" i="2"/>
  <c r="W75" i="2"/>
  <c r="V75" i="2"/>
  <c r="W22" i="2" l="1"/>
  <c r="V22" i="2"/>
  <c r="M11" i="2" l="1"/>
  <c r="M10" i="2" s="1"/>
  <c r="U107" i="2"/>
  <c r="Y108" i="2"/>
  <c r="W110" i="2"/>
  <c r="W109" i="2" s="1"/>
  <c r="W108" i="2" s="1"/>
  <c r="U127" i="2"/>
  <c r="E125" i="2"/>
  <c r="E114" i="2"/>
  <c r="U167" i="2"/>
  <c r="W167" i="2" s="1"/>
  <c r="U166" i="2"/>
  <c r="W166" i="2" s="1"/>
  <c r="J163" i="2"/>
  <c r="U156" i="2"/>
  <c r="V156" i="2" s="1"/>
  <c r="E165" i="2"/>
  <c r="E159" i="2"/>
  <c r="E160" i="2"/>
  <c r="E161" i="2"/>
  <c r="E162" i="2"/>
  <c r="D162" i="2" s="1"/>
  <c r="E158" i="2"/>
  <c r="D158" i="2" s="1"/>
  <c r="E157" i="2"/>
  <c r="E152" i="2"/>
  <c r="E140" i="2"/>
  <c r="E139" i="2"/>
  <c r="U147" i="2"/>
  <c r="W147" i="2" s="1"/>
  <c r="U148" i="2"/>
  <c r="W148" i="2" s="1"/>
  <c r="U158" i="2" l="1"/>
  <c r="W158" i="2" s="1"/>
  <c r="W107" i="2"/>
  <c r="W106" i="2" s="1"/>
  <c r="Z106" i="2" s="1"/>
  <c r="U106" i="2"/>
  <c r="U161" i="2"/>
  <c r="W161" i="2" s="1"/>
  <c r="D161" i="2"/>
  <c r="U114" i="2"/>
  <c r="W114" i="2" s="1"/>
  <c r="D114" i="2"/>
  <c r="U159" i="2"/>
  <c r="W159" i="2" s="1"/>
  <c r="D159" i="2"/>
  <c r="U165" i="2"/>
  <c r="W165" i="2" s="1"/>
  <c r="W163" i="2" s="1"/>
  <c r="D165" i="2"/>
  <c r="U160" i="2"/>
  <c r="W160" i="2" s="1"/>
  <c r="D160" i="2"/>
  <c r="U125" i="2"/>
  <c r="W125" i="2" s="1"/>
  <c r="D125" i="2"/>
  <c r="U140" i="2"/>
  <c r="W140" i="2" s="1"/>
  <c r="D140" i="2"/>
  <c r="U157" i="2"/>
  <c r="V157" i="2" s="1"/>
  <c r="D157" i="2"/>
  <c r="U139" i="2"/>
  <c r="W139" i="2" s="1"/>
  <c r="D139" i="2"/>
  <c r="U152" i="2"/>
  <c r="W152" i="2" s="1"/>
  <c r="W150" i="2" s="1"/>
  <c r="D152" i="2"/>
  <c r="N143" i="2"/>
  <c r="U126" i="2"/>
  <c r="W127" i="2"/>
  <c r="W126" i="2" s="1"/>
  <c r="U162" i="2"/>
  <c r="G12" i="20"/>
  <c r="G13" i="20"/>
  <c r="G14" i="20"/>
  <c r="G11" i="20"/>
  <c r="W162" i="2" l="1"/>
  <c r="W153" i="2" s="1"/>
  <c r="G10" i="20"/>
  <c r="I10" i="20" s="1"/>
  <c r="I35" i="20" l="1"/>
  <c r="I20" i="20"/>
  <c r="E10" i="20"/>
  <c r="F10" i="20"/>
  <c r="M150" i="2"/>
  <c r="N150" i="2"/>
  <c r="L150" i="2"/>
  <c r="K150" i="2"/>
  <c r="J150" i="2"/>
  <c r="AA106" i="2"/>
  <c r="M21" i="2"/>
  <c r="J21" i="2"/>
  <c r="E21" i="2"/>
  <c r="L143" i="2"/>
  <c r="K143" i="2"/>
  <c r="J143" i="2"/>
  <c r="M163" i="2"/>
  <c r="L163" i="2"/>
  <c r="K163" i="2"/>
  <c r="N163" i="2"/>
  <c r="M153" i="2"/>
  <c r="M142" i="2" s="1"/>
  <c r="M180" i="2"/>
  <c r="M179" i="2" s="1"/>
  <c r="M178" i="2" s="1"/>
  <c r="M177" i="2" s="1"/>
  <c r="M175" i="2"/>
  <c r="M169" i="2"/>
  <c r="AC169" i="2"/>
  <c r="AC168" i="2" s="1"/>
  <c r="AD169" i="2"/>
  <c r="AD168" i="2" s="1"/>
  <c r="AE169" i="2"/>
  <c r="AE168" i="2" s="1"/>
  <c r="AF169" i="2"/>
  <c r="AF168" i="2" s="1"/>
  <c r="AG169" i="2"/>
  <c r="AG168" i="2" s="1"/>
  <c r="AH169" i="2"/>
  <c r="AH168" i="2" s="1"/>
  <c r="AI169" i="2"/>
  <c r="AI168" i="2" s="1"/>
  <c r="AJ169" i="2"/>
  <c r="AJ168" i="2" s="1"/>
  <c r="AK169" i="2"/>
  <c r="AK168" i="2" s="1"/>
  <c r="K153" i="2"/>
  <c r="L153" i="2"/>
  <c r="N124" i="2"/>
  <c r="M124" i="2"/>
  <c r="N120" i="2"/>
  <c r="M120" i="2"/>
  <c r="Z120" i="2"/>
  <c r="AA120" i="2"/>
  <c r="AB120" i="2"/>
  <c r="AC120" i="2"/>
  <c r="AD120" i="2"/>
  <c r="AE120" i="2"/>
  <c r="AF120" i="2"/>
  <c r="AG120" i="2"/>
  <c r="AH120" i="2"/>
  <c r="AI120" i="2"/>
  <c r="AJ120" i="2"/>
  <c r="AK120" i="2"/>
  <c r="N118" i="2"/>
  <c r="M118" i="2"/>
  <c r="N113" i="2"/>
  <c r="N109" i="2"/>
  <c r="N108" i="2" s="1"/>
  <c r="M109" i="2"/>
  <c r="M108" i="2" s="1"/>
  <c r="U109" i="2"/>
  <c r="U108" i="2" s="1"/>
  <c r="L11" i="2"/>
  <c r="K11" i="2"/>
  <c r="M137" i="2"/>
  <c r="R184" i="2" l="1"/>
  <c r="D21" i="2"/>
  <c r="N112" i="2"/>
  <c r="N137" i="2"/>
  <c r="M112" i="2"/>
  <c r="F9" i="20"/>
  <c r="F8" i="20" s="1"/>
  <c r="N142" i="2"/>
  <c r="I25" i="20"/>
  <c r="M168" i="2"/>
  <c r="M128" i="2"/>
  <c r="M9" i="2" s="1"/>
  <c r="M8" i="2" s="1"/>
  <c r="AN8" i="2" l="1"/>
  <c r="C15" i="20"/>
  <c r="D15" i="20"/>
  <c r="N128" i="2"/>
  <c r="E9" i="20"/>
  <c r="E8" i="20" s="1"/>
  <c r="I30" i="20"/>
  <c r="H41" i="20"/>
  <c r="H40" i="20"/>
  <c r="D43" i="20"/>
  <c r="D42" i="20" s="1"/>
  <c r="I150" i="2" l="1"/>
  <c r="E151" i="2"/>
  <c r="H35" i="20"/>
  <c r="H30" i="20"/>
  <c r="H25" i="20"/>
  <c r="H20" i="20"/>
  <c r="H15" i="20"/>
  <c r="D10" i="20"/>
  <c r="H10" i="20" s="1"/>
  <c r="E6" i="31"/>
  <c r="F6" i="31" s="1"/>
  <c r="E7" i="31"/>
  <c r="F7" i="31" s="1"/>
  <c r="E8" i="31"/>
  <c r="F8" i="31" s="1"/>
  <c r="E9" i="31"/>
  <c r="F9" i="31" s="1"/>
  <c r="E10" i="31"/>
  <c r="F10" i="31" s="1"/>
  <c r="E11" i="31"/>
  <c r="F11" i="31" s="1"/>
  <c r="E12" i="31"/>
  <c r="F12" i="31" s="1"/>
  <c r="E5" i="31"/>
  <c r="F5" i="31" s="1"/>
  <c r="C9" i="20"/>
  <c r="C8" i="20" s="1"/>
  <c r="D13" i="31"/>
  <c r="C13" i="31"/>
  <c r="D4" i="31"/>
  <c r="C4" i="31"/>
  <c r="B3" i="31"/>
  <c r="C3" i="31" l="1"/>
  <c r="E4" i="31"/>
  <c r="U151" i="2"/>
  <c r="V151" i="2" s="1"/>
  <c r="V150" i="2" s="1"/>
  <c r="D151" i="2"/>
  <c r="D9" i="20"/>
  <c r="D8" i="20" s="1"/>
  <c r="D3" i="31"/>
  <c r="H8" i="20" l="1"/>
  <c r="K180" i="2"/>
  <c r="K179" i="2" s="1"/>
  <c r="L180" i="2"/>
  <c r="L179" i="2" s="1"/>
  <c r="N180" i="2"/>
  <c r="N179" i="2" s="1"/>
  <c r="N178" i="2" s="1"/>
  <c r="N177" i="2" s="1"/>
  <c r="K175" i="2"/>
  <c r="L175" i="2"/>
  <c r="N175" i="2"/>
  <c r="K169" i="2"/>
  <c r="L169" i="2"/>
  <c r="N169" i="2"/>
  <c r="L142" i="2"/>
  <c r="K137" i="2"/>
  <c r="L137" i="2"/>
  <c r="K129" i="2"/>
  <c r="L129" i="2"/>
  <c r="K124" i="2"/>
  <c r="L124" i="2"/>
  <c r="K120" i="2"/>
  <c r="L120" i="2"/>
  <c r="K109" i="2"/>
  <c r="K108" i="2" s="1"/>
  <c r="L109" i="2"/>
  <c r="L108" i="2" s="1"/>
  <c r="L168" i="2" l="1"/>
  <c r="K168" i="2"/>
  <c r="N168" i="2"/>
  <c r="L128" i="2"/>
  <c r="N9" i="2" l="1"/>
  <c r="N8" i="2" s="1"/>
  <c r="AQ14" i="2" s="1"/>
  <c r="E145" i="2"/>
  <c r="E146" i="2"/>
  <c r="AO8" i="2" l="1"/>
  <c r="U146" i="2"/>
  <c r="W146" i="2" s="1"/>
  <c r="D146" i="2"/>
  <c r="U145" i="2"/>
  <c r="W145" i="2" s="1"/>
  <c r="D145" i="2"/>
  <c r="E132" i="2"/>
  <c r="E131" i="2"/>
  <c r="W143" i="2" l="1"/>
  <c r="W142" i="2" s="1"/>
  <c r="U131" i="2"/>
  <c r="W131" i="2" s="1"/>
  <c r="D131" i="2"/>
  <c r="U132" i="2"/>
  <c r="W132" i="2" s="1"/>
  <c r="D132" i="2"/>
  <c r="E156" i="2"/>
  <c r="D156" i="2" s="1"/>
  <c r="D10" i="1" l="1"/>
  <c r="C10" i="1" s="1"/>
  <c r="J180" i="2"/>
  <c r="J179" i="2" s="1"/>
  <c r="E181" i="2"/>
  <c r="D181" i="2" s="1"/>
  <c r="E176" i="2"/>
  <c r="J153" i="2"/>
  <c r="E154" i="2"/>
  <c r="C143" i="2"/>
  <c r="E138" i="2"/>
  <c r="E141" i="2"/>
  <c r="U154" i="2" l="1"/>
  <c r="V154" i="2" s="1"/>
  <c r="V153" i="2" s="1"/>
  <c r="D154" i="2"/>
  <c r="U176" i="2"/>
  <c r="U175" i="2" s="1"/>
  <c r="D176" i="2"/>
  <c r="U141" i="2"/>
  <c r="W141" i="2" s="1"/>
  <c r="W137" i="2" s="1"/>
  <c r="D141" i="2"/>
  <c r="U138" i="2"/>
  <c r="V138" i="2" s="1"/>
  <c r="V137" i="2" s="1"/>
  <c r="D138" i="2"/>
  <c r="I143" i="2"/>
  <c r="E144" i="2"/>
  <c r="I163" i="2"/>
  <c r="E164" i="2"/>
  <c r="D164" i="2" s="1"/>
  <c r="E180" i="2"/>
  <c r="U181" i="2"/>
  <c r="J137" i="2"/>
  <c r="I153" i="2"/>
  <c r="I137" i="2"/>
  <c r="J129" i="2"/>
  <c r="E133" i="2"/>
  <c r="E134" i="2"/>
  <c r="E135" i="2"/>
  <c r="E109" i="2"/>
  <c r="J109" i="2"/>
  <c r="J108" i="2" s="1"/>
  <c r="J175" i="2"/>
  <c r="J169" i="2"/>
  <c r="E172" i="2"/>
  <c r="E173" i="2"/>
  <c r="E174" i="2"/>
  <c r="J124" i="2"/>
  <c r="J120" i="2"/>
  <c r="J113" i="2"/>
  <c r="U153" i="2" l="1"/>
  <c r="W176" i="2"/>
  <c r="W175" i="2" s="1"/>
  <c r="U133" i="2"/>
  <c r="W133" i="2" s="1"/>
  <c r="D133" i="2"/>
  <c r="U174" i="2"/>
  <c r="W174" i="2" s="1"/>
  <c r="D174" i="2"/>
  <c r="U134" i="2"/>
  <c r="W134" i="2" s="1"/>
  <c r="D134" i="2"/>
  <c r="U173" i="2"/>
  <c r="W173" i="2" s="1"/>
  <c r="D173" i="2"/>
  <c r="U144" i="2"/>
  <c r="U143" i="2" s="1"/>
  <c r="D144" i="2"/>
  <c r="U172" i="2"/>
  <c r="W172" i="2" s="1"/>
  <c r="D172" i="2"/>
  <c r="E108" i="2"/>
  <c r="D109" i="2"/>
  <c r="U135" i="2"/>
  <c r="W135" i="2" s="1"/>
  <c r="D135" i="2"/>
  <c r="E179" i="2"/>
  <c r="D179" i="2" s="1"/>
  <c r="D180" i="2"/>
  <c r="J112" i="2"/>
  <c r="E143" i="2"/>
  <c r="D143" i="2" s="1"/>
  <c r="U180" i="2"/>
  <c r="U179" i="2" s="1"/>
  <c r="W181" i="2"/>
  <c r="W180" i="2" s="1"/>
  <c r="W179" i="2" s="1"/>
  <c r="U164" i="2"/>
  <c r="E163" i="2"/>
  <c r="D163" i="2" s="1"/>
  <c r="J168" i="2"/>
  <c r="E137" i="2"/>
  <c r="D137" i="2" s="1"/>
  <c r="E153" i="2"/>
  <c r="D153" i="2" s="1"/>
  <c r="I129" i="2"/>
  <c r="E130" i="2"/>
  <c r="D130" i="2" s="1"/>
  <c r="E117" i="2"/>
  <c r="D117" i="2" s="1"/>
  <c r="E121" i="2"/>
  <c r="E122" i="2"/>
  <c r="E123" i="2"/>
  <c r="E13" i="2"/>
  <c r="U13" i="2" s="1"/>
  <c r="W13" i="2" s="1"/>
  <c r="E14" i="2"/>
  <c r="U14" i="2" s="1"/>
  <c r="W14" i="2" s="1"/>
  <c r="E16" i="2"/>
  <c r="U16" i="2" s="1"/>
  <c r="W16" i="2" s="1"/>
  <c r="E17" i="2"/>
  <c r="U17" i="2" s="1"/>
  <c r="W17" i="2" s="1"/>
  <c r="E18" i="2"/>
  <c r="U18" i="2" s="1"/>
  <c r="W18" i="2" s="1"/>
  <c r="E19" i="2"/>
  <c r="U19" i="2" s="1"/>
  <c r="W19" i="2" s="1"/>
  <c r="E20" i="2"/>
  <c r="U20" i="2" s="1"/>
  <c r="W20" i="2" s="1"/>
  <c r="E10" i="15"/>
  <c r="D108" i="2" l="1"/>
  <c r="V144" i="2"/>
  <c r="V143" i="2" s="1"/>
  <c r="W129" i="2"/>
  <c r="W128" i="2" s="1"/>
  <c r="U123" i="2"/>
  <c r="W123" i="2" s="1"/>
  <c r="D123" i="2"/>
  <c r="U121" i="2"/>
  <c r="W121" i="2" s="1"/>
  <c r="D121" i="2"/>
  <c r="U122" i="2"/>
  <c r="W122" i="2" s="1"/>
  <c r="D122" i="2"/>
  <c r="U163" i="2"/>
  <c r="V164" i="2"/>
  <c r="V163" i="2" s="1"/>
  <c r="E129" i="2"/>
  <c r="D129" i="2" s="1"/>
  <c r="U130" i="2"/>
  <c r="E124" i="2"/>
  <c r="D124" i="2" s="1"/>
  <c r="U117" i="2"/>
  <c r="E120" i="2"/>
  <c r="D120" i="2" s="1"/>
  <c r="E12" i="6"/>
  <c r="V142" i="2" l="1"/>
  <c r="W120" i="2"/>
  <c r="U120" i="2"/>
  <c r="U124" i="2"/>
  <c r="W117" i="2"/>
  <c r="W124" i="2" s="1"/>
  <c r="U129" i="2"/>
  <c r="V130" i="2"/>
  <c r="V129" i="2" s="1"/>
  <c r="L178" i="2"/>
  <c r="L177" i="2" s="1"/>
  <c r="K178" i="2"/>
  <c r="K177" i="2" s="1"/>
  <c r="I178" i="2"/>
  <c r="I177" i="2" s="1"/>
  <c r="C178" i="2"/>
  <c r="C177" i="2" s="1"/>
  <c r="E175" i="2"/>
  <c r="D175" i="2" s="1"/>
  <c r="C175" i="2"/>
  <c r="C168" i="2" s="1"/>
  <c r="E171" i="2"/>
  <c r="E170" i="2"/>
  <c r="I169" i="2"/>
  <c r="I168" i="2" s="1"/>
  <c r="K142" i="2"/>
  <c r="K128" i="2" s="1"/>
  <c r="U137" i="2"/>
  <c r="C128" i="2"/>
  <c r="E119" i="2"/>
  <c r="D119" i="2" s="1"/>
  <c r="L118" i="2"/>
  <c r="C118" i="2"/>
  <c r="E116" i="2"/>
  <c r="E115" i="2"/>
  <c r="L113" i="2"/>
  <c r="K113" i="2"/>
  <c r="K112" i="2" s="1"/>
  <c r="I113" i="2"/>
  <c r="C112" i="2"/>
  <c r="V21" i="2"/>
  <c r="J11" i="2"/>
  <c r="AK14" i="2"/>
  <c r="AE14" i="2"/>
  <c r="AB14" i="2"/>
  <c r="AK13" i="2"/>
  <c r="AB13" i="2"/>
  <c r="AK12" i="2"/>
  <c r="AB12" i="2"/>
  <c r="E12" i="2"/>
  <c r="U12" i="2" s="1"/>
  <c r="W12" i="2" s="1"/>
  <c r="AK11" i="2"/>
  <c r="I11" i="2"/>
  <c r="AK10" i="2"/>
  <c r="AF8" i="2"/>
  <c r="V128" i="2" l="1"/>
  <c r="Z128" i="2" s="1"/>
  <c r="U115" i="2"/>
  <c r="W115" i="2" s="1"/>
  <c r="D115" i="2"/>
  <c r="U116" i="2"/>
  <c r="W116" i="2" s="1"/>
  <c r="D116" i="2"/>
  <c r="U170" i="2"/>
  <c r="D170" i="2"/>
  <c r="U171" i="2"/>
  <c r="W171" i="2" s="1"/>
  <c r="W169" i="2" s="1"/>
  <c r="W168" i="2" s="1"/>
  <c r="D171" i="2"/>
  <c r="E118" i="2"/>
  <c r="D118" i="2" s="1"/>
  <c r="U119" i="2"/>
  <c r="L112" i="2"/>
  <c r="E169" i="2"/>
  <c r="I112" i="2"/>
  <c r="E113" i="2"/>
  <c r="D113" i="2" s="1"/>
  <c r="E15" i="2"/>
  <c r="I142" i="2"/>
  <c r="I128" i="2" s="1"/>
  <c r="J142" i="2"/>
  <c r="J128" i="2" s="1"/>
  <c r="J9" i="2" s="1"/>
  <c r="J8" i="2" s="1"/>
  <c r="I9" i="2" l="1"/>
  <c r="I8" i="2" s="1"/>
  <c r="U169" i="2"/>
  <c r="U168" i="2" s="1"/>
  <c r="W113" i="2"/>
  <c r="W112" i="2" s="1"/>
  <c r="U113" i="2"/>
  <c r="E168" i="2"/>
  <c r="D168" i="2" s="1"/>
  <c r="D169" i="2"/>
  <c r="V170" i="2"/>
  <c r="V169" i="2" s="1"/>
  <c r="V168" i="2" s="1"/>
  <c r="Z168" i="2" s="1"/>
  <c r="W21" i="2"/>
  <c r="E112" i="2"/>
  <c r="U118" i="2"/>
  <c r="Y119" i="2"/>
  <c r="Y118" i="2" s="1"/>
  <c r="Y112" i="2" s="1"/>
  <c r="E11" i="2"/>
  <c r="U15" i="2"/>
  <c r="W15" i="2" s="1"/>
  <c r="W11" i="2" s="1"/>
  <c r="W10" i="2" s="1"/>
  <c r="U112" i="2" l="1"/>
  <c r="AA168" i="2"/>
  <c r="Z112" i="2"/>
  <c r="AC13" i="2"/>
  <c r="AE13" i="2" s="1"/>
  <c r="D112" i="2"/>
  <c r="V9" i="2"/>
  <c r="V8" i="2" s="1"/>
  <c r="W9" i="2"/>
  <c r="W8" i="2" s="1"/>
  <c r="U11" i="2"/>
  <c r="U10" i="2" s="1"/>
  <c r="AF112" i="2"/>
  <c r="AF10" i="2"/>
  <c r="AA112" i="2" l="1"/>
  <c r="AF108" i="2"/>
  <c r="E10" i="29"/>
  <c r="E10" i="24"/>
  <c r="E10" i="25"/>
  <c r="E10" i="26"/>
  <c r="E10" i="27"/>
  <c r="E10" i="28"/>
  <c r="E10" i="23"/>
  <c r="E10" i="30"/>
  <c r="E10" i="22"/>
  <c r="E10" i="21"/>
  <c r="E10" i="19"/>
  <c r="E10" i="18"/>
  <c r="E10" i="17"/>
  <c r="AC12" i="2" l="1"/>
  <c r="AE12" i="2" s="1"/>
  <c r="X108" i="2"/>
  <c r="Z108" i="2" s="1"/>
  <c r="A3" i="1"/>
  <c r="AA108" i="2" l="1"/>
  <c r="E12" i="3"/>
  <c r="E11" i="30" l="1"/>
  <c r="E9" i="30" s="1"/>
  <c r="E11" i="29"/>
  <c r="E9" i="29" s="1"/>
  <c r="E11" i="24"/>
  <c r="E9" i="24" s="1"/>
  <c r="E11" i="28"/>
  <c r="E9" i="28" s="1"/>
  <c r="E11" i="27"/>
  <c r="E9" i="27" s="1"/>
  <c r="E11" i="26"/>
  <c r="E9" i="26" s="1"/>
  <c r="E11" i="25"/>
  <c r="E9" i="25" s="1"/>
  <c r="E11" i="23"/>
  <c r="E9" i="23" s="1"/>
  <c r="E11" i="22"/>
  <c r="E9" i="22" s="1"/>
  <c r="E11" i="21"/>
  <c r="E9" i="21" s="1"/>
  <c r="E11" i="19"/>
  <c r="E9" i="19" s="1"/>
  <c r="E11" i="18"/>
  <c r="E9" i="18" s="1"/>
  <c r="E11" i="15"/>
  <c r="E9" i="15" s="1"/>
  <c r="E11" i="17" l="1"/>
  <c r="E9" i="17" s="1"/>
  <c r="E12" i="16" l="1"/>
  <c r="E10" i="16"/>
  <c r="E9" i="16" s="1"/>
  <c r="E9" i="14"/>
  <c r="E9" i="13"/>
  <c r="E12" i="11"/>
  <c r="E10" i="11"/>
  <c r="E12" i="10"/>
  <c r="E10" i="10"/>
  <c r="E9" i="10" s="1"/>
  <c r="E12" i="8"/>
  <c r="E9" i="8" s="1"/>
  <c r="E12" i="7"/>
  <c r="E10" i="7"/>
  <c r="E10" i="6"/>
  <c r="E9" i="6" s="1"/>
  <c r="E12" i="5"/>
  <c r="E10" i="5"/>
  <c r="E9" i="5" s="1"/>
  <c r="E9" i="11" l="1"/>
  <c r="E9" i="7"/>
  <c r="E10" i="3"/>
  <c r="E9" i="3" s="1"/>
  <c r="G9" i="3" s="1"/>
  <c r="F107" i="1"/>
  <c r="F106" i="1"/>
  <c r="E100" i="1"/>
  <c r="C100" i="1"/>
  <c r="D86" i="1"/>
  <c r="C86" i="1"/>
  <c r="M86" i="1" s="1"/>
  <c r="D82" i="1"/>
  <c r="F76" i="1"/>
  <c r="C76" i="1"/>
  <c r="M76" i="1" s="1"/>
  <c r="F68" i="1"/>
  <c r="F66" i="1"/>
  <c r="F65" i="1"/>
  <c r="D64" i="1"/>
  <c r="C64" i="1"/>
  <c r="M64" i="1" s="1"/>
  <c r="M58" i="1"/>
  <c r="E58" i="1"/>
  <c r="M42" i="1"/>
  <c r="I42" i="1"/>
  <c r="I47" i="1" s="1"/>
  <c r="D42" i="1"/>
  <c r="F39" i="1"/>
  <c r="G39" i="1" s="1"/>
  <c r="D34" i="1"/>
  <c r="D33" i="1" s="1"/>
  <c r="D21" i="1" s="1"/>
  <c r="C34" i="1"/>
  <c r="C33" i="1" s="1"/>
  <c r="F28" i="1"/>
  <c r="D22" i="1"/>
  <c r="C22" i="1"/>
  <c r="G20" i="1"/>
  <c r="I10" i="1"/>
  <c r="F10" i="1"/>
  <c r="G8" i="1"/>
  <c r="F7" i="1"/>
  <c r="F47" i="1" l="1"/>
  <c r="C21" i="1"/>
  <c r="M21" i="1"/>
  <c r="C20" i="1"/>
  <c r="E76" i="1"/>
  <c r="C9" i="1" l="1"/>
  <c r="E9" i="1" s="1"/>
  <c r="E20" i="1"/>
  <c r="C8" i="1" l="1"/>
  <c r="E8" i="1" s="1"/>
  <c r="E150" i="2"/>
  <c r="U150" i="2"/>
  <c r="U142" i="2" s="1"/>
  <c r="U128" i="2" s="1"/>
  <c r="E142" i="2" l="1"/>
  <c r="D150" i="2"/>
  <c r="AA128" i="2"/>
  <c r="X29" i="2"/>
  <c r="Y27" i="2"/>
  <c r="Y33" i="2"/>
  <c r="X25" i="2"/>
  <c r="Y31" i="2"/>
  <c r="Y28" i="2"/>
  <c r="Y30" i="2"/>
  <c r="Y32" i="2"/>
  <c r="E128" i="2" l="1"/>
  <c r="E9" i="2" s="1"/>
  <c r="E8" i="2" s="1"/>
  <c r="D142" i="2"/>
  <c r="X24" i="2"/>
  <c r="Y24" i="2"/>
  <c r="D128" i="2" l="1"/>
  <c r="D9" i="2" s="1"/>
  <c r="D8" i="2" s="1"/>
  <c r="AF128" i="2"/>
  <c r="Z24" i="2"/>
  <c r="AA24" i="2" s="1"/>
  <c r="Y38" i="2"/>
  <c r="L38" i="2"/>
  <c r="L40" i="2"/>
  <c r="Y40" i="2"/>
  <c r="L43" i="2"/>
  <c r="L41" i="2"/>
  <c r="Y37" i="2"/>
  <c r="X35" i="2"/>
  <c r="L42" i="2"/>
  <c r="L39" i="2"/>
  <c r="L34" i="2" l="1"/>
  <c r="X34" i="2"/>
  <c r="Y39" i="2"/>
  <c r="Y34" i="2" s="1"/>
  <c r="Z34" i="2" l="1"/>
  <c r="AA34" i="2" s="1"/>
  <c r="L47" i="2"/>
  <c r="Y53" i="2"/>
  <c r="L53" i="2"/>
  <c r="Y50" i="2"/>
  <c r="L50" i="2"/>
  <c r="Y52" i="2"/>
  <c r="L52" i="2"/>
  <c r="L48" i="2"/>
  <c r="Y48" i="2"/>
  <c r="Y49" i="2"/>
  <c r="L49" i="2"/>
  <c r="L51" i="2"/>
  <c r="Y51" i="2"/>
  <c r="X45" i="2"/>
  <c r="X44" i="2" s="1"/>
  <c r="L44" i="2" l="1"/>
  <c r="L23" i="2" s="1"/>
  <c r="Y47" i="2"/>
  <c r="Y44" i="2" s="1"/>
  <c r="Y23" i="2" s="1"/>
  <c r="X23" i="2"/>
  <c r="Z44" i="2" l="1"/>
  <c r="AA44" i="2" s="1"/>
  <c r="Z23" i="2"/>
  <c r="AA23" i="2" s="1"/>
  <c r="Y58" i="2"/>
  <c r="L58" i="2"/>
  <c r="Y60" i="2"/>
  <c r="L60" i="2"/>
  <c r="Y59" i="2"/>
  <c r="L59" i="2"/>
  <c r="Y63" i="2"/>
  <c r="L63" i="2"/>
  <c r="Y64" i="2"/>
  <c r="L62" i="2"/>
  <c r="Y62" i="2"/>
  <c r="L61" i="2"/>
  <c r="Y61" i="2"/>
  <c r="X56" i="2"/>
  <c r="K56" i="2"/>
  <c r="K55" i="2" s="1"/>
  <c r="L55" i="2" l="1"/>
  <c r="X55" i="2"/>
  <c r="Y55" i="2"/>
  <c r="Z55" i="2" l="1"/>
  <c r="AA55" i="2" s="1"/>
  <c r="Y74" i="2"/>
  <c r="L74" i="2"/>
  <c r="L71" i="2"/>
  <c r="Y71" i="2"/>
  <c r="L69" i="2"/>
  <c r="Y69" i="2"/>
  <c r="Y72" i="2"/>
  <c r="L72" i="2"/>
  <c r="L70" i="2"/>
  <c r="Y70" i="2"/>
  <c r="L73" i="2"/>
  <c r="Y73" i="2"/>
  <c r="L68" i="2"/>
  <c r="Y68" i="2"/>
  <c r="K66" i="2"/>
  <c r="K65" i="2" s="1"/>
  <c r="K54" i="2" s="1"/>
  <c r="L65" i="2" l="1"/>
  <c r="L54" i="2" s="1"/>
  <c r="U65" i="2"/>
  <c r="U54" i="2" s="1"/>
  <c r="U22" i="2" s="1"/>
  <c r="U21" i="2" s="1"/>
  <c r="U9" i="2" s="1"/>
  <c r="U8" i="2" s="1"/>
  <c r="Y65" i="2"/>
  <c r="Y54" i="2" s="1"/>
  <c r="X66" i="2"/>
  <c r="X65" i="2" s="1"/>
  <c r="Z65" i="2" l="1"/>
  <c r="AA65" i="2" s="1"/>
  <c r="X54" i="2"/>
  <c r="Z54" i="2" l="1"/>
  <c r="AA54" i="2" s="1"/>
  <c r="Y84" i="2"/>
  <c r="L84" i="2"/>
  <c r="Y81" i="2"/>
  <c r="L81" i="2"/>
  <c r="L82" i="2"/>
  <c r="Y82" i="2"/>
  <c r="L79" i="2"/>
  <c r="Y79" i="2"/>
  <c r="Y83" i="2"/>
  <c r="L83" i="2"/>
  <c r="Y80" i="2"/>
  <c r="L80" i="2"/>
  <c r="L85" i="2"/>
  <c r="Y85" i="2"/>
  <c r="K77" i="2"/>
  <c r="K76" i="2" s="1"/>
  <c r="K75" i="2" s="1"/>
  <c r="K22" i="2" s="1"/>
  <c r="K21" i="2" s="1"/>
  <c r="L76" i="2" l="1"/>
  <c r="D18" i="20"/>
  <c r="G18" i="20" s="1"/>
  <c r="K9" i="2"/>
  <c r="K8" i="2" s="1"/>
  <c r="Y76" i="2"/>
  <c r="X77" i="2"/>
  <c r="X76" i="2" s="1"/>
  <c r="I18" i="20" l="1"/>
  <c r="Z76" i="2"/>
  <c r="AA76" i="2" s="1"/>
  <c r="Y93" i="2"/>
  <c r="L93" i="2"/>
  <c r="L94" i="2"/>
  <c r="Y94" i="2"/>
  <c r="Y92" i="2"/>
  <c r="L92" i="2"/>
  <c r="Y89" i="2"/>
  <c r="L95" i="2"/>
  <c r="Y95" i="2"/>
  <c r="X87" i="2"/>
  <c r="L91" i="2"/>
  <c r="Y91" i="2"/>
  <c r="L86" i="2" l="1"/>
  <c r="L75" i="2" s="1"/>
  <c r="L22" i="2" s="1"/>
  <c r="L21" i="2" s="1"/>
  <c r="L9" i="2" s="1"/>
  <c r="L8" i="2" s="1"/>
  <c r="X86" i="2"/>
  <c r="Y90" i="2"/>
  <c r="Y86" i="2" s="1"/>
  <c r="D19" i="20" l="1"/>
  <c r="Z86" i="2"/>
  <c r="AA86" i="2" s="1"/>
  <c r="Y99" i="2"/>
  <c r="Y101" i="2"/>
  <c r="Y102" i="2"/>
  <c r="Y103" i="2"/>
  <c r="Y104" i="2"/>
  <c r="Y105" i="2"/>
  <c r="Y100" i="2"/>
  <c r="X97" i="2"/>
  <c r="G19" i="20" l="1"/>
  <c r="X96" i="2"/>
  <c r="Y96" i="2"/>
  <c r="Y75" i="2" s="1"/>
  <c r="Y22" i="2" s="1"/>
  <c r="Y21" i="2" s="1"/>
  <c r="Y9" i="2" s="1"/>
  <c r="Y8" i="2" s="1"/>
  <c r="G15" i="20" l="1"/>
  <c r="I19" i="20"/>
  <c r="Z96" i="2"/>
  <c r="AA96" i="2" s="1"/>
  <c r="X75" i="2"/>
  <c r="Z75" i="2" s="1"/>
  <c r="G9" i="20" l="1"/>
  <c r="G8" i="20" s="1"/>
  <c r="I15" i="20"/>
  <c r="J15" i="20" s="1"/>
  <c r="X22" i="2"/>
  <c r="Z22" i="2" s="1"/>
  <c r="AF21" i="2"/>
  <c r="AA75" i="2"/>
  <c r="X21" i="2" l="1"/>
  <c r="Z21" i="2" s="1"/>
  <c r="AA22" i="2"/>
  <c r="X9" i="2" l="1"/>
  <c r="X8" i="2" s="1"/>
  <c r="AA21" i="2"/>
  <c r="AL21" i="2"/>
  <c r="AL8" i="2" l="1"/>
  <c r="AL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GIANGKT</author>
    <author>Administrator</author>
  </authors>
  <commentList>
    <comment ref="B153" authorId="0" shapeId="0" xr:uid="{46F9EA49-CA0A-416F-AF8C-ACF299C0C725}">
      <text>
        <r>
          <rPr>
            <b/>
            <sz val="9"/>
            <color indexed="81"/>
            <rFont val="Tahoma"/>
            <family val="2"/>
          </rPr>
          <t>GIANGKT:</t>
        </r>
        <r>
          <rPr>
            <sz val="9"/>
            <color indexed="81"/>
            <rFont val="Tahoma"/>
            <family val="2"/>
          </rPr>
          <t xml:space="preserve">
Bao gồm các ban đảng, ủy ban kiểm tra, văn phòng đảng ủy</t>
        </r>
      </text>
    </comment>
    <comment ref="C191" authorId="1" shapeId="0" xr:uid="{1E8CF0B0-2C22-49B1-91BC-3ADEAB1CD6EA}">
      <text>
        <r>
          <rPr>
            <b/>
            <sz val="9"/>
            <color indexed="81"/>
            <rFont val="Tahoma"/>
            <family val="2"/>
          </rPr>
          <t>Cả BCHQS</t>
        </r>
      </text>
    </comment>
    <comment ref="E199" authorId="1" shapeId="0" xr:uid="{8CA57909-7C7E-48A8-AFCF-800AEA61CF7F}">
      <text>
        <r>
          <rPr>
            <b/>
            <sz val="9"/>
            <color indexed="81"/>
            <rFont val="Tahoma"/>
            <family val="2"/>
          </rPr>
          <t>Đã thực hiện chi 6 tháng đầu năm: 365,077645 triệu đồng</t>
        </r>
      </text>
    </comment>
    <comment ref="B243" authorId="0" shapeId="0" xr:uid="{C982D3E8-7D99-442B-8674-F619B385C707}">
      <text>
        <r>
          <rPr>
            <b/>
            <sz val="9"/>
            <color indexed="81"/>
            <rFont val="Tahoma"/>
            <family val="2"/>
          </rPr>
          <t>GIANGKT:</t>
        </r>
        <r>
          <rPr>
            <sz val="9"/>
            <color indexed="81"/>
            <rFont val="Tahoma"/>
            <family val="2"/>
          </rPr>
          <t xml:space="preserve">
Bao gồm các ban đảng, ủy ban kiểm tra, văn phòng đảng ủy</t>
        </r>
      </text>
    </comment>
  </commentList>
</comments>
</file>

<file path=xl/sharedStrings.xml><?xml version="1.0" encoding="utf-8"?>
<sst xmlns="http://schemas.openxmlformats.org/spreadsheetml/2006/main" count="1844" uniqueCount="609">
  <si>
    <t>Đơn vị: Nghìn đồng</t>
  </si>
  <si>
    <t>STT</t>
  </si>
  <si>
    <t>Nội dung</t>
  </si>
  <si>
    <t>(Kèm theo Tờ trình số 25/TTr-UBND ngày 23/7/2025 của UBND Xã Mai Sơn)</t>
  </si>
  <si>
    <t xml:space="preserve">Số phân bổ đợt này </t>
  </si>
  <si>
    <t>Số còn lại</t>
  </si>
  <si>
    <t>(Kèm theo Tờ trình số 24/TTr-UBND ngày 23/7/2025 của UBND Xã Mai Sơn)</t>
  </si>
  <si>
    <t>A</t>
  </si>
  <si>
    <t>B</t>
  </si>
  <si>
    <t>(Kèm theo Dự thảo Nghị quyết ngày   /7/2025 của HĐND Xã Mai Sơn)</t>
  </si>
  <si>
    <t xml:space="preserve">TỔNG CHI NSĐP </t>
  </si>
  <si>
    <t>CHI CÂN ĐỐI NSĐP</t>
  </si>
  <si>
    <t>I</t>
  </si>
  <si>
    <t>Chi đầu tư phát triển (1)</t>
  </si>
  <si>
    <t>Chi đầu tư cho các dự án</t>
  </si>
  <si>
    <t xml:space="preserve"> - Chi đầu tư XDCB tập trung</t>
  </si>
  <si>
    <t xml:space="preserve"> - Chi đầu tư từ nguồn thu tiền sử dụng đất</t>
  </si>
  <si>
    <t xml:space="preserve"> + Kinh phí công tác rà soát, quy hoạch </t>
  </si>
  <si>
    <t>-</t>
  </si>
  <si>
    <t>Chi đầu tư từ nguồn thu xổ số kiến thiết</t>
  </si>
  <si>
    <t xml:space="preserve"> - Chi các nội dung khác (lập kế hoạch sử dụng đất, quy hoạch, xác định giá đất, tổ chức bán đấu giá….)</t>
  </si>
  <si>
    <t>Chi đầu tư và hỗ trợ vốn cho các doanh nghiệp cung cấp sản phẩm, dịch vụ công ích do Nhà nước đặt hàng, các tổ chức kinh tế, các tổ chức tài chính của địa phương theo quy định của pháp luật</t>
  </si>
  <si>
    <t>Chi chương trình mục tiêu quốc gia</t>
  </si>
  <si>
    <t>II</t>
  </si>
  <si>
    <t>Chi thường xuyên</t>
  </si>
  <si>
    <t>Sự nghiệp giáo dục và đào tạo</t>
  </si>
  <si>
    <t>1.1</t>
  </si>
  <si>
    <t xml:space="preserve"> Chi sự nghiệp Giáo dục </t>
  </si>
  <si>
    <t>- Tiền lương và các khoản có tính chất lương</t>
  </si>
  <si>
    <t>- Kinh phí chi tiền công lao động hợp đồng theo Nghị định số 111/2022/NĐ-CP của Chính phủ</t>
  </si>
  <si>
    <t>- Tiền thưởng theo NĐ số 73/2024/NĐ-CP</t>
  </si>
  <si>
    <t>- KP chi thường xuyên</t>
  </si>
  <si>
    <t>- Kinh phí thực hiện Nghị định số 76/2019/NĐ-CP năm 2024, 2025</t>
  </si>
  <si>
    <t>- Kinh phí mua sắm trang thiết bị dạy học</t>
  </si>
  <si>
    <t>- Khen thưởng giáo viên</t>
  </si>
  <si>
    <t>- Kinh phí thực hiện các chế độ, chính sách Trung ương</t>
  </si>
  <si>
    <t>- Kinh phí thực hiện các Nghị quyết HĐND tỉnh Sơn La</t>
  </si>
  <si>
    <t>- Kinh phí hoạt động trung tâm học tập cộng đồng</t>
  </si>
  <si>
    <t>1.2</t>
  </si>
  <si>
    <t>Chi sự nghiệp đào tạo</t>
  </si>
  <si>
    <t>1.2.1</t>
  </si>
  <si>
    <t>Trung tâm chính trị huyện</t>
  </si>
  <si>
    <t xml:space="preserve"> - Kinh phí đào tạo lớp sơ cấp lý luận chính trị</t>
  </si>
  <si>
    <t xml:space="preserve"> - Kinh phí đào tạo lớp Trung cấp LLCT-HC</t>
  </si>
  <si>
    <t xml:space="preserve"> - Kinh phí thường xuyên</t>
  </si>
  <si>
    <t xml:space="preserve"> - Kinh phí đào tạo, bồi dưỡng khác, mua sắm, sửa chữa, hỗ trợ chuyển đổi số và ứng dụng công nghệ thông tin….</t>
  </si>
  <si>
    <t>Chi sự nghiệp y tế</t>
  </si>
  <si>
    <t xml:space="preserve"> - Kinh Phí thực hiện chính sách túi thuốc y tế bản; chính sách dân số; phụ cấp trực khám chữa bệnh; chương trình dân số phát triển; Kinh phí các chương trình khác;….</t>
  </si>
  <si>
    <t xml:space="preserve"> - Giảm trừ 10% số tiết kiệm chi để CCTL trong dự toán</t>
  </si>
  <si>
    <t xml:space="preserve"> Chi sự nghiệp kinh tế</t>
  </si>
  <si>
    <t xml:space="preserve"> - Chi sự nghiệp Nông - lâm nghiệp (bao gồm KP Trung tâm dịch vụ nông nghiệp, KP khuyến nông viên xã, bản)</t>
  </si>
  <si>
    <t xml:space="preserve"> - Nguồn thực hiện cải cách tiền lương </t>
  </si>
  <si>
    <t xml:space="preserve"> - Kinh phí duy tu, bảo trì, sửa chữa các tuyến đường</t>
  </si>
  <si>
    <t xml:space="preserve"> - Kinh phí thực hiện nhiệm vụ công ích </t>
  </si>
  <si>
    <t xml:space="preserve"> - Kinh phí quản lý, sử dụng đất trồng lúa</t>
  </si>
  <si>
    <t xml:space="preserve"> - Kinh phí chi trả tiền điện chiếu sáng các đường ngõ tại bản, TK thuộc đô thị</t>
  </si>
  <si>
    <t xml:space="preserve"> - Công tác môi trường, mua sắm thiết bị chuyên dùng phục vụ công tác chuyên môn</t>
  </si>
  <si>
    <t xml:space="preserve">  - Thu gom rác theo chỉ thị 25/CT-TTg</t>
  </si>
  <si>
    <t xml:space="preserve"> - Diến tập phòng chống bão lũ, PCCR</t>
  </si>
  <si>
    <t xml:space="preserve"> - Chi từ nguồn thu quỹ đất công ích</t>
  </si>
  <si>
    <t>- BCĐ phòng chống lũ bão</t>
  </si>
  <si>
    <t>- Chỉnh trang đô thị, vận hành đường điện chiếu sáng</t>
  </si>
  <si>
    <t xml:space="preserve"> - Trụ sở các cơ quan Chính trị - Hành chính huyện Mai Sơn, chỉnh trang đô thị….</t>
  </si>
  <si>
    <t>- Các nội dung khác</t>
  </si>
  <si>
    <t xml:space="preserve"> Chi sự nghiệp Văn hoá - thông tin, Thể dục - thể thao, Truyền thanh truyền hình</t>
  </si>
  <si>
    <t>Kinh phí thường xuyên (Lương, phụ cấp, công tác phí, văn phòng phẩm,…)</t>
  </si>
  <si>
    <t>Chi sự nghiệp văn hoá (đã bao gồm kinh phí lao động hợp đồng; KP tuyên truyền, chào mừng các ngày lễ lớn trong năm; kinh phí hỗ trợ quảng bá văn hóa, du lịch; kinh phí duy trì khu di tích lịch sử thanh niên xung phong Ngã ba Cò Nòi; Kinh phí bảo dưỡng, sửa chữa,...</t>
  </si>
  <si>
    <t>Chi sự nghiệp thể dục - thể thao</t>
  </si>
  <si>
    <t xml:space="preserve"> - Kinh phí hoạt động của các trạm; hệ thống không gian sân khấu; hỗ trợ chuyển đổi số và ứng dụng công nghệ thông tin….</t>
  </si>
  <si>
    <t xml:space="preserve"> Chi đảm bảo xã hội</t>
  </si>
  <si>
    <t xml:space="preserve"> </t>
  </si>
  <si>
    <t xml:space="preserve"> - Kinh phí thực hiện trợ cấp hưu xã</t>
  </si>
  <si>
    <t xml:space="preserve"> - Kinh phí phòng chống và kiểm soát ma tuý</t>
  </si>
  <si>
    <t xml:space="preserve"> - Kinh phí liên gia tự quản</t>
  </si>
  <si>
    <t xml:space="preserve"> - KP thực hiện Nghị định số 20/2021/NĐ-CP ngày 15/03/2021; Nghị định số 76/2024/NĐ-CP ngày 01/7/2024 của Chính phủ</t>
  </si>
  <si>
    <t xml:space="preserve"> - KP hỗ trợ tiền điện cho hộ nghèo, hộ chính sách xã hội</t>
  </si>
  <si>
    <t xml:space="preserve"> - KP phụ cấp cộng tác viên công tác xã hội</t>
  </si>
  <si>
    <t>- Chi đảm bảo xã hội (Trong đó: Kinh phí chúc thọ, mừng thọ; người có uy tín; KP thăm hỏi đối tượng CS tết nguyên đán, KP thăm ngày 27/7,  KP rà soát hộ nghèo, hộ cận nghèo, KP chăm sóc cây xanh nghĩa trang liệt sỹ, cứu đói....)</t>
  </si>
  <si>
    <t xml:space="preserve"> Chi quản lý hành chính</t>
  </si>
  <si>
    <t>a</t>
  </si>
  <si>
    <t xml:space="preserve"> Các khoản chi thường xuyên cấp xã</t>
  </si>
  <si>
    <t xml:space="preserve"> Tr.đó: - Nguồn thực hiện cải cách tiền lương </t>
  </si>
  <si>
    <t>b</t>
  </si>
  <si>
    <t>Kinh phí thực hiện Nghị quyết số 74/2018/NQ-HĐND</t>
  </si>
  <si>
    <t>c</t>
  </si>
  <si>
    <t>Kinh phí đại hội đảng các cấp</t>
  </si>
  <si>
    <t xml:space="preserve">d </t>
  </si>
  <si>
    <t>Kinh phí tự chủ</t>
  </si>
  <si>
    <t>e</t>
  </si>
  <si>
    <t>KP Đại hội đảng</t>
  </si>
  <si>
    <t>f</t>
  </si>
  <si>
    <t>Chi khác (Kinh phí khen thưởng, soạn thảo, thẩm tra ...)</t>
  </si>
  <si>
    <t>Nghị định 178/2024/NĐ-CP</t>
  </si>
  <si>
    <t>j</t>
  </si>
  <si>
    <t>Kinh phí thực hiện Nghị định số 178/2024/NĐ-CP</t>
  </si>
  <si>
    <t xml:space="preserve"> Chi An ninh - Quốc phòng và đối ngoại</t>
  </si>
  <si>
    <t xml:space="preserve">  - Kinh phí công tác biên giới; bảo vệ mốc giới</t>
  </si>
  <si>
    <t xml:space="preserve">  - Kinh phí thực hiện Luật Dân quân tự vệ</t>
  </si>
  <si>
    <t xml:space="preserve">  - Kinh phí chuyển hóa địa bàn trọng điểm, phức tạp về ANTT </t>
  </si>
  <si>
    <t xml:space="preserve"> - Kinh phí chuyển hóa địa bàn trọng điểm phức tạp về trật tự an toàn xã hội</t>
  </si>
  <si>
    <t xml:space="preserve"> - Phụ cấp đội trưởng, đội phó dân phòng</t>
  </si>
  <si>
    <t>Nghị quyết số 83/2024/NQ-HĐND ngày 14/6/2024 của HĐND tỉnh Sơn La</t>
  </si>
  <si>
    <t xml:space="preserve"> - Phụ cấp đối với thôn (bản) đội trưởng, DQTV, chức vụ thôn (bản) đổi trường,…</t>
  </si>
  <si>
    <t xml:space="preserve">- Kinh phí thực hiện các nhiệm vụ huyện giao; kinh phí tổ chức ngày hội toàn dân BVANTQ; kinh phí xây dựng xã điển hình về phong trào toàn dân BVANTQ; kinh phí đảm bảo công tác an ninh chính trị; kinh phí in giấy chứng nhận an toàn trật tự; kinh phí cấp </t>
  </si>
  <si>
    <t>Chi khác</t>
  </si>
  <si>
    <t xml:space="preserve"> - Kinh phí ATGT</t>
  </si>
  <si>
    <t>Ngân sách tỉnh hỗ trợ đối ứng CTMTQG</t>
  </si>
  <si>
    <t>Giảm trừ 10% số tiết kiệm chi để CCTl trong dự toán</t>
  </si>
  <si>
    <t>III</t>
  </si>
  <si>
    <t>Dự phòng ngân sách</t>
  </si>
  <si>
    <t xml:space="preserve"> - Dự phòng Ngân sách cấp huyện</t>
  </si>
  <si>
    <t xml:space="preserve"> - Dự phòng Ngân sách cấp xã</t>
  </si>
  <si>
    <t>IV</t>
  </si>
  <si>
    <t>Chi tạo nguồn, điều chỉnh tiền lương</t>
  </si>
  <si>
    <t>CHI CÁC CHƯƠNG TRÌNH MỤC TIÊU</t>
  </si>
  <si>
    <t>Chi các chương trình mục tiêu quốc gia</t>
  </si>
  <si>
    <t xml:space="preserve"> - Chi chương trình MTQG giảm nghèo bền vững</t>
  </si>
  <si>
    <t xml:space="preserve"> - Chương trình MTQG xây dựng NTM</t>
  </si>
  <si>
    <t xml:space="preserve"> - Chương trình MTQG phát triển KTXH vùng đồng bào dân tộc thiểu số và miền núi</t>
  </si>
  <si>
    <t>Chi các chương trình mục tiêu, nhiệm vụ</t>
  </si>
  <si>
    <t xml:space="preserve"> - Chương trình mục tiêu phát triển lâm nghiệp bền vững (Vốn sự nghiệp)</t>
  </si>
  <si>
    <t>C</t>
  </si>
  <si>
    <t>CHI CHUYỂN NGUỒN SANG NĂM SAU</t>
  </si>
  <si>
    <t>D</t>
  </si>
  <si>
    <t>Ghi chi nguồn cấp quyền sử dụng đất</t>
  </si>
  <si>
    <r>
      <t>Ghi chú:</t>
    </r>
    <r>
      <rPr>
        <i/>
        <sz val="10"/>
        <rFont val="Times New Roman"/>
        <family val="1"/>
      </rPr>
      <t> </t>
    </r>
  </si>
  <si>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</si>
  <si>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(1) Theo quy định tại Điều 7, Điều 11 và Điều 39 Luật NSNN, ngân sách huyện, xã không có nhiệm vụ chi nghiên cứu khoa học và công nghệ, chi trả lãi vay, chi bổ sung quỹ dự trữ tài chính.</t>
  </si>
  <si>
    <t>Phụ lục II</t>
  </si>
  <si>
    <t>Nội dung chi</t>
  </si>
  <si>
    <t>Biên chế</t>
  </si>
  <si>
    <t>Trong đó</t>
  </si>
  <si>
    <t>Ghi chú</t>
  </si>
  <si>
    <t>Kinh phí 
 tự chủ</t>
  </si>
  <si>
    <t>KP không
 tự chủ</t>
  </si>
  <si>
    <t>Kinh phí
 thường xuyên</t>
  </si>
  <si>
    <t>KP không 
thường xuyên</t>
  </si>
  <si>
    <t>TỔNG CỘNG</t>
  </si>
  <si>
    <t xml:space="preserve">Chi sự nghiệp kinh tế </t>
  </si>
  <si>
    <t>Phòng Kinh tế</t>
  </si>
  <si>
    <t>Chi đảm bảo xã hội</t>
  </si>
  <si>
    <t>Chi sự nghiệp Giáo dục - Đào tạo</t>
  </si>
  <si>
    <t>Phòng Văn hóa - Xã hội</t>
  </si>
  <si>
    <t xml:space="preserve">Chi sự nghiệp  giáo dục </t>
  </si>
  <si>
    <t>Bậc Mầm non</t>
  </si>
  <si>
    <t>d</t>
  </si>
  <si>
    <t>Bậc Tiểu học</t>
  </si>
  <si>
    <t>1.3</t>
  </si>
  <si>
    <t>Bậc Tiểu học - Trung học cơ sở</t>
  </si>
  <si>
    <t xml:space="preserve">Sự nghiệp văn hoá - thông tin, Thể dục - thể thao, Truyền thanh truyền hình </t>
  </si>
  <si>
    <t xml:space="preserve"> Sự nghiệp  y tế</t>
  </si>
  <si>
    <t>V</t>
  </si>
  <si>
    <t>- Chi đảm bảo xã hội (Trong đó: Chúc thọ, mừng thọ; KP thăm hỏi đối tượng CS tết nguyên đán, KP thăm ngày 27/7,  KP rà soát hộ nghèo, hộ cận nghèo, KP chăm sóc cây xanh nghĩa trang liệt sỹ, cứu đói....)</t>
  </si>
  <si>
    <t>Công an xã</t>
  </si>
  <si>
    <t xml:space="preserve"> - Kinh phí phòng chống ma túy</t>
  </si>
  <si>
    <t>VI</t>
  </si>
  <si>
    <t xml:space="preserve">Chi quản lý hành chính </t>
  </si>
  <si>
    <t>Văn phòng đảng ủy</t>
  </si>
  <si>
    <t xml:space="preserve"> - KP Đại hội đảng</t>
  </si>
  <si>
    <t>- Kinh phí thực hiện Nghị định số 178/2024/NĐ-CP</t>
  </si>
  <si>
    <t>- Kinh phí hoạt động của Thường trực Đảng ủy</t>
  </si>
  <si>
    <t>Mặt trận tổ quốc và các đoàn thể</t>
  </si>
  <si>
    <t>Chi quản lý nhà nước</t>
  </si>
  <si>
    <t>3.1</t>
  </si>
  <si>
    <t>3.2</t>
  </si>
  <si>
    <t>3.3</t>
  </si>
  <si>
    <t>Văn phòng HĐND - UBND xã</t>
  </si>
  <si>
    <t>Kinh phí hoạt động của HĐND, UBND, các kỳ họp….</t>
  </si>
  <si>
    <t>3.4</t>
  </si>
  <si>
    <t>Trung tâm phục vụ hành chính công</t>
  </si>
  <si>
    <t>VII</t>
  </si>
  <si>
    <t xml:space="preserve">Chi an ninh - Quốc phòng </t>
  </si>
  <si>
    <t>Văn phòng HĐND và UBND xã</t>
  </si>
  <si>
    <t>VIII</t>
  </si>
  <si>
    <t xml:space="preserve">Chi khác ngân sách </t>
  </si>
  <si>
    <t>IX</t>
  </si>
  <si>
    <t>Dự phòng ngân sách xã</t>
  </si>
  <si>
    <t>Phụ lục</t>
  </si>
  <si>
    <t>GIAO DỰ TOÁN CHI NGÂN SÁCH NĂM 2025</t>
  </si>
  <si>
    <t>Mã chương</t>
  </si>
  <si>
    <t>Mã ngành KT</t>
  </si>
  <si>
    <t>Dự toán giao</t>
  </si>
  <si>
    <t>Tổng cộng:</t>
  </si>
  <si>
    <t>Mã số: 1137195</t>
  </si>
  <si>
    <t>Đơn vị: Văn phòng HĐND và UBND xã</t>
  </si>
  <si>
    <t>Đơn vị: Văn phòng Đảng ủy xã</t>
  </si>
  <si>
    <t>Mã số: 1145192</t>
  </si>
  <si>
    <t>Đơn vị: đồng</t>
  </si>
  <si>
    <t xml:space="preserve"> - Chi hoạt động tự chủ (Lương, phụ cấp, ngoài giờ, công tác phí, điện, nước, văn phòng phẩm, khen thưởng…)</t>
  </si>
  <si>
    <t>Kinh phí đại hội đảng</t>
  </si>
  <si>
    <t>Kinh phí hoạt động của Thường trực Đảng ủy</t>
  </si>
  <si>
    <t>Kinh phí không tự chủ</t>
  </si>
  <si>
    <t xml:space="preserve">Kinh phí tự chủ </t>
  </si>
  <si>
    <t>Quỹ tiền thưởng</t>
  </si>
  <si>
    <t>Kinh phí duy tu sửa chữa các tuyến đường</t>
  </si>
  <si>
    <t>Đơn vị: Phòng Kinh tế</t>
  </si>
  <si>
    <t>Mã số: 1145195</t>
  </si>
  <si>
    <t>Kinh phí thực hiện nhiệm vụ công ích</t>
  </si>
  <si>
    <t>Công tác môi trường, mua sắm thiết bị chuyên dùng phục vụ công tác chuyên môn</t>
  </si>
  <si>
    <t>Chỉnh trang đô thị, vận hành đường điện chiếu sáng</t>
  </si>
  <si>
    <t>Trụ sở các cơ quan Chính trị - Hành chính huyện Mai Sơn, chỉnh trang đô thị….</t>
  </si>
  <si>
    <t>Kinh phí hoạt động khác (HĐ lao động, xăng xe đô thị…)</t>
  </si>
  <si>
    <t>Mã số: 1145194</t>
  </si>
  <si>
    <t>Đơn vị: Phòng Văn hóa - Xã hội</t>
  </si>
  <si>
    <t>Kinh phí hoạt động khác (Kinh phí cổng thông tin điện tử, Acabinet, quản lý văn bản, HĐ lao động, Thăm tặng quà người uy tín tiêu biểu, nhân sỹ tri thức…..)</t>
  </si>
  <si>
    <t>KP thực hiện Nghị định số 20/2021/NĐ-CP ngày 15/03/2021; Nghị định số 76/2024/NĐ-CP ngày 01/7/2024 của Chính phủ</t>
  </si>
  <si>
    <t>KP hỗ trợ tiền điện cho hộ nghèo, hộ chính sách xã hội</t>
  </si>
  <si>
    <t>Đơn vị: Trung tâm phục vụ Hành chính công</t>
  </si>
  <si>
    <t>Mã số: 1145193</t>
  </si>
  <si>
    <t>Kinh phí hoạt động khác (HĐ lao động, máy lấy số.... )</t>
  </si>
  <si>
    <t>Đơn vị: Trung tâm chính trị</t>
  </si>
  <si>
    <t>Mã số: 1019757</t>
  </si>
  <si>
    <t>085</t>
  </si>
  <si>
    <t>Kinh phí thường xuyên</t>
  </si>
  <si>
    <t>Kinh phí không thường xuyên</t>
  </si>
  <si>
    <t>Đơn vị: Trung tâm Truyền thông - Văn hóa</t>
  </si>
  <si>
    <t>Mã số: 1127640</t>
  </si>
  <si>
    <t>Kinh phí hoạt động của các trạm; hệ thống không gian sân khấu; hỗ trợ chuyển đổi số và ứng dụng công nghệ thông tin….</t>
  </si>
  <si>
    <t>Kinh phí phòng chống ma túy</t>
  </si>
  <si>
    <t>Kinh phí thực hiện các nhiệm vụ huyện giao; kinh phí tổ chức ngày hội toàn dân BVANTQ; kinh phí xây dựng xã điển hình về phong trào toàn dân BVANTQ; kinh phí đảm bảo công tác an ninh chính trị; kinh phí in giấy chứng nhận an toàn trật tự…</t>
  </si>
  <si>
    <t>Kinh phí tập huấn, huấn luyện dân quân tư vệ năm 2025; công tác tuyển quân, khám nghĩa vụ quân sự năm 2025; đại hội thi đua quyết thắng; hội thao quốc phòng; kinh phí hội nghị tổng kết quân sự .…..</t>
  </si>
  <si>
    <t>Kinh phí công tác biên giới; bảo vệ mốc giới</t>
  </si>
  <si>
    <t>011</t>
  </si>
  <si>
    <t>Đơn vị: Công an xã</t>
  </si>
  <si>
    <t>Đơn vị: Ban Quản lý Dự án Đầu tư Xây dựng Mai Sơn</t>
  </si>
  <si>
    <t>Mã số: 3028982</t>
  </si>
  <si>
    <t>BCĐ phòng chống lũ bão</t>
  </si>
  <si>
    <t xml:space="preserve"> Kinh phí tập huấn, huấn luyện dân quân tư vệ năm 2025; công tác tuyển quân, khám nghĩa vụ quân sự năm 2025; đại hội thi đua quyết thắng; hội thao quốc phòng; kinh phí hội nghị tổng kết quân sự .…..</t>
  </si>
  <si>
    <r>
      <t xml:space="preserve">Kinh phí hoạt động khác </t>
    </r>
    <r>
      <rPr>
        <i/>
        <sz val="10"/>
        <rFont val="Times New Roman"/>
        <family val="1"/>
      </rPr>
      <t>(HĐ lao động, máy lấy số.... )</t>
    </r>
  </si>
  <si>
    <r>
      <t xml:space="preserve"> Kinh phí hoạt động khác </t>
    </r>
    <r>
      <rPr>
        <i/>
        <sz val="10"/>
        <rFont val="Times New Roman"/>
        <family val="1"/>
      </rPr>
      <t>(HĐ lao động, xăng xe đô thị. )</t>
    </r>
  </si>
  <si>
    <r>
      <t xml:space="preserve">Kinh phí hoạt động khác </t>
    </r>
    <r>
      <rPr>
        <i/>
        <sz val="10"/>
        <rFont val="Times New Roman"/>
        <family val="1"/>
      </rPr>
      <t>(Quản lý văn bản, rà soát hộ nghèo…. )</t>
    </r>
  </si>
  <si>
    <r>
      <t xml:space="preserve">Kinh phí hoạt động khác </t>
    </r>
    <r>
      <rPr>
        <i/>
        <sz val="10"/>
        <rFont val="Times New Roman"/>
        <family val="1"/>
      </rPr>
      <t>(Đại hội các đoàn thể; các phần mềm…)</t>
    </r>
  </si>
  <si>
    <t>Đơn vị: Trường Mầm Non Cò Nòi 1</t>
  </si>
  <si>
    <t>Đơn vị: Ủy ban MTTQ xã</t>
  </si>
  <si>
    <t>Mã số: 1145191</t>
  </si>
  <si>
    <t>Kinh phí hoạt động khác (Đại hội các đoàn thể, phần mềm Misa...)</t>
  </si>
  <si>
    <t>Đơn vị: Trường Mầm Non Nà Sản</t>
  </si>
  <si>
    <t>Đơn vị: Trường Mầm Non Hoa Hồng</t>
  </si>
  <si>
    <t>Đơn vị: Trường Mầm Non Tô Hiệu</t>
  </si>
  <si>
    <t>Đơn vị: Trường Mầm Non Cò Nòi</t>
  </si>
  <si>
    <t>Đơn vị: Trường Tiểu học Cò Nòi</t>
  </si>
  <si>
    <t>Đơn vị: Trường Tiểu học thị trấn Hát Lót</t>
  </si>
  <si>
    <t>Phụ lục I</t>
  </si>
  <si>
    <t>(Kèm theo Quyết định số    /QĐ-UBND ngày 29/7/2025 của UBND xã Mai Sơn)</t>
  </si>
  <si>
    <t xml:space="preserve"> - Chi hoạt động thường xuyên (Lương, phụ cấp, ngoài giờ, công tác phí, điện, nước, văn phòng phẩm, tiền thưởng…)</t>
  </si>
  <si>
    <t>Kinh phí thực hiện các nhiệm vụ xã giao; kinh phí tổ chức ngày hội toàn dân BVANTQ; kinh phí xây dựng xã điển hình về phong trào toàn dân BVANTQ; kinh phí đảm bảo công tác an ninh chính trị; kinh phí in giấy chứng nhận an toàn trật tự…</t>
  </si>
  <si>
    <t xml:space="preserve"> - Chi hoạt động tự chủ (Lương, phụ cấp, ngoài giờ, công tác phí, điện, nước, văn phòng phẩm, tiền thưởng…)</t>
  </si>
  <si>
    <t>Mã số: 1127672</t>
  </si>
  <si>
    <t>Mã số: 1123479</t>
  </si>
  <si>
    <t>Mã số: 1127670</t>
  </si>
  <si>
    <t>Mã số: 1107854</t>
  </si>
  <si>
    <t>Mã số: 1123458</t>
  </si>
  <si>
    <t>Mã số: 1127701</t>
  </si>
  <si>
    <t>Mã số: 1063402</t>
  </si>
  <si>
    <t>Đơn vị: Trường Tiểu học và Trung học cơ sở Tô Hiệu</t>
  </si>
  <si>
    <t>Mã số: 1127681</t>
  </si>
  <si>
    <t>Đơn vị: Trường Tiểu học và Trung học cơ sở Chu Văn Thịnh</t>
  </si>
  <si>
    <t>Mã số: 1127699</t>
  </si>
  <si>
    <t>Đơn vị: Trường Tiểu học và Trung học cơ sở Nà Ban</t>
  </si>
  <si>
    <t>Mã số: 1127702</t>
  </si>
  <si>
    <t>Đơn vị: Trường Tiểu học và Trung học cơ sở Nà Sản</t>
  </si>
  <si>
    <t>Mã số: 1127677</t>
  </si>
  <si>
    <t>Đơn vị: Trường Tiểu học và Trung học cơ sở Bình Minh</t>
  </si>
  <si>
    <t>Mã số: 1127680</t>
  </si>
  <si>
    <t>Đơn vị: Trường Trung học cơ sở chất lượng cao Mai Sơn</t>
  </si>
  <si>
    <t>Mã số: 1063632</t>
  </si>
  <si>
    <t>Đơn vị: Trường Trung học cơ sở 19/5, huyện Mai Sơn</t>
  </si>
  <si>
    <t>Mã số: 1061701</t>
  </si>
  <si>
    <t>Mã số: 9125438</t>
  </si>
  <si>
    <t>Chi đảm bảo xã hội (Trong đó: Chúc thọ, mừng thọ; KP thăm hỏi đối tượng CS tết nguyên đán, KP thăm ngày 27/7,  KP rà soát hộ nghèo, hộ cận nghèo, KP chăm sóc cây xanh nghĩa trang liệt sỹ, cứu đói...)</t>
  </si>
  <si>
    <t>Kinh phí duy tu, bảo trì, sửa chữa đường giao thông</t>
  </si>
  <si>
    <t>Thu gom rác theo chỉ thị 25/CT-TTg</t>
  </si>
  <si>
    <t>Kinh trả tiền điện chiếu sáng các đường ngõ, xóm tại các bản, tiểu khu đô thị, quy hoạch đô thị</t>
  </si>
  <si>
    <t>Chi từ nguồn thu quỹ đất công ích</t>
  </si>
  <si>
    <t>Kinh phí hỗ trợ hoạt động của đội văn nghệ thôn bản, tiểu khu</t>
  </si>
  <si>
    <t>Kinh phí nhóm liên gia tự quản</t>
  </si>
  <si>
    <t>Chi trợ cấp Hưu cán bộ xã</t>
  </si>
  <si>
    <t>Kinh phí cộng tác viên xã hội</t>
  </si>
  <si>
    <t>Chi chúc thọ, mừng thọ người có uy tín</t>
  </si>
  <si>
    <t>Kinh phí thực hiện chính sách phòng, chống ma túy</t>
  </si>
  <si>
    <t xml:space="preserve">HL DQTV, GDQP Đtượng 4,5, giao ban và tuần tra biên giới; diễn tập, tuyển quân năm 2025,…. </t>
  </si>
  <si>
    <t>Phụ cấp đối với thôn (bản) đội trưởng, DQTV, chức vụ thôn (bản) đổi trường,…</t>
  </si>
  <si>
    <t>Kinh phí thực hiện chế độ đối với người hoạt động không chuyên trách bản và các chế độ theo Nghị quyết 80/2024/NQ-HĐND của HĐND tỉnh</t>
  </si>
  <si>
    <t>KP thực hiện QĐ 99/QĐ-TW; QĐ 169/QĐ-TW</t>
  </si>
  <si>
    <t>KP thực hiện NQ 74/2018/NQ-HĐND</t>
  </si>
  <si>
    <t>Phụ cấp đối với cán bộ tham gia công tác quản lý TTHTCĐ</t>
  </si>
  <si>
    <t xml:space="preserve"> Trong đó: Giảm trừ 10% số tiết kiệm chi để CCTL trong dự toán</t>
  </si>
  <si>
    <t>Quỹ khen thưởng</t>
  </si>
  <si>
    <t>Phụ cấp BHYT đại biểu, các ban HĐND</t>
  </si>
  <si>
    <t>Tủ sách pháp luật, tuyên truyền phổ biến giáo dục pháp luật</t>
  </si>
  <si>
    <t>Kinh phí khám, chăm sóc sức khỏe ĐB HĐND</t>
  </si>
  <si>
    <t>CHI THƯỜNG XUYÊN</t>
  </si>
  <si>
    <t>VỐN ĐẦU TƯ CHƯƠNG TRÌNH MTTQ NÔNG THÔN MỚI</t>
  </si>
  <si>
    <t>Chương trình MTQG xây dựng nông thôn mới</t>
  </si>
  <si>
    <t>NỘI DUNG</t>
  </si>
  <si>
    <t>Chi sự nghiệp Kinh tế</t>
  </si>
  <si>
    <t>Chi sự nghiệp Giáo dục</t>
  </si>
  <si>
    <t>Chi sự nghiệp Văn hóa - Thông tin, TD - TT</t>
  </si>
  <si>
    <t>Chi quản lý hành chính</t>
  </si>
  <si>
    <t>Chi an ninh Quốc phòng</t>
  </si>
  <si>
    <t>Chi khác ngân sách</t>
  </si>
  <si>
    <t>ĐIỀU CHỈNH GIẢM</t>
  </si>
  <si>
    <t>ĐIỀU CHỈNH TĂNG</t>
  </si>
  <si>
    <t>A. CHI THƯỜNG XUYÊN</t>
  </si>
  <si>
    <t>B. CHI CHƯƠNG TRÌNH MTTQ</t>
  </si>
  <si>
    <t>CTMTQG nông thôn mới</t>
  </si>
  <si>
    <t>DỰ TOÁN CHI NGÂN SÁCH ĐỊA PHƯƠNG THEO CƠ CẤU CHI NĂM 2025</t>
  </si>
  <si>
    <t>Dự toán được phân bổ theo QĐ số 124+188</t>
  </si>
  <si>
    <t>Sau điều chỉnh</t>
  </si>
  <si>
    <t>Tổng kinh phí đã phân bổ</t>
  </si>
  <si>
    <t>SỐ KINH PHÍ ĐÃ PHÂN BỔ</t>
  </si>
  <si>
    <t>Kinh phí chi không thường xuyên</t>
  </si>
  <si>
    <t>TT</t>
  </si>
  <si>
    <t>DỰ TOÁN ĐƯỢC GIAO</t>
  </si>
  <si>
    <t>SỐ DỰ TOÁN ĐÃ PHÂN BỔ</t>
  </si>
  <si>
    <t>SỐ ĐIỀU CHỈNH</t>
  </si>
  <si>
    <t>DỰ TOÁN SAU ĐIỀU CHỈNH</t>
  </si>
  <si>
    <t>Phân lần 1</t>
  </si>
  <si>
    <t>Phân lần 2</t>
  </si>
  <si>
    <t>B. CHI CHƯƠNG TRÌNH MTTQ NÔNG THÔN MỚI</t>
  </si>
  <si>
    <t>Chưa phân bổ</t>
  </si>
  <si>
    <t>Truy lĩnh nâng lương và các khoản trích theo lương do điều chỉnh hệ số lương theo QĐ điều chỉnh số 1269/QĐ-UBND ngày 30/6/2025 của UBND huyện Mai Sơn đối với ông Lê Đình Thuân; QĐ điều chỉnh số 1254/QĐ-UBND ngày 29/6/2025 của UBND huyện Mai Sơn đối với ông Nguyễn Thanh Cao</t>
  </si>
  <si>
    <t>Thừa KP Cầu TH 3 cấp, HĐ lao động tạp vụ</t>
  </si>
  <si>
    <t>Thừa KP do BCT nghỉ theo NĐ 154</t>
  </si>
  <si>
    <t>Giảm do thừa tiền mua máy lấy số tự động 100tr; thiếu chính sách BHXH+BHYT của LĐHĐ theoo luật BHXH năm 2024</t>
  </si>
  <si>
    <t xml:space="preserve">Chi công tác kiểm soát thủ tục hành chính theo NQ số 103/20191/NQ-HĐND ngày 16/7/2019; NQ số 136/2025/NQ-HĐND ngày 20/9/2025 của HĐND tỉnh </t>
  </si>
  <si>
    <t xml:space="preserve">Chi chế độ hỗ trợ cho công chức làm việc tại trung tâm phục vụ hành chính công theo NQ số 135/2025/NQ-HĐND ngày 20/9/2025 của HĐND tỉnh </t>
  </si>
  <si>
    <t>Bổ sung KP chi khác theo biên chế</t>
  </si>
  <si>
    <t>Kinh phí khen thưởng của Hội đồng thi đua khen thưởng</t>
  </si>
  <si>
    <t>Thừa  KP cổng thông tin điện tử, acabinet.. Là 100,5tr; Bổ sung chính sách BHXH nhu cầu 5.644.000 - 3.276.000đ còn thừa 1 tháng của Thùy; Bổ sung 4 tháng lương của Hà Đức Phương: 13.104.000 đ</t>
  </si>
  <si>
    <t>Bổ sung lương do 2 biên chế chuyển đến, Kp chi khác theo biên chế</t>
  </si>
  <si>
    <t>Chính sách BHXH+BHYT của LĐHĐ theo Luật BHXH năm 2024</t>
  </si>
  <si>
    <t>Tăng Trợ cấp hưu trí: 117tr; Đối tượng khuyết tật nặng 98,750tr; Đối tượng khuyết tật đặc biệt nặng: 46,250 tr</t>
  </si>
  <si>
    <t>Kinh phí tổ chức HN đối thoại với đoàn viên thanh niên; kinh phí trình diễn tại Lễ kỷ niệm 130 năm thành lập tỉnh Sơn La</t>
  </si>
  <si>
    <t>Chi hoạt động thường xuyên (Lương, phụ cấp, ngoài giờ, công tác phí, văn phòng phẩm, tiền thưởng…)</t>
  </si>
  <si>
    <t>Chi hoạt động thường xuyên (Lương, phụ cấp, ngoài giờ, công tác phí, điện, nước, văn phòng phẩm, tiền thưởng, tuyên truyền pháp luật…)</t>
  </si>
  <si>
    <t>Chi hoạt động thường xuyên (Lương, phụ cấp, ngoài giờ, công tác phí, điện, nước, văn phòng phẩm, tiền thưởng…)</t>
  </si>
  <si>
    <t>Kinh phí duy tu, bảo trì, sửa chữa các tuyến đường</t>
  </si>
  <si>
    <t xml:space="preserve">Kinh phí thực hiện nhiệm vụ công ích </t>
  </si>
  <si>
    <t>Ban chỉ đạo phòng, chống lũ bão và tìm kiếm cứu nạn, kinh phí tiêu hủy vỏ thuốc bảo vệ thực vật; kinh phí tham gia giới thiệu trưng bày sản phẩm; kinh phí lấy mẫu kiểm tra thuốc bảo vệ thực vật, động vật, kinh phí hỗ trợ chăn nuôi đại gia súc thực hiện Nghị quyết số 75/2023/NQ-HĐND của HĐND tỉnh…</t>
  </si>
  <si>
    <t>Tiền lương và các khoản có tính chất lương</t>
  </si>
  <si>
    <t>Kinh phí chi tiền công lao động hợp đồng theo Nghị định số 111/2022/NĐ-CP của Chính phủ</t>
  </si>
  <si>
    <t>Tiền thưởng theo NĐ số 73/2024/NĐ-CP</t>
  </si>
  <si>
    <t>Kinh phí thực hiện Nghị định số 76/2019/NĐ-CP năm 2024, 2025</t>
  </si>
  <si>
    <t>Kinh phí mua sắm trang thiết bị dạy học</t>
  </si>
  <si>
    <t>Khen thưởng giáo viên</t>
  </si>
  <si>
    <t>Kinh phí thực hiện các chế độ, chính sách Trung ương</t>
  </si>
  <si>
    <t>Kinh phí thực hiện các Nghị quyết HĐND tỉnh Sơn La</t>
  </si>
  <si>
    <t xml:space="preserve"> Đơn vị tính: Triệu đồng</t>
  </si>
  <si>
    <t>Trường Mầm Non Chiềng Lương</t>
  </si>
  <si>
    <t>Trường Mầm Non Phiêng Pằn</t>
  </si>
  <si>
    <t>Trường Mầm Non Nà Ớt</t>
  </si>
  <si>
    <t>Trường Tiểu học Chiềng Lương</t>
  </si>
  <si>
    <t>Trường Tiểu học  Phiêng Pằn</t>
  </si>
  <si>
    <t>Trường TH - THCS Chiềng Lương</t>
  </si>
  <si>
    <t>Trường PTDTBT TH-THCS Phiêng Pằn</t>
  </si>
  <si>
    <t>Trường PTDTBT TH-THCS Nà Ớt</t>
  </si>
  <si>
    <t>(Kèm theo Quyết định số    /QĐ-UBND ngày 29/7/2025 của UBND xã Phiêng Pằn)</t>
  </si>
  <si>
    <t>*</t>
  </si>
  <si>
    <t>Kinh phí phân bổ đợt 1</t>
  </si>
  <si>
    <t>Kinh phí phân bổ đợt 2</t>
  </si>
  <si>
    <t>Kinh phí phân bổ đợt 3</t>
  </si>
  <si>
    <t>Điều chỉnh kinh phí</t>
  </si>
  <si>
    <t>Mục lục</t>
  </si>
  <si>
    <t xml:space="preserve">Đơn vị: Trường MN Chiềng Lương </t>
  </si>
  <si>
    <t>Mã số: 1127673</t>
  </si>
  <si>
    <t>Mã nguồn</t>
  </si>
  <si>
    <t>Mã CTMT</t>
  </si>
  <si>
    <t>KINH PHÍ THƯỜNG XUYÊN</t>
  </si>
  <si>
    <t>071</t>
  </si>
  <si>
    <t>KINH PHÍ KHÔNG THƯỜNG XUYÊN</t>
  </si>
  <si>
    <t xml:space="preserve"> Kinh phí chi tiền công lao động hợp đồng theo Nghị định số 111/2022/NĐCP của Chính phủ</t>
  </si>
  <si>
    <t xml:space="preserve"> Kinh phí thực hiện Nghị định số 76/2019/NĐCP năm 2024, 2025</t>
  </si>
  <si>
    <t xml:space="preserve"> Kinh phí mua sắm trang thiết bị dạy học</t>
  </si>
  <si>
    <t>Đơn vị: Trường MN Nà Ớt</t>
  </si>
  <si>
    <t>Mã số: 1123527</t>
  </si>
  <si>
    <t>Đơn vị: Trường Tiểu học Phiêng Pằn</t>
  </si>
  <si>
    <t>Mã số: 1127675</t>
  </si>
  <si>
    <t>072</t>
  </si>
  <si>
    <t>Tiểu Dự án 1, Dự án 5: Phát triển giáo dục đào tạo nâng cao chất lượng nguồn lực</t>
  </si>
  <si>
    <t>Đơn vị: Trường MN Phiêng Pằn</t>
  </si>
  <si>
    <t>Mã số: 1127674</t>
  </si>
  <si>
    <t xml:space="preserve">Đơn vị: Trường Tiểu học Chiềng Lương </t>
  </si>
  <si>
    <t>Mã số: 1127676</t>
  </si>
  <si>
    <t xml:space="preserve">Đơn vị: Trường Tiểu học và THCS Chiềng Lương </t>
  </si>
  <si>
    <t>Mã số: 1127683</t>
  </si>
  <si>
    <t>Đơn vị: Trường PTDTBT TH-THCS Nà Ớt</t>
  </si>
  <si>
    <t>Mã số: 1127678</t>
  </si>
  <si>
    <t>Đơn vị: Trường PTDTBT TH-THCS Phiêng Pằn</t>
  </si>
  <si>
    <t>Mã số: 1127685</t>
  </si>
  <si>
    <t>Đơn vị tính: Triệu đồng</t>
  </si>
  <si>
    <t>BIỂU TỔNG HỢP ĐIỀU CHỈNH DỰ TOÁN CHI NGÂN SÁCH CÁC CƠ QUAN, ĐƠN VỊ XÃ PHIÊNG PẰN NĂM 2025</t>
  </si>
  <si>
    <t>Tổng số sau điều chỉnh</t>
  </si>
  <si>
    <t>Phụ lục III</t>
  </si>
  <si>
    <t>KINH PHÍ CHI THƯỜNG XUYÊN</t>
  </si>
  <si>
    <t>KINH PHÍ CHI KHÔNG THƯỜNG XUYÊN</t>
  </si>
  <si>
    <t>Bậc mầm non</t>
  </si>
  <si>
    <t>Bậc Tiểu học và THCS</t>
  </si>
  <si>
    <t>Mã số: 1137194</t>
  </si>
  <si>
    <t xml:space="preserve">Phụ cấp đối với thôn (bản) đội trưởng, DQTV, chức vụ thôn (bản) đổi trường ( Chênh lệch tăng thêm theo Nghị định số 16/2025/NĐ – CP ngày 04/02/2025 ; Nghị quyết số 112/2025/NQ – HĐND </t>
  </si>
  <si>
    <t xml:space="preserve">Mã DA ĐT </t>
  </si>
  <si>
    <t>Kinh phí  tự chủ</t>
  </si>
  <si>
    <t>THU HỒI, GIAO DỰ TOÁN CHI NGÂN SÁCH GIỮA CÁC CẤP GIÁO DỤC THEO MÃ NGÀNH KINH TẾ</t>
  </si>
  <si>
    <t>DỰ TOÁN CHI NGÂN SÁCH CỦA CÁC CƠ QUAN, ĐƠN VỊ XÃ PHIÊNG PẰN NĂM 2025 (ĐỢT 4)</t>
  </si>
  <si>
    <t xml:space="preserve"> Đơn vị tính:  Triệu đồng</t>
  </si>
  <si>
    <t xml:space="preserve">Kinh phí phân bổ đợt4 </t>
  </si>
  <si>
    <t>( Kèm theo Tờ trình số     / TTr - UBND  ngày    / 11/2025 của UBND  Xã Phiêng Pằn )</t>
  </si>
  <si>
    <t>Chi đầu tư phát triển</t>
  </si>
  <si>
    <t>Cải tạo, sửa chữa, nâng cấp cơ sở vật chất nhà văn hoá bản Hua Bó</t>
  </si>
  <si>
    <t>Dự án 1: Giải quyết tình trạng thiếu đất ở, nhà ở, đất sản xuất, nước sinh hoạt</t>
  </si>
  <si>
    <t>Hỗ trợ đất ở</t>
  </si>
  <si>
    <t>Hỗ trợ nhà ở</t>
  </si>
  <si>
    <t>- Chi sự nghiệp Nông - lâm nghiệp (bao gồm  khuyến nông viên xã, bản)</t>
  </si>
  <si>
    <t xml:space="preserve">- Nguồn thực hiện cải cách tiền lương </t>
  </si>
  <si>
    <t>- Giảm trừ 10% số tiết kiệm chi để CCTL trong dự toán</t>
  </si>
  <si>
    <t>- Kinh phí duy tu, bảo trì, sửa chữa các tuyến đường</t>
  </si>
  <si>
    <t xml:space="preserve">- Kinh phí thực hiện nhiệm vụ công ích </t>
  </si>
  <si>
    <t>- Kinh phí quản lý, sử dụng đất trồng lúa</t>
  </si>
  <si>
    <t>- Kinh phí chi trả tiền điện chiếu sáng các đường ngõ tại bản, TK thuộc đô thị</t>
  </si>
  <si>
    <t>- Công tác môi trường, mua sắm thiết bị chuyên dùng phục vụ công tác chuyên môn</t>
  </si>
  <si>
    <t>- Thu gom rác theo chỉ thị 25/CT-TTg</t>
  </si>
  <si>
    <t>- Diến tập phòng chống bão lũ, PCCR</t>
  </si>
  <si>
    <t>- Chi từ nguồn thu quỹ đất công ích</t>
  </si>
  <si>
    <t>- Ban chỉ đạo phòng chống lũ bão</t>
  </si>
  <si>
    <t>Thực hiện rà soát, lập, điều chỉnh quy hoạch (Lần 1)</t>
  </si>
  <si>
    <t>2.1</t>
  </si>
  <si>
    <t xml:space="preserve">Trường MN Chiềng Lương </t>
  </si>
  <si>
    <t>- Kinh phí chi tiền công lao động hợp đồng theo Nghị định số 111/2022/NĐ-CP ngày 30/12/2022 về hợp đồng đối với một số loại công việc trong cơ quan hành chính và đơn vị sự nghiệp công lập</t>
  </si>
  <si>
    <t>- Quỹ khen thưởng theo Nghị định 73/2024/NĐ-CP ngày 30/6/2024 Quy định mức lương cơ sở và chế độ tiền thưởng đối với cán bộ, công chức, viên chức và lực lượng vũ trang</t>
  </si>
  <si>
    <t xml:space="preserve">- Kinh phí thực hiện Nghị định số 76/2019/NĐ-CP Về chính sách đối với cán bộ, công chức, viên chức, người lao động và người hưởng lương trong lực lượng vũ trang công tác ở vùng có điều kiện kinh tế - xã hội đặc biệt khó khăn: năm 2024, 2025 </t>
  </si>
  <si>
    <t>- Kinh phí thực hiện các chế độ, chính sách Trung ương: Nghị Định  số 77/2021/NĐ-CP ngày 01/8/2021; Quyết định  số 244/QĐ/2005/QĐ-TTg ngày 06/10/2005; Nghị định 105/2020/NĐ-CP ngày 8/9/2020;…</t>
  </si>
  <si>
    <t>- Kinh phí thực hiện các Nghị quyết HĐND tỉnh Sơn La: Nghị quyết số 61/2023/NQ-HĐND ngày 20/7/2023,...</t>
  </si>
  <si>
    <t>Trường MN Nà Ớt</t>
  </si>
  <si>
    <t xml:space="preserve">Trường MN Phiêng Pằn </t>
  </si>
  <si>
    <t>KP thực hiện theo NĐ 81/2021/NĐ-CP</t>
  </si>
  <si>
    <t>KP thực hiện chính sách phát triển giáo dục mầm non theo Nghị định số 105/2020/NĐ-CP</t>
  </si>
  <si>
    <t>Kinh phí hỗ trợ học bổng, phương tiện học tập cho người khuyết tật theo TTLT số 42/2013/TTLT-BLĐTBXH-BTC-BGDĐT</t>
  </si>
  <si>
    <t>Kinh phí đối với trẻ mẫu giáo, học sinh sinh viên dân tộc thiểu số rất ít người (Nghị định số 57/2017/NĐ-CP)</t>
  </si>
  <si>
    <t>Kinh phí hỗ trợ nấu ăn bán trú, quản lý bán trú, hỗ trợ ăn trưa trẻ nhà trẻ</t>
  </si>
  <si>
    <t>KP tiền lương lao động hợp đồng</t>
  </si>
  <si>
    <t>2.2</t>
  </si>
  <si>
    <t xml:space="preserve">Trường Tiểu học Chiềng Lương </t>
  </si>
  <si>
    <t xml:space="preserve">Trường Tiểu học Phiêng Pằn </t>
  </si>
  <si>
    <t>Kinh phí thực hiện hỗ trợ học sinh bán trú Nghị định số 116/2015/NĐ-CP của Chính phủ</t>
  </si>
  <si>
    <t xml:space="preserve">Kinh phí thực hiện chính sách tăng cường dạy tiếng việt theo Nghị quyết số 61/2023/NQ-HĐND </t>
  </si>
  <si>
    <t>KP trợ cấp lần đầu</t>
  </si>
  <si>
    <t>2.3</t>
  </si>
  <si>
    <t>Trường TH-THCS Chiềng Lương</t>
  </si>
  <si>
    <t>Trường PTDTBT TH-THCS Nà ớt</t>
  </si>
  <si>
    <t xml:space="preserve">Kinh phí thực hiện chính sách khuyến học theo Nghị quyết số 124/2020/NQ-HĐND </t>
  </si>
  <si>
    <t xml:space="preserve"> - Kinh phí hỗ trợ hoạt động đội văn nghệ, Thể dục Thể thao - Thông tin Truyền thông</t>
  </si>
  <si>
    <t xml:space="preserve"> - KP thực hiện Nghị định số 20/2021/NĐ-CP ngày 15/03/2021; Nghị định số 76/2024/NĐ-CP ngày 01/7/2024 của Chính phủ Quy định chính sách trợ giúp xã hội đối với đối tượng bảo trợ xã hội</t>
  </si>
  <si>
    <t>- Chi đảm bảo xã hội (Trong đó: ; KP thăm hỏi đối tượng CS tết nguyên đán, KP thăm ngày 27/7,  KP rà soát hộ nghèo, hộ cận nghèo, KP chăm sóc cây xanh nghĩa trang liệt sỹ, cứu đói....)</t>
  </si>
  <si>
    <t>- Chúc thọ, mừng thọ; người có uy tín</t>
  </si>
  <si>
    <t xml:space="preserve">Văn phòng HĐND và UBND </t>
  </si>
  <si>
    <t>- Kinh phí nhóm liên gia tự quản</t>
  </si>
  <si>
    <t>- Kinh phí phòng chống và kiểm soát ma túy</t>
  </si>
  <si>
    <t>- Kinh phí hỗ trợ xóa nhà tạm (80 hộ)</t>
  </si>
  <si>
    <t>- KP hỗ trợ tiền điện cho hộ nghèo, hộ chính sách xã hội</t>
  </si>
  <si>
    <t>009</t>
  </si>
  <si>
    <t xml:space="preserve"> - Chi hoạt động thường xuyên (Lương, phụ cấp, ngoài giờ, công tác phí, văn phòng phẩm, ...)</t>
  </si>
  <si>
    <t>- KP thực hiện các Nghị quyết của HĐND tỉnh về chế độ, chính sách đối với người hoạt động không chuyên trách cấp xã, bản và kinh phí hoạt động của đoàn thể xã</t>
  </si>
  <si>
    <t xml:space="preserve"> - Kinh phí Đại hội Đảng bộ xã</t>
  </si>
  <si>
    <t>- Kinh phí Đại hội các Chi bộ</t>
  </si>
  <si>
    <t xml:space="preserve"> - Kinh phí thực hiện Quyết định 99/QĐ-TW, Quyết định số 169-QĐ/TW ngày 24/6/2008 về Về chế độ phụ cấp trách nhiệm đối với cấp ủy viên các cấp</t>
  </si>
  <si>
    <t>- Kinh phí hoạt động khác: Hợp đồng tạp vụ</t>
  </si>
  <si>
    <t xml:space="preserve">- Chi hỗ trợ sửa chữa, mua sắm trang thiết bị đảm bảo điều kiện sau sắp xếp đơn vị hành chính </t>
  </si>
  <si>
    <t xml:space="preserve">Phân bổ chuyển nguồn </t>
  </si>
  <si>
    <t>Chi hoạt động thường xuyên (Lương, phụ cấp, ngoài giờ, công tác phí, văn phòng phẩm, quỹ khen thưởng…)</t>
  </si>
  <si>
    <t>- Kinh phí thực hiện Nghị quyết số 74/2018/NQ-HĐND ngày 04/4/2018 Quy định mức chi hỗ trợ ủy ban mặt trận tổ quốc xã, phường, thị trấn và ban công tác mặt trận ở khu dân cư, thực hiện cuộc vận động “toàn dân đoàn kết xây dựng nông thôn mới, đô thị văn minh”</t>
  </si>
  <si>
    <t>- Kinh phí thực hiện các Nghị quyết của HĐND tỉnh về chế độ, chính sách đối với người hoạt động không chuyên trách cấp xã, bản và kinh phí hoạt động của đoàn thể xã</t>
  </si>
  <si>
    <r>
      <t xml:space="preserve">Kinh phí hoạt động khác </t>
    </r>
    <r>
      <rPr>
        <i/>
        <sz val="12"/>
        <rFont val="Times New Roman"/>
        <family val="1"/>
      </rPr>
      <t>(Đại hội các đoàn thể; các phần mềm…)</t>
    </r>
  </si>
  <si>
    <t xml:space="preserve">Chi hỗ trợ sửa chữa, mua sắm trang thiết bị đảm bảo điều kiện sau săp xếp đơn vị hành chính </t>
  </si>
  <si>
    <t>- Chi hoạt động thường xuyên (Lương, phụ cấp, ngoài giờ, công tác phí, điện, nước, văn phòng phẩm…)</t>
  </si>
  <si>
    <t>- Phụ cấp đối với cán bộ tham gia công tác quản lý TTHTCĐ</t>
  </si>
  <si>
    <r>
      <t xml:space="preserve">- Kinh phí hoạt động khác </t>
    </r>
    <r>
      <rPr>
        <i/>
        <sz val="12"/>
        <rFont val="Times New Roman"/>
        <family val="1"/>
      </rPr>
      <t>(Quản lý văn bản,…. )</t>
    </r>
  </si>
  <si>
    <t>- Kinh phí hoạt động khác: Hội nghị, giải quyết đơn thư, phần mềm MISA và QLTS, các BCĐ, thanh tra nhân dân, giám sát cộng đồng; Nghị quyết số 100/2019/NQ-HĐND, Nghị quyết số 102/2019/NQ-HĐND; Hợp đồng lái xe;...</t>
  </si>
  <si>
    <t>- Chi hoạt động thường xuyên (Lương, phụ cấp, ngoài giờ, công tác phí, điện, nước, văn phòng phẩm,…)</t>
  </si>
  <si>
    <t>- Kinh phí công tác rà soát hộ nghèo</t>
  </si>
  <si>
    <t>Chi sửa chữa, cải tạo, nâng cấp, mở rộng, xây dựng</t>
  </si>
  <si>
    <t>Chi hoạt động thường xuyên (Lương, phụ cấp, ngoài giờ, công tác phí, điện, nước, văn phòng phẩm,…)</t>
  </si>
  <si>
    <t>- Phụ cấp bảo hiểm y tế đại biểu, các ban HĐND</t>
  </si>
  <si>
    <t>- Tủ sách pháp luật, tuyên truyền phổ biến giáo dục pháp luật</t>
  </si>
  <si>
    <t>Kinh phí khám, chăm sóc sức khỏe Đại biểu Hội đồng nhân dân</t>
  </si>
  <si>
    <t>Kinh phí hoạt động của Hội đồng nhân dân, Uỷ ban nhân dân, các kỳ họp….</t>
  </si>
  <si>
    <t>Kinh phí hoạt động khác: Hội nghị, giải quyết đơn thư, phần mềm MISA và QLTS, các BCĐ, thanh tra nhân dân, giám sát cộng đồng; Nghị quyết số 100/2019/NQ-HĐND, Nghị quyết số 102/2019/NQ-HĐND; Hợp đồng lái xe;...</t>
  </si>
  <si>
    <t>Trong đó: Giảm trừ 10% số tiết kiệm chi để CCTL trong dự toán</t>
  </si>
  <si>
    <t xml:space="preserve">Chi hỗ trợ sửa chữa, mua sắm trang thiết bị đảm bảo điều kiện sau sắp xếp đơn vị hành chính </t>
  </si>
  <si>
    <t>Thực hiện chính sách theo Nghị định số 154/2025/NĐ - CP của Chính phủ đối với người hoạt động không chuyên trách cấp xã</t>
  </si>
  <si>
    <t>- Chi hoạt động thường xuyên (Lương, phụ cấp, ngoài giờ, công tác phí, điện, nước, văn phòng phẩm, quỹ khen thưởng…)</t>
  </si>
  <si>
    <t xml:space="preserve"> - Quỹ khen thưởng theo Nghị định 73/2024/NĐ-CP ngày 30/6/2024 Quy định mức lương cơ sở và chế độ tiền thưởng đối với cán bộ, công chức, viên chức và lực lượng vũ trang</t>
  </si>
  <si>
    <t xml:space="preserve">- Chi hỗ trợ sửa chữa, mua sắm trang thiết bị đảm bảo điều kiện sau săp xếp đơn vị hành chính </t>
  </si>
  <si>
    <t>3.5</t>
  </si>
  <si>
    <t>- Kinh phí phòng cháy chữa cháy</t>
  </si>
  <si>
    <t>099</t>
  </si>
  <si>
    <t xml:space="preserve">- HL DQTV, GDQP Đối tượng 4,5, giao ban và tuần tra biên giới; diễn tập, tuyển quân năm 2025,…. </t>
  </si>
  <si>
    <t>- Nghị quyết số 83/2024/NQ-HĐND ngày 14/6/2024 của HĐND tỉnh Sơn La: Quy định về thành lập, nội dung, mức chi kinh phí và bảo đảm điều kiện hoạt động đối với tổ bảo vệ an ninh, trật tự ở cơ sở trên địa bàn tỉnh Sơn La</t>
  </si>
  <si>
    <t>- Phụ cấp đối với thôn (bản) đội trưởng, DQTV, chức vụ thôn (bản) đội trường,…</t>
  </si>
  <si>
    <t>- Kinh phí tập huấn, huấn luyện dân quân tư vệ năm 2025; công tác tuyển quân, khám nghĩa vụ quân sự năm 2025; đại hội thi đua quyết thắng; hội thao quốc phòng; kinh phí hội nghị tổng kết quân sự .…..</t>
  </si>
  <si>
    <t>- Kinh phí công tác biên giới; bảo vệ mốc giới</t>
  </si>
  <si>
    <t>- Kinh phí thực hiện các nhiệm vụ huyện giao; kinh phí tổ chức ngày hội toàn dân BVANTQ; kinh phí xây dựng xã điển hình về phong trào toàn dân BVANTQ; kinh phí đảm bảo công tác an ninh chính trị; kinh phí in giấy chứng nhận an toàn trật tự…</t>
  </si>
  <si>
    <t>Chi chương trình mục tiêu quốc gia (vốn sự nghiệp)</t>
  </si>
  <si>
    <t>- Chương trình mục tiêu quốc gia phát triển KTXH vùng đồng bào DTTS&amp;MN</t>
  </si>
  <si>
    <t>Duy tu bảo dưỡng nhà văn hóa bản Lụng Tra xã Chiềng Lương (cũ)</t>
  </si>
  <si>
    <t>Duy tu, bảo dưỡng công trình thủy lợi bản Ớt Chả, xã Nà Ớt (cũ)</t>
  </si>
  <si>
    <t>Duy tu, bảo dưỡng công trình thủy lợi bản Xà Vịt, xã Nà Ớt (cũ)</t>
  </si>
  <si>
    <t>- Chương trình Mục tiêu quốc gia giảm nghèo bền vững</t>
  </si>
  <si>
    <t>- Chương trình Mục tiêu quốc gia xây dựng nông thôn mới</t>
  </si>
  <si>
    <t>Phòng Văn hóa</t>
  </si>
  <si>
    <t>Dự án 1, nội dung 4: Hỗ trợ nước sinh hoạt phân tán trên địa bàn xã Chiềng Lương, Phiêng Pằn, Nà Ớt (cũ), nay là xã Phiêng Pằn</t>
  </si>
  <si>
    <t>Dự án 6, nội dung số 18: Hỗ trợ đầu tư xây dựng thiết chế văn hóa, thể thao và trang thiết bị tại các thôn vùng đồng bào DTTS&amp;MN</t>
  </si>
  <si>
    <t>X</t>
  </si>
  <si>
    <t>Kinh phí thực hiện Quyết định 99/QĐ-TW ngày 30/5/2012 của Ban Bí thư về quy định chế độ hoạt động công tác đảng của tổ chức cơ sở đảng, đảng bộ cấp trên trực tiếp cơ sở</t>
  </si>
  <si>
    <t>Khen thưởng tập thể, cá nhân, ….…</t>
  </si>
  <si>
    <t>XI</t>
  </si>
  <si>
    <t>Chi dự phòng ngân sách xã: Khắc phục, sửa chữa các công trình bị hư hỏng do ảnh hưởng thiên tai năm 2025 trên địa bàn xã và các nhiệm vụ chi dự phòng ngân sách được quy định trong Luật Ngân sách nhà nước năm 2015 (Hỗ trợ dịch tả lợn Châu phi, …)</t>
  </si>
  <si>
    <t>Cộng (1+2+3+4)</t>
  </si>
  <si>
    <t>Phân bổ dự toán thu hồi</t>
  </si>
  <si>
    <t>Thu hồi dự toán</t>
  </si>
  <si>
    <t>Quỹ khen thưởng theo Nghị định số 73/2024/NĐ-CP</t>
  </si>
  <si>
    <t>(Kèm theo Tờ trình số      /TTr-UBND ngày    /11/2025 của UBND Xã Phiêng Pằn)</t>
  </si>
  <si>
    <t xml:space="preserve">  Chi hoạt động tự chủ ( chi khác…)</t>
  </si>
  <si>
    <t xml:space="preserve">Số thu hồi dự toán </t>
  </si>
  <si>
    <t xml:space="preserve">Số giao dự toán </t>
  </si>
  <si>
    <t xml:space="preserve">Phụ lục </t>
  </si>
  <si>
    <t>BIỂU CHI TIẾT THU HỒI, PHÂN BỔ DỰ TOÁN CHI NGÂN SÁCH CÁC CƠ QUAN, ĐƠN VỊ
XÃ PHIÊNG PẰN NĂM 2025</t>
  </si>
  <si>
    <t>( Kèm theo Nghị quyết số 19/NQ-HĐND ngày 20/11/2025 của HĐND xã Phiêng Pằn)</t>
  </si>
  <si>
    <t xml:space="preserve">Đơn vị: Phòng văn hoá </t>
  </si>
  <si>
    <t>Mã số: 1145233</t>
  </si>
  <si>
    <t>Kinh phí  Bảo trợ XH năm 2025 (Nghị dịnh Nghị định số 20/2021/NĐ-CP  Nghị định  76/2024/NĐ-CP</t>
  </si>
  <si>
    <t xml:space="preserve">Quỹ khen thưởng </t>
  </si>
  <si>
    <t>Chế độ Sinh hoạt phí của đại biểu HĐND (Phụ cấp, BHYT đại biểu, các ban HĐND)</t>
  </si>
  <si>
    <t>Mã số: 1145234</t>
  </si>
  <si>
    <t>Đvt: đồng</t>
  </si>
  <si>
    <t xml:space="preserve">Trường </t>
  </si>
  <si>
    <r>
      <t xml:space="preserve">Kinh phí hoạt động khác </t>
    </r>
    <r>
      <rPr>
        <i/>
        <sz val="11"/>
        <rFont val="Times New Roman"/>
        <family val="1"/>
      </rPr>
      <t>(Rà soát hộ nghèo…. )</t>
    </r>
  </si>
  <si>
    <t xml:space="preserve"> THU HỒI  DỰ TOÁN CHI NGÂN SÁCH NĂM 2025</t>
  </si>
  <si>
    <t xml:space="preserve"> Kinh phí thực hiện các chế độ, chính sách Trung ương (NĐ số 105) </t>
  </si>
  <si>
    <t xml:space="preserve"> Kinh phí thực hiện các chế độ, chính sách Trung ương (Thông tư liên tịch 42/2012/TTLT-BGDĐT-BLĐTBXH -BTC) </t>
  </si>
  <si>
    <t xml:space="preserve"> Kinh phí thực hiện các chế độ, chính sách Trung ương (NĐ số 57/2017/NĐ-CP)</t>
  </si>
  <si>
    <t xml:space="preserve"> Kinh phí thực hiện các chế độ, chính sách Trung ương  ( Nghị định số 81, Nghị định 238, CP ) </t>
  </si>
  <si>
    <t xml:space="preserve"> Kinh phí thực hiện các chế độ, chính sách Trung ương (NĐ số 116, NĐ 66 ) </t>
  </si>
  <si>
    <t>Thu hôi</t>
  </si>
  <si>
    <t>VPHĐND</t>
  </si>
  <si>
    <t>Phòng Văn hoá</t>
  </si>
  <si>
    <t>Phòn KT</t>
  </si>
  <si>
    <t>MN C.Lương</t>
  </si>
  <si>
    <t>MN Nà Ớt</t>
  </si>
  <si>
    <t>MN PP</t>
  </si>
  <si>
    <t>TH C.Lương</t>
  </si>
  <si>
    <t>TH PP</t>
  </si>
  <si>
    <t>TH&amp;THCS C.Lương</t>
  </si>
  <si>
    <t>TH&amp;THCS Nà Ớt</t>
  </si>
  <si>
    <t>Band Trú Phiêng Pằn</t>
  </si>
  <si>
    <t>Phân bổ</t>
  </si>
  <si>
    <t>Kinh phí tự chủ: Kinh phí chi lương các chính sách theo lương, chi khác…</t>
  </si>
  <si>
    <t>Chi hoạt động tự chủ  (ngoài giờ, công tác phí, điện, nước, văn phòng phẩm, khen thưởng…...)</t>
  </si>
  <si>
    <t xml:space="preserve">Cán bộ xã già yếu nghỉ việc hưởng trợ cấp hằng tháng. </t>
  </si>
  <si>
    <t xml:space="preserve"> Kinh phí thực hiện các chế độ, chính sách Trung ương (Nghị định số 81, Nghị định 238, CP) </t>
  </si>
  <si>
    <t xml:space="preserve"> Kinh phí thực hiện các chế độ, chính sách Trung ương (Nghị định số 81, Nghị định 238, CP ) </t>
  </si>
  <si>
    <t xml:space="preserve"> Kinh phí thực hiện các chế độ, chính sách Trung ương  (Nghị định số 81, Nghị định 238, CP ) </t>
  </si>
  <si>
    <t>Kinh phí khen thưởng theo NQ124/2019/NQ-HĐND</t>
  </si>
  <si>
    <t>Kinh phí tiền lương lao động hợp đồng theo NĐ số 111/NĐ-CP của Chính phủ</t>
  </si>
  <si>
    <t>Văn phòng</t>
  </si>
  <si>
    <t>Văn hóa</t>
  </si>
  <si>
    <t>Kinh tế</t>
  </si>
  <si>
    <t>MN Chiềng Lương</t>
  </si>
  <si>
    <t>MN Phiêng Pằn</t>
  </si>
  <si>
    <t>TH Chiềng Lương</t>
  </si>
  <si>
    <t>TH Phiêng Pằn</t>
  </si>
  <si>
    <t>TH và THCS Chiềng Lương</t>
  </si>
  <si>
    <t>TH và THCS Phiêng Pằn</t>
  </si>
  <si>
    <r>
      <t xml:space="preserve">Kinh phí hoạt động khác </t>
    </r>
    <r>
      <rPr>
        <i/>
        <sz val="11"/>
        <color rgb="FFFF0000"/>
        <rFont val="Times New Roman"/>
        <family val="1"/>
      </rPr>
      <t>(Rà soát hộ nghèo…. )</t>
    </r>
  </si>
  <si>
    <t>Kinh phí thực hiện các Nghị quyết của HĐND tỉnh Sơn La</t>
  </si>
  <si>
    <t xml:space="preserve">ỦY BAN NHÂN DÂN PHIÊNG PẰN </t>
  </si>
  <si>
    <t>BIỂU TỔNG HỢP NHU CẦU CHÍNH SÁCH TRUNG ƯƠNG CÁC ĐƠN VỊ SỰ NGHIỆP NĂM 2025</t>
  </si>
  <si>
    <t>Stt</t>
  </si>
  <si>
    <t>Tên đơn vị</t>
  </si>
  <si>
    <t>NĐ 81, NĐ 238 (1a)</t>
  </si>
  <si>
    <t>NĐ 105 (1b)</t>
  </si>
  <si>
    <t>Thông tư liên tịch 42/2013/TTLT-BGDĐT-BLĐTBXH-BTC</t>
  </si>
  <si>
    <t>NĐ 116; NĐ 66</t>
  </si>
  <si>
    <t xml:space="preserve"> NĐ 57/2017/NĐ-CP ngày 05/5/2017</t>
  </si>
  <si>
    <t>Tổng cộng</t>
  </si>
  <si>
    <t>Bổ sung theo QĐ của tỉnh</t>
  </si>
  <si>
    <t>Bổ sung (theo nội dung thu hồi)</t>
  </si>
  <si>
    <t>Bổ sung thu hồi từ đơn vị khác</t>
  </si>
  <si>
    <t>Chênh lệch 
(Bổ sung trừ trù hồi)</t>
  </si>
  <si>
    <t>Nhu cầu</t>
  </si>
  <si>
    <t>Tổng</t>
  </si>
  <si>
    <t>Trường MN Phiêng Pằn</t>
  </si>
  <si>
    <t>Trường TH Phiêng Pằn</t>
  </si>
  <si>
    <t>Thừa</t>
  </si>
  <si>
    <t>Trường PTDTBT TH THCS Phiêng Pằn</t>
  </si>
  <si>
    <t>Trường MN Chiềng Lương</t>
  </si>
  <si>
    <t>Lấy 5.575tr trường TH Phiêng Pằn + 120,660tr trường TH Chiềng Lương</t>
  </si>
  <si>
    <t>Trường TH Chiềng Lương</t>
  </si>
  <si>
    <t>Trường TH&amp;THCS Chiềng Lương</t>
  </si>
  <si>
    <t>Trường PTDTBT TH&amp;THCS Nà Ớt</t>
  </si>
  <si>
    <t>Phần bổ thu hồi</t>
  </si>
  <si>
    <t>Tỉnh cấp</t>
  </si>
  <si>
    <t>Tiền điện</t>
  </si>
  <si>
    <t>Còn lại</t>
  </si>
  <si>
    <t>THU HỒI</t>
  </si>
  <si>
    <t xml:space="preserve">     (Kèm theo Quyết định số 626/QĐ-UBND ngày 30/12/2025 của UBND xã Phiêng Pằn)</t>
  </si>
  <si>
    <t xml:space="preserve">     (Kèm theo Nghị quyết  số 28/NQ-HĐND ngày 30/12/2025 của HĐND xã Phiêng Pằn)</t>
  </si>
  <si>
    <t xml:space="preserve">     (Kèm theo Tờ trình số 135/TTr-UBND ngày 30/12/2025 của UBND xã Phiêng Pằn)</t>
  </si>
  <si>
    <t xml:space="preserve">     (Kèm theo Tờ trình số 132/TTr-UBND ngày 29/12/2025 của UBND xã Phiêng Pằn)</t>
  </si>
  <si>
    <t>THU HỒI, PHÂN BỔ DỰ TOÁN CHI NGÂN SÁCH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</si>
</sst>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0.0_);_(* \(#,##0.0\);_(* &quot;-&quot;??_);_(@_)"/>
    <numFmt numFmtId="169" formatCode="_(* #,##0.0_);_(* \(#,##0.0\);_(* &quot;-&quot;?_);_(@_)"/>
    <numFmt numFmtId="170" formatCode="_-* #,##0.0\ _₫_-;\-* #,##0.0\ _₫_-;_-* &quot;-&quot;?\ _₫_-;_-@_-"/>
    <numFmt numFmtId="171" formatCode="_ * #,##0_ ;_ * \-#,##0_ ;_ * &quot;-&quot;??_ ;_ @_ "/>
    <numFmt numFmtId="172" formatCode="_-* #,##0.000\ _₫_-;\-* #,##0.000\ _₫_-;_-* &quot;-&quot;???\ _₫_-;_-@_-"/>
    <numFmt numFmtId="173" formatCode="#,##0.0"/>
    <numFmt numFmtId="174" formatCode="#,##0.000"/>
    <numFmt numFmtId="175" formatCode="_-* #,##0\ _₫_-;\-* #,##0\ _₫_-;_-* &quot;-&quot;??\ _₫_-;_-@_-"/>
    <numFmt numFmtId="176" formatCode="_-* #,##0.0_-;\-* #,##0.0_-;_-* &quot;-&quot;_-;_-@_-"/>
    <numFmt numFmtId="177" formatCode="_-* #,##0\ _₫_-;\-* #,##0\ _₫_-;_-* &quot;-&quot;?\ _₫_-;_-@_-"/>
    <numFmt numFmtId="178" formatCode="#,##0.0000"/>
    <numFmt numFmtId="179" formatCode="_-* #,##0\ _₫_-;\-* #,##0\ _₫_-;_-* &quot;-&quot;???\ _₫_-;_-@_-"/>
    <numFmt numFmtId="180" formatCode="_-* #,##0.0\ _₫_-;\-* #,##0.0\ _₫_-;_-* &quot;-&quot;??\ _₫_-;_-@_-"/>
    <numFmt numFmtId="181" formatCode="_-* #,##0.00_-;\-* #,##0.00_-;_-* &quot;-&quot;_-;_-@_-"/>
    <numFmt numFmtId="182" formatCode="_-* #,##0.000_-;\-* #,##0.000_-;_-* &quot;-&quot;_-;_-@_-"/>
    <numFmt numFmtId="183" formatCode="#,##0.00_ ;\-#,##0.00\ "/>
    <numFmt numFmtId="184" formatCode="#,##0_ ;\-#,##0\ "/>
    <numFmt numFmtId="185" formatCode="#,##0.000_);[Red]\(#,##0.000\)"/>
  </numFmts>
  <fonts count="62">
    <font>
      <sz val="11"/>
      <color theme="1"/>
      <name val="Calibri"/>
      <family val="2"/>
      <charset val="163"/>
      <scheme val="minor"/>
    </font>
    <font>
      <sz val="11"/>
      <color theme="1"/>
      <name val="Calibri"/>
      <family val="2"/>
      <charset val="163"/>
      <scheme val="minor"/>
    </font>
    <font>
      <sz val="10"/>
      <name val="Times New Roman"/>
      <family val="1"/>
    </font>
    <font>
      <b/>
      <sz val="10"/>
      <name val="Times New Roman"/>
      <family val="1"/>
    </font>
    <font>
      <i/>
      <sz val="10"/>
      <name val="Times New Roman"/>
      <family val="1"/>
    </font>
    <font>
      <sz val="10"/>
      <name val="Times New Roman"/>
      <family val="1"/>
      <charset val="163"/>
    </font>
    <font>
      <b/>
      <sz val="10"/>
      <name val="Times New Roman"/>
      <family val="1"/>
      <charset val="163"/>
    </font>
    <font>
      <sz val="10"/>
      <name val="Calibri"/>
      <family val="2"/>
      <charset val="163"/>
      <scheme val="minor"/>
    </font>
    <font>
      <b/>
      <sz val="10"/>
      <name val="Calibri"/>
      <family val="2"/>
      <charset val="163"/>
      <scheme val="minor"/>
    </font>
    <font>
      <i/>
      <sz val="10"/>
      <name val="Calibri"/>
      <family val="2"/>
      <charset val="163"/>
      <scheme val="minor"/>
    </font>
    <font>
      <u/>
      <sz val="11"/>
      <color theme="10"/>
      <name val="Calibri"/>
      <family val="2"/>
      <charset val="163"/>
      <scheme val="minor"/>
    </font>
    <font>
      <u/>
      <sz val="11"/>
      <name val="Calibri"/>
      <family val="2"/>
      <charset val="163"/>
      <scheme val="minor"/>
    </font>
    <font>
      <sz val="10"/>
      <name val="Arial"/>
      <family val="2"/>
    </font>
    <font>
      <b/>
      <i/>
      <sz val="10"/>
      <name val="Times New Roman"/>
      <family val="1"/>
    </font>
    <font>
      <b/>
      <sz val="14"/>
      <name val="Times New Roman"/>
      <family val="1"/>
    </font>
    <font>
      <b/>
      <sz val="12"/>
      <name val="Times New Roman"/>
      <family val="1"/>
    </font>
    <font>
      <b/>
      <sz val="11"/>
      <name val="Times New Roman"/>
      <family val="1"/>
    </font>
    <font>
      <sz val="12"/>
      <name val="Times New Roman"/>
      <family val="1"/>
    </font>
    <font>
      <sz val="11"/>
      <name val="Times New Roman"/>
      <family val="1"/>
    </font>
    <font>
      <i/>
      <sz val="12"/>
      <name val="Times New Roman"/>
      <family val="1"/>
    </font>
    <font>
      <b/>
      <u/>
      <sz val="10"/>
      <name val="Times New Roman"/>
      <family val="1"/>
    </font>
    <font>
      <b/>
      <u/>
      <sz val="11"/>
      <name val="Times New Roman"/>
      <family val="1"/>
    </font>
    <font>
      <sz val="9"/>
      <name val="Times New Roman"/>
      <family val="1"/>
    </font>
    <font>
      <b/>
      <sz val="9"/>
      <name val="Times New Roman"/>
      <family val="1"/>
    </font>
    <font>
      <i/>
      <sz val="9"/>
      <name val="Times New Roman"/>
      <family val="1"/>
    </font>
    <font>
      <i/>
      <sz val="11"/>
      <name val="Times New Roman"/>
      <family val="1"/>
    </font>
    <font>
      <b/>
      <i/>
      <sz val="9"/>
      <name val="Times New Roman"/>
      <family val="1"/>
    </font>
    <font>
      <b/>
      <i/>
      <sz val="11"/>
      <name val="Times New Roman"/>
      <family val="1"/>
    </font>
    <font>
      <b/>
      <sz val="11"/>
      <color rgb="FFFF0000"/>
      <name val="Times New Roman"/>
      <family val="1"/>
    </font>
    <font>
      <sz val="11"/>
      <color theme="1"/>
      <name val="Times New Roman"/>
      <family val="1"/>
    </font>
    <font>
      <b/>
      <sz val="11"/>
      <color theme="1"/>
      <name val="Times New Roman"/>
      <family val="1"/>
    </font>
    <font>
      <i/>
      <sz val="11"/>
      <color theme="1"/>
      <name val="Times New Roman"/>
      <family val="1"/>
    </font>
    <font>
      <b/>
      <sz val="10"/>
      <color theme="1"/>
      <name val="Times New Roman"/>
      <family val="1"/>
    </font>
    <font>
      <i/>
      <sz val="10"/>
      <color theme="1"/>
      <name val="Times New Roman"/>
      <family val="1"/>
    </font>
    <font>
      <b/>
      <u/>
      <sz val="11"/>
      <color theme="10"/>
      <name val="Calibri"/>
      <family val="2"/>
      <scheme val="minor"/>
    </font>
    <font>
      <sz val="11"/>
      <color rgb="FFFF0000"/>
      <name val="Times New Roman"/>
      <family val="1"/>
    </font>
    <font>
      <i/>
      <sz val="11"/>
      <color rgb="FFFF0000"/>
      <name val="Times New Roman"/>
      <family val="1"/>
    </font>
    <font>
      <sz val="12"/>
      <color theme="1"/>
      <name val="Times New Roman"/>
      <family val="1"/>
    </font>
    <font>
      <b/>
      <sz val="12"/>
      <color theme="1"/>
      <name val="Times New Roman"/>
      <family val="1"/>
    </font>
    <font>
      <b/>
      <sz val="13"/>
      <name val="Times New Roman"/>
      <family val="1"/>
    </font>
    <font>
      <sz val="12"/>
      <color rgb="FF000000"/>
      <name val="Times New Roman"/>
      <family val="1"/>
    </font>
    <font>
      <b/>
      <i/>
      <sz val="12"/>
      <name val="Times New Roman"/>
      <family val="1"/>
    </font>
    <font>
      <b/>
      <u/>
      <sz val="12"/>
      <name val="Times New Roman"/>
      <family val="1"/>
    </font>
    <font>
      <b/>
      <u val="singleAccounting"/>
      <sz val="12"/>
      <name val="Times New Roman"/>
      <family val="1"/>
    </font>
    <font>
      <u/>
      <sz val="12"/>
      <name val="Times New Roman"/>
      <family val="1"/>
    </font>
    <font>
      <u val="singleAccounting"/>
      <sz val="12"/>
      <name val="Times New Roman"/>
      <family val="1"/>
    </font>
    <font>
      <b/>
      <i/>
      <sz val="12"/>
      <color rgb="FFFF0000"/>
      <name val="Times New Roman"/>
      <family val="1"/>
    </font>
    <font>
      <sz val="10"/>
      <color indexed="8"/>
      <name val="Times New Roman"/>
      <family val="1"/>
    </font>
    <font>
      <b/>
      <sz val="10"/>
      <color indexed="8"/>
      <name val="Times New Roman"/>
      <family val="1"/>
    </font>
    <font>
      <sz val="10"/>
      <color theme="1"/>
      <name val="Times New Roman"/>
      <family val="1"/>
    </font>
    <font>
      <b/>
      <sz val="9"/>
      <color indexed="81"/>
      <name val="Tahoma"/>
      <family val="2"/>
    </font>
    <font>
      <sz val="9"/>
      <color indexed="81"/>
      <name val="Tahoma"/>
      <family val="2"/>
    </font>
    <font>
      <sz val="12"/>
      <color theme="1"/>
      <name val="Calibri"/>
      <family val="2"/>
      <charset val="163"/>
      <scheme val="minor"/>
    </font>
    <font>
      <b/>
      <sz val="12"/>
      <color indexed="8"/>
      <name val="Times New Roman"/>
      <family val="1"/>
    </font>
    <font>
      <b/>
      <sz val="11"/>
      <color theme="1"/>
      <name val="Calibri"/>
      <family val="2"/>
      <scheme val="minor"/>
    </font>
    <font>
      <i/>
      <sz val="14"/>
      <color theme="1"/>
      <name val="Times New Roman"/>
      <family val="1"/>
    </font>
    <font>
      <sz val="12"/>
      <color rgb="FFFF0000"/>
      <name val="Times New Roman"/>
      <family val="1"/>
    </font>
    <font>
      <sz val="11"/>
      <color theme="1"/>
      <name val="Calibri"/>
      <family val="2"/>
      <scheme val="minor"/>
    </font>
    <font>
      <b/>
      <sz val="12"/>
      <color rgb="FFFF0000"/>
      <name val="Times New Roman"/>
      <family val="1"/>
    </font>
    <font>
      <sz val="11"/>
      <color rgb="FFFF0000"/>
      <name val="Calibri"/>
      <family val="2"/>
      <charset val="163"/>
      <scheme val="minor"/>
    </font>
    <font>
      <sz val="12"/>
      <name val=".VnTime"/>
      <family val="2"/>
    </font>
    <font>
      <sz val="12"/>
      <name val="Times New Roman"/>
      <charset val="134"/>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s>
  <cellStyleXfs count="10">
    <xf numFmtId="0" fontId="0" fillId="0" borderId="0"/>
    <xf numFmtId="166" fontId="1" fillId="0" borderId="0" applyFont="0" applyFill="0" applyBorder="0" applyAlignment="0" applyProtection="0"/>
    <xf numFmtId="0" fontId="10" fillId="0" borderId="0" applyNumberFormat="0" applyFill="0" applyBorder="0" applyAlignment="0" applyProtection="0"/>
    <xf numFmtId="0" fontId="12" fillId="0" borderId="0"/>
    <xf numFmtId="43" fontId="17"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57" fillId="0" borderId="0"/>
    <xf numFmtId="0" fontId="60" fillId="0" borderId="0"/>
    <xf numFmtId="0" fontId="61" fillId="0" borderId="0"/>
  </cellStyleXfs>
  <cellXfs count="706">
    <xf numFmtId="0" fontId="0" fillId="0" borderId="0" xfId="0"/>
    <xf numFmtId="0" fontId="2" fillId="2" borderId="0" xfId="0" applyFont="1" applyFill="1" applyAlignment="1">
      <alignment vertical="center"/>
    </xf>
    <xf numFmtId="167" fontId="2" fillId="2" borderId="0" xfId="1" applyNumberFormat="1" applyFont="1" applyFill="1" applyAlignment="1">
      <alignment vertical="center"/>
    </xf>
    <xf numFmtId="167"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67" fontId="3" fillId="2" borderId="1" xfId="1" applyNumberFormat="1" applyFont="1" applyFill="1" applyBorder="1" applyAlignment="1">
      <alignment horizontal="center" vertical="center" wrapText="1"/>
    </xf>
    <xf numFmtId="167" fontId="2" fillId="2" borderId="0" xfId="0" applyNumberFormat="1" applyFont="1" applyFill="1" applyAlignment="1">
      <alignment vertical="center"/>
    </xf>
    <xf numFmtId="0" fontId="3" fillId="2" borderId="4" xfId="0" applyFont="1" applyFill="1" applyBorder="1" applyAlignment="1">
      <alignment horizontal="center" vertical="center" wrapText="1"/>
    </xf>
    <xf numFmtId="0" fontId="3" fillId="2" borderId="4" xfId="0" applyFont="1" applyFill="1" applyBorder="1" applyAlignment="1">
      <alignment vertical="center" wrapText="1"/>
    </xf>
    <xf numFmtId="167" fontId="3" fillId="2" borderId="4" xfId="1" applyNumberFormat="1" applyFont="1" applyFill="1" applyBorder="1" applyAlignment="1">
      <alignment horizontal="center" vertical="center" wrapText="1"/>
    </xf>
    <xf numFmtId="167" fontId="3" fillId="2" borderId="2" xfId="1" applyNumberFormat="1" applyFont="1" applyFill="1" applyBorder="1" applyAlignment="1">
      <alignment horizontal="center" vertical="center" wrapText="1"/>
    </xf>
    <xf numFmtId="168" fontId="3" fillId="2" borderId="5" xfId="1" applyNumberFormat="1" applyFont="1" applyFill="1" applyBorder="1" applyAlignment="1">
      <alignment horizontal="center" vertical="center" wrapText="1"/>
    </xf>
    <xf numFmtId="169" fontId="2" fillId="2" borderId="0" xfId="0" applyNumberFormat="1" applyFont="1" applyFill="1" applyAlignment="1">
      <alignment vertical="center"/>
    </xf>
    <xf numFmtId="0" fontId="3" fillId="2" borderId="5" xfId="0" applyFont="1" applyFill="1" applyBorder="1" applyAlignment="1">
      <alignment horizontal="center" vertical="center" wrapText="1"/>
    </xf>
    <xf numFmtId="0" fontId="3" fillId="2" borderId="5" xfId="0" applyFont="1" applyFill="1" applyBorder="1" applyAlignment="1">
      <alignment vertical="center" wrapText="1"/>
    </xf>
    <xf numFmtId="167" fontId="3" fillId="2" borderId="6" xfId="1" applyNumberFormat="1" applyFont="1" applyFill="1" applyBorder="1" applyAlignment="1">
      <alignment horizontal="center" vertical="center" wrapText="1"/>
    </xf>
    <xf numFmtId="167" fontId="3" fillId="2" borderId="5" xfId="1" applyNumberFormat="1" applyFont="1" applyFill="1" applyBorder="1" applyAlignment="1">
      <alignment horizontal="center" vertical="center" wrapText="1"/>
    </xf>
    <xf numFmtId="168" fontId="3" fillId="2" borderId="7" xfId="1" applyNumberFormat="1" applyFont="1" applyFill="1" applyBorder="1" applyAlignment="1">
      <alignment horizontal="center" vertical="center" wrapText="1"/>
    </xf>
    <xf numFmtId="167" fontId="2" fillId="2" borderId="5" xfId="1" applyNumberFormat="1" applyFont="1" applyFill="1" applyBorder="1" applyAlignment="1">
      <alignment horizontal="center" vertical="center" wrapText="1"/>
    </xf>
    <xf numFmtId="168" fontId="2" fillId="2" borderId="5" xfId="1"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vertical="center" wrapText="1"/>
    </xf>
    <xf numFmtId="167" fontId="5" fillId="2" borderId="0" xfId="1" applyNumberFormat="1" applyFont="1" applyFill="1" applyAlignment="1">
      <alignment vertical="center"/>
    </xf>
    <xf numFmtId="0" fontId="5" fillId="2" borderId="0" xfId="0" applyFont="1" applyFill="1" applyAlignment="1">
      <alignment vertical="center"/>
    </xf>
    <xf numFmtId="167" fontId="3" fillId="2" borderId="5" xfId="1" applyNumberFormat="1" applyFont="1" applyFill="1" applyBorder="1" applyAlignment="1">
      <alignment horizontal="right" vertical="center" wrapText="1"/>
    </xf>
    <xf numFmtId="167" fontId="3" fillId="2" borderId="8" xfId="1" applyNumberFormat="1" applyFont="1" applyFill="1" applyBorder="1" applyAlignment="1">
      <alignment horizontal="center" vertical="center" wrapText="1"/>
    </xf>
    <xf numFmtId="0" fontId="2" fillId="3" borderId="0" xfId="0" applyFont="1" applyFill="1" applyAlignment="1">
      <alignment vertical="center"/>
    </xf>
    <xf numFmtId="170" fontId="2" fillId="3" borderId="0" xfId="0" applyNumberFormat="1" applyFont="1" applyFill="1" applyAlignment="1">
      <alignment vertical="center"/>
    </xf>
    <xf numFmtId="0" fontId="3" fillId="2" borderId="9" xfId="0" applyFont="1" applyFill="1" applyBorder="1" applyAlignment="1">
      <alignment horizontal="center" vertical="center" wrapText="1"/>
    </xf>
    <xf numFmtId="0" fontId="3" fillId="2" borderId="9" xfId="0" applyFont="1" applyFill="1" applyBorder="1" applyAlignment="1">
      <alignment vertical="center"/>
    </xf>
    <xf numFmtId="167" fontId="3" fillId="2" borderId="9" xfId="1" applyNumberFormat="1" applyFont="1" applyFill="1" applyBorder="1" applyAlignment="1">
      <alignment vertical="center"/>
    </xf>
    <xf numFmtId="167" fontId="6" fillId="2" borderId="0" xfId="0" applyNumberFormat="1" applyFont="1" applyFill="1" applyAlignment="1">
      <alignment vertical="center"/>
    </xf>
    <xf numFmtId="0" fontId="6" fillId="2" borderId="0" xfId="0" applyFont="1" applyFill="1" applyAlignment="1">
      <alignment vertical="center"/>
    </xf>
    <xf numFmtId="49" fontId="2" fillId="2" borderId="5" xfId="0" quotePrefix="1" applyNumberFormat="1" applyFont="1" applyFill="1" applyBorder="1" applyAlignment="1">
      <alignment horizontal="justify" vertical="center" wrapText="1"/>
    </xf>
    <xf numFmtId="167" fontId="2" fillId="2" borderId="5" xfId="1" applyNumberFormat="1" applyFont="1" applyFill="1" applyBorder="1" applyAlignment="1">
      <alignment vertical="center"/>
    </xf>
    <xf numFmtId="168" fontId="2" fillId="2" borderId="5" xfId="1" applyNumberFormat="1" applyFont="1" applyFill="1" applyBorder="1" applyAlignment="1">
      <alignment horizontal="right" vertical="center" wrapText="1"/>
    </xf>
    <xf numFmtId="0" fontId="7" fillId="2" borderId="0" xfId="0" applyFont="1" applyFill="1" applyAlignment="1">
      <alignment vertical="center"/>
    </xf>
    <xf numFmtId="43" fontId="7" fillId="2" borderId="0" xfId="0" applyNumberFormat="1" applyFont="1" applyFill="1" applyAlignment="1">
      <alignment vertical="center"/>
    </xf>
    <xf numFmtId="49" fontId="2" fillId="2" borderId="5" xfId="0" quotePrefix="1" applyNumberFormat="1" applyFont="1" applyFill="1" applyBorder="1" applyAlignment="1">
      <alignment horizontal="justify" vertical="center"/>
    </xf>
    <xf numFmtId="167" fontId="7" fillId="2" borderId="0" xfId="0" applyNumberFormat="1" applyFont="1" applyFill="1" applyAlignment="1">
      <alignment vertical="center"/>
    </xf>
    <xf numFmtId="49" fontId="2" fillId="2" borderId="8" xfId="0" quotePrefix="1" applyNumberFormat="1" applyFont="1" applyFill="1" applyBorder="1" applyAlignment="1">
      <alignment horizontal="justify" vertical="center" wrapText="1"/>
    </xf>
    <xf numFmtId="167" fontId="3" fillId="2" borderId="5" xfId="1" applyNumberFormat="1" applyFont="1" applyFill="1" applyBorder="1" applyAlignment="1">
      <alignment vertical="center"/>
    </xf>
    <xf numFmtId="0" fontId="8" fillId="2" borderId="0" xfId="0" applyFont="1" applyFill="1" applyAlignment="1">
      <alignment vertical="center"/>
    </xf>
    <xf numFmtId="0" fontId="3" fillId="2" borderId="5" xfId="0" applyFont="1" applyFill="1" applyBorder="1" applyAlignment="1">
      <alignment horizontal="center" vertical="center"/>
    </xf>
    <xf numFmtId="0" fontId="3" fillId="2" borderId="5" xfId="0" applyFont="1" applyFill="1" applyBorder="1" applyAlignment="1">
      <alignment vertical="center"/>
    </xf>
    <xf numFmtId="0" fontId="3" fillId="2" borderId="0" xfId="0" applyFont="1" applyFill="1" applyAlignment="1">
      <alignment vertical="center"/>
    </xf>
    <xf numFmtId="0" fontId="3" fillId="3" borderId="0" xfId="0" applyFont="1" applyFill="1" applyAlignment="1">
      <alignment vertical="center"/>
    </xf>
    <xf numFmtId="0" fontId="2" fillId="2" borderId="5" xfId="1" applyNumberFormat="1" applyFont="1" applyFill="1" applyBorder="1" applyAlignment="1">
      <alignment horizontal="center" vertical="center"/>
    </xf>
    <xf numFmtId="0" fontId="2" fillId="2" borderId="5" xfId="1" applyNumberFormat="1" applyFont="1" applyFill="1" applyBorder="1" applyAlignment="1">
      <alignment vertical="center"/>
    </xf>
    <xf numFmtId="168" fontId="2" fillId="2" borderId="5" xfId="1" applyNumberFormat="1" applyFont="1" applyFill="1" applyBorder="1" applyAlignment="1">
      <alignment vertical="center"/>
    </xf>
    <xf numFmtId="0" fontId="7" fillId="3" borderId="0" xfId="0" applyFont="1" applyFill="1" applyAlignment="1">
      <alignment vertical="center"/>
    </xf>
    <xf numFmtId="169" fontId="2" fillId="3" borderId="0" xfId="0" applyNumberFormat="1" applyFont="1" applyFill="1" applyAlignment="1">
      <alignment vertical="center"/>
    </xf>
    <xf numFmtId="167" fontId="3" fillId="2" borderId="0" xfId="0" applyNumberFormat="1" applyFont="1" applyFill="1" applyAlignment="1">
      <alignment vertical="center"/>
    </xf>
    <xf numFmtId="167" fontId="2" fillId="2" borderId="5" xfId="1" applyNumberFormat="1" applyFont="1" applyFill="1" applyBorder="1" applyAlignment="1">
      <alignment horizontal="right" vertical="center" wrapText="1"/>
    </xf>
    <xf numFmtId="168" fontId="3" fillId="2" borderId="5" xfId="1" applyNumberFormat="1" applyFont="1" applyFill="1" applyBorder="1" applyAlignment="1">
      <alignment horizontal="right" vertical="center" wrapText="1"/>
    </xf>
    <xf numFmtId="170" fontId="3" fillId="3" borderId="0" xfId="0" applyNumberFormat="1" applyFont="1" applyFill="1" applyAlignment="1">
      <alignment vertical="center"/>
    </xf>
    <xf numFmtId="0" fontId="2" fillId="2" borderId="5" xfId="1" applyNumberFormat="1" applyFont="1" applyFill="1" applyBorder="1" applyAlignment="1">
      <alignment vertical="center" wrapText="1"/>
    </xf>
    <xf numFmtId="0" fontId="4" fillId="2" borderId="5" xfId="0" applyFont="1" applyFill="1" applyBorder="1" applyAlignment="1">
      <alignment horizontal="center" vertical="center" wrapText="1"/>
    </xf>
    <xf numFmtId="0" fontId="4" fillId="2" borderId="0" xfId="0" applyFont="1" applyFill="1" applyAlignment="1">
      <alignment vertical="center"/>
    </xf>
    <xf numFmtId="0" fontId="2" fillId="2" borderId="5" xfId="0" applyFont="1" applyFill="1" applyBorder="1" applyAlignment="1">
      <alignment horizontal="left" vertical="center" wrapText="1"/>
    </xf>
    <xf numFmtId="0" fontId="2" fillId="2" borderId="5" xfId="0" quotePrefix="1" applyFont="1" applyFill="1" applyBorder="1" applyAlignment="1">
      <alignment vertical="center" wrapText="1"/>
    </xf>
    <xf numFmtId="0" fontId="2" fillId="2" borderId="5" xfId="0" applyFont="1" applyFill="1" applyBorder="1" applyAlignment="1">
      <alignment vertical="center"/>
    </xf>
    <xf numFmtId="170" fontId="3" fillId="2" borderId="0" xfId="0" applyNumberFormat="1" applyFont="1" applyFill="1" applyAlignment="1">
      <alignment vertical="center"/>
    </xf>
    <xf numFmtId="170" fontId="6" fillId="2" borderId="0" xfId="0" applyNumberFormat="1" applyFont="1" applyFill="1" applyAlignment="1">
      <alignment vertical="center"/>
    </xf>
    <xf numFmtId="0" fontId="4" fillId="2" borderId="5" xfId="0" applyFont="1" applyFill="1" applyBorder="1" applyAlignment="1">
      <alignment vertical="center" wrapText="1"/>
    </xf>
    <xf numFmtId="167" fontId="4" fillId="2" borderId="5" xfId="1" applyNumberFormat="1" applyFont="1" applyFill="1" applyBorder="1" applyAlignment="1">
      <alignment vertical="center"/>
    </xf>
    <xf numFmtId="0" fontId="9" fillId="2" borderId="0" xfId="0" applyFont="1" applyFill="1" applyAlignment="1">
      <alignment vertical="center"/>
    </xf>
    <xf numFmtId="0" fontId="11" fillId="0" borderId="0" xfId="2" applyFont="1"/>
    <xf numFmtId="0" fontId="2" fillId="2" borderId="5" xfId="1" quotePrefix="1" applyNumberFormat="1" applyFont="1" applyFill="1" applyBorder="1" applyAlignment="1">
      <alignment vertical="center" wrapText="1"/>
    </xf>
    <xf numFmtId="0" fontId="2" fillId="2" borderId="9" xfId="0" applyFont="1" applyFill="1" applyBorder="1" applyAlignment="1">
      <alignment vertical="center" wrapText="1"/>
    </xf>
    <xf numFmtId="0" fontId="3" fillId="2" borderId="9" xfId="0" applyFont="1" applyFill="1" applyBorder="1" applyAlignment="1">
      <alignment vertical="center" wrapText="1"/>
    </xf>
    <xf numFmtId="170" fontId="2" fillId="2" borderId="0" xfId="0" applyNumberFormat="1" applyFont="1" applyFill="1" applyAlignment="1">
      <alignment vertical="center"/>
    </xf>
    <xf numFmtId="0" fontId="4" fillId="2" borderId="5" xfId="3" applyFont="1" applyFill="1" applyBorder="1" applyAlignment="1">
      <alignment horizontal="justify" vertical="center" wrapText="1"/>
    </xf>
    <xf numFmtId="167" fontId="2" fillId="2" borderId="0" xfId="1" applyNumberFormat="1" applyFont="1" applyFill="1" applyBorder="1" applyAlignment="1">
      <alignment horizontal="right" vertical="center" wrapText="1"/>
    </xf>
    <xf numFmtId="0" fontId="2" fillId="2" borderId="10" xfId="0" applyFont="1" applyFill="1" applyBorder="1" applyAlignment="1">
      <alignment horizontal="center" vertical="center" wrapText="1"/>
    </xf>
    <xf numFmtId="0" fontId="2" fillId="2" borderId="10" xfId="0" applyFont="1" applyFill="1" applyBorder="1" applyAlignment="1">
      <alignment vertical="center" wrapText="1"/>
    </xf>
    <xf numFmtId="167" fontId="2" fillId="2" borderId="10" xfId="1" applyNumberFormat="1" applyFont="1" applyFill="1" applyBorder="1" applyAlignment="1">
      <alignment horizontal="right" vertical="center" wrapText="1"/>
    </xf>
    <xf numFmtId="168" fontId="2" fillId="2" borderId="10" xfId="1" applyNumberFormat="1" applyFont="1" applyFill="1" applyBorder="1" applyAlignment="1">
      <alignment horizontal="right" vertical="center" wrapText="1"/>
    </xf>
    <xf numFmtId="0" fontId="3" fillId="2" borderId="1" xfId="0" applyFont="1" applyFill="1" applyBorder="1" applyAlignment="1">
      <alignment vertical="center" wrapText="1"/>
    </xf>
    <xf numFmtId="167" fontId="2" fillId="2" borderId="1" xfId="1" applyNumberFormat="1" applyFont="1" applyFill="1" applyBorder="1" applyAlignment="1">
      <alignment horizontal="center" vertical="center" wrapText="1"/>
    </xf>
    <xf numFmtId="168" fontId="2" fillId="2" borderId="1" xfId="1" applyNumberFormat="1" applyFont="1" applyFill="1" applyBorder="1" applyAlignment="1">
      <alignment horizontal="center" vertical="center" wrapText="1"/>
    </xf>
    <xf numFmtId="168" fontId="3" fillId="2" borderId="1" xfId="1" applyNumberFormat="1" applyFont="1" applyFill="1" applyBorder="1" applyAlignment="1">
      <alignment horizontal="center" vertical="center" wrapText="1"/>
    </xf>
    <xf numFmtId="0" fontId="13" fillId="2" borderId="11" xfId="0" applyFont="1" applyFill="1" applyBorder="1" applyAlignment="1">
      <alignment vertical="center"/>
    </xf>
    <xf numFmtId="0" fontId="2" fillId="2" borderId="11" xfId="0" applyFont="1" applyFill="1" applyBorder="1" applyAlignment="1">
      <alignment vertical="center"/>
    </xf>
    <xf numFmtId="167" fontId="2" fillId="2" borderId="11" xfId="1" applyNumberFormat="1" applyFont="1" applyFill="1" applyBorder="1" applyAlignment="1">
      <alignment vertical="center"/>
    </xf>
    <xf numFmtId="167" fontId="2" fillId="2" borderId="11" xfId="0" applyNumberFormat="1" applyFont="1" applyFill="1" applyBorder="1" applyAlignment="1">
      <alignment vertical="center"/>
    </xf>
    <xf numFmtId="0" fontId="2" fillId="2" borderId="0" xfId="0" applyFont="1" applyFill="1" applyAlignment="1">
      <alignment vertical="center" wrapText="1"/>
    </xf>
    <xf numFmtId="0" fontId="2" fillId="2" borderId="12" xfId="0" applyFont="1" applyFill="1" applyBorder="1" applyAlignment="1">
      <alignment vertical="center"/>
    </xf>
    <xf numFmtId="167" fontId="2" fillId="2" borderId="12" xfId="1" applyNumberFormat="1" applyFont="1" applyFill="1" applyBorder="1" applyAlignment="1">
      <alignment vertical="center"/>
    </xf>
    <xf numFmtId="167" fontId="2" fillId="2" borderId="12" xfId="0" applyNumberFormat="1" applyFont="1" applyFill="1" applyBorder="1" applyAlignment="1">
      <alignment vertical="center"/>
    </xf>
    <xf numFmtId="167" fontId="2" fillId="2" borderId="0" xfId="1" applyNumberFormat="1" applyFont="1" applyFill="1" applyBorder="1" applyAlignment="1">
      <alignment vertical="center"/>
    </xf>
    <xf numFmtId="168" fontId="2" fillId="2" borderId="0" xfId="0" applyNumberFormat="1" applyFont="1" applyFill="1" applyAlignment="1">
      <alignment vertical="center"/>
    </xf>
    <xf numFmtId="168" fontId="2" fillId="2" borderId="0" xfId="1" applyNumberFormat="1" applyFont="1" applyFill="1" applyAlignment="1">
      <alignment vertical="center"/>
    </xf>
    <xf numFmtId="3" fontId="2" fillId="0" borderId="1" xfId="0" applyNumberFormat="1" applyFont="1" applyBorder="1" applyAlignment="1">
      <alignment vertical="center"/>
    </xf>
    <xf numFmtId="167" fontId="3" fillId="2" borderId="1" xfId="0" applyNumberFormat="1" applyFont="1" applyFill="1" applyBorder="1" applyAlignment="1">
      <alignment vertical="center" wrapText="1"/>
    </xf>
    <xf numFmtId="0" fontId="18" fillId="0" borderId="0" xfId="0" applyFont="1"/>
    <xf numFmtId="0" fontId="25" fillId="0" borderId="0" xfId="0" applyFont="1"/>
    <xf numFmtId="0" fontId="18" fillId="0" borderId="0" xfId="0" applyFont="1" applyAlignment="1">
      <alignmen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8" fillId="0" borderId="1" xfId="0" applyFont="1" applyBorder="1" applyAlignment="1">
      <alignment horizontal="center" vertical="center"/>
    </xf>
    <xf numFmtId="175" fontId="16" fillId="0" borderId="1" xfId="0" applyNumberFormat="1" applyFont="1" applyBorder="1" applyAlignment="1">
      <alignment horizontal="center" vertical="center"/>
    </xf>
    <xf numFmtId="175" fontId="18" fillId="0" borderId="0" xfId="0" applyNumberFormat="1" applyFont="1" applyAlignment="1">
      <alignment horizontal="center" vertical="center"/>
    </xf>
    <xf numFmtId="0" fontId="18" fillId="0" borderId="0" xfId="0" applyFont="1" applyAlignment="1">
      <alignment horizontal="center" vertical="center"/>
    </xf>
    <xf numFmtId="0" fontId="16" fillId="0" borderId="1" xfId="0" applyFont="1" applyBorder="1" applyAlignment="1">
      <alignment horizontal="left" vertical="center"/>
    </xf>
    <xf numFmtId="175" fontId="16" fillId="0" borderId="1" xfId="1" applyNumberFormat="1" applyFont="1" applyBorder="1" applyAlignment="1">
      <alignment horizontal="center" vertical="center"/>
    </xf>
    <xf numFmtId="0" fontId="25" fillId="0" borderId="1" xfId="0" applyFont="1" applyBorder="1" applyAlignment="1">
      <alignment horizontal="center" vertical="center"/>
    </xf>
    <xf numFmtId="175" fontId="25" fillId="0" borderId="1" xfId="1" applyNumberFormat="1" applyFont="1" applyBorder="1" applyAlignment="1">
      <alignment horizontal="center" vertical="center"/>
    </xf>
    <xf numFmtId="0" fontId="25" fillId="0" borderId="0" xfId="0" applyFont="1" applyAlignment="1">
      <alignment horizontal="center" vertical="center"/>
    </xf>
    <xf numFmtId="0" fontId="25" fillId="0" borderId="1" xfId="0" applyFont="1" applyBorder="1" applyAlignment="1">
      <alignment horizontal="left" vertical="center" wrapText="1"/>
    </xf>
    <xf numFmtId="175" fontId="18" fillId="0" borderId="1" xfId="1" applyNumberFormat="1" applyFont="1" applyBorder="1" applyAlignment="1">
      <alignment horizontal="center" vertical="center"/>
    </xf>
    <xf numFmtId="0" fontId="16" fillId="0" borderId="0" xfId="0" applyFont="1" applyAlignment="1">
      <alignment horizontal="center" vertical="center"/>
    </xf>
    <xf numFmtId="0" fontId="16" fillId="0" borderId="1" xfId="0" applyFont="1" applyBorder="1" applyAlignment="1">
      <alignment horizontal="left" vertical="center" wrapText="1"/>
    </xf>
    <xf numFmtId="0" fontId="25" fillId="0" borderId="1" xfId="0" quotePrefix="1" applyFont="1" applyBorder="1" applyAlignment="1">
      <alignment horizontal="left" vertical="center" wrapText="1"/>
    </xf>
    <xf numFmtId="0" fontId="16" fillId="0" borderId="1" xfId="0" quotePrefix="1" applyFont="1" applyBorder="1" applyAlignment="1">
      <alignment horizontal="center" vertical="center"/>
    </xf>
    <xf numFmtId="0" fontId="18" fillId="0" borderId="1" xfId="0" applyFont="1" applyBorder="1" applyAlignment="1">
      <alignment horizontal="left" vertical="center"/>
    </xf>
    <xf numFmtId="0" fontId="18" fillId="0" borderId="1" xfId="0" applyFont="1" applyBorder="1" applyAlignment="1">
      <alignment horizontal="left" vertical="center" wrapText="1"/>
    </xf>
    <xf numFmtId="0" fontId="18" fillId="0" borderId="1" xfId="0" quotePrefix="1" applyFont="1" applyBorder="1" applyAlignment="1">
      <alignment horizontal="center" vertical="center"/>
    </xf>
    <xf numFmtId="167" fontId="19" fillId="0" borderId="1" xfId="1" applyNumberFormat="1" applyFont="1" applyFill="1" applyBorder="1" applyAlignment="1">
      <alignment vertical="center"/>
    </xf>
    <xf numFmtId="167" fontId="25" fillId="0" borderId="1" xfId="1" applyNumberFormat="1" applyFont="1" applyFill="1" applyBorder="1" applyAlignment="1">
      <alignment vertical="center"/>
    </xf>
    <xf numFmtId="0" fontId="15" fillId="0" borderId="0" xfId="0" applyFont="1" applyAlignment="1">
      <alignment vertical="center"/>
    </xf>
    <xf numFmtId="0" fontId="17" fillId="0" borderId="0" xfId="0" applyFont="1" applyAlignment="1">
      <alignment vertical="center"/>
    </xf>
    <xf numFmtId="0" fontId="3" fillId="0" borderId="0" xfId="0" applyFont="1" applyAlignment="1">
      <alignment horizontal="center" vertical="center"/>
    </xf>
    <xf numFmtId="4" fontId="3" fillId="0" borderId="1" xfId="0" applyNumberFormat="1" applyFont="1" applyBorder="1" applyAlignment="1">
      <alignment vertical="center"/>
    </xf>
    <xf numFmtId="0" fontId="3" fillId="0" borderId="0" xfId="0" applyFont="1" applyAlignment="1">
      <alignment vertical="center"/>
    </xf>
    <xf numFmtId="0" fontId="20" fillId="0" borderId="0" xfId="0" applyFont="1" applyAlignment="1">
      <alignment vertical="center"/>
    </xf>
    <xf numFmtId="0" fontId="2" fillId="0" borderId="1" xfId="0" quotePrefix="1" applyFont="1" applyBorder="1" applyAlignment="1">
      <alignment horizontal="center" vertical="center"/>
    </xf>
    <xf numFmtId="0" fontId="2"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3" fontId="2" fillId="0" borderId="1" xfId="4" applyNumberFormat="1" applyFont="1" applyFill="1" applyBorder="1" applyAlignment="1">
      <alignment vertical="center"/>
    </xf>
    <xf numFmtId="0" fontId="24" fillId="0" borderId="0" xfId="0" applyFont="1" applyAlignment="1">
      <alignment vertical="center"/>
    </xf>
    <xf numFmtId="49" fontId="2" fillId="0" borderId="1" xfId="0" quotePrefix="1" applyNumberFormat="1" applyFont="1" applyBorder="1" applyAlignment="1">
      <alignment vertical="center" wrapText="1"/>
    </xf>
    <xf numFmtId="0" fontId="26" fillId="0" borderId="0" xfId="0" applyFont="1" applyAlignment="1">
      <alignment vertical="center"/>
    </xf>
    <xf numFmtId="0" fontId="17" fillId="0" borderId="0" xfId="0" applyFont="1" applyAlignment="1">
      <alignment horizontal="center" vertical="center"/>
    </xf>
    <xf numFmtId="3" fontId="17" fillId="0" borderId="0" xfId="0" applyNumberFormat="1" applyFont="1" applyAlignment="1">
      <alignment vertical="center"/>
    </xf>
    <xf numFmtId="3" fontId="2" fillId="0" borderId="0" xfId="0" applyNumberFormat="1" applyFont="1" applyAlignment="1">
      <alignment vertical="center"/>
    </xf>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29" fillId="0" borderId="1" xfId="0" applyFont="1" applyBorder="1"/>
    <xf numFmtId="0" fontId="29" fillId="0" borderId="0" xfId="0" applyFont="1"/>
    <xf numFmtId="0" fontId="30" fillId="0" borderId="0" xfId="0" applyFont="1" applyAlignment="1">
      <alignment vertical="center"/>
    </xf>
    <xf numFmtId="0" fontId="30" fillId="0" borderId="3" xfId="0" applyFont="1" applyBorder="1" applyAlignment="1">
      <alignment horizontal="center" vertical="center"/>
    </xf>
    <xf numFmtId="0" fontId="30" fillId="0" borderId="1" xfId="0" applyFont="1" applyBorder="1" applyAlignment="1">
      <alignment horizontal="center" vertical="center"/>
    </xf>
    <xf numFmtId="164" fontId="29" fillId="0" borderId="1" xfId="5" applyFont="1" applyBorder="1"/>
    <xf numFmtId="164" fontId="30" fillId="0" borderId="1" xfId="0" applyNumberFormat="1" applyFont="1" applyBorder="1" applyAlignment="1">
      <alignment horizontal="center" vertical="center"/>
    </xf>
    <xf numFmtId="0" fontId="29" fillId="0" borderId="0" xfId="0" applyFont="1" applyAlignment="1">
      <alignment vertical="center"/>
    </xf>
    <xf numFmtId="164" fontId="30" fillId="0" borderId="1" xfId="5" applyFont="1" applyBorder="1" applyAlignment="1">
      <alignment vertical="center"/>
    </xf>
    <xf numFmtId="166" fontId="3" fillId="2" borderId="0" xfId="1" applyFont="1" applyFill="1" applyAlignment="1">
      <alignment vertical="center"/>
    </xf>
    <xf numFmtId="169" fontId="3" fillId="2" borderId="0" xfId="0" applyNumberFormat="1" applyFont="1" applyFill="1" applyAlignment="1">
      <alignment vertical="center"/>
    </xf>
    <xf numFmtId="0" fontId="30" fillId="0" borderId="1" xfId="0" applyFont="1" applyBorder="1" applyAlignment="1">
      <alignment horizontal="center" vertical="center" wrapText="1"/>
    </xf>
    <xf numFmtId="176" fontId="30" fillId="0" borderId="1" xfId="0" applyNumberFormat="1" applyFont="1" applyBorder="1" applyAlignment="1">
      <alignment horizontal="center" vertical="center"/>
    </xf>
    <xf numFmtId="176" fontId="29" fillId="0" borderId="1" xfId="5" applyNumberFormat="1" applyFont="1" applyBorder="1"/>
    <xf numFmtId="0" fontId="31" fillId="0" borderId="1" xfId="0" applyFont="1" applyBorder="1" applyAlignment="1">
      <alignment horizontal="left" vertical="center"/>
    </xf>
    <xf numFmtId="0" fontId="31" fillId="0" borderId="0" xfId="0" applyFont="1"/>
    <xf numFmtId="0" fontId="31" fillId="0" borderId="1" xfId="0" applyFont="1" applyBorder="1" applyAlignment="1">
      <alignment horizontal="left" vertical="center" wrapText="1"/>
    </xf>
    <xf numFmtId="0" fontId="29" fillId="0" borderId="0" xfId="0" applyFont="1" applyAlignment="1">
      <alignment horizontal="center"/>
    </xf>
    <xf numFmtId="0" fontId="30" fillId="0" borderId="0" xfId="0" applyFont="1"/>
    <xf numFmtId="0" fontId="30" fillId="0" borderId="3" xfId="0" applyFont="1" applyBorder="1" applyAlignment="1">
      <alignment horizontal="left" vertical="center"/>
    </xf>
    <xf numFmtId="170" fontId="29" fillId="0" borderId="0" xfId="0" applyNumberFormat="1" applyFont="1"/>
    <xf numFmtId="176" fontId="29" fillId="0" borderId="0" xfId="0" applyNumberFormat="1" applyFont="1"/>
    <xf numFmtId="177" fontId="30" fillId="0" borderId="0" xfId="0" applyNumberFormat="1" applyFont="1" applyAlignment="1">
      <alignment vertical="center"/>
    </xf>
    <xf numFmtId="0" fontId="15" fillId="0" borderId="0" xfId="0" applyFont="1" applyAlignment="1">
      <alignment horizontal="center" vertical="center"/>
    </xf>
    <xf numFmtId="0" fontId="2" fillId="2" borderId="1" xfId="0" quotePrefix="1" applyFont="1" applyFill="1" applyBorder="1" applyAlignment="1">
      <alignment horizontal="center" vertical="center"/>
    </xf>
    <xf numFmtId="0" fontId="2" fillId="2" borderId="15" xfId="0" applyFont="1" applyFill="1" applyBorder="1" applyAlignment="1">
      <alignment horizontal="left" vertical="center" wrapText="1"/>
    </xf>
    <xf numFmtId="3" fontId="2" fillId="2" borderId="1" xfId="0" applyNumberFormat="1" applyFont="1" applyFill="1" applyBorder="1" applyAlignment="1">
      <alignment vertical="center"/>
    </xf>
    <xf numFmtId="3" fontId="2" fillId="2" borderId="1" xfId="4" applyNumberFormat="1" applyFont="1" applyFill="1" applyBorder="1" applyAlignment="1">
      <alignment vertical="center"/>
    </xf>
    <xf numFmtId="0" fontId="23" fillId="2" borderId="0" xfId="0" applyFont="1" applyFill="1" applyAlignment="1">
      <alignment vertical="center"/>
    </xf>
    <xf numFmtId="0" fontId="16" fillId="2" borderId="0" xfId="0" applyFont="1" applyFill="1" applyAlignment="1">
      <alignment vertical="center"/>
    </xf>
    <xf numFmtId="167" fontId="23" fillId="2" borderId="0" xfId="1" applyNumberFormat="1" applyFont="1" applyFill="1" applyAlignment="1">
      <alignment vertical="center"/>
    </xf>
    <xf numFmtId="0" fontId="22" fillId="2" borderId="0" xfId="0" applyFont="1" applyFill="1" applyAlignment="1">
      <alignment vertical="center"/>
    </xf>
    <xf numFmtId="170" fontId="30" fillId="0" borderId="0" xfId="0" applyNumberFormat="1" applyFont="1" applyAlignment="1">
      <alignment vertical="center"/>
    </xf>
    <xf numFmtId="176" fontId="30" fillId="0" borderId="0" xfId="5" applyNumberFormat="1" applyFont="1" applyAlignment="1">
      <alignment vertical="center"/>
    </xf>
    <xf numFmtId="0" fontId="29" fillId="0" borderId="1" xfId="0" applyFont="1" applyBorder="1" applyAlignment="1">
      <alignment horizontal="center" vertical="center"/>
    </xf>
    <xf numFmtId="0" fontId="30" fillId="0" borderId="1" xfId="0" applyFont="1" applyBorder="1" applyAlignment="1">
      <alignment horizontal="left" vertical="center" wrapText="1"/>
    </xf>
    <xf numFmtId="0" fontId="30" fillId="0" borderId="1" xfId="0" applyFont="1" applyBorder="1" applyAlignment="1">
      <alignment horizontal="left" vertical="center"/>
    </xf>
    <xf numFmtId="0" fontId="30" fillId="0" borderId="0" xfId="0" applyFont="1" applyAlignment="1">
      <alignment horizontal="center"/>
    </xf>
    <xf numFmtId="0" fontId="2" fillId="2" borderId="0" xfId="0" applyFont="1" applyFill="1" applyAlignment="1">
      <alignment horizontal="left" vertical="center" wrapText="1"/>
    </xf>
    <xf numFmtId="172" fontId="30" fillId="0" borderId="0" xfId="0" applyNumberFormat="1" applyFont="1"/>
    <xf numFmtId="172" fontId="29" fillId="0" borderId="0" xfId="0" applyNumberFormat="1" applyFont="1"/>
    <xf numFmtId="164" fontId="29" fillId="0" borderId="1" xfId="5" applyFont="1" applyBorder="1" applyAlignment="1">
      <alignment vertical="center"/>
    </xf>
    <xf numFmtId="0" fontId="34" fillId="0" borderId="0" xfId="2" applyFont="1"/>
    <xf numFmtId="37" fontId="18" fillId="0" borderId="1" xfId="1" applyNumberFormat="1" applyFont="1" applyBorder="1" applyAlignment="1">
      <alignment vertical="center"/>
    </xf>
    <xf numFmtId="3" fontId="16" fillId="0" borderId="1" xfId="1" applyNumberFormat="1" applyFont="1" applyBorder="1" applyAlignment="1">
      <alignment vertical="center"/>
    </xf>
    <xf numFmtId="3" fontId="18" fillId="0" borderId="1" xfId="1" applyNumberFormat="1" applyFont="1" applyBorder="1" applyAlignment="1">
      <alignment vertical="center"/>
    </xf>
    <xf numFmtId="0" fontId="29" fillId="0" borderId="0" xfId="0" applyFont="1" applyAlignment="1">
      <alignment horizontal="center" vertical="center"/>
    </xf>
    <xf numFmtId="0" fontId="30" fillId="0" borderId="1" xfId="0" applyFont="1" applyBorder="1" applyAlignment="1">
      <alignment vertical="center"/>
    </xf>
    <xf numFmtId="0" fontId="31" fillId="0" borderId="1" xfId="0" applyFont="1" applyBorder="1" applyAlignment="1">
      <alignment horizontal="center" vertical="center"/>
    </xf>
    <xf numFmtId="0" fontId="31" fillId="0" borderId="0" xfId="0" applyFont="1" applyAlignment="1">
      <alignment vertical="center"/>
    </xf>
    <xf numFmtId="164" fontId="31" fillId="0" borderId="1" xfId="5" applyFont="1" applyBorder="1" applyAlignment="1">
      <alignment vertical="center"/>
    </xf>
    <xf numFmtId="179" fontId="30" fillId="0" borderId="0" xfId="0" applyNumberFormat="1" applyFont="1"/>
    <xf numFmtId="175" fontId="31" fillId="0" borderId="0" xfId="1" applyNumberFormat="1" applyFont="1" applyAlignment="1">
      <alignment vertical="center"/>
    </xf>
    <xf numFmtId="4" fontId="30" fillId="0" borderId="1" xfId="5" applyNumberFormat="1" applyFont="1" applyBorder="1" applyAlignment="1">
      <alignment vertical="center"/>
    </xf>
    <xf numFmtId="4" fontId="31" fillId="0" borderId="1" xfId="5" applyNumberFormat="1" applyFont="1" applyBorder="1" applyAlignment="1">
      <alignment vertical="center"/>
    </xf>
    <xf numFmtId="4" fontId="32" fillId="0" borderId="1" xfId="0" applyNumberFormat="1" applyFont="1" applyBorder="1" applyAlignment="1">
      <alignment vertical="center"/>
    </xf>
    <xf numFmtId="4" fontId="33" fillId="0" borderId="1" xfId="0" applyNumberFormat="1" applyFont="1" applyBorder="1" applyAlignment="1">
      <alignment vertical="center"/>
    </xf>
    <xf numFmtId="4" fontId="31" fillId="0" borderId="1" xfId="1" applyNumberFormat="1" applyFont="1" applyBorder="1" applyAlignment="1">
      <alignment vertical="center"/>
    </xf>
    <xf numFmtId="4" fontId="30" fillId="0" borderId="1" xfId="0" applyNumberFormat="1" applyFont="1" applyBorder="1" applyAlignment="1">
      <alignment vertical="center"/>
    </xf>
    <xf numFmtId="0" fontId="37" fillId="0" borderId="0" xfId="0" applyFont="1"/>
    <xf numFmtId="0" fontId="37" fillId="0" borderId="0" xfId="0" applyFont="1" applyAlignment="1">
      <alignment vertical="center"/>
    </xf>
    <xf numFmtId="0" fontId="38" fillId="0" borderId="1" xfId="0" applyFont="1" applyBorder="1" applyAlignment="1">
      <alignment horizontal="center" vertical="center"/>
    </xf>
    <xf numFmtId="0" fontId="15" fillId="0" borderId="1" xfId="0" applyFont="1" applyBorder="1" applyAlignment="1">
      <alignment horizontal="left" vertical="center"/>
    </xf>
    <xf numFmtId="167" fontId="38" fillId="0" borderId="1" xfId="0" applyNumberFormat="1" applyFont="1" applyBorder="1" applyAlignment="1">
      <alignment vertical="center"/>
    </xf>
    <xf numFmtId="0" fontId="38" fillId="0" borderId="1" xfId="0" applyFont="1" applyBorder="1" applyAlignment="1">
      <alignment vertical="center"/>
    </xf>
    <xf numFmtId="167" fontId="38" fillId="0" borderId="1" xfId="6" applyNumberFormat="1" applyFont="1" applyBorder="1" applyAlignment="1">
      <alignment vertical="center"/>
    </xf>
    <xf numFmtId="0" fontId="37" fillId="0" borderId="1" xfId="0" applyFont="1" applyBorder="1" applyAlignment="1">
      <alignment horizontal="center" vertical="center"/>
    </xf>
    <xf numFmtId="0" fontId="37" fillId="0" borderId="1" xfId="0" applyFont="1" applyBorder="1" applyAlignment="1">
      <alignment vertical="center" wrapText="1"/>
    </xf>
    <xf numFmtId="167" fontId="37" fillId="0" borderId="1" xfId="6" applyNumberFormat="1" applyFont="1" applyBorder="1" applyAlignment="1">
      <alignment vertical="center"/>
    </xf>
    <xf numFmtId="0" fontId="37" fillId="0" borderId="0" xfId="0" applyFont="1" applyAlignment="1">
      <alignment horizontal="center"/>
    </xf>
    <xf numFmtId="0" fontId="15" fillId="0" borderId="1" xfId="0" applyFont="1" applyBorder="1" applyAlignment="1">
      <alignment horizontal="center" vertical="center" wrapText="1"/>
    </xf>
    <xf numFmtId="0" fontId="38" fillId="0" borderId="0" xfId="0" applyFont="1" applyAlignment="1">
      <alignment vertical="center" wrapText="1"/>
    </xf>
    <xf numFmtId="0" fontId="38" fillId="0" borderId="0" xfId="0" applyFont="1" applyAlignment="1">
      <alignment wrapText="1"/>
    </xf>
    <xf numFmtId="0" fontId="37" fillId="0" borderId="1" xfId="0" applyFont="1" applyBorder="1" applyAlignment="1">
      <alignment horizontal="center" vertical="center" wrapText="1"/>
    </xf>
    <xf numFmtId="0" fontId="40" fillId="4" borderId="1" xfId="0" quotePrefix="1" applyFont="1" applyFill="1" applyBorder="1" applyAlignment="1">
      <alignment horizontal="center" vertical="center" wrapText="1"/>
    </xf>
    <xf numFmtId="0" fontId="37" fillId="2" borderId="1" xfId="0" applyFont="1" applyFill="1" applyBorder="1" applyAlignment="1">
      <alignment horizontal="center" vertical="center" wrapText="1"/>
    </xf>
    <xf numFmtId="175" fontId="15" fillId="0" borderId="0" xfId="1" applyNumberFormat="1" applyFont="1" applyFill="1" applyAlignment="1">
      <alignment vertical="center"/>
    </xf>
    <xf numFmtId="175" fontId="15" fillId="0" borderId="1" xfId="1" applyNumberFormat="1" applyFont="1" applyFill="1" applyBorder="1" applyAlignment="1">
      <alignment horizontal="center" vertical="center" wrapText="1"/>
    </xf>
    <xf numFmtId="175" fontId="15" fillId="0" borderId="1" xfId="1" applyNumberFormat="1" applyFont="1" applyFill="1" applyBorder="1" applyAlignment="1">
      <alignment horizontal="center" vertical="center"/>
    </xf>
    <xf numFmtId="0" fontId="15" fillId="3" borderId="1" xfId="0" applyFont="1" applyFill="1" applyBorder="1" applyAlignment="1">
      <alignment horizontal="center" vertical="center"/>
    </xf>
    <xf numFmtId="49" fontId="15" fillId="3" borderId="1" xfId="0" applyNumberFormat="1" applyFont="1" applyFill="1" applyBorder="1" applyAlignment="1">
      <alignment horizontal="center" vertical="center" wrapText="1"/>
    </xf>
    <xf numFmtId="175" fontId="42" fillId="3" borderId="1" xfId="1" applyNumberFormat="1" applyFont="1" applyFill="1" applyBorder="1" applyAlignment="1">
      <alignment vertical="center"/>
    </xf>
    <xf numFmtId="175" fontId="43" fillId="3" borderId="1" xfId="1" applyNumberFormat="1" applyFont="1" applyFill="1" applyBorder="1" applyAlignment="1">
      <alignment horizontal="center" vertical="center"/>
    </xf>
    <xf numFmtId="180" fontId="43" fillId="3" borderId="1" xfId="1" applyNumberFormat="1" applyFont="1" applyFill="1" applyBorder="1" applyAlignment="1">
      <alignment horizontal="center" vertical="center"/>
    </xf>
    <xf numFmtId="175" fontId="43" fillId="3" borderId="1" xfId="1" applyNumberFormat="1" applyFont="1" applyFill="1" applyBorder="1" applyAlignment="1">
      <alignment vertical="center"/>
    </xf>
    <xf numFmtId="166" fontId="15" fillId="3" borderId="0" xfId="1" applyFont="1" applyFill="1" applyAlignment="1">
      <alignment vertical="center"/>
    </xf>
    <xf numFmtId="0" fontId="15" fillId="3" borderId="0" xfId="0" applyFont="1" applyFill="1" applyAlignment="1">
      <alignment vertical="center"/>
    </xf>
    <xf numFmtId="49" fontId="15" fillId="3" borderId="1" xfId="0" applyNumberFormat="1" applyFont="1" applyFill="1" applyBorder="1" applyAlignment="1">
      <alignment vertical="center" wrapText="1"/>
    </xf>
    <xf numFmtId="175" fontId="42" fillId="3" borderId="1" xfId="1" applyNumberFormat="1" applyFont="1" applyFill="1" applyBorder="1" applyAlignment="1">
      <alignment horizontal="center" vertical="center"/>
    </xf>
    <xf numFmtId="180" fontId="15" fillId="3" borderId="1" xfId="0" applyNumberFormat="1" applyFont="1" applyFill="1" applyBorder="1" applyAlignment="1">
      <alignment vertical="center"/>
    </xf>
    <xf numFmtId="180" fontId="15" fillId="3" borderId="1" xfId="1" applyNumberFormat="1" applyFont="1" applyFill="1" applyBorder="1" applyAlignment="1">
      <alignment horizontal="center" vertical="center"/>
    </xf>
    <xf numFmtId="175" fontId="15" fillId="3" borderId="1" xfId="1" applyNumberFormat="1" applyFont="1" applyFill="1" applyBorder="1" applyAlignment="1">
      <alignment vertical="center"/>
    </xf>
    <xf numFmtId="175" fontId="15" fillId="3" borderId="0" xfId="1" applyNumberFormat="1" applyFont="1" applyFill="1" applyAlignment="1">
      <alignment vertical="center"/>
    </xf>
    <xf numFmtId="49" fontId="15" fillId="0" borderId="1" xfId="0" applyNumberFormat="1" applyFont="1" applyBorder="1" applyAlignment="1">
      <alignment horizontal="left" vertical="center" wrapText="1"/>
    </xf>
    <xf numFmtId="175" fontId="42" fillId="0" borderId="1" xfId="1" applyNumberFormat="1" applyFont="1" applyFill="1" applyBorder="1" applyAlignment="1">
      <alignment vertical="center"/>
    </xf>
    <xf numFmtId="175" fontId="43" fillId="0" borderId="1" xfId="1" applyNumberFormat="1" applyFont="1" applyFill="1" applyBorder="1" applyAlignment="1">
      <alignment horizontal="center" vertical="center"/>
    </xf>
    <xf numFmtId="175" fontId="42" fillId="0" borderId="1" xfId="1" applyNumberFormat="1" applyFont="1" applyFill="1" applyBorder="1" applyAlignment="1">
      <alignment horizontal="center" vertical="center"/>
    </xf>
    <xf numFmtId="180" fontId="15" fillId="0" borderId="1" xfId="0" applyNumberFormat="1" applyFont="1" applyBorder="1" applyAlignment="1">
      <alignment vertical="center"/>
    </xf>
    <xf numFmtId="180" fontId="15" fillId="0" borderId="1" xfId="1" applyNumberFormat="1" applyFont="1" applyBorder="1" applyAlignment="1">
      <alignment horizontal="center" vertical="center"/>
    </xf>
    <xf numFmtId="175" fontId="15" fillId="0" borderId="1" xfId="1" applyNumberFormat="1" applyFont="1" applyFill="1" applyBorder="1" applyAlignment="1">
      <alignment vertical="center"/>
    </xf>
    <xf numFmtId="169" fontId="15" fillId="0" borderId="0" xfId="0" applyNumberFormat="1" applyFont="1" applyAlignment="1">
      <alignment vertical="center"/>
    </xf>
    <xf numFmtId="0" fontId="17" fillId="0" borderId="1" xfId="0" quotePrefix="1" applyFont="1" applyBorder="1" applyAlignment="1">
      <alignment horizontal="center" vertical="center"/>
    </xf>
    <xf numFmtId="49" fontId="17" fillId="0" borderId="1" xfId="0" applyNumberFormat="1" applyFont="1" applyBorder="1" applyAlignment="1">
      <alignment vertical="center" wrapText="1"/>
    </xf>
    <xf numFmtId="175" fontId="44" fillId="0" borderId="1" xfId="1" applyNumberFormat="1" applyFont="1" applyFill="1" applyBorder="1" applyAlignment="1">
      <alignment vertical="center"/>
    </xf>
    <xf numFmtId="175" fontId="45" fillId="0" borderId="1" xfId="1" applyNumberFormat="1" applyFont="1" applyFill="1" applyBorder="1" applyAlignment="1">
      <alignment horizontal="center" vertical="center"/>
    </xf>
    <xf numFmtId="175" fontId="44" fillId="0" borderId="1" xfId="1" applyNumberFormat="1" applyFont="1" applyFill="1" applyBorder="1" applyAlignment="1">
      <alignment horizontal="center" vertical="center"/>
    </xf>
    <xf numFmtId="180" fontId="17" fillId="0" borderId="1" xfId="0" applyNumberFormat="1" applyFont="1" applyBorder="1" applyAlignment="1">
      <alignment vertical="center"/>
    </xf>
    <xf numFmtId="180" fontId="44" fillId="0" borderId="1" xfId="1" applyNumberFormat="1" applyFont="1" applyFill="1" applyBorder="1" applyAlignment="1">
      <alignment horizontal="center" vertical="center"/>
    </xf>
    <xf numFmtId="180" fontId="17" fillId="0" borderId="1" xfId="1" applyNumberFormat="1" applyFont="1" applyFill="1" applyBorder="1" applyAlignment="1">
      <alignment horizontal="center" vertical="center"/>
    </xf>
    <xf numFmtId="175" fontId="17" fillId="0" borderId="1" xfId="1" applyNumberFormat="1" applyFont="1" applyFill="1" applyBorder="1" applyAlignment="1">
      <alignment vertical="center"/>
    </xf>
    <xf numFmtId="175" fontId="17" fillId="0" borderId="0" xfId="1" applyNumberFormat="1" applyFont="1" applyAlignment="1">
      <alignment vertical="center"/>
    </xf>
    <xf numFmtId="175" fontId="15" fillId="3" borderId="1" xfId="1" applyNumberFormat="1" applyFont="1" applyFill="1" applyBorder="1" applyAlignment="1">
      <alignment horizontal="center" vertical="center"/>
    </xf>
    <xf numFmtId="180" fontId="17" fillId="3" borderId="1" xfId="0" applyNumberFormat="1" applyFont="1" applyFill="1" applyBorder="1" applyAlignment="1">
      <alignment vertical="center"/>
    </xf>
    <xf numFmtId="0" fontId="42" fillId="3" borderId="0" xfId="0" applyFont="1" applyFill="1" applyAlignment="1">
      <alignment vertical="center"/>
    </xf>
    <xf numFmtId="0" fontId="20" fillId="3" borderId="0" xfId="0" applyFont="1" applyFill="1" applyAlignment="1">
      <alignment vertical="center"/>
    </xf>
    <xf numFmtId="180" fontId="15" fillId="0" borderId="1" xfId="1" applyNumberFormat="1" applyFont="1" applyFill="1" applyBorder="1" applyAlignment="1">
      <alignment horizontal="center" vertical="center"/>
    </xf>
    <xf numFmtId="0" fontId="42" fillId="0" borderId="0" xfId="0" applyFont="1" applyAlignment="1">
      <alignment vertical="center"/>
    </xf>
    <xf numFmtId="0" fontId="17" fillId="0" borderId="1" xfId="1" quotePrefix="1" applyNumberFormat="1" applyFont="1" applyFill="1" applyBorder="1" applyAlignment="1">
      <alignment vertical="center" wrapText="1"/>
    </xf>
    <xf numFmtId="175" fontId="17" fillId="0" borderId="1" xfId="1" applyNumberFormat="1" applyFont="1" applyFill="1" applyBorder="1" applyAlignment="1">
      <alignment horizontal="center" vertical="center" wrapText="1"/>
    </xf>
    <xf numFmtId="175" fontId="17" fillId="0" borderId="1" xfId="1" applyNumberFormat="1" applyFont="1" applyFill="1" applyBorder="1" applyAlignment="1">
      <alignment horizontal="center" vertical="center"/>
    </xf>
    <xf numFmtId="0" fontId="17" fillId="0" borderId="1" xfId="0" quotePrefix="1" applyFont="1" applyBorder="1" applyAlignment="1">
      <alignment vertical="center" wrapText="1"/>
    </xf>
    <xf numFmtId="175" fontId="17" fillId="0" borderId="1" xfId="1" quotePrefix="1" applyNumberFormat="1" applyFont="1" applyFill="1" applyBorder="1" applyAlignment="1">
      <alignment horizontal="center" vertical="center" wrapText="1"/>
    </xf>
    <xf numFmtId="0" fontId="17" fillId="0" borderId="0" xfId="0" applyFont="1" applyAlignment="1">
      <alignment vertical="center" wrapText="1"/>
    </xf>
    <xf numFmtId="0" fontId="15" fillId="0" borderId="1" xfId="0" applyFont="1" applyBorder="1" applyAlignment="1">
      <alignment vertical="center" wrapText="1"/>
    </xf>
    <xf numFmtId="49" fontId="17" fillId="0" borderId="1" xfId="0" quotePrefix="1" applyNumberFormat="1" applyFont="1" applyBorder="1" applyAlignment="1">
      <alignment horizontal="justify" vertical="center" wrapText="1"/>
    </xf>
    <xf numFmtId="49" fontId="15" fillId="0" borderId="1" xfId="0" quotePrefix="1" applyNumberFormat="1" applyFont="1" applyBorder="1" applyAlignment="1">
      <alignment vertical="center" wrapText="1"/>
    </xf>
    <xf numFmtId="0" fontId="41" fillId="0" borderId="1" xfId="0" applyFont="1" applyBorder="1" applyAlignment="1">
      <alignment horizontal="center" vertical="center"/>
    </xf>
    <xf numFmtId="49" fontId="41" fillId="0" borderId="1" xfId="0" applyNumberFormat="1" applyFont="1" applyBorder="1" applyAlignment="1">
      <alignment vertical="center" wrapText="1"/>
    </xf>
    <xf numFmtId="175" fontId="41" fillId="0" borderId="1" xfId="1" applyNumberFormat="1" applyFont="1" applyFill="1" applyBorder="1" applyAlignment="1">
      <alignment vertical="center"/>
    </xf>
    <xf numFmtId="175" fontId="41" fillId="0" borderId="1" xfId="1" applyNumberFormat="1" applyFont="1" applyFill="1" applyBorder="1" applyAlignment="1">
      <alignment horizontal="center" vertical="center"/>
    </xf>
    <xf numFmtId="180" fontId="41" fillId="0" borderId="1" xfId="1" applyNumberFormat="1" applyFont="1" applyFill="1" applyBorder="1" applyAlignment="1">
      <alignment horizontal="center" vertical="center"/>
    </xf>
    <xf numFmtId="175" fontId="19" fillId="0" borderId="1" xfId="1" applyNumberFormat="1" applyFont="1" applyFill="1" applyBorder="1" applyAlignment="1">
      <alignment vertical="center"/>
    </xf>
    <xf numFmtId="0" fontId="19" fillId="0" borderId="0" xfId="0" applyFont="1" applyAlignment="1">
      <alignment vertical="center"/>
    </xf>
    <xf numFmtId="180" fontId="46" fillId="0" borderId="1" xfId="1" applyNumberFormat="1" applyFont="1" applyFill="1" applyBorder="1" applyAlignment="1">
      <alignment horizontal="center" vertical="center"/>
    </xf>
    <xf numFmtId="49" fontId="17" fillId="0" borderId="1" xfId="0" quotePrefix="1" applyNumberFormat="1" applyFont="1" applyBorder="1" applyAlignment="1">
      <alignment vertical="center" wrapText="1"/>
    </xf>
    <xf numFmtId="180" fontId="29" fillId="0" borderId="1" xfId="1" applyNumberFormat="1" applyFont="1" applyBorder="1" applyAlignment="1">
      <alignment horizontal="center"/>
    </xf>
    <xf numFmtId="180" fontId="18" fillId="0" borderId="1" xfId="1" applyNumberFormat="1" applyFont="1" applyBorder="1" applyAlignment="1">
      <alignment horizontal="center"/>
    </xf>
    <xf numFmtId="180" fontId="30" fillId="0" borderId="1" xfId="1" applyNumberFormat="1" applyFont="1" applyBorder="1" applyAlignment="1">
      <alignment horizontal="center"/>
    </xf>
    <xf numFmtId="180" fontId="47" fillId="2" borderId="1" xfId="1" applyNumberFormat="1" applyFont="1" applyFill="1" applyBorder="1" applyAlignment="1">
      <alignment horizontal="center" vertical="center" wrapText="1"/>
    </xf>
    <xf numFmtId="0" fontId="17" fillId="2" borderId="1" xfId="0" applyFont="1" applyFill="1" applyBorder="1" applyAlignment="1">
      <alignment horizontal="justify" vertical="center" wrapText="1"/>
    </xf>
    <xf numFmtId="0" fontId="17" fillId="2" borderId="1" xfId="0" applyFont="1" applyFill="1" applyBorder="1" applyAlignment="1">
      <alignment vertical="center" wrapText="1"/>
    </xf>
    <xf numFmtId="175" fontId="41" fillId="0" borderId="1" xfId="1" applyNumberFormat="1" applyFont="1" applyFill="1" applyBorder="1" applyAlignment="1">
      <alignment vertical="center" wrapText="1"/>
    </xf>
    <xf numFmtId="0" fontId="41" fillId="0" borderId="0" xfId="0" applyFont="1" applyAlignment="1">
      <alignment vertical="center"/>
    </xf>
    <xf numFmtId="180" fontId="48" fillId="2" borderId="1" xfId="1"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49" fillId="2" borderId="1" xfId="0" applyFont="1" applyFill="1" applyBorder="1" applyAlignment="1">
      <alignment vertical="center" wrapText="1"/>
    </xf>
    <xf numFmtId="180" fontId="47" fillId="2" borderId="1" xfId="1" applyNumberFormat="1" applyFont="1" applyFill="1" applyBorder="1" applyAlignment="1" applyProtection="1">
      <alignment horizontal="center" vertical="center"/>
      <protection locked="0"/>
    </xf>
    <xf numFmtId="180" fontId="49" fillId="2" borderId="1" xfId="1" applyNumberFormat="1" applyFont="1" applyFill="1" applyBorder="1" applyAlignment="1">
      <alignment horizontal="center" vertical="center" wrapText="1"/>
    </xf>
    <xf numFmtId="180" fontId="2" fillId="2" borderId="1" xfId="1" applyNumberFormat="1" applyFont="1" applyFill="1" applyBorder="1" applyAlignment="1">
      <alignment horizontal="center" vertical="center" wrapText="1"/>
    </xf>
    <xf numFmtId="180" fontId="2" fillId="2" borderId="1" xfId="1" applyNumberFormat="1" applyFont="1" applyFill="1" applyBorder="1" applyAlignment="1" applyProtection="1">
      <alignment horizontal="center" vertical="center"/>
      <protection locked="0"/>
    </xf>
    <xf numFmtId="0" fontId="19" fillId="3" borderId="0" xfId="0" applyFont="1" applyFill="1" applyAlignment="1">
      <alignment vertical="center"/>
    </xf>
    <xf numFmtId="0" fontId="24" fillId="3" borderId="0" xfId="0" applyFont="1" applyFill="1" applyAlignment="1">
      <alignment vertical="center"/>
    </xf>
    <xf numFmtId="0" fontId="23" fillId="3" borderId="0" xfId="0" applyFont="1" applyFill="1" applyAlignment="1">
      <alignment vertical="center"/>
    </xf>
    <xf numFmtId="49" fontId="15" fillId="0" borderId="1" xfId="0" applyNumberFormat="1" applyFont="1" applyBorder="1" applyAlignment="1">
      <alignment vertical="center" wrapText="1"/>
    </xf>
    <xf numFmtId="0" fontId="17" fillId="0" borderId="1" xfId="0" applyFont="1" applyBorder="1" applyAlignment="1">
      <alignment horizontal="left" vertical="center" wrapText="1"/>
    </xf>
    <xf numFmtId="0" fontId="17" fillId="0" borderId="1" xfId="0" quotePrefix="1" applyFont="1" applyBorder="1" applyAlignment="1">
      <alignment horizontal="left" vertical="center" wrapText="1"/>
    </xf>
    <xf numFmtId="0" fontId="15" fillId="0" borderId="1" xfId="0" quotePrefix="1" applyFont="1" applyBorder="1" applyAlignment="1">
      <alignment horizontal="center" vertical="center"/>
    </xf>
    <xf numFmtId="175" fontId="17" fillId="0" borderId="1" xfId="1" applyNumberFormat="1" applyFont="1" applyFill="1" applyBorder="1"/>
    <xf numFmtId="175" fontId="15" fillId="0" borderId="1" xfId="1" quotePrefix="1" applyNumberFormat="1" applyFont="1" applyFill="1" applyBorder="1" applyAlignment="1">
      <alignment horizontal="center" vertical="center"/>
    </xf>
    <xf numFmtId="180" fontId="19" fillId="0" borderId="1" xfId="1" applyNumberFormat="1" applyFont="1" applyFill="1" applyBorder="1" applyAlignment="1">
      <alignment horizontal="center" vertical="center"/>
    </xf>
    <xf numFmtId="49" fontId="17" fillId="0" borderId="1" xfId="0" applyNumberFormat="1" applyFont="1" applyBorder="1" applyAlignment="1">
      <alignment horizontal="left" vertical="center" wrapText="1"/>
    </xf>
    <xf numFmtId="49" fontId="17" fillId="0" borderId="1" xfId="0" quotePrefix="1" applyNumberFormat="1" applyFont="1" applyBorder="1" applyAlignment="1">
      <alignment horizontal="left" vertical="center" wrapText="1"/>
    </xf>
    <xf numFmtId="180" fontId="18" fillId="0" borderId="1" xfId="1" applyNumberFormat="1" applyFont="1" applyBorder="1" applyAlignment="1">
      <alignment horizontal="center" vertical="center"/>
    </xf>
    <xf numFmtId="49" fontId="15" fillId="0" borderId="1" xfId="0" quotePrefix="1" applyNumberFormat="1" applyFont="1" applyBorder="1" applyAlignment="1">
      <alignment horizontal="left" vertical="center" wrapText="1"/>
    </xf>
    <xf numFmtId="175" fontId="17" fillId="0" borderId="1" xfId="1" quotePrefix="1" applyNumberFormat="1" applyFont="1" applyFill="1" applyBorder="1" applyAlignment="1">
      <alignment horizontal="center" vertical="center"/>
    </xf>
    <xf numFmtId="4" fontId="15" fillId="0" borderId="0" xfId="0" applyNumberFormat="1" applyFont="1" applyAlignment="1">
      <alignment vertical="center"/>
    </xf>
    <xf numFmtId="0" fontId="17" fillId="0" borderId="0" xfId="0" quotePrefix="1" applyFont="1" applyAlignment="1">
      <alignment horizontal="center" vertical="center"/>
    </xf>
    <xf numFmtId="49" fontId="17" fillId="0" borderId="0" xfId="0" quotePrefix="1" applyNumberFormat="1" applyFont="1" applyAlignment="1">
      <alignment vertical="center" wrapText="1"/>
    </xf>
    <xf numFmtId="3" fontId="17" fillId="0" borderId="0" xfId="4" applyNumberFormat="1" applyFont="1" applyFill="1" applyBorder="1" applyAlignment="1">
      <alignment vertical="center"/>
    </xf>
    <xf numFmtId="3" fontId="2" fillId="0" borderId="15" xfId="4" applyNumberFormat="1" applyFont="1" applyFill="1" applyBorder="1" applyAlignment="1">
      <alignment vertical="center"/>
    </xf>
    <xf numFmtId="3" fontId="2" fillId="0" borderId="14" xfId="0" applyNumberFormat="1" applyFont="1" applyBorder="1" applyAlignment="1">
      <alignment vertical="center"/>
    </xf>
    <xf numFmtId="4" fontId="3" fillId="0" borderId="14" xfId="0" applyNumberFormat="1" applyFont="1" applyBorder="1" applyAlignment="1">
      <alignment vertical="center"/>
    </xf>
    <xf numFmtId="4" fontId="3" fillId="0" borderId="15" xfId="0" applyNumberFormat="1" applyFont="1" applyBorder="1" applyAlignment="1">
      <alignment vertical="center"/>
    </xf>
    <xf numFmtId="0" fontId="2" fillId="0" borderId="14" xfId="0" quotePrefix="1" applyFont="1" applyBorder="1" applyAlignment="1">
      <alignment horizontal="center" vertical="center"/>
    </xf>
    <xf numFmtId="3" fontId="2" fillId="0" borderId="15" xfId="0" applyNumberFormat="1" applyFont="1" applyBorder="1" applyAlignment="1">
      <alignment vertical="center"/>
    </xf>
    <xf numFmtId="3" fontId="2" fillId="0" borderId="14" xfId="4" applyNumberFormat="1" applyFont="1" applyFill="1" applyBorder="1" applyAlignment="1">
      <alignment vertical="center"/>
    </xf>
    <xf numFmtId="49" fontId="2" fillId="0" borderId="14" xfId="0" quotePrefix="1" applyNumberFormat="1" applyFont="1" applyBorder="1" applyAlignment="1">
      <alignment vertical="center" wrapText="1"/>
    </xf>
    <xf numFmtId="49" fontId="2" fillId="0" borderId="15" xfId="0" quotePrefix="1" applyNumberFormat="1" applyFont="1" applyBorder="1" applyAlignment="1">
      <alignment vertical="center" wrapText="1"/>
    </xf>
    <xf numFmtId="0" fontId="2" fillId="0" borderId="15" xfId="0" quotePrefix="1" applyFont="1" applyBorder="1" applyAlignment="1">
      <alignment horizontal="center" vertical="center"/>
    </xf>
    <xf numFmtId="3" fontId="2" fillId="0" borderId="0" xfId="4" applyNumberFormat="1" applyFont="1" applyFill="1" applyBorder="1" applyAlignment="1">
      <alignment vertical="center"/>
    </xf>
    <xf numFmtId="4" fontId="3" fillId="0" borderId="0" xfId="0" applyNumberFormat="1" applyFont="1" applyAlignment="1">
      <alignment vertical="center"/>
    </xf>
    <xf numFmtId="0" fontId="2" fillId="0" borderId="0" xfId="0" quotePrefix="1" applyFont="1" applyAlignment="1">
      <alignment horizontal="center" vertical="center"/>
    </xf>
    <xf numFmtId="49" fontId="2" fillId="0" borderId="0" xfId="0" quotePrefix="1" applyNumberFormat="1" applyFont="1" applyAlignment="1">
      <alignment vertical="center" wrapText="1"/>
    </xf>
    <xf numFmtId="49" fontId="17" fillId="0" borderId="0" xfId="0" applyNumberFormat="1" applyFont="1" applyAlignment="1">
      <alignment vertical="center" wrapText="1"/>
    </xf>
    <xf numFmtId="175" fontId="17" fillId="0" borderId="0" xfId="1" applyNumberFormat="1" applyFont="1" applyFill="1" applyAlignment="1">
      <alignment vertical="center"/>
    </xf>
    <xf numFmtId="175" fontId="17" fillId="0" borderId="0" xfId="1" applyNumberFormat="1" applyFont="1" applyFill="1" applyAlignment="1">
      <alignment horizontal="center" vertical="center"/>
    </xf>
    <xf numFmtId="180" fontId="17" fillId="0" borderId="0" xfId="1" applyNumberFormat="1" applyFont="1" applyFill="1" applyAlignment="1">
      <alignment horizontal="center" vertical="center"/>
    </xf>
    <xf numFmtId="180" fontId="17" fillId="0" borderId="1" xfId="1" applyNumberFormat="1" applyFont="1" applyBorder="1" applyAlignment="1">
      <alignment horizontal="center" vertical="center"/>
    </xf>
    <xf numFmtId="0" fontId="19" fillId="0" borderId="1" xfId="0" quotePrefix="1" applyFont="1" applyBorder="1" applyAlignment="1">
      <alignment horizontal="center" vertical="center"/>
    </xf>
    <xf numFmtId="49" fontId="19" fillId="0" borderId="1" xfId="0" quotePrefix="1" applyNumberFormat="1" applyFont="1" applyBorder="1" applyAlignment="1">
      <alignment vertical="center" wrapText="1"/>
    </xf>
    <xf numFmtId="175" fontId="19" fillId="0" borderId="1" xfId="1" applyNumberFormat="1" applyFont="1" applyFill="1" applyBorder="1" applyAlignment="1">
      <alignment horizontal="center" vertical="center"/>
    </xf>
    <xf numFmtId="180" fontId="19" fillId="0" borderId="1" xfId="1" quotePrefix="1" applyNumberFormat="1" applyFont="1" applyFill="1" applyBorder="1" applyAlignment="1">
      <alignment horizontal="center" vertical="center" wrapText="1"/>
    </xf>
    <xf numFmtId="3" fontId="17" fillId="0" borderId="1" xfId="0" applyNumberFormat="1" applyFont="1" applyBorder="1" applyAlignment="1">
      <alignment vertical="center" wrapText="1"/>
    </xf>
    <xf numFmtId="3" fontId="17" fillId="0" borderId="1" xfId="0" applyNumberFormat="1" applyFont="1" applyBorder="1" applyAlignment="1">
      <alignment vertical="center"/>
    </xf>
    <xf numFmtId="3" fontId="17" fillId="0" borderId="1" xfId="0" applyNumberFormat="1" applyFont="1" applyBorder="1" applyAlignment="1">
      <alignment horizontal="center" vertical="center"/>
    </xf>
    <xf numFmtId="0" fontId="17" fillId="0" borderId="3" xfId="0" quotePrefix="1" applyFont="1" applyBorder="1" applyAlignment="1">
      <alignment horizontal="center" vertical="center"/>
    </xf>
    <xf numFmtId="3" fontId="17" fillId="0" borderId="3" xfId="0" applyNumberFormat="1" applyFont="1" applyBorder="1" applyAlignment="1">
      <alignment vertical="center"/>
    </xf>
    <xf numFmtId="175" fontId="17" fillId="0" borderId="3" xfId="1" applyNumberFormat="1" applyFont="1" applyFill="1" applyBorder="1" applyAlignment="1">
      <alignment horizontal="center" vertical="center"/>
    </xf>
    <xf numFmtId="3" fontId="17" fillId="0" borderId="3" xfId="0" applyNumberFormat="1" applyFont="1" applyBorder="1" applyAlignment="1">
      <alignment horizontal="center" vertical="center"/>
    </xf>
    <xf numFmtId="180" fontId="17" fillId="0" borderId="3" xfId="1" applyNumberFormat="1" applyFont="1" applyBorder="1" applyAlignment="1">
      <alignment horizontal="center" vertical="center"/>
    </xf>
    <xf numFmtId="0" fontId="15" fillId="0" borderId="3" xfId="0" applyFont="1" applyBorder="1" applyAlignment="1">
      <alignment horizontal="center" vertical="center"/>
    </xf>
    <xf numFmtId="49" fontId="15" fillId="0" borderId="3" xfId="0" applyNumberFormat="1" applyFont="1" applyBorder="1" applyAlignment="1">
      <alignment horizontal="left" vertical="center" wrapText="1"/>
    </xf>
    <xf numFmtId="175" fontId="15" fillId="0" borderId="3" xfId="1" applyNumberFormat="1" applyFont="1" applyFill="1" applyBorder="1" applyAlignment="1">
      <alignment vertical="center"/>
    </xf>
    <xf numFmtId="175" fontId="15" fillId="0" borderId="3" xfId="1" applyNumberFormat="1" applyFont="1" applyFill="1" applyBorder="1" applyAlignment="1">
      <alignment horizontal="center" vertical="center"/>
    </xf>
    <xf numFmtId="180" fontId="15" fillId="0" borderId="3" xfId="1" applyNumberFormat="1" applyFont="1" applyFill="1" applyBorder="1" applyAlignment="1">
      <alignment horizontal="center" vertical="center"/>
    </xf>
    <xf numFmtId="0" fontId="19" fillId="0" borderId="1" xfId="0" applyFont="1" applyBorder="1" applyAlignment="1">
      <alignment vertical="center" wrapText="1"/>
    </xf>
    <xf numFmtId="175" fontId="19" fillId="0" borderId="1" xfId="1" applyNumberFormat="1" applyFont="1" applyFill="1" applyBorder="1" applyAlignment="1">
      <alignment horizontal="center" vertical="center" wrapText="1"/>
    </xf>
    <xf numFmtId="0" fontId="17" fillId="3" borderId="0" xfId="0" applyFont="1" applyFill="1" applyAlignment="1">
      <alignment vertical="center"/>
    </xf>
    <xf numFmtId="166" fontId="2" fillId="2" borderId="1" xfId="1" applyFont="1" applyFill="1" applyBorder="1" applyAlignment="1">
      <alignment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vertical="center"/>
    </xf>
    <xf numFmtId="166" fontId="3" fillId="2" borderId="1" xfId="1" applyFont="1" applyFill="1" applyBorder="1" applyAlignment="1">
      <alignment vertical="center"/>
    </xf>
    <xf numFmtId="49" fontId="2" fillId="2" borderId="1" xfId="0" applyNumberFormat="1" applyFont="1" applyFill="1" applyBorder="1" applyAlignment="1">
      <alignment horizontal="justify" vertical="center" wrapText="1"/>
    </xf>
    <xf numFmtId="49" fontId="2" fillId="2" borderId="1" xfId="0" applyNumberFormat="1" applyFont="1" applyFill="1" applyBorder="1" applyAlignment="1">
      <alignment vertical="center" wrapText="1"/>
    </xf>
    <xf numFmtId="49" fontId="2" fillId="2" borderId="1" xfId="0" applyNumberFormat="1" applyFont="1" applyFill="1" applyBorder="1" applyAlignment="1">
      <alignment horizontal="justify" vertical="center"/>
    </xf>
    <xf numFmtId="49" fontId="3" fillId="2" borderId="1" xfId="0" applyNumberFormat="1" applyFont="1" applyFill="1" applyBorder="1" applyAlignment="1">
      <alignment vertical="center" wrapText="1"/>
    </xf>
    <xf numFmtId="0" fontId="2" fillId="2" borderId="1" xfId="0" applyFont="1" applyFill="1" applyBorder="1" applyAlignment="1">
      <alignment horizontal="left" vertical="center" wrapText="1"/>
    </xf>
    <xf numFmtId="166" fontId="4" fillId="2" borderId="1" xfId="1" applyFont="1" applyFill="1" applyBorder="1" applyAlignment="1">
      <alignment vertical="center"/>
    </xf>
    <xf numFmtId="0" fontId="23" fillId="2" borderId="1" xfId="0" applyFont="1" applyFill="1" applyBorder="1" applyAlignment="1">
      <alignment vertical="center"/>
    </xf>
    <xf numFmtId="49" fontId="3" fillId="2" borderId="1" xfId="0" applyNumberFormat="1" applyFont="1" applyFill="1" applyBorder="1" applyAlignment="1">
      <alignment horizontal="left" vertical="center"/>
    </xf>
    <xf numFmtId="0" fontId="15" fillId="2" borderId="0" xfId="0" applyFont="1" applyFill="1" applyAlignment="1">
      <alignment vertical="center"/>
    </xf>
    <xf numFmtId="167" fontId="15" fillId="2" borderId="0" xfId="1" applyNumberFormat="1" applyFont="1" applyFill="1" applyAlignment="1">
      <alignment vertical="center"/>
    </xf>
    <xf numFmtId="0" fontId="17" fillId="2" borderId="0" xfId="0" applyFont="1" applyFill="1" applyAlignment="1">
      <alignment vertical="center"/>
    </xf>
    <xf numFmtId="4" fontId="3" fillId="2" borderId="2" xfId="0" applyNumberFormat="1" applyFont="1" applyFill="1" applyBorder="1" applyAlignment="1">
      <alignment horizontal="center" vertical="center" wrapText="1"/>
    </xf>
    <xf numFmtId="4" fontId="3" fillId="2" borderId="1" xfId="0" applyNumberFormat="1" applyFont="1" applyFill="1" applyBorder="1" applyAlignment="1">
      <alignment vertical="center" wrapText="1"/>
    </xf>
    <xf numFmtId="0" fontId="3" fillId="2" borderId="0" xfId="0" applyFont="1" applyFill="1" applyAlignment="1">
      <alignment horizontal="center" vertical="center"/>
    </xf>
    <xf numFmtId="0" fontId="16" fillId="2" borderId="0" xfId="0" applyFont="1" applyFill="1" applyAlignment="1">
      <alignment horizontal="center" vertical="center"/>
    </xf>
    <xf numFmtId="167" fontId="3" fillId="2" borderId="0" xfId="1" applyNumberFormat="1" applyFont="1" applyFill="1" applyAlignment="1">
      <alignment horizontal="center" vertical="center"/>
    </xf>
    <xf numFmtId="4" fontId="3" fillId="2" borderId="16"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3" fillId="2" borderId="0" xfId="0" applyNumberFormat="1" applyFont="1" applyFill="1" applyAlignment="1">
      <alignment horizontal="left" vertical="center"/>
    </xf>
    <xf numFmtId="4" fontId="3" fillId="2" borderId="1" xfId="0" applyNumberFormat="1" applyFont="1" applyFill="1" applyBorder="1" applyAlignment="1">
      <alignment vertical="center"/>
    </xf>
    <xf numFmtId="4" fontId="3" fillId="2" borderId="1" xfId="1" applyNumberFormat="1" applyFont="1" applyFill="1" applyBorder="1" applyAlignment="1">
      <alignment vertical="center"/>
    </xf>
    <xf numFmtId="3" fontId="3" fillId="2" borderId="1" xfId="0" applyNumberFormat="1" applyFont="1" applyFill="1" applyBorder="1" applyAlignment="1">
      <alignment vertical="center"/>
    </xf>
    <xf numFmtId="172" fontId="3" fillId="2" borderId="0" xfId="0" applyNumberFormat="1" applyFont="1" applyFill="1" applyAlignment="1">
      <alignment vertical="center"/>
    </xf>
    <xf numFmtId="167" fontId="3" fillId="2" borderId="0" xfId="1" applyNumberFormat="1" applyFont="1" applyFill="1" applyAlignment="1">
      <alignment vertical="center"/>
    </xf>
    <xf numFmtId="174" fontId="3" fillId="2" borderId="0" xfId="0" applyNumberFormat="1" applyFont="1" applyFill="1" applyAlignment="1">
      <alignment vertical="center"/>
    </xf>
    <xf numFmtId="0" fontId="3" fillId="2" borderId="1" xfId="0" applyFont="1" applyFill="1" applyBorder="1" applyAlignment="1">
      <alignment vertical="center"/>
    </xf>
    <xf numFmtId="43" fontId="3" fillId="2" borderId="0" xfId="0" applyNumberFormat="1" applyFont="1" applyFill="1" applyAlignment="1">
      <alignment vertical="center"/>
    </xf>
    <xf numFmtId="0" fontId="20" fillId="2" borderId="0" xfId="0" applyFont="1" applyFill="1" applyAlignment="1">
      <alignment vertical="center"/>
    </xf>
    <xf numFmtId="168" fontId="3" fillId="2" borderId="1" xfId="1" applyNumberFormat="1" applyFont="1" applyFill="1" applyBorder="1" applyAlignment="1">
      <alignment vertical="center"/>
    </xf>
    <xf numFmtId="168" fontId="20" fillId="2" borderId="0" xfId="0" applyNumberFormat="1" applyFont="1" applyFill="1" applyAlignment="1">
      <alignment vertical="center"/>
    </xf>
    <xf numFmtId="0" fontId="21" fillId="2" borderId="0" xfId="0" applyFont="1" applyFill="1" applyAlignment="1">
      <alignment vertical="center"/>
    </xf>
    <xf numFmtId="0" fontId="20" fillId="2" borderId="1" xfId="0" applyFont="1" applyFill="1" applyBorder="1" applyAlignment="1">
      <alignment vertical="center"/>
    </xf>
    <xf numFmtId="49" fontId="3" fillId="2" borderId="1" xfId="0" applyNumberFormat="1" applyFont="1" applyFill="1" applyBorder="1" applyAlignment="1">
      <alignment horizontal="left" vertical="center" wrapText="1"/>
    </xf>
    <xf numFmtId="43" fontId="20" fillId="2" borderId="0" xfId="0" applyNumberFormat="1" applyFont="1" applyFill="1" applyAlignment="1">
      <alignment vertical="center"/>
    </xf>
    <xf numFmtId="0" fontId="2" fillId="2" borderId="1" xfId="1" applyNumberFormat="1" applyFont="1" applyFill="1" applyBorder="1" applyAlignment="1">
      <alignment vertical="center"/>
    </xf>
    <xf numFmtId="4" fontId="2" fillId="2" borderId="1" xfId="0" applyNumberFormat="1" applyFont="1" applyFill="1" applyBorder="1" applyAlignment="1">
      <alignment vertical="center"/>
    </xf>
    <xf numFmtId="4" fontId="2" fillId="2" borderId="1" xfId="1" applyNumberFormat="1" applyFont="1" applyFill="1" applyBorder="1" applyAlignment="1">
      <alignment vertical="center"/>
    </xf>
    <xf numFmtId="167" fontId="2" fillId="2" borderId="15" xfId="1" applyNumberFormat="1" applyFont="1" applyFill="1" applyBorder="1" applyAlignment="1">
      <alignment vertical="center"/>
    </xf>
    <xf numFmtId="167" fontId="2" fillId="2" borderId="1" xfId="1" applyNumberFormat="1" applyFont="1" applyFill="1" applyBorder="1" applyAlignment="1">
      <alignment vertical="center"/>
    </xf>
    <xf numFmtId="3" fontId="2" fillId="2" borderId="0" xfId="0" applyNumberFormat="1" applyFont="1" applyFill="1" applyAlignment="1">
      <alignment vertical="center"/>
    </xf>
    <xf numFmtId="0" fontId="18" fillId="2" borderId="0" xfId="0" applyFont="1" applyFill="1" applyAlignment="1">
      <alignment vertical="center"/>
    </xf>
    <xf numFmtId="0" fontId="2" fillId="2" borderId="1" xfId="0" applyFont="1" applyFill="1" applyBorder="1" applyAlignment="1">
      <alignment vertical="center"/>
    </xf>
    <xf numFmtId="4" fontId="2" fillId="2" borderId="8" xfId="1" applyNumberFormat="1" applyFont="1" applyFill="1" applyBorder="1" applyAlignment="1">
      <alignment vertical="center"/>
    </xf>
    <xf numFmtId="0" fontId="2" fillId="2" borderId="1" xfId="0" applyFont="1" applyFill="1" applyBorder="1" applyAlignment="1">
      <alignment vertical="center" wrapText="1"/>
    </xf>
    <xf numFmtId="43" fontId="2" fillId="2" borderId="0" xfId="0" applyNumberFormat="1" applyFont="1" applyFill="1" applyAlignment="1">
      <alignment vertical="center"/>
    </xf>
    <xf numFmtId="0" fontId="2" fillId="2" borderId="1" xfId="0" quotePrefix="1" applyFont="1" applyFill="1" applyBorder="1" applyAlignment="1">
      <alignment vertical="center" wrapText="1"/>
    </xf>
    <xf numFmtId="0" fontId="2" fillId="2" borderId="14" xfId="0" applyFont="1" applyFill="1" applyBorder="1" applyAlignment="1">
      <alignment horizontal="left" vertical="center" wrapText="1"/>
    </xf>
    <xf numFmtId="173" fontId="3" fillId="2" borderId="1" xfId="0" applyNumberFormat="1" applyFont="1" applyFill="1" applyBorder="1" applyAlignment="1">
      <alignment vertical="center"/>
    </xf>
    <xf numFmtId="174" fontId="22" fillId="2" borderId="0" xfId="0" applyNumberFormat="1" applyFont="1" applyFill="1" applyAlignment="1">
      <alignment vertical="center"/>
    </xf>
    <xf numFmtId="173" fontId="22" fillId="2" borderId="0" xfId="0" applyNumberFormat="1" applyFont="1" applyFill="1" applyAlignment="1">
      <alignment vertical="center"/>
    </xf>
    <xf numFmtId="167" fontId="22" fillId="2" borderId="0" xfId="1" applyNumberFormat="1" applyFont="1" applyFill="1" applyAlignment="1">
      <alignment vertical="center"/>
    </xf>
    <xf numFmtId="0" fontId="22" fillId="2" borderId="1" xfId="0" applyFont="1" applyFill="1" applyBorder="1" applyAlignment="1">
      <alignment vertical="center"/>
    </xf>
    <xf numFmtId="4" fontId="22" fillId="2" borderId="0" xfId="0" applyNumberFormat="1" applyFont="1" applyFill="1" applyAlignment="1">
      <alignment vertical="center"/>
    </xf>
    <xf numFmtId="178" fontId="22" fillId="2" borderId="0" xfId="0" applyNumberFormat="1" applyFont="1" applyFill="1" applyAlignment="1">
      <alignment vertical="center"/>
    </xf>
    <xf numFmtId="173" fontId="2" fillId="2" borderId="1" xfId="0" applyNumberFormat="1" applyFont="1" applyFill="1" applyBorder="1" applyAlignment="1">
      <alignment vertical="center"/>
    </xf>
    <xf numFmtId="4" fontId="2" fillId="2" borderId="1" xfId="4" applyNumberFormat="1" applyFont="1" applyFill="1" applyBorder="1" applyAlignment="1">
      <alignment vertical="center"/>
    </xf>
    <xf numFmtId="0" fontId="18" fillId="2" borderId="1" xfId="0" applyFont="1" applyFill="1" applyBorder="1" applyAlignment="1">
      <alignment horizontal="left" vertical="center" wrapText="1"/>
    </xf>
    <xf numFmtId="166" fontId="22" fillId="2" borderId="0" xfId="1" applyFont="1" applyFill="1" applyBorder="1" applyAlignment="1">
      <alignment vertical="center"/>
    </xf>
    <xf numFmtId="166" fontId="2" fillId="2" borderId="0" xfId="1" applyFont="1" applyFill="1" applyBorder="1" applyAlignment="1">
      <alignment vertical="center"/>
    </xf>
    <xf numFmtId="173" fontId="2" fillId="2" borderId="2" xfId="0" applyNumberFormat="1" applyFont="1" applyFill="1" applyBorder="1" applyAlignment="1">
      <alignment vertical="center"/>
    </xf>
    <xf numFmtId="4" fontId="2" fillId="2" borderId="2" xfId="4" applyNumberFormat="1" applyFont="1" applyFill="1" applyBorder="1" applyAlignment="1">
      <alignment vertical="center"/>
    </xf>
    <xf numFmtId="173" fontId="2" fillId="2" borderId="1" xfId="4" applyNumberFormat="1" applyFont="1" applyFill="1" applyBorder="1" applyAlignment="1">
      <alignment vertical="center"/>
    </xf>
    <xf numFmtId="4" fontId="2" fillId="2" borderId="2" xfId="0" applyNumberFormat="1" applyFont="1" applyFill="1" applyBorder="1" applyAlignment="1">
      <alignment vertical="center"/>
    </xf>
    <xf numFmtId="3" fontId="2" fillId="2" borderId="2" xfId="0" applyNumberFormat="1" applyFont="1" applyFill="1" applyBorder="1" applyAlignment="1">
      <alignment vertical="center"/>
    </xf>
    <xf numFmtId="174" fontId="2" fillId="2" borderId="1" xfId="0" applyNumberFormat="1" applyFont="1" applyFill="1" applyBorder="1" applyAlignment="1">
      <alignment vertical="center"/>
    </xf>
    <xf numFmtId="174" fontId="2" fillId="2" borderId="1" xfId="4" applyNumberFormat="1" applyFont="1" applyFill="1" applyBorder="1" applyAlignment="1">
      <alignment vertical="center"/>
    </xf>
    <xf numFmtId="174" fontId="2" fillId="2" borderId="1" xfId="1" applyNumberFormat="1" applyFont="1" applyFill="1" applyBorder="1" applyAlignment="1">
      <alignment vertical="center"/>
    </xf>
    <xf numFmtId="0" fontId="24" fillId="2" borderId="0" xfId="0" applyFont="1" applyFill="1" applyAlignment="1">
      <alignment vertical="center"/>
    </xf>
    <xf numFmtId="173" fontId="24" fillId="2" borderId="0" xfId="0" applyNumberFormat="1" applyFont="1" applyFill="1" applyAlignment="1">
      <alignment vertical="center"/>
    </xf>
    <xf numFmtId="0" fontId="25" fillId="2" borderId="0" xfId="0" applyFont="1" applyFill="1" applyAlignment="1">
      <alignment vertical="center"/>
    </xf>
    <xf numFmtId="167" fontId="24" fillId="2" borderId="0" xfId="1" applyNumberFormat="1" applyFont="1" applyFill="1" applyAlignment="1">
      <alignment vertical="center"/>
    </xf>
    <xf numFmtId="0" fontId="24" fillId="2" borderId="1" xfId="0" applyFont="1" applyFill="1" applyBorder="1" applyAlignment="1">
      <alignment vertical="center"/>
    </xf>
    <xf numFmtId="0" fontId="3" fillId="2" borderId="1" xfId="0" quotePrefix="1" applyFont="1" applyFill="1" applyBorder="1" applyAlignment="1">
      <alignment horizontal="center" vertical="center"/>
    </xf>
    <xf numFmtId="3" fontId="3" fillId="2" borderId="1" xfId="4" applyNumberFormat="1" applyFont="1" applyFill="1" applyBorder="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7" fontId="26" fillId="2" borderId="0" xfId="1" applyNumberFormat="1" applyFont="1" applyFill="1" applyAlignment="1">
      <alignment vertical="center"/>
    </xf>
    <xf numFmtId="0" fontId="26" fillId="2" borderId="1" xfId="0" applyFont="1" applyFill="1" applyBorder="1" applyAlignment="1">
      <alignment vertical="center"/>
    </xf>
    <xf numFmtId="173" fontId="23" fillId="2" borderId="0" xfId="0" applyNumberFormat="1" applyFont="1" applyFill="1" applyAlignment="1">
      <alignment vertical="center"/>
    </xf>
    <xf numFmtId="0" fontId="2" fillId="2" borderId="1" xfId="0" quotePrefix="1" applyFont="1" applyFill="1" applyBorder="1" applyAlignment="1">
      <alignment horizontal="left" vertical="center" wrapText="1"/>
    </xf>
    <xf numFmtId="3" fontId="3" fillId="2" borderId="15" xfId="0" applyNumberFormat="1" applyFont="1" applyFill="1" applyBorder="1" applyAlignment="1">
      <alignment vertical="center"/>
    </xf>
    <xf numFmtId="3" fontId="23" fillId="2" borderId="1" xfId="0" applyNumberFormat="1" applyFont="1" applyFill="1" applyBorder="1" applyAlignment="1">
      <alignment vertical="center"/>
    </xf>
    <xf numFmtId="3" fontId="2" fillId="2" borderId="1" xfId="1" applyNumberFormat="1" applyFont="1" applyFill="1" applyBorder="1" applyAlignment="1">
      <alignment vertical="center"/>
    </xf>
    <xf numFmtId="3" fontId="4" fillId="2" borderId="1" xfId="0" applyNumberFormat="1" applyFont="1" applyFill="1" applyBorder="1" applyAlignment="1">
      <alignment vertical="center"/>
    </xf>
    <xf numFmtId="49" fontId="2" fillId="2" borderId="1" xfId="0" applyNumberFormat="1" applyFont="1" applyFill="1" applyBorder="1" applyAlignment="1">
      <alignment horizontal="left" vertical="center" wrapText="1"/>
    </xf>
    <xf numFmtId="49" fontId="2" fillId="2" borderId="1" xfId="0" quotePrefix="1" applyNumberFormat="1" applyFont="1" applyFill="1" applyBorder="1" applyAlignment="1">
      <alignment horizontal="left" vertical="center" wrapText="1"/>
    </xf>
    <xf numFmtId="49" fontId="3" fillId="2" borderId="1" xfId="0" quotePrefix="1" applyNumberFormat="1" applyFont="1" applyFill="1" applyBorder="1" applyAlignment="1">
      <alignment horizontal="left" vertical="center" wrapText="1"/>
    </xf>
    <xf numFmtId="3" fontId="4" fillId="2" borderId="1" xfId="4" applyNumberFormat="1" applyFont="1" applyFill="1" applyBorder="1" applyAlignment="1">
      <alignment vertical="center"/>
    </xf>
    <xf numFmtId="49" fontId="2" fillId="2" borderId="1" xfId="0" quotePrefix="1" applyNumberFormat="1" applyFont="1" applyFill="1" applyBorder="1" applyAlignment="1">
      <alignment vertical="center" wrapText="1"/>
    </xf>
    <xf numFmtId="3" fontId="13" fillId="2" borderId="1" xfId="0" applyNumberFormat="1" applyFont="1" applyFill="1" applyBorder="1" applyAlignment="1">
      <alignment vertical="center"/>
    </xf>
    <xf numFmtId="166" fontId="13" fillId="2" borderId="1" xfId="1" applyFont="1" applyFill="1" applyBorder="1" applyAlignment="1">
      <alignment vertical="center"/>
    </xf>
    <xf numFmtId="0" fontId="4" fillId="2" borderId="1" xfId="0" quotePrefix="1" applyFont="1" applyFill="1" applyBorder="1" applyAlignment="1">
      <alignment horizontal="center" vertical="center"/>
    </xf>
    <xf numFmtId="49" fontId="4" fillId="2" borderId="1" xfId="0" applyNumberFormat="1" applyFont="1" applyFill="1" applyBorder="1" applyAlignment="1">
      <alignment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vertical="center" wrapText="1"/>
    </xf>
    <xf numFmtId="166" fontId="3" fillId="2" borderId="1" xfId="1" applyFont="1" applyFill="1" applyBorder="1" applyAlignment="1">
      <alignment vertical="center" wrapText="1"/>
    </xf>
    <xf numFmtId="4" fontId="17" fillId="2" borderId="0" xfId="0" applyNumberFormat="1" applyFont="1" applyFill="1" applyAlignment="1">
      <alignment vertical="center"/>
    </xf>
    <xf numFmtId="167" fontId="17" fillId="2" borderId="0" xfId="1" applyNumberFormat="1" applyFont="1" applyFill="1" applyAlignment="1">
      <alignment vertical="center"/>
    </xf>
    <xf numFmtId="0" fontId="17" fillId="2" borderId="1" xfId="0" applyFont="1" applyFill="1" applyBorder="1" applyAlignment="1">
      <alignment vertical="center"/>
    </xf>
    <xf numFmtId="0" fontId="15" fillId="2" borderId="1" xfId="0" applyFont="1" applyFill="1" applyBorder="1" applyAlignment="1">
      <alignment horizontal="center" vertical="center"/>
    </xf>
    <xf numFmtId="49" fontId="15" fillId="2" borderId="1" xfId="0" applyNumberFormat="1" applyFont="1" applyFill="1" applyBorder="1" applyAlignment="1">
      <alignment vertical="center"/>
    </xf>
    <xf numFmtId="4" fontId="3" fillId="2" borderId="1" xfId="0" applyNumberFormat="1" applyFont="1" applyFill="1" applyBorder="1" applyAlignment="1">
      <alignment horizontal="center" vertical="center"/>
    </xf>
    <xf numFmtId="0" fontId="15" fillId="2" borderId="1" xfId="0" applyFont="1" applyFill="1" applyBorder="1" applyAlignment="1">
      <alignment vertical="center"/>
    </xf>
    <xf numFmtId="0" fontId="17" fillId="2" borderId="1" xfId="0" applyFont="1" applyFill="1" applyBorder="1" applyAlignment="1">
      <alignment horizontal="center" vertical="center"/>
    </xf>
    <xf numFmtId="49" fontId="17" fillId="2" borderId="1" xfId="0" applyNumberFormat="1" applyFont="1" applyFill="1" applyBorder="1" applyAlignment="1">
      <alignment vertical="center"/>
    </xf>
    <xf numFmtId="4" fontId="17" fillId="2" borderId="1" xfId="0" applyNumberFormat="1" applyFont="1" applyFill="1" applyBorder="1" applyAlignment="1">
      <alignment horizontal="center" vertical="center"/>
    </xf>
    <xf numFmtId="4" fontId="17" fillId="2" borderId="1" xfId="0" applyNumberFormat="1" applyFont="1" applyFill="1" applyBorder="1" applyAlignment="1">
      <alignment vertical="center"/>
    </xf>
    <xf numFmtId="166" fontId="17" fillId="2" borderId="1" xfId="1" applyFont="1" applyFill="1" applyBorder="1" applyAlignment="1">
      <alignment vertical="center"/>
    </xf>
    <xf numFmtId="0" fontId="17" fillId="2" borderId="0" xfId="0" applyFont="1" applyFill="1" applyAlignment="1">
      <alignment horizontal="center" vertical="center"/>
    </xf>
    <xf numFmtId="49" fontId="17" fillId="2" borderId="0" xfId="0" applyNumberFormat="1" applyFont="1" applyFill="1" applyAlignment="1">
      <alignment vertical="center"/>
    </xf>
    <xf numFmtId="4" fontId="17" fillId="2" borderId="0" xfId="0" applyNumberFormat="1" applyFont="1" applyFill="1" applyAlignment="1">
      <alignment horizontal="center" vertical="center"/>
    </xf>
    <xf numFmtId="166" fontId="17" fillId="2" borderId="0" xfId="1" applyFont="1" applyFill="1" applyAlignment="1">
      <alignment vertical="center"/>
    </xf>
    <xf numFmtId="3" fontId="17" fillId="2" borderId="0" xfId="0" applyNumberFormat="1" applyFont="1" applyFill="1" applyAlignment="1">
      <alignment vertical="center"/>
    </xf>
    <xf numFmtId="3" fontId="16" fillId="0" borderId="0" xfId="0" applyNumberFormat="1" applyFont="1" applyAlignment="1">
      <alignment horizontal="center" vertical="center"/>
    </xf>
    <xf numFmtId="175" fontId="0" fillId="0" borderId="0" xfId="0" applyNumberFormat="1"/>
    <xf numFmtId="0" fontId="38" fillId="2" borderId="1" xfId="0" applyFont="1" applyFill="1" applyBorder="1" applyAlignment="1">
      <alignment horizontal="center" vertical="center" wrapText="1"/>
    </xf>
    <xf numFmtId="0" fontId="18" fillId="0" borderId="1" xfId="0" applyFont="1" applyBorder="1"/>
    <xf numFmtId="0" fontId="16" fillId="0" borderId="3" xfId="0" applyFont="1" applyBorder="1" applyAlignment="1">
      <alignment horizontal="center" vertical="center"/>
    </xf>
    <xf numFmtId="3" fontId="18" fillId="0" borderId="0" xfId="0" applyNumberFormat="1" applyFont="1"/>
    <xf numFmtId="0" fontId="18" fillId="3" borderId="0" xfId="0" applyFont="1" applyFill="1"/>
    <xf numFmtId="175" fontId="18" fillId="3" borderId="0" xfId="1" applyNumberFormat="1" applyFont="1" applyFill="1"/>
    <xf numFmtId="0" fontId="0" fillId="3" borderId="0" xfId="0" applyFill="1"/>
    <xf numFmtId="0" fontId="18" fillId="0" borderId="1" xfId="0" quotePrefix="1" applyFont="1" applyBorder="1" applyAlignment="1">
      <alignment horizontal="left" vertical="center" wrapText="1"/>
    </xf>
    <xf numFmtId="3" fontId="15" fillId="0" borderId="0" xfId="0" applyNumberFormat="1" applyFont="1" applyAlignment="1">
      <alignment horizontal="center" vertical="center"/>
    </xf>
    <xf numFmtId="0" fontId="15" fillId="2" borderId="0" xfId="0" applyFont="1" applyFill="1" applyAlignment="1">
      <alignment horizontal="center" vertical="center"/>
    </xf>
    <xf numFmtId="0" fontId="52" fillId="0" borderId="0" xfId="0" applyFont="1" applyAlignment="1">
      <alignment vertical="center"/>
    </xf>
    <xf numFmtId="0" fontId="17" fillId="0" borderId="1" xfId="0" quotePrefix="1" applyFont="1" applyBorder="1" applyAlignment="1">
      <alignment horizontal="center" vertical="center" wrapText="1"/>
    </xf>
    <xf numFmtId="175" fontId="52" fillId="0" borderId="0" xfId="0" applyNumberFormat="1" applyFont="1" applyAlignment="1">
      <alignment vertical="center"/>
    </xf>
    <xf numFmtId="175" fontId="52" fillId="0" borderId="0" xfId="1" applyNumberFormat="1" applyFont="1" applyAlignment="1">
      <alignment vertical="center"/>
    </xf>
    <xf numFmtId="0" fontId="15" fillId="0" borderId="1" xfId="0" applyFont="1" applyBorder="1" applyAlignment="1">
      <alignment vertical="center"/>
    </xf>
    <xf numFmtId="3" fontId="52" fillId="0" borderId="0" xfId="0" applyNumberFormat="1" applyFont="1" applyAlignment="1">
      <alignment vertical="center"/>
    </xf>
    <xf numFmtId="0" fontId="53" fillId="0" borderId="1" xfId="0" applyFont="1" applyBorder="1" applyAlignment="1">
      <alignment horizontal="center" vertical="top" wrapText="1"/>
    </xf>
    <xf numFmtId="0" fontId="52" fillId="0" borderId="0" xfId="0" applyFont="1"/>
    <xf numFmtId="0" fontId="37" fillId="0" borderId="1" xfId="0" applyFont="1" applyBorder="1" applyAlignment="1">
      <alignment horizontal="left" vertical="center" wrapText="1"/>
    </xf>
    <xf numFmtId="0" fontId="17" fillId="0" borderId="1" xfId="0" applyFont="1" applyBorder="1" applyAlignment="1">
      <alignment vertical="center"/>
    </xf>
    <xf numFmtId="175" fontId="17" fillId="2" borderId="0" xfId="0" applyNumberFormat="1" applyFont="1" applyFill="1" applyAlignment="1">
      <alignment horizontal="center" vertical="center"/>
    </xf>
    <xf numFmtId="175" fontId="15" fillId="2" borderId="0" xfId="1" applyNumberFormat="1" applyFont="1" applyFill="1" applyAlignment="1">
      <alignment horizontal="center" vertical="center"/>
    </xf>
    <xf numFmtId="175" fontId="17" fillId="0" borderId="0" xfId="0" applyNumberFormat="1" applyFont="1" applyAlignment="1">
      <alignment horizontal="center" vertical="center"/>
    </xf>
    <xf numFmtId="0" fontId="18" fillId="0" borderId="0" xfId="0" applyFont="1" applyAlignment="1">
      <alignment horizontal="right"/>
    </xf>
    <xf numFmtId="175" fontId="18" fillId="0" borderId="0" xfId="1" applyNumberFormat="1" applyFont="1" applyAlignment="1">
      <alignment horizontal="center" vertical="center"/>
    </xf>
    <xf numFmtId="164" fontId="0" fillId="0" borderId="0" xfId="0" applyNumberFormat="1"/>
    <xf numFmtId="181" fontId="0" fillId="0" borderId="0" xfId="5" applyNumberFormat="1" applyFont="1"/>
    <xf numFmtId="181" fontId="0" fillId="0" borderId="0" xfId="0" applyNumberFormat="1"/>
    <xf numFmtId="182" fontId="0" fillId="0" borderId="0" xfId="5" applyNumberFormat="1" applyFont="1"/>
    <xf numFmtId="181" fontId="54" fillId="0" borderId="0" xfId="5" applyNumberFormat="1" applyFont="1"/>
    <xf numFmtId="0" fontId="54" fillId="0" borderId="0" xfId="0" applyFont="1"/>
    <xf numFmtId="182" fontId="54" fillId="0" borderId="0" xfId="5" applyNumberFormat="1" applyFont="1"/>
    <xf numFmtId="182" fontId="0" fillId="0" borderId="0" xfId="0" applyNumberFormat="1"/>
    <xf numFmtId="3" fontId="55" fillId="0" borderId="0" xfId="0" applyNumberFormat="1" applyFont="1"/>
    <xf numFmtId="172" fontId="0" fillId="0" borderId="0" xfId="0" applyNumberFormat="1"/>
    <xf numFmtId="181" fontId="18" fillId="0" borderId="0" xfId="5" applyNumberFormat="1" applyFont="1"/>
    <xf numFmtId="181" fontId="15" fillId="0" borderId="1" xfId="5" applyNumberFormat="1" applyFont="1" applyBorder="1" applyAlignment="1">
      <alignment horizontal="center" vertical="center"/>
    </xf>
    <xf numFmtId="181" fontId="15" fillId="0" borderId="1" xfId="5" applyNumberFormat="1" applyFont="1" applyBorder="1" applyAlignment="1">
      <alignment vertical="center"/>
    </xf>
    <xf numFmtId="181" fontId="16" fillId="0" borderId="1" xfId="5" applyNumberFormat="1" applyFont="1" applyBorder="1" applyAlignment="1">
      <alignment horizontal="right" vertical="center"/>
    </xf>
    <xf numFmtId="181" fontId="18" fillId="0" borderId="1" xfId="5" applyNumberFormat="1" applyFont="1" applyBorder="1" applyAlignment="1">
      <alignment horizontal="right" vertical="center"/>
    </xf>
    <xf numFmtId="183" fontId="18" fillId="0" borderId="1" xfId="5" applyNumberFormat="1" applyFont="1" applyBorder="1" applyAlignment="1">
      <alignment horizontal="right" vertical="center"/>
    </xf>
    <xf numFmtId="183" fontId="16" fillId="0" borderId="1" xfId="5" applyNumberFormat="1" applyFont="1" applyBorder="1" applyAlignment="1">
      <alignment vertical="center"/>
    </xf>
    <xf numFmtId="4" fontId="15" fillId="0" borderId="1" xfId="1" applyNumberFormat="1" applyFont="1" applyBorder="1" applyAlignment="1">
      <alignment vertical="center"/>
    </xf>
    <xf numFmtId="0" fontId="17" fillId="0" borderId="1" xfId="0" applyFont="1" applyBorder="1" applyAlignment="1">
      <alignment horizontal="justify" vertical="center" wrapText="1"/>
    </xf>
    <xf numFmtId="0" fontId="15" fillId="0" borderId="1" xfId="0" applyFont="1" applyBorder="1" applyAlignment="1">
      <alignment horizontal="justify" vertical="center"/>
    </xf>
    <xf numFmtId="3" fontId="15" fillId="0" borderId="1" xfId="1" applyNumberFormat="1" applyFont="1" applyBorder="1" applyAlignment="1">
      <alignment vertical="center"/>
    </xf>
    <xf numFmtId="3" fontId="17" fillId="0" borderId="1" xfId="1" applyNumberFormat="1" applyFont="1" applyBorder="1" applyAlignment="1">
      <alignment vertical="center"/>
    </xf>
    <xf numFmtId="184" fontId="15" fillId="0" borderId="1" xfId="1" applyNumberFormat="1" applyFont="1" applyBorder="1" applyAlignment="1">
      <alignment vertical="center"/>
    </xf>
    <xf numFmtId="184" fontId="17" fillId="0" borderId="1" xfId="1" applyNumberFormat="1" applyFont="1" applyBorder="1" applyAlignment="1">
      <alignment vertical="center"/>
    </xf>
    <xf numFmtId="184" fontId="16" fillId="0" borderId="1" xfId="0" applyNumberFormat="1" applyFont="1" applyBorder="1" applyAlignment="1">
      <alignment horizontal="center" vertical="center"/>
    </xf>
    <xf numFmtId="184" fontId="16" fillId="0" borderId="1" xfId="1" applyNumberFormat="1" applyFont="1" applyBorder="1" applyAlignment="1">
      <alignment horizontal="center" vertical="center"/>
    </xf>
    <xf numFmtId="184" fontId="18" fillId="0" borderId="1" xfId="1" applyNumberFormat="1" applyFont="1" applyBorder="1" applyAlignment="1">
      <alignment horizontal="center" vertical="center"/>
    </xf>
    <xf numFmtId="184" fontId="18" fillId="0" borderId="1" xfId="5" applyNumberFormat="1" applyFont="1" applyBorder="1" applyAlignment="1">
      <alignment vertical="center"/>
    </xf>
    <xf numFmtId="184" fontId="15" fillId="0" borderId="1" xfId="5" applyNumberFormat="1" applyFont="1" applyBorder="1" applyAlignment="1">
      <alignment horizontal="right" vertical="center"/>
    </xf>
    <xf numFmtId="184" fontId="17" fillId="0" borderId="1" xfId="5" applyNumberFormat="1" applyFont="1" applyBorder="1" applyAlignment="1">
      <alignment horizontal="right" vertical="center"/>
    </xf>
    <xf numFmtId="184" fontId="15" fillId="0" borderId="1" xfId="5" applyNumberFormat="1" applyFont="1" applyBorder="1" applyAlignment="1">
      <alignment vertical="center"/>
    </xf>
    <xf numFmtId="184" fontId="17" fillId="0" borderId="1" xfId="5" applyNumberFormat="1" applyFont="1" applyBorder="1" applyAlignment="1">
      <alignment vertical="center"/>
    </xf>
    <xf numFmtId="0" fontId="16" fillId="0" borderId="0" xfId="0" applyFont="1"/>
    <xf numFmtId="164" fontId="15" fillId="0" borderId="1" xfId="5" applyFont="1" applyBorder="1" applyAlignment="1">
      <alignment vertical="center"/>
    </xf>
    <xf numFmtId="3" fontId="15" fillId="0" borderId="1" xfId="0" applyNumberFormat="1" applyFont="1" applyBorder="1" applyAlignment="1">
      <alignment vertical="center"/>
    </xf>
    <xf numFmtId="0" fontId="16" fillId="0" borderId="1" xfId="0" applyFont="1" applyBorder="1" applyAlignment="1">
      <alignment vertical="center"/>
    </xf>
    <xf numFmtId="0" fontId="56" fillId="0" borderId="1" xfId="0" applyFont="1" applyBorder="1" applyAlignment="1">
      <alignment horizontal="center" vertical="center"/>
    </xf>
    <xf numFmtId="175" fontId="17" fillId="0" borderId="1" xfId="1" applyNumberFormat="1" applyFont="1" applyBorder="1" applyAlignment="1">
      <alignment vertical="center"/>
    </xf>
    <xf numFmtId="175" fontId="17" fillId="0" borderId="1" xfId="1" applyNumberFormat="1" applyFont="1" applyBorder="1" applyAlignment="1">
      <alignment horizontal="right" vertical="center"/>
    </xf>
    <xf numFmtId="0" fontId="56" fillId="0" borderId="1" xfId="0" applyFont="1" applyBorder="1" applyAlignment="1">
      <alignment horizontal="left" vertical="center" wrapText="1"/>
    </xf>
    <xf numFmtId="0" fontId="56" fillId="0" borderId="1" xfId="0" quotePrefix="1" applyFont="1" applyBorder="1" applyAlignment="1">
      <alignment horizontal="center" vertical="center"/>
    </xf>
    <xf numFmtId="175" fontId="56" fillId="0" borderId="1" xfId="1" applyNumberFormat="1" applyFont="1" applyBorder="1" applyAlignment="1">
      <alignment vertical="center"/>
    </xf>
    <xf numFmtId="0" fontId="35" fillId="0" borderId="1" xfId="0" applyFont="1" applyBorder="1" applyAlignment="1">
      <alignment horizontal="left" vertical="center" wrapText="1"/>
    </xf>
    <xf numFmtId="0" fontId="35" fillId="0" borderId="1" xfId="0" applyFont="1" applyBorder="1" applyAlignment="1">
      <alignment horizontal="center" vertical="center"/>
    </xf>
    <xf numFmtId="0" fontId="35" fillId="0" borderId="1" xfId="0" quotePrefix="1" applyFont="1" applyBorder="1" applyAlignment="1">
      <alignment horizontal="center" vertical="center"/>
    </xf>
    <xf numFmtId="175" fontId="56" fillId="0" borderId="1" xfId="1" applyNumberFormat="1" applyFont="1" applyBorder="1" applyAlignment="1">
      <alignment horizontal="right" vertical="center"/>
    </xf>
    <xf numFmtId="0" fontId="58" fillId="0" borderId="1" xfId="0" applyFont="1" applyBorder="1" applyAlignment="1">
      <alignment vertical="center"/>
    </xf>
    <xf numFmtId="0" fontId="58" fillId="0" borderId="1" xfId="0" applyFont="1" applyBorder="1" applyAlignment="1">
      <alignment horizontal="center" vertical="center"/>
    </xf>
    <xf numFmtId="0" fontId="58" fillId="2" borderId="1" xfId="0" applyFont="1" applyFill="1" applyBorder="1" applyAlignment="1">
      <alignment horizontal="center" vertical="center" wrapText="1"/>
    </xf>
    <xf numFmtId="175" fontId="58" fillId="0" borderId="1" xfId="1" applyNumberFormat="1" applyFont="1" applyBorder="1" applyAlignment="1">
      <alignment vertical="center"/>
    </xf>
    <xf numFmtId="0" fontId="35" fillId="0" borderId="1" xfId="0" quotePrefix="1" applyFont="1" applyBorder="1" applyAlignment="1">
      <alignment horizontal="left" vertical="center" wrapText="1"/>
    </xf>
    <xf numFmtId="0" fontId="59" fillId="0" borderId="0" xfId="0" applyFont="1"/>
    <xf numFmtId="175" fontId="35" fillId="0" borderId="1" xfId="1" applyNumberFormat="1" applyFont="1" applyBorder="1" applyAlignment="1">
      <alignment horizontal="center" vertical="center"/>
    </xf>
    <xf numFmtId="0" fontId="56" fillId="0" borderId="1" xfId="0" applyFont="1" applyBorder="1" applyAlignment="1">
      <alignment horizontal="justify" vertical="center" wrapText="1"/>
    </xf>
    <xf numFmtId="0" fontId="58" fillId="0" borderId="1" xfId="0" quotePrefix="1" applyFont="1" applyBorder="1" applyAlignment="1">
      <alignment horizontal="center" vertical="center"/>
    </xf>
    <xf numFmtId="0" fontId="56" fillId="2" borderId="1" xfId="0" applyFont="1" applyFill="1" applyBorder="1" applyAlignment="1">
      <alignment horizontal="center" vertical="center" wrapText="1"/>
    </xf>
    <xf numFmtId="175" fontId="0" fillId="0" borderId="0" xfId="1" applyNumberFormat="1" applyFont="1"/>
    <xf numFmtId="3" fontId="18" fillId="0" borderId="0" xfId="0" applyNumberFormat="1" applyFont="1" applyAlignment="1">
      <alignment horizontal="center" vertical="center"/>
    </xf>
    <xf numFmtId="3" fontId="35" fillId="0" borderId="1" xfId="1" applyNumberFormat="1" applyFont="1" applyBorder="1" applyAlignment="1">
      <alignment vertical="center"/>
    </xf>
    <xf numFmtId="184" fontId="35" fillId="0" borderId="1" xfId="5" applyNumberFormat="1" applyFont="1" applyBorder="1" applyAlignment="1">
      <alignment vertical="center"/>
    </xf>
    <xf numFmtId="0" fontId="0" fillId="0" borderId="0" xfId="0" applyAlignment="1">
      <alignment horizontal="center" vertical="center"/>
    </xf>
    <xf numFmtId="0" fontId="15" fillId="0" borderId="0" xfId="8" applyFont="1" applyAlignment="1">
      <alignment horizontal="center" vertical="center"/>
    </xf>
    <xf numFmtId="0" fontId="0" fillId="0" borderId="0" xfId="0" applyAlignment="1">
      <alignment vertical="center"/>
    </xf>
    <xf numFmtId="0" fontId="3" fillId="0" borderId="1" xfId="0" applyFont="1" applyBorder="1" applyAlignment="1">
      <alignment horizontal="center" vertical="center" wrapText="1"/>
    </xf>
    <xf numFmtId="0" fontId="18" fillId="0" borderId="1" xfId="0" applyFont="1" applyBorder="1" applyAlignment="1">
      <alignment vertical="center"/>
    </xf>
    <xf numFmtId="37" fontId="22" fillId="0" borderId="1" xfId="0" applyNumberFormat="1" applyFont="1" applyBorder="1" applyAlignment="1">
      <alignment vertical="center"/>
    </xf>
    <xf numFmtId="39" fontId="22" fillId="0" borderId="1" xfId="0" applyNumberFormat="1" applyFont="1" applyBorder="1" applyAlignment="1">
      <alignment horizontal="center" vertical="center"/>
    </xf>
    <xf numFmtId="37" fontId="0" fillId="0" borderId="0" xfId="0" applyNumberFormat="1" applyAlignment="1">
      <alignment vertical="center"/>
    </xf>
    <xf numFmtId="37" fontId="0" fillId="0" borderId="1" xfId="0" applyNumberFormat="1" applyBorder="1" applyAlignment="1">
      <alignment vertical="center"/>
    </xf>
    <xf numFmtId="37" fontId="22" fillId="0" borderId="1" xfId="0" applyNumberFormat="1" applyFont="1" applyBorder="1" applyAlignment="1">
      <alignment horizontal="center" vertical="center"/>
    </xf>
    <xf numFmtId="37" fontId="17" fillId="0" borderId="0" xfId="0" applyNumberFormat="1" applyFont="1" applyAlignment="1">
      <alignment vertical="center"/>
    </xf>
    <xf numFmtId="0" fontId="17" fillId="3" borderId="1" xfId="0" applyFont="1" applyFill="1" applyBorder="1" applyAlignment="1">
      <alignment horizontal="center" vertical="center"/>
    </xf>
    <xf numFmtId="0" fontId="18" fillId="3" borderId="1" xfId="0" applyFont="1" applyFill="1" applyBorder="1" applyAlignment="1">
      <alignment vertical="center"/>
    </xf>
    <xf numFmtId="37" fontId="22" fillId="3" borderId="1" xfId="0" applyNumberFormat="1" applyFont="1" applyFill="1" applyBorder="1" applyAlignment="1">
      <alignment vertical="center"/>
    </xf>
    <xf numFmtId="39" fontId="22" fillId="3" borderId="1" xfId="0" applyNumberFormat="1" applyFont="1" applyFill="1" applyBorder="1" applyAlignment="1">
      <alignment horizontal="center" vertical="center"/>
    </xf>
    <xf numFmtId="37" fontId="0" fillId="3" borderId="0" xfId="0" applyNumberFormat="1" applyFill="1" applyAlignment="1">
      <alignment vertical="center"/>
    </xf>
    <xf numFmtId="0" fontId="0" fillId="3" borderId="0" xfId="0" applyFill="1" applyAlignment="1">
      <alignment vertical="center"/>
    </xf>
    <xf numFmtId="37" fontId="23" fillId="0" borderId="1" xfId="0" applyNumberFormat="1" applyFont="1" applyBorder="1" applyAlignment="1">
      <alignment vertical="center"/>
    </xf>
    <xf numFmtId="37" fontId="0" fillId="5" borderId="0" xfId="0" applyNumberFormat="1" applyFill="1" applyAlignment="1">
      <alignment vertical="center"/>
    </xf>
    <xf numFmtId="2" fontId="0" fillId="0" borderId="0" xfId="0" applyNumberFormat="1" applyAlignment="1">
      <alignment vertical="center"/>
    </xf>
    <xf numFmtId="185" fontId="0" fillId="0" borderId="0" xfId="0" applyNumberFormat="1" applyAlignment="1">
      <alignment vertical="center"/>
    </xf>
    <xf numFmtId="167" fontId="0" fillId="0" borderId="0" xfId="4" applyNumberFormat="1" applyFont="1" applyAlignment="1">
      <alignment vertical="center"/>
    </xf>
    <xf numFmtId="167" fontId="17" fillId="0" borderId="0" xfId="4" applyNumberFormat="1" applyFont="1" applyAlignment="1">
      <alignment vertical="center"/>
    </xf>
    <xf numFmtId="43" fontId="2" fillId="0" borderId="0" xfId="4" applyFont="1" applyAlignment="1">
      <alignment vertical="center"/>
    </xf>
    <xf numFmtId="0" fontId="3" fillId="6" borderId="1" xfId="0" applyFont="1" applyFill="1" applyBorder="1" applyAlignment="1">
      <alignment horizontal="center" vertical="center" wrapText="1"/>
    </xf>
    <xf numFmtId="39" fontId="22" fillId="6" borderId="1" xfId="0" applyNumberFormat="1" applyFont="1" applyFill="1" applyBorder="1" applyAlignment="1">
      <alignment horizontal="center" vertical="center"/>
    </xf>
    <xf numFmtId="37" fontId="22" fillId="6" borderId="1" xfId="0" applyNumberFormat="1" applyFont="1" applyFill="1" applyBorder="1" applyAlignment="1">
      <alignment horizontal="center" vertical="center"/>
    </xf>
    <xf numFmtId="37" fontId="23" fillId="6" borderId="1" xfId="0" applyNumberFormat="1" applyFont="1" applyFill="1" applyBorder="1" applyAlignment="1">
      <alignment vertical="center"/>
    </xf>
    <xf numFmtId="37" fontId="17" fillId="6" borderId="0" xfId="0" applyNumberFormat="1" applyFont="1" applyFill="1" applyAlignment="1">
      <alignment vertical="center"/>
    </xf>
    <xf numFmtId="0" fontId="0" fillId="6" borderId="0" xfId="0" applyFill="1" applyAlignment="1">
      <alignment vertical="center"/>
    </xf>
    <xf numFmtId="37" fontId="22" fillId="6" borderId="1" xfId="0" applyNumberFormat="1" applyFont="1" applyFill="1" applyBorder="1" applyAlignment="1">
      <alignment vertical="center"/>
    </xf>
    <xf numFmtId="0" fontId="61" fillId="0" borderId="0" xfId="9" applyAlignment="1">
      <alignment horizontal="center" vertical="center"/>
    </xf>
    <xf numFmtId="0" fontId="61" fillId="0" borderId="0" xfId="9" applyAlignment="1">
      <alignment vertical="center"/>
    </xf>
    <xf numFmtId="0" fontId="15" fillId="0" borderId="2" xfId="9" applyFont="1" applyBorder="1" applyAlignment="1">
      <alignment horizontal="center" vertical="center"/>
    </xf>
    <xf numFmtId="0" fontId="15" fillId="0" borderId="14" xfId="9" applyFont="1" applyBorder="1" applyAlignment="1">
      <alignment horizontal="center" vertical="center"/>
    </xf>
    <xf numFmtId="0" fontId="15" fillId="0" borderId="1" xfId="9" applyFont="1" applyBorder="1" applyAlignment="1">
      <alignment horizontal="center" vertical="center" wrapText="1"/>
    </xf>
    <xf numFmtId="0" fontId="15" fillId="0" borderId="1" xfId="9" applyFont="1" applyBorder="1" applyAlignment="1">
      <alignment horizontal="center" vertical="center"/>
    </xf>
    <xf numFmtId="0" fontId="15" fillId="0" borderId="0" xfId="9" applyFont="1" applyAlignment="1">
      <alignment vertical="center"/>
    </xf>
    <xf numFmtId="0" fontId="17" fillId="0" borderId="1" xfId="9" applyFont="1" applyBorder="1" applyAlignment="1">
      <alignment horizontal="center" vertical="center"/>
    </xf>
    <xf numFmtId="0" fontId="18" fillId="0" borderId="1" xfId="9" applyFont="1" applyBorder="1" applyAlignment="1">
      <alignment vertical="center"/>
    </xf>
    <xf numFmtId="37" fontId="22" fillId="0" borderId="1" xfId="9" applyNumberFormat="1" applyFont="1" applyBorder="1" applyAlignment="1">
      <alignment vertical="center"/>
    </xf>
    <xf numFmtId="39" fontId="22" fillId="0" borderId="1" xfId="9" applyNumberFormat="1" applyFont="1" applyBorder="1" applyAlignment="1">
      <alignment vertical="center"/>
    </xf>
    <xf numFmtId="37" fontId="17" fillId="0" borderId="0" xfId="9" applyNumberFormat="1" applyFont="1" applyAlignment="1">
      <alignment vertical="center"/>
    </xf>
    <xf numFmtId="0" fontId="17" fillId="0" borderId="0" xfId="9" applyFont="1" applyAlignment="1">
      <alignment vertical="center"/>
    </xf>
    <xf numFmtId="37" fontId="61" fillId="0" borderId="0" xfId="9" applyNumberFormat="1" applyAlignment="1">
      <alignment vertical="center"/>
    </xf>
    <xf numFmtId="0" fontId="16" fillId="0" borderId="1" xfId="9" applyFont="1" applyBorder="1" applyAlignment="1">
      <alignment vertical="center"/>
    </xf>
    <xf numFmtId="37" fontId="23" fillId="0" borderId="1" xfId="9" applyNumberFormat="1" applyFont="1" applyBorder="1" applyAlignment="1">
      <alignment vertical="center"/>
    </xf>
    <xf numFmtId="2" fontId="61" fillId="0" borderId="0" xfId="9" applyNumberFormat="1" applyAlignment="1">
      <alignment vertical="center"/>
    </xf>
    <xf numFmtId="185" fontId="61" fillId="0" borderId="0" xfId="9" applyNumberFormat="1" applyAlignment="1">
      <alignment vertic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left" vertical="center" wrapText="1"/>
    </xf>
    <xf numFmtId="0" fontId="3" fillId="2" borderId="1" xfId="0" applyFont="1" applyFill="1" applyBorder="1" applyAlignment="1">
      <alignment horizontal="center" vertical="center" wrapText="1"/>
    </xf>
    <xf numFmtId="167" fontId="3" fillId="2" borderId="2" xfId="1" applyNumberFormat="1" applyFont="1" applyFill="1" applyBorder="1" applyAlignment="1">
      <alignment horizontal="center" vertical="center" wrapText="1"/>
    </xf>
    <xf numFmtId="167" fontId="3" fillId="2" borderId="3" xfId="1"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5" fillId="2" borderId="0" xfId="0" applyFont="1" applyFill="1" applyAlignment="1">
      <alignment horizontal="center" vertical="center" wrapText="1"/>
    </xf>
    <xf numFmtId="171" fontId="19" fillId="2" borderId="0" xfId="0" applyNumberFormat="1" applyFont="1" applyFill="1" applyAlignment="1">
      <alignment horizontal="center" vertical="center"/>
    </xf>
    <xf numFmtId="0" fontId="4" fillId="2" borderId="0" xfId="0" applyFont="1" applyFill="1" applyAlignment="1">
      <alignment horizontal="right" vertical="center"/>
    </xf>
    <xf numFmtId="3" fontId="14" fillId="2" borderId="0" xfId="0" applyNumberFormat="1" applyFont="1" applyFill="1" applyAlignment="1">
      <alignment horizontal="center" vertical="center"/>
    </xf>
    <xf numFmtId="167" fontId="3" fillId="2" borderId="16" xfId="1"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4" fontId="3" fillId="2" borderId="14" xfId="0" applyNumberFormat="1" applyFont="1" applyFill="1" applyBorder="1" applyAlignment="1">
      <alignment horizontal="center" vertical="center" wrapText="1"/>
    </xf>
    <xf numFmtId="4" fontId="3" fillId="2" borderId="11" xfId="0" applyNumberFormat="1" applyFont="1" applyFill="1" applyBorder="1" applyAlignment="1">
      <alignment horizontal="center" vertical="center" wrapText="1"/>
    </xf>
    <xf numFmtId="4" fontId="3" fillId="2" borderId="15"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49" fontId="3" fillId="2" borderId="2" xfId="0" applyNumberFormat="1" applyFont="1" applyFill="1" applyBorder="1" applyAlignment="1">
      <alignment horizontal="center" vertical="center"/>
    </xf>
    <xf numFmtId="49" fontId="3" fillId="2" borderId="16"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3" fontId="3" fillId="2" borderId="2" xfId="0" applyNumberFormat="1" applyFont="1" applyFill="1" applyBorder="1" applyAlignment="1">
      <alignment horizontal="center" vertical="center" wrapText="1"/>
    </xf>
    <xf numFmtId="3" fontId="3" fillId="2" borderId="16"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166" fontId="3" fillId="2" borderId="2" xfId="1" applyFont="1" applyFill="1" applyBorder="1" applyAlignment="1">
      <alignment horizontal="center" vertical="center" wrapText="1"/>
    </xf>
    <xf numFmtId="166" fontId="3" fillId="2" borderId="16" xfId="1" applyFont="1" applyFill="1" applyBorder="1" applyAlignment="1">
      <alignment horizontal="center" vertical="center" wrapText="1"/>
    </xf>
    <xf numFmtId="166" fontId="3" fillId="2" borderId="3" xfId="1" applyFont="1" applyFill="1" applyBorder="1" applyAlignment="1">
      <alignment horizontal="center" vertical="center" wrapText="1"/>
    </xf>
    <xf numFmtId="0" fontId="30" fillId="0" borderId="17"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1" xfId="0" applyFont="1" applyBorder="1" applyAlignment="1">
      <alignment horizontal="center" vertical="center"/>
    </xf>
    <xf numFmtId="0" fontId="2" fillId="2" borderId="0" xfId="0" applyFont="1" applyFill="1" applyAlignment="1">
      <alignment horizontal="left" vertical="center" wrapText="1"/>
    </xf>
    <xf numFmtId="0" fontId="31" fillId="0" borderId="0" xfId="0" applyFont="1" applyAlignment="1">
      <alignment horizontal="center"/>
    </xf>
    <xf numFmtId="0" fontId="29" fillId="0" borderId="0" xfId="0" applyFont="1" applyAlignment="1">
      <alignment horizontal="center"/>
    </xf>
    <xf numFmtId="0" fontId="30" fillId="0" borderId="0" xfId="0" applyFont="1" applyAlignment="1">
      <alignment horizontal="center"/>
    </xf>
    <xf numFmtId="0" fontId="29" fillId="0" borderId="13" xfId="0" applyFont="1" applyBorder="1" applyAlignment="1">
      <alignment horizontal="right" vertical="center"/>
    </xf>
    <xf numFmtId="0" fontId="41" fillId="0" borderId="0" xfId="0" applyFont="1" applyAlignment="1">
      <alignment horizontal="center" vertical="center"/>
    </xf>
    <xf numFmtId="180" fontId="15" fillId="0" borderId="1" xfId="1" applyNumberFormat="1" applyFont="1" applyFill="1" applyBorder="1" applyAlignment="1">
      <alignment horizontal="center" vertical="center" wrapText="1"/>
    </xf>
    <xf numFmtId="3" fontId="15" fillId="0" borderId="0" xfId="0" applyNumberFormat="1" applyFont="1" applyAlignment="1">
      <alignment horizontal="center" vertical="center"/>
    </xf>
    <xf numFmtId="0" fontId="15" fillId="0" borderId="0" xfId="0" applyFont="1" applyAlignment="1">
      <alignment horizontal="center" vertical="center"/>
    </xf>
    <xf numFmtId="171" fontId="19" fillId="0" borderId="0" xfId="0" applyNumberFormat="1" applyFont="1" applyAlignment="1">
      <alignment horizontal="center" vertical="center"/>
    </xf>
    <xf numFmtId="0" fontId="19" fillId="0" borderId="0" xfId="0" applyFont="1" applyAlignment="1">
      <alignment horizontal="right" vertical="center"/>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175" fontId="15" fillId="0" borderId="1" xfId="1" applyNumberFormat="1" applyFont="1" applyFill="1" applyBorder="1" applyAlignment="1">
      <alignment horizontal="center" vertical="center" wrapText="1"/>
    </xf>
    <xf numFmtId="175" fontId="15" fillId="0" borderId="1" xfId="1" applyNumberFormat="1" applyFont="1" applyFill="1" applyBorder="1" applyAlignment="1">
      <alignment horizontal="center" vertical="center"/>
    </xf>
    <xf numFmtId="180" fontId="15" fillId="0" borderId="14" xfId="1" applyNumberFormat="1" applyFont="1" applyFill="1" applyBorder="1" applyAlignment="1">
      <alignment horizontal="center" vertical="center" wrapText="1"/>
    </xf>
    <xf numFmtId="180" fontId="15" fillId="0" borderId="11" xfId="1" applyNumberFormat="1" applyFont="1" applyFill="1" applyBorder="1" applyAlignment="1">
      <alignment horizontal="center" vertical="center" wrapText="1"/>
    </xf>
    <xf numFmtId="180" fontId="15" fillId="0" borderId="15" xfId="1" applyNumberFormat="1" applyFont="1" applyFill="1" applyBorder="1" applyAlignment="1">
      <alignment horizontal="center" vertical="center" wrapText="1"/>
    </xf>
    <xf numFmtId="182" fontId="0" fillId="0" borderId="0" xfId="0" applyNumberFormat="1" applyAlignment="1">
      <alignment horizontal="center"/>
    </xf>
    <xf numFmtId="0" fontId="0" fillId="0" borderId="0" xfId="0" applyAlignment="1">
      <alignment horizontal="center"/>
    </xf>
    <xf numFmtId="164" fontId="0" fillId="0" borderId="0" xfId="0" applyNumberFormat="1" applyAlignment="1">
      <alignment horizontal="center"/>
    </xf>
    <xf numFmtId="182" fontId="0" fillId="0" borderId="0" xfId="5" applyNumberFormat="1" applyFont="1" applyAlignment="1">
      <alignment horizontal="center"/>
    </xf>
    <xf numFmtId="0" fontId="15" fillId="0" borderId="0" xfId="8" applyFont="1" applyAlignment="1">
      <alignment horizontal="center" vertical="center"/>
    </xf>
    <xf numFmtId="0" fontId="15" fillId="0" borderId="13" xfId="9" applyFont="1" applyBorder="1" applyAlignment="1">
      <alignment horizontal="center" vertical="center"/>
    </xf>
    <xf numFmtId="167" fontId="0" fillId="0" borderId="0" xfId="4" applyNumberFormat="1" applyFont="1" applyAlignment="1">
      <alignment horizontal="center"/>
    </xf>
    <xf numFmtId="167" fontId="0" fillId="0" borderId="0" xfId="0" applyNumberFormat="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7"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15" xfId="0" applyFont="1" applyBorder="1" applyAlignment="1">
      <alignment horizontal="center" vertical="center"/>
    </xf>
    <xf numFmtId="0" fontId="15" fillId="0" borderId="1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15" fillId="0" borderId="1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5" xfId="0" applyFont="1" applyBorder="1" applyAlignment="1">
      <alignment horizontal="center" vertical="center" wrapText="1"/>
    </xf>
    <xf numFmtId="0" fontId="18" fillId="0" borderId="0" xfId="0" applyFont="1" applyAlignment="1">
      <alignment horizontal="center"/>
    </xf>
    <xf numFmtId="0" fontId="25" fillId="0" borderId="0" xfId="0" applyFont="1" applyAlignment="1">
      <alignment horizontal="center" vertical="center"/>
    </xf>
    <xf numFmtId="0" fontId="16" fillId="0" borderId="0" xfId="0" applyFont="1" applyAlignment="1">
      <alignment horizontal="center" vertical="center"/>
    </xf>
    <xf numFmtId="0" fontId="25" fillId="0" borderId="13" xfId="0" applyFont="1" applyBorder="1" applyAlignment="1">
      <alignment horizontal="right"/>
    </xf>
    <xf numFmtId="0" fontId="16" fillId="0" borderId="0" xfId="0" applyFont="1" applyAlignment="1">
      <alignment horizontal="center"/>
    </xf>
    <xf numFmtId="0" fontId="25" fillId="0" borderId="0" xfId="0" applyFont="1" applyAlignment="1">
      <alignment horizontal="center"/>
    </xf>
    <xf numFmtId="0" fontId="39" fillId="2" borderId="0" xfId="0" applyFont="1" applyFill="1" applyAlignment="1">
      <alignment horizontal="center" vertical="center"/>
    </xf>
    <xf numFmtId="0" fontId="19" fillId="2" borderId="0" xfId="0" applyFont="1" applyFill="1" applyAlignment="1">
      <alignment horizontal="center" vertical="center"/>
    </xf>
    <xf numFmtId="0" fontId="15" fillId="2" borderId="0" xfId="0" applyFont="1" applyFill="1" applyAlignment="1">
      <alignment horizontal="center" vertical="center"/>
    </xf>
    <xf numFmtId="0" fontId="18" fillId="0" borderId="0" xfId="0" applyFont="1" applyAlignment="1">
      <alignment horizontal="center" vertical="center"/>
    </xf>
    <xf numFmtId="0" fontId="18" fillId="0" borderId="0" xfId="0" applyFont="1" applyAlignment="1">
      <alignment horizontal="right"/>
    </xf>
    <xf numFmtId="0" fontId="16" fillId="0" borderId="0" xfId="0" applyFont="1" applyAlignment="1">
      <alignment horizontal="right" vertical="center"/>
    </xf>
    <xf numFmtId="175" fontId="25" fillId="0" borderId="13" xfId="1" applyNumberFormat="1" applyFont="1" applyBorder="1" applyAlignment="1">
      <alignment horizontal="center" vertical="center"/>
    </xf>
    <xf numFmtId="175" fontId="18" fillId="0" borderId="0" xfId="1" applyNumberFormat="1" applyFont="1" applyAlignment="1">
      <alignment horizontal="center" vertical="center"/>
    </xf>
    <xf numFmtId="175" fontId="25" fillId="0" borderId="0" xfId="1" applyNumberFormat="1" applyFont="1" applyAlignment="1">
      <alignment horizontal="center" vertical="center"/>
    </xf>
    <xf numFmtId="175" fontId="16" fillId="0" borderId="0" xfId="1" applyNumberFormat="1" applyFont="1" applyAlignment="1">
      <alignment horizontal="center" vertical="center"/>
    </xf>
    <xf numFmtId="181" fontId="25" fillId="0" borderId="13" xfId="5" applyNumberFormat="1" applyFont="1" applyBorder="1" applyAlignment="1">
      <alignment horizontal="right"/>
    </xf>
    <xf numFmtId="181" fontId="18" fillId="0" borderId="0" xfId="5" applyNumberFormat="1" applyFont="1" applyAlignment="1">
      <alignment horizontal="center"/>
    </xf>
    <xf numFmtId="181" fontId="25" fillId="0" borderId="0" xfId="5" applyNumberFormat="1" applyFont="1" applyAlignment="1">
      <alignment horizontal="center"/>
    </xf>
    <xf numFmtId="181" fontId="16" fillId="0" borderId="0" xfId="5" applyNumberFormat="1" applyFont="1" applyAlignment="1">
      <alignment horizontal="center" vertical="center"/>
    </xf>
    <xf numFmtId="0" fontId="25" fillId="0" borderId="13" xfId="0" applyFont="1" applyBorder="1" applyAlignment="1">
      <alignment horizontal="center"/>
    </xf>
    <xf numFmtId="0" fontId="28" fillId="0" borderId="0" xfId="0" applyFont="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cellXfs>
  <cellStyles count="10">
    <cellStyle name="Comma" xfId="1" builtinId="3"/>
    <cellStyle name="Comma [0]" xfId="5" builtinId="6"/>
    <cellStyle name="Comma 10 2" xfId="4" xr:uid="{00000000-0005-0000-0000-000001000000}"/>
    <cellStyle name="Comma 2" xfId="6" xr:uid="{90F8B7C3-3DBC-43F4-A196-8C6F58982AC1}"/>
    <cellStyle name="Hyperlink" xfId="2" builtinId="8"/>
    <cellStyle name="Normal" xfId="0" builtinId="0"/>
    <cellStyle name="Normal 2" xfId="9" xr:uid="{B5CEE689-1FD6-4B37-90B1-A2027BB9FE85}"/>
    <cellStyle name="Normal 2_SO LIEU NQ 2012 (Ban hong)" xfId="3" xr:uid="{00000000-0005-0000-0000-000004000000}"/>
    <cellStyle name="Normal 3" xfId="7" xr:uid="{89AB529E-2F8A-4060-BF36-76CE614ACF3C}"/>
    <cellStyle name="Normal 5" xfId="8" xr:uid="{17A8E060-D2AB-4A5E-9BE2-3E3929F3EEAA}"/>
  </cellStyles>
  <dxfs count="1">
    <dxf>
      <fill>
        <patternFill patternType="solid">
          <fgColor auto="1"/>
          <bgColor indexed="65"/>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2.%20UBND%20X&#195;%20PHI&#202;NG%20P&#7856;N\N&#258;M%202026\2.%20PH&#210;NG%20KINH%20T&#7870;%20-%202026\Ph&#226;n%20b&#7893;%20&#272;&#7906;T%205\Bi&#7875;u%20ch&#237;nh%20s&#225;ch%20TW%20-%20T&#205;NH%20THU%20H&#7890;I,%20B&#7892;%20SUNG).xlsx" TargetMode="External"/><Relationship Id="rId1" Type="http://schemas.openxmlformats.org/officeDocument/2006/relationships/externalLinkPath" Target="/2.%20UBND%20X&#195;%20PHI&#202;NG%20P&#7856;N/N&#258;M%202026/2.%20PH&#210;NG%20KINH%20T&#7870;%20-%202026/Ph&#226;n%20b&#7893;%20&#272;&#7906;T%205/Bi&#7875;u%20ch&#237;nh%20s&#225;ch%20TW%20-%20T&#205;NH%20THU%20H&#7890;I,%20B&#7892;%20S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xz"/>
      <sheetName val="01"/>
      <sheetName val="Bieu số 03 (2)"/>
      <sheetName val="Bieu số 03"/>
      <sheetName val="Bổ sung (tổng)"/>
      <sheetName val="Thu hồi"/>
      <sheetName val="Tính thu hồi, bổ sung"/>
      <sheetName val="Tổng"/>
      <sheetName val="1a"/>
      <sheetName val="PL01a"/>
      <sheetName val="PL01a (2)"/>
      <sheetName val="PL1b"/>
      <sheetName val="PL 01c"/>
      <sheetName val="1b"/>
      <sheetName val="1c"/>
      <sheetName val="1d"/>
      <sheetName val="1e (NĐ 66)"/>
      <sheetName val="1i"/>
      <sheetName val="1n"/>
      <sheetName val="1p"/>
      <sheetName val="PL10"/>
      <sheetName val="10a"/>
      <sheetName val="PL11"/>
      <sheetName val="PL11a"/>
      <sheetName val="PL12"/>
      <sheetName val="12a"/>
      <sheetName val="12b"/>
      <sheetName val="12c"/>
      <sheetName val="12d"/>
    </sheetNames>
    <sheetDataSet>
      <sheetData sheetId="0"/>
      <sheetData sheetId="1"/>
      <sheetData sheetId="2"/>
      <sheetData sheetId="3"/>
      <sheetData sheetId="4"/>
      <sheetData sheetId="5">
        <row r="5">
          <cell r="H5">
            <v>-114370000.00000009</v>
          </cell>
        </row>
        <row r="6">
          <cell r="H6">
            <v>-107349999.99999991</v>
          </cell>
        </row>
        <row r="7">
          <cell r="H7">
            <v>-381530000</v>
          </cell>
        </row>
        <row r="8">
          <cell r="D8">
            <v>-91849999.999999911</v>
          </cell>
          <cell r="E8">
            <v>-14104000</v>
          </cell>
        </row>
        <row r="9">
          <cell r="H9">
            <v>0</v>
          </cell>
        </row>
        <row r="10">
          <cell r="H10">
            <v>-96029000.000000104</v>
          </cell>
        </row>
        <row r="11">
          <cell r="H11">
            <v>-36142000.000000052</v>
          </cell>
        </row>
        <row r="12">
          <cell r="H12">
            <v>0</v>
          </cell>
        </row>
        <row r="13">
          <cell r="H13">
            <v>-841375000</v>
          </cell>
        </row>
      </sheetData>
      <sheetData sheetId="6">
        <row r="5">
          <cell r="D5"/>
          <cell r="F5">
            <v>23250000</v>
          </cell>
          <cell r="H5"/>
          <cell r="J5">
            <v>527319999.99999994</v>
          </cell>
          <cell r="L5"/>
        </row>
        <row r="6">
          <cell r="D6"/>
          <cell r="F6"/>
          <cell r="H6">
            <v>9459999.9999999944</v>
          </cell>
          <cell r="J6">
            <v>45112575.999999061</v>
          </cell>
          <cell r="L6"/>
        </row>
        <row r="7">
          <cell r="D7"/>
          <cell r="F7"/>
          <cell r="H7">
            <v>149471999.99999997</v>
          </cell>
          <cell r="J7">
            <v>888294000.00000083</v>
          </cell>
          <cell r="L7">
            <v>5616000</v>
          </cell>
        </row>
        <row r="8">
          <cell r="D8">
            <v>115187999.99999988</v>
          </cell>
          <cell r="F8"/>
          <cell r="H8"/>
          <cell r="J8">
            <v>415640000</v>
          </cell>
          <cell r="L8"/>
        </row>
        <row r="9">
          <cell r="D9"/>
          <cell r="F9"/>
          <cell r="H9"/>
          <cell r="J9">
            <v>0</v>
          </cell>
          <cell r="L9"/>
        </row>
        <row r="10">
          <cell r="C10">
            <v>-96029000.000000104</v>
          </cell>
          <cell r="D10"/>
          <cell r="F10"/>
          <cell r="H10">
            <v>15075999.999999993</v>
          </cell>
          <cell r="J10">
            <v>46128000.000000119</v>
          </cell>
          <cell r="L10"/>
        </row>
        <row r="11">
          <cell r="D11"/>
          <cell r="F11"/>
          <cell r="H11"/>
          <cell r="J11">
            <v>252120000</v>
          </cell>
          <cell r="L11"/>
        </row>
        <row r="12">
          <cell r="D12">
            <v>1150000.000000091</v>
          </cell>
          <cell r="F12"/>
          <cell r="H12">
            <v>36339999.999999978</v>
          </cell>
          <cell r="J12">
            <v>271590000.00000012</v>
          </cell>
          <cell r="L12"/>
        </row>
      </sheetData>
      <sheetData sheetId="7">
        <row r="5">
          <cell r="E5">
            <v>48.650000000000091</v>
          </cell>
          <cell r="K5">
            <v>62.432000000000002</v>
          </cell>
          <cell r="Q5">
            <v>3.2880000000000003</v>
          </cell>
        </row>
        <row r="6">
          <cell r="E6">
            <v>107.34999999999991</v>
          </cell>
          <cell r="H6">
            <v>0</v>
          </cell>
          <cell r="Q6">
            <v>0</v>
          </cell>
        </row>
        <row r="7">
          <cell r="E7">
            <v>381.53</v>
          </cell>
          <cell r="H7">
            <v>0</v>
          </cell>
        </row>
        <row r="8">
          <cell r="H8">
            <v>91.849999999999909</v>
          </cell>
          <cell r="K8">
            <v>14.103999999999999</v>
          </cell>
          <cell r="Q8">
            <v>0</v>
          </cell>
        </row>
        <row r="9">
          <cell r="H9">
            <v>0</v>
          </cell>
          <cell r="Q9">
            <v>0</v>
          </cell>
        </row>
        <row r="10">
          <cell r="H10">
            <v>0</v>
          </cell>
          <cell r="Q10">
            <v>0</v>
          </cell>
        </row>
        <row r="11">
          <cell r="E11">
            <v>15.456000000000017</v>
          </cell>
          <cell r="H11">
            <v>4.0900000000000318</v>
          </cell>
          <cell r="K11">
            <v>16.596000000000004</v>
          </cell>
          <cell r="Q11">
            <v>0</v>
          </cell>
        </row>
        <row r="12">
          <cell r="H12">
            <v>0</v>
          </cell>
          <cell r="Q12"/>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huvienphapluat.vn/van-ban/Bo-may-hanh-chinh/Nghi-dinh-178-2024-ND-CP-chinh-sach-che-do-can-bo-cong-vien-chuc-thuc-hien-sap-xep-bo-may-chinh-tri-638054.aspx?anchor=dieu_9"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U131"/>
  <sheetViews>
    <sheetView view="pageBreakPreview" topLeftCell="A103" zoomScale="60" zoomScaleNormal="100" workbookViewId="0">
      <selection activeCell="C8" sqref="C8:D8"/>
    </sheetView>
  </sheetViews>
  <sheetFormatPr defaultColWidth="9" defaultRowHeight="12.75"/>
  <cols>
    <col min="1" max="1" width="5.42578125" style="1" customWidth="1"/>
    <col min="2" max="2" width="63.42578125" style="1" customWidth="1"/>
    <col min="3" max="3" width="23.140625" style="2" customWidth="1"/>
    <col min="4" max="4" width="16.5703125" style="6" customWidth="1"/>
    <col min="5" max="5" width="17.85546875" style="1" customWidth="1"/>
    <col min="6" max="7" width="16.42578125" style="1" hidden="1" customWidth="1"/>
    <col min="8" max="8" width="0" style="1" hidden="1" customWidth="1"/>
    <col min="9" max="9" width="16.85546875" style="1" hidden="1" customWidth="1"/>
    <col min="10" max="12" width="0" style="1" hidden="1" customWidth="1"/>
    <col min="13" max="13" width="12" style="1" bestFit="1" customWidth="1"/>
    <col min="14" max="14" width="9.85546875" style="1" bestFit="1" customWidth="1"/>
    <col min="15" max="256" width="9" style="1"/>
    <col min="257" max="257" width="5.42578125" style="1" customWidth="1"/>
    <col min="258" max="258" width="63.42578125" style="1" customWidth="1"/>
    <col min="259" max="259" width="21" style="1" customWidth="1"/>
    <col min="260" max="260" width="18" style="1" customWidth="1"/>
    <col min="261" max="261" width="17.85546875" style="1" customWidth="1"/>
    <col min="262" max="268" width="0" style="1" hidden="1" customWidth="1"/>
    <col min="269" max="269" width="12" style="1" bestFit="1" customWidth="1"/>
    <col min="270" max="270" width="9.85546875" style="1" bestFit="1" customWidth="1"/>
    <col min="271" max="512" width="9" style="1"/>
    <col min="513" max="513" width="5.42578125" style="1" customWidth="1"/>
    <col min="514" max="514" width="63.42578125" style="1" customWidth="1"/>
    <col min="515" max="515" width="21" style="1" customWidth="1"/>
    <col min="516" max="516" width="18" style="1" customWidth="1"/>
    <col min="517" max="517" width="17.85546875" style="1" customWidth="1"/>
    <col min="518" max="524" width="0" style="1" hidden="1" customWidth="1"/>
    <col min="525" max="525" width="12" style="1" bestFit="1" customWidth="1"/>
    <col min="526" max="526" width="9.85546875" style="1" bestFit="1" customWidth="1"/>
    <col min="527" max="768" width="9" style="1"/>
    <col min="769" max="769" width="5.42578125" style="1" customWidth="1"/>
    <col min="770" max="770" width="63.42578125" style="1" customWidth="1"/>
    <col min="771" max="771" width="21" style="1" customWidth="1"/>
    <col min="772" max="772" width="18" style="1" customWidth="1"/>
    <col min="773" max="773" width="17.85546875" style="1" customWidth="1"/>
    <col min="774" max="780" width="0" style="1" hidden="1" customWidth="1"/>
    <col min="781" max="781" width="12" style="1" bestFit="1" customWidth="1"/>
    <col min="782" max="782" width="9.85546875" style="1" bestFit="1" customWidth="1"/>
    <col min="783" max="1024" width="9" style="1"/>
    <col min="1025" max="1025" width="5.42578125" style="1" customWidth="1"/>
    <col min="1026" max="1026" width="63.42578125" style="1" customWidth="1"/>
    <col min="1027" max="1027" width="21" style="1" customWidth="1"/>
    <col min="1028" max="1028" width="18" style="1" customWidth="1"/>
    <col min="1029" max="1029" width="17.85546875" style="1" customWidth="1"/>
    <col min="1030" max="1036" width="0" style="1" hidden="1" customWidth="1"/>
    <col min="1037" max="1037" width="12" style="1" bestFit="1" customWidth="1"/>
    <col min="1038" max="1038" width="9.85546875" style="1" bestFit="1" customWidth="1"/>
    <col min="1039" max="1280" width="9" style="1"/>
    <col min="1281" max="1281" width="5.42578125" style="1" customWidth="1"/>
    <col min="1282" max="1282" width="63.42578125" style="1" customWidth="1"/>
    <col min="1283" max="1283" width="21" style="1" customWidth="1"/>
    <col min="1284" max="1284" width="18" style="1" customWidth="1"/>
    <col min="1285" max="1285" width="17.85546875" style="1" customWidth="1"/>
    <col min="1286" max="1292" width="0" style="1" hidden="1" customWidth="1"/>
    <col min="1293" max="1293" width="12" style="1" bestFit="1" customWidth="1"/>
    <col min="1294" max="1294" width="9.85546875" style="1" bestFit="1" customWidth="1"/>
    <col min="1295" max="1536" width="9" style="1"/>
    <col min="1537" max="1537" width="5.42578125" style="1" customWidth="1"/>
    <col min="1538" max="1538" width="63.42578125" style="1" customWidth="1"/>
    <col min="1539" max="1539" width="21" style="1" customWidth="1"/>
    <col min="1540" max="1540" width="18" style="1" customWidth="1"/>
    <col min="1541" max="1541" width="17.85546875" style="1" customWidth="1"/>
    <col min="1542" max="1548" width="0" style="1" hidden="1" customWidth="1"/>
    <col min="1549" max="1549" width="12" style="1" bestFit="1" customWidth="1"/>
    <col min="1550" max="1550" width="9.85546875" style="1" bestFit="1" customWidth="1"/>
    <col min="1551" max="1792" width="9" style="1"/>
    <col min="1793" max="1793" width="5.42578125" style="1" customWidth="1"/>
    <col min="1794" max="1794" width="63.42578125" style="1" customWidth="1"/>
    <col min="1795" max="1795" width="21" style="1" customWidth="1"/>
    <col min="1796" max="1796" width="18" style="1" customWidth="1"/>
    <col min="1797" max="1797" width="17.85546875" style="1" customWidth="1"/>
    <col min="1798" max="1804" width="0" style="1" hidden="1" customWidth="1"/>
    <col min="1805" max="1805" width="12" style="1" bestFit="1" customWidth="1"/>
    <col min="1806" max="1806" width="9.85546875" style="1" bestFit="1" customWidth="1"/>
    <col min="1807" max="2048" width="9" style="1"/>
    <col min="2049" max="2049" width="5.42578125" style="1" customWidth="1"/>
    <col min="2050" max="2050" width="63.42578125" style="1" customWidth="1"/>
    <col min="2051" max="2051" width="21" style="1" customWidth="1"/>
    <col min="2052" max="2052" width="18" style="1" customWidth="1"/>
    <col min="2053" max="2053" width="17.85546875" style="1" customWidth="1"/>
    <col min="2054" max="2060" width="0" style="1" hidden="1" customWidth="1"/>
    <col min="2061" max="2061" width="12" style="1" bestFit="1" customWidth="1"/>
    <col min="2062" max="2062" width="9.85546875" style="1" bestFit="1" customWidth="1"/>
    <col min="2063" max="2304" width="9" style="1"/>
    <col min="2305" max="2305" width="5.42578125" style="1" customWidth="1"/>
    <col min="2306" max="2306" width="63.42578125" style="1" customWidth="1"/>
    <col min="2307" max="2307" width="21" style="1" customWidth="1"/>
    <col min="2308" max="2308" width="18" style="1" customWidth="1"/>
    <col min="2309" max="2309" width="17.85546875" style="1" customWidth="1"/>
    <col min="2310" max="2316" width="0" style="1" hidden="1" customWidth="1"/>
    <col min="2317" max="2317" width="12" style="1" bestFit="1" customWidth="1"/>
    <col min="2318" max="2318" width="9.85546875" style="1" bestFit="1" customWidth="1"/>
    <col min="2319" max="2560" width="9" style="1"/>
    <col min="2561" max="2561" width="5.42578125" style="1" customWidth="1"/>
    <col min="2562" max="2562" width="63.42578125" style="1" customWidth="1"/>
    <col min="2563" max="2563" width="21" style="1" customWidth="1"/>
    <col min="2564" max="2564" width="18" style="1" customWidth="1"/>
    <col min="2565" max="2565" width="17.85546875" style="1" customWidth="1"/>
    <col min="2566" max="2572" width="0" style="1" hidden="1" customWidth="1"/>
    <col min="2573" max="2573" width="12" style="1" bestFit="1" customWidth="1"/>
    <col min="2574" max="2574" width="9.85546875" style="1" bestFit="1" customWidth="1"/>
    <col min="2575" max="2816" width="9" style="1"/>
    <col min="2817" max="2817" width="5.42578125" style="1" customWidth="1"/>
    <col min="2818" max="2818" width="63.42578125" style="1" customWidth="1"/>
    <col min="2819" max="2819" width="21" style="1" customWidth="1"/>
    <col min="2820" max="2820" width="18" style="1" customWidth="1"/>
    <col min="2821" max="2821" width="17.85546875" style="1" customWidth="1"/>
    <col min="2822" max="2828" width="0" style="1" hidden="1" customWidth="1"/>
    <col min="2829" max="2829" width="12" style="1" bestFit="1" customWidth="1"/>
    <col min="2830" max="2830" width="9.85546875" style="1" bestFit="1" customWidth="1"/>
    <col min="2831" max="3072" width="9" style="1"/>
    <col min="3073" max="3073" width="5.42578125" style="1" customWidth="1"/>
    <col min="3074" max="3074" width="63.42578125" style="1" customWidth="1"/>
    <col min="3075" max="3075" width="21" style="1" customWidth="1"/>
    <col min="3076" max="3076" width="18" style="1" customWidth="1"/>
    <col min="3077" max="3077" width="17.85546875" style="1" customWidth="1"/>
    <col min="3078" max="3084" width="0" style="1" hidden="1" customWidth="1"/>
    <col min="3085" max="3085" width="12" style="1" bestFit="1" customWidth="1"/>
    <col min="3086" max="3086" width="9.85546875" style="1" bestFit="1" customWidth="1"/>
    <col min="3087" max="3328" width="9" style="1"/>
    <col min="3329" max="3329" width="5.42578125" style="1" customWidth="1"/>
    <col min="3330" max="3330" width="63.42578125" style="1" customWidth="1"/>
    <col min="3331" max="3331" width="21" style="1" customWidth="1"/>
    <col min="3332" max="3332" width="18" style="1" customWidth="1"/>
    <col min="3333" max="3333" width="17.85546875" style="1" customWidth="1"/>
    <col min="3334" max="3340" width="0" style="1" hidden="1" customWidth="1"/>
    <col min="3341" max="3341" width="12" style="1" bestFit="1" customWidth="1"/>
    <col min="3342" max="3342" width="9.85546875" style="1" bestFit="1" customWidth="1"/>
    <col min="3343" max="3584" width="9" style="1"/>
    <col min="3585" max="3585" width="5.42578125" style="1" customWidth="1"/>
    <col min="3586" max="3586" width="63.42578125" style="1" customWidth="1"/>
    <col min="3587" max="3587" width="21" style="1" customWidth="1"/>
    <col min="3588" max="3588" width="18" style="1" customWidth="1"/>
    <col min="3589" max="3589" width="17.85546875" style="1" customWidth="1"/>
    <col min="3590" max="3596" width="0" style="1" hidden="1" customWidth="1"/>
    <col min="3597" max="3597" width="12" style="1" bestFit="1" customWidth="1"/>
    <col min="3598" max="3598" width="9.85546875" style="1" bestFit="1" customWidth="1"/>
    <col min="3599" max="3840" width="9" style="1"/>
    <col min="3841" max="3841" width="5.42578125" style="1" customWidth="1"/>
    <col min="3842" max="3842" width="63.42578125" style="1" customWidth="1"/>
    <col min="3843" max="3843" width="21" style="1" customWidth="1"/>
    <col min="3844" max="3844" width="18" style="1" customWidth="1"/>
    <col min="3845" max="3845" width="17.85546875" style="1" customWidth="1"/>
    <col min="3846" max="3852" width="0" style="1" hidden="1" customWidth="1"/>
    <col min="3853" max="3853" width="12" style="1" bestFit="1" customWidth="1"/>
    <col min="3854" max="3854" width="9.85546875" style="1" bestFit="1" customWidth="1"/>
    <col min="3855" max="4096" width="9" style="1"/>
    <col min="4097" max="4097" width="5.42578125" style="1" customWidth="1"/>
    <col min="4098" max="4098" width="63.42578125" style="1" customWidth="1"/>
    <col min="4099" max="4099" width="21" style="1" customWidth="1"/>
    <col min="4100" max="4100" width="18" style="1" customWidth="1"/>
    <col min="4101" max="4101" width="17.85546875" style="1" customWidth="1"/>
    <col min="4102" max="4108" width="0" style="1" hidden="1" customWidth="1"/>
    <col min="4109" max="4109" width="12" style="1" bestFit="1" customWidth="1"/>
    <col min="4110" max="4110" width="9.85546875" style="1" bestFit="1" customWidth="1"/>
    <col min="4111" max="4352" width="9" style="1"/>
    <col min="4353" max="4353" width="5.42578125" style="1" customWidth="1"/>
    <col min="4354" max="4354" width="63.42578125" style="1" customWidth="1"/>
    <col min="4355" max="4355" width="21" style="1" customWidth="1"/>
    <col min="4356" max="4356" width="18" style="1" customWidth="1"/>
    <col min="4357" max="4357" width="17.85546875" style="1" customWidth="1"/>
    <col min="4358" max="4364" width="0" style="1" hidden="1" customWidth="1"/>
    <col min="4365" max="4365" width="12" style="1" bestFit="1" customWidth="1"/>
    <col min="4366" max="4366" width="9.85546875" style="1" bestFit="1" customWidth="1"/>
    <col min="4367" max="4608" width="9" style="1"/>
    <col min="4609" max="4609" width="5.42578125" style="1" customWidth="1"/>
    <col min="4610" max="4610" width="63.42578125" style="1" customWidth="1"/>
    <col min="4611" max="4611" width="21" style="1" customWidth="1"/>
    <col min="4612" max="4612" width="18" style="1" customWidth="1"/>
    <col min="4613" max="4613" width="17.85546875" style="1" customWidth="1"/>
    <col min="4614" max="4620" width="0" style="1" hidden="1" customWidth="1"/>
    <col min="4621" max="4621" width="12" style="1" bestFit="1" customWidth="1"/>
    <col min="4622" max="4622" width="9.85546875" style="1" bestFit="1" customWidth="1"/>
    <col min="4623" max="4864" width="9" style="1"/>
    <col min="4865" max="4865" width="5.42578125" style="1" customWidth="1"/>
    <col min="4866" max="4866" width="63.42578125" style="1" customWidth="1"/>
    <col min="4867" max="4867" width="21" style="1" customWidth="1"/>
    <col min="4868" max="4868" width="18" style="1" customWidth="1"/>
    <col min="4869" max="4869" width="17.85546875" style="1" customWidth="1"/>
    <col min="4870" max="4876" width="0" style="1" hidden="1" customWidth="1"/>
    <col min="4877" max="4877" width="12" style="1" bestFit="1" customWidth="1"/>
    <col min="4878" max="4878" width="9.85546875" style="1" bestFit="1" customWidth="1"/>
    <col min="4879" max="5120" width="9" style="1"/>
    <col min="5121" max="5121" width="5.42578125" style="1" customWidth="1"/>
    <col min="5122" max="5122" width="63.42578125" style="1" customWidth="1"/>
    <col min="5123" max="5123" width="21" style="1" customWidth="1"/>
    <col min="5124" max="5124" width="18" style="1" customWidth="1"/>
    <col min="5125" max="5125" width="17.85546875" style="1" customWidth="1"/>
    <col min="5126" max="5132" width="0" style="1" hidden="1" customWidth="1"/>
    <col min="5133" max="5133" width="12" style="1" bestFit="1" customWidth="1"/>
    <col min="5134" max="5134" width="9.85546875" style="1" bestFit="1" customWidth="1"/>
    <col min="5135" max="5376" width="9" style="1"/>
    <col min="5377" max="5377" width="5.42578125" style="1" customWidth="1"/>
    <col min="5378" max="5378" width="63.42578125" style="1" customWidth="1"/>
    <col min="5379" max="5379" width="21" style="1" customWidth="1"/>
    <col min="5380" max="5380" width="18" style="1" customWidth="1"/>
    <col min="5381" max="5381" width="17.85546875" style="1" customWidth="1"/>
    <col min="5382" max="5388" width="0" style="1" hidden="1" customWidth="1"/>
    <col min="5389" max="5389" width="12" style="1" bestFit="1" customWidth="1"/>
    <col min="5390" max="5390" width="9.85546875" style="1" bestFit="1" customWidth="1"/>
    <col min="5391" max="5632" width="9" style="1"/>
    <col min="5633" max="5633" width="5.42578125" style="1" customWidth="1"/>
    <col min="5634" max="5634" width="63.42578125" style="1" customWidth="1"/>
    <col min="5635" max="5635" width="21" style="1" customWidth="1"/>
    <col min="5636" max="5636" width="18" style="1" customWidth="1"/>
    <col min="5637" max="5637" width="17.85546875" style="1" customWidth="1"/>
    <col min="5638" max="5644" width="0" style="1" hidden="1" customWidth="1"/>
    <col min="5645" max="5645" width="12" style="1" bestFit="1" customWidth="1"/>
    <col min="5646" max="5646" width="9.85546875" style="1" bestFit="1" customWidth="1"/>
    <col min="5647" max="5888" width="9" style="1"/>
    <col min="5889" max="5889" width="5.42578125" style="1" customWidth="1"/>
    <col min="5890" max="5890" width="63.42578125" style="1" customWidth="1"/>
    <col min="5891" max="5891" width="21" style="1" customWidth="1"/>
    <col min="5892" max="5892" width="18" style="1" customWidth="1"/>
    <col min="5893" max="5893" width="17.85546875" style="1" customWidth="1"/>
    <col min="5894" max="5900" width="0" style="1" hidden="1" customWidth="1"/>
    <col min="5901" max="5901" width="12" style="1" bestFit="1" customWidth="1"/>
    <col min="5902" max="5902" width="9.85546875" style="1" bestFit="1" customWidth="1"/>
    <col min="5903" max="6144" width="9" style="1"/>
    <col min="6145" max="6145" width="5.42578125" style="1" customWidth="1"/>
    <col min="6146" max="6146" width="63.42578125" style="1" customWidth="1"/>
    <col min="6147" max="6147" width="21" style="1" customWidth="1"/>
    <col min="6148" max="6148" width="18" style="1" customWidth="1"/>
    <col min="6149" max="6149" width="17.85546875" style="1" customWidth="1"/>
    <col min="6150" max="6156" width="0" style="1" hidden="1" customWidth="1"/>
    <col min="6157" max="6157" width="12" style="1" bestFit="1" customWidth="1"/>
    <col min="6158" max="6158" width="9.85546875" style="1" bestFit="1" customWidth="1"/>
    <col min="6159" max="6400" width="9" style="1"/>
    <col min="6401" max="6401" width="5.42578125" style="1" customWidth="1"/>
    <col min="6402" max="6402" width="63.42578125" style="1" customWidth="1"/>
    <col min="6403" max="6403" width="21" style="1" customWidth="1"/>
    <col min="6404" max="6404" width="18" style="1" customWidth="1"/>
    <col min="6405" max="6405" width="17.85546875" style="1" customWidth="1"/>
    <col min="6406" max="6412" width="0" style="1" hidden="1" customWidth="1"/>
    <col min="6413" max="6413" width="12" style="1" bestFit="1" customWidth="1"/>
    <col min="6414" max="6414" width="9.85546875" style="1" bestFit="1" customWidth="1"/>
    <col min="6415" max="6656" width="9" style="1"/>
    <col min="6657" max="6657" width="5.42578125" style="1" customWidth="1"/>
    <col min="6658" max="6658" width="63.42578125" style="1" customWidth="1"/>
    <col min="6659" max="6659" width="21" style="1" customWidth="1"/>
    <col min="6660" max="6660" width="18" style="1" customWidth="1"/>
    <col min="6661" max="6661" width="17.85546875" style="1" customWidth="1"/>
    <col min="6662" max="6668" width="0" style="1" hidden="1" customWidth="1"/>
    <col min="6669" max="6669" width="12" style="1" bestFit="1" customWidth="1"/>
    <col min="6670" max="6670" width="9.85546875" style="1" bestFit="1" customWidth="1"/>
    <col min="6671" max="6912" width="9" style="1"/>
    <col min="6913" max="6913" width="5.42578125" style="1" customWidth="1"/>
    <col min="6914" max="6914" width="63.42578125" style="1" customWidth="1"/>
    <col min="6915" max="6915" width="21" style="1" customWidth="1"/>
    <col min="6916" max="6916" width="18" style="1" customWidth="1"/>
    <col min="6917" max="6917" width="17.85546875" style="1" customWidth="1"/>
    <col min="6918" max="6924" width="0" style="1" hidden="1" customWidth="1"/>
    <col min="6925" max="6925" width="12" style="1" bestFit="1" customWidth="1"/>
    <col min="6926" max="6926" width="9.85546875" style="1" bestFit="1" customWidth="1"/>
    <col min="6927" max="7168" width="9" style="1"/>
    <col min="7169" max="7169" width="5.42578125" style="1" customWidth="1"/>
    <col min="7170" max="7170" width="63.42578125" style="1" customWidth="1"/>
    <col min="7171" max="7171" width="21" style="1" customWidth="1"/>
    <col min="7172" max="7172" width="18" style="1" customWidth="1"/>
    <col min="7173" max="7173" width="17.85546875" style="1" customWidth="1"/>
    <col min="7174" max="7180" width="0" style="1" hidden="1" customWidth="1"/>
    <col min="7181" max="7181" width="12" style="1" bestFit="1" customWidth="1"/>
    <col min="7182" max="7182" width="9.85546875" style="1" bestFit="1" customWidth="1"/>
    <col min="7183" max="7424" width="9" style="1"/>
    <col min="7425" max="7425" width="5.42578125" style="1" customWidth="1"/>
    <col min="7426" max="7426" width="63.42578125" style="1" customWidth="1"/>
    <col min="7427" max="7427" width="21" style="1" customWidth="1"/>
    <col min="7428" max="7428" width="18" style="1" customWidth="1"/>
    <col min="7429" max="7429" width="17.85546875" style="1" customWidth="1"/>
    <col min="7430" max="7436" width="0" style="1" hidden="1" customWidth="1"/>
    <col min="7437" max="7437" width="12" style="1" bestFit="1" customWidth="1"/>
    <col min="7438" max="7438" width="9.85546875" style="1" bestFit="1" customWidth="1"/>
    <col min="7439" max="7680" width="9" style="1"/>
    <col min="7681" max="7681" width="5.42578125" style="1" customWidth="1"/>
    <col min="7682" max="7682" width="63.42578125" style="1" customWidth="1"/>
    <col min="7683" max="7683" width="21" style="1" customWidth="1"/>
    <col min="7684" max="7684" width="18" style="1" customWidth="1"/>
    <col min="7685" max="7685" width="17.85546875" style="1" customWidth="1"/>
    <col min="7686" max="7692" width="0" style="1" hidden="1" customWidth="1"/>
    <col min="7693" max="7693" width="12" style="1" bestFit="1" customWidth="1"/>
    <col min="7694" max="7694" width="9.85546875" style="1" bestFit="1" customWidth="1"/>
    <col min="7695" max="7936" width="9" style="1"/>
    <col min="7937" max="7937" width="5.42578125" style="1" customWidth="1"/>
    <col min="7938" max="7938" width="63.42578125" style="1" customWidth="1"/>
    <col min="7939" max="7939" width="21" style="1" customWidth="1"/>
    <col min="7940" max="7940" width="18" style="1" customWidth="1"/>
    <col min="7941" max="7941" width="17.85546875" style="1" customWidth="1"/>
    <col min="7942" max="7948" width="0" style="1" hidden="1" customWidth="1"/>
    <col min="7949" max="7949" width="12" style="1" bestFit="1" customWidth="1"/>
    <col min="7950" max="7950" width="9.85546875" style="1" bestFit="1" customWidth="1"/>
    <col min="7951" max="8192" width="9" style="1"/>
    <col min="8193" max="8193" width="5.42578125" style="1" customWidth="1"/>
    <col min="8194" max="8194" width="63.42578125" style="1" customWidth="1"/>
    <col min="8195" max="8195" width="21" style="1" customWidth="1"/>
    <col min="8196" max="8196" width="18" style="1" customWidth="1"/>
    <col min="8197" max="8197" width="17.85546875" style="1" customWidth="1"/>
    <col min="8198" max="8204" width="0" style="1" hidden="1" customWidth="1"/>
    <col min="8205" max="8205" width="12" style="1" bestFit="1" customWidth="1"/>
    <col min="8206" max="8206" width="9.85546875" style="1" bestFit="1" customWidth="1"/>
    <col min="8207" max="8448" width="9" style="1"/>
    <col min="8449" max="8449" width="5.42578125" style="1" customWidth="1"/>
    <col min="8450" max="8450" width="63.42578125" style="1" customWidth="1"/>
    <col min="8451" max="8451" width="21" style="1" customWidth="1"/>
    <col min="8452" max="8452" width="18" style="1" customWidth="1"/>
    <col min="8453" max="8453" width="17.85546875" style="1" customWidth="1"/>
    <col min="8454" max="8460" width="0" style="1" hidden="1" customWidth="1"/>
    <col min="8461" max="8461" width="12" style="1" bestFit="1" customWidth="1"/>
    <col min="8462" max="8462" width="9.85546875" style="1" bestFit="1" customWidth="1"/>
    <col min="8463" max="8704" width="9" style="1"/>
    <col min="8705" max="8705" width="5.42578125" style="1" customWidth="1"/>
    <col min="8706" max="8706" width="63.42578125" style="1" customWidth="1"/>
    <col min="8707" max="8707" width="21" style="1" customWidth="1"/>
    <col min="8708" max="8708" width="18" style="1" customWidth="1"/>
    <col min="8709" max="8709" width="17.85546875" style="1" customWidth="1"/>
    <col min="8710" max="8716" width="0" style="1" hidden="1" customWidth="1"/>
    <col min="8717" max="8717" width="12" style="1" bestFit="1" customWidth="1"/>
    <col min="8718" max="8718" width="9.85546875" style="1" bestFit="1" customWidth="1"/>
    <col min="8719" max="8960" width="9" style="1"/>
    <col min="8961" max="8961" width="5.42578125" style="1" customWidth="1"/>
    <col min="8962" max="8962" width="63.42578125" style="1" customWidth="1"/>
    <col min="8963" max="8963" width="21" style="1" customWidth="1"/>
    <col min="8964" max="8964" width="18" style="1" customWidth="1"/>
    <col min="8965" max="8965" width="17.85546875" style="1" customWidth="1"/>
    <col min="8966" max="8972" width="0" style="1" hidden="1" customWidth="1"/>
    <col min="8973" max="8973" width="12" style="1" bestFit="1" customWidth="1"/>
    <col min="8974" max="8974" width="9.85546875" style="1" bestFit="1" customWidth="1"/>
    <col min="8975" max="9216" width="9" style="1"/>
    <col min="9217" max="9217" width="5.42578125" style="1" customWidth="1"/>
    <col min="9218" max="9218" width="63.42578125" style="1" customWidth="1"/>
    <col min="9219" max="9219" width="21" style="1" customWidth="1"/>
    <col min="9220" max="9220" width="18" style="1" customWidth="1"/>
    <col min="9221" max="9221" width="17.85546875" style="1" customWidth="1"/>
    <col min="9222" max="9228" width="0" style="1" hidden="1" customWidth="1"/>
    <col min="9229" max="9229" width="12" style="1" bestFit="1" customWidth="1"/>
    <col min="9230" max="9230" width="9.85546875" style="1" bestFit="1" customWidth="1"/>
    <col min="9231" max="9472" width="9" style="1"/>
    <col min="9473" max="9473" width="5.42578125" style="1" customWidth="1"/>
    <col min="9474" max="9474" width="63.42578125" style="1" customWidth="1"/>
    <col min="9475" max="9475" width="21" style="1" customWidth="1"/>
    <col min="9476" max="9476" width="18" style="1" customWidth="1"/>
    <col min="9477" max="9477" width="17.85546875" style="1" customWidth="1"/>
    <col min="9478" max="9484" width="0" style="1" hidden="1" customWidth="1"/>
    <col min="9485" max="9485" width="12" style="1" bestFit="1" customWidth="1"/>
    <col min="9486" max="9486" width="9.85546875" style="1" bestFit="1" customWidth="1"/>
    <col min="9487" max="9728" width="9" style="1"/>
    <col min="9729" max="9729" width="5.42578125" style="1" customWidth="1"/>
    <col min="9730" max="9730" width="63.42578125" style="1" customWidth="1"/>
    <col min="9731" max="9731" width="21" style="1" customWidth="1"/>
    <col min="9732" max="9732" width="18" style="1" customWidth="1"/>
    <col min="9733" max="9733" width="17.85546875" style="1" customWidth="1"/>
    <col min="9734" max="9740" width="0" style="1" hidden="1" customWidth="1"/>
    <col min="9741" max="9741" width="12" style="1" bestFit="1" customWidth="1"/>
    <col min="9742" max="9742" width="9.85546875" style="1" bestFit="1" customWidth="1"/>
    <col min="9743" max="9984" width="9" style="1"/>
    <col min="9985" max="9985" width="5.42578125" style="1" customWidth="1"/>
    <col min="9986" max="9986" width="63.42578125" style="1" customWidth="1"/>
    <col min="9987" max="9987" width="21" style="1" customWidth="1"/>
    <col min="9988" max="9988" width="18" style="1" customWidth="1"/>
    <col min="9989" max="9989" width="17.85546875" style="1" customWidth="1"/>
    <col min="9990" max="9996" width="0" style="1" hidden="1" customWidth="1"/>
    <col min="9997" max="9997" width="12" style="1" bestFit="1" customWidth="1"/>
    <col min="9998" max="9998" width="9.85546875" style="1" bestFit="1" customWidth="1"/>
    <col min="9999" max="10240" width="9" style="1"/>
    <col min="10241" max="10241" width="5.42578125" style="1" customWidth="1"/>
    <col min="10242" max="10242" width="63.42578125" style="1" customWidth="1"/>
    <col min="10243" max="10243" width="21" style="1" customWidth="1"/>
    <col min="10244" max="10244" width="18" style="1" customWidth="1"/>
    <col min="10245" max="10245" width="17.85546875" style="1" customWidth="1"/>
    <col min="10246" max="10252" width="0" style="1" hidden="1" customWidth="1"/>
    <col min="10253" max="10253" width="12" style="1" bestFit="1" customWidth="1"/>
    <col min="10254" max="10254" width="9.85546875" style="1" bestFit="1" customWidth="1"/>
    <col min="10255" max="10496" width="9" style="1"/>
    <col min="10497" max="10497" width="5.42578125" style="1" customWidth="1"/>
    <col min="10498" max="10498" width="63.42578125" style="1" customWidth="1"/>
    <col min="10499" max="10499" width="21" style="1" customWidth="1"/>
    <col min="10500" max="10500" width="18" style="1" customWidth="1"/>
    <col min="10501" max="10501" width="17.85546875" style="1" customWidth="1"/>
    <col min="10502" max="10508" width="0" style="1" hidden="1" customWidth="1"/>
    <col min="10509" max="10509" width="12" style="1" bestFit="1" customWidth="1"/>
    <col min="10510" max="10510" width="9.85546875" style="1" bestFit="1" customWidth="1"/>
    <col min="10511" max="10752" width="9" style="1"/>
    <col min="10753" max="10753" width="5.42578125" style="1" customWidth="1"/>
    <col min="10754" max="10754" width="63.42578125" style="1" customWidth="1"/>
    <col min="10755" max="10755" width="21" style="1" customWidth="1"/>
    <col min="10756" max="10756" width="18" style="1" customWidth="1"/>
    <col min="10757" max="10757" width="17.85546875" style="1" customWidth="1"/>
    <col min="10758" max="10764" width="0" style="1" hidden="1" customWidth="1"/>
    <col min="10765" max="10765" width="12" style="1" bestFit="1" customWidth="1"/>
    <col min="10766" max="10766" width="9.85546875" style="1" bestFit="1" customWidth="1"/>
    <col min="10767" max="11008" width="9" style="1"/>
    <col min="11009" max="11009" width="5.42578125" style="1" customWidth="1"/>
    <col min="11010" max="11010" width="63.42578125" style="1" customWidth="1"/>
    <col min="11011" max="11011" width="21" style="1" customWidth="1"/>
    <col min="11012" max="11012" width="18" style="1" customWidth="1"/>
    <col min="11013" max="11013" width="17.85546875" style="1" customWidth="1"/>
    <col min="11014" max="11020" width="0" style="1" hidden="1" customWidth="1"/>
    <col min="11021" max="11021" width="12" style="1" bestFit="1" customWidth="1"/>
    <col min="11022" max="11022" width="9.85546875" style="1" bestFit="1" customWidth="1"/>
    <col min="11023" max="11264" width="9" style="1"/>
    <col min="11265" max="11265" width="5.42578125" style="1" customWidth="1"/>
    <col min="11266" max="11266" width="63.42578125" style="1" customWidth="1"/>
    <col min="11267" max="11267" width="21" style="1" customWidth="1"/>
    <col min="11268" max="11268" width="18" style="1" customWidth="1"/>
    <col min="11269" max="11269" width="17.85546875" style="1" customWidth="1"/>
    <col min="11270" max="11276" width="0" style="1" hidden="1" customWidth="1"/>
    <col min="11277" max="11277" width="12" style="1" bestFit="1" customWidth="1"/>
    <col min="11278" max="11278" width="9.85546875" style="1" bestFit="1" customWidth="1"/>
    <col min="11279" max="11520" width="9" style="1"/>
    <col min="11521" max="11521" width="5.42578125" style="1" customWidth="1"/>
    <col min="11522" max="11522" width="63.42578125" style="1" customWidth="1"/>
    <col min="11523" max="11523" width="21" style="1" customWidth="1"/>
    <col min="11524" max="11524" width="18" style="1" customWidth="1"/>
    <col min="11525" max="11525" width="17.85546875" style="1" customWidth="1"/>
    <col min="11526" max="11532" width="0" style="1" hidden="1" customWidth="1"/>
    <col min="11533" max="11533" width="12" style="1" bestFit="1" customWidth="1"/>
    <col min="11534" max="11534" width="9.85546875" style="1" bestFit="1" customWidth="1"/>
    <col min="11535" max="11776" width="9" style="1"/>
    <col min="11777" max="11777" width="5.42578125" style="1" customWidth="1"/>
    <col min="11778" max="11778" width="63.42578125" style="1" customWidth="1"/>
    <col min="11779" max="11779" width="21" style="1" customWidth="1"/>
    <col min="11780" max="11780" width="18" style="1" customWidth="1"/>
    <col min="11781" max="11781" width="17.85546875" style="1" customWidth="1"/>
    <col min="11782" max="11788" width="0" style="1" hidden="1" customWidth="1"/>
    <col min="11789" max="11789" width="12" style="1" bestFit="1" customWidth="1"/>
    <col min="11790" max="11790" width="9.85546875" style="1" bestFit="1" customWidth="1"/>
    <col min="11791" max="12032" width="9" style="1"/>
    <col min="12033" max="12033" width="5.42578125" style="1" customWidth="1"/>
    <col min="12034" max="12034" width="63.42578125" style="1" customWidth="1"/>
    <col min="12035" max="12035" width="21" style="1" customWidth="1"/>
    <col min="12036" max="12036" width="18" style="1" customWidth="1"/>
    <col min="12037" max="12037" width="17.85546875" style="1" customWidth="1"/>
    <col min="12038" max="12044" width="0" style="1" hidden="1" customWidth="1"/>
    <col min="12045" max="12045" width="12" style="1" bestFit="1" customWidth="1"/>
    <col min="12046" max="12046" width="9.85546875" style="1" bestFit="1" customWidth="1"/>
    <col min="12047" max="12288" width="9" style="1"/>
    <col min="12289" max="12289" width="5.42578125" style="1" customWidth="1"/>
    <col min="12290" max="12290" width="63.42578125" style="1" customWidth="1"/>
    <col min="12291" max="12291" width="21" style="1" customWidth="1"/>
    <col min="12292" max="12292" width="18" style="1" customWidth="1"/>
    <col min="12293" max="12293" width="17.85546875" style="1" customWidth="1"/>
    <col min="12294" max="12300" width="0" style="1" hidden="1" customWidth="1"/>
    <col min="12301" max="12301" width="12" style="1" bestFit="1" customWidth="1"/>
    <col min="12302" max="12302" width="9.85546875" style="1" bestFit="1" customWidth="1"/>
    <col min="12303" max="12544" width="9" style="1"/>
    <col min="12545" max="12545" width="5.42578125" style="1" customWidth="1"/>
    <col min="12546" max="12546" width="63.42578125" style="1" customWidth="1"/>
    <col min="12547" max="12547" width="21" style="1" customWidth="1"/>
    <col min="12548" max="12548" width="18" style="1" customWidth="1"/>
    <col min="12549" max="12549" width="17.85546875" style="1" customWidth="1"/>
    <col min="12550" max="12556" width="0" style="1" hidden="1" customWidth="1"/>
    <col min="12557" max="12557" width="12" style="1" bestFit="1" customWidth="1"/>
    <col min="12558" max="12558" width="9.85546875" style="1" bestFit="1" customWidth="1"/>
    <col min="12559" max="12800" width="9" style="1"/>
    <col min="12801" max="12801" width="5.42578125" style="1" customWidth="1"/>
    <col min="12802" max="12802" width="63.42578125" style="1" customWidth="1"/>
    <col min="12803" max="12803" width="21" style="1" customWidth="1"/>
    <col min="12804" max="12804" width="18" style="1" customWidth="1"/>
    <col min="12805" max="12805" width="17.85546875" style="1" customWidth="1"/>
    <col min="12806" max="12812" width="0" style="1" hidden="1" customWidth="1"/>
    <col min="12813" max="12813" width="12" style="1" bestFit="1" customWidth="1"/>
    <col min="12814" max="12814" width="9.85546875" style="1" bestFit="1" customWidth="1"/>
    <col min="12815" max="13056" width="9" style="1"/>
    <col min="13057" max="13057" width="5.42578125" style="1" customWidth="1"/>
    <col min="13058" max="13058" width="63.42578125" style="1" customWidth="1"/>
    <col min="13059" max="13059" width="21" style="1" customWidth="1"/>
    <col min="13060" max="13060" width="18" style="1" customWidth="1"/>
    <col min="13061" max="13061" width="17.85546875" style="1" customWidth="1"/>
    <col min="13062" max="13068" width="0" style="1" hidden="1" customWidth="1"/>
    <col min="13069" max="13069" width="12" style="1" bestFit="1" customWidth="1"/>
    <col min="13070" max="13070" width="9.85546875" style="1" bestFit="1" customWidth="1"/>
    <col min="13071" max="13312" width="9" style="1"/>
    <col min="13313" max="13313" width="5.42578125" style="1" customWidth="1"/>
    <col min="13314" max="13314" width="63.42578125" style="1" customWidth="1"/>
    <col min="13315" max="13315" width="21" style="1" customWidth="1"/>
    <col min="13316" max="13316" width="18" style="1" customWidth="1"/>
    <col min="13317" max="13317" width="17.85546875" style="1" customWidth="1"/>
    <col min="13318" max="13324" width="0" style="1" hidden="1" customWidth="1"/>
    <col min="13325" max="13325" width="12" style="1" bestFit="1" customWidth="1"/>
    <col min="13326" max="13326" width="9.85546875" style="1" bestFit="1" customWidth="1"/>
    <col min="13327" max="13568" width="9" style="1"/>
    <col min="13569" max="13569" width="5.42578125" style="1" customWidth="1"/>
    <col min="13570" max="13570" width="63.42578125" style="1" customWidth="1"/>
    <col min="13571" max="13571" width="21" style="1" customWidth="1"/>
    <col min="13572" max="13572" width="18" style="1" customWidth="1"/>
    <col min="13573" max="13573" width="17.85546875" style="1" customWidth="1"/>
    <col min="13574" max="13580" width="0" style="1" hidden="1" customWidth="1"/>
    <col min="13581" max="13581" width="12" style="1" bestFit="1" customWidth="1"/>
    <col min="13582" max="13582" width="9.85546875" style="1" bestFit="1" customWidth="1"/>
    <col min="13583" max="13824" width="9" style="1"/>
    <col min="13825" max="13825" width="5.42578125" style="1" customWidth="1"/>
    <col min="13826" max="13826" width="63.42578125" style="1" customWidth="1"/>
    <col min="13827" max="13827" width="21" style="1" customWidth="1"/>
    <col min="13828" max="13828" width="18" style="1" customWidth="1"/>
    <col min="13829" max="13829" width="17.85546875" style="1" customWidth="1"/>
    <col min="13830" max="13836" width="0" style="1" hidden="1" customWidth="1"/>
    <col min="13837" max="13837" width="12" style="1" bestFit="1" customWidth="1"/>
    <col min="13838" max="13838" width="9.85546875" style="1" bestFit="1" customWidth="1"/>
    <col min="13839" max="14080" width="9" style="1"/>
    <col min="14081" max="14081" width="5.42578125" style="1" customWidth="1"/>
    <col min="14082" max="14082" width="63.42578125" style="1" customWidth="1"/>
    <col min="14083" max="14083" width="21" style="1" customWidth="1"/>
    <col min="14084" max="14084" width="18" style="1" customWidth="1"/>
    <col min="14085" max="14085" width="17.85546875" style="1" customWidth="1"/>
    <col min="14086" max="14092" width="0" style="1" hidden="1" customWidth="1"/>
    <col min="14093" max="14093" width="12" style="1" bestFit="1" customWidth="1"/>
    <col min="14094" max="14094" width="9.85546875" style="1" bestFit="1" customWidth="1"/>
    <col min="14095" max="14336" width="9" style="1"/>
    <col min="14337" max="14337" width="5.42578125" style="1" customWidth="1"/>
    <col min="14338" max="14338" width="63.42578125" style="1" customWidth="1"/>
    <col min="14339" max="14339" width="21" style="1" customWidth="1"/>
    <col min="14340" max="14340" width="18" style="1" customWidth="1"/>
    <col min="14341" max="14341" width="17.85546875" style="1" customWidth="1"/>
    <col min="14342" max="14348" width="0" style="1" hidden="1" customWidth="1"/>
    <col min="14349" max="14349" width="12" style="1" bestFit="1" customWidth="1"/>
    <col min="14350" max="14350" width="9.85546875" style="1" bestFit="1" customWidth="1"/>
    <col min="14351" max="14592" width="9" style="1"/>
    <col min="14593" max="14593" width="5.42578125" style="1" customWidth="1"/>
    <col min="14594" max="14594" width="63.42578125" style="1" customWidth="1"/>
    <col min="14595" max="14595" width="21" style="1" customWidth="1"/>
    <col min="14596" max="14596" width="18" style="1" customWidth="1"/>
    <col min="14597" max="14597" width="17.85546875" style="1" customWidth="1"/>
    <col min="14598" max="14604" width="0" style="1" hidden="1" customWidth="1"/>
    <col min="14605" max="14605" width="12" style="1" bestFit="1" customWidth="1"/>
    <col min="14606" max="14606" width="9.85546875" style="1" bestFit="1" customWidth="1"/>
    <col min="14607" max="14848" width="9" style="1"/>
    <col min="14849" max="14849" width="5.42578125" style="1" customWidth="1"/>
    <col min="14850" max="14850" width="63.42578125" style="1" customWidth="1"/>
    <col min="14851" max="14851" width="21" style="1" customWidth="1"/>
    <col min="14852" max="14852" width="18" style="1" customWidth="1"/>
    <col min="14853" max="14853" width="17.85546875" style="1" customWidth="1"/>
    <col min="14854" max="14860" width="0" style="1" hidden="1" customWidth="1"/>
    <col min="14861" max="14861" width="12" style="1" bestFit="1" customWidth="1"/>
    <col min="14862" max="14862" width="9.85546875" style="1" bestFit="1" customWidth="1"/>
    <col min="14863" max="15104" width="9" style="1"/>
    <col min="15105" max="15105" width="5.42578125" style="1" customWidth="1"/>
    <col min="15106" max="15106" width="63.42578125" style="1" customWidth="1"/>
    <col min="15107" max="15107" width="21" style="1" customWidth="1"/>
    <col min="15108" max="15108" width="18" style="1" customWidth="1"/>
    <col min="15109" max="15109" width="17.85546875" style="1" customWidth="1"/>
    <col min="15110" max="15116" width="0" style="1" hidden="1" customWidth="1"/>
    <col min="15117" max="15117" width="12" style="1" bestFit="1" customWidth="1"/>
    <col min="15118" max="15118" width="9.85546875" style="1" bestFit="1" customWidth="1"/>
    <col min="15119" max="15360" width="9" style="1"/>
    <col min="15361" max="15361" width="5.42578125" style="1" customWidth="1"/>
    <col min="15362" max="15362" width="63.42578125" style="1" customWidth="1"/>
    <col min="15363" max="15363" width="21" style="1" customWidth="1"/>
    <col min="15364" max="15364" width="18" style="1" customWidth="1"/>
    <col min="15365" max="15365" width="17.85546875" style="1" customWidth="1"/>
    <col min="15366" max="15372" width="0" style="1" hidden="1" customWidth="1"/>
    <col min="15373" max="15373" width="12" style="1" bestFit="1" customWidth="1"/>
    <col min="15374" max="15374" width="9.85546875" style="1" bestFit="1" customWidth="1"/>
    <col min="15375" max="15616" width="9" style="1"/>
    <col min="15617" max="15617" width="5.42578125" style="1" customWidth="1"/>
    <col min="15618" max="15618" width="63.42578125" style="1" customWidth="1"/>
    <col min="15619" max="15619" width="21" style="1" customWidth="1"/>
    <col min="15620" max="15620" width="18" style="1" customWidth="1"/>
    <col min="15621" max="15621" width="17.85546875" style="1" customWidth="1"/>
    <col min="15622" max="15628" width="0" style="1" hidden="1" customWidth="1"/>
    <col min="15629" max="15629" width="12" style="1" bestFit="1" customWidth="1"/>
    <col min="15630" max="15630" width="9.85546875" style="1" bestFit="1" customWidth="1"/>
    <col min="15631" max="15872" width="9" style="1"/>
    <col min="15873" max="15873" width="5.42578125" style="1" customWidth="1"/>
    <col min="15874" max="15874" width="63.42578125" style="1" customWidth="1"/>
    <col min="15875" max="15875" width="21" style="1" customWidth="1"/>
    <col min="15876" max="15876" width="18" style="1" customWidth="1"/>
    <col min="15877" max="15877" width="17.85546875" style="1" customWidth="1"/>
    <col min="15878" max="15884" width="0" style="1" hidden="1" customWidth="1"/>
    <col min="15885" max="15885" width="12" style="1" bestFit="1" customWidth="1"/>
    <col min="15886" max="15886" width="9.85546875" style="1" bestFit="1" customWidth="1"/>
    <col min="15887" max="16128" width="9" style="1"/>
    <col min="16129" max="16129" width="5.42578125" style="1" customWidth="1"/>
    <col min="16130" max="16130" width="63.42578125" style="1" customWidth="1"/>
    <col min="16131" max="16131" width="21" style="1" customWidth="1"/>
    <col min="16132" max="16132" width="18" style="1" customWidth="1"/>
    <col min="16133" max="16133" width="17.85546875" style="1" customWidth="1"/>
    <col min="16134" max="16140" width="0" style="1" hidden="1" customWidth="1"/>
    <col min="16141" max="16141" width="12" style="1" bestFit="1" customWidth="1"/>
    <col min="16142" max="16142" width="9.85546875" style="1" bestFit="1" customWidth="1"/>
    <col min="16143" max="16384" width="9" style="1"/>
  </cols>
  <sheetData>
    <row r="1" spans="1:21" ht="17.25" customHeight="1">
      <c r="A1" s="601" t="s">
        <v>242</v>
      </c>
      <c r="B1" s="601"/>
      <c r="C1" s="601"/>
      <c r="D1" s="601"/>
      <c r="E1" s="601"/>
    </row>
    <row r="2" spans="1:21" ht="20.25" customHeight="1">
      <c r="A2" s="601" t="s">
        <v>306</v>
      </c>
      <c r="B2" s="601"/>
      <c r="C2" s="601"/>
      <c r="D2" s="601"/>
      <c r="E2" s="601"/>
      <c r="M2" s="601"/>
      <c r="N2" s="601"/>
    </row>
    <row r="3" spans="1:21" ht="20.25" customHeight="1">
      <c r="A3" s="602" t="str">
        <f>O3</f>
        <v>(Kèm theo Quyết định số    /QĐ-UBND ngày 29/7/2025 của UBND xã Mai Sơn)</v>
      </c>
      <c r="B3" s="602"/>
      <c r="C3" s="602"/>
      <c r="D3" s="602"/>
      <c r="E3" s="602"/>
      <c r="M3" s="601"/>
      <c r="N3" s="601"/>
      <c r="O3" s="1" t="s">
        <v>243</v>
      </c>
    </row>
    <row r="4" spans="1:21" ht="16.5" customHeight="1">
      <c r="D4" s="602" t="s">
        <v>0</v>
      </c>
      <c r="E4" s="602"/>
    </row>
    <row r="5" spans="1:21" ht="22.5" customHeight="1">
      <c r="A5" s="604" t="s">
        <v>1</v>
      </c>
      <c r="B5" s="604" t="s">
        <v>2</v>
      </c>
      <c r="C5" s="605" t="s">
        <v>307</v>
      </c>
      <c r="D5" s="604" t="s">
        <v>131</v>
      </c>
      <c r="E5" s="604"/>
      <c r="N5" s="602" t="s">
        <v>3</v>
      </c>
      <c r="O5" s="602"/>
      <c r="P5" s="602"/>
      <c r="Q5" s="602"/>
      <c r="R5" s="602"/>
      <c r="S5" s="602"/>
      <c r="T5" s="602"/>
      <c r="U5" s="602"/>
    </row>
    <row r="6" spans="1:21" ht="54.6" customHeight="1">
      <c r="A6" s="604"/>
      <c r="B6" s="604"/>
      <c r="C6" s="606"/>
      <c r="D6" s="3" t="s">
        <v>4</v>
      </c>
      <c r="E6" s="4" t="s">
        <v>5</v>
      </c>
      <c r="M6" s="602" t="s">
        <v>6</v>
      </c>
      <c r="N6" s="602"/>
      <c r="O6" s="602"/>
      <c r="P6" s="602"/>
      <c r="Q6" s="602"/>
      <c r="R6" s="602"/>
      <c r="S6" s="602"/>
      <c r="T6" s="602"/>
    </row>
    <row r="7" spans="1:21" ht="20.25" customHeight="1">
      <c r="A7" s="4" t="s">
        <v>7</v>
      </c>
      <c r="B7" s="4" t="s">
        <v>8</v>
      </c>
      <c r="C7" s="5">
        <v>1</v>
      </c>
      <c r="D7" s="94">
        <v>2</v>
      </c>
      <c r="E7" s="78">
        <v>3</v>
      </c>
      <c r="F7" s="6" t="e">
        <f>719001-#REF!</f>
        <v>#REF!</v>
      </c>
      <c r="M7" s="602" t="s">
        <v>9</v>
      </c>
      <c r="N7" s="602"/>
      <c r="O7" s="602"/>
      <c r="P7" s="602"/>
      <c r="Q7" s="602"/>
      <c r="R7" s="602"/>
      <c r="S7" s="602"/>
      <c r="T7" s="602"/>
    </row>
    <row r="8" spans="1:21" ht="24" customHeight="1">
      <c r="A8" s="7"/>
      <c r="B8" s="8" t="s">
        <v>10</v>
      </c>
      <c r="C8" s="9">
        <f>C9+C104</f>
        <v>133145009.97500001</v>
      </c>
      <c r="D8" s="10">
        <v>129242342</v>
      </c>
      <c r="E8" s="11">
        <f>C8-D8</f>
        <v>3902667.9750000089</v>
      </c>
      <c r="F8" s="1">
        <v>752604</v>
      </c>
      <c r="G8" s="12" t="e">
        <f>F8-#REF!</f>
        <v>#REF!</v>
      </c>
      <c r="M8" s="6"/>
      <c r="N8" s="12"/>
      <c r="O8" s="12"/>
    </row>
    <row r="9" spans="1:21" ht="20.25" customHeight="1">
      <c r="A9" s="13" t="s">
        <v>7</v>
      </c>
      <c r="B9" s="14" t="s">
        <v>11</v>
      </c>
      <c r="C9" s="15">
        <f>C10+C20</f>
        <v>133145009.97500001</v>
      </c>
      <c r="D9" s="16">
        <v>129242342</v>
      </c>
      <c r="E9" s="17">
        <f>C9-D9</f>
        <v>3902667.9750000089</v>
      </c>
      <c r="F9" s="1">
        <v>434547000</v>
      </c>
      <c r="O9" s="12"/>
    </row>
    <row r="10" spans="1:21" s="45" customFormat="1" ht="20.25" customHeight="1">
      <c r="A10" s="13" t="s">
        <v>12</v>
      </c>
      <c r="B10" s="14" t="s">
        <v>13</v>
      </c>
      <c r="C10" s="16">
        <f>D10</f>
        <v>224010</v>
      </c>
      <c r="D10" s="25">
        <f>D11+D18+D19</f>
        <v>224010</v>
      </c>
      <c r="E10" s="11"/>
      <c r="F10" s="52" t="e">
        <f>+F9-#REF!</f>
        <v>#REF!</v>
      </c>
      <c r="I10" s="148">
        <f>35%*500000000</f>
        <v>175000000</v>
      </c>
      <c r="O10" s="149"/>
    </row>
    <row r="11" spans="1:21" ht="20.25" customHeight="1">
      <c r="A11" s="20">
        <v>1</v>
      </c>
      <c r="B11" s="21" t="s">
        <v>14</v>
      </c>
      <c r="C11" s="18"/>
      <c r="D11" s="18"/>
      <c r="E11" s="19"/>
      <c r="O11" s="12"/>
    </row>
    <row r="12" spans="1:21" s="23" customFormat="1" ht="18.600000000000001" customHeight="1">
      <c r="A12" s="20"/>
      <c r="B12" s="21" t="s">
        <v>15</v>
      </c>
      <c r="C12" s="18"/>
      <c r="D12" s="18"/>
      <c r="E12" s="19"/>
      <c r="F12" s="22"/>
      <c r="O12" s="12"/>
    </row>
    <row r="13" spans="1:21" s="23" customFormat="1" ht="18.600000000000001" customHeight="1">
      <c r="A13" s="20"/>
      <c r="B13" s="21" t="s">
        <v>16</v>
      </c>
      <c r="C13" s="18"/>
      <c r="D13" s="18"/>
      <c r="E13" s="19"/>
      <c r="O13" s="12"/>
    </row>
    <row r="14" spans="1:21" s="23" customFormat="1" ht="18.600000000000001" customHeight="1">
      <c r="A14" s="20"/>
      <c r="B14" s="21" t="s">
        <v>17</v>
      </c>
      <c r="C14" s="18"/>
      <c r="D14" s="18"/>
      <c r="E14" s="19"/>
      <c r="O14" s="12"/>
    </row>
    <row r="15" spans="1:21" s="23" customFormat="1" ht="18.600000000000001" customHeight="1">
      <c r="A15" s="20"/>
      <c r="B15" s="21" t="s">
        <v>17</v>
      </c>
      <c r="C15" s="18"/>
      <c r="D15" s="18"/>
      <c r="E15" s="19"/>
      <c r="O15" s="12"/>
    </row>
    <row r="16" spans="1:21" s="23" customFormat="1" ht="18.600000000000001" customHeight="1">
      <c r="A16" s="20" t="s">
        <v>18</v>
      </c>
      <c r="B16" s="21" t="s">
        <v>19</v>
      </c>
      <c r="C16" s="18"/>
      <c r="D16" s="18"/>
      <c r="E16" s="19"/>
      <c r="O16" s="12"/>
    </row>
    <row r="17" spans="1:17" s="23" customFormat="1" ht="37.5" customHeight="1">
      <c r="A17" s="20"/>
      <c r="B17" s="21" t="s">
        <v>20</v>
      </c>
      <c r="C17" s="18"/>
      <c r="D17" s="18"/>
      <c r="E17" s="19"/>
      <c r="O17" s="12"/>
    </row>
    <row r="18" spans="1:17" ht="56.45" customHeight="1">
      <c r="A18" s="20">
        <v>2</v>
      </c>
      <c r="B18" s="21" t="s">
        <v>21</v>
      </c>
      <c r="C18" s="18"/>
      <c r="D18" s="18"/>
      <c r="E18" s="19"/>
      <c r="O18" s="12"/>
    </row>
    <row r="19" spans="1:17" ht="22.5" customHeight="1">
      <c r="A19" s="20">
        <v>3</v>
      </c>
      <c r="B19" s="21" t="s">
        <v>22</v>
      </c>
      <c r="C19" s="18"/>
      <c r="D19" s="18">
        <v>224010</v>
      </c>
      <c r="E19" s="19"/>
      <c r="O19" s="12"/>
    </row>
    <row r="20" spans="1:17" ht="18" customHeight="1">
      <c r="A20" s="13" t="s">
        <v>23</v>
      </c>
      <c r="B20" s="14" t="s">
        <v>24</v>
      </c>
      <c r="C20" s="24">
        <f>C21+C39+C42+C58+C64+C76+C86+C95+C100</f>
        <v>132920999.97500001</v>
      </c>
      <c r="D20" s="25">
        <v>129242342</v>
      </c>
      <c r="E20" s="11">
        <f>C20-D20</f>
        <v>3678657.9750000089</v>
      </c>
      <c r="F20" s="1">
        <v>663672</v>
      </c>
      <c r="G20" s="12" t="e">
        <f>F20-#REF!</f>
        <v>#REF!</v>
      </c>
      <c r="O20" s="12"/>
    </row>
    <row r="21" spans="1:17" s="26" customFormat="1" ht="18" customHeight="1">
      <c r="A21" s="13">
        <v>1</v>
      </c>
      <c r="B21" s="14" t="s">
        <v>25</v>
      </c>
      <c r="C21" s="24">
        <f>C22+C33</f>
        <v>95785342.975000009</v>
      </c>
      <c r="D21" s="24">
        <f>D22+D33</f>
        <v>95785342.975000009</v>
      </c>
      <c r="E21" s="11"/>
      <c r="F21" s="1"/>
      <c r="G21" s="12"/>
      <c r="M21" s="27" t="e">
        <f>C21-#REF!</f>
        <v>#REF!</v>
      </c>
      <c r="O21" s="12"/>
    </row>
    <row r="22" spans="1:17" s="32" customFormat="1" ht="18" customHeight="1">
      <c r="A22" s="28" t="s">
        <v>26</v>
      </c>
      <c r="B22" s="29" t="s">
        <v>27</v>
      </c>
      <c r="C22" s="30">
        <f>SUM(C23:C31)</f>
        <v>93820052.975000009</v>
      </c>
      <c r="D22" s="30">
        <f>SUM(D23:D31)</f>
        <v>93820052.975000009</v>
      </c>
      <c r="E22" s="11"/>
      <c r="F22" s="31">
        <v>235065000</v>
      </c>
      <c r="O22" s="12"/>
    </row>
    <row r="23" spans="1:17" s="36" customFormat="1" ht="28.5" customHeight="1">
      <c r="A23" s="20"/>
      <c r="B23" s="33" t="s">
        <v>28</v>
      </c>
      <c r="C23" s="34">
        <v>82799420.951000005</v>
      </c>
      <c r="D23" s="34">
        <v>82799420.951000005</v>
      </c>
      <c r="E23" s="35"/>
      <c r="O23" s="12"/>
      <c r="Q23" s="37"/>
    </row>
    <row r="24" spans="1:17" s="36" customFormat="1" ht="35.1" customHeight="1">
      <c r="A24" s="20"/>
      <c r="B24" s="33" t="s">
        <v>29</v>
      </c>
      <c r="C24" s="34">
        <v>1248673</v>
      </c>
      <c r="D24" s="34">
        <v>1248673</v>
      </c>
      <c r="E24" s="35"/>
      <c r="O24" s="12"/>
      <c r="Q24" s="37"/>
    </row>
    <row r="25" spans="1:17" s="36" customFormat="1" ht="24.6" customHeight="1">
      <c r="A25" s="20"/>
      <c r="B25" s="33" t="s">
        <v>30</v>
      </c>
      <c r="C25" s="34">
        <v>5331736</v>
      </c>
      <c r="D25" s="34">
        <v>5331736</v>
      </c>
      <c r="E25" s="35"/>
      <c r="O25" s="12"/>
      <c r="Q25" s="37"/>
    </row>
    <row r="26" spans="1:17" s="36" customFormat="1" ht="24.6" customHeight="1">
      <c r="A26" s="20"/>
      <c r="B26" s="33" t="s">
        <v>31</v>
      </c>
      <c r="C26" s="34">
        <v>1077371.091</v>
      </c>
      <c r="D26" s="34">
        <v>1077371.091</v>
      </c>
      <c r="E26" s="35"/>
      <c r="O26" s="12"/>
      <c r="Q26" s="37"/>
    </row>
    <row r="27" spans="1:17" s="36" customFormat="1" ht="29.1" customHeight="1">
      <c r="A27" s="20"/>
      <c r="B27" s="33" t="s">
        <v>32</v>
      </c>
      <c r="C27" s="34">
        <v>93600</v>
      </c>
      <c r="D27" s="34">
        <v>93600</v>
      </c>
      <c r="E27" s="35"/>
      <c r="O27" s="12"/>
      <c r="Q27" s="37"/>
    </row>
    <row r="28" spans="1:17" s="36" customFormat="1" ht="24.6" customHeight="1">
      <c r="A28" s="20"/>
      <c r="B28" s="38" t="s">
        <v>33</v>
      </c>
      <c r="C28" s="34">
        <v>210050</v>
      </c>
      <c r="D28" s="34">
        <v>210050</v>
      </c>
      <c r="E28" s="35"/>
      <c r="F28" s="39" t="e">
        <f>+#REF!+#REF!+#REF!+#REF!+#REF!+#REF!+#REF!+#REF!+#REF!+#REF!+#REF!+#REF!</f>
        <v>#REF!</v>
      </c>
      <c r="O28" s="12"/>
      <c r="Q28" s="37"/>
    </row>
    <row r="29" spans="1:17" s="36" customFormat="1" ht="24.6" customHeight="1">
      <c r="A29" s="20"/>
      <c r="B29" s="33" t="s">
        <v>34</v>
      </c>
      <c r="C29" s="34">
        <v>805554</v>
      </c>
      <c r="D29" s="34">
        <v>805554</v>
      </c>
      <c r="E29" s="35"/>
      <c r="O29" s="12"/>
      <c r="Q29" s="37"/>
    </row>
    <row r="30" spans="1:17" s="36" customFormat="1" ht="24.6" customHeight="1">
      <c r="A30" s="20"/>
      <c r="B30" s="33" t="s">
        <v>35</v>
      </c>
      <c r="C30" s="34">
        <v>999400</v>
      </c>
      <c r="D30" s="34">
        <v>999400</v>
      </c>
      <c r="E30" s="35"/>
      <c r="O30" s="12"/>
      <c r="Q30" s="37"/>
    </row>
    <row r="31" spans="1:17" s="36" customFormat="1" ht="24.6" customHeight="1">
      <c r="A31" s="20"/>
      <c r="B31" s="40" t="s">
        <v>36</v>
      </c>
      <c r="C31" s="34">
        <v>1254247.933</v>
      </c>
      <c r="D31" s="34">
        <v>1254247.933</v>
      </c>
      <c r="E31" s="35"/>
      <c r="O31" s="12"/>
      <c r="Q31" s="37"/>
    </row>
    <row r="32" spans="1:17" s="36" customFormat="1" ht="24.6" customHeight="1">
      <c r="A32" s="20"/>
      <c r="B32" s="40" t="s">
        <v>37</v>
      </c>
      <c r="C32" s="34"/>
      <c r="D32" s="34"/>
      <c r="E32" s="35"/>
      <c r="O32" s="12"/>
      <c r="Q32" s="37"/>
    </row>
    <row r="33" spans="1:15" s="42" customFormat="1" ht="20.100000000000001" customHeight="1">
      <c r="A33" s="13" t="s">
        <v>38</v>
      </c>
      <c r="B33" s="14" t="s">
        <v>39</v>
      </c>
      <c r="C33" s="41">
        <f>C34</f>
        <v>1965290</v>
      </c>
      <c r="D33" s="41">
        <f>D34</f>
        <v>1965290</v>
      </c>
      <c r="E33" s="11"/>
      <c r="O33" s="12"/>
    </row>
    <row r="34" spans="1:15" s="46" customFormat="1" ht="20.100000000000001" customHeight="1">
      <c r="A34" s="43" t="s">
        <v>40</v>
      </c>
      <c r="B34" s="44" t="s">
        <v>41</v>
      </c>
      <c r="C34" s="41">
        <f>SUM(C35:C38)</f>
        <v>1965290</v>
      </c>
      <c r="D34" s="41">
        <f>SUM(D35:D38)</f>
        <v>1965290</v>
      </c>
      <c r="E34" s="11"/>
      <c r="F34" s="45"/>
      <c r="G34" s="45"/>
      <c r="O34" s="12"/>
    </row>
    <row r="35" spans="1:15" ht="20.100000000000001" customHeight="1">
      <c r="A35" s="47"/>
      <c r="B35" s="48" t="s">
        <v>42</v>
      </c>
      <c r="C35" s="34">
        <v>50000</v>
      </c>
      <c r="D35" s="34">
        <v>50000</v>
      </c>
      <c r="E35" s="49"/>
      <c r="O35" s="12"/>
    </row>
    <row r="36" spans="1:15" ht="20.100000000000001" customHeight="1">
      <c r="A36" s="47"/>
      <c r="B36" s="48" t="s">
        <v>43</v>
      </c>
      <c r="C36" s="34">
        <v>275000</v>
      </c>
      <c r="D36" s="34">
        <v>275000</v>
      </c>
      <c r="E36" s="49"/>
      <c r="O36" s="12"/>
    </row>
    <row r="37" spans="1:15" s="36" customFormat="1" ht="20.100000000000001" customHeight="1">
      <c r="A37" s="20"/>
      <c r="B37" s="21" t="s">
        <v>44</v>
      </c>
      <c r="C37" s="34">
        <v>572920</v>
      </c>
      <c r="D37" s="34">
        <v>572920</v>
      </c>
      <c r="E37" s="49"/>
      <c r="O37" s="12"/>
    </row>
    <row r="38" spans="1:15" s="50" customFormat="1" ht="35.65" customHeight="1">
      <c r="A38" s="20"/>
      <c r="B38" s="21" t="s">
        <v>45</v>
      </c>
      <c r="C38" s="34">
        <v>1067370</v>
      </c>
      <c r="D38" s="34">
        <v>1067370</v>
      </c>
      <c r="E38" s="49"/>
      <c r="F38" s="36"/>
      <c r="G38" s="36"/>
      <c r="O38" s="51"/>
    </row>
    <row r="39" spans="1:15" s="46" customFormat="1" ht="18" customHeight="1">
      <c r="A39" s="13">
        <v>2</v>
      </c>
      <c r="B39" s="14" t="s">
        <v>46</v>
      </c>
      <c r="C39" s="24">
        <v>0</v>
      </c>
      <c r="D39" s="34">
        <v>0</v>
      </c>
      <c r="E39" s="49"/>
      <c r="F39" s="52" t="e">
        <f>+#REF!+#REF!+#REF!+#REF!+#REF!+#REF!+#REF!+#REF!+#REF!+#REF!+#REF!+#REF!</f>
        <v>#REF!</v>
      </c>
      <c r="G39" s="52" t="e">
        <f>+F39-#REF!</f>
        <v>#REF!</v>
      </c>
      <c r="I39" s="46">
        <v>350</v>
      </c>
      <c r="J39" s="46">
        <v>15</v>
      </c>
      <c r="O39" s="12"/>
    </row>
    <row r="40" spans="1:15" s="26" customFormat="1" ht="45" customHeight="1">
      <c r="A40" s="20"/>
      <c r="B40" s="21" t="s">
        <v>47</v>
      </c>
      <c r="C40" s="53"/>
      <c r="D40" s="34">
        <v>0</v>
      </c>
      <c r="E40" s="49"/>
      <c r="F40" s="6"/>
      <c r="G40" s="6"/>
      <c r="O40" s="12"/>
    </row>
    <row r="41" spans="1:15" s="26" customFormat="1" ht="24.75" customHeight="1">
      <c r="A41" s="20"/>
      <c r="B41" s="21" t="s">
        <v>48</v>
      </c>
      <c r="C41" s="53"/>
      <c r="D41" s="34">
        <v>0</v>
      </c>
      <c r="E41" s="49"/>
      <c r="F41" s="6"/>
      <c r="G41" s="6"/>
      <c r="O41" s="51"/>
    </row>
    <row r="42" spans="1:15" s="46" customFormat="1" ht="18" customHeight="1">
      <c r="A42" s="13">
        <v>3</v>
      </c>
      <c r="B42" s="44" t="s">
        <v>49</v>
      </c>
      <c r="C42" s="41">
        <v>10842200</v>
      </c>
      <c r="D42" s="41">
        <f>SUM(D43:D57)</f>
        <v>10642200</v>
      </c>
      <c r="E42" s="54">
        <v>200000</v>
      </c>
      <c r="F42" s="45"/>
      <c r="G42" s="45"/>
      <c r="I42" s="46">
        <f>SUM(I39:I39)</f>
        <v>350</v>
      </c>
      <c r="J42" s="46">
        <v>30</v>
      </c>
      <c r="M42" s="55" t="e">
        <f>C42-#REF!</f>
        <v>#REF!</v>
      </c>
      <c r="O42" s="12"/>
    </row>
    <row r="43" spans="1:15" ht="32.25" customHeight="1">
      <c r="A43" s="20"/>
      <c r="B43" s="56" t="s">
        <v>50</v>
      </c>
      <c r="C43" s="34">
        <v>0</v>
      </c>
      <c r="D43" s="34">
        <v>0</v>
      </c>
      <c r="E43" s="35">
        <v>0</v>
      </c>
      <c r="F43" s="1">
        <v>3280</v>
      </c>
      <c r="I43" s="1">
        <v>3280</v>
      </c>
      <c r="J43" s="1">
        <v>140</v>
      </c>
      <c r="O43" s="12"/>
    </row>
    <row r="44" spans="1:15" s="26" customFormat="1" ht="24" customHeight="1">
      <c r="A44" s="20"/>
      <c r="B44" s="21" t="s">
        <v>51</v>
      </c>
      <c r="C44" s="34"/>
      <c r="D44" s="34"/>
      <c r="E44" s="35">
        <v>0</v>
      </c>
      <c r="F44" s="1"/>
      <c r="G44" s="1"/>
      <c r="O44" s="12"/>
    </row>
    <row r="45" spans="1:15" s="26" customFormat="1" ht="24" customHeight="1">
      <c r="A45" s="20"/>
      <c r="B45" s="21" t="s">
        <v>48</v>
      </c>
      <c r="C45" s="34"/>
      <c r="D45" s="34"/>
      <c r="E45" s="35"/>
      <c r="F45" s="1"/>
      <c r="G45" s="1"/>
      <c r="O45" s="12"/>
    </row>
    <row r="46" spans="1:15" s="58" customFormat="1" ht="25.5" customHeight="1">
      <c r="A46" s="57"/>
      <c r="B46" s="48" t="s">
        <v>52</v>
      </c>
      <c r="C46" s="34">
        <v>952550</v>
      </c>
      <c r="D46" s="34">
        <v>952550</v>
      </c>
      <c r="E46" s="35"/>
      <c r="O46" s="12"/>
    </row>
    <row r="47" spans="1:15" ht="25.5" customHeight="1">
      <c r="A47" s="20"/>
      <c r="B47" s="48" t="s">
        <v>53</v>
      </c>
      <c r="C47" s="34">
        <v>8068960</v>
      </c>
      <c r="D47" s="34">
        <v>8068960</v>
      </c>
      <c r="E47" s="35"/>
      <c r="F47" s="6" t="e">
        <f>+F43-F39</f>
        <v>#REF!</v>
      </c>
      <c r="I47" s="1">
        <f>+I43-I42</f>
        <v>2930</v>
      </c>
      <c r="J47" s="1">
        <v>120</v>
      </c>
      <c r="O47" s="12"/>
    </row>
    <row r="48" spans="1:15" ht="21.75" customHeight="1">
      <c r="A48" s="20"/>
      <c r="B48" s="48" t="s">
        <v>54</v>
      </c>
      <c r="C48" s="34"/>
      <c r="D48" s="34"/>
      <c r="E48" s="35"/>
      <c r="J48" s="1">
        <v>670</v>
      </c>
      <c r="O48" s="12"/>
    </row>
    <row r="49" spans="1:15" ht="30.75" customHeight="1">
      <c r="A49" s="20"/>
      <c r="B49" s="21" t="s">
        <v>55</v>
      </c>
      <c r="C49" s="34"/>
      <c r="D49" s="34"/>
      <c r="E49" s="35"/>
      <c r="O49" s="12"/>
    </row>
    <row r="50" spans="1:15" ht="30" customHeight="1">
      <c r="A50" s="20"/>
      <c r="B50" s="21" t="s">
        <v>56</v>
      </c>
      <c r="C50" s="34">
        <v>485800</v>
      </c>
      <c r="D50" s="34">
        <v>485800</v>
      </c>
      <c r="E50" s="35"/>
      <c r="O50" s="12"/>
    </row>
    <row r="51" spans="1:15" ht="20.45" customHeight="1">
      <c r="A51" s="20"/>
      <c r="B51" s="59" t="s">
        <v>57</v>
      </c>
      <c r="C51" s="34"/>
      <c r="D51" s="34"/>
      <c r="E51" s="35">
        <v>0</v>
      </c>
      <c r="O51" s="12"/>
    </row>
    <row r="52" spans="1:15" ht="20.45" customHeight="1">
      <c r="A52" s="20"/>
      <c r="B52" s="59" t="s">
        <v>58</v>
      </c>
      <c r="C52" s="34"/>
      <c r="D52" s="34"/>
      <c r="E52" s="35">
        <v>0</v>
      </c>
      <c r="O52" s="12"/>
    </row>
    <row r="53" spans="1:15" ht="24" customHeight="1">
      <c r="A53" s="20"/>
      <c r="B53" s="59" t="s">
        <v>59</v>
      </c>
      <c r="C53" s="34"/>
      <c r="D53" s="34"/>
      <c r="E53" s="35">
        <v>0</v>
      </c>
      <c r="O53" s="12"/>
    </row>
    <row r="54" spans="1:15" ht="24" customHeight="1">
      <c r="A54" s="20"/>
      <c r="B54" s="60" t="s">
        <v>60</v>
      </c>
      <c r="C54" s="34">
        <v>309030</v>
      </c>
      <c r="D54" s="34">
        <v>309030</v>
      </c>
      <c r="E54" s="35"/>
      <c r="O54" s="12"/>
    </row>
    <row r="55" spans="1:15" ht="23.65" customHeight="1">
      <c r="A55" s="20"/>
      <c r="B55" s="60" t="s">
        <v>61</v>
      </c>
      <c r="C55" s="34">
        <v>578230</v>
      </c>
      <c r="D55" s="34">
        <v>578230</v>
      </c>
      <c r="E55" s="35"/>
      <c r="O55" s="12"/>
    </row>
    <row r="56" spans="1:15" ht="36.6" customHeight="1">
      <c r="A56" s="20"/>
      <c r="B56" s="21" t="s">
        <v>62</v>
      </c>
      <c r="C56" s="34">
        <v>247630</v>
      </c>
      <c r="D56" s="34">
        <v>247630</v>
      </c>
      <c r="E56" s="35"/>
      <c r="O56" s="12"/>
    </row>
    <row r="57" spans="1:15" ht="27.6" customHeight="1">
      <c r="A57" s="20"/>
      <c r="B57" s="60" t="s">
        <v>63</v>
      </c>
      <c r="C57" s="34">
        <v>200000</v>
      </c>
      <c r="D57" s="34"/>
      <c r="E57" s="35">
        <v>200000</v>
      </c>
      <c r="O57" s="12"/>
    </row>
    <row r="58" spans="1:15" s="46" customFormat="1" ht="33.950000000000003" customHeight="1">
      <c r="A58" s="13">
        <v>4</v>
      </c>
      <c r="B58" s="14" t="s">
        <v>64</v>
      </c>
      <c r="C58" s="41">
        <v>4581570</v>
      </c>
      <c r="D58" s="41">
        <v>4293570</v>
      </c>
      <c r="E58" s="54">
        <f>C58-D58</f>
        <v>288000</v>
      </c>
      <c r="F58" s="45"/>
      <c r="G58" s="45"/>
      <c r="M58" s="55" t="e">
        <f>C58-#REF!</f>
        <v>#REF!</v>
      </c>
      <c r="O58" s="12"/>
    </row>
    <row r="59" spans="1:15" s="45" customFormat="1" ht="27.75" customHeight="1">
      <c r="A59" s="13"/>
      <c r="B59" s="61" t="s">
        <v>65</v>
      </c>
      <c r="C59" s="34">
        <v>2822950</v>
      </c>
      <c r="D59" s="34">
        <v>2822950</v>
      </c>
      <c r="E59" s="54">
        <v>0</v>
      </c>
      <c r="O59" s="12"/>
    </row>
    <row r="60" spans="1:15" s="36" customFormat="1" ht="62.45" customHeight="1">
      <c r="A60" s="20"/>
      <c r="B60" s="21" t="s">
        <v>66</v>
      </c>
      <c r="C60" s="34">
        <v>712890</v>
      </c>
      <c r="D60" s="34">
        <v>712890</v>
      </c>
      <c r="E60" s="54">
        <v>0</v>
      </c>
      <c r="O60" s="12"/>
    </row>
    <row r="61" spans="1:15" s="50" customFormat="1" ht="27.6" customHeight="1">
      <c r="A61" s="20"/>
      <c r="B61" s="21" t="s">
        <v>67</v>
      </c>
      <c r="C61" s="34">
        <v>293350</v>
      </c>
      <c r="D61" s="34">
        <v>293350</v>
      </c>
      <c r="E61" s="54"/>
      <c r="F61" s="36"/>
      <c r="G61" s="36"/>
      <c r="O61" s="51"/>
    </row>
    <row r="62" spans="1:15" s="50" customFormat="1" ht="38.85" customHeight="1">
      <c r="A62" s="20"/>
      <c r="B62" s="21" t="s">
        <v>68</v>
      </c>
      <c r="C62" s="34">
        <v>464380</v>
      </c>
      <c r="D62" s="34">
        <v>464380</v>
      </c>
      <c r="E62" s="54"/>
      <c r="F62" s="36"/>
      <c r="G62" s="36"/>
      <c r="O62" s="51"/>
    </row>
    <row r="63" spans="1:15" s="50" customFormat="1" ht="27.6" customHeight="1">
      <c r="A63" s="20"/>
      <c r="B63" s="60" t="s">
        <v>63</v>
      </c>
      <c r="C63" s="34">
        <v>288000</v>
      </c>
      <c r="D63" s="34"/>
      <c r="E63" s="54">
        <v>288000</v>
      </c>
      <c r="F63" s="36"/>
      <c r="G63" s="36"/>
      <c r="O63" s="51"/>
    </row>
    <row r="64" spans="1:15" s="45" customFormat="1" ht="24.75" customHeight="1">
      <c r="A64" s="13">
        <v>5</v>
      </c>
      <c r="B64" s="44" t="s">
        <v>69</v>
      </c>
      <c r="C64" s="41">
        <f>SUM(C65:C75)</f>
        <v>4981460</v>
      </c>
      <c r="D64" s="41">
        <f>SUM(D65:D75)</f>
        <v>4981460</v>
      </c>
      <c r="E64" s="54" t="s">
        <v>70</v>
      </c>
      <c r="M64" s="62" t="e">
        <f>C64-#REF!</f>
        <v>#REF!</v>
      </c>
      <c r="O64" s="12"/>
    </row>
    <row r="65" spans="1:15" ht="24.75" customHeight="1">
      <c r="A65" s="20"/>
      <c r="B65" s="48" t="s">
        <v>71</v>
      </c>
      <c r="C65" s="34"/>
      <c r="D65" s="34"/>
      <c r="E65" s="35"/>
      <c r="F65" s="6" t="e">
        <f>SUM(#REF!)</f>
        <v>#REF!</v>
      </c>
      <c r="O65" s="12"/>
    </row>
    <row r="66" spans="1:15" ht="24.75" customHeight="1">
      <c r="A66" s="20"/>
      <c r="B66" s="48" t="s">
        <v>72</v>
      </c>
      <c r="C66" s="34">
        <v>31250</v>
      </c>
      <c r="D66" s="34">
        <v>31250</v>
      </c>
      <c r="E66" s="35"/>
      <c r="F66" s="6" t="e">
        <f>+#REF!-#REF!</f>
        <v>#REF!</v>
      </c>
      <c r="O66" s="12"/>
    </row>
    <row r="67" spans="1:15" ht="24.75" customHeight="1">
      <c r="A67" s="20"/>
      <c r="B67" s="48" t="s">
        <v>73</v>
      </c>
      <c r="C67" s="34"/>
      <c r="D67" s="34"/>
      <c r="E67" s="35"/>
      <c r="O67" s="12"/>
    </row>
    <row r="68" spans="1:15" ht="24.75" customHeight="1">
      <c r="A68" s="20"/>
      <c r="B68" s="48" t="s">
        <v>71</v>
      </c>
      <c r="C68" s="34"/>
      <c r="D68" s="34"/>
      <c r="E68" s="35"/>
      <c r="F68" s="6" t="e">
        <f>SUM(#REF!)</f>
        <v>#REF!</v>
      </c>
      <c r="O68" s="12"/>
    </row>
    <row r="69" spans="1:15" ht="24.75" customHeight="1">
      <c r="A69" s="20"/>
      <c r="B69" s="48" t="s">
        <v>73</v>
      </c>
      <c r="C69" s="34"/>
      <c r="D69" s="34"/>
      <c r="E69" s="35"/>
      <c r="O69" s="12"/>
    </row>
    <row r="70" spans="1:15" ht="42" customHeight="1">
      <c r="A70" s="20"/>
      <c r="B70" s="56" t="s">
        <v>74</v>
      </c>
      <c r="C70" s="34">
        <v>4616000</v>
      </c>
      <c r="D70" s="34">
        <v>4616000</v>
      </c>
      <c r="E70" s="35"/>
      <c r="O70" s="12"/>
    </row>
    <row r="71" spans="1:15" ht="24.75" customHeight="1">
      <c r="A71" s="20"/>
      <c r="B71" s="48" t="s">
        <v>75</v>
      </c>
      <c r="C71" s="34">
        <v>205000</v>
      </c>
      <c r="D71" s="34">
        <v>205000</v>
      </c>
      <c r="E71" s="35"/>
      <c r="O71" s="12"/>
    </row>
    <row r="72" spans="1:15" ht="24.75" customHeight="1">
      <c r="A72" s="20"/>
      <c r="B72" s="48" t="s">
        <v>76</v>
      </c>
      <c r="C72" s="34"/>
      <c r="D72" s="34"/>
      <c r="E72" s="35"/>
      <c r="O72" s="12"/>
    </row>
    <row r="73" spans="1:15" s="36" customFormat="1" ht="21" customHeight="1">
      <c r="A73" s="20"/>
      <c r="B73" s="21" t="s">
        <v>51</v>
      </c>
      <c r="C73" s="34"/>
      <c r="D73" s="34"/>
      <c r="E73" s="35"/>
      <c r="O73" s="12"/>
    </row>
    <row r="74" spans="1:15" s="36" customFormat="1" ht="51.6" customHeight="1">
      <c r="A74" s="20"/>
      <c r="B74" s="60" t="s">
        <v>77</v>
      </c>
      <c r="C74" s="34">
        <v>129210</v>
      </c>
      <c r="D74" s="34">
        <v>129210</v>
      </c>
      <c r="E74" s="35"/>
      <c r="O74" s="12"/>
    </row>
    <row r="75" spans="1:15" s="50" customFormat="1" ht="21" customHeight="1">
      <c r="A75" s="20"/>
      <c r="B75" s="21" t="s">
        <v>48</v>
      </c>
      <c r="C75" s="34"/>
      <c r="D75" s="34"/>
      <c r="E75" s="35"/>
      <c r="F75" s="36"/>
      <c r="G75" s="36"/>
      <c r="O75" s="51"/>
    </row>
    <row r="76" spans="1:15" s="32" customFormat="1" ht="27" customHeight="1">
      <c r="A76" s="43">
        <v>6</v>
      </c>
      <c r="B76" s="44" t="s">
        <v>78</v>
      </c>
      <c r="C76" s="41">
        <f>C77+C80+C81+C82+C83+C84+C85</f>
        <v>13600157</v>
      </c>
      <c r="D76" s="41">
        <v>13299499</v>
      </c>
      <c r="E76" s="54">
        <f>C76-D76</f>
        <v>300658</v>
      </c>
      <c r="F76" s="31" t="e">
        <f>+#REF!+#REF!+#REF!+#REF!+#REF!+#REF!</f>
        <v>#REF!</v>
      </c>
      <c r="M76" s="63" t="e">
        <f>C76-#REF!</f>
        <v>#REF!</v>
      </c>
      <c r="O76" s="12"/>
    </row>
    <row r="77" spans="1:15" ht="27" customHeight="1">
      <c r="A77" s="47" t="s">
        <v>79</v>
      </c>
      <c r="B77" s="48" t="s">
        <v>80</v>
      </c>
      <c r="C77" s="34"/>
      <c r="D77" s="34"/>
      <c r="E77" s="35">
        <v>0</v>
      </c>
      <c r="O77" s="12"/>
    </row>
    <row r="78" spans="1:15" s="66" customFormat="1" ht="21" customHeight="1">
      <c r="A78" s="57"/>
      <c r="B78" s="64" t="s">
        <v>81</v>
      </c>
      <c r="C78" s="65"/>
      <c r="D78" s="34"/>
      <c r="E78" s="35">
        <v>0</v>
      </c>
      <c r="O78" s="12"/>
    </row>
    <row r="79" spans="1:15" s="50" customFormat="1" ht="21" customHeight="1">
      <c r="A79" s="20"/>
      <c r="B79" s="21" t="s">
        <v>48</v>
      </c>
      <c r="C79" s="34"/>
      <c r="D79" s="34"/>
      <c r="E79" s="35"/>
      <c r="F79" s="36"/>
      <c r="G79" s="36"/>
      <c r="O79" s="12"/>
    </row>
    <row r="80" spans="1:15" ht="27" customHeight="1">
      <c r="A80" s="47" t="s">
        <v>82</v>
      </c>
      <c r="B80" s="48" t="s">
        <v>83</v>
      </c>
      <c r="C80" s="34"/>
      <c r="D80" s="34"/>
      <c r="E80" s="35">
        <v>0</v>
      </c>
      <c r="O80" s="12"/>
    </row>
    <row r="81" spans="1:15" ht="27" customHeight="1">
      <c r="A81" s="47" t="s">
        <v>84</v>
      </c>
      <c r="B81" s="48" t="s">
        <v>85</v>
      </c>
      <c r="C81" s="34"/>
      <c r="D81" s="34"/>
      <c r="E81" s="35"/>
      <c r="O81" s="12"/>
    </row>
    <row r="82" spans="1:15" ht="27" customHeight="1">
      <c r="A82" s="47" t="s">
        <v>86</v>
      </c>
      <c r="B82" s="48" t="s">
        <v>87</v>
      </c>
      <c r="C82" s="34">
        <v>3906000</v>
      </c>
      <c r="D82" s="34">
        <f>C82-E82</f>
        <v>3605342</v>
      </c>
      <c r="E82" s="35">
        <v>300658</v>
      </c>
      <c r="O82" s="12"/>
    </row>
    <row r="83" spans="1:15" ht="27" customHeight="1">
      <c r="A83" s="47" t="s">
        <v>88</v>
      </c>
      <c r="B83" s="48" t="s">
        <v>89</v>
      </c>
      <c r="C83" s="34">
        <v>200000</v>
      </c>
      <c r="D83" s="34">
        <v>200000</v>
      </c>
      <c r="E83" s="35"/>
      <c r="O83" s="12"/>
    </row>
    <row r="84" spans="1:15" ht="27" customHeight="1">
      <c r="A84" s="47" t="s">
        <v>90</v>
      </c>
      <c r="B84" s="48" t="s">
        <v>91</v>
      </c>
      <c r="C84" s="34">
        <v>1595980</v>
      </c>
      <c r="D84" s="34">
        <v>1595980</v>
      </c>
      <c r="E84" s="35"/>
      <c r="N84" s="67" t="s">
        <v>92</v>
      </c>
      <c r="O84" s="12"/>
    </row>
    <row r="85" spans="1:15" ht="27" customHeight="1">
      <c r="A85" s="47" t="s">
        <v>93</v>
      </c>
      <c r="B85" s="48" t="s">
        <v>94</v>
      </c>
      <c r="C85" s="34">
        <v>7898177</v>
      </c>
      <c r="D85" s="34">
        <v>7898177</v>
      </c>
      <c r="E85" s="35"/>
      <c r="N85" s="67"/>
      <c r="O85" s="12"/>
    </row>
    <row r="86" spans="1:15" s="45" customFormat="1" ht="27.75" customHeight="1">
      <c r="A86" s="13">
        <v>7</v>
      </c>
      <c r="B86" s="44" t="s">
        <v>95</v>
      </c>
      <c r="C86" s="41">
        <f>SUM(C87:C94)</f>
        <v>240270</v>
      </c>
      <c r="D86" s="41">
        <f>SUM(D87:D94)</f>
        <v>240270</v>
      </c>
      <c r="E86" s="54"/>
      <c r="M86" s="62" t="e">
        <f>C86-#REF!</f>
        <v>#REF!</v>
      </c>
      <c r="O86" s="12"/>
    </row>
    <row r="87" spans="1:15" ht="27.75" customHeight="1">
      <c r="A87" s="20"/>
      <c r="B87" s="48" t="s">
        <v>96</v>
      </c>
      <c r="C87" s="34">
        <v>6000</v>
      </c>
      <c r="D87" s="34">
        <v>6000</v>
      </c>
      <c r="E87" s="35"/>
      <c r="O87" s="12"/>
    </row>
    <row r="88" spans="1:15" ht="22.5" customHeight="1">
      <c r="A88" s="20"/>
      <c r="B88" s="56" t="s">
        <v>97</v>
      </c>
      <c r="C88" s="34">
        <v>31770</v>
      </c>
      <c r="D88" s="34">
        <v>31770</v>
      </c>
      <c r="E88" s="35"/>
      <c r="O88" s="12"/>
    </row>
    <row r="89" spans="1:15" ht="22.5" customHeight="1">
      <c r="A89" s="20"/>
      <c r="B89" s="56" t="s">
        <v>98</v>
      </c>
      <c r="C89" s="34"/>
      <c r="D89" s="34"/>
      <c r="E89" s="35"/>
      <c r="O89" s="12"/>
    </row>
    <row r="90" spans="1:15" ht="27.75" customHeight="1">
      <c r="A90" s="20"/>
      <c r="B90" s="56" t="s">
        <v>99</v>
      </c>
      <c r="C90" s="34"/>
      <c r="D90" s="34"/>
      <c r="E90" s="35"/>
      <c r="O90" s="12"/>
    </row>
    <row r="91" spans="1:15" ht="27.75" customHeight="1">
      <c r="A91" s="20"/>
      <c r="B91" s="56" t="s">
        <v>100</v>
      </c>
      <c r="C91" s="34"/>
      <c r="D91" s="34"/>
      <c r="E91" s="35"/>
      <c r="O91" s="12"/>
    </row>
    <row r="92" spans="1:15" s="26" customFormat="1" ht="27.75" customHeight="1">
      <c r="A92" s="20"/>
      <c r="B92" s="56" t="s">
        <v>101</v>
      </c>
      <c r="C92" s="34"/>
      <c r="D92" s="34"/>
      <c r="E92" s="35"/>
      <c r="F92" s="1"/>
      <c r="G92" s="1"/>
      <c r="M92" s="12"/>
      <c r="O92" s="12"/>
    </row>
    <row r="93" spans="1:15" ht="27.75" customHeight="1">
      <c r="A93" s="20"/>
      <c r="B93" s="56" t="s">
        <v>102</v>
      </c>
      <c r="C93" s="34"/>
      <c r="D93" s="34"/>
      <c r="E93" s="35"/>
      <c r="O93" s="12"/>
    </row>
    <row r="94" spans="1:15" ht="75.599999999999994" customHeight="1">
      <c r="A94" s="20"/>
      <c r="B94" s="68" t="s">
        <v>103</v>
      </c>
      <c r="C94" s="34">
        <v>202500</v>
      </c>
      <c r="D94" s="34">
        <v>202500</v>
      </c>
      <c r="E94" s="35"/>
      <c r="O94" s="12"/>
    </row>
    <row r="95" spans="1:15" s="45" customFormat="1" ht="24" customHeight="1">
      <c r="A95" s="13">
        <v>8</v>
      </c>
      <c r="B95" s="14" t="s">
        <v>104</v>
      </c>
      <c r="C95" s="24">
        <v>180000</v>
      </c>
      <c r="D95" s="24">
        <v>0</v>
      </c>
      <c r="E95" s="54">
        <v>180000</v>
      </c>
      <c r="M95" s="62"/>
      <c r="O95" s="12"/>
    </row>
    <row r="96" spans="1:15" s="36" customFormat="1" ht="21" customHeight="1">
      <c r="A96" s="20"/>
      <c r="B96" s="69" t="s">
        <v>81</v>
      </c>
      <c r="C96" s="34"/>
      <c r="D96" s="34"/>
      <c r="E96" s="35">
        <v>0</v>
      </c>
      <c r="O96" s="12"/>
    </row>
    <row r="97" spans="1:15" s="36" customFormat="1" ht="21" customHeight="1">
      <c r="A97" s="20"/>
      <c r="B97" s="69" t="s">
        <v>105</v>
      </c>
      <c r="C97" s="34"/>
      <c r="D97" s="34"/>
      <c r="E97" s="35">
        <v>0</v>
      </c>
      <c r="O97" s="12"/>
    </row>
    <row r="98" spans="1:15" s="42" customFormat="1" ht="21" customHeight="1">
      <c r="A98" s="13">
        <v>9</v>
      </c>
      <c r="B98" s="70" t="s">
        <v>106</v>
      </c>
      <c r="C98" s="41"/>
      <c r="D98" s="34"/>
      <c r="E98" s="35">
        <v>0</v>
      </c>
      <c r="O98" s="12"/>
    </row>
    <row r="99" spans="1:15" s="42" customFormat="1" ht="21" customHeight="1">
      <c r="A99" s="13">
        <v>10</v>
      </c>
      <c r="B99" s="70" t="s">
        <v>107</v>
      </c>
      <c r="C99" s="41"/>
      <c r="D99" s="34"/>
      <c r="E99" s="35"/>
      <c r="O99" s="12"/>
    </row>
    <row r="100" spans="1:15" ht="24" customHeight="1">
      <c r="A100" s="13" t="s">
        <v>108</v>
      </c>
      <c r="B100" s="14" t="s">
        <v>109</v>
      </c>
      <c r="C100" s="24">
        <f>SUM(C101:C102)</f>
        <v>2710000</v>
      </c>
      <c r="D100" s="24"/>
      <c r="E100" s="24">
        <f>SUM(E101:E102)</f>
        <v>2710000</v>
      </c>
      <c r="M100" s="71"/>
      <c r="O100" s="12"/>
    </row>
    <row r="101" spans="1:15" ht="24" customHeight="1">
      <c r="A101" s="20"/>
      <c r="B101" s="61" t="s">
        <v>110</v>
      </c>
      <c r="C101" s="34"/>
      <c r="D101" s="34"/>
      <c r="E101" s="34"/>
      <c r="O101" s="12"/>
    </row>
    <row r="102" spans="1:15" ht="24" customHeight="1">
      <c r="A102" s="20"/>
      <c r="B102" s="61" t="s">
        <v>111</v>
      </c>
      <c r="C102" s="34">
        <v>2710000</v>
      </c>
      <c r="D102" s="34"/>
      <c r="E102" s="34">
        <v>2710000</v>
      </c>
      <c r="O102" s="12"/>
    </row>
    <row r="103" spans="1:15" ht="24" customHeight="1">
      <c r="A103" s="13" t="s">
        <v>112</v>
      </c>
      <c r="B103" s="14" t="s">
        <v>113</v>
      </c>
      <c r="C103" s="24"/>
      <c r="D103" s="34"/>
      <c r="E103" s="35"/>
      <c r="O103" s="12"/>
    </row>
    <row r="104" spans="1:15" ht="24" customHeight="1">
      <c r="A104" s="13" t="s">
        <v>8</v>
      </c>
      <c r="B104" s="14" t="s">
        <v>114</v>
      </c>
      <c r="C104" s="24"/>
      <c r="D104" s="24"/>
      <c r="E104" s="54">
        <v>0</v>
      </c>
      <c r="O104" s="12"/>
    </row>
    <row r="105" spans="1:15" ht="24" customHeight="1">
      <c r="A105" s="13">
        <v>1</v>
      </c>
      <c r="B105" s="14" t="s">
        <v>115</v>
      </c>
      <c r="C105" s="24"/>
      <c r="D105" s="24"/>
      <c r="E105" s="54">
        <v>0</v>
      </c>
      <c r="O105" s="12"/>
    </row>
    <row r="106" spans="1:15" ht="24" customHeight="1">
      <c r="A106" s="20"/>
      <c r="B106" s="64" t="s">
        <v>116</v>
      </c>
      <c r="C106" s="53"/>
      <c r="D106" s="53"/>
      <c r="E106" s="35">
        <v>0</v>
      </c>
      <c r="F106" s="53">
        <f>1676000+18343000</f>
        <v>20019000</v>
      </c>
      <c r="O106" s="12"/>
    </row>
    <row r="107" spans="1:15" ht="24" customHeight="1">
      <c r="A107" s="20"/>
      <c r="B107" s="72" t="s">
        <v>117</v>
      </c>
      <c r="C107" s="53"/>
      <c r="D107" s="53"/>
      <c r="E107" s="35">
        <v>0</v>
      </c>
      <c r="F107" s="53">
        <f>451000+2000000+27663000+1004200</f>
        <v>31118200</v>
      </c>
      <c r="O107" s="12"/>
    </row>
    <row r="108" spans="1:15" ht="31.5" customHeight="1">
      <c r="A108" s="20"/>
      <c r="B108" s="72" t="s">
        <v>118</v>
      </c>
      <c r="C108" s="53"/>
      <c r="D108" s="53"/>
      <c r="E108" s="35">
        <v>0</v>
      </c>
      <c r="F108" s="73"/>
      <c r="O108" s="12"/>
    </row>
    <row r="109" spans="1:15" s="45" customFormat="1" ht="26.25" customHeight="1">
      <c r="A109" s="13">
        <v>2</v>
      </c>
      <c r="B109" s="14" t="s">
        <v>119</v>
      </c>
      <c r="C109" s="24"/>
      <c r="D109" s="24"/>
      <c r="E109" s="54"/>
      <c r="O109" s="12"/>
    </row>
    <row r="110" spans="1:15" ht="39" customHeight="1">
      <c r="A110" s="74"/>
      <c r="B110" s="75" t="s">
        <v>120</v>
      </c>
      <c r="C110" s="76"/>
      <c r="D110" s="76"/>
      <c r="E110" s="77"/>
      <c r="O110" s="12"/>
    </row>
    <row r="111" spans="1:15" ht="29.45" customHeight="1">
      <c r="A111" s="4" t="s">
        <v>121</v>
      </c>
      <c r="B111" s="78" t="s">
        <v>122</v>
      </c>
      <c r="C111" s="79"/>
      <c r="D111" s="79"/>
      <c r="E111" s="80"/>
      <c r="O111" s="12"/>
    </row>
    <row r="112" spans="1:15" s="45" customFormat="1" ht="31.5" customHeight="1">
      <c r="A112" s="4" t="s">
        <v>123</v>
      </c>
      <c r="B112" s="78" t="s">
        <v>124</v>
      </c>
      <c r="C112" s="5"/>
      <c r="D112" s="5"/>
      <c r="E112" s="81"/>
      <c r="O112" s="12"/>
    </row>
    <row r="113" spans="1:15" ht="21.95" customHeight="1">
      <c r="A113" s="82" t="s">
        <v>125</v>
      </c>
      <c r="B113" s="83"/>
      <c r="C113" s="84"/>
      <c r="D113" s="85"/>
      <c r="E113" s="83"/>
      <c r="O113" s="12"/>
    </row>
    <row r="114" spans="1:15" s="86" customFormat="1" ht="1.5" customHeight="1">
      <c r="A114" s="603" t="s">
        <v>126</v>
      </c>
      <c r="B114" s="603"/>
      <c r="C114" s="603"/>
      <c r="D114" s="603"/>
      <c r="E114" s="603"/>
      <c r="O114" s="12"/>
    </row>
    <row r="115" spans="1:15" s="86" customFormat="1" ht="27" customHeight="1">
      <c r="A115" s="603" t="s">
        <v>127</v>
      </c>
      <c r="B115" s="603"/>
      <c r="C115" s="603"/>
      <c r="D115" s="603"/>
      <c r="E115" s="603"/>
      <c r="O115" s="12"/>
    </row>
    <row r="116" spans="1:15" ht="17.45" customHeight="1">
      <c r="A116" s="87"/>
      <c r="B116" s="87"/>
      <c r="C116" s="88"/>
      <c r="D116" s="89"/>
      <c r="E116" s="87"/>
      <c r="O116" s="12"/>
    </row>
    <row r="117" spans="1:15">
      <c r="C117" s="90"/>
      <c r="O117" s="12"/>
    </row>
    <row r="118" spans="1:15">
      <c r="B118" s="91"/>
      <c r="C118" s="90"/>
      <c r="O118" s="12"/>
    </row>
    <row r="119" spans="1:15">
      <c r="O119" s="12"/>
    </row>
    <row r="120" spans="1:15">
      <c r="O120" s="12"/>
    </row>
    <row r="121" spans="1:15">
      <c r="O121" s="12"/>
    </row>
    <row r="128" spans="1:15">
      <c r="B128" s="92"/>
    </row>
    <row r="129" spans="2:2">
      <c r="B129" s="92"/>
    </row>
    <row r="130" spans="2:2">
      <c r="B130" s="92"/>
    </row>
    <row r="131" spans="2:2">
      <c r="B131" s="92"/>
    </row>
  </sheetData>
  <mergeCells count="14">
    <mergeCell ref="A1:E1"/>
    <mergeCell ref="M6:T6"/>
    <mergeCell ref="M7:T7"/>
    <mergeCell ref="A114:E114"/>
    <mergeCell ref="A115:E115"/>
    <mergeCell ref="A2:E2"/>
    <mergeCell ref="M2:N3"/>
    <mergeCell ref="A3:E3"/>
    <mergeCell ref="D4:E4"/>
    <mergeCell ref="A5:A6"/>
    <mergeCell ref="B5:B6"/>
    <mergeCell ref="C5:C6"/>
    <mergeCell ref="D5:E5"/>
    <mergeCell ref="N5:U5"/>
  </mergeCells>
  <hyperlinks>
    <hyperlink ref="N84" r:id="rId1" display="https://thuvienphapluat.vn/van-ban/Bo-may-hanh-chinh/Nghi-dinh-178-2024-ND-CP-chinh-sach-che-do-can-bo-cong-vien-chuc-thuc-hien-sap-xep-bo-may-chinh-tri-638054.aspx?anchor=dieu_9" xr:uid="{00000000-0004-0000-0000-000000000000}"/>
  </hyperlinks>
  <pageMargins left="0.70866141732283472" right="0.19685039370078741" top="0.35433070866141736" bottom="0.27559055118110237" header="0.31496062992125984" footer="0.31496062992125984"/>
  <pageSetup paperSize="9" scale="74" orientation="portrait" verticalDpi="300" r:id="rId2"/>
  <colBreaks count="1" manualBreakCount="1">
    <brk id="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62BDA-9BA3-49F7-8679-EF2306B8D480}">
  <dimension ref="A1:J15"/>
  <sheetViews>
    <sheetView tabSelected="1" view="pageBreakPreview" topLeftCell="A5" zoomScaleNormal="100" zoomScaleSheetLayoutView="100" workbookViewId="0">
      <selection activeCell="G8" sqref="G8"/>
    </sheetView>
  </sheetViews>
  <sheetFormatPr defaultRowHeight="15"/>
  <cols>
    <col min="1" max="1" width="6.5703125" customWidth="1"/>
    <col min="2" max="2" width="27.7109375" customWidth="1"/>
    <col min="3" max="3" width="8.42578125" customWidth="1"/>
    <col min="4" max="4" width="11" customWidth="1"/>
    <col min="5" max="5" width="8.28515625" customWidth="1"/>
    <col min="6" max="6" width="7.42578125" bestFit="1" customWidth="1"/>
    <col min="7" max="7" width="9.28515625" hidden="1" customWidth="1"/>
    <col min="8" max="8" width="16.5703125" bestFit="1" customWidth="1"/>
    <col min="9" max="9" width="12.140625" customWidth="1"/>
    <col min="10" max="10" width="15.85546875" bestFit="1" customWidth="1"/>
  </cols>
  <sheetData>
    <row r="1" spans="1:10">
      <c r="A1" s="682" t="s">
        <v>177</v>
      </c>
      <c r="B1" s="682"/>
      <c r="C1" s="682"/>
      <c r="D1" s="682"/>
      <c r="E1" s="682"/>
      <c r="F1" s="682"/>
      <c r="G1" s="682"/>
      <c r="H1" s="682"/>
      <c r="I1" s="682"/>
    </row>
    <row r="2" spans="1:10">
      <c r="A2" s="686" t="s">
        <v>608</v>
      </c>
      <c r="B2" s="686"/>
      <c r="C2" s="686"/>
      <c r="D2" s="686"/>
      <c r="E2" s="686"/>
      <c r="F2" s="686"/>
      <c r="G2" s="686"/>
      <c r="H2" s="686"/>
      <c r="I2" s="686"/>
    </row>
    <row r="3" spans="1:10">
      <c r="A3" s="687" t="str">
        <f>VPHĐND!A3:H3</f>
        <v xml:space="preserve">     (Kèm theo Nghị quyết  số 28/NQ-HĐND ngày 30/12/2025 của HĐND xã Phiêng Pằn)</v>
      </c>
      <c r="B3" s="687"/>
      <c r="C3" s="687"/>
      <c r="D3" s="687"/>
      <c r="E3" s="687"/>
      <c r="F3" s="687"/>
      <c r="G3" s="687"/>
      <c r="H3" s="687"/>
      <c r="I3" s="687"/>
    </row>
    <row r="4" spans="1:10">
      <c r="A4" s="95"/>
      <c r="B4" s="95"/>
      <c r="C4" s="95"/>
      <c r="D4" s="95"/>
      <c r="E4" s="95"/>
      <c r="F4" s="95"/>
      <c r="G4" s="95"/>
      <c r="H4" s="95"/>
      <c r="I4" s="95"/>
    </row>
    <row r="5" spans="1:10">
      <c r="A5" s="684" t="s">
        <v>527</v>
      </c>
      <c r="B5" s="684"/>
      <c r="C5" s="684"/>
      <c r="D5" s="684"/>
      <c r="E5" s="684"/>
      <c r="F5" s="684"/>
      <c r="G5" s="684"/>
      <c r="H5" s="684"/>
      <c r="I5" s="684"/>
    </row>
    <row r="6" spans="1:10">
      <c r="A6" s="684" t="s">
        <v>528</v>
      </c>
      <c r="B6" s="684"/>
      <c r="C6" s="684"/>
      <c r="D6" s="684"/>
      <c r="E6" s="684"/>
      <c r="F6" s="684"/>
      <c r="G6" s="684"/>
      <c r="H6" s="684"/>
      <c r="I6" s="684"/>
    </row>
    <row r="7" spans="1:10">
      <c r="A7" s="95"/>
      <c r="B7" s="95"/>
      <c r="C7" s="95"/>
      <c r="D7" s="95"/>
      <c r="E7" s="95"/>
      <c r="F7" s="95"/>
      <c r="G7" s="95"/>
      <c r="H7" s="685" t="s">
        <v>187</v>
      </c>
      <c r="I7" s="685"/>
    </row>
    <row r="8" spans="1:10" s="484" customFormat="1" ht="43.5" customHeight="1">
      <c r="A8" s="138" t="s">
        <v>1</v>
      </c>
      <c r="B8" s="138" t="s">
        <v>2</v>
      </c>
      <c r="C8" s="209" t="s">
        <v>179</v>
      </c>
      <c r="D8" s="209" t="s">
        <v>180</v>
      </c>
      <c r="E8" s="209" t="s">
        <v>366</v>
      </c>
      <c r="F8" s="483" t="s">
        <v>367</v>
      </c>
      <c r="G8" s="483" t="s">
        <v>400</v>
      </c>
      <c r="H8" s="138" t="s">
        <v>181</v>
      </c>
      <c r="I8" s="138" t="s">
        <v>132</v>
      </c>
    </row>
    <row r="9" spans="1:10" s="484" customFormat="1" ht="29.25" customHeight="1">
      <c r="A9" s="137"/>
      <c r="B9" s="481" t="s">
        <v>182</v>
      </c>
      <c r="C9" s="137"/>
      <c r="D9" s="137"/>
      <c r="E9" s="137"/>
      <c r="F9" s="137"/>
      <c r="G9" s="137"/>
      <c r="H9" s="526">
        <f>+H10+H12+H15</f>
        <v>5985100</v>
      </c>
      <c r="I9" s="137"/>
    </row>
    <row r="10" spans="1:10" s="477" customFormat="1" ht="29.25" customHeight="1">
      <c r="A10" s="138" t="s">
        <v>12</v>
      </c>
      <c r="B10" s="201" t="s">
        <v>401</v>
      </c>
      <c r="C10" s="138"/>
      <c r="D10" s="138"/>
      <c r="E10" s="138"/>
      <c r="F10" s="138"/>
      <c r="G10" s="138"/>
      <c r="H10" s="512">
        <f>H11</f>
        <v>24480000</v>
      </c>
      <c r="I10" s="138"/>
      <c r="J10" s="482">
        <f>+H10+H12</f>
        <v>118910100</v>
      </c>
    </row>
    <row r="11" spans="1:10" s="477" customFormat="1" ht="70.5" customHeight="1">
      <c r="A11" s="137"/>
      <c r="B11" s="510" t="s">
        <v>556</v>
      </c>
      <c r="C11" s="137">
        <v>832</v>
      </c>
      <c r="D11" s="214">
        <v>398</v>
      </c>
      <c r="E11" s="137">
        <v>13</v>
      </c>
      <c r="F11" s="138"/>
      <c r="G11" s="138"/>
      <c r="H11" s="513">
        <v>24480000</v>
      </c>
      <c r="I11" s="138"/>
    </row>
    <row r="12" spans="1:10" s="477" customFormat="1" ht="30" customHeight="1">
      <c r="A12" s="138" t="s">
        <v>23</v>
      </c>
      <c r="B12" s="511" t="s">
        <v>191</v>
      </c>
      <c r="C12" s="137"/>
      <c r="D12" s="137"/>
      <c r="E12" s="137"/>
      <c r="F12" s="478"/>
      <c r="G12" s="213"/>
      <c r="H12" s="512">
        <f>H13+H14</f>
        <v>94430100</v>
      </c>
      <c r="I12" s="137"/>
      <c r="J12" s="479"/>
    </row>
    <row r="13" spans="1:10" s="477" customFormat="1" ht="80.25" customHeight="1">
      <c r="A13" s="137">
        <v>1</v>
      </c>
      <c r="B13" s="510" t="s">
        <v>529</v>
      </c>
      <c r="C13" s="137">
        <v>832</v>
      </c>
      <c r="D13" s="214">
        <v>398</v>
      </c>
      <c r="E13" s="137">
        <v>12</v>
      </c>
      <c r="F13" s="478"/>
      <c r="G13" s="213"/>
      <c r="H13" s="513">
        <f>86959200+14300</f>
        <v>86973500</v>
      </c>
      <c r="I13" s="137"/>
      <c r="J13" s="480"/>
    </row>
    <row r="14" spans="1:10" s="477" customFormat="1" ht="47.25" customHeight="1">
      <c r="A14" s="137">
        <v>2</v>
      </c>
      <c r="B14" s="510" t="s">
        <v>557</v>
      </c>
      <c r="C14" s="137">
        <v>832</v>
      </c>
      <c r="D14" s="214">
        <v>374</v>
      </c>
      <c r="E14" s="137">
        <v>12</v>
      </c>
      <c r="F14" s="478"/>
      <c r="G14" s="213"/>
      <c r="H14" s="513">
        <v>7456600</v>
      </c>
      <c r="I14" s="137"/>
    </row>
    <row r="15" spans="1:10" s="477" customFormat="1" ht="35.25" customHeight="1">
      <c r="A15" s="481" t="s">
        <v>108</v>
      </c>
      <c r="B15" s="481" t="s">
        <v>530</v>
      </c>
      <c r="C15" s="138">
        <v>832</v>
      </c>
      <c r="D15" s="467">
        <v>341</v>
      </c>
      <c r="E15" s="138">
        <v>18</v>
      </c>
      <c r="F15" s="481"/>
      <c r="G15" s="481"/>
      <c r="H15" s="512">
        <v>-112925000</v>
      </c>
      <c r="I15" s="137"/>
      <c r="J15" s="482"/>
    </row>
  </sheetData>
  <mergeCells count="6">
    <mergeCell ref="H7:I7"/>
    <mergeCell ref="A1:I1"/>
    <mergeCell ref="A2:I2"/>
    <mergeCell ref="A3:I3"/>
    <mergeCell ref="A5:I5"/>
    <mergeCell ref="A6:I6"/>
  </mergeCells>
  <pageMargins left="0.51" right="0.26" top="0.62"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FB4E-C3B2-4EA0-A92B-661DD8706A7D}">
  <dimension ref="A1:K16"/>
  <sheetViews>
    <sheetView tabSelected="1" view="pageBreakPreview" topLeftCell="A7" zoomScaleNormal="100" zoomScaleSheetLayoutView="100" workbookViewId="0">
      <selection activeCell="G8" sqref="G8"/>
    </sheetView>
  </sheetViews>
  <sheetFormatPr defaultRowHeight="15"/>
  <cols>
    <col min="1" max="1" width="6.5703125" customWidth="1"/>
    <col min="2" max="2" width="28.42578125" customWidth="1"/>
    <col min="3" max="3" width="7.85546875" customWidth="1"/>
    <col min="5" max="6" width="7.7109375" customWidth="1"/>
    <col min="7" max="7" width="18.5703125" customWidth="1"/>
    <col min="8" max="8" width="12.42578125" customWidth="1"/>
    <col min="9" max="9" width="5.28515625" customWidth="1"/>
    <col min="10" max="10" width="20.42578125" customWidth="1"/>
  </cols>
  <sheetData>
    <row r="1" spans="1:11">
      <c r="A1" s="682" t="s">
        <v>177</v>
      </c>
      <c r="B1" s="682"/>
      <c r="C1" s="682"/>
      <c r="D1" s="682"/>
      <c r="E1" s="682"/>
      <c r="F1" s="682"/>
      <c r="G1" s="682"/>
      <c r="H1" s="682"/>
    </row>
    <row r="2" spans="1:11">
      <c r="A2" s="686" t="s">
        <v>608</v>
      </c>
      <c r="B2" s="686"/>
      <c r="C2" s="686"/>
      <c r="D2" s="686"/>
      <c r="E2" s="686"/>
      <c r="F2" s="686"/>
      <c r="G2" s="686"/>
      <c r="H2" s="686"/>
      <c r="I2" s="524"/>
    </row>
    <row r="3" spans="1:11">
      <c r="A3" s="687" t="str">
        <f>'Văn hoá '!A3:I3</f>
        <v xml:space="preserve">     (Kèm theo Nghị quyết  số 28/NQ-HĐND ngày 30/12/2025 của HĐND xã Phiêng Pằn)</v>
      </c>
      <c r="B3" s="687"/>
      <c r="C3" s="687"/>
      <c r="D3" s="687"/>
      <c r="E3" s="687"/>
      <c r="F3" s="687"/>
      <c r="G3" s="687"/>
      <c r="H3" s="687"/>
    </row>
    <row r="4" spans="1:11">
      <c r="A4" s="95"/>
      <c r="B4" s="95"/>
      <c r="C4" s="95"/>
      <c r="D4" s="95"/>
      <c r="E4" s="95"/>
      <c r="F4" s="95"/>
      <c r="G4" s="95"/>
      <c r="H4" s="95"/>
    </row>
    <row r="5" spans="1:11">
      <c r="A5" s="684" t="s">
        <v>195</v>
      </c>
      <c r="B5" s="684"/>
      <c r="C5" s="684"/>
      <c r="D5" s="684"/>
      <c r="E5" s="684"/>
      <c r="F5" s="684"/>
      <c r="G5" s="684"/>
      <c r="H5" s="684"/>
    </row>
    <row r="6" spans="1:11">
      <c r="A6" s="684" t="s">
        <v>532</v>
      </c>
      <c r="B6" s="684"/>
      <c r="C6" s="684"/>
      <c r="D6" s="684"/>
      <c r="E6" s="684"/>
      <c r="F6" s="684"/>
      <c r="G6" s="684"/>
      <c r="H6" s="684"/>
    </row>
    <row r="7" spans="1:11" ht="19.5" customHeight="1">
      <c r="A7" s="95"/>
      <c r="B7" s="95"/>
      <c r="C7" s="95"/>
      <c r="D7" s="95"/>
      <c r="E7" s="95"/>
      <c r="F7" s="95"/>
      <c r="G7" s="685" t="s">
        <v>533</v>
      </c>
      <c r="H7" s="685"/>
    </row>
    <row r="8" spans="1:11" ht="63.75" customHeight="1">
      <c r="A8" s="98" t="s">
        <v>1</v>
      </c>
      <c r="B8" s="98" t="s">
        <v>2</v>
      </c>
      <c r="C8" s="99" t="s">
        <v>179</v>
      </c>
      <c r="D8" s="99" t="s">
        <v>180</v>
      </c>
      <c r="E8" s="99" t="s">
        <v>366</v>
      </c>
      <c r="F8" s="99" t="s">
        <v>367</v>
      </c>
      <c r="G8" s="98" t="s">
        <v>181</v>
      </c>
      <c r="H8" s="98" t="s">
        <v>132</v>
      </c>
    </row>
    <row r="9" spans="1:11" ht="22.5" customHeight="1">
      <c r="A9" s="100"/>
      <c r="B9" s="527" t="s">
        <v>182</v>
      </c>
      <c r="C9" s="100"/>
      <c r="D9" s="100"/>
      <c r="E9" s="100"/>
      <c r="F9" s="100"/>
      <c r="G9" s="516">
        <f>G10+G11</f>
        <v>-24480000</v>
      </c>
      <c r="H9" s="100"/>
    </row>
    <row r="10" spans="1:11" ht="30" customHeight="1">
      <c r="A10" s="98" t="s">
        <v>12</v>
      </c>
      <c r="B10" s="104" t="s">
        <v>87</v>
      </c>
      <c r="C10" s="98"/>
      <c r="D10" s="98"/>
      <c r="E10" s="98"/>
      <c r="F10" s="98"/>
      <c r="G10" s="517"/>
      <c r="H10" s="98"/>
    </row>
    <row r="11" spans="1:11" ht="30" customHeight="1">
      <c r="A11" s="98" t="s">
        <v>23</v>
      </c>
      <c r="B11" s="104" t="s">
        <v>191</v>
      </c>
      <c r="C11" s="98"/>
      <c r="D11" s="98"/>
      <c r="E11" s="98"/>
      <c r="F11" s="98"/>
      <c r="G11" s="517">
        <f>G12</f>
        <v>-24480000</v>
      </c>
      <c r="H11" s="98"/>
      <c r="J11" s="466" t="e">
        <f>#REF!-#REF!</f>
        <v>#REF!</v>
      </c>
      <c r="K11" t="s">
        <v>534</v>
      </c>
    </row>
    <row r="12" spans="1:11" ht="37.5" customHeight="1">
      <c r="A12" s="98">
        <v>1</v>
      </c>
      <c r="B12" s="474" t="s">
        <v>535</v>
      </c>
      <c r="C12" s="100">
        <v>831</v>
      </c>
      <c r="D12" s="100">
        <v>341</v>
      </c>
      <c r="E12" s="100">
        <v>12</v>
      </c>
      <c r="F12" s="98"/>
      <c r="G12" s="518">
        <v>-24480000</v>
      </c>
      <c r="H12" s="98"/>
      <c r="J12" s="466"/>
    </row>
    <row r="13" spans="1:11">
      <c r="A13" s="95"/>
      <c r="B13" s="95"/>
      <c r="C13" s="95"/>
      <c r="D13" s="95"/>
      <c r="E13" s="95"/>
      <c r="F13" s="95"/>
      <c r="G13" s="95"/>
      <c r="H13" s="95"/>
    </row>
    <row r="14" spans="1:11">
      <c r="A14" s="95"/>
      <c r="B14" s="95"/>
      <c r="C14" s="95"/>
      <c r="D14" s="95"/>
      <c r="E14" s="95"/>
      <c r="F14" s="95"/>
      <c r="G14" s="470"/>
      <c r="H14" s="95"/>
    </row>
    <row r="15" spans="1:11" s="473" customFormat="1">
      <c r="A15" s="471"/>
      <c r="B15" s="471"/>
      <c r="C15" s="471"/>
      <c r="D15" s="471"/>
      <c r="E15" s="471"/>
      <c r="F15" s="471"/>
      <c r="G15" s="472"/>
      <c r="H15" s="471"/>
    </row>
    <row r="16" spans="1:11">
      <c r="A16" s="95"/>
      <c r="B16" s="95"/>
      <c r="C16" s="95"/>
      <c r="D16" s="95"/>
      <c r="E16" s="95"/>
      <c r="F16" s="95"/>
      <c r="G16" s="95"/>
      <c r="H16" s="95"/>
    </row>
  </sheetData>
  <mergeCells count="6">
    <mergeCell ref="G7:H7"/>
    <mergeCell ref="A1:H1"/>
    <mergeCell ref="A3:H3"/>
    <mergeCell ref="A5:H5"/>
    <mergeCell ref="A6:H6"/>
    <mergeCell ref="A2:H2"/>
  </mergeCells>
  <pageMargins left="0.51" right="0.26" top="0.62"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123A-32B8-4399-8C60-FFCF942F85B1}">
  <dimension ref="A1:I9"/>
  <sheetViews>
    <sheetView view="pageBreakPreview" zoomScaleNormal="100" zoomScaleSheetLayoutView="100" workbookViewId="0">
      <selection activeCell="G5" sqref="G5"/>
    </sheetView>
  </sheetViews>
  <sheetFormatPr defaultColWidth="8.85546875" defaultRowHeight="15.75"/>
  <cols>
    <col min="1" max="1" width="7.140625" style="208" customWidth="1"/>
    <col min="2" max="2" width="46.5703125" style="198" customWidth="1"/>
    <col min="3" max="4" width="12" style="198" customWidth="1"/>
    <col min="5" max="5" width="11.5703125" style="198" bestFit="1" customWidth="1"/>
    <col min="6" max="6" width="16.85546875" style="198" customWidth="1"/>
    <col min="7" max="7" width="13.7109375" style="198" customWidth="1"/>
    <col min="8" max="8" width="15" style="198" customWidth="1"/>
    <col min="9" max="9" width="14.5703125" style="198" customWidth="1"/>
    <col min="10" max="10" width="16.5703125" style="198" customWidth="1"/>
    <col min="11" max="16384" width="8.85546875" style="198"/>
  </cols>
  <sheetData>
    <row r="1" spans="1:9" ht="18.75" customHeight="1">
      <c r="A1" s="688" t="s">
        <v>393</v>
      </c>
      <c r="B1" s="688"/>
      <c r="C1" s="688"/>
      <c r="D1" s="688"/>
      <c r="E1" s="688"/>
      <c r="F1" s="688"/>
      <c r="G1" s="688"/>
      <c r="H1" s="688"/>
    </row>
    <row r="2" spans="1:9" ht="18.75" customHeight="1">
      <c r="A2" s="690" t="s">
        <v>402</v>
      </c>
      <c r="B2" s="690"/>
      <c r="C2" s="690"/>
      <c r="D2" s="690"/>
      <c r="E2" s="690"/>
      <c r="F2" s="690"/>
      <c r="G2" s="690"/>
      <c r="H2" s="690"/>
    </row>
    <row r="3" spans="1:9" ht="18.75" customHeight="1">
      <c r="A3" s="689" t="str">
        <f>'Chi tiết ĐC'!A3:U3</f>
        <v>( Kèm theo Nghị quyết số 19/NQ-HĐND ngày 20/11/2025 của HĐND xã Phiêng Pằn)</v>
      </c>
      <c r="B3" s="689"/>
      <c r="C3" s="689"/>
      <c r="D3" s="689"/>
      <c r="E3" s="689"/>
      <c r="F3" s="689"/>
      <c r="G3" s="689"/>
      <c r="H3" s="689"/>
    </row>
    <row r="4" spans="1:9">
      <c r="A4" s="689"/>
      <c r="B4" s="689"/>
      <c r="C4" s="689"/>
      <c r="D4" s="689"/>
      <c r="E4" s="689"/>
      <c r="F4" s="689"/>
      <c r="G4" s="689"/>
      <c r="H4" s="689"/>
      <c r="I4" s="199"/>
    </row>
    <row r="5" spans="1:9" s="211" customFormat="1" ht="55.5" customHeight="1">
      <c r="A5" s="209" t="s">
        <v>1</v>
      </c>
      <c r="B5" s="209" t="s">
        <v>2</v>
      </c>
      <c r="C5" s="209" t="s">
        <v>366</v>
      </c>
      <c r="D5" s="209" t="s">
        <v>179</v>
      </c>
      <c r="E5" s="209" t="s">
        <v>180</v>
      </c>
      <c r="F5" s="209" t="s">
        <v>522</v>
      </c>
      <c r="G5" s="209" t="s">
        <v>523</v>
      </c>
      <c r="H5" s="209" t="s">
        <v>392</v>
      </c>
      <c r="I5" s="210"/>
    </row>
    <row r="6" spans="1:9" ht="25.35" customHeight="1">
      <c r="A6" s="200" t="s">
        <v>12</v>
      </c>
      <c r="B6" s="201" t="s">
        <v>394</v>
      </c>
      <c r="C6" s="201"/>
      <c r="D6" s="201"/>
      <c r="E6" s="200"/>
      <c r="F6" s="202"/>
      <c r="G6" s="202"/>
      <c r="H6" s="202"/>
      <c r="I6" s="199"/>
    </row>
    <row r="7" spans="1:9" ht="25.35" customHeight="1">
      <c r="A7" s="200" t="s">
        <v>23</v>
      </c>
      <c r="B7" s="201" t="s">
        <v>395</v>
      </c>
      <c r="C7" s="201"/>
      <c r="D7" s="201"/>
      <c r="E7" s="203"/>
      <c r="F7" s="204">
        <f>SUM(F8:F9)</f>
        <v>7134000</v>
      </c>
      <c r="G7" s="204">
        <f t="shared" ref="G7:H7" si="0">SUM(G8:G9)</f>
        <v>-7134000</v>
      </c>
      <c r="H7" s="204">
        <f t="shared" si="0"/>
        <v>0</v>
      </c>
      <c r="I7" s="199"/>
    </row>
    <row r="8" spans="1:9" ht="22.7" customHeight="1">
      <c r="A8" s="205">
        <v>1</v>
      </c>
      <c r="B8" s="206" t="s">
        <v>396</v>
      </c>
      <c r="C8" s="212">
        <v>12</v>
      </c>
      <c r="D8" s="212">
        <v>822</v>
      </c>
      <c r="E8" s="205" t="s">
        <v>369</v>
      </c>
      <c r="F8" s="207">
        <f>G9*-1</f>
        <v>7134000</v>
      </c>
      <c r="G8" s="207"/>
      <c r="H8" s="207">
        <f>F8</f>
        <v>7134000</v>
      </c>
      <c r="I8" s="199"/>
    </row>
    <row r="9" spans="1:9" ht="22.7" customHeight="1">
      <c r="A9" s="205">
        <v>2</v>
      </c>
      <c r="B9" s="206" t="s">
        <v>397</v>
      </c>
      <c r="C9" s="212">
        <v>12</v>
      </c>
      <c r="D9" s="212">
        <v>822</v>
      </c>
      <c r="E9" s="205" t="s">
        <v>378</v>
      </c>
      <c r="F9" s="207"/>
      <c r="G9" s="207">
        <v>-7134000</v>
      </c>
      <c r="H9" s="207">
        <f>G9</f>
        <v>-7134000</v>
      </c>
      <c r="I9" s="199"/>
    </row>
  </sheetData>
  <mergeCells count="4">
    <mergeCell ref="A1:H1"/>
    <mergeCell ref="A3:H3"/>
    <mergeCell ref="A4:H4"/>
    <mergeCell ref="A2:H2"/>
  </mergeCells>
  <pageMargins left="0.75" right="0.26"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4CCF0-9C89-463E-A6F7-38071DA4FD13}">
  <sheetPr filterMode="1"/>
  <dimension ref="A1:J15"/>
  <sheetViews>
    <sheetView showZeros="0" tabSelected="1" view="pageBreakPreview" topLeftCell="B1" zoomScaleNormal="100" zoomScaleSheetLayoutView="100" workbookViewId="0">
      <selection activeCell="G8" sqref="G8"/>
    </sheetView>
  </sheetViews>
  <sheetFormatPr defaultRowHeight="15"/>
  <cols>
    <col min="1" max="1" width="6.42578125" style="95" customWidth="1"/>
    <col min="2" max="2" width="49.140625" style="95" customWidth="1"/>
    <col min="3" max="3" width="8.85546875" style="95" customWidth="1"/>
    <col min="4" max="4" width="9.140625" style="95" customWidth="1"/>
    <col min="5" max="5" width="8.140625" style="95" customWidth="1"/>
    <col min="6" max="6" width="8.5703125" style="95" customWidth="1"/>
    <col min="7" max="7" width="15.5703125" style="95" customWidth="1"/>
    <col min="8" max="8" width="9.5703125" style="95" customWidth="1"/>
    <col min="9" max="9" width="18.85546875" style="95" bestFit="1" customWidth="1"/>
    <col min="10" max="10" width="9.140625" style="95"/>
    <col min="11" max="11" width="18.5703125" style="95" bestFit="1" customWidth="1"/>
    <col min="12"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10" ht="17.100000000000001" customHeight="1">
      <c r="A1" s="682" t="s">
        <v>177</v>
      </c>
      <c r="B1" s="682"/>
      <c r="C1" s="682"/>
      <c r="D1" s="682"/>
      <c r="E1" s="682"/>
      <c r="F1" s="682"/>
      <c r="G1" s="682"/>
      <c r="H1" s="682"/>
      <c r="I1" s="181" t="s">
        <v>363</v>
      </c>
    </row>
    <row r="2" spans="1:10">
      <c r="A2" s="686" t="s">
        <v>608</v>
      </c>
      <c r="B2" s="686"/>
      <c r="C2" s="686"/>
      <c r="D2" s="686"/>
      <c r="E2" s="686"/>
      <c r="F2" s="686"/>
      <c r="G2" s="686"/>
      <c r="H2" s="686"/>
      <c r="I2" s="524"/>
    </row>
    <row r="3" spans="1:10" s="96" customFormat="1">
      <c r="A3" s="687" t="str">
        <f>'Kinh tế '!A3:H3</f>
        <v xml:space="preserve">     (Kèm theo Nghị quyết  số 28/NQ-HĐND ngày 30/12/2025 của HĐND xã Phiêng Pằn)</v>
      </c>
      <c r="B3" s="687"/>
      <c r="C3" s="687"/>
      <c r="D3" s="687"/>
      <c r="E3" s="687"/>
      <c r="F3" s="687"/>
      <c r="G3" s="687"/>
      <c r="H3" s="687"/>
    </row>
    <row r="4" spans="1:10" ht="9" customHeight="1"/>
    <row r="5" spans="1:10" s="97" customFormat="1" ht="16.5" customHeight="1">
      <c r="A5" s="684" t="s">
        <v>364</v>
      </c>
      <c r="B5" s="684"/>
      <c r="C5" s="684"/>
      <c r="D5" s="684"/>
      <c r="E5" s="684"/>
      <c r="F5" s="684"/>
      <c r="G5" s="684"/>
      <c r="H5" s="684"/>
    </row>
    <row r="6" spans="1:10" s="97" customFormat="1" ht="16.5" customHeight="1">
      <c r="A6" s="684" t="s">
        <v>365</v>
      </c>
      <c r="B6" s="684"/>
      <c r="C6" s="684"/>
      <c r="D6" s="684"/>
      <c r="E6" s="684"/>
      <c r="F6" s="684"/>
      <c r="G6" s="684"/>
      <c r="H6" s="684"/>
    </row>
    <row r="7" spans="1:10">
      <c r="G7" s="685" t="s">
        <v>187</v>
      </c>
      <c r="H7" s="685"/>
    </row>
    <row r="8" spans="1:10" s="162" customFormat="1" ht="47.25">
      <c r="A8" s="138" t="s">
        <v>1</v>
      </c>
      <c r="B8" s="138" t="s">
        <v>2</v>
      </c>
      <c r="C8" s="209" t="s">
        <v>179</v>
      </c>
      <c r="D8" s="209" t="s">
        <v>180</v>
      </c>
      <c r="E8" s="209" t="s">
        <v>366</v>
      </c>
      <c r="F8" s="209" t="s">
        <v>367</v>
      </c>
      <c r="G8" s="138" t="s">
        <v>181</v>
      </c>
      <c r="H8" s="138" t="s">
        <v>132</v>
      </c>
      <c r="I8" s="476"/>
      <c r="J8" s="476"/>
    </row>
    <row r="9" spans="1:10" s="134" customFormat="1" ht="25.5" customHeight="1">
      <c r="A9" s="137"/>
      <c r="B9" s="138" t="s">
        <v>182</v>
      </c>
      <c r="C9" s="137"/>
      <c r="D9" s="137"/>
      <c r="E9" s="137"/>
      <c r="F9" s="137"/>
      <c r="G9" s="526">
        <f>G10+G11</f>
        <v>148806424.00000086</v>
      </c>
      <c r="H9" s="137"/>
      <c r="I9" s="487"/>
      <c r="J9" s="460"/>
    </row>
    <row r="10" spans="1:10" s="162" customFormat="1" ht="31.5" customHeight="1">
      <c r="A10" s="138" t="s">
        <v>12</v>
      </c>
      <c r="B10" s="201" t="s">
        <v>368</v>
      </c>
      <c r="C10" s="138"/>
      <c r="D10" s="295"/>
      <c r="E10" s="295"/>
      <c r="F10" s="295"/>
      <c r="G10" s="512"/>
      <c r="H10" s="138"/>
      <c r="I10" s="488">
        <v>1960381576</v>
      </c>
      <c r="J10" s="476" t="s">
        <v>534</v>
      </c>
    </row>
    <row r="11" spans="1:10" s="162" customFormat="1" ht="34.5" customHeight="1">
      <c r="A11" s="138" t="s">
        <v>23</v>
      </c>
      <c r="B11" s="201" t="s">
        <v>370</v>
      </c>
      <c r="C11" s="138">
        <v>822</v>
      </c>
      <c r="D11" s="295" t="s">
        <v>369</v>
      </c>
      <c r="E11" s="295"/>
      <c r="F11" s="295"/>
      <c r="G11" s="512">
        <f>SUM(G12:G15)</f>
        <v>148806424.00000086</v>
      </c>
      <c r="H11" s="138"/>
      <c r="I11" s="488"/>
      <c r="J11" s="476"/>
    </row>
    <row r="12" spans="1:10" s="162" customFormat="1" ht="63.6" customHeight="1">
      <c r="A12" s="137">
        <v>1</v>
      </c>
      <c r="B12" s="510" t="s">
        <v>538</v>
      </c>
      <c r="C12" s="137">
        <v>822</v>
      </c>
      <c r="D12" s="240" t="s">
        <v>369</v>
      </c>
      <c r="E12" s="240">
        <v>12</v>
      </c>
      <c r="F12" s="295"/>
      <c r="G12" s="513">
        <v>-14104000</v>
      </c>
      <c r="H12" s="138"/>
      <c r="I12" s="488"/>
      <c r="J12" s="476"/>
    </row>
    <row r="13" spans="1:10" s="134" customFormat="1" ht="48.6" customHeight="1">
      <c r="A13" s="137">
        <v>2</v>
      </c>
      <c r="B13" s="510" t="s">
        <v>537</v>
      </c>
      <c r="C13" s="137">
        <v>822</v>
      </c>
      <c r="D13" s="240" t="s">
        <v>369</v>
      </c>
      <c r="E13" s="240">
        <v>12</v>
      </c>
      <c r="F13" s="137"/>
      <c r="G13" s="513">
        <v>-91850000</v>
      </c>
      <c r="H13" s="137"/>
      <c r="I13" s="487"/>
      <c r="J13" s="460"/>
    </row>
    <row r="14" spans="1:10" s="134" customFormat="1" ht="48.6" customHeight="1">
      <c r="A14" s="137">
        <v>3</v>
      </c>
      <c r="B14" s="510" t="s">
        <v>541</v>
      </c>
      <c r="C14" s="137">
        <v>822</v>
      </c>
      <c r="D14" s="240" t="s">
        <v>369</v>
      </c>
      <c r="E14" s="240">
        <v>12</v>
      </c>
      <c r="F14" s="137"/>
      <c r="G14" s="513">
        <f>'Phân bổ-Thu hồi trường'!R8</f>
        <v>148806424.00000095</v>
      </c>
      <c r="H14" s="137"/>
      <c r="I14" s="487"/>
      <c r="J14" s="460"/>
    </row>
    <row r="15" spans="1:10" s="134" customFormat="1" ht="56.1" customHeight="1">
      <c r="A15" s="137">
        <v>4</v>
      </c>
      <c r="B15" s="510" t="s">
        <v>558</v>
      </c>
      <c r="C15" s="137">
        <v>822</v>
      </c>
      <c r="D15" s="240" t="s">
        <v>369</v>
      </c>
      <c r="E15" s="240">
        <v>12</v>
      </c>
      <c r="F15" s="240"/>
      <c r="G15" s="513">
        <f>'Phân bổ-Thu hồi trường'!E8</f>
        <v>105953999.99999991</v>
      </c>
      <c r="H15" s="137"/>
    </row>
  </sheetData>
  <autoFilter ref="A8:I15" xr:uid="{EAA4CCF0-9C89-463E-A6F7-38071DA4FD13}">
    <filterColumn colId="6">
      <customFilters>
        <customFilter operator="notEqual" val=" "/>
      </customFilters>
    </filterColumn>
  </autoFilter>
  <mergeCells count="6">
    <mergeCell ref="G7:H7"/>
    <mergeCell ref="A1:H1"/>
    <mergeCell ref="A5:H5"/>
    <mergeCell ref="A6:H6"/>
    <mergeCell ref="A2:H2"/>
    <mergeCell ref="A3:H3"/>
  </mergeCells>
  <hyperlinks>
    <hyperlink ref="I1" location="'MỤC LỤC'!A1" display="Mục lục" xr:uid="{51DF13BD-09C6-4AE8-A414-04A253F4A2AC}"/>
  </hyperlinks>
  <pageMargins left="0.7" right="0.2" top="0.49" bottom="0.34" header="0.38" footer="0.3"/>
  <pageSetup paperSize="9" scale="8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A5D8-F41D-4F2E-880F-687F5F73EA10}">
  <sheetPr filterMode="1"/>
  <dimension ref="A1:I17"/>
  <sheetViews>
    <sheetView showZeros="0" tabSelected="1" view="pageBreakPreview" topLeftCell="C1" zoomScaleNormal="100" zoomScaleSheetLayoutView="100" workbookViewId="0">
      <selection activeCell="G8" sqref="G8"/>
    </sheetView>
  </sheetViews>
  <sheetFormatPr defaultRowHeight="15"/>
  <cols>
    <col min="1" max="1" width="6.42578125" style="95" customWidth="1"/>
    <col min="2" max="2" width="50.140625" style="95" customWidth="1"/>
    <col min="3" max="3" width="8.85546875" style="95" customWidth="1"/>
    <col min="4" max="6" width="9.140625" style="95" customWidth="1"/>
    <col min="7" max="7" width="15" style="95" customWidth="1"/>
    <col min="8" max="8" width="12.28515625" style="95" customWidth="1"/>
    <col min="9" max="9" width="17.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9" ht="17.100000000000001" customHeight="1">
      <c r="A1" s="682" t="s">
        <v>177</v>
      </c>
      <c r="B1" s="682"/>
      <c r="C1" s="682"/>
      <c r="D1" s="682"/>
      <c r="E1" s="682"/>
      <c r="F1" s="682"/>
      <c r="G1" s="682"/>
      <c r="H1" s="682"/>
      <c r="I1" s="181" t="s">
        <v>363</v>
      </c>
    </row>
    <row r="2" spans="1:9">
      <c r="A2" s="686" t="s">
        <v>608</v>
      </c>
      <c r="B2" s="686"/>
      <c r="C2" s="686"/>
      <c r="D2" s="686"/>
      <c r="E2" s="686"/>
      <c r="F2" s="686"/>
      <c r="G2" s="686"/>
      <c r="H2" s="686"/>
      <c r="I2" s="524"/>
    </row>
    <row r="3" spans="1:9" s="96" customFormat="1">
      <c r="A3" s="687" t="str">
        <f>'MN Chiềng Lương'!A3:I3</f>
        <v xml:space="preserve">     (Kèm theo Nghị quyết  số 28/NQ-HĐND ngày 30/12/2025 của HĐND xã Phiêng Pằn)</v>
      </c>
      <c r="B3" s="687"/>
      <c r="C3" s="687"/>
      <c r="D3" s="687"/>
      <c r="E3" s="687"/>
      <c r="F3" s="687"/>
      <c r="G3" s="687"/>
      <c r="H3" s="687"/>
    </row>
    <row r="4" spans="1:9" ht="9" customHeight="1"/>
    <row r="5" spans="1:9" s="97" customFormat="1" ht="16.5" customHeight="1">
      <c r="A5" s="684" t="s">
        <v>374</v>
      </c>
      <c r="B5" s="684"/>
      <c r="C5" s="684"/>
      <c r="D5" s="684"/>
      <c r="E5" s="684"/>
      <c r="F5" s="684"/>
      <c r="G5" s="684"/>
      <c r="H5" s="684"/>
    </row>
    <row r="6" spans="1:9" s="97" customFormat="1" ht="16.5" customHeight="1">
      <c r="A6" s="684" t="s">
        <v>375</v>
      </c>
      <c r="B6" s="684"/>
      <c r="C6" s="684"/>
      <c r="D6" s="684"/>
      <c r="E6" s="684"/>
      <c r="F6" s="684"/>
      <c r="G6" s="684"/>
      <c r="H6" s="684"/>
    </row>
    <row r="7" spans="1:9">
      <c r="G7" s="685" t="s">
        <v>187</v>
      </c>
      <c r="H7" s="685"/>
    </row>
    <row r="8" spans="1:9" s="162" customFormat="1" ht="47.25">
      <c r="A8" s="138" t="s">
        <v>1</v>
      </c>
      <c r="B8" s="138" t="s">
        <v>2</v>
      </c>
      <c r="C8" s="209" t="s">
        <v>179</v>
      </c>
      <c r="D8" s="209" t="s">
        <v>180</v>
      </c>
      <c r="E8" s="209" t="s">
        <v>366</v>
      </c>
      <c r="F8" s="209" t="s">
        <v>367</v>
      </c>
      <c r="G8" s="138" t="s">
        <v>181</v>
      </c>
      <c r="H8" s="138" t="s">
        <v>132</v>
      </c>
    </row>
    <row r="9" spans="1:9" s="134" customFormat="1" ht="25.5" customHeight="1">
      <c r="A9" s="137"/>
      <c r="B9" s="138" t="s">
        <v>182</v>
      </c>
      <c r="C9" s="137"/>
      <c r="D9" s="137"/>
      <c r="E9" s="137"/>
      <c r="F9" s="137"/>
      <c r="G9" s="509">
        <f>G10+G11</f>
        <v>0</v>
      </c>
      <c r="H9" s="137"/>
      <c r="I9" s="489"/>
    </row>
    <row r="10" spans="1:9" s="162" customFormat="1" ht="31.5" customHeight="1">
      <c r="A10" s="138" t="s">
        <v>12</v>
      </c>
      <c r="B10" s="201" t="s">
        <v>368</v>
      </c>
      <c r="C10" s="138"/>
      <c r="D10" s="295"/>
      <c r="E10" s="295"/>
      <c r="F10" s="295"/>
      <c r="G10" s="509"/>
      <c r="H10" s="138"/>
      <c r="I10" s="475" t="e">
        <f>#REF!+#REF!</f>
        <v>#REF!</v>
      </c>
    </row>
    <row r="11" spans="1:9" s="162" customFormat="1" ht="27.75" customHeight="1">
      <c r="A11" s="138" t="s">
        <v>23</v>
      </c>
      <c r="B11" s="201" t="s">
        <v>370</v>
      </c>
      <c r="C11" s="138"/>
      <c r="D11" s="295"/>
      <c r="E11" s="295"/>
      <c r="F11" s="295"/>
      <c r="G11" s="509">
        <f>SUM(G13:G17)</f>
        <v>0</v>
      </c>
      <c r="H11" s="138"/>
    </row>
    <row r="12" spans="1:9" s="103" customFormat="1" ht="36" hidden="1" customHeight="1">
      <c r="A12" s="100">
        <f>SUBTOTAL(3,$B$12:B12)</f>
        <v>0</v>
      </c>
      <c r="B12" s="116" t="s">
        <v>371</v>
      </c>
      <c r="C12" s="100">
        <v>822</v>
      </c>
      <c r="D12" s="117" t="s">
        <v>369</v>
      </c>
      <c r="E12" s="117">
        <v>12</v>
      </c>
      <c r="F12" s="100"/>
      <c r="G12" s="184">
        <f>'Chi tiết ĐC'!H47*1000000</f>
        <v>0</v>
      </c>
      <c r="H12" s="100"/>
    </row>
    <row r="13" spans="1:9" s="134" customFormat="1" ht="42.75" customHeight="1">
      <c r="A13" s="137">
        <v>1</v>
      </c>
      <c r="B13" s="293" t="s">
        <v>559</v>
      </c>
      <c r="C13" s="137">
        <v>822</v>
      </c>
      <c r="D13" s="240" t="s">
        <v>369</v>
      </c>
      <c r="E13" s="240">
        <v>12</v>
      </c>
      <c r="F13" s="137"/>
      <c r="G13" s="513">
        <v>-15456000</v>
      </c>
      <c r="H13" s="137"/>
    </row>
    <row r="14" spans="1:9" s="134" customFormat="1" ht="47.25" customHeight="1">
      <c r="A14" s="137">
        <v>2</v>
      </c>
      <c r="B14" s="293" t="s">
        <v>537</v>
      </c>
      <c r="C14" s="137">
        <v>822</v>
      </c>
      <c r="D14" s="240" t="s">
        <v>369</v>
      </c>
      <c r="E14" s="240">
        <v>12</v>
      </c>
      <c r="F14" s="137"/>
      <c r="G14" s="513">
        <v>-4090000</v>
      </c>
      <c r="H14" s="137"/>
    </row>
    <row r="15" spans="1:9" s="134" customFormat="1" ht="50.25" customHeight="1">
      <c r="A15" s="137">
        <f>SUBTOTAL(3,$B$12:B15)</f>
        <v>3</v>
      </c>
      <c r="B15" s="293" t="s">
        <v>538</v>
      </c>
      <c r="C15" s="137">
        <v>822</v>
      </c>
      <c r="D15" s="240" t="s">
        <v>369</v>
      </c>
      <c r="E15" s="240">
        <v>12</v>
      </c>
      <c r="F15" s="240"/>
      <c r="G15" s="513">
        <v>-16596000</v>
      </c>
      <c r="H15" s="137"/>
    </row>
    <row r="16" spans="1:9" s="103" customFormat="1" ht="36" hidden="1" customHeight="1">
      <c r="A16" s="100">
        <f>SUBTOTAL(3,$B$12:B16)</f>
        <v>3</v>
      </c>
      <c r="B16" s="116" t="s">
        <v>372</v>
      </c>
      <c r="C16" s="100">
        <v>822</v>
      </c>
      <c r="D16" s="117" t="s">
        <v>369</v>
      </c>
      <c r="E16" s="117">
        <v>12</v>
      </c>
      <c r="F16" s="117"/>
      <c r="G16" s="184">
        <f>'Chi tiết ĐC'!H49*1000000</f>
        <v>0</v>
      </c>
      <c r="H16" s="100"/>
    </row>
    <row r="17" spans="1:8" s="134" customFormat="1" ht="43.5" customHeight="1">
      <c r="A17" s="137">
        <f>SUBTOTAL(3,$B$12:B17)</f>
        <v>4</v>
      </c>
      <c r="B17" s="293" t="s">
        <v>541</v>
      </c>
      <c r="C17" s="137">
        <v>822</v>
      </c>
      <c r="D17" s="240" t="s">
        <v>369</v>
      </c>
      <c r="E17" s="240">
        <v>12</v>
      </c>
      <c r="F17" s="240"/>
      <c r="G17" s="513">
        <v>36142000</v>
      </c>
      <c r="H17" s="137"/>
    </row>
  </sheetData>
  <autoFilter ref="A8:I17" xr:uid="{C4ECA5D8-F41D-4F2E-880F-687F5F73EA10}">
    <filterColumn colId="6">
      <customFilters>
        <customFilter operator="notEqual" val=" "/>
      </customFilters>
    </filterColumn>
  </autoFilter>
  <mergeCells count="6">
    <mergeCell ref="G7:H7"/>
    <mergeCell ref="A1:H1"/>
    <mergeCell ref="A5:H5"/>
    <mergeCell ref="A6:H6"/>
    <mergeCell ref="A2:H2"/>
    <mergeCell ref="A3:H3"/>
  </mergeCells>
  <hyperlinks>
    <hyperlink ref="I1" location="'MỤC LỤC'!A1" display="Mục lục" xr:uid="{F20A1CA9-D9E0-4E62-9308-2F059DB038AC}"/>
  </hyperlinks>
  <pageMargins left="0.7" right="0.2" top="0.49" bottom="0.34" header="0.38" footer="0.3"/>
  <pageSetup paperSize="9" scale="7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B5429-CC1E-4BFF-9F7F-4239AC4AC560}">
  <dimension ref="A1:J16"/>
  <sheetViews>
    <sheetView showZeros="0" tabSelected="1" view="pageBreakPreview" topLeftCell="C2" zoomScaleNormal="100" zoomScaleSheetLayoutView="100" workbookViewId="0">
      <selection activeCell="G8" sqref="G8"/>
    </sheetView>
  </sheetViews>
  <sheetFormatPr defaultRowHeight="15"/>
  <cols>
    <col min="1" max="1" width="5.140625" style="95" customWidth="1"/>
    <col min="2" max="2" width="52.5703125" style="95" customWidth="1"/>
    <col min="3" max="3" width="8.85546875" style="95" customWidth="1"/>
    <col min="4" max="5" width="9.140625" style="95" customWidth="1"/>
    <col min="6" max="6" width="7.7109375" style="95" customWidth="1"/>
    <col min="7" max="7" width="15.140625" style="95" customWidth="1"/>
    <col min="8" max="8" width="10.5703125" style="95" customWidth="1"/>
    <col min="9" max="9" width="17.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10" ht="17.100000000000001" customHeight="1">
      <c r="A1" s="682" t="s">
        <v>177</v>
      </c>
      <c r="B1" s="682"/>
      <c r="C1" s="682"/>
      <c r="D1" s="682"/>
      <c r="E1" s="682"/>
      <c r="F1" s="682"/>
      <c r="G1" s="682"/>
      <c r="H1" s="682"/>
      <c r="I1" s="181" t="s">
        <v>363</v>
      </c>
    </row>
    <row r="2" spans="1:10">
      <c r="A2" s="686" t="s">
        <v>608</v>
      </c>
      <c r="B2" s="686"/>
      <c r="C2" s="686"/>
      <c r="D2" s="686"/>
      <c r="E2" s="686"/>
      <c r="F2" s="686"/>
      <c r="G2" s="686"/>
      <c r="H2" s="686"/>
      <c r="I2" s="524"/>
    </row>
    <row r="3" spans="1:10" s="96" customFormat="1">
      <c r="A3" s="687" t="str">
        <f>'MN Nà Ớt'!A3:I3</f>
        <v xml:space="preserve">     (Kèm theo Nghị quyết  số 28/NQ-HĐND ngày 30/12/2025 của HĐND xã Phiêng Pằn)</v>
      </c>
      <c r="B3" s="687"/>
      <c r="C3" s="687"/>
      <c r="D3" s="687"/>
      <c r="E3" s="687"/>
      <c r="F3" s="687"/>
      <c r="G3" s="687"/>
      <c r="H3" s="687"/>
    </row>
    <row r="4" spans="1:10" ht="9" customHeight="1"/>
    <row r="5" spans="1:10" s="97" customFormat="1" ht="16.5" customHeight="1">
      <c r="A5" s="684" t="s">
        <v>380</v>
      </c>
      <c r="B5" s="684"/>
      <c r="C5" s="684"/>
      <c r="D5" s="684"/>
      <c r="E5" s="684"/>
      <c r="F5" s="684"/>
      <c r="G5" s="684"/>
      <c r="H5" s="684"/>
    </row>
    <row r="6" spans="1:10" s="97" customFormat="1" ht="16.5" customHeight="1">
      <c r="A6" s="684" t="s">
        <v>381</v>
      </c>
      <c r="B6" s="684"/>
      <c r="C6" s="684"/>
      <c r="D6" s="684"/>
      <c r="E6" s="684"/>
      <c r="F6" s="684"/>
      <c r="G6" s="684"/>
      <c r="H6" s="684"/>
    </row>
    <row r="7" spans="1:10">
      <c r="G7" s="685" t="s">
        <v>187</v>
      </c>
      <c r="H7" s="685"/>
    </row>
    <row r="8" spans="1:10" s="111" customFormat="1" ht="42.75">
      <c r="A8" s="98" t="s">
        <v>1</v>
      </c>
      <c r="B8" s="98" t="s">
        <v>2</v>
      </c>
      <c r="C8" s="99" t="s">
        <v>179</v>
      </c>
      <c r="D8" s="99" t="s">
        <v>180</v>
      </c>
      <c r="E8" s="99" t="s">
        <v>366</v>
      </c>
      <c r="F8" s="99" t="s">
        <v>367</v>
      </c>
      <c r="G8" s="98" t="s">
        <v>181</v>
      </c>
      <c r="H8" s="98" t="s">
        <v>132</v>
      </c>
    </row>
    <row r="9" spans="1:10" s="103" customFormat="1" ht="25.5" customHeight="1">
      <c r="A9" s="100"/>
      <c r="B9" s="527" t="s">
        <v>182</v>
      </c>
      <c r="C9" s="100"/>
      <c r="D9" s="100"/>
      <c r="E9" s="100"/>
      <c r="F9" s="100"/>
      <c r="G9" s="183">
        <f>G10+G11</f>
        <v>-11719800</v>
      </c>
      <c r="H9" s="100"/>
      <c r="I9" s="102"/>
    </row>
    <row r="10" spans="1:10" s="111" customFormat="1" ht="31.5" customHeight="1">
      <c r="A10" s="98" t="s">
        <v>12</v>
      </c>
      <c r="B10" s="104" t="s">
        <v>368</v>
      </c>
      <c r="C10" s="98"/>
      <c r="D10" s="114"/>
      <c r="E10" s="114"/>
      <c r="F10" s="114"/>
      <c r="G10" s="508"/>
      <c r="H10" s="98"/>
      <c r="I10" s="465" t="e">
        <f>#REF!+#REF!</f>
        <v>#REF!</v>
      </c>
    </row>
    <row r="11" spans="1:10" s="111" customFormat="1" ht="34.5" customHeight="1">
      <c r="A11" s="98" t="s">
        <v>23</v>
      </c>
      <c r="B11" s="104" t="s">
        <v>370</v>
      </c>
      <c r="C11" s="98"/>
      <c r="D11" s="114"/>
      <c r="E11" s="114"/>
      <c r="F11" s="114"/>
      <c r="G11" s="508">
        <f>SUM(G12:G16)</f>
        <v>-11719800</v>
      </c>
      <c r="H11" s="98"/>
    </row>
    <row r="12" spans="1:10" s="103" customFormat="1" ht="36" customHeight="1">
      <c r="A12" s="100">
        <v>1</v>
      </c>
      <c r="B12" s="116" t="s">
        <v>371</v>
      </c>
      <c r="C12" s="100">
        <v>822</v>
      </c>
      <c r="D12" s="117" t="s">
        <v>369</v>
      </c>
      <c r="E12" s="117">
        <v>12</v>
      </c>
      <c r="F12" s="100"/>
      <c r="G12" s="184">
        <v>-11719800</v>
      </c>
      <c r="H12" s="100"/>
      <c r="J12" s="103">
        <v>20660000</v>
      </c>
    </row>
    <row r="13" spans="1:10" s="103" customFormat="1" ht="36" customHeight="1">
      <c r="A13" s="100">
        <f>SUBTOTAL(3,$B$12:B13)</f>
        <v>2</v>
      </c>
      <c r="B13" s="116" t="s">
        <v>559</v>
      </c>
      <c r="C13" s="100">
        <v>822</v>
      </c>
      <c r="D13" s="117" t="s">
        <v>369</v>
      </c>
      <c r="E13" s="117">
        <v>12</v>
      </c>
      <c r="F13" s="100"/>
      <c r="G13" s="519">
        <v>-48650000</v>
      </c>
      <c r="H13" s="100"/>
      <c r="J13" s="549">
        <f>+J12+G12</f>
        <v>8940200</v>
      </c>
    </row>
    <row r="14" spans="1:10" s="103" customFormat="1" ht="45" customHeight="1">
      <c r="A14" s="100">
        <f>SUBTOTAL(3,$B$12:B14)</f>
        <v>3</v>
      </c>
      <c r="B14" s="116" t="s">
        <v>538</v>
      </c>
      <c r="C14" s="100">
        <v>822</v>
      </c>
      <c r="D14" s="117" t="s">
        <v>369</v>
      </c>
      <c r="E14" s="117">
        <v>12</v>
      </c>
      <c r="F14" s="100"/>
      <c r="G14" s="519">
        <v>-62432000</v>
      </c>
      <c r="H14" s="100"/>
    </row>
    <row r="15" spans="1:10" s="103" customFormat="1" ht="36" customHeight="1">
      <c r="A15" s="100">
        <f>SUBTOTAL(3,$B$12:B15)</f>
        <v>4</v>
      </c>
      <c r="B15" s="116" t="s">
        <v>539</v>
      </c>
      <c r="C15" s="100">
        <v>822</v>
      </c>
      <c r="D15" s="117" t="s">
        <v>369</v>
      </c>
      <c r="E15" s="117">
        <v>12</v>
      </c>
      <c r="F15" s="117"/>
      <c r="G15" s="519">
        <v>-3288000</v>
      </c>
      <c r="H15" s="100"/>
    </row>
    <row r="16" spans="1:10" s="103" customFormat="1" ht="34.5" customHeight="1">
      <c r="A16" s="100">
        <f>SUBTOTAL(3,$B$12:B16)</f>
        <v>5</v>
      </c>
      <c r="B16" s="116" t="s">
        <v>541</v>
      </c>
      <c r="C16" s="100">
        <v>822</v>
      </c>
      <c r="D16" s="117" t="s">
        <v>369</v>
      </c>
      <c r="E16" s="117">
        <v>12</v>
      </c>
      <c r="F16" s="117"/>
      <c r="G16" s="519">
        <v>114370000</v>
      </c>
      <c r="H16" s="100"/>
    </row>
  </sheetData>
  <autoFilter ref="A8:I15" xr:uid="{16FB5429-CC1E-4BFF-9F7F-4239AC4AC560}"/>
  <mergeCells count="6">
    <mergeCell ref="G7:H7"/>
    <mergeCell ref="A1:H1"/>
    <mergeCell ref="A5:H5"/>
    <mergeCell ref="A6:H6"/>
    <mergeCell ref="A3:H3"/>
    <mergeCell ref="A2:H2"/>
  </mergeCells>
  <hyperlinks>
    <hyperlink ref="I1" location="'MỤC LỤC'!A1" display="Mục lục" xr:uid="{52856486-42BB-41DA-BD32-619EFCAEF6B3}"/>
  </hyperlinks>
  <pageMargins left="0.7" right="0.2" top="0.49" bottom="0.34" header="0.38" footer="0.3"/>
  <pageSetup paperSize="9" scale="7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82540-BBFF-4E71-B631-2632DF25C593}">
  <dimension ref="A1:I12"/>
  <sheetViews>
    <sheetView showZeros="0" tabSelected="1" view="pageBreakPreview" topLeftCell="B1" zoomScaleNormal="100" zoomScaleSheetLayoutView="100" workbookViewId="0">
      <selection activeCell="G8" sqref="G8"/>
    </sheetView>
  </sheetViews>
  <sheetFormatPr defaultRowHeight="15"/>
  <cols>
    <col min="1" max="1" width="6.42578125" style="95" customWidth="1"/>
    <col min="2" max="2" width="50" style="95" customWidth="1"/>
    <col min="3" max="3" width="8.85546875" style="95" customWidth="1"/>
    <col min="4" max="6" width="9.140625" style="95" customWidth="1"/>
    <col min="7" max="7" width="15.42578125" style="95" customWidth="1"/>
    <col min="8" max="8" width="9.85546875" style="95" customWidth="1"/>
    <col min="9" max="9" width="17.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9" ht="17.100000000000001" customHeight="1">
      <c r="A1" s="682" t="s">
        <v>177</v>
      </c>
      <c r="B1" s="682"/>
      <c r="C1" s="682"/>
      <c r="D1" s="682"/>
      <c r="E1" s="682"/>
      <c r="F1" s="682"/>
      <c r="G1" s="682"/>
      <c r="H1" s="682"/>
      <c r="I1" s="181" t="s">
        <v>363</v>
      </c>
    </row>
    <row r="2" spans="1:9">
      <c r="A2" s="686" t="s">
        <v>608</v>
      </c>
      <c r="B2" s="686"/>
      <c r="C2" s="686"/>
      <c r="D2" s="686"/>
      <c r="E2" s="686"/>
      <c r="F2" s="686"/>
      <c r="G2" s="686"/>
      <c r="H2" s="686"/>
      <c r="I2" s="524"/>
    </row>
    <row r="3" spans="1:9" s="96" customFormat="1">
      <c r="A3" s="687" t="str">
        <f>'MN Phiêng Pằn'!A3:I3</f>
        <v xml:space="preserve">     (Kèm theo Nghị quyết  số 28/NQ-HĐND ngày 30/12/2025 của HĐND xã Phiêng Pằn)</v>
      </c>
      <c r="B3" s="687"/>
      <c r="C3" s="687"/>
      <c r="D3" s="687"/>
      <c r="E3" s="687"/>
      <c r="F3" s="687"/>
      <c r="G3" s="687"/>
      <c r="H3" s="687"/>
    </row>
    <row r="4" spans="1:9" ht="9" customHeight="1"/>
    <row r="5" spans="1:9" s="97" customFormat="1" ht="16.5" customHeight="1">
      <c r="A5" s="684" t="s">
        <v>382</v>
      </c>
      <c r="B5" s="684"/>
      <c r="C5" s="684"/>
      <c r="D5" s="684"/>
      <c r="E5" s="684"/>
      <c r="F5" s="684"/>
      <c r="G5" s="684"/>
      <c r="H5" s="684"/>
    </row>
    <row r="6" spans="1:9" s="97" customFormat="1" ht="16.5" customHeight="1">
      <c r="A6" s="684" t="s">
        <v>383</v>
      </c>
      <c r="B6" s="684"/>
      <c r="C6" s="684"/>
      <c r="D6" s="684"/>
      <c r="E6" s="684"/>
      <c r="F6" s="684"/>
      <c r="G6" s="684"/>
      <c r="H6" s="684"/>
    </row>
    <row r="7" spans="1:9">
      <c r="G7" s="685" t="s">
        <v>187</v>
      </c>
      <c r="H7" s="685"/>
    </row>
    <row r="8" spans="1:9" s="111" customFormat="1" ht="47.25">
      <c r="A8" s="138" t="s">
        <v>1</v>
      </c>
      <c r="B8" s="138" t="s">
        <v>2</v>
      </c>
      <c r="C8" s="209" t="s">
        <v>179</v>
      </c>
      <c r="D8" s="209" t="s">
        <v>180</v>
      </c>
      <c r="E8" s="209" t="s">
        <v>366</v>
      </c>
      <c r="F8" s="209" t="s">
        <v>367</v>
      </c>
      <c r="G8" s="138" t="s">
        <v>181</v>
      </c>
      <c r="H8" s="138" t="s">
        <v>132</v>
      </c>
    </row>
    <row r="9" spans="1:9" s="103" customFormat="1" ht="25.5" customHeight="1">
      <c r="A9" s="137"/>
      <c r="B9" s="481" t="s">
        <v>182</v>
      </c>
      <c r="C9" s="137"/>
      <c r="D9" s="137"/>
      <c r="E9" s="137"/>
      <c r="F9" s="137"/>
      <c r="G9" s="522">
        <f>G10+G11</f>
        <v>-100000000</v>
      </c>
      <c r="H9" s="137"/>
      <c r="I9" s="102"/>
    </row>
    <row r="10" spans="1:9" s="111" customFormat="1" ht="31.5" customHeight="1">
      <c r="A10" s="138" t="s">
        <v>12</v>
      </c>
      <c r="B10" s="201" t="s">
        <v>368</v>
      </c>
      <c r="C10" s="138"/>
      <c r="D10" s="295"/>
      <c r="E10" s="295"/>
      <c r="F10" s="295"/>
      <c r="G10" s="522"/>
      <c r="H10" s="138"/>
    </row>
    <row r="11" spans="1:9" s="111" customFormat="1" ht="34.5" customHeight="1">
      <c r="A11" s="138" t="s">
        <v>23</v>
      </c>
      <c r="B11" s="201" t="s">
        <v>370</v>
      </c>
      <c r="C11" s="138"/>
      <c r="D11" s="295"/>
      <c r="E11" s="295"/>
      <c r="F11" s="295"/>
      <c r="G11" s="522">
        <f>+G12</f>
        <v>-100000000</v>
      </c>
      <c r="H11" s="138"/>
    </row>
    <row r="12" spans="1:9" s="103" customFormat="1" ht="41.25" customHeight="1">
      <c r="A12" s="137"/>
      <c r="B12" s="293" t="s">
        <v>573</v>
      </c>
      <c r="C12" s="137"/>
      <c r="D12" s="240"/>
      <c r="E12" s="240"/>
      <c r="F12" s="137"/>
      <c r="G12" s="523">
        <v>-100000000</v>
      </c>
      <c r="H12" s="137"/>
    </row>
  </sheetData>
  <autoFilter ref="A8:I11" xr:uid="{5B982540-BBFF-4E71-B631-2632DF25C593}"/>
  <mergeCells count="6">
    <mergeCell ref="G7:H7"/>
    <mergeCell ref="A1:H1"/>
    <mergeCell ref="A3:H3"/>
    <mergeCell ref="A5:H5"/>
    <mergeCell ref="A6:H6"/>
    <mergeCell ref="A2:H2"/>
  </mergeCells>
  <hyperlinks>
    <hyperlink ref="I1" location="'MỤC LỤC'!A1" display="Mục lục" xr:uid="{5CCE4083-7C69-4105-87B7-36545BD36A71}"/>
  </hyperlinks>
  <pageMargins left="0.48" right="0.2" top="0.49" bottom="0.34" header="0.38" footer="0.3"/>
  <pageSetup paperSize="9" scale="8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0CEC-57D3-449D-A475-D3671273F348}">
  <dimension ref="A1:I15"/>
  <sheetViews>
    <sheetView showZeros="0" tabSelected="1" view="pageBreakPreview" topLeftCell="C2" zoomScaleNormal="100" zoomScaleSheetLayoutView="100" workbookViewId="0">
      <selection activeCell="G8" sqref="G8"/>
    </sheetView>
  </sheetViews>
  <sheetFormatPr defaultRowHeight="15"/>
  <cols>
    <col min="1" max="1" width="6.42578125" style="103" customWidth="1"/>
    <col min="2" max="2" width="60.42578125" style="95" customWidth="1"/>
    <col min="3" max="3" width="8.85546875" style="95" customWidth="1"/>
    <col min="4" max="6" width="9.140625" style="95" customWidth="1"/>
    <col min="7" max="7" width="15.140625" style="490" customWidth="1"/>
    <col min="8" max="8" width="10" style="95" customWidth="1"/>
    <col min="9" max="9" width="21.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9" ht="17.100000000000001" customHeight="1">
      <c r="A1" s="691" t="s">
        <v>177</v>
      </c>
      <c r="B1" s="682"/>
      <c r="C1" s="682"/>
      <c r="D1" s="682"/>
      <c r="E1" s="682"/>
      <c r="F1" s="682"/>
      <c r="G1" s="692"/>
      <c r="H1" s="682"/>
      <c r="I1" s="181" t="s">
        <v>363</v>
      </c>
    </row>
    <row r="2" spans="1:9">
      <c r="A2" s="684" t="s">
        <v>608</v>
      </c>
      <c r="B2" s="684"/>
      <c r="C2" s="684"/>
      <c r="D2" s="684"/>
      <c r="E2" s="684"/>
      <c r="F2" s="684"/>
      <c r="G2" s="684"/>
      <c r="H2" s="684"/>
      <c r="I2" s="524"/>
    </row>
    <row r="3" spans="1:9" s="96" customFormat="1">
      <c r="A3" s="683" t="str">
        <f>'TH Chiềng Lương'!A3:H3</f>
        <v xml:space="preserve">     (Kèm theo Nghị quyết  số 28/NQ-HĐND ngày 30/12/2025 của HĐND xã Phiêng Pằn)</v>
      </c>
      <c r="B3" s="683"/>
      <c r="C3" s="683"/>
      <c r="D3" s="683"/>
      <c r="E3" s="683"/>
      <c r="F3" s="683"/>
      <c r="G3" s="683"/>
      <c r="H3" s="683"/>
    </row>
    <row r="4" spans="1:9" ht="9" customHeight="1"/>
    <row r="5" spans="1:9" s="97" customFormat="1" ht="21" customHeight="1">
      <c r="A5" s="684" t="s">
        <v>376</v>
      </c>
      <c r="B5" s="684"/>
      <c r="C5" s="684"/>
      <c r="D5" s="684"/>
      <c r="E5" s="684"/>
      <c r="F5" s="684"/>
      <c r="G5" s="693"/>
      <c r="H5" s="684"/>
    </row>
    <row r="6" spans="1:9" s="97" customFormat="1" ht="16.5" customHeight="1">
      <c r="A6" s="684" t="s">
        <v>377</v>
      </c>
      <c r="B6" s="684"/>
      <c r="C6" s="684"/>
      <c r="D6" s="684"/>
      <c r="E6" s="684"/>
      <c r="F6" s="684"/>
      <c r="G6" s="693"/>
      <c r="H6" s="684"/>
    </row>
    <row r="7" spans="1:9">
      <c r="G7" s="685" t="s">
        <v>187</v>
      </c>
      <c r="H7" s="685"/>
    </row>
    <row r="8" spans="1:9" s="162" customFormat="1" ht="47.25">
      <c r="A8" s="138" t="s">
        <v>1</v>
      </c>
      <c r="B8" s="138" t="s">
        <v>2</v>
      </c>
      <c r="C8" s="209" t="s">
        <v>179</v>
      </c>
      <c r="D8" s="209" t="s">
        <v>180</v>
      </c>
      <c r="E8" s="209" t="s">
        <v>366</v>
      </c>
      <c r="F8" s="209" t="s">
        <v>367</v>
      </c>
      <c r="G8" s="138" t="s">
        <v>181</v>
      </c>
      <c r="H8" s="138" t="s">
        <v>132</v>
      </c>
    </row>
    <row r="9" spans="1:9" s="134" customFormat="1" ht="27.95" customHeight="1">
      <c r="A9" s="137"/>
      <c r="B9" s="138" t="s">
        <v>182</v>
      </c>
      <c r="C9" s="137"/>
      <c r="D9" s="137"/>
      <c r="E9" s="137"/>
      <c r="F9" s="137"/>
      <c r="G9" s="520">
        <f>G10+G11</f>
        <v>-61717624.000000939</v>
      </c>
      <c r="H9" s="137"/>
      <c r="I9" s="489"/>
    </row>
    <row r="10" spans="1:9" s="162" customFormat="1" ht="28.5" customHeight="1">
      <c r="A10" s="138" t="s">
        <v>12</v>
      </c>
      <c r="B10" s="201" t="s">
        <v>368</v>
      </c>
      <c r="C10" s="138"/>
      <c r="D10" s="295"/>
      <c r="E10" s="295"/>
      <c r="F10" s="295"/>
      <c r="G10" s="520"/>
      <c r="H10" s="138"/>
    </row>
    <row r="11" spans="1:9" s="162" customFormat="1" ht="29.45" customHeight="1">
      <c r="A11" s="138" t="s">
        <v>23</v>
      </c>
      <c r="B11" s="201" t="s">
        <v>370</v>
      </c>
      <c r="C11" s="138"/>
      <c r="D11" s="295"/>
      <c r="E11" s="295"/>
      <c r="F11" s="295"/>
      <c r="G11" s="520">
        <f>SUM(G12:G15)</f>
        <v>-61717624.000000939</v>
      </c>
      <c r="H11" s="138"/>
    </row>
    <row r="12" spans="1:9" s="134" customFormat="1" ht="43.5" customHeight="1">
      <c r="A12" s="137">
        <f>SUBTOTAL(3,$B$12:B12)</f>
        <v>1</v>
      </c>
      <c r="B12" s="293" t="s">
        <v>371</v>
      </c>
      <c r="C12" s="137">
        <v>822</v>
      </c>
      <c r="D12" s="240" t="s">
        <v>378</v>
      </c>
      <c r="E12" s="137">
        <v>12</v>
      </c>
      <c r="F12" s="240"/>
      <c r="G12" s="521">
        <v>-8940200</v>
      </c>
      <c r="H12" s="137"/>
    </row>
    <row r="13" spans="1:9" s="134" customFormat="1" ht="43.5" customHeight="1">
      <c r="A13" s="137">
        <f>SUBTOTAL(3,$B$13:B13)</f>
        <v>1</v>
      </c>
      <c r="B13" s="293" t="s">
        <v>558</v>
      </c>
      <c r="C13" s="137">
        <v>822</v>
      </c>
      <c r="D13" s="240" t="s">
        <v>378</v>
      </c>
      <c r="E13" s="137">
        <v>12</v>
      </c>
      <c r="F13" s="240"/>
      <c r="G13" s="521">
        <v>-107350000</v>
      </c>
      <c r="H13" s="137"/>
    </row>
    <row r="14" spans="1:9" s="121" customFormat="1" ht="60" customHeight="1">
      <c r="A14" s="137">
        <f>SUBTOTAL(3,$B$13:B14)</f>
        <v>2</v>
      </c>
      <c r="B14" s="293" t="s">
        <v>538</v>
      </c>
      <c r="C14" s="137">
        <v>822</v>
      </c>
      <c r="D14" s="240" t="s">
        <v>378</v>
      </c>
      <c r="E14" s="137">
        <v>12</v>
      </c>
      <c r="F14" s="486"/>
      <c r="G14" s="521">
        <v>9460000</v>
      </c>
      <c r="H14" s="486"/>
    </row>
    <row r="15" spans="1:9" s="121" customFormat="1" ht="43.5" customHeight="1">
      <c r="A15" s="137">
        <f>SUBTOTAL(3,$B$13:B15)</f>
        <v>3</v>
      </c>
      <c r="B15" s="293" t="s">
        <v>541</v>
      </c>
      <c r="C15" s="137">
        <v>822</v>
      </c>
      <c r="D15" s="240" t="s">
        <v>378</v>
      </c>
      <c r="E15" s="137">
        <v>12</v>
      </c>
      <c r="F15" s="486"/>
      <c r="G15" s="521">
        <f>'Phân bổ-Thu hồi trường'!Q6</f>
        <v>45112575.999999061</v>
      </c>
      <c r="H15" s="486"/>
    </row>
  </sheetData>
  <autoFilter ref="A8:I15" xr:uid="{94E40CEC-57D3-449D-A475-D3671273F348}"/>
  <mergeCells count="6">
    <mergeCell ref="G7:H7"/>
    <mergeCell ref="A1:H1"/>
    <mergeCell ref="A3:H3"/>
    <mergeCell ref="A5:H5"/>
    <mergeCell ref="A6:H6"/>
    <mergeCell ref="A2:H2"/>
  </mergeCells>
  <hyperlinks>
    <hyperlink ref="I1" location="'MỤC LỤC'!A1" display="Mục lục" xr:uid="{A9CBD95D-11A1-4F2B-8D30-7449E9060A45}"/>
  </hyperlinks>
  <pageMargins left="0.66" right="0.2" top="0.49" bottom="0.34" header="0.38" footer="0.3"/>
  <pageSetup paperSize="9" scale="73"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EC3EB-9ED1-4979-80AB-4D1969E0FCEE}">
  <sheetPr filterMode="1"/>
  <dimension ref="A1:I14"/>
  <sheetViews>
    <sheetView showZeros="0" tabSelected="1" view="pageBreakPreview" topLeftCell="A7" zoomScaleNormal="100" zoomScaleSheetLayoutView="100" workbookViewId="0">
      <selection activeCell="G8" sqref="G8"/>
    </sheetView>
  </sheetViews>
  <sheetFormatPr defaultRowHeight="15"/>
  <cols>
    <col min="1" max="1" width="6.42578125" style="95" customWidth="1"/>
    <col min="2" max="2" width="49.7109375" style="95" customWidth="1"/>
    <col min="3" max="3" width="8.85546875" style="95" customWidth="1"/>
    <col min="4" max="5" width="9.140625" style="95" customWidth="1"/>
    <col min="6" max="6" width="8.140625" style="95" customWidth="1"/>
    <col min="7" max="7" width="16.140625" style="95" bestFit="1" customWidth="1"/>
    <col min="8" max="8" width="9.42578125" style="95" customWidth="1"/>
    <col min="9" max="9" width="17.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9" ht="17.100000000000001" customHeight="1">
      <c r="A1" s="682" t="s">
        <v>177</v>
      </c>
      <c r="B1" s="682"/>
      <c r="C1" s="682"/>
      <c r="D1" s="682"/>
      <c r="E1" s="682"/>
      <c r="F1" s="682"/>
      <c r="G1" s="682"/>
      <c r="H1" s="682"/>
      <c r="I1" s="181" t="s">
        <v>363</v>
      </c>
    </row>
    <row r="2" spans="1:9">
      <c r="A2" s="686" t="s">
        <v>608</v>
      </c>
      <c r="B2" s="686"/>
      <c r="C2" s="686"/>
      <c r="D2" s="686"/>
      <c r="E2" s="686"/>
      <c r="F2" s="686"/>
      <c r="G2" s="686"/>
      <c r="H2" s="686"/>
      <c r="I2" s="524"/>
    </row>
    <row r="3" spans="1:9" s="96" customFormat="1">
      <c r="A3" s="687" t="str">
        <f>'TH Phiêng Pằn'!A3:H3</f>
        <v xml:space="preserve">     (Kèm theo Nghị quyết  số 28/NQ-HĐND ngày 30/12/2025 của HĐND xã Phiêng Pằn)</v>
      </c>
      <c r="B3" s="687"/>
      <c r="C3" s="687"/>
      <c r="D3" s="687"/>
      <c r="E3" s="687"/>
      <c r="F3" s="687"/>
      <c r="G3" s="687"/>
      <c r="H3" s="687"/>
    </row>
    <row r="4" spans="1:9" ht="9" customHeight="1"/>
    <row r="5" spans="1:9" s="97" customFormat="1" ht="16.5" customHeight="1">
      <c r="A5" s="684" t="s">
        <v>384</v>
      </c>
      <c r="B5" s="684"/>
      <c r="C5" s="684"/>
      <c r="D5" s="684"/>
      <c r="E5" s="684"/>
      <c r="F5" s="684"/>
      <c r="G5" s="684"/>
      <c r="H5" s="684"/>
    </row>
    <row r="6" spans="1:9" s="97" customFormat="1" ht="16.5" customHeight="1">
      <c r="A6" s="684" t="s">
        <v>385</v>
      </c>
      <c r="B6" s="684"/>
      <c r="C6" s="684"/>
      <c r="D6" s="684"/>
      <c r="E6" s="684"/>
      <c r="F6" s="684"/>
      <c r="G6" s="684"/>
      <c r="H6" s="684"/>
    </row>
    <row r="7" spans="1:9">
      <c r="G7" s="685" t="s">
        <v>187</v>
      </c>
      <c r="H7" s="685"/>
    </row>
    <row r="8" spans="1:9" s="162" customFormat="1" ht="47.25">
      <c r="A8" s="138" t="s">
        <v>1</v>
      </c>
      <c r="B8" s="138" t="s">
        <v>2</v>
      </c>
      <c r="C8" s="209" t="s">
        <v>179</v>
      </c>
      <c r="D8" s="209" t="s">
        <v>180</v>
      </c>
      <c r="E8" s="209" t="s">
        <v>366</v>
      </c>
      <c r="F8" s="209" t="s">
        <v>367</v>
      </c>
      <c r="G8" s="138" t="s">
        <v>181</v>
      </c>
      <c r="H8" s="138" t="s">
        <v>132</v>
      </c>
    </row>
    <row r="9" spans="1:9" s="134" customFormat="1" ht="25.5" customHeight="1">
      <c r="A9" s="137"/>
      <c r="B9" s="138" t="s">
        <v>182</v>
      </c>
      <c r="C9" s="137"/>
      <c r="D9" s="137"/>
      <c r="E9" s="137"/>
      <c r="F9" s="137"/>
      <c r="G9" s="522">
        <f>G10+G11</f>
        <v>-96029000.000000104</v>
      </c>
      <c r="H9" s="137"/>
      <c r="I9" s="489"/>
    </row>
    <row r="10" spans="1:9" s="162" customFormat="1" ht="31.5" customHeight="1">
      <c r="A10" s="138" t="s">
        <v>12</v>
      </c>
      <c r="B10" s="201" t="s">
        <v>368</v>
      </c>
      <c r="C10" s="138"/>
      <c r="D10" s="295"/>
      <c r="E10" s="295"/>
      <c r="F10" s="295"/>
      <c r="G10" s="522"/>
      <c r="H10" s="138"/>
    </row>
    <row r="11" spans="1:9" s="162" customFormat="1" ht="34.5" customHeight="1">
      <c r="A11" s="138" t="s">
        <v>23</v>
      </c>
      <c r="B11" s="201" t="s">
        <v>370</v>
      </c>
      <c r="C11" s="138"/>
      <c r="D11" s="295"/>
      <c r="E11" s="295"/>
      <c r="F11" s="295"/>
      <c r="G11" s="522">
        <f>SUM(G12:G14)</f>
        <v>-96029000.000000104</v>
      </c>
      <c r="H11" s="138"/>
    </row>
    <row r="12" spans="1:9" s="134" customFormat="1" ht="47.1" customHeight="1">
      <c r="A12" s="137">
        <v>1</v>
      </c>
      <c r="B12" s="293" t="s">
        <v>560</v>
      </c>
      <c r="C12" s="137">
        <v>822</v>
      </c>
      <c r="D12" s="240" t="s">
        <v>378</v>
      </c>
      <c r="E12" s="240">
        <v>12</v>
      </c>
      <c r="F12" s="137"/>
      <c r="G12" s="523">
        <v>-96029000.000000104</v>
      </c>
      <c r="H12" s="137"/>
    </row>
    <row r="13" spans="1:9" s="103" customFormat="1" ht="36" hidden="1" customHeight="1">
      <c r="A13" s="100">
        <f>SUBTOTAL(3,$B$12:B13)</f>
        <v>1</v>
      </c>
      <c r="B13" s="116" t="s">
        <v>372</v>
      </c>
      <c r="C13" s="100">
        <v>822</v>
      </c>
      <c r="D13" s="117" t="s">
        <v>378</v>
      </c>
      <c r="E13" s="117">
        <v>12</v>
      </c>
      <c r="F13" s="117"/>
      <c r="G13" s="182">
        <f>'Chi tiết ĐC'!H81*1000000</f>
        <v>0</v>
      </c>
      <c r="H13" s="100"/>
    </row>
    <row r="14" spans="1:9" s="134" customFormat="1" ht="72.599999999999994" hidden="1" customHeight="1">
      <c r="A14" s="137">
        <f>SUBTOTAL(3,$B$12:B14)</f>
        <v>1</v>
      </c>
      <c r="B14" s="293" t="s">
        <v>538</v>
      </c>
      <c r="C14" s="137">
        <v>822</v>
      </c>
      <c r="D14" s="240" t="s">
        <v>378</v>
      </c>
      <c r="E14" s="240">
        <v>12</v>
      </c>
      <c r="F14" s="240"/>
      <c r="G14" s="523"/>
      <c r="H14" s="137"/>
    </row>
  </sheetData>
  <autoFilter ref="A8:I14" xr:uid="{EADEC3EB-9ED1-4979-80AB-4D1969E0FCEE}">
    <filterColumn colId="6">
      <customFilters>
        <customFilter operator="notEqual" val=" "/>
      </customFilters>
    </filterColumn>
  </autoFilter>
  <mergeCells count="6">
    <mergeCell ref="G7:H7"/>
    <mergeCell ref="A1:H1"/>
    <mergeCell ref="A3:H3"/>
    <mergeCell ref="A5:H5"/>
    <mergeCell ref="A6:H6"/>
    <mergeCell ref="A2:H2"/>
  </mergeCells>
  <hyperlinks>
    <hyperlink ref="I1" location="'MỤC LỤC'!A1" display="Mục lục" xr:uid="{E0E66FFE-E6BB-4033-B50E-2D2088FD6B09}"/>
  </hyperlinks>
  <pageMargins left="0.7" right="0.2" top="0.49" bottom="0.34" header="0.38" footer="0.3"/>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FA635-A50C-466A-A60E-5953ADB9EAE7}">
  <sheetPr filterMode="1"/>
  <dimension ref="A1:I17"/>
  <sheetViews>
    <sheetView showZeros="0" view="pageBreakPreview" topLeftCell="A7" zoomScale="85" zoomScaleNormal="100" zoomScaleSheetLayoutView="85" workbookViewId="0">
      <selection activeCell="L10" sqref="L10"/>
    </sheetView>
  </sheetViews>
  <sheetFormatPr defaultRowHeight="15"/>
  <cols>
    <col min="1" max="1" width="6.42578125" style="103" customWidth="1"/>
    <col min="2" max="2" width="49.7109375" style="95" customWidth="1"/>
    <col min="3" max="3" width="8.85546875" style="95" customWidth="1"/>
    <col min="4" max="6" width="9.140625" style="95" customWidth="1"/>
    <col min="7" max="7" width="16.28515625" style="491" customWidth="1"/>
    <col min="8" max="8" width="11.28515625" style="95" customWidth="1"/>
    <col min="9" max="9" width="17.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9" ht="17.100000000000001" customHeight="1">
      <c r="A1" s="691" t="s">
        <v>177</v>
      </c>
      <c r="B1" s="682"/>
      <c r="C1" s="682"/>
      <c r="D1" s="682"/>
      <c r="E1" s="682"/>
      <c r="F1" s="682"/>
      <c r="G1" s="695"/>
      <c r="H1" s="682"/>
      <c r="I1" s="181" t="s">
        <v>363</v>
      </c>
    </row>
    <row r="2" spans="1:9">
      <c r="A2" s="684" t="s">
        <v>536</v>
      </c>
      <c r="B2" s="686"/>
      <c r="C2" s="686"/>
      <c r="D2" s="686"/>
      <c r="E2" s="686"/>
      <c r="F2" s="686"/>
      <c r="G2" s="697"/>
      <c r="H2" s="686"/>
      <c r="I2" s="686"/>
    </row>
    <row r="3" spans="1:9" s="96" customFormat="1">
      <c r="A3" s="683" t="str">
        <f>'TH&amp;THCS Chiềng Lương'!A3:H3</f>
        <v xml:space="preserve">     (Kèm theo Nghị quyết  số 28/NQ-HĐND ngày 30/12/2025 của HĐND xã Phiêng Pằn)</v>
      </c>
      <c r="B3" s="687"/>
      <c r="C3" s="687"/>
      <c r="D3" s="687"/>
      <c r="E3" s="687"/>
      <c r="F3" s="687"/>
      <c r="G3" s="696"/>
      <c r="H3" s="687"/>
    </row>
    <row r="4" spans="1:9" ht="9" customHeight="1"/>
    <row r="5" spans="1:9" s="97" customFormat="1" ht="16.5" customHeight="1">
      <c r="A5" s="684" t="s">
        <v>386</v>
      </c>
      <c r="B5" s="684"/>
      <c r="C5" s="684"/>
      <c r="D5" s="684"/>
      <c r="E5" s="684"/>
      <c r="F5" s="684"/>
      <c r="G5" s="697"/>
      <c r="H5" s="684"/>
    </row>
    <row r="6" spans="1:9" s="97" customFormat="1" ht="16.5" customHeight="1">
      <c r="A6" s="684" t="s">
        <v>387</v>
      </c>
      <c r="B6" s="684"/>
      <c r="C6" s="684"/>
      <c r="D6" s="684"/>
      <c r="E6" s="684"/>
      <c r="F6" s="684"/>
      <c r="G6" s="697"/>
      <c r="H6" s="684"/>
    </row>
    <row r="7" spans="1:9">
      <c r="G7" s="694" t="s">
        <v>187</v>
      </c>
      <c r="H7" s="685"/>
    </row>
    <row r="8" spans="1:9" s="111" customFormat="1" ht="42.75">
      <c r="A8" s="98" t="s">
        <v>1</v>
      </c>
      <c r="B8" s="98" t="s">
        <v>2</v>
      </c>
      <c r="C8" s="99" t="s">
        <v>179</v>
      </c>
      <c r="D8" s="99" t="s">
        <v>180</v>
      </c>
      <c r="E8" s="99" t="s">
        <v>366</v>
      </c>
      <c r="F8" s="99" t="s">
        <v>367</v>
      </c>
      <c r="G8" s="105" t="s">
        <v>181</v>
      </c>
      <c r="H8" s="98" t="s">
        <v>132</v>
      </c>
    </row>
    <row r="9" spans="1:9" s="103" customFormat="1" ht="25.5" customHeight="1">
      <c r="A9" s="100"/>
      <c r="B9" s="98" t="s">
        <v>182</v>
      </c>
      <c r="C9" s="100"/>
      <c r="D9" s="100"/>
      <c r="E9" s="100"/>
      <c r="F9" s="100"/>
      <c r="G9" s="505">
        <f>G10+G11</f>
        <v>0</v>
      </c>
      <c r="H9" s="100"/>
      <c r="I9" s="102"/>
    </row>
    <row r="10" spans="1:9" s="111" customFormat="1" ht="31.5" customHeight="1">
      <c r="A10" s="98" t="s">
        <v>12</v>
      </c>
      <c r="B10" s="104" t="s">
        <v>368</v>
      </c>
      <c r="C10" s="98"/>
      <c r="D10" s="114"/>
      <c r="E10" s="114"/>
      <c r="F10" s="114"/>
      <c r="G10" s="505"/>
      <c r="H10" s="98"/>
    </row>
    <row r="11" spans="1:9" s="111" customFormat="1" ht="34.5" customHeight="1">
      <c r="A11" s="98" t="s">
        <v>23</v>
      </c>
      <c r="B11" s="104" t="s">
        <v>370</v>
      </c>
      <c r="C11" s="98"/>
      <c r="D11" s="114"/>
      <c r="E11" s="114"/>
      <c r="F11" s="114"/>
      <c r="G11" s="505">
        <f>SUM(G13:G17)</f>
        <v>0</v>
      </c>
      <c r="H11" s="98"/>
    </row>
    <row r="12" spans="1:9" s="103" customFormat="1" ht="36" hidden="1" customHeight="1">
      <c r="A12" s="100">
        <f>SUBTOTAL(3,$B$12:B12)</f>
        <v>0</v>
      </c>
      <c r="B12" s="116" t="s">
        <v>371</v>
      </c>
      <c r="C12" s="100">
        <v>822</v>
      </c>
      <c r="D12" s="117" t="s">
        <v>378</v>
      </c>
      <c r="E12" s="117">
        <v>12</v>
      </c>
      <c r="F12" s="100"/>
      <c r="G12" s="182">
        <f>'Chi tiết ĐC'!H99*1000000</f>
        <v>0</v>
      </c>
      <c r="H12" s="100"/>
    </row>
    <row r="13" spans="1:9" s="103" customFormat="1" ht="43.5" customHeight="1">
      <c r="A13" s="100">
        <f>SUBTOTAL(3,$B$12:B13)</f>
        <v>1</v>
      </c>
      <c r="B13" s="116" t="s">
        <v>540</v>
      </c>
      <c r="C13" s="100">
        <v>822</v>
      </c>
      <c r="D13" s="117" t="s">
        <v>378</v>
      </c>
      <c r="E13" s="117">
        <v>12</v>
      </c>
      <c r="F13" s="117"/>
      <c r="G13" s="507"/>
      <c r="H13" s="100"/>
      <c r="I13" s="103">
        <v>36339999.999999978</v>
      </c>
    </row>
    <row r="14" spans="1:9" s="103" customFormat="1" ht="36" hidden="1" customHeight="1">
      <c r="A14" s="100">
        <f>SUBTOTAL(3,$B$12:B14)</f>
        <v>1</v>
      </c>
      <c r="B14" s="116" t="s">
        <v>372</v>
      </c>
      <c r="C14" s="100">
        <v>822</v>
      </c>
      <c r="D14" s="117" t="s">
        <v>378</v>
      </c>
      <c r="E14" s="117">
        <v>12</v>
      </c>
      <c r="F14" s="117"/>
      <c r="G14" s="182">
        <f>'Chi tiết ĐC'!H101*1000000</f>
        <v>0</v>
      </c>
      <c r="H14" s="100"/>
    </row>
    <row r="15" spans="1:9" s="103" customFormat="1" ht="24.75" hidden="1" customHeight="1">
      <c r="A15" s="100">
        <f>SUBTOTAL(3,$B$12:B15)</f>
        <v>1</v>
      </c>
      <c r="B15" s="116" t="s">
        <v>373</v>
      </c>
      <c r="C15" s="100">
        <v>822</v>
      </c>
      <c r="D15" s="117" t="s">
        <v>378</v>
      </c>
      <c r="E15" s="117">
        <v>12</v>
      </c>
      <c r="F15" s="117"/>
      <c r="G15" s="182">
        <f>'Chi tiết ĐC'!H102*1000000</f>
        <v>0</v>
      </c>
      <c r="H15" s="100"/>
    </row>
    <row r="16" spans="1:9" s="103" customFormat="1" ht="46.5" customHeight="1">
      <c r="A16" s="100">
        <f>SUBTOTAL(3,$B$12:B16)</f>
        <v>2</v>
      </c>
      <c r="B16" s="116" t="s">
        <v>538</v>
      </c>
      <c r="C16" s="100">
        <v>822</v>
      </c>
      <c r="D16" s="117" t="s">
        <v>378</v>
      </c>
      <c r="E16" s="117">
        <v>12</v>
      </c>
      <c r="F16" s="117"/>
      <c r="G16" s="506"/>
      <c r="H16" s="100"/>
    </row>
    <row r="17" spans="1:8" ht="38.25" customHeight="1">
      <c r="A17" s="100">
        <v>3</v>
      </c>
      <c r="B17" s="116" t="s">
        <v>541</v>
      </c>
      <c r="C17" s="100">
        <v>822</v>
      </c>
      <c r="D17" s="117" t="s">
        <v>378</v>
      </c>
      <c r="E17" s="117">
        <v>12</v>
      </c>
      <c r="F17" s="468"/>
      <c r="G17" s="506"/>
      <c r="H17" s="468"/>
    </row>
  </sheetData>
  <autoFilter ref="A8:I16" xr:uid="{771FA635-A50C-466A-A60E-5953ADB9EAE7}">
    <filterColumn colId="6">
      <customFilters>
        <customFilter operator="notEqual" val=" "/>
      </customFilters>
    </filterColumn>
  </autoFilter>
  <mergeCells count="6">
    <mergeCell ref="G7:H7"/>
    <mergeCell ref="A1:H1"/>
    <mergeCell ref="A3:H3"/>
    <mergeCell ref="A5:H5"/>
    <mergeCell ref="A6:H6"/>
    <mergeCell ref="A2:I2"/>
  </mergeCells>
  <hyperlinks>
    <hyperlink ref="I1" location="'MỤC LỤC'!A1" display="Mục lục" xr:uid="{63D56573-224A-42B2-8F28-5A2CFC3A977F}"/>
  </hyperlinks>
  <pageMargins left="0.7" right="0.2" top="0.49" bottom="0.34" header="0.38"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AR184"/>
  <sheetViews>
    <sheetView showZeros="0" zoomScale="70" zoomScaleNormal="70" zoomScaleSheetLayoutView="85" workbookViewId="0">
      <pane ySplit="7" topLeftCell="A8" activePane="bottomLeft" state="frozen"/>
      <selection pane="bottomLeft" activeCell="AV13" sqref="AV13"/>
    </sheetView>
  </sheetViews>
  <sheetFormatPr defaultColWidth="9.85546875" defaultRowHeight="15.75"/>
  <cols>
    <col min="1" max="1" width="7.140625" style="460" bestFit="1" customWidth="1"/>
    <col min="2" max="2" width="81.42578125" style="461" customWidth="1"/>
    <col min="3" max="3" width="8.42578125" style="461" hidden="1" customWidth="1"/>
    <col min="4" max="4" width="9.7109375" style="461" hidden="1" customWidth="1"/>
    <col min="5" max="6" width="9.85546875" style="448" hidden="1" customWidth="1"/>
    <col min="7" max="7" width="10.42578125" style="448" hidden="1" customWidth="1"/>
    <col min="8" max="8" width="11.28515625" style="462" hidden="1" customWidth="1"/>
    <col min="9" max="9" width="9.85546875" style="448" hidden="1" customWidth="1"/>
    <col min="10" max="10" width="10.140625" style="448" hidden="1" customWidth="1"/>
    <col min="11" max="11" width="13" style="448" hidden="1" customWidth="1"/>
    <col min="12" max="12" width="12.85546875" style="448" hidden="1" customWidth="1"/>
    <col min="13" max="13" width="17" style="463" customWidth="1"/>
    <col min="14" max="14" width="19.140625" style="463" customWidth="1"/>
    <col min="15" max="15" width="10.140625" style="448" hidden="1" customWidth="1"/>
    <col min="16" max="16" width="13.42578125" style="448" hidden="1" customWidth="1"/>
    <col min="17" max="17" width="15.42578125" style="448" hidden="1" customWidth="1"/>
    <col min="18" max="18" width="19.5703125" style="448" hidden="1" customWidth="1"/>
    <col min="19" max="19" width="12.7109375" style="448" hidden="1" customWidth="1"/>
    <col min="20" max="20" width="10.28515625" style="448" hidden="1" customWidth="1"/>
    <col min="21" max="21" width="19.7109375" style="464" hidden="1" customWidth="1"/>
    <col min="22" max="25" width="19.5703125" style="464" hidden="1" customWidth="1"/>
    <col min="26" max="26" width="14.85546875" style="361" hidden="1" customWidth="1"/>
    <col min="27" max="27" width="16" style="361" hidden="1" customWidth="1"/>
    <col min="28" max="28" width="13.85546875" style="361" hidden="1" customWidth="1"/>
    <col min="29" max="29" width="14.7109375" style="361" hidden="1" customWidth="1"/>
    <col min="30" max="30" width="11.140625" style="361" hidden="1" customWidth="1"/>
    <col min="31" max="31" width="14" style="361" hidden="1" customWidth="1"/>
    <col min="32" max="32" width="17.42578125" style="361" hidden="1" customWidth="1"/>
    <col min="33" max="33" width="2.140625" style="361" hidden="1" customWidth="1"/>
    <col min="34" max="34" width="2.140625" style="392" hidden="1" customWidth="1"/>
    <col min="35" max="35" width="15.140625" style="449" hidden="1" customWidth="1"/>
    <col min="36" max="36" width="15.7109375" style="449" hidden="1" customWidth="1"/>
    <col min="37" max="37" width="16.7109375" style="361" hidden="1" customWidth="1"/>
    <col min="38" max="38" width="25.140625" style="361" hidden="1" customWidth="1"/>
    <col min="39" max="39" width="10.140625" style="361" customWidth="1"/>
    <col min="40" max="40" width="9.28515625" style="361" customWidth="1"/>
    <col min="41" max="268" width="9.85546875" style="361"/>
    <col min="269" max="269" width="9.28515625" style="361" customWidth="1"/>
    <col min="270" max="270" width="76.85546875" style="361" customWidth="1"/>
    <col min="271" max="272" width="0" style="361" hidden="1" customWidth="1"/>
    <col min="273" max="273" width="15.7109375" style="361" customWidth="1"/>
    <col min="274" max="274" width="8.7109375" style="361" customWidth="1"/>
    <col min="275" max="278" width="17.5703125" style="361" customWidth="1"/>
    <col min="279" max="279" width="19.5703125" style="361" customWidth="1"/>
    <col min="280" max="293" width="0" style="361" hidden="1" customWidth="1"/>
    <col min="294" max="294" width="8" style="361" customWidth="1"/>
    <col min="295" max="524" width="9.85546875" style="361"/>
    <col min="525" max="525" width="9.28515625" style="361" customWidth="1"/>
    <col min="526" max="526" width="76.85546875" style="361" customWidth="1"/>
    <col min="527" max="528" width="0" style="361" hidden="1" customWidth="1"/>
    <col min="529" max="529" width="15.7109375" style="361" customWidth="1"/>
    <col min="530" max="530" width="8.7109375" style="361" customWidth="1"/>
    <col min="531" max="534" width="17.5703125" style="361" customWidth="1"/>
    <col min="535" max="535" width="19.5703125" style="361" customWidth="1"/>
    <col min="536" max="549" width="0" style="361" hidden="1" customWidth="1"/>
    <col min="550" max="550" width="8" style="361" customWidth="1"/>
    <col min="551" max="780" width="9.85546875" style="361"/>
    <col min="781" max="781" width="9.28515625" style="361" customWidth="1"/>
    <col min="782" max="782" width="76.85546875" style="361" customWidth="1"/>
    <col min="783" max="784" width="0" style="361" hidden="1" customWidth="1"/>
    <col min="785" max="785" width="15.7109375" style="361" customWidth="1"/>
    <col min="786" max="786" width="8.7109375" style="361" customWidth="1"/>
    <col min="787" max="790" width="17.5703125" style="361" customWidth="1"/>
    <col min="791" max="791" width="19.5703125" style="361" customWidth="1"/>
    <col min="792" max="805" width="0" style="361" hidden="1" customWidth="1"/>
    <col min="806" max="806" width="8" style="361" customWidth="1"/>
    <col min="807" max="1036" width="9.85546875" style="361"/>
    <col min="1037" max="1037" width="9.28515625" style="361" customWidth="1"/>
    <col min="1038" max="1038" width="76.85546875" style="361" customWidth="1"/>
    <col min="1039" max="1040" width="0" style="361" hidden="1" customWidth="1"/>
    <col min="1041" max="1041" width="15.7109375" style="361" customWidth="1"/>
    <col min="1042" max="1042" width="8.7109375" style="361" customWidth="1"/>
    <col min="1043" max="1046" width="17.5703125" style="361" customWidth="1"/>
    <col min="1047" max="1047" width="19.5703125" style="361" customWidth="1"/>
    <col min="1048" max="1061" width="0" style="361" hidden="1" customWidth="1"/>
    <col min="1062" max="1062" width="8" style="361" customWidth="1"/>
    <col min="1063" max="1292" width="9.85546875" style="361"/>
    <col min="1293" max="1293" width="9.28515625" style="361" customWidth="1"/>
    <col min="1294" max="1294" width="76.85546875" style="361" customWidth="1"/>
    <col min="1295" max="1296" width="0" style="361" hidden="1" customWidth="1"/>
    <col min="1297" max="1297" width="15.7109375" style="361" customWidth="1"/>
    <col min="1298" max="1298" width="8.7109375" style="361" customWidth="1"/>
    <col min="1299" max="1302" width="17.5703125" style="361" customWidth="1"/>
    <col min="1303" max="1303" width="19.5703125" style="361" customWidth="1"/>
    <col min="1304" max="1317" width="0" style="361" hidden="1" customWidth="1"/>
    <col min="1318" max="1318" width="8" style="361" customWidth="1"/>
    <col min="1319" max="1548" width="9.85546875" style="361"/>
    <col min="1549" max="1549" width="9.28515625" style="361" customWidth="1"/>
    <col min="1550" max="1550" width="76.85546875" style="361" customWidth="1"/>
    <col min="1551" max="1552" width="0" style="361" hidden="1" customWidth="1"/>
    <col min="1553" max="1553" width="15.7109375" style="361" customWidth="1"/>
    <col min="1554" max="1554" width="8.7109375" style="361" customWidth="1"/>
    <col min="1555" max="1558" width="17.5703125" style="361" customWidth="1"/>
    <col min="1559" max="1559" width="19.5703125" style="361" customWidth="1"/>
    <col min="1560" max="1573" width="0" style="361" hidden="1" customWidth="1"/>
    <col min="1574" max="1574" width="8" style="361" customWidth="1"/>
    <col min="1575" max="1804" width="9.85546875" style="361"/>
    <col min="1805" max="1805" width="9.28515625" style="361" customWidth="1"/>
    <col min="1806" max="1806" width="76.85546875" style="361" customWidth="1"/>
    <col min="1807" max="1808" width="0" style="361" hidden="1" customWidth="1"/>
    <col min="1809" max="1809" width="15.7109375" style="361" customWidth="1"/>
    <col min="1810" max="1810" width="8.7109375" style="361" customWidth="1"/>
    <col min="1811" max="1814" width="17.5703125" style="361" customWidth="1"/>
    <col min="1815" max="1815" width="19.5703125" style="361" customWidth="1"/>
    <col min="1816" max="1829" width="0" style="361" hidden="1" customWidth="1"/>
    <col min="1830" max="1830" width="8" style="361" customWidth="1"/>
    <col min="1831" max="2060" width="9.85546875" style="361"/>
    <col min="2061" max="2061" width="9.28515625" style="361" customWidth="1"/>
    <col min="2062" max="2062" width="76.85546875" style="361" customWidth="1"/>
    <col min="2063" max="2064" width="0" style="361" hidden="1" customWidth="1"/>
    <col min="2065" max="2065" width="15.7109375" style="361" customWidth="1"/>
    <col min="2066" max="2066" width="8.7109375" style="361" customWidth="1"/>
    <col min="2067" max="2070" width="17.5703125" style="361" customWidth="1"/>
    <col min="2071" max="2071" width="19.5703125" style="361" customWidth="1"/>
    <col min="2072" max="2085" width="0" style="361" hidden="1" customWidth="1"/>
    <col min="2086" max="2086" width="8" style="361" customWidth="1"/>
    <col min="2087" max="2316" width="9.85546875" style="361"/>
    <col min="2317" max="2317" width="9.28515625" style="361" customWidth="1"/>
    <col min="2318" max="2318" width="76.85546875" style="361" customWidth="1"/>
    <col min="2319" max="2320" width="0" style="361" hidden="1" customWidth="1"/>
    <col min="2321" max="2321" width="15.7109375" style="361" customWidth="1"/>
    <col min="2322" max="2322" width="8.7109375" style="361" customWidth="1"/>
    <col min="2323" max="2326" width="17.5703125" style="361" customWidth="1"/>
    <col min="2327" max="2327" width="19.5703125" style="361" customWidth="1"/>
    <col min="2328" max="2341" width="0" style="361" hidden="1" customWidth="1"/>
    <col min="2342" max="2342" width="8" style="361" customWidth="1"/>
    <col min="2343" max="2572" width="9.85546875" style="361"/>
    <col min="2573" max="2573" width="9.28515625" style="361" customWidth="1"/>
    <col min="2574" max="2574" width="76.85546875" style="361" customWidth="1"/>
    <col min="2575" max="2576" width="0" style="361" hidden="1" customWidth="1"/>
    <col min="2577" max="2577" width="15.7109375" style="361" customWidth="1"/>
    <col min="2578" max="2578" width="8.7109375" style="361" customWidth="1"/>
    <col min="2579" max="2582" width="17.5703125" style="361" customWidth="1"/>
    <col min="2583" max="2583" width="19.5703125" style="361" customWidth="1"/>
    <col min="2584" max="2597" width="0" style="361" hidden="1" customWidth="1"/>
    <col min="2598" max="2598" width="8" style="361" customWidth="1"/>
    <col min="2599" max="2828" width="9.85546875" style="361"/>
    <col min="2829" max="2829" width="9.28515625" style="361" customWidth="1"/>
    <col min="2830" max="2830" width="76.85546875" style="361" customWidth="1"/>
    <col min="2831" max="2832" width="0" style="361" hidden="1" customWidth="1"/>
    <col min="2833" max="2833" width="15.7109375" style="361" customWidth="1"/>
    <col min="2834" max="2834" width="8.7109375" style="361" customWidth="1"/>
    <col min="2835" max="2838" width="17.5703125" style="361" customWidth="1"/>
    <col min="2839" max="2839" width="19.5703125" style="361" customWidth="1"/>
    <col min="2840" max="2853" width="0" style="361" hidden="1" customWidth="1"/>
    <col min="2854" max="2854" width="8" style="361" customWidth="1"/>
    <col min="2855" max="3084" width="9.85546875" style="361"/>
    <col min="3085" max="3085" width="9.28515625" style="361" customWidth="1"/>
    <col min="3086" max="3086" width="76.85546875" style="361" customWidth="1"/>
    <col min="3087" max="3088" width="0" style="361" hidden="1" customWidth="1"/>
    <col min="3089" max="3089" width="15.7109375" style="361" customWidth="1"/>
    <col min="3090" max="3090" width="8.7109375" style="361" customWidth="1"/>
    <col min="3091" max="3094" width="17.5703125" style="361" customWidth="1"/>
    <col min="3095" max="3095" width="19.5703125" style="361" customWidth="1"/>
    <col min="3096" max="3109" width="0" style="361" hidden="1" customWidth="1"/>
    <col min="3110" max="3110" width="8" style="361" customWidth="1"/>
    <col min="3111" max="3340" width="9.85546875" style="361"/>
    <col min="3341" max="3341" width="9.28515625" style="361" customWidth="1"/>
    <col min="3342" max="3342" width="76.85546875" style="361" customWidth="1"/>
    <col min="3343" max="3344" width="0" style="361" hidden="1" customWidth="1"/>
    <col min="3345" max="3345" width="15.7109375" style="361" customWidth="1"/>
    <col min="3346" max="3346" width="8.7109375" style="361" customWidth="1"/>
    <col min="3347" max="3350" width="17.5703125" style="361" customWidth="1"/>
    <col min="3351" max="3351" width="19.5703125" style="361" customWidth="1"/>
    <col min="3352" max="3365" width="0" style="361" hidden="1" customWidth="1"/>
    <col min="3366" max="3366" width="8" style="361" customWidth="1"/>
    <col min="3367" max="3596" width="9.85546875" style="361"/>
    <col min="3597" max="3597" width="9.28515625" style="361" customWidth="1"/>
    <col min="3598" max="3598" width="76.85546875" style="361" customWidth="1"/>
    <col min="3599" max="3600" width="0" style="361" hidden="1" customWidth="1"/>
    <col min="3601" max="3601" width="15.7109375" style="361" customWidth="1"/>
    <col min="3602" max="3602" width="8.7109375" style="361" customWidth="1"/>
    <col min="3603" max="3606" width="17.5703125" style="361" customWidth="1"/>
    <col min="3607" max="3607" width="19.5703125" style="361" customWidth="1"/>
    <col min="3608" max="3621" width="0" style="361" hidden="1" customWidth="1"/>
    <col min="3622" max="3622" width="8" style="361" customWidth="1"/>
    <col min="3623" max="3852" width="9.85546875" style="361"/>
    <col min="3853" max="3853" width="9.28515625" style="361" customWidth="1"/>
    <col min="3854" max="3854" width="76.85546875" style="361" customWidth="1"/>
    <col min="3855" max="3856" width="0" style="361" hidden="1" customWidth="1"/>
    <col min="3857" max="3857" width="15.7109375" style="361" customWidth="1"/>
    <col min="3858" max="3858" width="8.7109375" style="361" customWidth="1"/>
    <col min="3859" max="3862" width="17.5703125" style="361" customWidth="1"/>
    <col min="3863" max="3863" width="19.5703125" style="361" customWidth="1"/>
    <col min="3864" max="3877" width="0" style="361" hidden="1" customWidth="1"/>
    <col min="3878" max="3878" width="8" style="361" customWidth="1"/>
    <col min="3879" max="4108" width="9.85546875" style="361"/>
    <col min="4109" max="4109" width="9.28515625" style="361" customWidth="1"/>
    <col min="4110" max="4110" width="76.85546875" style="361" customWidth="1"/>
    <col min="4111" max="4112" width="0" style="361" hidden="1" customWidth="1"/>
    <col min="4113" max="4113" width="15.7109375" style="361" customWidth="1"/>
    <col min="4114" max="4114" width="8.7109375" style="361" customWidth="1"/>
    <col min="4115" max="4118" width="17.5703125" style="361" customWidth="1"/>
    <col min="4119" max="4119" width="19.5703125" style="361" customWidth="1"/>
    <col min="4120" max="4133" width="0" style="361" hidden="1" customWidth="1"/>
    <col min="4134" max="4134" width="8" style="361" customWidth="1"/>
    <col min="4135" max="4364" width="9.85546875" style="361"/>
    <col min="4365" max="4365" width="9.28515625" style="361" customWidth="1"/>
    <col min="4366" max="4366" width="76.85546875" style="361" customWidth="1"/>
    <col min="4367" max="4368" width="0" style="361" hidden="1" customWidth="1"/>
    <col min="4369" max="4369" width="15.7109375" style="361" customWidth="1"/>
    <col min="4370" max="4370" width="8.7109375" style="361" customWidth="1"/>
    <col min="4371" max="4374" width="17.5703125" style="361" customWidth="1"/>
    <col min="4375" max="4375" width="19.5703125" style="361" customWidth="1"/>
    <col min="4376" max="4389" width="0" style="361" hidden="1" customWidth="1"/>
    <col min="4390" max="4390" width="8" style="361" customWidth="1"/>
    <col min="4391" max="4620" width="9.85546875" style="361"/>
    <col min="4621" max="4621" width="9.28515625" style="361" customWidth="1"/>
    <col min="4622" max="4622" width="76.85546875" style="361" customWidth="1"/>
    <col min="4623" max="4624" width="0" style="361" hidden="1" customWidth="1"/>
    <col min="4625" max="4625" width="15.7109375" style="361" customWidth="1"/>
    <col min="4626" max="4626" width="8.7109375" style="361" customWidth="1"/>
    <col min="4627" max="4630" width="17.5703125" style="361" customWidth="1"/>
    <col min="4631" max="4631" width="19.5703125" style="361" customWidth="1"/>
    <col min="4632" max="4645" width="0" style="361" hidden="1" customWidth="1"/>
    <col min="4646" max="4646" width="8" style="361" customWidth="1"/>
    <col min="4647" max="4876" width="9.85546875" style="361"/>
    <col min="4877" max="4877" width="9.28515625" style="361" customWidth="1"/>
    <col min="4878" max="4878" width="76.85546875" style="361" customWidth="1"/>
    <col min="4879" max="4880" width="0" style="361" hidden="1" customWidth="1"/>
    <col min="4881" max="4881" width="15.7109375" style="361" customWidth="1"/>
    <col min="4882" max="4882" width="8.7109375" style="361" customWidth="1"/>
    <col min="4883" max="4886" width="17.5703125" style="361" customWidth="1"/>
    <col min="4887" max="4887" width="19.5703125" style="361" customWidth="1"/>
    <col min="4888" max="4901" width="0" style="361" hidden="1" customWidth="1"/>
    <col min="4902" max="4902" width="8" style="361" customWidth="1"/>
    <col min="4903" max="5132" width="9.85546875" style="361"/>
    <col min="5133" max="5133" width="9.28515625" style="361" customWidth="1"/>
    <col min="5134" max="5134" width="76.85546875" style="361" customWidth="1"/>
    <col min="5135" max="5136" width="0" style="361" hidden="1" customWidth="1"/>
    <col min="5137" max="5137" width="15.7109375" style="361" customWidth="1"/>
    <col min="5138" max="5138" width="8.7109375" style="361" customWidth="1"/>
    <col min="5139" max="5142" width="17.5703125" style="361" customWidth="1"/>
    <col min="5143" max="5143" width="19.5703125" style="361" customWidth="1"/>
    <col min="5144" max="5157" width="0" style="361" hidden="1" customWidth="1"/>
    <col min="5158" max="5158" width="8" style="361" customWidth="1"/>
    <col min="5159" max="5388" width="9.85546875" style="361"/>
    <col min="5389" max="5389" width="9.28515625" style="361" customWidth="1"/>
    <col min="5390" max="5390" width="76.85546875" style="361" customWidth="1"/>
    <col min="5391" max="5392" width="0" style="361" hidden="1" customWidth="1"/>
    <col min="5393" max="5393" width="15.7109375" style="361" customWidth="1"/>
    <col min="5394" max="5394" width="8.7109375" style="361" customWidth="1"/>
    <col min="5395" max="5398" width="17.5703125" style="361" customWidth="1"/>
    <col min="5399" max="5399" width="19.5703125" style="361" customWidth="1"/>
    <col min="5400" max="5413" width="0" style="361" hidden="1" customWidth="1"/>
    <col min="5414" max="5414" width="8" style="361" customWidth="1"/>
    <col min="5415" max="5644" width="9.85546875" style="361"/>
    <col min="5645" max="5645" width="9.28515625" style="361" customWidth="1"/>
    <col min="5646" max="5646" width="76.85546875" style="361" customWidth="1"/>
    <col min="5647" max="5648" width="0" style="361" hidden="1" customWidth="1"/>
    <col min="5649" max="5649" width="15.7109375" style="361" customWidth="1"/>
    <col min="5650" max="5650" width="8.7109375" style="361" customWidth="1"/>
    <col min="5651" max="5654" width="17.5703125" style="361" customWidth="1"/>
    <col min="5655" max="5655" width="19.5703125" style="361" customWidth="1"/>
    <col min="5656" max="5669" width="0" style="361" hidden="1" customWidth="1"/>
    <col min="5670" max="5670" width="8" style="361" customWidth="1"/>
    <col min="5671" max="5900" width="9.85546875" style="361"/>
    <col min="5901" max="5901" width="9.28515625" style="361" customWidth="1"/>
    <col min="5902" max="5902" width="76.85546875" style="361" customWidth="1"/>
    <col min="5903" max="5904" width="0" style="361" hidden="1" customWidth="1"/>
    <col min="5905" max="5905" width="15.7109375" style="361" customWidth="1"/>
    <col min="5906" max="5906" width="8.7109375" style="361" customWidth="1"/>
    <col min="5907" max="5910" width="17.5703125" style="361" customWidth="1"/>
    <col min="5911" max="5911" width="19.5703125" style="361" customWidth="1"/>
    <col min="5912" max="5925" width="0" style="361" hidden="1" customWidth="1"/>
    <col min="5926" max="5926" width="8" style="361" customWidth="1"/>
    <col min="5927" max="6156" width="9.85546875" style="361"/>
    <col min="6157" max="6157" width="9.28515625" style="361" customWidth="1"/>
    <col min="6158" max="6158" width="76.85546875" style="361" customWidth="1"/>
    <col min="6159" max="6160" width="0" style="361" hidden="1" customWidth="1"/>
    <col min="6161" max="6161" width="15.7109375" style="361" customWidth="1"/>
    <col min="6162" max="6162" width="8.7109375" style="361" customWidth="1"/>
    <col min="6163" max="6166" width="17.5703125" style="361" customWidth="1"/>
    <col min="6167" max="6167" width="19.5703125" style="361" customWidth="1"/>
    <col min="6168" max="6181" width="0" style="361" hidden="1" customWidth="1"/>
    <col min="6182" max="6182" width="8" style="361" customWidth="1"/>
    <col min="6183" max="6412" width="9.85546875" style="361"/>
    <col min="6413" max="6413" width="9.28515625" style="361" customWidth="1"/>
    <col min="6414" max="6414" width="76.85546875" style="361" customWidth="1"/>
    <col min="6415" max="6416" width="0" style="361" hidden="1" customWidth="1"/>
    <col min="6417" max="6417" width="15.7109375" style="361" customWidth="1"/>
    <col min="6418" max="6418" width="8.7109375" style="361" customWidth="1"/>
    <col min="6419" max="6422" width="17.5703125" style="361" customWidth="1"/>
    <col min="6423" max="6423" width="19.5703125" style="361" customWidth="1"/>
    <col min="6424" max="6437" width="0" style="361" hidden="1" customWidth="1"/>
    <col min="6438" max="6438" width="8" style="361" customWidth="1"/>
    <col min="6439" max="6668" width="9.85546875" style="361"/>
    <col min="6669" max="6669" width="9.28515625" style="361" customWidth="1"/>
    <col min="6670" max="6670" width="76.85546875" style="361" customWidth="1"/>
    <col min="6671" max="6672" width="0" style="361" hidden="1" customWidth="1"/>
    <col min="6673" max="6673" width="15.7109375" style="361" customWidth="1"/>
    <col min="6674" max="6674" width="8.7109375" style="361" customWidth="1"/>
    <col min="6675" max="6678" width="17.5703125" style="361" customWidth="1"/>
    <col min="6679" max="6679" width="19.5703125" style="361" customWidth="1"/>
    <col min="6680" max="6693" width="0" style="361" hidden="1" customWidth="1"/>
    <col min="6694" max="6694" width="8" style="361" customWidth="1"/>
    <col min="6695" max="6924" width="9.85546875" style="361"/>
    <col min="6925" max="6925" width="9.28515625" style="361" customWidth="1"/>
    <col min="6926" max="6926" width="76.85546875" style="361" customWidth="1"/>
    <col min="6927" max="6928" width="0" style="361" hidden="1" customWidth="1"/>
    <col min="6929" max="6929" width="15.7109375" style="361" customWidth="1"/>
    <col min="6930" max="6930" width="8.7109375" style="361" customWidth="1"/>
    <col min="6931" max="6934" width="17.5703125" style="361" customWidth="1"/>
    <col min="6935" max="6935" width="19.5703125" style="361" customWidth="1"/>
    <col min="6936" max="6949" width="0" style="361" hidden="1" customWidth="1"/>
    <col min="6950" max="6950" width="8" style="361" customWidth="1"/>
    <col min="6951" max="7180" width="9.85546875" style="361"/>
    <col min="7181" max="7181" width="9.28515625" style="361" customWidth="1"/>
    <col min="7182" max="7182" width="76.85546875" style="361" customWidth="1"/>
    <col min="7183" max="7184" width="0" style="361" hidden="1" customWidth="1"/>
    <col min="7185" max="7185" width="15.7109375" style="361" customWidth="1"/>
    <col min="7186" max="7186" width="8.7109375" style="361" customWidth="1"/>
    <col min="7187" max="7190" width="17.5703125" style="361" customWidth="1"/>
    <col min="7191" max="7191" width="19.5703125" style="361" customWidth="1"/>
    <col min="7192" max="7205" width="0" style="361" hidden="1" customWidth="1"/>
    <col min="7206" max="7206" width="8" style="361" customWidth="1"/>
    <col min="7207" max="7436" width="9.85546875" style="361"/>
    <col min="7437" max="7437" width="9.28515625" style="361" customWidth="1"/>
    <col min="7438" max="7438" width="76.85546875" style="361" customWidth="1"/>
    <col min="7439" max="7440" width="0" style="361" hidden="1" customWidth="1"/>
    <col min="7441" max="7441" width="15.7109375" style="361" customWidth="1"/>
    <col min="7442" max="7442" width="8.7109375" style="361" customWidth="1"/>
    <col min="7443" max="7446" width="17.5703125" style="361" customWidth="1"/>
    <col min="7447" max="7447" width="19.5703125" style="361" customWidth="1"/>
    <col min="7448" max="7461" width="0" style="361" hidden="1" customWidth="1"/>
    <col min="7462" max="7462" width="8" style="361" customWidth="1"/>
    <col min="7463" max="7692" width="9.85546875" style="361"/>
    <col min="7693" max="7693" width="9.28515625" style="361" customWidth="1"/>
    <col min="7694" max="7694" width="76.85546875" style="361" customWidth="1"/>
    <col min="7695" max="7696" width="0" style="361" hidden="1" customWidth="1"/>
    <col min="7697" max="7697" width="15.7109375" style="361" customWidth="1"/>
    <col min="7698" max="7698" width="8.7109375" style="361" customWidth="1"/>
    <col min="7699" max="7702" width="17.5703125" style="361" customWidth="1"/>
    <col min="7703" max="7703" width="19.5703125" style="361" customWidth="1"/>
    <col min="7704" max="7717" width="0" style="361" hidden="1" customWidth="1"/>
    <col min="7718" max="7718" width="8" style="361" customWidth="1"/>
    <col min="7719" max="7948" width="9.85546875" style="361"/>
    <col min="7949" max="7949" width="9.28515625" style="361" customWidth="1"/>
    <col min="7950" max="7950" width="76.85546875" style="361" customWidth="1"/>
    <col min="7951" max="7952" width="0" style="361" hidden="1" customWidth="1"/>
    <col min="7953" max="7953" width="15.7109375" style="361" customWidth="1"/>
    <col min="7954" max="7954" width="8.7109375" style="361" customWidth="1"/>
    <col min="7955" max="7958" width="17.5703125" style="361" customWidth="1"/>
    <col min="7959" max="7959" width="19.5703125" style="361" customWidth="1"/>
    <col min="7960" max="7973" width="0" style="361" hidden="1" customWidth="1"/>
    <col min="7974" max="7974" width="8" style="361" customWidth="1"/>
    <col min="7975" max="8204" width="9.85546875" style="361"/>
    <col min="8205" max="8205" width="9.28515625" style="361" customWidth="1"/>
    <col min="8206" max="8206" width="76.85546875" style="361" customWidth="1"/>
    <col min="8207" max="8208" width="0" style="361" hidden="1" customWidth="1"/>
    <col min="8209" max="8209" width="15.7109375" style="361" customWidth="1"/>
    <col min="8210" max="8210" width="8.7109375" style="361" customWidth="1"/>
    <col min="8211" max="8214" width="17.5703125" style="361" customWidth="1"/>
    <col min="8215" max="8215" width="19.5703125" style="361" customWidth="1"/>
    <col min="8216" max="8229" width="0" style="361" hidden="1" customWidth="1"/>
    <col min="8230" max="8230" width="8" style="361" customWidth="1"/>
    <col min="8231" max="8460" width="9.85546875" style="361"/>
    <col min="8461" max="8461" width="9.28515625" style="361" customWidth="1"/>
    <col min="8462" max="8462" width="76.85546875" style="361" customWidth="1"/>
    <col min="8463" max="8464" width="0" style="361" hidden="1" customWidth="1"/>
    <col min="8465" max="8465" width="15.7109375" style="361" customWidth="1"/>
    <col min="8466" max="8466" width="8.7109375" style="361" customWidth="1"/>
    <col min="8467" max="8470" width="17.5703125" style="361" customWidth="1"/>
    <col min="8471" max="8471" width="19.5703125" style="361" customWidth="1"/>
    <col min="8472" max="8485" width="0" style="361" hidden="1" customWidth="1"/>
    <col min="8486" max="8486" width="8" style="361" customWidth="1"/>
    <col min="8487" max="8716" width="9.85546875" style="361"/>
    <col min="8717" max="8717" width="9.28515625" style="361" customWidth="1"/>
    <col min="8718" max="8718" width="76.85546875" style="361" customWidth="1"/>
    <col min="8719" max="8720" width="0" style="361" hidden="1" customWidth="1"/>
    <col min="8721" max="8721" width="15.7109375" style="361" customWidth="1"/>
    <col min="8722" max="8722" width="8.7109375" style="361" customWidth="1"/>
    <col min="8723" max="8726" width="17.5703125" style="361" customWidth="1"/>
    <col min="8727" max="8727" width="19.5703125" style="361" customWidth="1"/>
    <col min="8728" max="8741" width="0" style="361" hidden="1" customWidth="1"/>
    <col min="8742" max="8742" width="8" style="361" customWidth="1"/>
    <col min="8743" max="8972" width="9.85546875" style="361"/>
    <col min="8973" max="8973" width="9.28515625" style="361" customWidth="1"/>
    <col min="8974" max="8974" width="76.85546875" style="361" customWidth="1"/>
    <col min="8975" max="8976" width="0" style="361" hidden="1" customWidth="1"/>
    <col min="8977" max="8977" width="15.7109375" style="361" customWidth="1"/>
    <col min="8978" max="8978" width="8.7109375" style="361" customWidth="1"/>
    <col min="8979" max="8982" width="17.5703125" style="361" customWidth="1"/>
    <col min="8983" max="8983" width="19.5703125" style="361" customWidth="1"/>
    <col min="8984" max="8997" width="0" style="361" hidden="1" customWidth="1"/>
    <col min="8998" max="8998" width="8" style="361" customWidth="1"/>
    <col min="8999" max="9228" width="9.85546875" style="361"/>
    <col min="9229" max="9229" width="9.28515625" style="361" customWidth="1"/>
    <col min="9230" max="9230" width="76.85546875" style="361" customWidth="1"/>
    <col min="9231" max="9232" width="0" style="361" hidden="1" customWidth="1"/>
    <col min="9233" max="9233" width="15.7109375" style="361" customWidth="1"/>
    <col min="9234" max="9234" width="8.7109375" style="361" customWidth="1"/>
    <col min="9235" max="9238" width="17.5703125" style="361" customWidth="1"/>
    <col min="9239" max="9239" width="19.5703125" style="361" customWidth="1"/>
    <col min="9240" max="9253" width="0" style="361" hidden="1" customWidth="1"/>
    <col min="9254" max="9254" width="8" style="361" customWidth="1"/>
    <col min="9255" max="9484" width="9.85546875" style="361"/>
    <col min="9485" max="9485" width="9.28515625" style="361" customWidth="1"/>
    <col min="9486" max="9486" width="76.85546875" style="361" customWidth="1"/>
    <col min="9487" max="9488" width="0" style="361" hidden="1" customWidth="1"/>
    <col min="9489" max="9489" width="15.7109375" style="361" customWidth="1"/>
    <col min="9490" max="9490" width="8.7109375" style="361" customWidth="1"/>
    <col min="9491" max="9494" width="17.5703125" style="361" customWidth="1"/>
    <col min="9495" max="9495" width="19.5703125" style="361" customWidth="1"/>
    <col min="9496" max="9509" width="0" style="361" hidden="1" customWidth="1"/>
    <col min="9510" max="9510" width="8" style="361" customWidth="1"/>
    <col min="9511" max="9740" width="9.85546875" style="361"/>
    <col min="9741" max="9741" width="9.28515625" style="361" customWidth="1"/>
    <col min="9742" max="9742" width="76.85546875" style="361" customWidth="1"/>
    <col min="9743" max="9744" width="0" style="361" hidden="1" customWidth="1"/>
    <col min="9745" max="9745" width="15.7109375" style="361" customWidth="1"/>
    <col min="9746" max="9746" width="8.7109375" style="361" customWidth="1"/>
    <col min="9747" max="9750" width="17.5703125" style="361" customWidth="1"/>
    <col min="9751" max="9751" width="19.5703125" style="361" customWidth="1"/>
    <col min="9752" max="9765" width="0" style="361" hidden="1" customWidth="1"/>
    <col min="9766" max="9766" width="8" style="361" customWidth="1"/>
    <col min="9767" max="9996" width="9.85546875" style="361"/>
    <col min="9997" max="9997" width="9.28515625" style="361" customWidth="1"/>
    <col min="9998" max="9998" width="76.85546875" style="361" customWidth="1"/>
    <col min="9999" max="10000" width="0" style="361" hidden="1" customWidth="1"/>
    <col min="10001" max="10001" width="15.7109375" style="361" customWidth="1"/>
    <col min="10002" max="10002" width="8.7109375" style="361" customWidth="1"/>
    <col min="10003" max="10006" width="17.5703125" style="361" customWidth="1"/>
    <col min="10007" max="10007" width="19.5703125" style="361" customWidth="1"/>
    <col min="10008" max="10021" width="0" style="361" hidden="1" customWidth="1"/>
    <col min="10022" max="10022" width="8" style="361" customWidth="1"/>
    <col min="10023" max="10252" width="9.85546875" style="361"/>
    <col min="10253" max="10253" width="9.28515625" style="361" customWidth="1"/>
    <col min="10254" max="10254" width="76.85546875" style="361" customWidth="1"/>
    <col min="10255" max="10256" width="0" style="361" hidden="1" customWidth="1"/>
    <col min="10257" max="10257" width="15.7109375" style="361" customWidth="1"/>
    <col min="10258" max="10258" width="8.7109375" style="361" customWidth="1"/>
    <col min="10259" max="10262" width="17.5703125" style="361" customWidth="1"/>
    <col min="10263" max="10263" width="19.5703125" style="361" customWidth="1"/>
    <col min="10264" max="10277" width="0" style="361" hidden="1" customWidth="1"/>
    <col min="10278" max="10278" width="8" style="361" customWidth="1"/>
    <col min="10279" max="10508" width="9.85546875" style="361"/>
    <col min="10509" max="10509" width="9.28515625" style="361" customWidth="1"/>
    <col min="10510" max="10510" width="76.85546875" style="361" customWidth="1"/>
    <col min="10511" max="10512" width="0" style="361" hidden="1" customWidth="1"/>
    <col min="10513" max="10513" width="15.7109375" style="361" customWidth="1"/>
    <col min="10514" max="10514" width="8.7109375" style="361" customWidth="1"/>
    <col min="10515" max="10518" width="17.5703125" style="361" customWidth="1"/>
    <col min="10519" max="10519" width="19.5703125" style="361" customWidth="1"/>
    <col min="10520" max="10533" width="0" style="361" hidden="1" customWidth="1"/>
    <col min="10534" max="10534" width="8" style="361" customWidth="1"/>
    <col min="10535" max="10764" width="9.85546875" style="361"/>
    <col min="10765" max="10765" width="9.28515625" style="361" customWidth="1"/>
    <col min="10766" max="10766" width="76.85546875" style="361" customWidth="1"/>
    <col min="10767" max="10768" width="0" style="361" hidden="1" customWidth="1"/>
    <col min="10769" max="10769" width="15.7109375" style="361" customWidth="1"/>
    <col min="10770" max="10770" width="8.7109375" style="361" customWidth="1"/>
    <col min="10771" max="10774" width="17.5703125" style="361" customWidth="1"/>
    <col min="10775" max="10775" width="19.5703125" style="361" customWidth="1"/>
    <col min="10776" max="10789" width="0" style="361" hidden="1" customWidth="1"/>
    <col min="10790" max="10790" width="8" style="361" customWidth="1"/>
    <col min="10791" max="11020" width="9.85546875" style="361"/>
    <col min="11021" max="11021" width="9.28515625" style="361" customWidth="1"/>
    <col min="11022" max="11022" width="76.85546875" style="361" customWidth="1"/>
    <col min="11023" max="11024" width="0" style="361" hidden="1" customWidth="1"/>
    <col min="11025" max="11025" width="15.7109375" style="361" customWidth="1"/>
    <col min="11026" max="11026" width="8.7109375" style="361" customWidth="1"/>
    <col min="11027" max="11030" width="17.5703125" style="361" customWidth="1"/>
    <col min="11031" max="11031" width="19.5703125" style="361" customWidth="1"/>
    <col min="11032" max="11045" width="0" style="361" hidden="1" customWidth="1"/>
    <col min="11046" max="11046" width="8" style="361" customWidth="1"/>
    <col min="11047" max="11276" width="9.85546875" style="361"/>
    <col min="11277" max="11277" width="9.28515625" style="361" customWidth="1"/>
    <col min="11278" max="11278" width="76.85546875" style="361" customWidth="1"/>
    <col min="11279" max="11280" width="0" style="361" hidden="1" customWidth="1"/>
    <col min="11281" max="11281" width="15.7109375" style="361" customWidth="1"/>
    <col min="11282" max="11282" width="8.7109375" style="361" customWidth="1"/>
    <col min="11283" max="11286" width="17.5703125" style="361" customWidth="1"/>
    <col min="11287" max="11287" width="19.5703125" style="361" customWidth="1"/>
    <col min="11288" max="11301" width="0" style="361" hidden="1" customWidth="1"/>
    <col min="11302" max="11302" width="8" style="361" customWidth="1"/>
    <col min="11303" max="11532" width="9.85546875" style="361"/>
    <col min="11533" max="11533" width="9.28515625" style="361" customWidth="1"/>
    <col min="11534" max="11534" width="76.85546875" style="361" customWidth="1"/>
    <col min="11535" max="11536" width="0" style="361" hidden="1" customWidth="1"/>
    <col min="11537" max="11537" width="15.7109375" style="361" customWidth="1"/>
    <col min="11538" max="11538" width="8.7109375" style="361" customWidth="1"/>
    <col min="11539" max="11542" width="17.5703125" style="361" customWidth="1"/>
    <col min="11543" max="11543" width="19.5703125" style="361" customWidth="1"/>
    <col min="11544" max="11557" width="0" style="361" hidden="1" customWidth="1"/>
    <col min="11558" max="11558" width="8" style="361" customWidth="1"/>
    <col min="11559" max="11788" width="9.85546875" style="361"/>
    <col min="11789" max="11789" width="9.28515625" style="361" customWidth="1"/>
    <col min="11790" max="11790" width="76.85546875" style="361" customWidth="1"/>
    <col min="11791" max="11792" width="0" style="361" hidden="1" customWidth="1"/>
    <col min="11793" max="11793" width="15.7109375" style="361" customWidth="1"/>
    <col min="11794" max="11794" width="8.7109375" style="361" customWidth="1"/>
    <col min="11795" max="11798" width="17.5703125" style="361" customWidth="1"/>
    <col min="11799" max="11799" width="19.5703125" style="361" customWidth="1"/>
    <col min="11800" max="11813" width="0" style="361" hidden="1" customWidth="1"/>
    <col min="11814" max="11814" width="8" style="361" customWidth="1"/>
    <col min="11815" max="12044" width="9.85546875" style="361"/>
    <col min="12045" max="12045" width="9.28515625" style="361" customWidth="1"/>
    <col min="12046" max="12046" width="76.85546875" style="361" customWidth="1"/>
    <col min="12047" max="12048" width="0" style="361" hidden="1" customWidth="1"/>
    <col min="12049" max="12049" width="15.7109375" style="361" customWidth="1"/>
    <col min="12050" max="12050" width="8.7109375" style="361" customWidth="1"/>
    <col min="12051" max="12054" width="17.5703125" style="361" customWidth="1"/>
    <col min="12055" max="12055" width="19.5703125" style="361" customWidth="1"/>
    <col min="12056" max="12069" width="0" style="361" hidden="1" customWidth="1"/>
    <col min="12070" max="12070" width="8" style="361" customWidth="1"/>
    <col min="12071" max="12300" width="9.85546875" style="361"/>
    <col min="12301" max="12301" width="9.28515625" style="361" customWidth="1"/>
    <col min="12302" max="12302" width="76.85546875" style="361" customWidth="1"/>
    <col min="12303" max="12304" width="0" style="361" hidden="1" customWidth="1"/>
    <col min="12305" max="12305" width="15.7109375" style="361" customWidth="1"/>
    <col min="12306" max="12306" width="8.7109375" style="361" customWidth="1"/>
    <col min="12307" max="12310" width="17.5703125" style="361" customWidth="1"/>
    <col min="12311" max="12311" width="19.5703125" style="361" customWidth="1"/>
    <col min="12312" max="12325" width="0" style="361" hidden="1" customWidth="1"/>
    <col min="12326" max="12326" width="8" style="361" customWidth="1"/>
    <col min="12327" max="12556" width="9.85546875" style="361"/>
    <col min="12557" max="12557" width="9.28515625" style="361" customWidth="1"/>
    <col min="12558" max="12558" width="76.85546875" style="361" customWidth="1"/>
    <col min="12559" max="12560" width="0" style="361" hidden="1" customWidth="1"/>
    <col min="12561" max="12561" width="15.7109375" style="361" customWidth="1"/>
    <col min="12562" max="12562" width="8.7109375" style="361" customWidth="1"/>
    <col min="12563" max="12566" width="17.5703125" style="361" customWidth="1"/>
    <col min="12567" max="12567" width="19.5703125" style="361" customWidth="1"/>
    <col min="12568" max="12581" width="0" style="361" hidden="1" customWidth="1"/>
    <col min="12582" max="12582" width="8" style="361" customWidth="1"/>
    <col min="12583" max="12812" width="9.85546875" style="361"/>
    <col min="12813" max="12813" width="9.28515625" style="361" customWidth="1"/>
    <col min="12814" max="12814" width="76.85546875" style="361" customWidth="1"/>
    <col min="12815" max="12816" width="0" style="361" hidden="1" customWidth="1"/>
    <col min="12817" max="12817" width="15.7109375" style="361" customWidth="1"/>
    <col min="12818" max="12818" width="8.7109375" style="361" customWidth="1"/>
    <col min="12819" max="12822" width="17.5703125" style="361" customWidth="1"/>
    <col min="12823" max="12823" width="19.5703125" style="361" customWidth="1"/>
    <col min="12824" max="12837" width="0" style="361" hidden="1" customWidth="1"/>
    <col min="12838" max="12838" width="8" style="361" customWidth="1"/>
    <col min="12839" max="13068" width="9.85546875" style="361"/>
    <col min="13069" max="13069" width="9.28515625" style="361" customWidth="1"/>
    <col min="13070" max="13070" width="76.85546875" style="361" customWidth="1"/>
    <col min="13071" max="13072" width="0" style="361" hidden="1" customWidth="1"/>
    <col min="13073" max="13073" width="15.7109375" style="361" customWidth="1"/>
    <col min="13074" max="13074" width="8.7109375" style="361" customWidth="1"/>
    <col min="13075" max="13078" width="17.5703125" style="361" customWidth="1"/>
    <col min="13079" max="13079" width="19.5703125" style="361" customWidth="1"/>
    <col min="13080" max="13093" width="0" style="361" hidden="1" customWidth="1"/>
    <col min="13094" max="13094" width="8" style="361" customWidth="1"/>
    <col min="13095" max="13324" width="9.85546875" style="361"/>
    <col min="13325" max="13325" width="9.28515625" style="361" customWidth="1"/>
    <col min="13326" max="13326" width="76.85546875" style="361" customWidth="1"/>
    <col min="13327" max="13328" width="0" style="361" hidden="1" customWidth="1"/>
    <col min="13329" max="13329" width="15.7109375" style="361" customWidth="1"/>
    <col min="13330" max="13330" width="8.7109375" style="361" customWidth="1"/>
    <col min="13331" max="13334" width="17.5703125" style="361" customWidth="1"/>
    <col min="13335" max="13335" width="19.5703125" style="361" customWidth="1"/>
    <col min="13336" max="13349" width="0" style="361" hidden="1" customWidth="1"/>
    <col min="13350" max="13350" width="8" style="361" customWidth="1"/>
    <col min="13351" max="13580" width="9.85546875" style="361"/>
    <col min="13581" max="13581" width="9.28515625" style="361" customWidth="1"/>
    <col min="13582" max="13582" width="76.85546875" style="361" customWidth="1"/>
    <col min="13583" max="13584" width="0" style="361" hidden="1" customWidth="1"/>
    <col min="13585" max="13585" width="15.7109375" style="361" customWidth="1"/>
    <col min="13586" max="13586" width="8.7109375" style="361" customWidth="1"/>
    <col min="13587" max="13590" width="17.5703125" style="361" customWidth="1"/>
    <col min="13591" max="13591" width="19.5703125" style="361" customWidth="1"/>
    <col min="13592" max="13605" width="0" style="361" hidden="1" customWidth="1"/>
    <col min="13606" max="13606" width="8" style="361" customWidth="1"/>
    <col min="13607" max="13836" width="9.85546875" style="361"/>
    <col min="13837" max="13837" width="9.28515625" style="361" customWidth="1"/>
    <col min="13838" max="13838" width="76.85546875" style="361" customWidth="1"/>
    <col min="13839" max="13840" width="0" style="361" hidden="1" customWidth="1"/>
    <col min="13841" max="13841" width="15.7109375" style="361" customWidth="1"/>
    <col min="13842" max="13842" width="8.7109375" style="361" customWidth="1"/>
    <col min="13843" max="13846" width="17.5703125" style="361" customWidth="1"/>
    <col min="13847" max="13847" width="19.5703125" style="361" customWidth="1"/>
    <col min="13848" max="13861" width="0" style="361" hidden="1" customWidth="1"/>
    <col min="13862" max="13862" width="8" style="361" customWidth="1"/>
    <col min="13863" max="14092" width="9.85546875" style="361"/>
    <col min="14093" max="14093" width="9.28515625" style="361" customWidth="1"/>
    <col min="14094" max="14094" width="76.85546875" style="361" customWidth="1"/>
    <col min="14095" max="14096" width="0" style="361" hidden="1" customWidth="1"/>
    <col min="14097" max="14097" width="15.7109375" style="361" customWidth="1"/>
    <col min="14098" max="14098" width="8.7109375" style="361" customWidth="1"/>
    <col min="14099" max="14102" width="17.5703125" style="361" customWidth="1"/>
    <col min="14103" max="14103" width="19.5703125" style="361" customWidth="1"/>
    <col min="14104" max="14117" width="0" style="361" hidden="1" customWidth="1"/>
    <col min="14118" max="14118" width="8" style="361" customWidth="1"/>
    <col min="14119" max="14348" width="9.85546875" style="361"/>
    <col min="14349" max="14349" width="9.28515625" style="361" customWidth="1"/>
    <col min="14350" max="14350" width="76.85546875" style="361" customWidth="1"/>
    <col min="14351" max="14352" width="0" style="361" hidden="1" customWidth="1"/>
    <col min="14353" max="14353" width="15.7109375" style="361" customWidth="1"/>
    <col min="14354" max="14354" width="8.7109375" style="361" customWidth="1"/>
    <col min="14355" max="14358" width="17.5703125" style="361" customWidth="1"/>
    <col min="14359" max="14359" width="19.5703125" style="361" customWidth="1"/>
    <col min="14360" max="14373" width="0" style="361" hidden="1" customWidth="1"/>
    <col min="14374" max="14374" width="8" style="361" customWidth="1"/>
    <col min="14375" max="14604" width="9.85546875" style="361"/>
    <col min="14605" max="14605" width="9.28515625" style="361" customWidth="1"/>
    <col min="14606" max="14606" width="76.85546875" style="361" customWidth="1"/>
    <col min="14607" max="14608" width="0" style="361" hidden="1" customWidth="1"/>
    <col min="14609" max="14609" width="15.7109375" style="361" customWidth="1"/>
    <col min="14610" max="14610" width="8.7109375" style="361" customWidth="1"/>
    <col min="14611" max="14614" width="17.5703125" style="361" customWidth="1"/>
    <col min="14615" max="14615" width="19.5703125" style="361" customWidth="1"/>
    <col min="14616" max="14629" width="0" style="361" hidden="1" customWidth="1"/>
    <col min="14630" max="14630" width="8" style="361" customWidth="1"/>
    <col min="14631" max="14860" width="9.85546875" style="361"/>
    <col min="14861" max="14861" width="9.28515625" style="361" customWidth="1"/>
    <col min="14862" max="14862" width="76.85546875" style="361" customWidth="1"/>
    <col min="14863" max="14864" width="0" style="361" hidden="1" customWidth="1"/>
    <col min="14865" max="14865" width="15.7109375" style="361" customWidth="1"/>
    <col min="14866" max="14866" width="8.7109375" style="361" customWidth="1"/>
    <col min="14867" max="14870" width="17.5703125" style="361" customWidth="1"/>
    <col min="14871" max="14871" width="19.5703125" style="361" customWidth="1"/>
    <col min="14872" max="14885" width="0" style="361" hidden="1" customWidth="1"/>
    <col min="14886" max="14886" width="8" style="361" customWidth="1"/>
    <col min="14887" max="15116" width="9.85546875" style="361"/>
    <col min="15117" max="15117" width="9.28515625" style="361" customWidth="1"/>
    <col min="15118" max="15118" width="76.85546875" style="361" customWidth="1"/>
    <col min="15119" max="15120" width="0" style="361" hidden="1" customWidth="1"/>
    <col min="15121" max="15121" width="15.7109375" style="361" customWidth="1"/>
    <col min="15122" max="15122" width="8.7109375" style="361" customWidth="1"/>
    <col min="15123" max="15126" width="17.5703125" style="361" customWidth="1"/>
    <col min="15127" max="15127" width="19.5703125" style="361" customWidth="1"/>
    <col min="15128" max="15141" width="0" style="361" hidden="1" customWidth="1"/>
    <col min="15142" max="15142" width="8" style="361" customWidth="1"/>
    <col min="15143" max="15372" width="9.85546875" style="361"/>
    <col min="15373" max="15373" width="9.28515625" style="361" customWidth="1"/>
    <col min="15374" max="15374" width="76.85546875" style="361" customWidth="1"/>
    <col min="15375" max="15376" width="0" style="361" hidden="1" customWidth="1"/>
    <col min="15377" max="15377" width="15.7109375" style="361" customWidth="1"/>
    <col min="15378" max="15378" width="8.7109375" style="361" customWidth="1"/>
    <col min="15379" max="15382" width="17.5703125" style="361" customWidth="1"/>
    <col min="15383" max="15383" width="19.5703125" style="361" customWidth="1"/>
    <col min="15384" max="15397" width="0" style="361" hidden="1" customWidth="1"/>
    <col min="15398" max="15398" width="8" style="361" customWidth="1"/>
    <col min="15399" max="15628" width="9.85546875" style="361"/>
    <col min="15629" max="15629" width="9.28515625" style="361" customWidth="1"/>
    <col min="15630" max="15630" width="76.85546875" style="361" customWidth="1"/>
    <col min="15631" max="15632" width="0" style="361" hidden="1" customWidth="1"/>
    <col min="15633" max="15633" width="15.7109375" style="361" customWidth="1"/>
    <col min="15634" max="15634" width="8.7109375" style="361" customWidth="1"/>
    <col min="15635" max="15638" width="17.5703125" style="361" customWidth="1"/>
    <col min="15639" max="15639" width="19.5703125" style="361" customWidth="1"/>
    <col min="15640" max="15653" width="0" style="361" hidden="1" customWidth="1"/>
    <col min="15654" max="15654" width="8" style="361" customWidth="1"/>
    <col min="15655" max="15884" width="9.85546875" style="361"/>
    <col min="15885" max="15885" width="9.28515625" style="361" customWidth="1"/>
    <col min="15886" max="15886" width="76.85546875" style="361" customWidth="1"/>
    <col min="15887" max="15888" width="0" style="361" hidden="1" customWidth="1"/>
    <col min="15889" max="15889" width="15.7109375" style="361" customWidth="1"/>
    <col min="15890" max="15890" width="8.7109375" style="361" customWidth="1"/>
    <col min="15891" max="15894" width="17.5703125" style="361" customWidth="1"/>
    <col min="15895" max="15895" width="19.5703125" style="361" customWidth="1"/>
    <col min="15896" max="15909" width="0" style="361" hidden="1" customWidth="1"/>
    <col min="15910" max="15910" width="8" style="361" customWidth="1"/>
    <col min="15911" max="16140" width="9.85546875" style="361"/>
    <col min="16141" max="16141" width="9.28515625" style="361" customWidth="1"/>
    <col min="16142" max="16142" width="76.85546875" style="361" customWidth="1"/>
    <col min="16143" max="16144" width="0" style="361" hidden="1" customWidth="1"/>
    <col min="16145" max="16145" width="15.7109375" style="361" customWidth="1"/>
    <col min="16146" max="16146" width="8.7109375" style="361" customWidth="1"/>
    <col min="16147" max="16150" width="17.5703125" style="361" customWidth="1"/>
    <col min="16151" max="16151" width="19.5703125" style="361" customWidth="1"/>
    <col min="16152" max="16165" width="0" style="361" hidden="1" customWidth="1"/>
    <col min="16166" max="16166" width="8" style="361" customWidth="1"/>
    <col min="16167" max="16384" width="9.85546875" style="361"/>
  </cols>
  <sheetData>
    <row r="1" spans="1:44" s="359" customFormat="1" ht="18.75">
      <c r="A1" s="611" t="s">
        <v>524</v>
      </c>
      <c r="B1" s="611"/>
      <c r="C1" s="611"/>
      <c r="D1" s="611"/>
      <c r="E1" s="611"/>
      <c r="F1" s="611"/>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c r="AM1" s="611"/>
    </row>
    <row r="2" spans="1:44" ht="50.25" customHeight="1">
      <c r="A2" s="608" t="s">
        <v>525</v>
      </c>
      <c r="B2" s="608"/>
      <c r="C2" s="608"/>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row>
    <row r="3" spans="1:44">
      <c r="A3" s="609" t="s">
        <v>526</v>
      </c>
      <c r="B3" s="609"/>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row>
    <row r="4" spans="1:44">
      <c r="A4" s="610" t="s">
        <v>348</v>
      </c>
      <c r="B4" s="610"/>
      <c r="C4" s="610"/>
      <c r="D4" s="610"/>
      <c r="E4" s="610"/>
      <c r="F4" s="610"/>
      <c r="G4" s="610"/>
      <c r="H4" s="610"/>
      <c r="I4" s="610"/>
      <c r="J4" s="610"/>
      <c r="K4" s="610"/>
      <c r="L4" s="610"/>
      <c r="M4" s="610"/>
      <c r="N4" s="610"/>
      <c r="O4" s="610"/>
      <c r="P4" s="610"/>
      <c r="Q4" s="610"/>
      <c r="R4" s="610"/>
      <c r="S4" s="610"/>
      <c r="T4" s="610"/>
      <c r="U4" s="610"/>
      <c r="V4" s="610"/>
      <c r="W4" s="610"/>
      <c r="X4" s="610"/>
      <c r="Y4" s="610"/>
      <c r="Z4" s="610"/>
      <c r="AA4" s="610"/>
      <c r="AB4" s="610"/>
      <c r="AC4" s="610"/>
      <c r="AD4" s="610"/>
      <c r="AE4" s="610"/>
      <c r="AF4" s="610"/>
      <c r="AG4" s="610"/>
      <c r="AH4" s="610"/>
      <c r="AI4" s="610"/>
      <c r="AJ4" s="610"/>
      <c r="AK4" s="610"/>
      <c r="AL4" s="610"/>
      <c r="AM4" s="610"/>
    </row>
    <row r="5" spans="1:44" s="364" customFormat="1" ht="14.25">
      <c r="A5" s="620" t="s">
        <v>1</v>
      </c>
      <c r="B5" s="623" t="s">
        <v>129</v>
      </c>
      <c r="C5" s="613" t="s">
        <v>130</v>
      </c>
      <c r="D5" s="613" t="s">
        <v>309</v>
      </c>
      <c r="E5" s="605" t="s">
        <v>359</v>
      </c>
      <c r="F5" s="605" t="s">
        <v>360</v>
      </c>
      <c r="G5" s="605" t="s">
        <v>361</v>
      </c>
      <c r="H5" s="605" t="s">
        <v>362</v>
      </c>
      <c r="I5" s="616" t="s">
        <v>131</v>
      </c>
      <c r="J5" s="617"/>
      <c r="K5" s="617"/>
      <c r="L5" s="618"/>
      <c r="M5" s="629" t="s">
        <v>518</v>
      </c>
      <c r="N5" s="629" t="s">
        <v>517</v>
      </c>
      <c r="O5" s="362"/>
      <c r="P5" s="363"/>
      <c r="Q5" s="363"/>
      <c r="S5" s="362"/>
      <c r="T5" s="362"/>
      <c r="U5" s="626" t="s">
        <v>308</v>
      </c>
      <c r="V5" s="616" t="s">
        <v>131</v>
      </c>
      <c r="W5" s="617"/>
      <c r="X5" s="617"/>
      <c r="Y5" s="618"/>
      <c r="AH5" s="365"/>
      <c r="AI5" s="366"/>
      <c r="AJ5" s="366"/>
      <c r="AM5" s="607" t="s">
        <v>132</v>
      </c>
    </row>
    <row r="6" spans="1:44" s="364" customFormat="1" ht="14.25">
      <c r="A6" s="621"/>
      <c r="B6" s="624"/>
      <c r="C6" s="614"/>
      <c r="D6" s="614"/>
      <c r="E6" s="612"/>
      <c r="F6" s="612"/>
      <c r="G6" s="612"/>
      <c r="H6" s="612"/>
      <c r="I6" s="615" t="s">
        <v>133</v>
      </c>
      <c r="J6" s="615" t="s">
        <v>134</v>
      </c>
      <c r="K6" s="615" t="s">
        <v>213</v>
      </c>
      <c r="L6" s="619" t="s">
        <v>136</v>
      </c>
      <c r="M6" s="630"/>
      <c r="N6" s="630"/>
      <c r="O6" s="367"/>
      <c r="P6" s="363"/>
      <c r="Q6" s="363"/>
      <c r="S6" s="367"/>
      <c r="T6" s="367"/>
      <c r="U6" s="627"/>
      <c r="V6" s="615" t="s">
        <v>133</v>
      </c>
      <c r="W6" s="615" t="s">
        <v>134</v>
      </c>
      <c r="X6" s="615" t="s">
        <v>135</v>
      </c>
      <c r="Y6" s="619" t="s">
        <v>136</v>
      </c>
      <c r="AH6" s="365"/>
      <c r="AI6" s="366"/>
      <c r="AJ6" s="366"/>
      <c r="AM6" s="607"/>
    </row>
    <row r="7" spans="1:44" s="364" customFormat="1" ht="38.25">
      <c r="A7" s="622"/>
      <c r="B7" s="625"/>
      <c r="C7" s="615"/>
      <c r="D7" s="615"/>
      <c r="E7" s="606"/>
      <c r="F7" s="606"/>
      <c r="G7" s="606"/>
      <c r="H7" s="606"/>
      <c r="I7" s="619"/>
      <c r="J7" s="619"/>
      <c r="K7" s="619"/>
      <c r="L7" s="619"/>
      <c r="M7" s="631"/>
      <c r="N7" s="631"/>
      <c r="O7" s="368" t="s">
        <v>191</v>
      </c>
      <c r="P7" s="369" t="s">
        <v>213</v>
      </c>
      <c r="Q7" s="369" t="s">
        <v>136</v>
      </c>
      <c r="S7" s="369" t="s">
        <v>213</v>
      </c>
      <c r="T7" s="369" t="s">
        <v>136</v>
      </c>
      <c r="U7" s="628"/>
      <c r="V7" s="619"/>
      <c r="W7" s="619"/>
      <c r="X7" s="619"/>
      <c r="Y7" s="619"/>
      <c r="Z7" s="370"/>
      <c r="AH7" s="365"/>
      <c r="AI7" s="366"/>
      <c r="AJ7" s="366"/>
      <c r="AM7" s="607"/>
    </row>
    <row r="8" spans="1:44" s="45" customFormat="1" ht="18" customHeight="1">
      <c r="A8" s="348"/>
      <c r="B8" s="358" t="s">
        <v>137</v>
      </c>
      <c r="C8" s="371"/>
      <c r="D8" s="372">
        <f t="shared" ref="D8:L8" si="0">D9+D179</f>
        <v>75956.919632000005</v>
      </c>
      <c r="E8" s="372">
        <f t="shared" si="0"/>
        <v>0</v>
      </c>
      <c r="F8" s="372">
        <f t="shared" si="0"/>
        <v>75931.688632000005</v>
      </c>
      <c r="G8" s="372">
        <f t="shared" si="0"/>
        <v>0</v>
      </c>
      <c r="H8" s="372">
        <f t="shared" si="0"/>
        <v>-1571.4122000464006</v>
      </c>
      <c r="I8" s="372">
        <f t="shared" si="0"/>
        <v>0</v>
      </c>
      <c r="J8" s="372">
        <f t="shared" si="0"/>
        <v>0</v>
      </c>
      <c r="K8" s="372">
        <f t="shared" si="0"/>
        <v>58398.567832000001</v>
      </c>
      <c r="L8" s="372">
        <f t="shared" si="0"/>
        <v>17558.3518</v>
      </c>
      <c r="M8" s="350" t="e">
        <f>M9+M179</f>
        <v>#REF!</v>
      </c>
      <c r="N8" s="350" t="e">
        <f>N9+N179</f>
        <v>#REF!</v>
      </c>
      <c r="O8" s="372">
        <f t="shared" ref="O8:P8" si="1">O9+O179</f>
        <v>0</v>
      </c>
      <c r="P8" s="372">
        <f t="shared" si="1"/>
        <v>221.93299999999999</v>
      </c>
      <c r="Q8" s="372">
        <f t="shared" ref="Q8:Y8" si="2">Q9+Q179</f>
        <v>1467.8040000000001</v>
      </c>
      <c r="S8" s="372">
        <f t="shared" si="2"/>
        <v>1895.5120000464003</v>
      </c>
      <c r="T8" s="372">
        <f t="shared" si="2"/>
        <v>1365.6372000000001</v>
      </c>
      <c r="U8" s="372" t="e">
        <f t="shared" si="2"/>
        <v>#REF!</v>
      </c>
      <c r="V8" s="373" t="e">
        <f t="shared" si="2"/>
        <v>#REF!</v>
      </c>
      <c r="W8" s="371" t="e">
        <f t="shared" si="2"/>
        <v>#REF!</v>
      </c>
      <c r="X8" s="373" t="e">
        <f t="shared" si="2"/>
        <v>#REF!</v>
      </c>
      <c r="Y8" s="373" t="e">
        <f t="shared" si="2"/>
        <v>#REF!</v>
      </c>
      <c r="AF8" s="374">
        <f>132921000-128710782</f>
        <v>4210218</v>
      </c>
      <c r="AH8" s="168"/>
      <c r="AI8" s="375"/>
      <c r="AJ8" s="375"/>
      <c r="AL8" s="376" t="e">
        <f>U8+#REF!</f>
        <v>#REF!</v>
      </c>
      <c r="AM8" s="377"/>
      <c r="AN8" s="378" t="e">
        <f>M8-3617.6</f>
        <v>#REF!</v>
      </c>
      <c r="AO8" s="378" t="e">
        <f>M8-N8</f>
        <v>#REF!</v>
      </c>
      <c r="AP8" s="45">
        <v>3261.15</v>
      </c>
      <c r="AQ8" s="45">
        <v>1689.74</v>
      </c>
      <c r="AR8" s="45">
        <f>AP8-AQ8</f>
        <v>1571.41</v>
      </c>
    </row>
    <row r="9" spans="1:44" s="45" customFormat="1" ht="18" customHeight="1">
      <c r="A9" s="348" t="s">
        <v>7</v>
      </c>
      <c r="B9" s="358" t="s">
        <v>291</v>
      </c>
      <c r="C9" s="371"/>
      <c r="D9" s="371">
        <f t="shared" ref="D9:L9" si="3">D10+D21+D108+D111+D112+D128+D168+D177+D178</f>
        <v>75956.919632000005</v>
      </c>
      <c r="E9" s="371">
        <f t="shared" si="3"/>
        <v>0</v>
      </c>
      <c r="F9" s="371">
        <f t="shared" si="3"/>
        <v>75931.688632000005</v>
      </c>
      <c r="G9" s="371">
        <f t="shared" si="3"/>
        <v>0</v>
      </c>
      <c r="H9" s="371">
        <f t="shared" si="3"/>
        <v>-1571.4122000464006</v>
      </c>
      <c r="I9" s="371">
        <f t="shared" si="3"/>
        <v>0</v>
      </c>
      <c r="J9" s="371">
        <f t="shared" si="3"/>
        <v>0</v>
      </c>
      <c r="K9" s="371">
        <f t="shared" si="3"/>
        <v>58398.567832000001</v>
      </c>
      <c r="L9" s="371">
        <f t="shared" si="3"/>
        <v>17558.3518</v>
      </c>
      <c r="M9" s="350" t="e">
        <f>M10+M21+M108+M111+M112+M128+M168+M177+M178</f>
        <v>#REF!</v>
      </c>
      <c r="N9" s="350" t="e">
        <f>N10+N21+N108+N111+N112+N128+N168+N177+N178</f>
        <v>#REF!</v>
      </c>
      <c r="O9" s="371">
        <f t="shared" ref="O9:P9" si="4">O10+O21+O108+O111+O112+O128+O168+O177+O178</f>
        <v>0</v>
      </c>
      <c r="P9" s="371">
        <f t="shared" si="4"/>
        <v>221.93299999999999</v>
      </c>
      <c r="Q9" s="371">
        <f t="shared" ref="Q9:Y9" si="5">Q10+Q21+Q108+Q111+Q112+Q128+Q168+Q177+Q178</f>
        <v>1467.8040000000001</v>
      </c>
      <c r="S9" s="371">
        <f t="shared" si="5"/>
        <v>1895.5120000464003</v>
      </c>
      <c r="T9" s="371">
        <f t="shared" si="5"/>
        <v>1365.6372000000001</v>
      </c>
      <c r="U9" s="371" t="e">
        <f t="shared" si="5"/>
        <v>#REF!</v>
      </c>
      <c r="V9" s="373" t="e">
        <f t="shared" si="5"/>
        <v>#REF!</v>
      </c>
      <c r="W9" s="371" t="e">
        <f t="shared" si="5"/>
        <v>#REF!</v>
      </c>
      <c r="X9" s="373" t="e">
        <f t="shared" si="5"/>
        <v>#REF!</v>
      </c>
      <c r="Y9" s="373" t="e">
        <f t="shared" si="5"/>
        <v>#REF!</v>
      </c>
      <c r="AF9" s="374"/>
      <c r="AH9" s="168"/>
      <c r="AI9" s="375"/>
      <c r="AJ9" s="375"/>
      <c r="AL9" s="376" t="e">
        <f>E8-U8</f>
        <v>#REF!</v>
      </c>
      <c r="AM9" s="377"/>
      <c r="AQ9" s="45">
        <v>462.28500000000003</v>
      </c>
    </row>
    <row r="10" spans="1:44" s="379" customFormat="1" ht="18" customHeight="1">
      <c r="A10" s="348" t="s">
        <v>12</v>
      </c>
      <c r="B10" s="349" t="s">
        <v>138</v>
      </c>
      <c r="C10" s="373"/>
      <c r="D10" s="371"/>
      <c r="E10" s="372"/>
      <c r="F10" s="372"/>
      <c r="G10" s="372"/>
      <c r="H10" s="372"/>
      <c r="I10" s="372"/>
      <c r="J10" s="372"/>
      <c r="K10" s="372"/>
      <c r="L10" s="372"/>
      <c r="M10" s="350">
        <f>+M11</f>
        <v>0</v>
      </c>
      <c r="N10" s="350"/>
      <c r="O10" s="372"/>
      <c r="P10" s="372"/>
      <c r="Q10" s="372"/>
      <c r="S10" s="372"/>
      <c r="T10" s="372"/>
      <c r="U10" s="372">
        <f t="shared" ref="U10" si="6">+U11</f>
        <v>0</v>
      </c>
      <c r="V10" s="380" t="e">
        <f>V11+#REF!</f>
        <v>#REF!</v>
      </c>
      <c r="W10" s="380" t="e">
        <f>W11+#REF!</f>
        <v>#REF!</v>
      </c>
      <c r="X10" s="380" t="e">
        <f>X11+#REF!</f>
        <v>#REF!</v>
      </c>
      <c r="Y10" s="380" t="e">
        <f>Y11+#REF!</f>
        <v>#REF!</v>
      </c>
      <c r="AF10" s="381">
        <f>10842200-E10</f>
        <v>10842200</v>
      </c>
      <c r="AH10" s="382"/>
      <c r="AI10" s="375">
        <v>10642200</v>
      </c>
      <c r="AJ10" s="375">
        <v>200000</v>
      </c>
      <c r="AK10" s="52">
        <f>SUM(AI10:AJ10)</f>
        <v>10842200</v>
      </c>
      <c r="AM10" s="383"/>
      <c r="AQ10" s="379">
        <f>SUBTOTAL(9,AQ8:AQ9)</f>
        <v>2152.0250000000001</v>
      </c>
    </row>
    <row r="11" spans="1:44" s="379" customFormat="1" ht="18" customHeight="1">
      <c r="A11" s="348" t="s">
        <v>358</v>
      </c>
      <c r="B11" s="384" t="s">
        <v>139</v>
      </c>
      <c r="C11" s="373"/>
      <c r="D11" s="371"/>
      <c r="E11" s="372">
        <f>SUM(E12:E20)</f>
        <v>0</v>
      </c>
      <c r="F11" s="372"/>
      <c r="G11" s="372"/>
      <c r="H11" s="372"/>
      <c r="I11" s="372">
        <f t="shared" ref="I11:Y11" si="7">SUM(I12:I20)</f>
        <v>0</v>
      </c>
      <c r="J11" s="372">
        <f t="shared" si="7"/>
        <v>0</v>
      </c>
      <c r="K11" s="372">
        <f t="shared" si="7"/>
        <v>0</v>
      </c>
      <c r="L11" s="372">
        <f t="shared" si="7"/>
        <v>0</v>
      </c>
      <c r="M11" s="350">
        <f>SUM(M12:M20)</f>
        <v>0</v>
      </c>
      <c r="N11" s="350">
        <f t="shared" si="7"/>
        <v>0</v>
      </c>
      <c r="O11" s="372"/>
      <c r="P11" s="372"/>
      <c r="Q11" s="372"/>
      <c r="S11" s="372"/>
      <c r="T11" s="372"/>
      <c r="U11" s="372">
        <f t="shared" si="7"/>
        <v>0</v>
      </c>
      <c r="V11" s="380">
        <f t="shared" si="7"/>
        <v>0</v>
      </c>
      <c r="W11" s="380">
        <f t="shared" si="7"/>
        <v>0</v>
      </c>
      <c r="X11" s="380">
        <f t="shared" si="7"/>
        <v>0</v>
      </c>
      <c r="Y11" s="380">
        <f t="shared" si="7"/>
        <v>0</v>
      </c>
      <c r="AH11" s="382"/>
      <c r="AI11" s="2">
        <v>95785343</v>
      </c>
      <c r="AJ11" s="375"/>
      <c r="AK11" s="52">
        <f t="shared" ref="AK11:AK13" si="8">SUM(AI11:AJ11)</f>
        <v>95785343</v>
      </c>
      <c r="AM11" s="383"/>
      <c r="AQ11" s="385" t="e">
        <f>N21-AQ10</f>
        <v>#REF!</v>
      </c>
    </row>
    <row r="12" spans="1:44" s="1" customFormat="1" ht="18" customHeight="1">
      <c r="A12" s="163" t="s">
        <v>18</v>
      </c>
      <c r="B12" s="386" t="s">
        <v>337</v>
      </c>
      <c r="C12" s="165"/>
      <c r="D12" s="387"/>
      <c r="E12" s="388">
        <f t="shared" ref="E12:E20" si="9">SUM(I12:L12)</f>
        <v>0</v>
      </c>
      <c r="F12" s="388"/>
      <c r="G12" s="388"/>
      <c r="H12" s="388"/>
      <c r="I12" s="387"/>
      <c r="J12" s="388"/>
      <c r="K12" s="387"/>
      <c r="L12" s="387"/>
      <c r="M12" s="347"/>
      <c r="N12" s="347"/>
      <c r="O12" s="387"/>
      <c r="P12" s="387"/>
      <c r="Q12" s="387"/>
      <c r="S12" s="387"/>
      <c r="T12" s="387"/>
      <c r="U12" s="387">
        <f t="shared" ref="U12:U20" si="10">E12+N12-M12</f>
        <v>0</v>
      </c>
      <c r="V12" s="165"/>
      <c r="W12" s="165">
        <f t="shared" ref="W12:W20" si="11">U12</f>
        <v>0</v>
      </c>
      <c r="X12" s="165"/>
      <c r="Y12" s="165"/>
      <c r="Z12" s="389"/>
      <c r="AA12" s="390">
        <v>4294</v>
      </c>
      <c r="AB12" s="390">
        <f t="shared" ref="AB12:AB14" si="12">Z12-AA12</f>
        <v>-4294</v>
      </c>
      <c r="AC12" s="391">
        <f>E108</f>
        <v>0</v>
      </c>
      <c r="AD12" s="91">
        <v>288000</v>
      </c>
      <c r="AE12" s="71">
        <f t="shared" ref="AE12:AE14" si="13">AC12+AD12</f>
        <v>288000</v>
      </c>
      <c r="AH12" s="392"/>
      <c r="AI12" s="2">
        <v>240270</v>
      </c>
      <c r="AJ12" s="2"/>
      <c r="AK12" s="52">
        <f t="shared" si="8"/>
        <v>240270</v>
      </c>
      <c r="AM12" s="393"/>
      <c r="AQ12" s="1">
        <v>2046.19</v>
      </c>
    </row>
    <row r="13" spans="1:44" s="1" customFormat="1" ht="18" customHeight="1">
      <c r="A13" s="163" t="s">
        <v>18</v>
      </c>
      <c r="B13" s="386" t="s">
        <v>338</v>
      </c>
      <c r="C13" s="165"/>
      <c r="D13" s="387"/>
      <c r="E13" s="388">
        <f t="shared" si="9"/>
        <v>0</v>
      </c>
      <c r="F13" s="388"/>
      <c r="G13" s="388"/>
      <c r="H13" s="388"/>
      <c r="I13" s="387"/>
      <c r="J13" s="394"/>
      <c r="K13" s="387"/>
      <c r="L13" s="387"/>
      <c r="M13" s="347"/>
      <c r="N13" s="347"/>
      <c r="O13" s="387"/>
      <c r="P13" s="387"/>
      <c r="Q13" s="387"/>
      <c r="S13" s="387"/>
      <c r="T13" s="387"/>
      <c r="U13" s="387">
        <f t="shared" si="10"/>
        <v>0</v>
      </c>
      <c r="V13" s="165"/>
      <c r="W13" s="165">
        <f t="shared" si="11"/>
        <v>0</v>
      </c>
      <c r="X13" s="165"/>
      <c r="Y13" s="165"/>
      <c r="Z13" s="389"/>
      <c r="AA13" s="390">
        <v>4981</v>
      </c>
      <c r="AB13" s="390">
        <f t="shared" si="12"/>
        <v>-4981</v>
      </c>
      <c r="AC13" s="391">
        <f>E112</f>
        <v>0</v>
      </c>
      <c r="AD13" s="91"/>
      <c r="AE13" s="71">
        <f t="shared" si="13"/>
        <v>0</v>
      </c>
      <c r="AH13" s="392"/>
      <c r="AI13" s="2"/>
      <c r="AJ13" s="2">
        <v>180000</v>
      </c>
      <c r="AK13" s="52">
        <f t="shared" si="8"/>
        <v>180000</v>
      </c>
      <c r="AM13" s="393"/>
      <c r="AQ13" s="1">
        <f>AQ12+AQ9</f>
        <v>2508.4749999999999</v>
      </c>
    </row>
    <row r="14" spans="1:44" s="1" customFormat="1" ht="18" customHeight="1">
      <c r="A14" s="163" t="s">
        <v>18</v>
      </c>
      <c r="B14" s="395" t="s">
        <v>198</v>
      </c>
      <c r="C14" s="165"/>
      <c r="D14" s="387"/>
      <c r="E14" s="388">
        <f t="shared" si="9"/>
        <v>0</v>
      </c>
      <c r="F14" s="388"/>
      <c r="G14" s="388"/>
      <c r="H14" s="388"/>
      <c r="I14" s="387"/>
      <c r="J14" s="387"/>
      <c r="K14" s="387"/>
      <c r="L14" s="387"/>
      <c r="M14" s="347"/>
      <c r="N14" s="347"/>
      <c r="O14" s="387"/>
      <c r="P14" s="387"/>
      <c r="Q14" s="387"/>
      <c r="S14" s="387"/>
      <c r="T14" s="387"/>
      <c r="U14" s="387">
        <f t="shared" si="10"/>
        <v>0</v>
      </c>
      <c r="V14" s="165"/>
      <c r="W14" s="165">
        <f t="shared" si="11"/>
        <v>0</v>
      </c>
      <c r="X14" s="165"/>
      <c r="Y14" s="165"/>
      <c r="Z14" s="389"/>
      <c r="AA14" s="390"/>
      <c r="AB14" s="390">
        <f t="shared" si="12"/>
        <v>0</v>
      </c>
      <c r="AD14" s="91">
        <v>180750</v>
      </c>
      <c r="AE14" s="71">
        <f t="shared" si="13"/>
        <v>180750</v>
      </c>
      <c r="AH14" s="392"/>
      <c r="AI14" s="2"/>
      <c r="AJ14" s="2"/>
      <c r="AK14" s="6" t="e">
        <f>132921000-#REF!</f>
        <v>#REF!</v>
      </c>
      <c r="AM14" s="393"/>
      <c r="AQ14" s="396" t="e">
        <f>N8-AQ13</f>
        <v>#REF!</v>
      </c>
    </row>
    <row r="15" spans="1:44" s="1" customFormat="1" ht="18" customHeight="1">
      <c r="A15" s="163" t="s">
        <v>18</v>
      </c>
      <c r="B15" s="397" t="s">
        <v>199</v>
      </c>
      <c r="C15" s="165"/>
      <c r="D15" s="387"/>
      <c r="E15" s="388">
        <f t="shared" si="9"/>
        <v>0</v>
      </c>
      <c r="F15" s="388"/>
      <c r="G15" s="388"/>
      <c r="H15" s="388"/>
      <c r="I15" s="387"/>
      <c r="J15" s="387"/>
      <c r="K15" s="387"/>
      <c r="L15" s="387"/>
      <c r="M15" s="347"/>
      <c r="N15" s="347"/>
      <c r="O15" s="387"/>
      <c r="P15" s="387"/>
      <c r="Q15" s="387"/>
      <c r="S15" s="387"/>
      <c r="T15" s="387"/>
      <c r="U15" s="387">
        <f t="shared" si="10"/>
        <v>0</v>
      </c>
      <c r="V15" s="165"/>
      <c r="W15" s="165">
        <f t="shared" si="11"/>
        <v>0</v>
      </c>
      <c r="X15" s="165"/>
      <c r="Y15" s="165"/>
      <c r="AH15" s="392"/>
      <c r="AI15" s="2"/>
      <c r="AJ15" s="2"/>
      <c r="AM15" s="393"/>
    </row>
    <row r="16" spans="1:44" s="1" customFormat="1" ht="51">
      <c r="A16" s="163" t="s">
        <v>18</v>
      </c>
      <c r="B16" s="397" t="s">
        <v>339</v>
      </c>
      <c r="C16" s="165"/>
      <c r="D16" s="387"/>
      <c r="E16" s="388">
        <f t="shared" si="9"/>
        <v>0</v>
      </c>
      <c r="F16" s="388"/>
      <c r="G16" s="388"/>
      <c r="H16" s="388"/>
      <c r="I16" s="387"/>
      <c r="J16" s="387"/>
      <c r="K16" s="387"/>
      <c r="L16" s="387"/>
      <c r="M16" s="347"/>
      <c r="N16" s="347"/>
      <c r="O16" s="387"/>
      <c r="P16" s="387"/>
      <c r="Q16" s="387"/>
      <c r="S16" s="387"/>
      <c r="T16" s="387"/>
      <c r="U16" s="387">
        <f t="shared" si="10"/>
        <v>0</v>
      </c>
      <c r="V16" s="165"/>
      <c r="W16" s="165">
        <f t="shared" si="11"/>
        <v>0</v>
      </c>
      <c r="X16" s="165"/>
      <c r="Y16" s="165"/>
      <c r="AH16" s="392"/>
      <c r="AI16" s="2"/>
      <c r="AJ16" s="2"/>
      <c r="AM16" s="393"/>
    </row>
    <row r="17" spans="1:41" s="1" customFormat="1" ht="18" customHeight="1">
      <c r="A17" s="163" t="s">
        <v>18</v>
      </c>
      <c r="B17" s="398" t="s">
        <v>270</v>
      </c>
      <c r="C17" s="165"/>
      <c r="D17" s="387"/>
      <c r="E17" s="388">
        <f t="shared" si="9"/>
        <v>0</v>
      </c>
      <c r="F17" s="388"/>
      <c r="G17" s="388"/>
      <c r="H17" s="388"/>
      <c r="I17" s="387"/>
      <c r="J17" s="387"/>
      <c r="K17" s="387"/>
      <c r="L17" s="387"/>
      <c r="M17" s="347"/>
      <c r="N17" s="347"/>
      <c r="O17" s="387"/>
      <c r="P17" s="387"/>
      <c r="Q17" s="387"/>
      <c r="S17" s="387"/>
      <c r="T17" s="387"/>
      <c r="U17" s="387">
        <f t="shared" si="10"/>
        <v>0</v>
      </c>
      <c r="V17" s="165"/>
      <c r="W17" s="165">
        <f t="shared" si="11"/>
        <v>0</v>
      </c>
      <c r="X17" s="165"/>
      <c r="Y17" s="165"/>
      <c r="AH17" s="392"/>
      <c r="AI17" s="2"/>
      <c r="AJ17" s="2"/>
      <c r="AM17" s="393"/>
    </row>
    <row r="18" spans="1:41" s="1" customFormat="1" ht="18" customHeight="1">
      <c r="A18" s="163" t="s">
        <v>18</v>
      </c>
      <c r="B18" s="398" t="s">
        <v>271</v>
      </c>
      <c r="C18" s="165"/>
      <c r="D18" s="387"/>
      <c r="E18" s="388">
        <f t="shared" si="9"/>
        <v>0</v>
      </c>
      <c r="F18" s="388"/>
      <c r="G18" s="388"/>
      <c r="H18" s="388"/>
      <c r="I18" s="387"/>
      <c r="J18" s="387"/>
      <c r="K18" s="387"/>
      <c r="L18" s="387"/>
      <c r="M18" s="347"/>
      <c r="N18" s="347"/>
      <c r="O18" s="387"/>
      <c r="P18" s="387"/>
      <c r="Q18" s="387"/>
      <c r="S18" s="387"/>
      <c r="T18" s="387"/>
      <c r="U18" s="387">
        <f t="shared" si="10"/>
        <v>0</v>
      </c>
      <c r="V18" s="165"/>
      <c r="W18" s="165">
        <f t="shared" si="11"/>
        <v>0</v>
      </c>
      <c r="X18" s="165"/>
      <c r="Y18" s="165"/>
      <c r="AH18" s="392"/>
      <c r="AI18" s="2"/>
      <c r="AJ18" s="2"/>
      <c r="AM18" s="393"/>
    </row>
    <row r="19" spans="1:41" s="1" customFormat="1" ht="18" customHeight="1">
      <c r="A19" s="163" t="s">
        <v>18</v>
      </c>
      <c r="B19" s="398" t="s">
        <v>272</v>
      </c>
      <c r="C19" s="165"/>
      <c r="D19" s="387"/>
      <c r="E19" s="388">
        <f t="shared" si="9"/>
        <v>0</v>
      </c>
      <c r="F19" s="388"/>
      <c r="G19" s="388"/>
      <c r="H19" s="388"/>
      <c r="I19" s="387"/>
      <c r="J19" s="387"/>
      <c r="K19" s="387"/>
      <c r="L19" s="387"/>
      <c r="M19" s="347"/>
      <c r="N19" s="347"/>
      <c r="O19" s="387"/>
      <c r="P19" s="387"/>
      <c r="Q19" s="387"/>
      <c r="S19" s="387"/>
      <c r="T19" s="387"/>
      <c r="U19" s="387">
        <f t="shared" si="10"/>
        <v>0</v>
      </c>
      <c r="V19" s="165"/>
      <c r="W19" s="165">
        <f t="shared" si="11"/>
        <v>0</v>
      </c>
      <c r="X19" s="165"/>
      <c r="Y19" s="165"/>
      <c r="AH19" s="392"/>
      <c r="AI19" s="2"/>
      <c r="AJ19" s="2"/>
      <c r="AM19" s="393"/>
    </row>
    <row r="20" spans="1:41" s="1" customFormat="1" ht="18" customHeight="1">
      <c r="A20" s="163" t="s">
        <v>18</v>
      </c>
      <c r="B20" s="398" t="s">
        <v>273</v>
      </c>
      <c r="C20" s="165"/>
      <c r="D20" s="387"/>
      <c r="E20" s="388">
        <f t="shared" si="9"/>
        <v>0</v>
      </c>
      <c r="F20" s="388"/>
      <c r="G20" s="388"/>
      <c r="H20" s="388"/>
      <c r="I20" s="387"/>
      <c r="J20" s="387"/>
      <c r="K20" s="387"/>
      <c r="L20" s="387"/>
      <c r="M20" s="347"/>
      <c r="N20" s="347"/>
      <c r="O20" s="387"/>
      <c r="P20" s="387"/>
      <c r="Q20" s="387"/>
      <c r="S20" s="387"/>
      <c r="T20" s="387"/>
      <c r="U20" s="387">
        <f t="shared" si="10"/>
        <v>0</v>
      </c>
      <c r="V20" s="165"/>
      <c r="W20" s="165">
        <f t="shared" si="11"/>
        <v>0</v>
      </c>
      <c r="X20" s="165"/>
      <c r="Y20" s="165"/>
      <c r="AH20" s="392"/>
      <c r="AI20" s="2"/>
      <c r="AJ20" s="2"/>
      <c r="AM20" s="393"/>
    </row>
    <row r="21" spans="1:41" s="170" customFormat="1" ht="18" customHeight="1">
      <c r="A21" s="348" t="s">
        <v>23</v>
      </c>
      <c r="B21" s="78" t="s">
        <v>141</v>
      </c>
      <c r="C21" s="371">
        <f>+C22+C106</f>
        <v>0</v>
      </c>
      <c r="D21" s="371">
        <f t="shared" ref="D21" si="14">+D22+D106</f>
        <v>75956.919632000005</v>
      </c>
      <c r="E21" s="371">
        <f t="shared" ref="E21:U21" si="15">+E22+E106</f>
        <v>0</v>
      </c>
      <c r="F21" s="371">
        <f t="shared" si="15"/>
        <v>75931.688632000005</v>
      </c>
      <c r="G21" s="371">
        <f t="shared" si="15"/>
        <v>0</v>
      </c>
      <c r="H21" s="371">
        <f t="shared" si="15"/>
        <v>-1571.4122000464006</v>
      </c>
      <c r="I21" s="371">
        <f t="shared" si="15"/>
        <v>0</v>
      </c>
      <c r="J21" s="371">
        <f t="shared" si="15"/>
        <v>0</v>
      </c>
      <c r="K21" s="371">
        <f t="shared" si="15"/>
        <v>58398.567832000001</v>
      </c>
      <c r="L21" s="371">
        <f t="shared" si="15"/>
        <v>17558.3518</v>
      </c>
      <c r="M21" s="350">
        <f>+M22+M106</f>
        <v>3261.1492000464004</v>
      </c>
      <c r="N21" s="350" t="e">
        <f>+N22+N106</f>
        <v>#REF!</v>
      </c>
      <c r="O21" s="371">
        <f t="shared" ref="O21:P21" si="16">+O22+O106</f>
        <v>0</v>
      </c>
      <c r="P21" s="371">
        <f t="shared" si="16"/>
        <v>221.93299999999999</v>
      </c>
      <c r="Q21" s="371">
        <f t="shared" si="15"/>
        <v>1467.8040000000001</v>
      </c>
      <c r="S21" s="371">
        <f t="shared" si="15"/>
        <v>1895.5120000464003</v>
      </c>
      <c r="T21" s="371">
        <f t="shared" si="15"/>
        <v>1365.6372000000001</v>
      </c>
      <c r="U21" s="371">
        <f t="shared" si="15"/>
        <v>74385.507431953607</v>
      </c>
      <c r="V21" s="399" t="e">
        <f>V22+#REF!+V106</f>
        <v>#REF!</v>
      </c>
      <c r="W21" s="399" t="e">
        <f>W22+#REF!+W106</f>
        <v>#REF!</v>
      </c>
      <c r="X21" s="399" t="e">
        <f>X22+#REF!+X106</f>
        <v>#REF!</v>
      </c>
      <c r="Y21" s="399" t="e">
        <f>Y22+#REF!+Y106</f>
        <v>#REF!</v>
      </c>
      <c r="Z21" s="376" t="e">
        <f t="shared" ref="Z21:Z23" si="17">SUM(X21:Y21)</f>
        <v>#REF!</v>
      </c>
      <c r="AA21" s="400" t="e">
        <f>U21-Z21</f>
        <v>#REF!</v>
      </c>
      <c r="AF21" s="401">
        <f>95785343-E21</f>
        <v>95785343</v>
      </c>
      <c r="AH21" s="392"/>
      <c r="AI21" s="402"/>
      <c r="AJ21" s="402"/>
      <c r="AL21" s="401">
        <f>E21-U21</f>
        <v>-74385.507431953607</v>
      </c>
      <c r="AM21" s="403"/>
    </row>
    <row r="22" spans="1:41" s="170" customFormat="1" ht="18" customHeight="1">
      <c r="A22" s="348">
        <v>1</v>
      </c>
      <c r="B22" s="349" t="s">
        <v>143</v>
      </c>
      <c r="C22" s="399">
        <f>+C23+C54+C75</f>
        <v>0</v>
      </c>
      <c r="D22" s="371">
        <f t="shared" ref="D22" si="18">+D23+D54+D75</f>
        <v>75956.919632000005</v>
      </c>
      <c r="E22" s="371">
        <f t="shared" ref="E22:U22" si="19">+E23+E54+E75</f>
        <v>0</v>
      </c>
      <c r="F22" s="371">
        <f t="shared" si="19"/>
        <v>75931.688632000005</v>
      </c>
      <c r="G22" s="371">
        <f t="shared" si="19"/>
        <v>0</v>
      </c>
      <c r="H22" s="371">
        <f t="shared" si="19"/>
        <v>-1571.4122000464006</v>
      </c>
      <c r="I22" s="371">
        <f t="shared" si="19"/>
        <v>0</v>
      </c>
      <c r="J22" s="371">
        <f t="shared" si="19"/>
        <v>0</v>
      </c>
      <c r="K22" s="371">
        <f t="shared" si="19"/>
        <v>58398.567832000001</v>
      </c>
      <c r="L22" s="371">
        <f t="shared" si="19"/>
        <v>17558.3518</v>
      </c>
      <c r="M22" s="350">
        <f>+M23+M54+M75</f>
        <v>3261.1492000464004</v>
      </c>
      <c r="N22" s="350" t="e">
        <f>+N23+N54+N75</f>
        <v>#REF!</v>
      </c>
      <c r="O22" s="371">
        <f t="shared" ref="O22:P22" si="20">+O23+O54+O75</f>
        <v>0</v>
      </c>
      <c r="P22" s="371">
        <f t="shared" si="20"/>
        <v>221.93299999999999</v>
      </c>
      <c r="Q22" s="371">
        <f t="shared" si="19"/>
        <v>1467.8040000000001</v>
      </c>
      <c r="S22" s="371">
        <f t="shared" si="19"/>
        <v>1895.5120000464003</v>
      </c>
      <c r="T22" s="371">
        <f t="shared" si="19"/>
        <v>1365.6372000000001</v>
      </c>
      <c r="U22" s="371">
        <f t="shared" si="19"/>
        <v>74385.507431953607</v>
      </c>
      <c r="V22" s="371" t="e">
        <f>V23+V54+V75+#REF!</f>
        <v>#REF!</v>
      </c>
      <c r="W22" s="371" t="e">
        <f>W23+W54+W75+#REF!</f>
        <v>#REF!</v>
      </c>
      <c r="X22" s="371" t="e">
        <f>X23+X54+X75+#REF!</f>
        <v>#REF!</v>
      </c>
      <c r="Y22" s="371" t="e">
        <f>Y23+Y54+Y75+#REF!</f>
        <v>#REF!</v>
      </c>
      <c r="Z22" s="376" t="e">
        <f t="shared" si="17"/>
        <v>#REF!</v>
      </c>
      <c r="AA22" s="400" t="e">
        <f>U22-Z22</f>
        <v>#REF!</v>
      </c>
      <c r="AH22" s="392"/>
      <c r="AI22" s="402"/>
      <c r="AJ22" s="402"/>
      <c r="AM22" s="403"/>
      <c r="AN22" s="404"/>
      <c r="AO22" s="404"/>
    </row>
    <row r="23" spans="1:41" s="170" customFormat="1" ht="18" customHeight="1">
      <c r="A23" s="348" t="s">
        <v>26</v>
      </c>
      <c r="B23" s="349" t="s">
        <v>144</v>
      </c>
      <c r="C23" s="399"/>
      <c r="D23" s="371">
        <f t="shared" ref="D23" si="21">+D24+D34+D44</f>
        <v>22176.259194999999</v>
      </c>
      <c r="E23" s="371">
        <f t="shared" ref="E23:U23" si="22">+E24+E34+E44</f>
        <v>0</v>
      </c>
      <c r="F23" s="371">
        <f t="shared" si="22"/>
        <v>22122.948194999997</v>
      </c>
      <c r="G23" s="371">
        <f t="shared" si="22"/>
        <v>28.08</v>
      </c>
      <c r="H23" s="371">
        <f t="shared" si="22"/>
        <v>-779.57599978000007</v>
      </c>
      <c r="I23" s="371">
        <f t="shared" si="22"/>
        <v>0</v>
      </c>
      <c r="J23" s="371">
        <f t="shared" si="22"/>
        <v>0</v>
      </c>
      <c r="K23" s="371">
        <f t="shared" si="22"/>
        <v>17952.243395000001</v>
      </c>
      <c r="L23" s="371">
        <f t="shared" si="22"/>
        <v>4224.0158000000001</v>
      </c>
      <c r="M23" s="350">
        <f>+M24+M34+M44</f>
        <v>1116.1699997799999</v>
      </c>
      <c r="N23" s="350" t="e">
        <f>+N24+N34+N44</f>
        <v>#REF!</v>
      </c>
      <c r="O23" s="371"/>
      <c r="P23" s="371">
        <f t="shared" si="22"/>
        <v>0</v>
      </c>
      <c r="Q23" s="371">
        <f t="shared" si="22"/>
        <v>336.59399999999999</v>
      </c>
      <c r="S23" s="371">
        <f t="shared" si="22"/>
        <v>596.61199977999991</v>
      </c>
      <c r="T23" s="371">
        <f t="shared" si="22"/>
        <v>519.55799999999999</v>
      </c>
      <c r="U23" s="371">
        <f t="shared" si="22"/>
        <v>21396.683195220001</v>
      </c>
      <c r="V23" s="371" t="e">
        <f>V24+V34+V44+#REF!+#REF!</f>
        <v>#REF!</v>
      </c>
      <c r="W23" s="371" t="e">
        <f>W24+W34+W44+#REF!+#REF!</f>
        <v>#REF!</v>
      </c>
      <c r="X23" s="371" t="e">
        <f>X24+X34+X44+#REF!+#REF!</f>
        <v>#REF!</v>
      </c>
      <c r="Y23" s="371" t="e">
        <f>Y24+Y34+Y44+#REF!+#REF!</f>
        <v>#REF!</v>
      </c>
      <c r="Z23" s="376" t="e">
        <f t="shared" si="17"/>
        <v>#REF!</v>
      </c>
      <c r="AA23" s="400" t="e">
        <f>U23-Z23</f>
        <v>#REF!</v>
      </c>
      <c r="AH23" s="392"/>
      <c r="AI23" s="402"/>
      <c r="AJ23" s="402"/>
      <c r="AM23" s="403"/>
    </row>
    <row r="24" spans="1:41" s="170" customFormat="1" ht="18" customHeight="1">
      <c r="A24" s="348" t="s">
        <v>79</v>
      </c>
      <c r="B24" s="349" t="s">
        <v>349</v>
      </c>
      <c r="C24" s="399"/>
      <c r="D24" s="371">
        <f t="shared" ref="D24" si="23">SUM(D25:D33)</f>
        <v>7339.7548549999992</v>
      </c>
      <c r="E24" s="371">
        <f t="shared" ref="E24:U24" si="24">SUM(E25:E33)</f>
        <v>0</v>
      </c>
      <c r="F24" s="371">
        <f t="shared" si="24"/>
        <v>7338.0848549999992</v>
      </c>
      <c r="G24" s="371">
        <f t="shared" si="24"/>
        <v>0</v>
      </c>
      <c r="H24" s="371">
        <f t="shared" si="24"/>
        <v>-188.05500000000001</v>
      </c>
      <c r="I24" s="371">
        <f t="shared" si="24"/>
        <v>0</v>
      </c>
      <c r="J24" s="371">
        <f t="shared" si="24"/>
        <v>0</v>
      </c>
      <c r="K24" s="371">
        <f t="shared" si="24"/>
        <v>5904.2868550000003</v>
      </c>
      <c r="L24" s="371">
        <f t="shared" si="24"/>
        <v>1435.4680000000003</v>
      </c>
      <c r="M24" s="350">
        <f>SUM(M25:M33)</f>
        <v>309.97200000000004</v>
      </c>
      <c r="N24" s="350" t="e">
        <f>SUM(N25:N33)</f>
        <v>#REF!</v>
      </c>
      <c r="O24" s="371"/>
      <c r="P24" s="371">
        <f t="shared" si="24"/>
        <v>0</v>
      </c>
      <c r="Q24" s="371">
        <f t="shared" si="24"/>
        <v>121.917</v>
      </c>
      <c r="S24" s="371">
        <f t="shared" si="24"/>
        <v>66.382000000000005</v>
      </c>
      <c r="T24" s="371">
        <f t="shared" si="24"/>
        <v>243.59</v>
      </c>
      <c r="U24" s="371">
        <f t="shared" si="24"/>
        <v>7151.6998550000008</v>
      </c>
      <c r="V24" s="371">
        <f>SUM(V25:V33)</f>
        <v>0</v>
      </c>
      <c r="W24" s="371">
        <f>SUM(W25:W33)</f>
        <v>0</v>
      </c>
      <c r="X24" s="371">
        <f>SUM(X25:X33)</f>
        <v>5876.2048550000009</v>
      </c>
      <c r="Y24" s="371">
        <f>SUM(Y25:Y33)</f>
        <v>1275.4949999999999</v>
      </c>
      <c r="Z24" s="376">
        <f>SUM(X24:Y24)</f>
        <v>7151.6998550000008</v>
      </c>
      <c r="AA24" s="400">
        <f>U24-Z24</f>
        <v>0</v>
      </c>
      <c r="AH24" s="392"/>
      <c r="AI24" s="402"/>
      <c r="AJ24" s="402"/>
      <c r="AM24" s="403"/>
      <c r="AN24" s="405"/>
    </row>
    <row r="25" spans="1:41" s="170" customFormat="1" ht="18" customHeight="1">
      <c r="A25" s="163" t="s">
        <v>18</v>
      </c>
      <c r="B25" s="352" t="s">
        <v>340</v>
      </c>
      <c r="C25" s="406"/>
      <c r="D25" s="387">
        <f>SUM(E25:G25)</f>
        <v>5904.2868550000003</v>
      </c>
      <c r="E25" s="387"/>
      <c r="F25" s="387">
        <v>5904.2868550000003</v>
      </c>
      <c r="G25" s="387"/>
      <c r="H25" s="387">
        <f t="shared" ref="H25:H33" si="25">IF(N25=0,0,N25)+IF(M25=0,0,M25*-1)</f>
        <v>-66.382000000000005</v>
      </c>
      <c r="I25" s="406"/>
      <c r="J25" s="406"/>
      <c r="K25" s="407">
        <f>D25</f>
        <v>5904.2868550000003</v>
      </c>
      <c r="L25" s="387"/>
      <c r="M25" s="347">
        <v>66.382000000000005</v>
      </c>
      <c r="N25" s="347"/>
      <c r="O25" s="387"/>
      <c r="P25" s="387">
        <f>N25</f>
        <v>0</v>
      </c>
      <c r="Q25" s="387"/>
      <c r="S25" s="387">
        <f>M25</f>
        <v>66.382000000000005</v>
      </c>
      <c r="T25" s="387"/>
      <c r="U25" s="388">
        <f t="shared" ref="U25:U33" si="26">D25+N25-M25</f>
        <v>5837.9048550000007</v>
      </c>
      <c r="V25" s="165"/>
      <c r="W25" s="165"/>
      <c r="X25" s="165">
        <f>U25</f>
        <v>5837.9048550000007</v>
      </c>
      <c r="Y25" s="165"/>
      <c r="AH25" s="392"/>
      <c r="AI25" s="402"/>
      <c r="AJ25" s="402"/>
      <c r="AM25" s="403"/>
    </row>
    <row r="26" spans="1:41" s="170" customFormat="1" ht="18" customHeight="1">
      <c r="A26" s="163" t="s">
        <v>18</v>
      </c>
      <c r="B26" s="408" t="s">
        <v>521</v>
      </c>
      <c r="C26" s="406"/>
      <c r="D26" s="387"/>
      <c r="E26" s="387"/>
      <c r="F26" s="387"/>
      <c r="G26" s="387"/>
      <c r="H26" s="387"/>
      <c r="I26" s="406"/>
      <c r="J26" s="406"/>
      <c r="K26" s="407"/>
      <c r="L26" s="387"/>
      <c r="M26" s="347"/>
      <c r="N26" s="347" t="e">
        <f>'MN Chiềng Lương'!#REF!/1000000</f>
        <v>#REF!</v>
      </c>
      <c r="O26" s="387"/>
      <c r="P26" s="387"/>
      <c r="Q26" s="387"/>
      <c r="S26" s="387"/>
      <c r="T26" s="387"/>
      <c r="U26" s="388"/>
      <c r="V26" s="165"/>
      <c r="W26" s="165"/>
      <c r="X26" s="165"/>
      <c r="Y26" s="165"/>
      <c r="AH26" s="392"/>
      <c r="AI26" s="402"/>
      <c r="AJ26" s="402"/>
      <c r="AM26" s="403"/>
    </row>
    <row r="27" spans="1:41" s="170" customFormat="1" ht="18" customHeight="1">
      <c r="A27" s="163" t="s">
        <v>18</v>
      </c>
      <c r="B27" s="351" t="s">
        <v>341</v>
      </c>
      <c r="C27" s="406"/>
      <c r="D27" s="387">
        <f t="shared" ref="D27:D95" si="27">SUM(E27:G27)</f>
        <v>72.707999999999998</v>
      </c>
      <c r="E27" s="387"/>
      <c r="F27" s="387">
        <v>72.707999999999998</v>
      </c>
      <c r="G27" s="387"/>
      <c r="H27" s="387">
        <f t="shared" si="25"/>
        <v>7.1340000000000003</v>
      </c>
      <c r="I27" s="406"/>
      <c r="J27" s="406"/>
      <c r="K27" s="407"/>
      <c r="L27" s="388">
        <f>D27</f>
        <v>72.707999999999998</v>
      </c>
      <c r="M27" s="347"/>
      <c r="N27" s="347">
        <v>7.1340000000000003</v>
      </c>
      <c r="O27" s="388"/>
      <c r="P27" s="388"/>
      <c r="Q27" s="388">
        <f t="shared" ref="Q27:Q95" si="28">N27</f>
        <v>7.1340000000000003</v>
      </c>
      <c r="S27" s="388"/>
      <c r="T27" s="388">
        <f t="shared" ref="T27:T33" si="29">M27</f>
        <v>0</v>
      </c>
      <c r="U27" s="388">
        <f t="shared" si="26"/>
        <v>79.841999999999999</v>
      </c>
      <c r="V27" s="165"/>
      <c r="W27" s="165"/>
      <c r="X27" s="165"/>
      <c r="Y27" s="165">
        <f>U27</f>
        <v>79.841999999999999</v>
      </c>
      <c r="Z27" s="409"/>
      <c r="AA27" s="410"/>
      <c r="AG27" s="392"/>
      <c r="AI27" s="402"/>
      <c r="AJ27" s="402"/>
      <c r="AM27" s="403"/>
      <c r="AN27" s="404"/>
    </row>
    <row r="28" spans="1:41" s="170" customFormat="1" ht="18" customHeight="1">
      <c r="A28" s="163" t="s">
        <v>18</v>
      </c>
      <c r="B28" s="351" t="s">
        <v>342</v>
      </c>
      <c r="C28" s="406"/>
      <c r="D28" s="387">
        <v>278.75799999999998</v>
      </c>
      <c r="E28" s="387"/>
      <c r="F28" s="387">
        <v>277.08800000000002</v>
      </c>
      <c r="G28" s="387"/>
      <c r="H28" s="387">
        <f t="shared" si="25"/>
        <v>114.783</v>
      </c>
      <c r="I28" s="411"/>
      <c r="J28" s="411"/>
      <c r="K28" s="412"/>
      <c r="L28" s="388">
        <f t="shared" ref="L28:L33" si="30">D28</f>
        <v>278.75799999999998</v>
      </c>
      <c r="M28" s="347"/>
      <c r="N28" s="347">
        <v>114.783</v>
      </c>
      <c r="O28" s="388"/>
      <c r="P28" s="388"/>
      <c r="Q28" s="388">
        <f t="shared" si="28"/>
        <v>114.783</v>
      </c>
      <c r="S28" s="388"/>
      <c r="T28" s="388">
        <f t="shared" si="29"/>
        <v>0</v>
      </c>
      <c r="U28" s="388">
        <f t="shared" si="26"/>
        <v>393.541</v>
      </c>
      <c r="V28" s="165"/>
      <c r="W28" s="165"/>
      <c r="X28" s="165"/>
      <c r="Y28" s="165">
        <f>U28</f>
        <v>393.541</v>
      </c>
      <c r="Z28" s="409"/>
      <c r="AA28" s="410"/>
      <c r="AG28" s="392"/>
      <c r="AI28" s="402"/>
      <c r="AJ28" s="402"/>
      <c r="AM28" s="403"/>
    </row>
    <row r="29" spans="1:41" s="170" customFormat="1" ht="18" customHeight="1">
      <c r="A29" s="163" t="s">
        <v>18</v>
      </c>
      <c r="B29" s="351" t="s">
        <v>343</v>
      </c>
      <c r="C29" s="406"/>
      <c r="D29" s="387">
        <f t="shared" si="27"/>
        <v>38.299999999999997</v>
      </c>
      <c r="E29" s="387"/>
      <c r="F29" s="387">
        <v>38.299999999999997</v>
      </c>
      <c r="G29" s="387"/>
      <c r="H29" s="387">
        <f t="shared" si="25"/>
        <v>0</v>
      </c>
      <c r="I29" s="406"/>
      <c r="J29" s="406"/>
      <c r="K29" s="388"/>
      <c r="L29" s="388">
        <f t="shared" si="30"/>
        <v>38.299999999999997</v>
      </c>
      <c r="M29" s="347"/>
      <c r="N29" s="347"/>
      <c r="O29" s="388"/>
      <c r="P29" s="388"/>
      <c r="Q29" s="388">
        <f t="shared" si="28"/>
        <v>0</v>
      </c>
      <c r="S29" s="388"/>
      <c r="T29" s="388">
        <f t="shared" si="29"/>
        <v>0</v>
      </c>
      <c r="U29" s="388">
        <f t="shared" si="26"/>
        <v>38.299999999999997</v>
      </c>
      <c r="V29" s="165"/>
      <c r="W29" s="165"/>
      <c r="X29" s="165">
        <f>U29</f>
        <v>38.299999999999997</v>
      </c>
      <c r="Y29" s="165"/>
      <c r="Z29" s="409"/>
      <c r="AA29" s="410"/>
      <c r="AG29" s="392"/>
      <c r="AI29" s="402"/>
      <c r="AJ29" s="402"/>
      <c r="AM29" s="403"/>
    </row>
    <row r="30" spans="1:41" s="170" customFormat="1" ht="18" customHeight="1">
      <c r="A30" s="163" t="s">
        <v>18</v>
      </c>
      <c r="B30" s="351" t="s">
        <v>344</v>
      </c>
      <c r="C30" s="406"/>
      <c r="D30" s="387">
        <f t="shared" si="27"/>
        <v>0.93799999999999994</v>
      </c>
      <c r="E30" s="387"/>
      <c r="F30" s="387">
        <v>0.93799999999999994</v>
      </c>
      <c r="G30" s="387"/>
      <c r="H30" s="387">
        <f t="shared" si="25"/>
        <v>0</v>
      </c>
      <c r="I30" s="406"/>
      <c r="J30" s="413"/>
      <c r="K30" s="407"/>
      <c r="L30" s="388">
        <f t="shared" si="30"/>
        <v>0.93799999999999994</v>
      </c>
      <c r="M30" s="347"/>
      <c r="N30" s="347"/>
      <c r="O30" s="388"/>
      <c r="P30" s="388"/>
      <c r="Q30" s="388">
        <f t="shared" si="28"/>
        <v>0</v>
      </c>
      <c r="S30" s="388"/>
      <c r="T30" s="388">
        <f t="shared" si="29"/>
        <v>0</v>
      </c>
      <c r="U30" s="388">
        <f t="shared" si="26"/>
        <v>0.93799999999999994</v>
      </c>
      <c r="V30" s="165"/>
      <c r="W30" s="165"/>
      <c r="X30" s="165"/>
      <c r="Y30" s="165">
        <f>U30</f>
        <v>0.93799999999999994</v>
      </c>
      <c r="Z30" s="409"/>
      <c r="AA30" s="410"/>
      <c r="AG30" s="392"/>
      <c r="AI30" s="402"/>
      <c r="AJ30" s="402"/>
      <c r="AM30" s="403"/>
    </row>
    <row r="31" spans="1:41" s="170" customFormat="1" ht="18" customHeight="1">
      <c r="A31" s="163" t="s">
        <v>18</v>
      </c>
      <c r="B31" s="351" t="s">
        <v>345</v>
      </c>
      <c r="C31" s="406"/>
      <c r="D31" s="387">
        <f t="shared" si="27"/>
        <v>43.457999999999998</v>
      </c>
      <c r="E31" s="387"/>
      <c r="F31" s="387">
        <v>43.457999999999998</v>
      </c>
      <c r="G31" s="387"/>
      <c r="H31" s="387">
        <f t="shared" si="25"/>
        <v>-2.23</v>
      </c>
      <c r="I31" s="413"/>
      <c r="J31" s="413"/>
      <c r="K31" s="387"/>
      <c r="L31" s="388">
        <f t="shared" si="30"/>
        <v>43.457999999999998</v>
      </c>
      <c r="M31" s="347">
        <v>2.23</v>
      </c>
      <c r="N31" s="347"/>
      <c r="O31" s="388"/>
      <c r="P31" s="388"/>
      <c r="Q31" s="388">
        <f t="shared" si="28"/>
        <v>0</v>
      </c>
      <c r="S31" s="388"/>
      <c r="T31" s="388">
        <f t="shared" si="29"/>
        <v>2.23</v>
      </c>
      <c r="U31" s="388">
        <f t="shared" si="26"/>
        <v>41.228000000000002</v>
      </c>
      <c r="V31" s="165"/>
      <c r="W31" s="165"/>
      <c r="X31" s="165"/>
      <c r="Y31" s="165">
        <f t="shared" ref="Y31:Y33" si="31">U31</f>
        <v>41.228000000000002</v>
      </c>
      <c r="Z31" s="409"/>
      <c r="AA31" s="410"/>
      <c r="AG31" s="392"/>
      <c r="AI31" s="402"/>
      <c r="AJ31" s="402"/>
      <c r="AM31" s="403"/>
    </row>
    <row r="32" spans="1:41" s="170" customFormat="1" ht="18" customHeight="1">
      <c r="A32" s="163" t="s">
        <v>18</v>
      </c>
      <c r="B32" s="351" t="s">
        <v>346</v>
      </c>
      <c r="C32" s="406"/>
      <c r="D32" s="387">
        <f t="shared" si="27"/>
        <v>759.94600000000003</v>
      </c>
      <c r="E32" s="387"/>
      <c r="F32" s="387">
        <v>759.94600000000003</v>
      </c>
      <c r="G32" s="387"/>
      <c r="H32" s="387">
        <f t="shared" si="25"/>
        <v>0</v>
      </c>
      <c r="I32" s="406"/>
      <c r="J32" s="406"/>
      <c r="K32" s="407"/>
      <c r="L32" s="388">
        <f t="shared" si="30"/>
        <v>759.94600000000003</v>
      </c>
      <c r="M32" s="347"/>
      <c r="N32" s="347"/>
      <c r="O32" s="388"/>
      <c r="P32" s="388"/>
      <c r="Q32" s="388">
        <f t="shared" si="28"/>
        <v>0</v>
      </c>
      <c r="S32" s="388"/>
      <c r="T32" s="388">
        <f t="shared" si="29"/>
        <v>0</v>
      </c>
      <c r="U32" s="388">
        <f t="shared" si="26"/>
        <v>759.94600000000003</v>
      </c>
      <c r="V32" s="165"/>
      <c r="W32" s="165"/>
      <c r="X32" s="165"/>
      <c r="Y32" s="165">
        <f t="shared" si="31"/>
        <v>759.94600000000003</v>
      </c>
      <c r="Z32" s="409"/>
      <c r="AA32" s="410"/>
      <c r="AG32" s="392"/>
      <c r="AI32" s="402"/>
      <c r="AJ32" s="402"/>
      <c r="AM32" s="403"/>
    </row>
    <row r="33" spans="1:39" s="167" customFormat="1" ht="18" customHeight="1">
      <c r="A33" s="163" t="s">
        <v>18</v>
      </c>
      <c r="B33" s="353" t="s">
        <v>347</v>
      </c>
      <c r="C33" s="406"/>
      <c r="D33" s="387">
        <f t="shared" si="27"/>
        <v>241.36</v>
      </c>
      <c r="E33" s="387"/>
      <c r="F33" s="387">
        <v>241.36</v>
      </c>
      <c r="G33" s="387"/>
      <c r="H33" s="387">
        <f t="shared" si="25"/>
        <v>-241.36</v>
      </c>
      <c r="I33" s="406"/>
      <c r="J33" s="406"/>
      <c r="K33" s="407"/>
      <c r="L33" s="388">
        <f t="shared" si="30"/>
        <v>241.36</v>
      </c>
      <c r="M33" s="347">
        <v>241.36</v>
      </c>
      <c r="N33" s="347"/>
      <c r="O33" s="388"/>
      <c r="P33" s="388"/>
      <c r="Q33" s="388">
        <f t="shared" si="28"/>
        <v>0</v>
      </c>
      <c r="S33" s="388"/>
      <c r="T33" s="388">
        <f t="shared" si="29"/>
        <v>241.36</v>
      </c>
      <c r="U33" s="388">
        <f t="shared" si="26"/>
        <v>0</v>
      </c>
      <c r="V33" s="165"/>
      <c r="W33" s="165"/>
      <c r="X33" s="165"/>
      <c r="Y33" s="165">
        <f t="shared" si="31"/>
        <v>0</v>
      </c>
      <c r="Z33" s="409"/>
      <c r="AA33" s="410"/>
      <c r="AG33" s="168"/>
      <c r="AI33" s="169"/>
      <c r="AJ33" s="169"/>
      <c r="AM33" s="357"/>
    </row>
    <row r="34" spans="1:39" s="170" customFormat="1" ht="18" customHeight="1">
      <c r="A34" s="348" t="s">
        <v>82</v>
      </c>
      <c r="B34" s="349" t="s">
        <v>350</v>
      </c>
      <c r="C34" s="373"/>
      <c r="D34" s="371">
        <f t="shared" ref="D34:U34" si="32">SUM(D35:D43)</f>
        <v>10440.2518</v>
      </c>
      <c r="E34" s="371">
        <f t="shared" si="32"/>
        <v>0</v>
      </c>
      <c r="F34" s="371">
        <f t="shared" si="32"/>
        <v>10417.408799999999</v>
      </c>
      <c r="G34" s="371">
        <f t="shared" si="32"/>
        <v>0</v>
      </c>
      <c r="H34" s="371">
        <f t="shared" si="32"/>
        <v>-351.16399999999999</v>
      </c>
      <c r="I34" s="371">
        <f t="shared" si="32"/>
        <v>0</v>
      </c>
      <c r="J34" s="371">
        <f t="shared" si="32"/>
        <v>0</v>
      </c>
      <c r="K34" s="371">
        <f t="shared" si="32"/>
        <v>8660.8690000000006</v>
      </c>
      <c r="L34" s="371">
        <f t="shared" si="32"/>
        <v>1779.3827999999999</v>
      </c>
      <c r="M34" s="350">
        <f>SUM(M35:M43)</f>
        <v>496.84799999999996</v>
      </c>
      <c r="N34" s="350" t="e">
        <f>SUM(N35:N43)</f>
        <v>#REF!</v>
      </c>
      <c r="O34" s="371"/>
      <c r="P34" s="371">
        <f t="shared" si="32"/>
        <v>0</v>
      </c>
      <c r="Q34" s="371">
        <f t="shared" si="32"/>
        <v>145.684</v>
      </c>
      <c r="S34" s="371">
        <f t="shared" si="32"/>
        <v>286.54399999999998</v>
      </c>
      <c r="T34" s="371">
        <f t="shared" si="32"/>
        <v>210.304</v>
      </c>
      <c r="U34" s="371">
        <f t="shared" si="32"/>
        <v>10089.087799999999</v>
      </c>
      <c r="V34" s="371">
        <f>SUM(V35:V43)</f>
        <v>0</v>
      </c>
      <c r="W34" s="371">
        <f>SUM(W35:W43)</f>
        <v>0</v>
      </c>
      <c r="X34" s="371">
        <f>SUM(X35:X43)</f>
        <v>8374.3250000000007</v>
      </c>
      <c r="Y34" s="371">
        <f>SUM(Y35:Y43)</f>
        <v>1714.7628</v>
      </c>
      <c r="Z34" s="376">
        <f>SUM(X34:Y34)</f>
        <v>10089.087800000001</v>
      </c>
      <c r="AA34" s="400">
        <f>U34-Z34</f>
        <v>0</v>
      </c>
      <c r="AH34" s="392"/>
      <c r="AI34" s="402"/>
      <c r="AJ34" s="402"/>
      <c r="AM34" s="403"/>
    </row>
    <row r="35" spans="1:39" s="170" customFormat="1" ht="18" customHeight="1">
      <c r="A35" s="163" t="s">
        <v>18</v>
      </c>
      <c r="B35" s="352" t="s">
        <v>340</v>
      </c>
      <c r="C35" s="406"/>
      <c r="D35" s="387">
        <f t="shared" si="27"/>
        <v>8660.8690000000006</v>
      </c>
      <c r="E35" s="387"/>
      <c r="F35" s="387">
        <v>8660.8690000000006</v>
      </c>
      <c r="G35" s="387"/>
      <c r="H35" s="387">
        <f t="shared" ref="H35:H43" si="33">IF(N35=0,0,N35)+IF(M35=0,0,M35*-1)</f>
        <v>-286.54399999999998</v>
      </c>
      <c r="I35" s="406"/>
      <c r="J35" s="406"/>
      <c r="K35" s="407">
        <f>D35</f>
        <v>8660.8690000000006</v>
      </c>
      <c r="L35" s="387"/>
      <c r="M35" s="347">
        <v>286.54399999999998</v>
      </c>
      <c r="N35" s="347"/>
      <c r="O35" s="387"/>
      <c r="P35" s="387">
        <f t="shared" ref="P35:P87" si="34">N35</f>
        <v>0</v>
      </c>
      <c r="Q35" s="387">
        <f t="shared" si="28"/>
        <v>0</v>
      </c>
      <c r="S35" s="387">
        <f>M35</f>
        <v>286.54399999999998</v>
      </c>
      <c r="T35" s="387"/>
      <c r="U35" s="388">
        <f t="shared" ref="U35:U43" si="35">D35+N35-M35</f>
        <v>8374.3250000000007</v>
      </c>
      <c r="V35" s="165"/>
      <c r="W35" s="165"/>
      <c r="X35" s="165">
        <f>U35</f>
        <v>8374.3250000000007</v>
      </c>
      <c r="Y35" s="165"/>
      <c r="AH35" s="392"/>
      <c r="AI35" s="402"/>
      <c r="AJ35" s="402"/>
      <c r="AM35" s="403"/>
    </row>
    <row r="36" spans="1:39" s="170" customFormat="1" ht="18" customHeight="1">
      <c r="A36" s="163" t="s">
        <v>18</v>
      </c>
      <c r="B36" s="408" t="s">
        <v>521</v>
      </c>
      <c r="C36" s="406"/>
      <c r="D36" s="387"/>
      <c r="E36" s="387"/>
      <c r="F36" s="387"/>
      <c r="G36" s="387"/>
      <c r="H36" s="387"/>
      <c r="I36" s="406"/>
      <c r="J36" s="406"/>
      <c r="K36" s="407"/>
      <c r="L36" s="387"/>
      <c r="M36" s="347"/>
      <c r="N36" s="347" t="e">
        <f>'MN Phiêng Pằn'!#REF!/1000000</f>
        <v>#REF!</v>
      </c>
      <c r="O36" s="387"/>
      <c r="P36" s="387"/>
      <c r="Q36" s="387"/>
      <c r="S36" s="387"/>
      <c r="T36" s="387"/>
      <c r="U36" s="388"/>
      <c r="V36" s="165"/>
      <c r="W36" s="165"/>
      <c r="X36" s="165"/>
      <c r="Y36" s="165"/>
      <c r="AH36" s="392"/>
      <c r="AI36" s="402"/>
      <c r="AJ36" s="402"/>
      <c r="AM36" s="403"/>
    </row>
    <row r="37" spans="1:39" s="170" customFormat="1" ht="18" customHeight="1">
      <c r="A37" s="163" t="s">
        <v>18</v>
      </c>
      <c r="B37" s="352" t="s">
        <v>341</v>
      </c>
      <c r="C37" s="406"/>
      <c r="D37" s="387">
        <f t="shared" si="27"/>
        <v>137.2158</v>
      </c>
      <c r="E37" s="387"/>
      <c r="F37" s="387">
        <v>137.2158</v>
      </c>
      <c r="G37" s="387"/>
      <c r="H37" s="387">
        <f t="shared" si="33"/>
        <v>0</v>
      </c>
      <c r="I37" s="406"/>
      <c r="J37" s="406"/>
      <c r="K37" s="407"/>
      <c r="L37" s="387">
        <f>D37</f>
        <v>137.2158</v>
      </c>
      <c r="M37" s="347"/>
      <c r="N37" s="347"/>
      <c r="O37" s="387"/>
      <c r="P37" s="387"/>
      <c r="Q37" s="387">
        <f t="shared" si="28"/>
        <v>0</v>
      </c>
      <c r="S37" s="387"/>
      <c r="T37" s="387">
        <f t="shared" ref="T37:T43" si="36">M37</f>
        <v>0</v>
      </c>
      <c r="U37" s="388">
        <f t="shared" si="35"/>
        <v>137.2158</v>
      </c>
      <c r="V37" s="165"/>
      <c r="W37" s="165"/>
      <c r="X37" s="165"/>
      <c r="Y37" s="165">
        <f>U37</f>
        <v>137.2158</v>
      </c>
      <c r="AH37" s="392"/>
      <c r="AI37" s="402"/>
      <c r="AJ37" s="402"/>
      <c r="AM37" s="403"/>
    </row>
    <row r="38" spans="1:39" s="170" customFormat="1" ht="18" customHeight="1">
      <c r="A38" s="163" t="s">
        <v>18</v>
      </c>
      <c r="B38" s="352" t="s">
        <v>342</v>
      </c>
      <c r="C38" s="406"/>
      <c r="D38" s="387">
        <v>353.803</v>
      </c>
      <c r="E38" s="387"/>
      <c r="F38" s="387">
        <v>330.96</v>
      </c>
      <c r="G38" s="387"/>
      <c r="H38" s="387">
        <f t="shared" si="33"/>
        <v>145.684</v>
      </c>
      <c r="I38" s="406"/>
      <c r="J38" s="406"/>
      <c r="K38" s="407"/>
      <c r="L38" s="387">
        <f t="shared" ref="L38:L43" si="37">D38</f>
        <v>353.803</v>
      </c>
      <c r="M38" s="347"/>
      <c r="N38" s="347">
        <v>145.684</v>
      </c>
      <c r="O38" s="387"/>
      <c r="P38" s="387"/>
      <c r="Q38" s="387">
        <f t="shared" si="28"/>
        <v>145.684</v>
      </c>
      <c r="S38" s="387"/>
      <c r="T38" s="387">
        <f t="shared" si="36"/>
        <v>0</v>
      </c>
      <c r="U38" s="388">
        <f t="shared" si="35"/>
        <v>499.48699999999997</v>
      </c>
      <c r="V38" s="165"/>
      <c r="W38" s="165"/>
      <c r="X38" s="165"/>
      <c r="Y38" s="165">
        <f>U38</f>
        <v>499.48699999999997</v>
      </c>
      <c r="AH38" s="392"/>
      <c r="AI38" s="402"/>
      <c r="AJ38" s="402"/>
      <c r="AM38" s="403"/>
    </row>
    <row r="39" spans="1:39" s="170" customFormat="1" ht="18" customHeight="1">
      <c r="A39" s="163" t="s">
        <v>18</v>
      </c>
      <c r="B39" s="352" t="s">
        <v>343</v>
      </c>
      <c r="C39" s="406"/>
      <c r="D39" s="387">
        <f t="shared" si="27"/>
        <v>0</v>
      </c>
      <c r="E39" s="387"/>
      <c r="F39" s="387"/>
      <c r="G39" s="387"/>
      <c r="H39" s="387">
        <f t="shared" si="33"/>
        <v>0</v>
      </c>
      <c r="I39" s="406"/>
      <c r="J39" s="406"/>
      <c r="K39" s="407"/>
      <c r="L39" s="387">
        <f t="shared" si="37"/>
        <v>0</v>
      </c>
      <c r="M39" s="347"/>
      <c r="N39" s="347"/>
      <c r="O39" s="387"/>
      <c r="P39" s="387"/>
      <c r="Q39" s="387">
        <f t="shared" si="28"/>
        <v>0</v>
      </c>
      <c r="S39" s="387"/>
      <c r="T39" s="387">
        <f t="shared" si="36"/>
        <v>0</v>
      </c>
      <c r="U39" s="388">
        <f t="shared" si="35"/>
        <v>0</v>
      </c>
      <c r="V39" s="165"/>
      <c r="W39" s="165"/>
      <c r="X39" s="165"/>
      <c r="Y39" s="165">
        <f>U39</f>
        <v>0</v>
      </c>
      <c r="AH39" s="392"/>
      <c r="AI39" s="402"/>
      <c r="AJ39" s="402"/>
      <c r="AM39" s="403"/>
    </row>
    <row r="40" spans="1:39" s="170" customFormat="1" ht="18" customHeight="1">
      <c r="A40" s="163" t="s">
        <v>18</v>
      </c>
      <c r="B40" s="352" t="s">
        <v>344</v>
      </c>
      <c r="C40" s="406"/>
      <c r="D40" s="387">
        <f t="shared" si="27"/>
        <v>0</v>
      </c>
      <c r="E40" s="387"/>
      <c r="F40" s="387"/>
      <c r="G40" s="387"/>
      <c r="H40" s="387">
        <f t="shared" si="33"/>
        <v>0</v>
      </c>
      <c r="I40" s="406"/>
      <c r="J40" s="406"/>
      <c r="K40" s="407"/>
      <c r="L40" s="387">
        <f t="shared" si="37"/>
        <v>0</v>
      </c>
      <c r="M40" s="347"/>
      <c r="N40" s="347"/>
      <c r="O40" s="387"/>
      <c r="P40" s="387"/>
      <c r="Q40" s="387">
        <f t="shared" si="28"/>
        <v>0</v>
      </c>
      <c r="S40" s="387"/>
      <c r="T40" s="387">
        <f t="shared" si="36"/>
        <v>0</v>
      </c>
      <c r="U40" s="388">
        <f t="shared" si="35"/>
        <v>0</v>
      </c>
      <c r="V40" s="165"/>
      <c r="W40" s="165"/>
      <c r="X40" s="165"/>
      <c r="Y40" s="165">
        <f t="shared" ref="Y40:Y43" si="38">U40</f>
        <v>0</v>
      </c>
      <c r="AH40" s="392"/>
      <c r="AI40" s="402"/>
      <c r="AJ40" s="402"/>
      <c r="AM40" s="403"/>
    </row>
    <row r="41" spans="1:39" s="170" customFormat="1" ht="18" customHeight="1">
      <c r="A41" s="163" t="s">
        <v>18</v>
      </c>
      <c r="B41" s="352" t="s">
        <v>345</v>
      </c>
      <c r="C41" s="406"/>
      <c r="D41" s="387">
        <f t="shared" si="27"/>
        <v>46.152000000000001</v>
      </c>
      <c r="E41" s="387"/>
      <c r="F41" s="387">
        <v>46.152000000000001</v>
      </c>
      <c r="G41" s="387"/>
      <c r="H41" s="387">
        <f t="shared" si="33"/>
        <v>0</v>
      </c>
      <c r="I41" s="406"/>
      <c r="J41" s="406"/>
      <c r="K41" s="407"/>
      <c r="L41" s="387">
        <f t="shared" si="37"/>
        <v>46.152000000000001</v>
      </c>
      <c r="M41" s="347"/>
      <c r="N41" s="347"/>
      <c r="O41" s="387"/>
      <c r="P41" s="387"/>
      <c r="Q41" s="387">
        <f t="shared" si="28"/>
        <v>0</v>
      </c>
      <c r="S41" s="387"/>
      <c r="T41" s="387">
        <f t="shared" si="36"/>
        <v>0</v>
      </c>
      <c r="U41" s="388">
        <f t="shared" si="35"/>
        <v>46.152000000000001</v>
      </c>
      <c r="V41" s="165"/>
      <c r="W41" s="165"/>
      <c r="X41" s="165"/>
      <c r="Y41" s="165">
        <f t="shared" si="38"/>
        <v>46.152000000000001</v>
      </c>
      <c r="AH41" s="392"/>
      <c r="AI41" s="402"/>
      <c r="AJ41" s="402"/>
      <c r="AM41" s="403"/>
    </row>
    <row r="42" spans="1:39" s="170" customFormat="1" ht="18" customHeight="1">
      <c r="A42" s="163" t="s">
        <v>18</v>
      </c>
      <c r="B42" s="352" t="s">
        <v>346</v>
      </c>
      <c r="C42" s="406"/>
      <c r="D42" s="387">
        <f t="shared" si="27"/>
        <v>1031.9079999999999</v>
      </c>
      <c r="E42" s="387"/>
      <c r="F42" s="387">
        <v>1031.9079999999999</v>
      </c>
      <c r="G42" s="387"/>
      <c r="H42" s="387">
        <f t="shared" si="33"/>
        <v>0</v>
      </c>
      <c r="I42" s="406"/>
      <c r="J42" s="406"/>
      <c r="K42" s="407"/>
      <c r="L42" s="387">
        <f t="shared" si="37"/>
        <v>1031.9079999999999</v>
      </c>
      <c r="M42" s="347"/>
      <c r="N42" s="347"/>
      <c r="O42" s="387"/>
      <c r="P42" s="387"/>
      <c r="Q42" s="387">
        <f t="shared" si="28"/>
        <v>0</v>
      </c>
      <c r="S42" s="387"/>
      <c r="T42" s="387">
        <f t="shared" si="36"/>
        <v>0</v>
      </c>
      <c r="U42" s="388">
        <f t="shared" si="35"/>
        <v>1031.9079999999999</v>
      </c>
      <c r="V42" s="165"/>
      <c r="W42" s="165"/>
      <c r="X42" s="165"/>
      <c r="Y42" s="165">
        <f t="shared" si="38"/>
        <v>1031.9079999999999</v>
      </c>
      <c r="AH42" s="392"/>
      <c r="AI42" s="402"/>
      <c r="AJ42" s="402"/>
      <c r="AM42" s="403"/>
    </row>
    <row r="43" spans="1:39" s="170" customFormat="1" ht="18" customHeight="1">
      <c r="A43" s="163" t="s">
        <v>18</v>
      </c>
      <c r="B43" s="352" t="s">
        <v>347</v>
      </c>
      <c r="C43" s="406"/>
      <c r="D43" s="387">
        <f t="shared" si="27"/>
        <v>210.304</v>
      </c>
      <c r="E43" s="387"/>
      <c r="F43" s="387">
        <v>210.304</v>
      </c>
      <c r="G43" s="387"/>
      <c r="H43" s="387">
        <f t="shared" si="33"/>
        <v>-210.304</v>
      </c>
      <c r="I43" s="406"/>
      <c r="J43" s="406"/>
      <c r="K43" s="407"/>
      <c r="L43" s="387">
        <f t="shared" si="37"/>
        <v>210.304</v>
      </c>
      <c r="M43" s="347">
        <v>210.304</v>
      </c>
      <c r="N43" s="347"/>
      <c r="O43" s="387"/>
      <c r="P43" s="387"/>
      <c r="Q43" s="387">
        <f t="shared" si="28"/>
        <v>0</v>
      </c>
      <c r="S43" s="387"/>
      <c r="T43" s="387">
        <f t="shared" si="36"/>
        <v>210.304</v>
      </c>
      <c r="U43" s="388">
        <f t="shared" si="35"/>
        <v>0</v>
      </c>
      <c r="V43" s="165"/>
      <c r="W43" s="165"/>
      <c r="X43" s="165"/>
      <c r="Y43" s="165">
        <f t="shared" si="38"/>
        <v>0</v>
      </c>
      <c r="AH43" s="392"/>
      <c r="AI43" s="402"/>
      <c r="AJ43" s="402"/>
      <c r="AM43" s="403"/>
    </row>
    <row r="44" spans="1:39" s="170" customFormat="1" ht="18" customHeight="1">
      <c r="A44" s="348" t="s">
        <v>84</v>
      </c>
      <c r="B44" s="349" t="s">
        <v>351</v>
      </c>
      <c r="C44" s="373"/>
      <c r="D44" s="371">
        <f t="shared" ref="D44:U44" si="39">SUM(D45:D53)</f>
        <v>4396.2525400000004</v>
      </c>
      <c r="E44" s="371">
        <f t="shared" si="39"/>
        <v>0</v>
      </c>
      <c r="F44" s="371">
        <f t="shared" si="39"/>
        <v>4367.4545400000006</v>
      </c>
      <c r="G44" s="371">
        <f t="shared" si="39"/>
        <v>28.08</v>
      </c>
      <c r="H44" s="371">
        <f t="shared" si="39"/>
        <v>-240.35699977999997</v>
      </c>
      <c r="I44" s="371">
        <f t="shared" si="39"/>
        <v>0</v>
      </c>
      <c r="J44" s="371">
        <f t="shared" si="39"/>
        <v>0</v>
      </c>
      <c r="K44" s="371">
        <f t="shared" si="39"/>
        <v>3387.08754</v>
      </c>
      <c r="L44" s="371">
        <f t="shared" si="39"/>
        <v>1009.165</v>
      </c>
      <c r="M44" s="350">
        <f>SUM(M45:M53)</f>
        <v>309.34999977999996</v>
      </c>
      <c r="N44" s="350" t="e">
        <f>SUM(N45:N53)</f>
        <v>#REF!</v>
      </c>
      <c r="O44" s="371"/>
      <c r="P44" s="371">
        <f t="shared" si="39"/>
        <v>0</v>
      </c>
      <c r="Q44" s="371">
        <f t="shared" si="39"/>
        <v>68.992999999999995</v>
      </c>
      <c r="S44" s="371">
        <f t="shared" si="39"/>
        <v>243.68599977999997</v>
      </c>
      <c r="T44" s="371">
        <f t="shared" si="39"/>
        <v>65.664000000000001</v>
      </c>
      <c r="U44" s="371">
        <f t="shared" si="39"/>
        <v>4155.8955402199999</v>
      </c>
      <c r="V44" s="371">
        <f>SUM(V45:V53)</f>
        <v>0</v>
      </c>
      <c r="W44" s="371">
        <f>SUM(W45:W53)</f>
        <v>0</v>
      </c>
      <c r="X44" s="371">
        <f>SUM(X45:X53)</f>
        <v>3143.4015402200002</v>
      </c>
      <c r="Y44" s="371">
        <f>SUM(Y45:Y53)</f>
        <v>1012.4939999999999</v>
      </c>
      <c r="Z44" s="376">
        <f>SUM(X44:Y44)</f>
        <v>4155.8955402199999</v>
      </c>
      <c r="AA44" s="400">
        <f>U44-Z44</f>
        <v>0</v>
      </c>
      <c r="AH44" s="392"/>
      <c r="AI44" s="402"/>
      <c r="AJ44" s="402"/>
      <c r="AM44" s="403"/>
    </row>
    <row r="45" spans="1:39" s="170" customFormat="1" ht="18" customHeight="1">
      <c r="A45" s="163" t="s">
        <v>18</v>
      </c>
      <c r="B45" s="352" t="s">
        <v>28</v>
      </c>
      <c r="C45" s="165"/>
      <c r="D45" s="387">
        <f t="shared" si="27"/>
        <v>3387.08754</v>
      </c>
      <c r="E45" s="387"/>
      <c r="F45" s="387">
        <v>3387.08754</v>
      </c>
      <c r="G45" s="387"/>
      <c r="H45" s="387">
        <f t="shared" ref="H45:H53" si="40">IF(N45=0,0,N45)+IF(M45=0,0,M45*-1)</f>
        <v>-243.68599977999997</v>
      </c>
      <c r="I45" s="387"/>
      <c r="J45" s="387"/>
      <c r="K45" s="407">
        <f>D45</f>
        <v>3387.08754</v>
      </c>
      <c r="L45" s="387"/>
      <c r="M45" s="347">
        <v>243.68599977999997</v>
      </c>
      <c r="N45" s="347"/>
      <c r="O45" s="387"/>
      <c r="P45" s="387">
        <f t="shared" si="34"/>
        <v>0</v>
      </c>
      <c r="Q45" s="387">
        <f t="shared" si="28"/>
        <v>0</v>
      </c>
      <c r="S45" s="387">
        <f>M45</f>
        <v>243.68599977999997</v>
      </c>
      <c r="T45" s="387"/>
      <c r="U45" s="387">
        <f t="shared" ref="U45:U53" si="41">D45+N45-M45</f>
        <v>3143.4015402200002</v>
      </c>
      <c r="V45" s="165"/>
      <c r="W45" s="165"/>
      <c r="X45" s="165">
        <f>U45</f>
        <v>3143.4015402200002</v>
      </c>
      <c r="Y45" s="165"/>
      <c r="AH45" s="392"/>
      <c r="AI45" s="402"/>
      <c r="AJ45" s="402"/>
      <c r="AM45" s="403"/>
    </row>
    <row r="46" spans="1:39" s="170" customFormat="1" ht="18" customHeight="1">
      <c r="A46" s="163"/>
      <c r="B46" s="408" t="s">
        <v>521</v>
      </c>
      <c r="C46" s="165"/>
      <c r="D46" s="387"/>
      <c r="E46" s="387"/>
      <c r="F46" s="387"/>
      <c r="G46" s="387"/>
      <c r="H46" s="387"/>
      <c r="I46" s="387"/>
      <c r="J46" s="387"/>
      <c r="K46" s="407"/>
      <c r="L46" s="387"/>
      <c r="M46" s="347"/>
      <c r="N46" s="347" t="e">
        <f>'MN Nà Ớt'!#REF!/1000000</f>
        <v>#REF!</v>
      </c>
      <c r="O46" s="387"/>
      <c r="P46" s="387"/>
      <c r="Q46" s="387"/>
      <c r="S46" s="387"/>
      <c r="T46" s="387"/>
      <c r="U46" s="387"/>
      <c r="V46" s="165"/>
      <c r="W46" s="165"/>
      <c r="X46" s="165"/>
      <c r="Y46" s="165"/>
      <c r="AH46" s="392"/>
      <c r="AI46" s="402"/>
      <c r="AJ46" s="402"/>
      <c r="AM46" s="403"/>
    </row>
    <row r="47" spans="1:39" s="170" customFormat="1" ht="18" customHeight="1">
      <c r="A47" s="163" t="s">
        <v>18</v>
      </c>
      <c r="B47" s="351" t="s">
        <v>341</v>
      </c>
      <c r="C47" s="165"/>
      <c r="D47" s="387">
        <f t="shared" si="27"/>
        <v>67.786000000000001</v>
      </c>
      <c r="E47" s="387"/>
      <c r="F47" s="387">
        <v>67.786000000000001</v>
      </c>
      <c r="G47" s="387"/>
      <c r="H47" s="387">
        <f t="shared" si="40"/>
        <v>0</v>
      </c>
      <c r="I47" s="387"/>
      <c r="J47" s="387"/>
      <c r="K47" s="407"/>
      <c r="L47" s="388">
        <f>D47</f>
        <v>67.786000000000001</v>
      </c>
      <c r="M47" s="347"/>
      <c r="N47" s="347"/>
      <c r="O47" s="388"/>
      <c r="P47" s="388"/>
      <c r="Q47" s="388">
        <f t="shared" si="28"/>
        <v>0</v>
      </c>
      <c r="S47" s="388"/>
      <c r="T47" s="388">
        <f t="shared" ref="T47:T53" si="42">M47</f>
        <v>0</v>
      </c>
      <c r="U47" s="387">
        <f t="shared" si="41"/>
        <v>67.786000000000001</v>
      </c>
      <c r="V47" s="165"/>
      <c r="W47" s="165"/>
      <c r="X47" s="165"/>
      <c r="Y47" s="165">
        <f>U47</f>
        <v>67.786000000000001</v>
      </c>
      <c r="Z47" s="409"/>
      <c r="AA47" s="410"/>
      <c r="AG47" s="392"/>
      <c r="AI47" s="402"/>
      <c r="AJ47" s="402"/>
      <c r="AM47" s="403"/>
    </row>
    <row r="48" spans="1:39" s="170" customFormat="1" ht="18" customHeight="1">
      <c r="A48" s="163" t="s">
        <v>18</v>
      </c>
      <c r="B48" s="351" t="s">
        <v>342</v>
      </c>
      <c r="C48" s="165"/>
      <c r="D48" s="387">
        <v>167.553</v>
      </c>
      <c r="E48" s="387"/>
      <c r="F48" s="387">
        <v>166.83500000000001</v>
      </c>
      <c r="G48" s="387"/>
      <c r="H48" s="387">
        <f t="shared" si="40"/>
        <v>68.992999999999995</v>
      </c>
      <c r="I48" s="414"/>
      <c r="J48" s="414"/>
      <c r="K48" s="412"/>
      <c r="L48" s="388">
        <f t="shared" ref="L48:L53" si="43">D48</f>
        <v>167.553</v>
      </c>
      <c r="M48" s="347"/>
      <c r="N48" s="347">
        <v>68.992999999999995</v>
      </c>
      <c r="O48" s="388"/>
      <c r="P48" s="388"/>
      <c r="Q48" s="388">
        <f t="shared" si="28"/>
        <v>68.992999999999995</v>
      </c>
      <c r="S48" s="388"/>
      <c r="T48" s="388">
        <f t="shared" si="42"/>
        <v>0</v>
      </c>
      <c r="U48" s="387">
        <f t="shared" si="41"/>
        <v>236.54599999999999</v>
      </c>
      <c r="V48" s="165"/>
      <c r="W48" s="165"/>
      <c r="X48" s="165"/>
      <c r="Y48" s="165">
        <f>U48</f>
        <v>236.54599999999999</v>
      </c>
      <c r="Z48" s="409"/>
      <c r="AA48" s="410"/>
      <c r="AG48" s="392"/>
      <c r="AI48" s="402"/>
      <c r="AJ48" s="402"/>
      <c r="AM48" s="403"/>
    </row>
    <row r="49" spans="1:40" s="170" customFormat="1" ht="18" customHeight="1">
      <c r="A49" s="163" t="s">
        <v>18</v>
      </c>
      <c r="B49" s="351" t="s">
        <v>343</v>
      </c>
      <c r="C49" s="165"/>
      <c r="D49" s="387">
        <f t="shared" si="27"/>
        <v>28.08</v>
      </c>
      <c r="E49" s="387"/>
      <c r="F49" s="387">
        <v>0</v>
      </c>
      <c r="G49" s="387">
        <v>28.08</v>
      </c>
      <c r="H49" s="387">
        <f t="shared" si="40"/>
        <v>0</v>
      </c>
      <c r="I49" s="387"/>
      <c r="J49" s="407"/>
      <c r="K49" s="407"/>
      <c r="L49" s="388">
        <f t="shared" si="43"/>
        <v>28.08</v>
      </c>
      <c r="M49" s="347"/>
      <c r="N49" s="347"/>
      <c r="O49" s="388"/>
      <c r="P49" s="388"/>
      <c r="Q49" s="388">
        <f t="shared" si="28"/>
        <v>0</v>
      </c>
      <c r="S49" s="388"/>
      <c r="T49" s="388">
        <f t="shared" si="42"/>
        <v>0</v>
      </c>
      <c r="U49" s="387">
        <f t="shared" si="41"/>
        <v>28.08</v>
      </c>
      <c r="V49" s="165"/>
      <c r="W49" s="165"/>
      <c r="X49" s="165"/>
      <c r="Y49" s="165">
        <f>U49</f>
        <v>28.08</v>
      </c>
      <c r="Z49" s="409"/>
      <c r="AA49" s="410"/>
      <c r="AG49" s="392"/>
      <c r="AI49" s="402"/>
      <c r="AJ49" s="402"/>
      <c r="AM49" s="403"/>
    </row>
    <row r="50" spans="1:40" s="170" customFormat="1" ht="18" customHeight="1">
      <c r="A50" s="163" t="s">
        <v>18</v>
      </c>
      <c r="B50" s="351" t="s">
        <v>33</v>
      </c>
      <c r="C50" s="165"/>
      <c r="D50" s="387">
        <f t="shared" si="27"/>
        <v>100</v>
      </c>
      <c r="E50" s="387"/>
      <c r="F50" s="387">
        <v>100</v>
      </c>
      <c r="G50" s="387"/>
      <c r="H50" s="387">
        <f t="shared" si="40"/>
        <v>0</v>
      </c>
      <c r="I50" s="407"/>
      <c r="J50" s="407"/>
      <c r="K50" s="387"/>
      <c r="L50" s="388">
        <f t="shared" si="43"/>
        <v>100</v>
      </c>
      <c r="M50" s="347"/>
      <c r="N50" s="347"/>
      <c r="O50" s="388"/>
      <c r="P50" s="388"/>
      <c r="Q50" s="388">
        <f t="shared" si="28"/>
        <v>0</v>
      </c>
      <c r="S50" s="388"/>
      <c r="T50" s="388">
        <f t="shared" si="42"/>
        <v>0</v>
      </c>
      <c r="U50" s="387">
        <f t="shared" si="41"/>
        <v>100</v>
      </c>
      <c r="V50" s="165"/>
      <c r="W50" s="165"/>
      <c r="X50" s="165"/>
      <c r="Y50" s="165">
        <f t="shared" ref="Y50:Y53" si="44">U50</f>
        <v>100</v>
      </c>
      <c r="Z50" s="409"/>
      <c r="AA50" s="410"/>
      <c r="AG50" s="392"/>
      <c r="AI50" s="402"/>
      <c r="AJ50" s="402"/>
      <c r="AM50" s="403"/>
    </row>
    <row r="51" spans="1:40" s="170" customFormat="1" ht="18" customHeight="1">
      <c r="A51" s="163" t="s">
        <v>18</v>
      </c>
      <c r="B51" s="351" t="s">
        <v>34</v>
      </c>
      <c r="C51" s="165"/>
      <c r="D51" s="387">
        <f t="shared" si="27"/>
        <v>35.792000000000002</v>
      </c>
      <c r="E51" s="387"/>
      <c r="F51" s="387">
        <v>35.792000000000002</v>
      </c>
      <c r="G51" s="387"/>
      <c r="H51" s="387">
        <f t="shared" si="40"/>
        <v>0</v>
      </c>
      <c r="I51" s="387"/>
      <c r="J51" s="387"/>
      <c r="K51" s="407"/>
      <c r="L51" s="388">
        <f t="shared" si="43"/>
        <v>35.792000000000002</v>
      </c>
      <c r="M51" s="347"/>
      <c r="N51" s="347"/>
      <c r="O51" s="388"/>
      <c r="P51" s="388"/>
      <c r="Q51" s="388">
        <f t="shared" si="28"/>
        <v>0</v>
      </c>
      <c r="S51" s="388"/>
      <c r="T51" s="388">
        <f t="shared" si="42"/>
        <v>0</v>
      </c>
      <c r="U51" s="387">
        <f t="shared" si="41"/>
        <v>35.792000000000002</v>
      </c>
      <c r="V51" s="165"/>
      <c r="W51" s="165"/>
      <c r="X51" s="165"/>
      <c r="Y51" s="165">
        <f t="shared" si="44"/>
        <v>35.792000000000002</v>
      </c>
      <c r="Z51" s="409"/>
      <c r="AA51" s="410"/>
      <c r="AG51" s="392"/>
      <c r="AI51" s="402"/>
      <c r="AJ51" s="402"/>
      <c r="AM51" s="403"/>
    </row>
    <row r="52" spans="1:40" s="167" customFormat="1" ht="18" customHeight="1">
      <c r="A52" s="163" t="s">
        <v>18</v>
      </c>
      <c r="B52" s="351" t="s">
        <v>346</v>
      </c>
      <c r="C52" s="165"/>
      <c r="D52" s="387">
        <f t="shared" si="27"/>
        <v>507.58600000000001</v>
      </c>
      <c r="E52" s="387"/>
      <c r="F52" s="387">
        <v>507.58600000000001</v>
      </c>
      <c r="G52" s="387"/>
      <c r="H52" s="387">
        <f t="shared" si="40"/>
        <v>0</v>
      </c>
      <c r="I52" s="387"/>
      <c r="J52" s="387"/>
      <c r="K52" s="407"/>
      <c r="L52" s="388">
        <f t="shared" si="43"/>
        <v>507.58600000000001</v>
      </c>
      <c r="M52" s="347"/>
      <c r="N52" s="347"/>
      <c r="O52" s="388"/>
      <c r="P52" s="388"/>
      <c r="Q52" s="388">
        <f t="shared" si="28"/>
        <v>0</v>
      </c>
      <c r="S52" s="388"/>
      <c r="T52" s="388">
        <f t="shared" si="42"/>
        <v>0</v>
      </c>
      <c r="U52" s="387">
        <f t="shared" si="41"/>
        <v>507.58600000000001</v>
      </c>
      <c r="V52" s="165"/>
      <c r="W52" s="165"/>
      <c r="X52" s="165"/>
      <c r="Y52" s="165">
        <f t="shared" si="44"/>
        <v>507.58600000000001</v>
      </c>
      <c r="Z52" s="409"/>
      <c r="AA52" s="410"/>
      <c r="AG52" s="168"/>
      <c r="AI52" s="169"/>
      <c r="AJ52" s="169"/>
      <c r="AM52" s="357"/>
    </row>
    <row r="53" spans="1:40" s="167" customFormat="1" ht="18" customHeight="1">
      <c r="A53" s="163" t="s">
        <v>18</v>
      </c>
      <c r="B53" s="353" t="s">
        <v>347</v>
      </c>
      <c r="C53" s="165"/>
      <c r="D53" s="387">
        <f t="shared" si="27"/>
        <v>102.36799999999999</v>
      </c>
      <c r="E53" s="387"/>
      <c r="F53" s="387">
        <v>102.36799999999999</v>
      </c>
      <c r="G53" s="387"/>
      <c r="H53" s="387">
        <f t="shared" si="40"/>
        <v>-65.664000000000001</v>
      </c>
      <c r="I53" s="387"/>
      <c r="J53" s="387"/>
      <c r="K53" s="407"/>
      <c r="L53" s="388">
        <f t="shared" si="43"/>
        <v>102.36799999999999</v>
      </c>
      <c r="M53" s="347">
        <v>65.664000000000001</v>
      </c>
      <c r="N53" s="347"/>
      <c r="O53" s="388"/>
      <c r="P53" s="388"/>
      <c r="Q53" s="388">
        <f t="shared" si="28"/>
        <v>0</v>
      </c>
      <c r="S53" s="388"/>
      <c r="T53" s="388">
        <f t="shared" si="42"/>
        <v>65.664000000000001</v>
      </c>
      <c r="U53" s="387">
        <f t="shared" si="41"/>
        <v>36.703999999999994</v>
      </c>
      <c r="V53" s="165"/>
      <c r="W53" s="165"/>
      <c r="X53" s="165"/>
      <c r="Y53" s="165">
        <f t="shared" si="44"/>
        <v>36.703999999999994</v>
      </c>
      <c r="Z53" s="409"/>
      <c r="AA53" s="410"/>
      <c r="AG53" s="168"/>
      <c r="AI53" s="169"/>
      <c r="AJ53" s="169"/>
      <c r="AM53" s="357"/>
    </row>
    <row r="54" spans="1:40" s="167" customFormat="1" ht="18" customHeight="1">
      <c r="A54" s="348" t="s">
        <v>38</v>
      </c>
      <c r="B54" s="349" t="s">
        <v>146</v>
      </c>
      <c r="C54" s="373"/>
      <c r="D54" s="371">
        <f t="shared" ref="D54" si="45">+D55+D65</f>
        <v>16932.016183</v>
      </c>
      <c r="E54" s="371">
        <f t="shared" ref="E54:U54" si="46">+E55+E65</f>
        <v>0</v>
      </c>
      <c r="F54" s="371">
        <f t="shared" si="46"/>
        <v>16932.016183</v>
      </c>
      <c r="G54" s="371">
        <f t="shared" si="46"/>
        <v>0</v>
      </c>
      <c r="H54" s="371">
        <f t="shared" si="46"/>
        <v>368.89140000000003</v>
      </c>
      <c r="I54" s="371">
        <f t="shared" si="46"/>
        <v>0</v>
      </c>
      <c r="J54" s="371">
        <f t="shared" si="46"/>
        <v>0</v>
      </c>
      <c r="K54" s="371">
        <f t="shared" si="46"/>
        <v>13523.682183000001</v>
      </c>
      <c r="L54" s="371">
        <f t="shared" si="46"/>
        <v>3408.3339999999998</v>
      </c>
      <c r="M54" s="350">
        <f>+M55+M65</f>
        <v>408.08760000000001</v>
      </c>
      <c r="N54" s="350" t="e">
        <f t="shared" si="46"/>
        <v>#REF!</v>
      </c>
      <c r="O54" s="371"/>
      <c r="P54" s="371">
        <f t="shared" si="46"/>
        <v>221.93299999999999</v>
      </c>
      <c r="Q54" s="371">
        <f t="shared" si="46"/>
        <v>555.04600000000005</v>
      </c>
      <c r="S54" s="371">
        <f t="shared" si="46"/>
        <v>157.86600000000001</v>
      </c>
      <c r="T54" s="371">
        <f t="shared" si="46"/>
        <v>250.2216</v>
      </c>
      <c r="U54" s="371">
        <f t="shared" si="46"/>
        <v>17300.907583</v>
      </c>
      <c r="V54" s="371">
        <f>V55+V65</f>
        <v>0</v>
      </c>
      <c r="W54" s="371">
        <f>W55+W65</f>
        <v>0</v>
      </c>
      <c r="X54" s="371">
        <f>X55+X65</f>
        <v>13587.749183</v>
      </c>
      <c r="Y54" s="371">
        <f>Y55+Y65</f>
        <v>3713.1583999999993</v>
      </c>
      <c r="Z54" s="376">
        <f>SUM(X54:Y54)</f>
        <v>17300.907583</v>
      </c>
      <c r="AA54" s="400">
        <f>U54-Z54</f>
        <v>0</v>
      </c>
      <c r="AH54" s="168"/>
      <c r="AI54" s="169"/>
      <c r="AJ54" s="169"/>
      <c r="AM54" s="357"/>
    </row>
    <row r="55" spans="1:40" s="170" customFormat="1" ht="18" customHeight="1">
      <c r="A55" s="348" t="s">
        <v>79</v>
      </c>
      <c r="B55" s="349" t="s">
        <v>352</v>
      </c>
      <c r="C55" s="373"/>
      <c r="D55" s="371">
        <f t="shared" ref="D55:U55" si="47">SUM(D56:D64)</f>
        <v>6585.9711830000006</v>
      </c>
      <c r="E55" s="371">
        <f t="shared" si="47"/>
        <v>0</v>
      </c>
      <c r="F55" s="371">
        <f t="shared" si="47"/>
        <v>6585.9711830000006</v>
      </c>
      <c r="G55" s="371">
        <f t="shared" si="47"/>
        <v>0</v>
      </c>
      <c r="H55" s="371">
        <f t="shared" si="47"/>
        <v>-66.810000000000016</v>
      </c>
      <c r="I55" s="371">
        <f t="shared" si="47"/>
        <v>0</v>
      </c>
      <c r="J55" s="371">
        <f t="shared" si="47"/>
        <v>0</v>
      </c>
      <c r="K55" s="371">
        <f t="shared" si="47"/>
        <v>5669.294183</v>
      </c>
      <c r="L55" s="371">
        <f t="shared" si="47"/>
        <v>916.67700000000002</v>
      </c>
      <c r="M55" s="350">
        <f>SUM(M56:M64)</f>
        <v>404.26900000000001</v>
      </c>
      <c r="N55" s="350" t="e">
        <f>SUM(N56:N64)</f>
        <v>#REF!</v>
      </c>
      <c r="O55" s="371"/>
      <c r="P55" s="371">
        <f t="shared" si="47"/>
        <v>0</v>
      </c>
      <c r="Q55" s="371">
        <f t="shared" si="47"/>
        <v>337.459</v>
      </c>
      <c r="S55" s="371">
        <f t="shared" si="47"/>
        <v>157.86600000000001</v>
      </c>
      <c r="T55" s="371">
        <f t="shared" si="47"/>
        <v>246.40299999999999</v>
      </c>
      <c r="U55" s="371">
        <f t="shared" si="47"/>
        <v>6519.1611830000002</v>
      </c>
      <c r="V55" s="371">
        <f>SUM(V56:V64)</f>
        <v>0</v>
      </c>
      <c r="W55" s="371">
        <f>SUM(W56:W64)</f>
        <v>0</v>
      </c>
      <c r="X55" s="371">
        <f>SUM(X56:X64)</f>
        <v>5511.428183</v>
      </c>
      <c r="Y55" s="371">
        <f>SUM(Y56:Y64)</f>
        <v>1007.7329999999999</v>
      </c>
      <c r="Z55" s="376">
        <f>SUM(X55:Y55)</f>
        <v>6519.1611830000002</v>
      </c>
      <c r="AA55" s="400">
        <f>U55-Z55</f>
        <v>0</v>
      </c>
      <c r="AH55" s="392"/>
      <c r="AI55" s="402"/>
      <c r="AJ55" s="402"/>
      <c r="AM55" s="403"/>
      <c r="AN55" s="170" t="e">
        <f>M55-N55</f>
        <v>#REF!</v>
      </c>
    </row>
    <row r="56" spans="1:40" s="170" customFormat="1" ht="18" customHeight="1">
      <c r="A56" s="163" t="s">
        <v>18</v>
      </c>
      <c r="B56" s="352" t="s">
        <v>340</v>
      </c>
      <c r="C56" s="165"/>
      <c r="D56" s="387">
        <f t="shared" si="27"/>
        <v>5669.294183</v>
      </c>
      <c r="E56" s="387"/>
      <c r="F56" s="387">
        <v>5669.294183</v>
      </c>
      <c r="G56" s="387"/>
      <c r="H56" s="387">
        <f t="shared" ref="H56:H64" si="48">IF(N56=0,0,N56)+IF(M56=0,0,M56*-1)</f>
        <v>-157.86600000000001</v>
      </c>
      <c r="I56" s="165"/>
      <c r="J56" s="165"/>
      <c r="K56" s="407">
        <f>D56</f>
        <v>5669.294183</v>
      </c>
      <c r="L56" s="387"/>
      <c r="M56" s="347">
        <v>157.86600000000001</v>
      </c>
      <c r="N56" s="347"/>
      <c r="O56" s="387"/>
      <c r="P56" s="387"/>
      <c r="Q56" s="387">
        <f t="shared" si="28"/>
        <v>0</v>
      </c>
      <c r="S56" s="387">
        <f>M56</f>
        <v>157.86600000000001</v>
      </c>
      <c r="T56" s="387"/>
      <c r="U56" s="387">
        <f t="shared" ref="U56:U64" si="49">D56+N56-M56</f>
        <v>5511.428183</v>
      </c>
      <c r="V56" s="165"/>
      <c r="W56" s="165"/>
      <c r="X56" s="165">
        <f>U56</f>
        <v>5511.428183</v>
      </c>
      <c r="Y56" s="165"/>
      <c r="AH56" s="392"/>
      <c r="AI56" s="402"/>
      <c r="AJ56" s="402"/>
      <c r="AM56" s="403"/>
    </row>
    <row r="57" spans="1:40" s="170" customFormat="1" ht="18" customHeight="1">
      <c r="A57" s="163" t="s">
        <v>18</v>
      </c>
      <c r="B57" s="408" t="s">
        <v>521</v>
      </c>
      <c r="C57" s="165"/>
      <c r="D57" s="387"/>
      <c r="E57" s="387"/>
      <c r="F57" s="387"/>
      <c r="G57" s="387"/>
      <c r="H57" s="387"/>
      <c r="I57" s="165"/>
      <c r="J57" s="165"/>
      <c r="K57" s="407"/>
      <c r="L57" s="387"/>
      <c r="M57" s="347"/>
      <c r="N57" s="347" t="e">
        <f>'TH Chiềng Lương'!#REF!/1000000</f>
        <v>#REF!</v>
      </c>
      <c r="O57" s="387"/>
      <c r="P57" s="387"/>
      <c r="Q57" s="387"/>
      <c r="S57" s="387"/>
      <c r="T57" s="387"/>
      <c r="U57" s="387"/>
      <c r="V57" s="165"/>
      <c r="W57" s="165"/>
      <c r="X57" s="165"/>
      <c r="Y57" s="165"/>
      <c r="AH57" s="392"/>
      <c r="AI57" s="402"/>
      <c r="AJ57" s="402"/>
      <c r="AM57" s="403"/>
    </row>
    <row r="58" spans="1:40" s="170" customFormat="1" ht="18" customHeight="1">
      <c r="A58" s="163" t="s">
        <v>18</v>
      </c>
      <c r="B58" s="351" t="s">
        <v>341</v>
      </c>
      <c r="C58" s="165"/>
      <c r="D58" s="387">
        <f t="shared" si="27"/>
        <v>81.590999999999994</v>
      </c>
      <c r="E58" s="387"/>
      <c r="F58" s="387">
        <v>81.590999999999994</v>
      </c>
      <c r="G58" s="387"/>
      <c r="H58" s="387">
        <f t="shared" si="48"/>
        <v>-23.954999999999998</v>
      </c>
      <c r="I58" s="165"/>
      <c r="J58" s="165"/>
      <c r="K58" s="407"/>
      <c r="L58" s="388">
        <f>D58</f>
        <v>81.590999999999994</v>
      </c>
      <c r="M58" s="347">
        <v>23.954999999999998</v>
      </c>
      <c r="N58" s="347"/>
      <c r="O58" s="388"/>
      <c r="P58" s="388"/>
      <c r="Q58" s="388">
        <f t="shared" si="28"/>
        <v>0</v>
      </c>
      <c r="S58" s="388"/>
      <c r="T58" s="388">
        <f t="shared" ref="T58:T64" si="50">M58</f>
        <v>23.954999999999998</v>
      </c>
      <c r="U58" s="387">
        <f t="shared" si="49"/>
        <v>57.635999999999996</v>
      </c>
      <c r="V58" s="165"/>
      <c r="W58" s="165"/>
      <c r="X58" s="165"/>
      <c r="Y58" s="165">
        <f>U58</f>
        <v>57.635999999999996</v>
      </c>
      <c r="Z58" s="409"/>
      <c r="AA58" s="410"/>
      <c r="AG58" s="392"/>
      <c r="AI58" s="402"/>
      <c r="AJ58" s="402"/>
      <c r="AM58" s="403"/>
    </row>
    <row r="59" spans="1:40" s="170" customFormat="1" ht="18" customHeight="1">
      <c r="A59" s="163" t="s">
        <v>18</v>
      </c>
      <c r="B59" s="351" t="s">
        <v>342</v>
      </c>
      <c r="C59" s="165"/>
      <c r="D59" s="387">
        <f t="shared" si="27"/>
        <v>282.10000000000002</v>
      </c>
      <c r="E59" s="387"/>
      <c r="F59" s="387">
        <v>282.10000000000002</v>
      </c>
      <c r="G59" s="387"/>
      <c r="H59" s="387">
        <f t="shared" si="48"/>
        <v>116.15900000000001</v>
      </c>
      <c r="I59" s="415"/>
      <c r="J59" s="415"/>
      <c r="K59" s="412"/>
      <c r="L59" s="388">
        <f t="shared" ref="L59:L64" si="51">D59</f>
        <v>282.10000000000002</v>
      </c>
      <c r="M59" s="347"/>
      <c r="N59" s="347">
        <v>116.15900000000001</v>
      </c>
      <c r="O59" s="388"/>
      <c r="P59" s="388"/>
      <c r="Q59" s="388">
        <f t="shared" si="28"/>
        <v>116.15900000000001</v>
      </c>
      <c r="S59" s="388"/>
      <c r="T59" s="388">
        <f t="shared" si="50"/>
        <v>0</v>
      </c>
      <c r="U59" s="387">
        <f t="shared" si="49"/>
        <v>398.25900000000001</v>
      </c>
      <c r="V59" s="165"/>
      <c r="W59" s="165"/>
      <c r="X59" s="165"/>
      <c r="Y59" s="165">
        <f>U59</f>
        <v>398.25900000000001</v>
      </c>
      <c r="Z59" s="409"/>
      <c r="AA59" s="410"/>
      <c r="AG59" s="392"/>
      <c r="AI59" s="402"/>
      <c r="AJ59" s="402"/>
      <c r="AM59" s="403"/>
    </row>
    <row r="60" spans="1:40" s="170" customFormat="1" ht="18" customHeight="1">
      <c r="A60" s="163" t="s">
        <v>18</v>
      </c>
      <c r="B60" s="351" t="s">
        <v>343</v>
      </c>
      <c r="C60" s="165"/>
      <c r="D60" s="387">
        <f t="shared" si="27"/>
        <v>28.08</v>
      </c>
      <c r="E60" s="387"/>
      <c r="F60" s="387">
        <v>28.08</v>
      </c>
      <c r="G60" s="387"/>
      <c r="H60" s="387">
        <f t="shared" si="48"/>
        <v>0</v>
      </c>
      <c r="I60" s="165"/>
      <c r="J60" s="166"/>
      <c r="K60" s="407"/>
      <c r="L60" s="388">
        <f t="shared" si="51"/>
        <v>28.08</v>
      </c>
      <c r="M60" s="347"/>
      <c r="N60" s="347"/>
      <c r="O60" s="388"/>
      <c r="P60" s="388"/>
      <c r="Q60" s="388">
        <f t="shared" si="28"/>
        <v>0</v>
      </c>
      <c r="S60" s="388"/>
      <c r="T60" s="388">
        <f t="shared" si="50"/>
        <v>0</v>
      </c>
      <c r="U60" s="387">
        <f t="shared" si="49"/>
        <v>28.08</v>
      </c>
      <c r="V60" s="165"/>
      <c r="W60" s="165"/>
      <c r="X60" s="165"/>
      <c r="Y60" s="165">
        <f>U60</f>
        <v>28.08</v>
      </c>
      <c r="Z60" s="409"/>
      <c r="AA60" s="410"/>
      <c r="AG60" s="392"/>
      <c r="AI60" s="402"/>
      <c r="AJ60" s="402"/>
      <c r="AM60" s="403"/>
    </row>
    <row r="61" spans="1:40" s="170" customFormat="1" ht="18" customHeight="1">
      <c r="A61" s="163" t="s">
        <v>18</v>
      </c>
      <c r="B61" s="351" t="s">
        <v>344</v>
      </c>
      <c r="C61" s="165"/>
      <c r="D61" s="387">
        <f t="shared" si="27"/>
        <v>0</v>
      </c>
      <c r="E61" s="387"/>
      <c r="F61" s="387">
        <v>100</v>
      </c>
      <c r="G61" s="387">
        <v>-100</v>
      </c>
      <c r="H61" s="387">
        <f t="shared" si="48"/>
        <v>0</v>
      </c>
      <c r="I61" s="166"/>
      <c r="J61" s="166"/>
      <c r="K61" s="387"/>
      <c r="L61" s="388">
        <f t="shared" si="51"/>
        <v>0</v>
      </c>
      <c r="M61" s="347"/>
      <c r="N61" s="347"/>
      <c r="O61" s="388"/>
      <c r="P61" s="388"/>
      <c r="Q61" s="388">
        <f t="shared" si="28"/>
        <v>0</v>
      </c>
      <c r="S61" s="388"/>
      <c r="T61" s="388">
        <f t="shared" si="50"/>
        <v>0</v>
      </c>
      <c r="U61" s="387">
        <f t="shared" si="49"/>
        <v>0</v>
      </c>
      <c r="V61" s="165"/>
      <c r="W61" s="165"/>
      <c r="X61" s="165"/>
      <c r="Y61" s="165">
        <f t="shared" ref="Y61:Y64" si="52">U61</f>
        <v>0</v>
      </c>
      <c r="Z61" s="409"/>
      <c r="AA61" s="410"/>
      <c r="AG61" s="392"/>
      <c r="AI61" s="402"/>
      <c r="AJ61" s="402"/>
      <c r="AM61" s="403"/>
    </row>
    <row r="62" spans="1:40" s="170" customFormat="1" ht="18" customHeight="1">
      <c r="A62" s="163" t="s">
        <v>18</v>
      </c>
      <c r="B62" s="351" t="s">
        <v>345</v>
      </c>
      <c r="C62" s="165"/>
      <c r="D62" s="387">
        <f t="shared" si="27"/>
        <v>42.281999999999996</v>
      </c>
      <c r="E62" s="387"/>
      <c r="F62" s="416">
        <v>42.281999999999996</v>
      </c>
      <c r="G62" s="416"/>
      <c r="H62" s="416">
        <f t="shared" si="48"/>
        <v>-1.488</v>
      </c>
      <c r="I62" s="416"/>
      <c r="J62" s="416"/>
      <c r="K62" s="417"/>
      <c r="L62" s="418">
        <f t="shared" si="51"/>
        <v>42.281999999999996</v>
      </c>
      <c r="M62" s="347">
        <v>1.488</v>
      </c>
      <c r="N62" s="347"/>
      <c r="O62" s="388"/>
      <c r="P62" s="388"/>
      <c r="Q62" s="388">
        <f t="shared" si="28"/>
        <v>0</v>
      </c>
      <c r="S62" s="388"/>
      <c r="T62" s="388">
        <f t="shared" si="50"/>
        <v>1.488</v>
      </c>
      <c r="U62" s="388">
        <f t="shared" si="49"/>
        <v>40.793999999999997</v>
      </c>
      <c r="V62" s="165"/>
      <c r="W62" s="165"/>
      <c r="X62" s="165"/>
      <c r="Y62" s="165">
        <f t="shared" si="52"/>
        <v>40.793999999999997</v>
      </c>
      <c r="Z62" s="409"/>
      <c r="AA62" s="410"/>
      <c r="AG62" s="392"/>
      <c r="AI62" s="402"/>
      <c r="AJ62" s="402"/>
      <c r="AM62" s="403"/>
    </row>
    <row r="63" spans="1:40" s="167" customFormat="1" ht="18" customHeight="1">
      <c r="A63" s="163" t="s">
        <v>18</v>
      </c>
      <c r="B63" s="353" t="s">
        <v>346</v>
      </c>
      <c r="C63" s="165"/>
      <c r="D63" s="387">
        <f t="shared" si="27"/>
        <v>344.62400000000002</v>
      </c>
      <c r="E63" s="387"/>
      <c r="F63" s="387">
        <v>344.62400000000002</v>
      </c>
      <c r="G63" s="387"/>
      <c r="H63" s="387">
        <f t="shared" si="48"/>
        <v>-20.959999999999994</v>
      </c>
      <c r="I63" s="165"/>
      <c r="J63" s="165"/>
      <c r="K63" s="407"/>
      <c r="L63" s="388">
        <f t="shared" si="51"/>
        <v>344.62400000000002</v>
      </c>
      <c r="M63" s="347">
        <v>120.96</v>
      </c>
      <c r="N63" s="347">
        <v>100</v>
      </c>
      <c r="O63" s="388"/>
      <c r="P63" s="388"/>
      <c r="Q63" s="388">
        <f t="shared" si="28"/>
        <v>100</v>
      </c>
      <c r="S63" s="388"/>
      <c r="T63" s="388">
        <f t="shared" si="50"/>
        <v>120.96</v>
      </c>
      <c r="U63" s="387">
        <f t="shared" si="49"/>
        <v>323.66400000000004</v>
      </c>
      <c r="V63" s="165"/>
      <c r="W63" s="165"/>
      <c r="X63" s="165"/>
      <c r="Y63" s="165">
        <f t="shared" si="52"/>
        <v>323.66400000000004</v>
      </c>
      <c r="Z63" s="409"/>
      <c r="AA63" s="410"/>
      <c r="AG63" s="168"/>
      <c r="AI63" s="169"/>
      <c r="AJ63" s="169"/>
      <c r="AM63" s="357"/>
    </row>
    <row r="64" spans="1:40" s="167" customFormat="1" ht="18" customHeight="1">
      <c r="A64" s="163" t="s">
        <v>18</v>
      </c>
      <c r="B64" s="351" t="s">
        <v>347</v>
      </c>
      <c r="C64" s="165"/>
      <c r="D64" s="387">
        <f t="shared" si="27"/>
        <v>138</v>
      </c>
      <c r="E64" s="387"/>
      <c r="F64" s="387">
        <v>38</v>
      </c>
      <c r="G64" s="387">
        <v>100</v>
      </c>
      <c r="H64" s="387">
        <f t="shared" si="48"/>
        <v>21.299999999999997</v>
      </c>
      <c r="I64" s="165"/>
      <c r="J64" s="165"/>
      <c r="K64" s="407"/>
      <c r="L64" s="388">
        <f t="shared" si="51"/>
        <v>138</v>
      </c>
      <c r="M64" s="347">
        <v>100</v>
      </c>
      <c r="N64" s="347">
        <f>100+21.3</f>
        <v>121.3</v>
      </c>
      <c r="O64" s="388"/>
      <c r="P64" s="388"/>
      <c r="Q64" s="388">
        <f t="shared" si="28"/>
        <v>121.3</v>
      </c>
      <c r="S64" s="388"/>
      <c r="T64" s="388">
        <f t="shared" si="50"/>
        <v>100</v>
      </c>
      <c r="U64" s="387">
        <f t="shared" si="49"/>
        <v>159.30000000000001</v>
      </c>
      <c r="V64" s="165"/>
      <c r="W64" s="165"/>
      <c r="X64" s="165"/>
      <c r="Y64" s="165">
        <f t="shared" si="52"/>
        <v>159.30000000000001</v>
      </c>
      <c r="Z64" s="409"/>
      <c r="AA64" s="410"/>
      <c r="AG64" s="168"/>
      <c r="AI64" s="169"/>
      <c r="AJ64" s="169"/>
      <c r="AM64" s="357"/>
    </row>
    <row r="65" spans="1:40" s="170" customFormat="1" ht="18" customHeight="1">
      <c r="A65" s="348" t="s">
        <v>82</v>
      </c>
      <c r="B65" s="349" t="s">
        <v>353</v>
      </c>
      <c r="C65" s="373"/>
      <c r="D65" s="371">
        <f t="shared" ref="D65" si="53">SUM(D66:D74)</f>
        <v>10346.045</v>
      </c>
      <c r="E65" s="371">
        <f t="shared" ref="E65" si="54">SUM(E66:E74)</f>
        <v>0</v>
      </c>
      <c r="F65" s="371">
        <f t="shared" ref="F65" si="55">SUM(F66:F74)</f>
        <v>10346.045</v>
      </c>
      <c r="G65" s="371">
        <f t="shared" ref="G65" si="56">SUM(G66:G74)</f>
        <v>0</v>
      </c>
      <c r="H65" s="371">
        <f t="shared" ref="H65" si="57">SUM(H66:H74)</f>
        <v>435.70140000000004</v>
      </c>
      <c r="I65" s="373"/>
      <c r="J65" s="373"/>
      <c r="K65" s="371">
        <f t="shared" ref="K65:Q65" si="58">SUM(K66:K74)</f>
        <v>7854.3879999999999</v>
      </c>
      <c r="L65" s="371">
        <f t="shared" si="58"/>
        <v>2491.6569999999997</v>
      </c>
      <c r="M65" s="350">
        <f>SUM(M66:M74)</f>
        <v>3.8186</v>
      </c>
      <c r="N65" s="350" t="e">
        <f t="shared" si="58"/>
        <v>#REF!</v>
      </c>
      <c r="O65" s="371"/>
      <c r="P65" s="371">
        <f t="shared" si="58"/>
        <v>221.93299999999999</v>
      </c>
      <c r="Q65" s="371">
        <f t="shared" si="58"/>
        <v>217.58699999999999</v>
      </c>
      <c r="S65" s="371">
        <f t="shared" ref="S65:T65" si="59">SUM(S66:S74)</f>
        <v>0</v>
      </c>
      <c r="T65" s="371">
        <f t="shared" si="59"/>
        <v>3.8186</v>
      </c>
      <c r="U65" s="371">
        <f>SUM(U66:U74)</f>
        <v>10781.7464</v>
      </c>
      <c r="V65" s="371">
        <f>SUM(V66:V74)</f>
        <v>0</v>
      </c>
      <c r="W65" s="371">
        <f>SUM(W66:W74)</f>
        <v>0</v>
      </c>
      <c r="X65" s="371">
        <f>SUM(X66:X74)</f>
        <v>8076.3209999999999</v>
      </c>
      <c r="Y65" s="371">
        <f>SUM(Y66:Y74)</f>
        <v>2705.4253999999996</v>
      </c>
      <c r="Z65" s="376">
        <f>SUM(X65:Y65)</f>
        <v>10781.7464</v>
      </c>
      <c r="AA65" s="400">
        <f>U65-Z65</f>
        <v>0</v>
      </c>
      <c r="AH65" s="392"/>
      <c r="AI65" s="402"/>
      <c r="AJ65" s="402"/>
      <c r="AM65" s="403"/>
    </row>
    <row r="66" spans="1:40" s="170" customFormat="1" ht="18" customHeight="1">
      <c r="A66" s="163" t="s">
        <v>18</v>
      </c>
      <c r="B66" s="352" t="s">
        <v>340</v>
      </c>
      <c r="C66" s="165"/>
      <c r="D66" s="387">
        <f t="shared" si="27"/>
        <v>7854.3879999999999</v>
      </c>
      <c r="E66" s="387"/>
      <c r="F66" s="387">
        <v>7854.3879999999999</v>
      </c>
      <c r="G66" s="387"/>
      <c r="H66" s="387">
        <f t="shared" ref="H66:H74" si="60">IF(N66=0,0,N66)+IF(M66=0,0,M66*-1)</f>
        <v>221.93299999999999</v>
      </c>
      <c r="I66" s="165"/>
      <c r="J66" s="165"/>
      <c r="K66" s="407">
        <f>D66</f>
        <v>7854.3879999999999</v>
      </c>
      <c r="L66" s="387"/>
      <c r="M66" s="347"/>
      <c r="N66" s="347">
        <v>221.93299999999999</v>
      </c>
      <c r="O66" s="387"/>
      <c r="P66" s="387">
        <f>N66</f>
        <v>221.93299999999999</v>
      </c>
      <c r="Q66" s="387"/>
      <c r="S66" s="387">
        <f>M66</f>
        <v>0</v>
      </c>
      <c r="T66" s="387"/>
      <c r="U66" s="387">
        <f t="shared" ref="U66:U74" si="61">D66+N66-M66</f>
        <v>8076.3209999999999</v>
      </c>
      <c r="V66" s="165"/>
      <c r="W66" s="165"/>
      <c r="X66" s="165">
        <f>U66</f>
        <v>8076.3209999999999</v>
      </c>
      <c r="Y66" s="165"/>
      <c r="AH66" s="392"/>
      <c r="AI66" s="402"/>
      <c r="AJ66" s="402"/>
      <c r="AM66" s="403"/>
    </row>
    <row r="67" spans="1:40" s="170" customFormat="1" ht="18" customHeight="1">
      <c r="A67" s="163" t="s">
        <v>18</v>
      </c>
      <c r="B67" s="408" t="s">
        <v>521</v>
      </c>
      <c r="C67" s="165"/>
      <c r="D67" s="387"/>
      <c r="E67" s="387"/>
      <c r="F67" s="387"/>
      <c r="G67" s="387"/>
      <c r="H67" s="387"/>
      <c r="I67" s="165"/>
      <c r="J67" s="165"/>
      <c r="K67" s="407"/>
      <c r="L67" s="387"/>
      <c r="M67" s="347"/>
      <c r="N67" s="347" t="e">
        <f>'TH Phiêng Pằn'!#REF!/1000000</f>
        <v>#REF!</v>
      </c>
      <c r="O67" s="387"/>
      <c r="P67" s="387"/>
      <c r="Q67" s="387"/>
      <c r="S67" s="387"/>
      <c r="T67" s="387"/>
      <c r="U67" s="387"/>
      <c r="V67" s="165"/>
      <c r="W67" s="165"/>
      <c r="X67" s="165"/>
      <c r="Y67" s="165"/>
      <c r="AH67" s="392"/>
      <c r="AI67" s="402"/>
      <c r="AJ67" s="402"/>
      <c r="AM67" s="403"/>
    </row>
    <row r="68" spans="1:40" s="170" customFormat="1" ht="18" customHeight="1">
      <c r="A68" s="163" t="s">
        <v>18</v>
      </c>
      <c r="B68" s="352" t="s">
        <v>341</v>
      </c>
      <c r="C68" s="165"/>
      <c r="D68" s="387">
        <f t="shared" si="27"/>
        <v>48.094000000000001</v>
      </c>
      <c r="E68" s="387"/>
      <c r="F68" s="387">
        <v>48.094000000000001</v>
      </c>
      <c r="G68" s="387"/>
      <c r="H68" s="387">
        <f t="shared" si="60"/>
        <v>0</v>
      </c>
      <c r="I68" s="165"/>
      <c r="J68" s="165"/>
      <c r="K68" s="407"/>
      <c r="L68" s="387">
        <f>D68</f>
        <v>48.094000000000001</v>
      </c>
      <c r="M68" s="347"/>
      <c r="N68" s="347"/>
      <c r="O68" s="387"/>
      <c r="P68" s="387"/>
      <c r="Q68" s="387">
        <f t="shared" si="28"/>
        <v>0</v>
      </c>
      <c r="S68" s="387"/>
      <c r="T68" s="387">
        <f t="shared" ref="T68:T74" si="62">M68</f>
        <v>0</v>
      </c>
      <c r="U68" s="387">
        <f t="shared" si="61"/>
        <v>48.094000000000001</v>
      </c>
      <c r="V68" s="165"/>
      <c r="W68" s="165"/>
      <c r="X68" s="165"/>
      <c r="Y68" s="165">
        <f>U68</f>
        <v>48.094000000000001</v>
      </c>
      <c r="AH68" s="392"/>
      <c r="AI68" s="402"/>
      <c r="AJ68" s="402"/>
      <c r="AM68" s="403"/>
    </row>
    <row r="69" spans="1:40" s="170" customFormat="1" ht="18" customHeight="1">
      <c r="A69" s="163" t="s">
        <v>18</v>
      </c>
      <c r="B69" s="352" t="s">
        <v>342</v>
      </c>
      <c r="C69" s="165"/>
      <c r="D69" s="387">
        <f t="shared" si="27"/>
        <v>364.44400000000002</v>
      </c>
      <c r="E69" s="387"/>
      <c r="F69" s="387">
        <v>364.44400000000002</v>
      </c>
      <c r="G69" s="387"/>
      <c r="H69" s="387">
        <f t="shared" si="60"/>
        <v>150.066</v>
      </c>
      <c r="I69" s="165"/>
      <c r="J69" s="165"/>
      <c r="K69" s="407"/>
      <c r="L69" s="387">
        <f t="shared" ref="L69:L74" si="63">D69</f>
        <v>364.44400000000002</v>
      </c>
      <c r="M69" s="347"/>
      <c r="N69" s="347">
        <v>150.066</v>
      </c>
      <c r="O69" s="387"/>
      <c r="P69" s="387"/>
      <c r="Q69" s="387">
        <f t="shared" si="28"/>
        <v>150.066</v>
      </c>
      <c r="S69" s="387"/>
      <c r="T69" s="387">
        <f t="shared" si="62"/>
        <v>0</v>
      </c>
      <c r="U69" s="387">
        <f t="shared" si="61"/>
        <v>514.51</v>
      </c>
      <c r="V69" s="165"/>
      <c r="W69" s="165"/>
      <c r="X69" s="165"/>
      <c r="Y69" s="165">
        <f>U69</f>
        <v>514.51</v>
      </c>
      <c r="AH69" s="392"/>
      <c r="AI69" s="402"/>
      <c r="AJ69" s="402"/>
      <c r="AM69" s="403"/>
    </row>
    <row r="70" spans="1:40" s="170" customFormat="1" ht="18" customHeight="1">
      <c r="A70" s="163" t="s">
        <v>18</v>
      </c>
      <c r="B70" s="352" t="s">
        <v>343</v>
      </c>
      <c r="C70" s="165"/>
      <c r="D70" s="387">
        <f t="shared" si="27"/>
        <v>92.76</v>
      </c>
      <c r="E70" s="387"/>
      <c r="F70" s="387">
        <v>92.76</v>
      </c>
      <c r="G70" s="387"/>
      <c r="H70" s="387">
        <f t="shared" si="60"/>
        <v>0</v>
      </c>
      <c r="I70" s="165"/>
      <c r="J70" s="165"/>
      <c r="K70" s="407"/>
      <c r="L70" s="387">
        <f t="shared" si="63"/>
        <v>92.76</v>
      </c>
      <c r="M70" s="347"/>
      <c r="N70" s="347"/>
      <c r="O70" s="387"/>
      <c r="P70" s="387"/>
      <c r="Q70" s="387">
        <f t="shared" si="28"/>
        <v>0</v>
      </c>
      <c r="S70" s="387"/>
      <c r="T70" s="387">
        <f t="shared" si="62"/>
        <v>0</v>
      </c>
      <c r="U70" s="387">
        <f t="shared" si="61"/>
        <v>92.76</v>
      </c>
      <c r="V70" s="165"/>
      <c r="W70" s="165"/>
      <c r="X70" s="165"/>
      <c r="Y70" s="165">
        <f>U70</f>
        <v>92.76</v>
      </c>
      <c r="AH70" s="392"/>
      <c r="AI70" s="402"/>
      <c r="AJ70" s="402"/>
      <c r="AM70" s="403"/>
    </row>
    <row r="71" spans="1:40" s="170" customFormat="1" ht="18" customHeight="1">
      <c r="A71" s="163" t="s">
        <v>18</v>
      </c>
      <c r="B71" s="352" t="s">
        <v>344</v>
      </c>
      <c r="C71" s="165"/>
      <c r="D71" s="387">
        <f t="shared" si="27"/>
        <v>15</v>
      </c>
      <c r="E71" s="387"/>
      <c r="F71" s="387">
        <v>15</v>
      </c>
      <c r="G71" s="387"/>
      <c r="H71" s="387">
        <f t="shared" si="60"/>
        <v>0</v>
      </c>
      <c r="I71" s="165"/>
      <c r="J71" s="165"/>
      <c r="K71" s="407"/>
      <c r="L71" s="387">
        <f t="shared" si="63"/>
        <v>15</v>
      </c>
      <c r="M71" s="347"/>
      <c r="N71" s="347"/>
      <c r="O71" s="387"/>
      <c r="P71" s="387"/>
      <c r="Q71" s="387">
        <f t="shared" si="28"/>
        <v>0</v>
      </c>
      <c r="S71" s="387"/>
      <c r="T71" s="387">
        <f t="shared" si="62"/>
        <v>0</v>
      </c>
      <c r="U71" s="387">
        <f t="shared" si="61"/>
        <v>15</v>
      </c>
      <c r="V71" s="165"/>
      <c r="W71" s="165"/>
      <c r="X71" s="165"/>
      <c r="Y71" s="165">
        <f t="shared" ref="Y71:Y74" si="64">U71</f>
        <v>15</v>
      </c>
      <c r="AH71" s="392"/>
      <c r="AI71" s="402"/>
      <c r="AJ71" s="402"/>
      <c r="AM71" s="403"/>
    </row>
    <row r="72" spans="1:40" s="170" customFormat="1" ht="18" customHeight="1">
      <c r="A72" s="163" t="s">
        <v>18</v>
      </c>
      <c r="B72" s="352" t="s">
        <v>345</v>
      </c>
      <c r="C72" s="165"/>
      <c r="D72" s="387">
        <f t="shared" si="27"/>
        <v>41.853999999999999</v>
      </c>
      <c r="E72" s="387"/>
      <c r="F72" s="387">
        <v>41.853999999999999</v>
      </c>
      <c r="G72" s="387"/>
      <c r="H72" s="387">
        <f t="shared" si="60"/>
        <v>-4.36E-2</v>
      </c>
      <c r="I72" s="165"/>
      <c r="J72" s="165"/>
      <c r="K72" s="407"/>
      <c r="L72" s="387">
        <f t="shared" si="63"/>
        <v>41.853999999999999</v>
      </c>
      <c r="M72" s="347">
        <v>4.36E-2</v>
      </c>
      <c r="N72" s="347"/>
      <c r="O72" s="387"/>
      <c r="P72" s="387"/>
      <c r="Q72" s="387">
        <f t="shared" si="28"/>
        <v>0</v>
      </c>
      <c r="S72" s="387"/>
      <c r="T72" s="387">
        <f t="shared" si="62"/>
        <v>4.36E-2</v>
      </c>
      <c r="U72" s="387">
        <f t="shared" si="61"/>
        <v>41.810400000000001</v>
      </c>
      <c r="V72" s="165"/>
      <c r="W72" s="165"/>
      <c r="X72" s="165"/>
      <c r="Y72" s="165">
        <f t="shared" si="64"/>
        <v>41.810400000000001</v>
      </c>
      <c r="AH72" s="392"/>
      <c r="AI72" s="402"/>
      <c r="AJ72" s="402"/>
      <c r="AM72" s="403"/>
    </row>
    <row r="73" spans="1:40" s="170" customFormat="1" ht="18" customHeight="1">
      <c r="A73" s="163" t="s">
        <v>18</v>
      </c>
      <c r="B73" s="352" t="s">
        <v>346</v>
      </c>
      <c r="C73" s="165"/>
      <c r="D73" s="387">
        <f t="shared" si="27"/>
        <v>1708.53</v>
      </c>
      <c r="E73" s="387"/>
      <c r="F73" s="387">
        <v>1708.53</v>
      </c>
      <c r="G73" s="387"/>
      <c r="H73" s="387">
        <f t="shared" si="60"/>
        <v>67.520999999999987</v>
      </c>
      <c r="I73" s="165"/>
      <c r="J73" s="165"/>
      <c r="K73" s="407"/>
      <c r="L73" s="387">
        <f t="shared" si="63"/>
        <v>1708.53</v>
      </c>
      <c r="M73" s="347"/>
      <c r="N73" s="347">
        <v>67.520999999999987</v>
      </c>
      <c r="O73" s="387"/>
      <c r="P73" s="387"/>
      <c r="Q73" s="387">
        <f t="shared" si="28"/>
        <v>67.520999999999987</v>
      </c>
      <c r="S73" s="387"/>
      <c r="T73" s="387">
        <f t="shared" si="62"/>
        <v>0</v>
      </c>
      <c r="U73" s="387">
        <f t="shared" si="61"/>
        <v>1776.0509999999999</v>
      </c>
      <c r="V73" s="165"/>
      <c r="W73" s="165"/>
      <c r="X73" s="165"/>
      <c r="Y73" s="165">
        <f t="shared" si="64"/>
        <v>1776.0509999999999</v>
      </c>
      <c r="AH73" s="392"/>
      <c r="AI73" s="402"/>
      <c r="AJ73" s="402"/>
      <c r="AM73" s="403"/>
    </row>
    <row r="74" spans="1:40" s="170" customFormat="1" ht="18" customHeight="1">
      <c r="A74" s="163" t="s">
        <v>18</v>
      </c>
      <c r="B74" s="352" t="s">
        <v>347</v>
      </c>
      <c r="C74" s="165"/>
      <c r="D74" s="387">
        <f t="shared" si="27"/>
        <v>220.97499999999999</v>
      </c>
      <c r="E74" s="387"/>
      <c r="F74" s="387">
        <v>220.97499999999999</v>
      </c>
      <c r="G74" s="387"/>
      <c r="H74" s="387">
        <f t="shared" si="60"/>
        <v>-3.7749999999999999</v>
      </c>
      <c r="I74" s="165"/>
      <c r="J74" s="165"/>
      <c r="K74" s="407"/>
      <c r="L74" s="387">
        <f t="shared" si="63"/>
        <v>220.97499999999999</v>
      </c>
      <c r="M74" s="347">
        <v>3.7749999999999999</v>
      </c>
      <c r="N74" s="347"/>
      <c r="O74" s="387"/>
      <c r="P74" s="387"/>
      <c r="Q74" s="387">
        <f t="shared" si="28"/>
        <v>0</v>
      </c>
      <c r="S74" s="387"/>
      <c r="T74" s="387">
        <f t="shared" si="62"/>
        <v>3.7749999999999999</v>
      </c>
      <c r="U74" s="387">
        <f t="shared" si="61"/>
        <v>217.2</v>
      </c>
      <c r="V74" s="165"/>
      <c r="W74" s="165"/>
      <c r="X74" s="165"/>
      <c r="Y74" s="165">
        <f t="shared" si="64"/>
        <v>217.2</v>
      </c>
      <c r="AH74" s="392"/>
      <c r="AI74" s="402"/>
      <c r="AJ74" s="402"/>
      <c r="AM74" s="403"/>
    </row>
    <row r="75" spans="1:40" s="167" customFormat="1" ht="18" customHeight="1">
      <c r="A75" s="348" t="s">
        <v>147</v>
      </c>
      <c r="B75" s="349" t="s">
        <v>148</v>
      </c>
      <c r="C75" s="373"/>
      <c r="D75" s="371">
        <f t="shared" ref="D75" si="65">+D76+D86+D96</f>
        <v>36848.644254000006</v>
      </c>
      <c r="E75" s="371">
        <f t="shared" ref="E75:U75" si="66">+E76+E86+E96</f>
        <v>0</v>
      </c>
      <c r="F75" s="371">
        <f t="shared" si="66"/>
        <v>36876.724254000001</v>
      </c>
      <c r="G75" s="371">
        <f t="shared" si="66"/>
        <v>-28.08</v>
      </c>
      <c r="H75" s="371">
        <f t="shared" si="66"/>
        <v>-1160.7276002664005</v>
      </c>
      <c r="I75" s="371">
        <f t="shared" si="66"/>
        <v>0</v>
      </c>
      <c r="J75" s="371">
        <f t="shared" si="66"/>
        <v>0</v>
      </c>
      <c r="K75" s="371">
        <f t="shared" si="66"/>
        <v>26922.642253999999</v>
      </c>
      <c r="L75" s="371">
        <f t="shared" si="66"/>
        <v>9926.0020000000004</v>
      </c>
      <c r="M75" s="350">
        <f>+M76+M86+M96</f>
        <v>1736.8916002664005</v>
      </c>
      <c r="N75" s="350" t="e">
        <f t="shared" si="66"/>
        <v>#REF!</v>
      </c>
      <c r="O75" s="371"/>
      <c r="P75" s="371">
        <f t="shared" si="66"/>
        <v>0</v>
      </c>
      <c r="Q75" s="371">
        <f t="shared" si="66"/>
        <v>576.16399999999999</v>
      </c>
      <c r="S75" s="371">
        <f t="shared" si="66"/>
        <v>1141.0340002664004</v>
      </c>
      <c r="T75" s="371">
        <f t="shared" si="66"/>
        <v>595.85760000000005</v>
      </c>
      <c r="U75" s="371">
        <f t="shared" si="66"/>
        <v>35687.916653733606</v>
      </c>
      <c r="V75" s="371" t="e">
        <f>V76+V86+V96+#REF!+#REF!</f>
        <v>#REF!</v>
      </c>
      <c r="W75" s="371" t="e">
        <f>W76+W86+W96+#REF!+#REF!</f>
        <v>#REF!</v>
      </c>
      <c r="X75" s="371" t="e">
        <f>X76+X86+X96+#REF!+#REF!</f>
        <v>#REF!</v>
      </c>
      <c r="Y75" s="371" t="e">
        <f>Y76+Y86+Y96+#REF!+#REF!</f>
        <v>#REF!</v>
      </c>
      <c r="Z75" s="376" t="e">
        <f>SUM(X75:Y75)</f>
        <v>#REF!</v>
      </c>
      <c r="AA75" s="400" t="e">
        <f>U75-Z75</f>
        <v>#REF!</v>
      </c>
      <c r="AH75" s="168"/>
      <c r="AI75" s="169"/>
      <c r="AJ75" s="169"/>
      <c r="AM75" s="357"/>
    </row>
    <row r="76" spans="1:40" s="170" customFormat="1" ht="18" customHeight="1">
      <c r="A76" s="348" t="s">
        <v>79</v>
      </c>
      <c r="B76" s="349" t="s">
        <v>354</v>
      </c>
      <c r="C76" s="373"/>
      <c r="D76" s="371">
        <f t="shared" ref="D76:U76" si="67">SUM(D77:D85)</f>
        <v>10213.697970000001</v>
      </c>
      <c r="E76" s="371">
        <f t="shared" si="67"/>
        <v>0</v>
      </c>
      <c r="F76" s="371">
        <f t="shared" si="67"/>
        <v>10213.697970000001</v>
      </c>
      <c r="G76" s="371">
        <f t="shared" si="67"/>
        <v>0</v>
      </c>
      <c r="H76" s="371">
        <f t="shared" si="67"/>
        <v>-297.39150000000001</v>
      </c>
      <c r="I76" s="371">
        <f t="shared" si="67"/>
        <v>0</v>
      </c>
      <c r="J76" s="371">
        <f t="shared" si="67"/>
        <v>0</v>
      </c>
      <c r="K76" s="371">
        <f t="shared" si="67"/>
        <v>8356.2829700000002</v>
      </c>
      <c r="L76" s="371">
        <f t="shared" si="67"/>
        <v>1857.415</v>
      </c>
      <c r="M76" s="350">
        <f>SUM(M77:M85)</f>
        <v>524.16250000000002</v>
      </c>
      <c r="N76" s="350" t="e">
        <f t="shared" si="67"/>
        <v>#REF!</v>
      </c>
      <c r="O76" s="371"/>
      <c r="P76" s="371">
        <f t="shared" si="67"/>
        <v>0</v>
      </c>
      <c r="Q76" s="371">
        <f t="shared" si="67"/>
        <v>226.77099999999999</v>
      </c>
      <c r="S76" s="371">
        <f t="shared" si="67"/>
        <v>455.6</v>
      </c>
      <c r="T76" s="371">
        <f t="shared" si="67"/>
        <v>68.5625</v>
      </c>
      <c r="U76" s="371">
        <f t="shared" si="67"/>
        <v>9916.3064699999995</v>
      </c>
      <c r="V76" s="371">
        <f>SUM(V77:V85)</f>
        <v>0</v>
      </c>
      <c r="W76" s="371">
        <f>SUM(W77:W85)</f>
        <v>0</v>
      </c>
      <c r="X76" s="371">
        <f>SUM(X77:X85)</f>
        <v>7900.6829699999998</v>
      </c>
      <c r="Y76" s="371">
        <f>SUM(Y77:Y85)</f>
        <v>2015.6234999999999</v>
      </c>
      <c r="Z76" s="376">
        <f>SUM(X76:Y76)</f>
        <v>9916.3064699999995</v>
      </c>
      <c r="AA76" s="400">
        <f>U76-Z76</f>
        <v>0</v>
      </c>
      <c r="AH76" s="392"/>
      <c r="AI76" s="402"/>
      <c r="AJ76" s="402"/>
      <c r="AM76" s="403"/>
      <c r="AN76" s="170" t="e">
        <f>M76-N76</f>
        <v>#REF!</v>
      </c>
    </row>
    <row r="77" spans="1:40" s="170" customFormat="1" ht="18" customHeight="1">
      <c r="A77" s="163" t="s">
        <v>18</v>
      </c>
      <c r="B77" s="352" t="s">
        <v>340</v>
      </c>
      <c r="C77" s="165"/>
      <c r="D77" s="387">
        <f t="shared" si="27"/>
        <v>8356.2829700000002</v>
      </c>
      <c r="E77" s="387"/>
      <c r="F77" s="387">
        <v>8356.2829700000002</v>
      </c>
      <c r="G77" s="387"/>
      <c r="H77" s="387">
        <f t="shared" ref="H77:H85" si="68">IF(N77=0,0,N77)+IF(M77=0,0,M77*-1)</f>
        <v>-455.6</v>
      </c>
      <c r="I77" s="165"/>
      <c r="J77" s="165"/>
      <c r="K77" s="407">
        <f>D77</f>
        <v>8356.2829700000002</v>
      </c>
      <c r="L77" s="387"/>
      <c r="M77" s="347">
        <v>455.6</v>
      </c>
      <c r="N77" s="347"/>
      <c r="O77" s="387"/>
      <c r="P77" s="387"/>
      <c r="Q77" s="387">
        <f t="shared" si="28"/>
        <v>0</v>
      </c>
      <c r="S77" s="387">
        <f>M77</f>
        <v>455.6</v>
      </c>
      <c r="T77" s="387"/>
      <c r="U77" s="387">
        <f t="shared" ref="U77:U85" si="69">D77+N77-M77</f>
        <v>7900.6829699999998</v>
      </c>
      <c r="V77" s="165"/>
      <c r="W77" s="165"/>
      <c r="X77" s="165">
        <f>U77</f>
        <v>7900.6829699999998</v>
      </c>
      <c r="Y77" s="165"/>
      <c r="AH77" s="392"/>
      <c r="AI77" s="402"/>
      <c r="AJ77" s="402"/>
      <c r="AM77" s="403"/>
    </row>
    <row r="78" spans="1:40" s="170" customFormat="1" ht="18" customHeight="1">
      <c r="A78" s="163" t="s">
        <v>18</v>
      </c>
      <c r="B78" s="408" t="s">
        <v>521</v>
      </c>
      <c r="C78" s="165"/>
      <c r="D78" s="387"/>
      <c r="E78" s="387"/>
      <c r="F78" s="387"/>
      <c r="G78" s="387"/>
      <c r="H78" s="387"/>
      <c r="I78" s="165"/>
      <c r="J78" s="165"/>
      <c r="K78" s="407"/>
      <c r="L78" s="387"/>
      <c r="M78" s="347"/>
      <c r="N78" s="347" t="e">
        <f>'TH&amp;THCS Chiềng Lương'!#REF!/1000000</f>
        <v>#REF!</v>
      </c>
      <c r="O78" s="387"/>
      <c r="P78" s="387"/>
      <c r="Q78" s="387"/>
      <c r="S78" s="387"/>
      <c r="T78" s="387"/>
      <c r="U78" s="387"/>
      <c r="V78" s="165"/>
      <c r="W78" s="165"/>
      <c r="X78" s="165"/>
      <c r="Y78" s="165"/>
      <c r="AH78" s="392"/>
      <c r="AI78" s="402"/>
      <c r="AJ78" s="402"/>
      <c r="AM78" s="403"/>
    </row>
    <row r="79" spans="1:40" s="170" customFormat="1" ht="18" customHeight="1">
      <c r="A79" s="163" t="s">
        <v>18</v>
      </c>
      <c r="B79" s="351" t="s">
        <v>341</v>
      </c>
      <c r="C79" s="165"/>
      <c r="D79" s="387">
        <f t="shared" si="27"/>
        <v>67.044499999999999</v>
      </c>
      <c r="E79" s="387"/>
      <c r="F79" s="387">
        <v>67.044499999999999</v>
      </c>
      <c r="G79" s="387"/>
      <c r="H79" s="387">
        <f t="shared" si="68"/>
        <v>7.1159999999999997</v>
      </c>
      <c r="I79" s="165"/>
      <c r="J79" s="165"/>
      <c r="K79" s="407"/>
      <c r="L79" s="388">
        <f>D79</f>
        <v>67.044499999999999</v>
      </c>
      <c r="M79" s="347"/>
      <c r="N79" s="347">
        <v>7.1159999999999997</v>
      </c>
      <c r="O79" s="388"/>
      <c r="P79" s="388"/>
      <c r="Q79" s="388">
        <f t="shared" si="28"/>
        <v>7.1159999999999997</v>
      </c>
      <c r="S79" s="388"/>
      <c r="T79" s="388">
        <f t="shared" ref="T79:T85" si="70">M79</f>
        <v>0</v>
      </c>
      <c r="U79" s="387">
        <f t="shared" si="69"/>
        <v>74.160499999999999</v>
      </c>
      <c r="V79" s="165"/>
      <c r="W79" s="165"/>
      <c r="X79" s="165"/>
      <c r="Y79" s="165">
        <f>U79</f>
        <v>74.160499999999999</v>
      </c>
      <c r="Z79" s="409"/>
      <c r="AA79" s="410"/>
      <c r="AG79" s="392"/>
      <c r="AI79" s="402"/>
      <c r="AJ79" s="402"/>
      <c r="AM79" s="403"/>
    </row>
    <row r="80" spans="1:40" s="170" customFormat="1" ht="18" customHeight="1">
      <c r="A80" s="163" t="s">
        <v>18</v>
      </c>
      <c r="B80" s="351" t="s">
        <v>342</v>
      </c>
      <c r="C80" s="165"/>
      <c r="D80" s="387">
        <f t="shared" si="27"/>
        <v>403.66800000000001</v>
      </c>
      <c r="E80" s="387"/>
      <c r="F80" s="387">
        <v>403.66800000000001</v>
      </c>
      <c r="G80" s="387"/>
      <c r="H80" s="387">
        <f t="shared" si="68"/>
        <v>166.21600000000001</v>
      </c>
      <c r="I80" s="415"/>
      <c r="J80" s="415"/>
      <c r="K80" s="412"/>
      <c r="L80" s="388">
        <f t="shared" ref="L80:L85" si="71">D80</f>
        <v>403.66800000000001</v>
      </c>
      <c r="M80" s="347"/>
      <c r="N80" s="347">
        <v>166.21600000000001</v>
      </c>
      <c r="O80" s="388"/>
      <c r="P80" s="388"/>
      <c r="Q80" s="388">
        <f t="shared" si="28"/>
        <v>166.21600000000001</v>
      </c>
      <c r="S80" s="388"/>
      <c r="T80" s="388">
        <f t="shared" si="70"/>
        <v>0</v>
      </c>
      <c r="U80" s="387">
        <f t="shared" si="69"/>
        <v>569.88400000000001</v>
      </c>
      <c r="V80" s="165"/>
      <c r="W80" s="165"/>
      <c r="X80" s="165"/>
      <c r="Y80" s="165">
        <f>U80</f>
        <v>569.88400000000001</v>
      </c>
      <c r="Z80" s="409"/>
      <c r="AA80" s="410"/>
      <c r="AG80" s="392"/>
      <c r="AI80" s="402"/>
      <c r="AJ80" s="402"/>
      <c r="AM80" s="403"/>
    </row>
    <row r="81" spans="1:39" s="170" customFormat="1" ht="18" customHeight="1">
      <c r="A81" s="163" t="s">
        <v>18</v>
      </c>
      <c r="B81" s="351" t="s">
        <v>343</v>
      </c>
      <c r="C81" s="165"/>
      <c r="D81" s="387">
        <f t="shared" si="27"/>
        <v>45</v>
      </c>
      <c r="E81" s="387"/>
      <c r="F81" s="387">
        <v>45</v>
      </c>
      <c r="G81" s="387"/>
      <c r="H81" s="387">
        <f t="shared" si="68"/>
        <v>0</v>
      </c>
      <c r="I81" s="165"/>
      <c r="J81" s="166"/>
      <c r="K81" s="407"/>
      <c r="L81" s="388">
        <f t="shared" si="71"/>
        <v>45</v>
      </c>
      <c r="M81" s="347"/>
      <c r="N81" s="347"/>
      <c r="O81" s="388"/>
      <c r="P81" s="388"/>
      <c r="Q81" s="388">
        <f t="shared" si="28"/>
        <v>0</v>
      </c>
      <c r="S81" s="388"/>
      <c r="T81" s="388">
        <f t="shared" si="70"/>
        <v>0</v>
      </c>
      <c r="U81" s="387">
        <f t="shared" si="69"/>
        <v>45</v>
      </c>
      <c r="V81" s="165"/>
      <c r="W81" s="165"/>
      <c r="X81" s="165"/>
      <c r="Y81" s="165">
        <f>U81</f>
        <v>45</v>
      </c>
      <c r="Z81" s="409"/>
      <c r="AA81" s="410"/>
      <c r="AG81" s="392"/>
      <c r="AI81" s="402"/>
      <c r="AJ81" s="402"/>
      <c r="AM81" s="403"/>
    </row>
    <row r="82" spans="1:39" s="170" customFormat="1" ht="18" customHeight="1">
      <c r="A82" s="163" t="s">
        <v>18</v>
      </c>
      <c r="B82" s="351" t="s">
        <v>344</v>
      </c>
      <c r="C82" s="165"/>
      <c r="D82" s="387">
        <f t="shared" si="27"/>
        <v>0</v>
      </c>
      <c r="E82" s="387"/>
      <c r="F82" s="387"/>
      <c r="G82" s="387"/>
      <c r="H82" s="387">
        <f t="shared" si="68"/>
        <v>0</v>
      </c>
      <c r="I82" s="166"/>
      <c r="J82" s="166"/>
      <c r="K82" s="387"/>
      <c r="L82" s="388">
        <f t="shared" si="71"/>
        <v>0</v>
      </c>
      <c r="M82" s="347"/>
      <c r="N82" s="347"/>
      <c r="O82" s="388"/>
      <c r="P82" s="388"/>
      <c r="Q82" s="388">
        <f t="shared" si="28"/>
        <v>0</v>
      </c>
      <c r="S82" s="388"/>
      <c r="T82" s="388">
        <f t="shared" si="70"/>
        <v>0</v>
      </c>
      <c r="U82" s="387">
        <f t="shared" si="69"/>
        <v>0</v>
      </c>
      <c r="V82" s="165"/>
      <c r="W82" s="165"/>
      <c r="X82" s="165"/>
      <c r="Y82" s="165">
        <f t="shared" ref="Y82:Y85" si="72">U82</f>
        <v>0</v>
      </c>
      <c r="Z82" s="409"/>
      <c r="AA82" s="410"/>
      <c r="AG82" s="392"/>
      <c r="AI82" s="402"/>
      <c r="AJ82" s="402"/>
      <c r="AM82" s="403"/>
    </row>
    <row r="83" spans="1:39" s="170" customFormat="1" ht="18" customHeight="1">
      <c r="A83" s="163" t="s">
        <v>18</v>
      </c>
      <c r="B83" s="351" t="s">
        <v>345</v>
      </c>
      <c r="C83" s="165"/>
      <c r="D83" s="387">
        <f t="shared" si="27"/>
        <v>89.602000000000004</v>
      </c>
      <c r="E83" s="387"/>
      <c r="F83" s="387">
        <v>89.602000000000004</v>
      </c>
      <c r="G83" s="387"/>
      <c r="H83" s="387">
        <f t="shared" si="68"/>
        <v>-1.4890000000000001</v>
      </c>
      <c r="I83" s="165"/>
      <c r="J83" s="165"/>
      <c r="K83" s="407"/>
      <c r="L83" s="388">
        <f t="shared" si="71"/>
        <v>89.602000000000004</v>
      </c>
      <c r="M83" s="347">
        <v>1.4890000000000001</v>
      </c>
      <c r="N83" s="347"/>
      <c r="O83" s="388"/>
      <c r="P83" s="388"/>
      <c r="Q83" s="388">
        <f t="shared" si="28"/>
        <v>0</v>
      </c>
      <c r="S83" s="388"/>
      <c r="T83" s="388">
        <f t="shared" si="70"/>
        <v>1.4890000000000001</v>
      </c>
      <c r="U83" s="387">
        <f t="shared" si="69"/>
        <v>88.113</v>
      </c>
      <c r="V83" s="165"/>
      <c r="W83" s="165"/>
      <c r="X83" s="165"/>
      <c r="Y83" s="165">
        <f t="shared" si="72"/>
        <v>88.113</v>
      </c>
      <c r="Z83" s="409"/>
      <c r="AA83" s="410"/>
      <c r="AG83" s="392"/>
      <c r="AI83" s="402"/>
      <c r="AJ83" s="402"/>
      <c r="AM83" s="403"/>
    </row>
    <row r="84" spans="1:39" s="167" customFormat="1" ht="18" customHeight="1">
      <c r="A84" s="163" t="s">
        <v>18</v>
      </c>
      <c r="B84" s="353" t="s">
        <v>346</v>
      </c>
      <c r="C84" s="165"/>
      <c r="D84" s="387">
        <f t="shared" si="27"/>
        <v>1105.6869999999999</v>
      </c>
      <c r="E84" s="387"/>
      <c r="F84" s="387">
        <v>1105.6869999999999</v>
      </c>
      <c r="G84" s="387"/>
      <c r="H84" s="387">
        <f t="shared" si="68"/>
        <v>53.439</v>
      </c>
      <c r="I84" s="165"/>
      <c r="J84" s="165"/>
      <c r="K84" s="407"/>
      <c r="L84" s="388">
        <f t="shared" si="71"/>
        <v>1105.6869999999999</v>
      </c>
      <c r="M84" s="347"/>
      <c r="N84" s="347">
        <v>53.439</v>
      </c>
      <c r="O84" s="388"/>
      <c r="P84" s="388"/>
      <c r="Q84" s="388">
        <f t="shared" si="28"/>
        <v>53.439</v>
      </c>
      <c r="S84" s="388"/>
      <c r="T84" s="388">
        <f t="shared" si="70"/>
        <v>0</v>
      </c>
      <c r="U84" s="387">
        <f t="shared" si="69"/>
        <v>1159.126</v>
      </c>
      <c r="V84" s="165"/>
      <c r="W84" s="165"/>
      <c r="X84" s="165"/>
      <c r="Y84" s="165">
        <f t="shared" si="72"/>
        <v>1159.126</v>
      </c>
      <c r="Z84" s="409"/>
      <c r="AA84" s="410"/>
      <c r="AG84" s="168"/>
      <c r="AI84" s="169"/>
      <c r="AJ84" s="169"/>
      <c r="AM84" s="357"/>
    </row>
    <row r="85" spans="1:39" s="167" customFormat="1" ht="18" customHeight="1">
      <c r="A85" s="163" t="s">
        <v>18</v>
      </c>
      <c r="B85" s="351" t="s">
        <v>347</v>
      </c>
      <c r="C85" s="165"/>
      <c r="D85" s="387">
        <f t="shared" si="27"/>
        <v>146.4135</v>
      </c>
      <c r="E85" s="387"/>
      <c r="F85" s="387">
        <v>146.4135</v>
      </c>
      <c r="G85" s="387"/>
      <c r="H85" s="387">
        <f t="shared" si="68"/>
        <v>-67.073499999999996</v>
      </c>
      <c r="I85" s="165"/>
      <c r="J85" s="165"/>
      <c r="K85" s="407"/>
      <c r="L85" s="388">
        <f t="shared" si="71"/>
        <v>146.4135</v>
      </c>
      <c r="M85" s="347">
        <v>67.073499999999996</v>
      </c>
      <c r="N85" s="347"/>
      <c r="O85" s="388"/>
      <c r="P85" s="388"/>
      <c r="Q85" s="388">
        <f t="shared" si="28"/>
        <v>0</v>
      </c>
      <c r="S85" s="388"/>
      <c r="T85" s="388">
        <f t="shared" si="70"/>
        <v>67.073499999999996</v>
      </c>
      <c r="U85" s="387">
        <f t="shared" si="69"/>
        <v>79.34</v>
      </c>
      <c r="V85" s="165"/>
      <c r="W85" s="165"/>
      <c r="X85" s="165"/>
      <c r="Y85" s="165">
        <f t="shared" si="72"/>
        <v>79.34</v>
      </c>
      <c r="Z85" s="409"/>
      <c r="AA85" s="410"/>
      <c r="AG85" s="168"/>
      <c r="AI85" s="169"/>
      <c r="AJ85" s="169"/>
      <c r="AM85" s="357"/>
    </row>
    <row r="86" spans="1:39" s="170" customFormat="1" ht="18" customHeight="1">
      <c r="A86" s="348" t="s">
        <v>82</v>
      </c>
      <c r="B86" s="349" t="s">
        <v>355</v>
      </c>
      <c r="C86" s="373"/>
      <c r="D86" s="371">
        <f>SUM(D87:D95)</f>
        <v>15960.981000000003</v>
      </c>
      <c r="E86" s="371">
        <f t="shared" ref="E86:U86" si="73">SUM(E87:E95)</f>
        <v>0</v>
      </c>
      <c r="F86" s="371">
        <f t="shared" si="73"/>
        <v>15960.981000000003</v>
      </c>
      <c r="G86" s="371">
        <f t="shared" si="73"/>
        <v>0</v>
      </c>
      <c r="H86" s="371">
        <f t="shared" si="73"/>
        <v>-556.21510048040011</v>
      </c>
      <c r="I86" s="371">
        <f t="shared" si="73"/>
        <v>0</v>
      </c>
      <c r="J86" s="371">
        <f t="shared" si="73"/>
        <v>0</v>
      </c>
      <c r="K86" s="371">
        <f t="shared" si="73"/>
        <v>11365.409000000001</v>
      </c>
      <c r="L86" s="371">
        <f t="shared" si="73"/>
        <v>4595.5720000000001</v>
      </c>
      <c r="M86" s="350">
        <f>SUM(M87:M95)</f>
        <v>774.02010048040006</v>
      </c>
      <c r="N86" s="350" t="e">
        <f t="shared" si="73"/>
        <v>#REF!</v>
      </c>
      <c r="O86" s="371"/>
      <c r="P86" s="371">
        <f t="shared" si="73"/>
        <v>0</v>
      </c>
      <c r="Q86" s="371">
        <f t="shared" si="73"/>
        <v>217.80500000000001</v>
      </c>
      <c r="S86" s="371">
        <f t="shared" si="73"/>
        <v>436.76500048040009</v>
      </c>
      <c r="T86" s="371">
        <f t="shared" si="73"/>
        <v>337.25510000000003</v>
      </c>
      <c r="U86" s="371">
        <f t="shared" si="73"/>
        <v>15404.765899519603</v>
      </c>
      <c r="V86" s="371">
        <f>SUM(V87:V95)</f>
        <v>0</v>
      </c>
      <c r="W86" s="371">
        <f>SUM(W87:W95)</f>
        <v>0</v>
      </c>
      <c r="X86" s="371">
        <f>SUM(X87:X95)</f>
        <v>10928.643999519601</v>
      </c>
      <c r="Y86" s="371">
        <f>SUM(Y87:Y95)</f>
        <v>4476.1219000000001</v>
      </c>
      <c r="Z86" s="376">
        <f>SUM(X86:Y86)</f>
        <v>15404.765899519602</v>
      </c>
      <c r="AA86" s="400">
        <f>U86-Z86</f>
        <v>0</v>
      </c>
      <c r="AH86" s="392"/>
      <c r="AI86" s="402"/>
      <c r="AJ86" s="402"/>
      <c r="AM86" s="403"/>
    </row>
    <row r="87" spans="1:39" s="167" customFormat="1" ht="18" customHeight="1">
      <c r="A87" s="163" t="s">
        <v>18</v>
      </c>
      <c r="B87" s="351" t="s">
        <v>340</v>
      </c>
      <c r="C87" s="165"/>
      <c r="D87" s="387">
        <f t="shared" si="27"/>
        <v>11365.409000000001</v>
      </c>
      <c r="E87" s="387"/>
      <c r="F87" s="387">
        <v>11365.409000000001</v>
      </c>
      <c r="G87" s="387"/>
      <c r="H87" s="387">
        <f t="shared" ref="H87:H95" si="74">IF(N87=0,0,N87)+IF(M87=0,0,M87*-1)</f>
        <v>-436.76500048040009</v>
      </c>
      <c r="I87" s="165"/>
      <c r="J87" s="165"/>
      <c r="K87" s="407">
        <f>D87</f>
        <v>11365.409000000001</v>
      </c>
      <c r="L87" s="388"/>
      <c r="M87" s="347">
        <v>436.76500048040009</v>
      </c>
      <c r="N87" s="347"/>
      <c r="O87" s="388"/>
      <c r="P87" s="388">
        <f t="shared" si="34"/>
        <v>0</v>
      </c>
      <c r="Q87" s="388">
        <f t="shared" si="28"/>
        <v>0</v>
      </c>
      <c r="S87" s="388">
        <f>M87</f>
        <v>436.76500048040009</v>
      </c>
      <c r="T87" s="388"/>
      <c r="U87" s="387">
        <f t="shared" ref="U87:U95" si="75">D87+N87-M87</f>
        <v>10928.643999519601</v>
      </c>
      <c r="V87" s="165"/>
      <c r="W87" s="165"/>
      <c r="X87" s="165">
        <f>U87</f>
        <v>10928.643999519601</v>
      </c>
      <c r="Y87" s="165"/>
      <c r="Z87" s="409"/>
      <c r="AA87" s="410"/>
      <c r="AG87" s="168"/>
      <c r="AI87" s="169"/>
      <c r="AJ87" s="169"/>
      <c r="AM87" s="357"/>
    </row>
    <row r="88" spans="1:39" s="167" customFormat="1" ht="18" customHeight="1">
      <c r="A88" s="163" t="s">
        <v>18</v>
      </c>
      <c r="B88" s="408" t="s">
        <v>521</v>
      </c>
      <c r="C88" s="165"/>
      <c r="D88" s="387"/>
      <c r="E88" s="387"/>
      <c r="F88" s="387"/>
      <c r="G88" s="387"/>
      <c r="H88" s="387"/>
      <c r="I88" s="165"/>
      <c r="J88" s="165"/>
      <c r="K88" s="407"/>
      <c r="L88" s="388"/>
      <c r="M88" s="347"/>
      <c r="N88" s="347" t="e">
        <f>'TH&amp;THCS bán trú Phiêng Pằn'!#REF!/1000000</f>
        <v>#REF!</v>
      </c>
      <c r="O88" s="388"/>
      <c r="P88" s="388"/>
      <c r="Q88" s="388"/>
      <c r="S88" s="388"/>
      <c r="T88" s="388"/>
      <c r="U88" s="387"/>
      <c r="V88" s="165"/>
      <c r="W88" s="165"/>
      <c r="X88" s="165"/>
      <c r="Y88" s="165"/>
      <c r="Z88" s="409"/>
      <c r="AA88" s="410"/>
      <c r="AG88" s="168"/>
      <c r="AI88" s="169"/>
      <c r="AJ88" s="169"/>
      <c r="AM88" s="357"/>
    </row>
    <row r="89" spans="1:39" s="167" customFormat="1" ht="18" customHeight="1">
      <c r="A89" s="163" t="s">
        <v>18</v>
      </c>
      <c r="B89" s="351" t="s">
        <v>341</v>
      </c>
      <c r="C89" s="165"/>
      <c r="D89" s="387">
        <f t="shared" si="27"/>
        <v>201.84</v>
      </c>
      <c r="E89" s="387"/>
      <c r="F89" s="387">
        <v>201.84</v>
      </c>
      <c r="G89" s="387"/>
      <c r="H89" s="387">
        <f t="shared" si="74"/>
        <v>0</v>
      </c>
      <c r="I89" s="165"/>
      <c r="J89" s="165"/>
      <c r="K89" s="407"/>
      <c r="L89" s="388">
        <f>D89</f>
        <v>201.84</v>
      </c>
      <c r="M89" s="347"/>
      <c r="N89" s="347"/>
      <c r="O89" s="388"/>
      <c r="P89" s="388"/>
      <c r="Q89" s="388">
        <f t="shared" si="28"/>
        <v>0</v>
      </c>
      <c r="S89" s="388"/>
      <c r="T89" s="388">
        <f t="shared" ref="T89:T95" si="76">M89</f>
        <v>0</v>
      </c>
      <c r="U89" s="387">
        <f t="shared" si="75"/>
        <v>201.84</v>
      </c>
      <c r="V89" s="165"/>
      <c r="W89" s="165"/>
      <c r="X89" s="165"/>
      <c r="Y89" s="165">
        <f>U89</f>
        <v>201.84</v>
      </c>
      <c r="Z89" s="409"/>
      <c r="AA89" s="410"/>
      <c r="AG89" s="168"/>
      <c r="AI89" s="169"/>
      <c r="AJ89" s="169"/>
      <c r="AM89" s="357"/>
    </row>
    <row r="90" spans="1:39" s="167" customFormat="1" ht="18" customHeight="1">
      <c r="A90" s="163" t="s">
        <v>18</v>
      </c>
      <c r="B90" s="351" t="s">
        <v>342</v>
      </c>
      <c r="C90" s="165"/>
      <c r="D90" s="387">
        <f t="shared" si="27"/>
        <v>528.95500000000004</v>
      </c>
      <c r="E90" s="387"/>
      <c r="F90" s="387">
        <v>528.95500000000004</v>
      </c>
      <c r="G90" s="387"/>
      <c r="H90" s="387">
        <f t="shared" si="74"/>
        <v>217.80500000000001</v>
      </c>
      <c r="I90" s="165"/>
      <c r="J90" s="165"/>
      <c r="K90" s="407"/>
      <c r="L90" s="388">
        <f>D90</f>
        <v>528.95500000000004</v>
      </c>
      <c r="M90" s="347"/>
      <c r="N90" s="347">
        <v>217.80500000000001</v>
      </c>
      <c r="O90" s="388"/>
      <c r="P90" s="388"/>
      <c r="Q90" s="388">
        <f t="shared" si="28"/>
        <v>217.80500000000001</v>
      </c>
      <c r="S90" s="388"/>
      <c r="T90" s="388">
        <f t="shared" si="76"/>
        <v>0</v>
      </c>
      <c r="U90" s="387">
        <f t="shared" si="75"/>
        <v>746.76</v>
      </c>
      <c r="V90" s="165"/>
      <c r="W90" s="165"/>
      <c r="X90" s="165"/>
      <c r="Y90" s="165">
        <f>U90</f>
        <v>746.76</v>
      </c>
      <c r="Z90" s="409"/>
      <c r="AA90" s="410"/>
      <c r="AG90" s="168"/>
      <c r="AI90" s="169"/>
      <c r="AJ90" s="169"/>
      <c r="AM90" s="357"/>
    </row>
    <row r="91" spans="1:39" s="167" customFormat="1" ht="18" customHeight="1">
      <c r="A91" s="163" t="s">
        <v>18</v>
      </c>
      <c r="B91" s="351" t="s">
        <v>343</v>
      </c>
      <c r="C91" s="165"/>
      <c r="D91" s="387">
        <f t="shared" si="27"/>
        <v>0</v>
      </c>
      <c r="E91" s="387"/>
      <c r="F91" s="387"/>
      <c r="G91" s="387"/>
      <c r="H91" s="387">
        <f t="shared" si="74"/>
        <v>0</v>
      </c>
      <c r="I91" s="165"/>
      <c r="J91" s="165"/>
      <c r="K91" s="407"/>
      <c r="L91" s="388">
        <f t="shared" ref="L91:L95" si="77">D91</f>
        <v>0</v>
      </c>
      <c r="M91" s="347"/>
      <c r="N91" s="347"/>
      <c r="O91" s="388"/>
      <c r="P91" s="388"/>
      <c r="Q91" s="388">
        <f t="shared" si="28"/>
        <v>0</v>
      </c>
      <c r="S91" s="388"/>
      <c r="T91" s="388">
        <f t="shared" si="76"/>
        <v>0</v>
      </c>
      <c r="U91" s="387">
        <f t="shared" si="75"/>
        <v>0</v>
      </c>
      <c r="V91" s="165"/>
      <c r="W91" s="165"/>
      <c r="X91" s="165"/>
      <c r="Y91" s="165">
        <f>U91</f>
        <v>0</v>
      </c>
      <c r="Z91" s="409"/>
      <c r="AA91" s="410"/>
      <c r="AG91" s="168"/>
      <c r="AI91" s="169"/>
      <c r="AJ91" s="169"/>
      <c r="AM91" s="357"/>
    </row>
    <row r="92" spans="1:39" s="167" customFormat="1" ht="18" customHeight="1">
      <c r="A92" s="163" t="s">
        <v>18</v>
      </c>
      <c r="B92" s="351" t="s">
        <v>344</v>
      </c>
      <c r="C92" s="165"/>
      <c r="D92" s="387">
        <f t="shared" si="27"/>
        <v>0</v>
      </c>
      <c r="E92" s="387"/>
      <c r="F92" s="387"/>
      <c r="G92" s="387"/>
      <c r="H92" s="387">
        <f t="shared" si="74"/>
        <v>0</v>
      </c>
      <c r="I92" s="165"/>
      <c r="J92" s="165"/>
      <c r="K92" s="407"/>
      <c r="L92" s="388">
        <f t="shared" si="77"/>
        <v>0</v>
      </c>
      <c r="M92" s="347"/>
      <c r="N92" s="347"/>
      <c r="O92" s="388"/>
      <c r="P92" s="388"/>
      <c r="Q92" s="388">
        <f t="shared" si="28"/>
        <v>0</v>
      </c>
      <c r="S92" s="388"/>
      <c r="T92" s="388">
        <f t="shared" si="76"/>
        <v>0</v>
      </c>
      <c r="U92" s="387">
        <f t="shared" si="75"/>
        <v>0</v>
      </c>
      <c r="V92" s="165"/>
      <c r="W92" s="165"/>
      <c r="X92" s="165"/>
      <c r="Y92" s="165">
        <f t="shared" ref="Y92:Y95" si="78">U92</f>
        <v>0</v>
      </c>
      <c r="Z92" s="409"/>
      <c r="AA92" s="410"/>
      <c r="AG92" s="168"/>
      <c r="AI92" s="169"/>
      <c r="AJ92" s="169"/>
      <c r="AM92" s="357"/>
    </row>
    <row r="93" spans="1:39" s="167" customFormat="1" ht="18" customHeight="1">
      <c r="A93" s="163" t="s">
        <v>18</v>
      </c>
      <c r="B93" s="351" t="s">
        <v>345</v>
      </c>
      <c r="C93" s="165"/>
      <c r="D93" s="387">
        <f t="shared" si="27"/>
        <v>57.744</v>
      </c>
      <c r="E93" s="387"/>
      <c r="F93" s="387">
        <v>57.744</v>
      </c>
      <c r="G93" s="387"/>
      <c r="H93" s="387">
        <f t="shared" si="74"/>
        <v>-5.1000000000000004E-3</v>
      </c>
      <c r="I93" s="165"/>
      <c r="J93" s="165"/>
      <c r="K93" s="407"/>
      <c r="L93" s="388">
        <f t="shared" si="77"/>
        <v>57.744</v>
      </c>
      <c r="M93" s="347">
        <v>5.1000000000000004E-3</v>
      </c>
      <c r="N93" s="347"/>
      <c r="O93" s="388"/>
      <c r="P93" s="388"/>
      <c r="Q93" s="388">
        <f t="shared" si="28"/>
        <v>0</v>
      </c>
      <c r="S93" s="388"/>
      <c r="T93" s="388">
        <f t="shared" si="76"/>
        <v>5.1000000000000004E-3</v>
      </c>
      <c r="U93" s="387">
        <f t="shared" si="75"/>
        <v>57.738900000000001</v>
      </c>
      <c r="V93" s="165"/>
      <c r="W93" s="165"/>
      <c r="X93" s="165"/>
      <c r="Y93" s="165">
        <f t="shared" si="78"/>
        <v>57.738900000000001</v>
      </c>
      <c r="Z93" s="409"/>
      <c r="AA93" s="410"/>
      <c r="AG93" s="168"/>
      <c r="AI93" s="169"/>
      <c r="AJ93" s="169"/>
      <c r="AM93" s="357"/>
    </row>
    <row r="94" spans="1:39" s="167" customFormat="1" ht="18" customHeight="1">
      <c r="A94" s="163" t="s">
        <v>18</v>
      </c>
      <c r="B94" s="351" t="s">
        <v>346</v>
      </c>
      <c r="C94" s="165"/>
      <c r="D94" s="387">
        <f t="shared" si="27"/>
        <v>3451.5830000000001</v>
      </c>
      <c r="E94" s="387"/>
      <c r="F94" s="387">
        <v>3451.5830000000001</v>
      </c>
      <c r="G94" s="387"/>
      <c r="H94" s="387">
        <f t="shared" si="74"/>
        <v>0</v>
      </c>
      <c r="I94" s="165"/>
      <c r="J94" s="165"/>
      <c r="K94" s="407"/>
      <c r="L94" s="388">
        <f t="shared" si="77"/>
        <v>3451.5830000000001</v>
      </c>
      <c r="M94" s="347"/>
      <c r="N94" s="347"/>
      <c r="O94" s="388"/>
      <c r="P94" s="388"/>
      <c r="Q94" s="388">
        <f t="shared" si="28"/>
        <v>0</v>
      </c>
      <c r="S94" s="388"/>
      <c r="T94" s="388">
        <f t="shared" si="76"/>
        <v>0</v>
      </c>
      <c r="U94" s="387">
        <f t="shared" si="75"/>
        <v>3451.5830000000001</v>
      </c>
      <c r="V94" s="165"/>
      <c r="W94" s="165"/>
      <c r="X94" s="165"/>
      <c r="Y94" s="165">
        <f t="shared" si="78"/>
        <v>3451.5830000000001</v>
      </c>
      <c r="Z94" s="409"/>
      <c r="AA94" s="410"/>
      <c r="AG94" s="168"/>
      <c r="AI94" s="169"/>
      <c r="AJ94" s="169"/>
      <c r="AM94" s="357"/>
    </row>
    <row r="95" spans="1:39" s="167" customFormat="1" ht="18" customHeight="1">
      <c r="A95" s="163" t="s">
        <v>18</v>
      </c>
      <c r="B95" s="351" t="s">
        <v>347</v>
      </c>
      <c r="C95" s="165"/>
      <c r="D95" s="387">
        <f t="shared" si="27"/>
        <v>355.45</v>
      </c>
      <c r="E95" s="387"/>
      <c r="F95" s="387">
        <v>355.45</v>
      </c>
      <c r="G95" s="387"/>
      <c r="H95" s="387">
        <f t="shared" si="74"/>
        <v>-337.25</v>
      </c>
      <c r="I95" s="165"/>
      <c r="J95" s="165"/>
      <c r="K95" s="407"/>
      <c r="L95" s="388">
        <f t="shared" si="77"/>
        <v>355.45</v>
      </c>
      <c r="M95" s="347">
        <v>337.25</v>
      </c>
      <c r="N95" s="347"/>
      <c r="O95" s="388"/>
      <c r="P95" s="388"/>
      <c r="Q95" s="388">
        <f t="shared" si="28"/>
        <v>0</v>
      </c>
      <c r="S95" s="388"/>
      <c r="T95" s="388">
        <f t="shared" si="76"/>
        <v>337.25</v>
      </c>
      <c r="U95" s="387">
        <f t="shared" si="75"/>
        <v>18.199999999999989</v>
      </c>
      <c r="V95" s="165"/>
      <c r="W95" s="165"/>
      <c r="X95" s="165"/>
      <c r="Y95" s="165">
        <f t="shared" si="78"/>
        <v>18.199999999999989</v>
      </c>
      <c r="Z95" s="409"/>
      <c r="AA95" s="410"/>
      <c r="AG95" s="168"/>
      <c r="AI95" s="169"/>
      <c r="AJ95" s="169"/>
      <c r="AM95" s="357"/>
    </row>
    <row r="96" spans="1:39" s="170" customFormat="1" ht="18" customHeight="1">
      <c r="A96" s="348" t="s">
        <v>84</v>
      </c>
      <c r="B96" s="349" t="s">
        <v>356</v>
      </c>
      <c r="C96" s="373"/>
      <c r="D96" s="371">
        <f t="shared" ref="D96:U96" si="79">SUM(D97:D105)</f>
        <v>10673.965284</v>
      </c>
      <c r="E96" s="371">
        <f t="shared" si="79"/>
        <v>0</v>
      </c>
      <c r="F96" s="371">
        <f t="shared" si="79"/>
        <v>10702.045284</v>
      </c>
      <c r="G96" s="371">
        <f t="shared" si="79"/>
        <v>-28.08</v>
      </c>
      <c r="H96" s="371">
        <f t="shared" si="79"/>
        <v>-307.12099978600025</v>
      </c>
      <c r="I96" s="371">
        <f t="shared" si="79"/>
        <v>0</v>
      </c>
      <c r="J96" s="371">
        <f t="shared" si="79"/>
        <v>0</v>
      </c>
      <c r="K96" s="371">
        <f t="shared" si="79"/>
        <v>7200.9502840000005</v>
      </c>
      <c r="L96" s="371">
        <f t="shared" si="79"/>
        <v>3473.0149999999999</v>
      </c>
      <c r="M96" s="350">
        <f>SUM(M97:M105)</f>
        <v>438.70899978600028</v>
      </c>
      <c r="N96" s="350" t="e">
        <f t="shared" si="79"/>
        <v>#REF!</v>
      </c>
      <c r="O96" s="371"/>
      <c r="P96" s="371">
        <f t="shared" si="79"/>
        <v>0</v>
      </c>
      <c r="Q96" s="371">
        <f t="shared" si="79"/>
        <v>131.58799999999999</v>
      </c>
      <c r="S96" s="371">
        <f t="shared" si="79"/>
        <v>248.66899978600026</v>
      </c>
      <c r="T96" s="371">
        <f t="shared" si="79"/>
        <v>190.04</v>
      </c>
      <c r="U96" s="371">
        <f t="shared" si="79"/>
        <v>10366.844284214001</v>
      </c>
      <c r="V96" s="371">
        <f>SUM(V97:V105)</f>
        <v>0</v>
      </c>
      <c r="W96" s="371">
        <f>SUM(W97:W105)</f>
        <v>0</v>
      </c>
      <c r="X96" s="371">
        <f>SUM(X97:X105)</f>
        <v>6952.2812842140002</v>
      </c>
      <c r="Y96" s="371">
        <f>SUM(Y97:Y105)</f>
        <v>3414.5629999999996</v>
      </c>
      <c r="Z96" s="376">
        <f>SUM(X96:Y96)</f>
        <v>10366.844284213999</v>
      </c>
      <c r="AA96" s="400">
        <f>U96-Z96</f>
        <v>0</v>
      </c>
      <c r="AH96" s="392"/>
      <c r="AI96" s="402"/>
      <c r="AJ96" s="402"/>
      <c r="AM96" s="403"/>
    </row>
    <row r="97" spans="1:39" s="170" customFormat="1" ht="18" customHeight="1">
      <c r="A97" s="163" t="s">
        <v>18</v>
      </c>
      <c r="B97" s="352" t="s">
        <v>340</v>
      </c>
      <c r="C97" s="165"/>
      <c r="D97" s="387">
        <f t="shared" ref="D97:D105" si="80">SUM(E97:G97)</f>
        <v>7200.9502840000005</v>
      </c>
      <c r="E97" s="387"/>
      <c r="F97" s="387">
        <v>7200.9502840000005</v>
      </c>
      <c r="G97" s="387"/>
      <c r="H97" s="387">
        <f t="shared" ref="H97:H105" si="81">IF(N97=0,0,N97)+IF(M97=0,0,M97*-1)</f>
        <v>-248.66899978600026</v>
      </c>
      <c r="I97" s="165"/>
      <c r="J97" s="165"/>
      <c r="K97" s="407">
        <f>D97</f>
        <v>7200.9502840000005</v>
      </c>
      <c r="L97" s="387"/>
      <c r="M97" s="347">
        <v>248.66899978600026</v>
      </c>
      <c r="N97" s="347"/>
      <c r="O97" s="387"/>
      <c r="P97" s="387">
        <f t="shared" ref="P97" si="82">N97</f>
        <v>0</v>
      </c>
      <c r="Q97" s="387">
        <f t="shared" ref="Q97:Q105" si="83">N97</f>
        <v>0</v>
      </c>
      <c r="S97" s="388">
        <f>M97</f>
        <v>248.66899978600026</v>
      </c>
      <c r="T97" s="388"/>
      <c r="U97" s="388">
        <f t="shared" ref="U97:U105" si="84">D97+N97-M97</f>
        <v>6952.2812842140002</v>
      </c>
      <c r="V97" s="165"/>
      <c r="W97" s="165"/>
      <c r="X97" s="165">
        <f>U97</f>
        <v>6952.2812842140002</v>
      </c>
      <c r="Y97" s="165"/>
      <c r="AH97" s="392"/>
      <c r="AI97" s="402"/>
      <c r="AJ97" s="402"/>
      <c r="AM97" s="403"/>
    </row>
    <row r="98" spans="1:39" s="170" customFormat="1" ht="18" customHeight="1">
      <c r="A98" s="163" t="s">
        <v>18</v>
      </c>
      <c r="B98" s="408" t="s">
        <v>521</v>
      </c>
      <c r="C98" s="165"/>
      <c r="D98" s="387"/>
      <c r="E98" s="387"/>
      <c r="F98" s="387"/>
      <c r="G98" s="387"/>
      <c r="H98" s="387"/>
      <c r="I98" s="165"/>
      <c r="J98" s="165"/>
      <c r="K98" s="407"/>
      <c r="L98" s="387"/>
      <c r="M98" s="347"/>
      <c r="N98" s="347" t="e">
        <f>'TH&amp;THCS bán trú Nà Ớt'!#REF!/1000000</f>
        <v>#REF!</v>
      </c>
      <c r="O98" s="387"/>
      <c r="P98" s="387"/>
      <c r="Q98" s="387"/>
      <c r="S98" s="388"/>
      <c r="T98" s="388"/>
      <c r="U98" s="388"/>
      <c r="V98" s="165"/>
      <c r="W98" s="165"/>
      <c r="X98" s="165"/>
      <c r="Y98" s="165"/>
      <c r="AH98" s="392"/>
      <c r="AI98" s="402"/>
      <c r="AJ98" s="402"/>
      <c r="AM98" s="403"/>
    </row>
    <row r="99" spans="1:39" s="170" customFormat="1" ht="18" customHeight="1">
      <c r="A99" s="163" t="s">
        <v>18</v>
      </c>
      <c r="B99" s="351" t="s">
        <v>341</v>
      </c>
      <c r="C99" s="165"/>
      <c r="D99" s="387">
        <f t="shared" si="80"/>
        <v>69.388000000000005</v>
      </c>
      <c r="E99" s="387"/>
      <c r="F99" s="387">
        <v>69.388000000000005</v>
      </c>
      <c r="G99" s="387"/>
      <c r="H99" s="387">
        <f t="shared" si="81"/>
        <v>0</v>
      </c>
      <c r="I99" s="165"/>
      <c r="J99" s="165"/>
      <c r="K99" s="407"/>
      <c r="L99" s="388">
        <f>D99</f>
        <v>69.388000000000005</v>
      </c>
      <c r="M99" s="347"/>
      <c r="N99" s="347"/>
      <c r="O99" s="388"/>
      <c r="P99" s="388"/>
      <c r="Q99" s="388">
        <f t="shared" si="83"/>
        <v>0</v>
      </c>
      <c r="S99" s="388"/>
      <c r="T99" s="388">
        <f t="shared" ref="T99:T105" si="85">M99</f>
        <v>0</v>
      </c>
      <c r="U99" s="388">
        <f t="shared" si="84"/>
        <v>69.388000000000005</v>
      </c>
      <c r="V99" s="165"/>
      <c r="W99" s="165"/>
      <c r="X99" s="165"/>
      <c r="Y99" s="165">
        <f>U99</f>
        <v>69.388000000000005</v>
      </c>
      <c r="Z99" s="90"/>
      <c r="AA99" s="90"/>
      <c r="AB99" s="90"/>
      <c r="AG99" s="392"/>
      <c r="AI99" s="402"/>
      <c r="AJ99" s="402"/>
      <c r="AM99" s="403"/>
    </row>
    <row r="100" spans="1:39" s="170" customFormat="1" ht="18" customHeight="1">
      <c r="A100" s="163" t="s">
        <v>18</v>
      </c>
      <c r="B100" s="351" t="s">
        <v>342</v>
      </c>
      <c r="C100" s="165"/>
      <c r="D100" s="387">
        <f t="shared" si="80"/>
        <v>319.57299999999998</v>
      </c>
      <c r="E100" s="387"/>
      <c r="F100" s="387">
        <v>319.57299999999998</v>
      </c>
      <c r="G100" s="387"/>
      <c r="H100" s="387">
        <f t="shared" si="81"/>
        <v>131.58799999999999</v>
      </c>
      <c r="I100" s="415"/>
      <c r="J100" s="415"/>
      <c r="K100" s="412"/>
      <c r="L100" s="388">
        <f t="shared" ref="L100:L105" si="86">D100</f>
        <v>319.57299999999998</v>
      </c>
      <c r="M100" s="347"/>
      <c r="N100" s="347">
        <v>131.58799999999999</v>
      </c>
      <c r="O100" s="388"/>
      <c r="P100" s="388"/>
      <c r="Q100" s="388">
        <f t="shared" si="83"/>
        <v>131.58799999999999</v>
      </c>
      <c r="S100" s="388"/>
      <c r="T100" s="388">
        <f t="shared" si="85"/>
        <v>0</v>
      </c>
      <c r="U100" s="388">
        <f t="shared" si="84"/>
        <v>451.16099999999994</v>
      </c>
      <c r="V100" s="165"/>
      <c r="W100" s="165"/>
      <c r="X100" s="165"/>
      <c r="Y100" s="165">
        <f>U100</f>
        <v>451.16099999999994</v>
      </c>
      <c r="Z100" s="90"/>
      <c r="AA100" s="90"/>
      <c r="AB100" s="90"/>
      <c r="AG100" s="392"/>
      <c r="AI100" s="402"/>
      <c r="AJ100" s="402"/>
      <c r="AM100" s="403"/>
    </row>
    <row r="101" spans="1:39" s="170" customFormat="1" ht="18" customHeight="1">
      <c r="A101" s="163" t="s">
        <v>18</v>
      </c>
      <c r="B101" s="351" t="s">
        <v>343</v>
      </c>
      <c r="C101" s="165"/>
      <c r="D101" s="387">
        <f t="shared" si="80"/>
        <v>0</v>
      </c>
      <c r="E101" s="387"/>
      <c r="F101" s="387">
        <v>28.08</v>
      </c>
      <c r="G101" s="387">
        <v>-28.08</v>
      </c>
      <c r="H101" s="387">
        <f t="shared" si="81"/>
        <v>0</v>
      </c>
      <c r="I101" s="165"/>
      <c r="J101" s="166"/>
      <c r="K101" s="407"/>
      <c r="L101" s="388">
        <f t="shared" si="86"/>
        <v>0</v>
      </c>
      <c r="M101" s="347"/>
      <c r="N101" s="347"/>
      <c r="O101" s="388"/>
      <c r="P101" s="388"/>
      <c r="Q101" s="388">
        <f t="shared" si="83"/>
        <v>0</v>
      </c>
      <c r="S101" s="388"/>
      <c r="T101" s="388">
        <f t="shared" si="85"/>
        <v>0</v>
      </c>
      <c r="U101" s="388">
        <f t="shared" si="84"/>
        <v>0</v>
      </c>
      <c r="V101" s="165"/>
      <c r="W101" s="165"/>
      <c r="X101" s="165"/>
      <c r="Y101" s="165">
        <f>U101</f>
        <v>0</v>
      </c>
      <c r="Z101" s="90"/>
      <c r="AA101" s="90"/>
      <c r="AB101" s="90"/>
      <c r="AG101" s="392"/>
      <c r="AI101" s="402"/>
      <c r="AJ101" s="402"/>
      <c r="AM101" s="403"/>
    </row>
    <row r="102" spans="1:39" s="170" customFormat="1" ht="18" customHeight="1">
      <c r="A102" s="163" t="s">
        <v>18</v>
      </c>
      <c r="B102" s="351" t="s">
        <v>344</v>
      </c>
      <c r="C102" s="165"/>
      <c r="D102" s="387">
        <f t="shared" si="80"/>
        <v>0</v>
      </c>
      <c r="E102" s="387"/>
      <c r="F102" s="387"/>
      <c r="G102" s="387"/>
      <c r="H102" s="387">
        <f t="shared" si="81"/>
        <v>0</v>
      </c>
      <c r="I102" s="166"/>
      <c r="J102" s="166"/>
      <c r="K102" s="387"/>
      <c r="L102" s="388">
        <f t="shared" si="86"/>
        <v>0</v>
      </c>
      <c r="M102" s="347"/>
      <c r="N102" s="347"/>
      <c r="O102" s="388"/>
      <c r="P102" s="388"/>
      <c r="Q102" s="388">
        <f t="shared" si="83"/>
        <v>0</v>
      </c>
      <c r="S102" s="388"/>
      <c r="T102" s="388">
        <f t="shared" si="85"/>
        <v>0</v>
      </c>
      <c r="U102" s="388">
        <f t="shared" si="84"/>
        <v>0</v>
      </c>
      <c r="V102" s="165"/>
      <c r="W102" s="165"/>
      <c r="X102" s="165"/>
      <c r="Y102" s="165">
        <f t="shared" ref="Y102:Y105" si="87">U102</f>
        <v>0</v>
      </c>
      <c r="Z102" s="90"/>
      <c r="AA102" s="90"/>
      <c r="AB102" s="90"/>
      <c r="AG102" s="392"/>
      <c r="AI102" s="402"/>
      <c r="AJ102" s="402"/>
      <c r="AM102" s="403"/>
    </row>
    <row r="103" spans="1:39" s="170" customFormat="1" ht="18" customHeight="1">
      <c r="A103" s="163" t="s">
        <v>18</v>
      </c>
      <c r="B103" s="351" t="s">
        <v>345</v>
      </c>
      <c r="C103" s="165"/>
      <c r="D103" s="387">
        <f t="shared" si="80"/>
        <v>52.578000000000003</v>
      </c>
      <c r="E103" s="387"/>
      <c r="F103" s="387">
        <v>52.578000000000003</v>
      </c>
      <c r="G103" s="387"/>
      <c r="H103" s="387">
        <f t="shared" si="81"/>
        <v>0</v>
      </c>
      <c r="I103" s="165"/>
      <c r="J103" s="165"/>
      <c r="K103" s="407"/>
      <c r="L103" s="388">
        <f t="shared" si="86"/>
        <v>52.578000000000003</v>
      </c>
      <c r="M103" s="347"/>
      <c r="N103" s="347"/>
      <c r="O103" s="388"/>
      <c r="P103" s="388"/>
      <c r="Q103" s="388">
        <f t="shared" si="83"/>
        <v>0</v>
      </c>
      <c r="S103" s="388"/>
      <c r="T103" s="388">
        <f t="shared" si="85"/>
        <v>0</v>
      </c>
      <c r="U103" s="388">
        <f t="shared" si="84"/>
        <v>52.578000000000003</v>
      </c>
      <c r="V103" s="165"/>
      <c r="W103" s="165"/>
      <c r="X103" s="165"/>
      <c r="Y103" s="165">
        <f t="shared" si="87"/>
        <v>52.578000000000003</v>
      </c>
      <c r="Z103" s="90"/>
      <c r="AA103" s="90"/>
      <c r="AB103" s="90"/>
      <c r="AG103" s="392"/>
      <c r="AI103" s="402"/>
      <c r="AJ103" s="402"/>
      <c r="AM103" s="403"/>
    </row>
    <row r="104" spans="1:39" s="167" customFormat="1" ht="18" customHeight="1">
      <c r="A104" s="163" t="s">
        <v>18</v>
      </c>
      <c r="B104" s="353" t="s">
        <v>346</v>
      </c>
      <c r="C104" s="165"/>
      <c r="D104" s="387">
        <f t="shared" si="80"/>
        <v>2725.8359999999998</v>
      </c>
      <c r="E104" s="387"/>
      <c r="F104" s="387">
        <v>2725.8359999999998</v>
      </c>
      <c r="G104" s="387"/>
      <c r="H104" s="387">
        <f t="shared" si="81"/>
        <v>0</v>
      </c>
      <c r="I104" s="165"/>
      <c r="J104" s="165"/>
      <c r="K104" s="407"/>
      <c r="L104" s="388">
        <f t="shared" si="86"/>
        <v>2725.8359999999998</v>
      </c>
      <c r="M104" s="347"/>
      <c r="N104" s="347"/>
      <c r="O104" s="388"/>
      <c r="P104" s="388"/>
      <c r="Q104" s="388">
        <f t="shared" si="83"/>
        <v>0</v>
      </c>
      <c r="S104" s="388"/>
      <c r="T104" s="388">
        <f t="shared" si="85"/>
        <v>0</v>
      </c>
      <c r="U104" s="388">
        <f t="shared" si="84"/>
        <v>2725.8359999999998</v>
      </c>
      <c r="V104" s="165"/>
      <c r="W104" s="165"/>
      <c r="X104" s="165"/>
      <c r="Y104" s="165">
        <f t="shared" si="87"/>
        <v>2725.8359999999998</v>
      </c>
      <c r="Z104" s="90"/>
      <c r="AA104" s="90"/>
      <c r="AB104" s="90"/>
      <c r="AG104" s="168"/>
      <c r="AI104" s="169"/>
      <c r="AJ104" s="169"/>
      <c r="AM104" s="357"/>
    </row>
    <row r="105" spans="1:39" s="167" customFormat="1" ht="18" customHeight="1">
      <c r="A105" s="163" t="s">
        <v>18</v>
      </c>
      <c r="B105" s="351" t="s">
        <v>347</v>
      </c>
      <c r="C105" s="165"/>
      <c r="D105" s="387">
        <f t="shared" si="80"/>
        <v>305.64</v>
      </c>
      <c r="E105" s="387"/>
      <c r="F105" s="387">
        <v>305.64</v>
      </c>
      <c r="G105" s="387"/>
      <c r="H105" s="387">
        <f t="shared" si="81"/>
        <v>-190.04</v>
      </c>
      <c r="I105" s="165"/>
      <c r="J105" s="165"/>
      <c r="K105" s="407"/>
      <c r="L105" s="388">
        <f t="shared" si="86"/>
        <v>305.64</v>
      </c>
      <c r="M105" s="347">
        <v>190.04</v>
      </c>
      <c r="N105" s="347"/>
      <c r="O105" s="388"/>
      <c r="P105" s="388"/>
      <c r="Q105" s="388">
        <f t="shared" si="83"/>
        <v>0</v>
      </c>
      <c r="S105" s="388"/>
      <c r="T105" s="388">
        <f t="shared" si="85"/>
        <v>190.04</v>
      </c>
      <c r="U105" s="388">
        <f t="shared" si="84"/>
        <v>115.6</v>
      </c>
      <c r="V105" s="165"/>
      <c r="W105" s="165"/>
      <c r="X105" s="165"/>
      <c r="Y105" s="165">
        <f t="shared" si="87"/>
        <v>115.6</v>
      </c>
      <c r="Z105" s="90"/>
      <c r="AA105" s="90"/>
      <c r="AB105" s="90"/>
      <c r="AG105" s="168"/>
      <c r="AI105" s="169"/>
      <c r="AJ105" s="169"/>
      <c r="AM105" s="357"/>
    </row>
    <row r="106" spans="1:39" s="167" customFormat="1" ht="18" customHeight="1">
      <c r="A106" s="348">
        <v>2</v>
      </c>
      <c r="B106" s="354" t="s">
        <v>142</v>
      </c>
      <c r="C106" s="371"/>
      <c r="D106" s="371">
        <f>D107</f>
        <v>0</v>
      </c>
      <c r="E106" s="371">
        <f t="shared" ref="E106:U106" si="88">E107</f>
        <v>0</v>
      </c>
      <c r="F106" s="371">
        <f t="shared" si="88"/>
        <v>0</v>
      </c>
      <c r="G106" s="371">
        <f t="shared" si="88"/>
        <v>0</v>
      </c>
      <c r="H106" s="371">
        <f t="shared" si="88"/>
        <v>0</v>
      </c>
      <c r="I106" s="371">
        <f t="shared" si="88"/>
        <v>0</v>
      </c>
      <c r="J106" s="371">
        <f t="shared" si="88"/>
        <v>0</v>
      </c>
      <c r="K106" s="371">
        <f t="shared" si="88"/>
        <v>0</v>
      </c>
      <c r="L106" s="371">
        <f t="shared" si="88"/>
        <v>0</v>
      </c>
      <c r="M106" s="350">
        <f t="shared" ref="M106" si="89">M107</f>
        <v>0</v>
      </c>
      <c r="N106" s="350">
        <f t="shared" si="88"/>
        <v>0</v>
      </c>
      <c r="O106" s="371">
        <f t="shared" ref="O106" si="90">O107</f>
        <v>0</v>
      </c>
      <c r="P106" s="371">
        <f t="shared" ref="P106" si="91">P107</f>
        <v>0</v>
      </c>
      <c r="Q106" s="371">
        <f t="shared" ref="Q106" si="92">Q107</f>
        <v>0</v>
      </c>
      <c r="S106" s="371">
        <f t="shared" ref="S106" si="93">S107</f>
        <v>0</v>
      </c>
      <c r="T106" s="371">
        <f t="shared" ref="T106" si="94">T107</f>
        <v>0</v>
      </c>
      <c r="U106" s="371">
        <f t="shared" si="88"/>
        <v>0</v>
      </c>
      <c r="V106" s="371">
        <f>SUM(V107:V107)</f>
        <v>0</v>
      </c>
      <c r="W106" s="371">
        <f>SUM(W107:W107)</f>
        <v>0</v>
      </c>
      <c r="X106" s="371">
        <f>SUM(X107:X107)</f>
        <v>0</v>
      </c>
      <c r="Y106" s="371">
        <f>SUM(Y107:Y107)</f>
        <v>0</v>
      </c>
      <c r="Z106" s="376">
        <f>SUM(V106:Y106)</f>
        <v>0</v>
      </c>
      <c r="AA106" s="400">
        <f>U106-Z106</f>
        <v>0</v>
      </c>
      <c r="AH106" s="168"/>
      <c r="AI106" s="169"/>
      <c r="AJ106" s="169"/>
      <c r="AM106" s="357"/>
    </row>
    <row r="107" spans="1:39" s="170" customFormat="1" ht="18" hidden="1" customHeight="1">
      <c r="A107" s="163" t="s">
        <v>18</v>
      </c>
      <c r="B107" s="352"/>
      <c r="C107" s="387"/>
      <c r="D107" s="387">
        <f t="shared" ref="D107:D150" si="95">SUM(E107:H107)</f>
        <v>0</v>
      </c>
      <c r="E107" s="387"/>
      <c r="F107" s="387"/>
      <c r="G107" s="387"/>
      <c r="H107" s="387"/>
      <c r="I107" s="407"/>
      <c r="J107" s="387"/>
      <c r="K107" s="165"/>
      <c r="L107" s="388"/>
      <c r="M107" s="347"/>
      <c r="N107" s="347"/>
      <c r="O107" s="388">
        <f>N107</f>
        <v>0</v>
      </c>
      <c r="P107" s="388"/>
      <c r="Q107" s="388"/>
      <c r="S107" s="165"/>
      <c r="T107" s="165"/>
      <c r="U107" s="388">
        <f>E107+N107-M107</f>
        <v>0</v>
      </c>
      <c r="V107" s="165"/>
      <c r="W107" s="165">
        <f>U107</f>
        <v>0</v>
      </c>
      <c r="X107" s="165"/>
      <c r="Y107" s="165"/>
      <c r="AH107" s="392"/>
      <c r="AI107" s="402"/>
      <c r="AJ107" s="402"/>
      <c r="AM107" s="403"/>
    </row>
    <row r="108" spans="1:39" s="419" customFormat="1" ht="18" customHeight="1">
      <c r="A108" s="348" t="s">
        <v>108</v>
      </c>
      <c r="B108" s="349" t="s">
        <v>149</v>
      </c>
      <c r="C108" s="373">
        <f>+C109</f>
        <v>0</v>
      </c>
      <c r="D108" s="373">
        <f t="shared" si="95"/>
        <v>0</v>
      </c>
      <c r="E108" s="373">
        <f>+E109</f>
        <v>0</v>
      </c>
      <c r="F108" s="373"/>
      <c r="G108" s="373"/>
      <c r="H108" s="373"/>
      <c r="I108" s="373">
        <f t="shared" ref="I108:U108" si="96">+I109</f>
        <v>0</v>
      </c>
      <c r="J108" s="373">
        <f t="shared" si="96"/>
        <v>0</v>
      </c>
      <c r="K108" s="373">
        <f t="shared" si="96"/>
        <v>0</v>
      </c>
      <c r="L108" s="373">
        <f t="shared" si="96"/>
        <v>0</v>
      </c>
      <c r="M108" s="350">
        <f>+M109</f>
        <v>0</v>
      </c>
      <c r="N108" s="350">
        <f t="shared" si="96"/>
        <v>0</v>
      </c>
      <c r="O108" s="373"/>
      <c r="P108" s="373"/>
      <c r="Q108" s="373"/>
      <c r="S108" s="373"/>
      <c r="T108" s="373"/>
      <c r="U108" s="373">
        <f t="shared" si="96"/>
        <v>0</v>
      </c>
      <c r="V108" s="373" t="e">
        <f>#REF!+V109</f>
        <v>#REF!</v>
      </c>
      <c r="W108" s="373" t="e">
        <f>#REF!+W109</f>
        <v>#REF!</v>
      </c>
      <c r="X108" s="373" t="e">
        <f>#REF!+X109</f>
        <v>#REF!</v>
      </c>
      <c r="Y108" s="373" t="e">
        <f>#REF!+Y109</f>
        <v>#REF!</v>
      </c>
      <c r="Z108" s="376" t="e">
        <f>SUM(V108:Y108)</f>
        <v>#REF!</v>
      </c>
      <c r="AA108" s="400" t="e">
        <f>U108-Z108</f>
        <v>#REF!</v>
      </c>
      <c r="AF108" s="420">
        <f>4581570-E108</f>
        <v>4581570</v>
      </c>
      <c r="AH108" s="421"/>
      <c r="AI108" s="422"/>
      <c r="AJ108" s="422"/>
      <c r="AM108" s="423"/>
    </row>
    <row r="109" spans="1:39" s="426" customFormat="1" ht="18" customHeight="1">
      <c r="A109" s="424" t="s">
        <v>358</v>
      </c>
      <c r="B109" s="349" t="s">
        <v>142</v>
      </c>
      <c r="C109" s="373"/>
      <c r="D109" s="373">
        <f t="shared" si="95"/>
        <v>0</v>
      </c>
      <c r="E109" s="425">
        <f>E110</f>
        <v>0</v>
      </c>
      <c r="F109" s="425"/>
      <c r="G109" s="425"/>
      <c r="H109" s="425"/>
      <c r="I109" s="425"/>
      <c r="J109" s="425">
        <f>J110</f>
        <v>0</v>
      </c>
      <c r="K109" s="425">
        <f t="shared" ref="K109:Y109" si="97">K110</f>
        <v>0</v>
      </c>
      <c r="L109" s="425">
        <f t="shared" si="97"/>
        <v>0</v>
      </c>
      <c r="M109" s="350">
        <f>M110</f>
        <v>0</v>
      </c>
      <c r="N109" s="350">
        <f t="shared" si="97"/>
        <v>0</v>
      </c>
      <c r="O109" s="425"/>
      <c r="P109" s="425"/>
      <c r="Q109" s="425"/>
      <c r="S109" s="425"/>
      <c r="T109" s="425"/>
      <c r="U109" s="425">
        <f t="shared" si="97"/>
        <v>0</v>
      </c>
      <c r="V109" s="425">
        <f t="shared" si="97"/>
        <v>0</v>
      </c>
      <c r="W109" s="425">
        <f t="shared" si="97"/>
        <v>0</v>
      </c>
      <c r="X109" s="425">
        <f t="shared" si="97"/>
        <v>0</v>
      </c>
      <c r="Y109" s="425">
        <f t="shared" si="97"/>
        <v>0</v>
      </c>
      <c r="AH109" s="427"/>
      <c r="AI109" s="428"/>
      <c r="AJ109" s="428"/>
      <c r="AM109" s="429"/>
    </row>
    <row r="110" spans="1:39" s="419" customFormat="1" ht="18" customHeight="1">
      <c r="A110" s="163"/>
      <c r="B110" s="352" t="s">
        <v>274</v>
      </c>
      <c r="C110" s="165"/>
      <c r="D110" s="165">
        <f t="shared" si="95"/>
        <v>0</v>
      </c>
      <c r="E110" s="166"/>
      <c r="F110" s="166"/>
      <c r="G110" s="166"/>
      <c r="H110" s="166"/>
      <c r="I110" s="166"/>
      <c r="J110" s="166"/>
      <c r="K110" s="165"/>
      <c r="L110" s="165"/>
      <c r="M110" s="347"/>
      <c r="N110" s="347"/>
      <c r="O110" s="165"/>
      <c r="P110" s="165"/>
      <c r="Q110" s="165"/>
      <c r="S110" s="165"/>
      <c r="T110" s="165"/>
      <c r="U110" s="165"/>
      <c r="V110" s="165"/>
      <c r="W110" s="165">
        <f>U110</f>
        <v>0</v>
      </c>
      <c r="X110" s="165"/>
      <c r="Y110" s="165"/>
      <c r="AH110" s="421"/>
      <c r="AI110" s="422"/>
      <c r="AJ110" s="422"/>
      <c r="AM110" s="423"/>
    </row>
    <row r="111" spans="1:39" s="419" customFormat="1" ht="18" customHeight="1">
      <c r="A111" s="348" t="s">
        <v>112</v>
      </c>
      <c r="B111" s="349" t="s">
        <v>150</v>
      </c>
      <c r="C111" s="373"/>
      <c r="D111" s="373">
        <f t="shared" si="95"/>
        <v>0</v>
      </c>
      <c r="E111" s="371"/>
      <c r="F111" s="371"/>
      <c r="G111" s="371"/>
      <c r="H111" s="371"/>
      <c r="I111" s="373"/>
      <c r="J111" s="373"/>
      <c r="K111" s="373"/>
      <c r="L111" s="373"/>
      <c r="M111" s="350"/>
      <c r="N111" s="350"/>
      <c r="O111" s="373"/>
      <c r="P111" s="373"/>
      <c r="Q111" s="373"/>
      <c r="S111" s="373"/>
      <c r="T111" s="373"/>
      <c r="U111" s="373"/>
      <c r="V111" s="373"/>
      <c r="W111" s="373"/>
      <c r="X111" s="373"/>
      <c r="Y111" s="373"/>
      <c r="Z111" s="376">
        <f t="shared" ref="Z111:Z112" si="98">SUM(V111:Y111)</f>
        <v>0</v>
      </c>
      <c r="AA111" s="400">
        <f>U111-Z111</f>
        <v>0</v>
      </c>
      <c r="AH111" s="421"/>
      <c r="AI111" s="422"/>
      <c r="AJ111" s="422"/>
      <c r="AM111" s="423"/>
    </row>
    <row r="112" spans="1:39" s="167" customFormat="1" ht="18" customHeight="1">
      <c r="A112" s="348" t="s">
        <v>151</v>
      </c>
      <c r="B112" s="349" t="s">
        <v>140</v>
      </c>
      <c r="C112" s="373">
        <f>C113</f>
        <v>7</v>
      </c>
      <c r="D112" s="373">
        <f t="shared" si="95"/>
        <v>0</v>
      </c>
      <c r="E112" s="373">
        <f>E113+E118+E120+E124+E126</f>
        <v>0</v>
      </c>
      <c r="F112" s="373"/>
      <c r="G112" s="373"/>
      <c r="H112" s="373"/>
      <c r="I112" s="373">
        <f>I113+I118+I120+I124</f>
        <v>0</v>
      </c>
      <c r="J112" s="373">
        <f t="shared" ref="J112:Y112" si="99">J113+J118+J120+J124+J126</f>
        <v>0</v>
      </c>
      <c r="K112" s="373">
        <f t="shared" si="99"/>
        <v>0</v>
      </c>
      <c r="L112" s="373">
        <f t="shared" si="99"/>
        <v>0</v>
      </c>
      <c r="M112" s="350">
        <f>M113+M118+M120+M124+M126</f>
        <v>0</v>
      </c>
      <c r="N112" s="350">
        <f>N113+N118+N120+N124+N126</f>
        <v>0</v>
      </c>
      <c r="O112" s="373"/>
      <c r="P112" s="373"/>
      <c r="Q112" s="373"/>
      <c r="S112" s="373"/>
      <c r="T112" s="373"/>
      <c r="U112" s="373">
        <f t="shared" si="99"/>
        <v>0</v>
      </c>
      <c r="V112" s="373">
        <f t="shared" si="99"/>
        <v>0</v>
      </c>
      <c r="W112" s="373">
        <f t="shared" si="99"/>
        <v>0</v>
      </c>
      <c r="X112" s="373">
        <f t="shared" si="99"/>
        <v>0</v>
      </c>
      <c r="Y112" s="373">
        <f t="shared" si="99"/>
        <v>0</v>
      </c>
      <c r="Z112" s="376">
        <f t="shared" si="98"/>
        <v>0</v>
      </c>
      <c r="AA112" s="400">
        <f>U112-Z112</f>
        <v>0</v>
      </c>
      <c r="AF112" s="430">
        <f>4981460-E112</f>
        <v>4981460</v>
      </c>
      <c r="AH112" s="168"/>
      <c r="AI112" s="169"/>
      <c r="AJ112" s="169"/>
      <c r="AM112" s="357"/>
    </row>
    <row r="113" spans="1:39" s="170" customFormat="1" ht="18" customHeight="1">
      <c r="A113" s="348">
        <v>1</v>
      </c>
      <c r="B113" s="349" t="s">
        <v>142</v>
      </c>
      <c r="C113" s="373">
        <v>7</v>
      </c>
      <c r="D113" s="373">
        <f t="shared" si="95"/>
        <v>0</v>
      </c>
      <c r="E113" s="373">
        <f>SUM(E114:E116)</f>
        <v>0</v>
      </c>
      <c r="F113" s="373"/>
      <c r="G113" s="373"/>
      <c r="H113" s="373"/>
      <c r="I113" s="373">
        <f>SUM(I114:I116)</f>
        <v>0</v>
      </c>
      <c r="J113" s="373">
        <f>SUM(J114:J116)</f>
        <v>0</v>
      </c>
      <c r="K113" s="373">
        <f>SUM(K114:K116)</f>
        <v>0</v>
      </c>
      <c r="L113" s="373">
        <f>SUM(L114:L116)</f>
        <v>0</v>
      </c>
      <c r="M113" s="350">
        <f>SUM(M114:M116)</f>
        <v>0</v>
      </c>
      <c r="N113" s="350">
        <f t="shared" ref="N113" si="100">SUM(N114:N116)</f>
        <v>0</v>
      </c>
      <c r="O113" s="373"/>
      <c r="P113" s="373"/>
      <c r="Q113" s="373"/>
      <c r="S113" s="373"/>
      <c r="T113" s="373"/>
      <c r="U113" s="373">
        <f>SUM(U114:U116)</f>
        <v>0</v>
      </c>
      <c r="V113" s="373">
        <f t="shared" ref="V113:Y113" si="101">SUM(V114:V116)</f>
        <v>0</v>
      </c>
      <c r="W113" s="373">
        <f t="shared" si="101"/>
        <v>0</v>
      </c>
      <c r="X113" s="373">
        <f t="shared" si="101"/>
        <v>0</v>
      </c>
      <c r="Y113" s="373">
        <f t="shared" si="101"/>
        <v>0</v>
      </c>
      <c r="AH113" s="392"/>
      <c r="AI113" s="402"/>
      <c r="AJ113" s="402"/>
      <c r="AM113" s="403"/>
    </row>
    <row r="114" spans="1:39" s="167" customFormat="1" ht="36" customHeight="1">
      <c r="A114" s="163" t="s">
        <v>18</v>
      </c>
      <c r="B114" s="164" t="s">
        <v>74</v>
      </c>
      <c r="C114" s="165"/>
      <c r="D114" s="165">
        <f t="shared" si="95"/>
        <v>0</v>
      </c>
      <c r="E114" s="165">
        <f>SUM(I114:L114)</f>
        <v>0</v>
      </c>
      <c r="F114" s="165"/>
      <c r="G114" s="165"/>
      <c r="H114" s="165"/>
      <c r="I114" s="166"/>
      <c r="J114" s="166"/>
      <c r="K114" s="165"/>
      <c r="L114" s="165"/>
      <c r="M114" s="347"/>
      <c r="N114" s="347"/>
      <c r="O114" s="165"/>
      <c r="P114" s="165"/>
      <c r="Q114" s="165"/>
      <c r="S114" s="165"/>
      <c r="T114" s="165"/>
      <c r="U114" s="165">
        <f>E114+N114-M114</f>
        <v>0</v>
      </c>
      <c r="V114" s="165"/>
      <c r="W114" s="165">
        <f>U114</f>
        <v>0</v>
      </c>
      <c r="X114" s="165"/>
      <c r="Y114" s="165"/>
      <c r="AH114" s="168"/>
      <c r="AI114" s="169"/>
      <c r="AJ114" s="169"/>
      <c r="AL114" s="170" t="s">
        <v>332</v>
      </c>
      <c r="AM114" s="357"/>
    </row>
    <row r="115" spans="1:39" s="170" customFormat="1" ht="18" customHeight="1">
      <c r="A115" s="163" t="s">
        <v>18</v>
      </c>
      <c r="B115" s="59" t="s">
        <v>75</v>
      </c>
      <c r="C115" s="165"/>
      <c r="D115" s="165">
        <f t="shared" si="95"/>
        <v>0</v>
      </c>
      <c r="E115" s="165">
        <f t="shared" ref="E115" si="102">SUM(I115:L115)</f>
        <v>0</v>
      </c>
      <c r="F115" s="165"/>
      <c r="G115" s="165"/>
      <c r="H115" s="165"/>
      <c r="I115" s="166"/>
      <c r="J115" s="166"/>
      <c r="K115" s="165"/>
      <c r="L115" s="165"/>
      <c r="M115" s="347"/>
      <c r="N115" s="347"/>
      <c r="O115" s="165"/>
      <c r="P115" s="165"/>
      <c r="Q115" s="165"/>
      <c r="S115" s="165"/>
      <c r="T115" s="165"/>
      <c r="U115" s="165">
        <f>E115+N115-M115</f>
        <v>0</v>
      </c>
      <c r="V115" s="165"/>
      <c r="W115" s="165">
        <f t="shared" ref="W115:W116" si="103">U115</f>
        <v>0</v>
      </c>
      <c r="X115" s="165"/>
      <c r="Y115" s="165"/>
      <c r="AH115" s="392"/>
      <c r="AI115" s="402"/>
      <c r="AJ115" s="402"/>
      <c r="AM115" s="403"/>
    </row>
    <row r="116" spans="1:39" s="419" customFormat="1" ht="37.5" customHeight="1">
      <c r="A116" s="163" t="s">
        <v>18</v>
      </c>
      <c r="B116" s="431" t="s">
        <v>152</v>
      </c>
      <c r="C116" s="165"/>
      <c r="D116" s="165">
        <f t="shared" si="95"/>
        <v>0</v>
      </c>
      <c r="E116" s="165">
        <f>SUM(I116:L116)</f>
        <v>0</v>
      </c>
      <c r="F116" s="165"/>
      <c r="G116" s="165"/>
      <c r="H116" s="165"/>
      <c r="I116" s="166"/>
      <c r="J116" s="166"/>
      <c r="K116" s="165"/>
      <c r="L116" s="165"/>
      <c r="M116" s="347"/>
      <c r="N116" s="347"/>
      <c r="O116" s="165"/>
      <c r="P116" s="165"/>
      <c r="Q116" s="165"/>
      <c r="S116" s="165"/>
      <c r="T116" s="165"/>
      <c r="U116" s="165">
        <f>E116+N116-M116</f>
        <v>0</v>
      </c>
      <c r="V116" s="165"/>
      <c r="W116" s="165">
        <f t="shared" si="103"/>
        <v>0</v>
      </c>
      <c r="X116" s="165"/>
      <c r="Y116" s="165"/>
      <c r="AH116" s="421"/>
      <c r="AI116" s="422"/>
      <c r="AJ116" s="422"/>
      <c r="AM116" s="423"/>
    </row>
    <row r="117" spans="1:39" s="167" customFormat="1" ht="18" customHeight="1">
      <c r="A117" s="163" t="s">
        <v>18</v>
      </c>
      <c r="B117" s="352" t="s">
        <v>276</v>
      </c>
      <c r="C117" s="165"/>
      <c r="D117" s="165">
        <f t="shared" si="95"/>
        <v>0</v>
      </c>
      <c r="E117" s="165">
        <f t="shared" ref="E117" si="104">J117</f>
        <v>0</v>
      </c>
      <c r="F117" s="165"/>
      <c r="G117" s="165"/>
      <c r="H117" s="165"/>
      <c r="I117" s="165"/>
      <c r="J117" s="165"/>
      <c r="K117" s="165"/>
      <c r="L117" s="165"/>
      <c r="M117" s="347"/>
      <c r="N117" s="347"/>
      <c r="O117" s="165"/>
      <c r="P117" s="165"/>
      <c r="Q117" s="165"/>
      <c r="S117" s="165"/>
      <c r="T117" s="165"/>
      <c r="U117" s="165">
        <f>E117+N117-M117</f>
        <v>0</v>
      </c>
      <c r="V117" s="165"/>
      <c r="W117" s="165">
        <f>U117</f>
        <v>0</v>
      </c>
      <c r="X117" s="165"/>
      <c r="Y117" s="165"/>
      <c r="AH117" s="168"/>
      <c r="AI117" s="169"/>
      <c r="AJ117" s="169"/>
      <c r="AM117" s="357"/>
    </row>
    <row r="118" spans="1:39" s="170" customFormat="1" ht="18" customHeight="1">
      <c r="A118" s="348">
        <v>2</v>
      </c>
      <c r="B118" s="354" t="s">
        <v>153</v>
      </c>
      <c r="C118" s="373">
        <f>C119</f>
        <v>0</v>
      </c>
      <c r="D118" s="373">
        <f t="shared" si="95"/>
        <v>0</v>
      </c>
      <c r="E118" s="373">
        <f>E119</f>
        <v>0</v>
      </c>
      <c r="F118" s="373"/>
      <c r="G118" s="373"/>
      <c r="H118" s="373"/>
      <c r="I118" s="373">
        <v>0</v>
      </c>
      <c r="J118" s="373">
        <v>0</v>
      </c>
      <c r="K118" s="373">
        <v>0</v>
      </c>
      <c r="L118" s="373">
        <f>L119</f>
        <v>0</v>
      </c>
      <c r="M118" s="350">
        <f>M119</f>
        <v>0</v>
      </c>
      <c r="N118" s="350">
        <f t="shared" ref="N118:Y118" si="105">N119</f>
        <v>0</v>
      </c>
      <c r="O118" s="373"/>
      <c r="P118" s="373"/>
      <c r="Q118" s="373"/>
      <c r="S118" s="373"/>
      <c r="T118" s="373"/>
      <c r="U118" s="373">
        <f t="shared" si="105"/>
        <v>0</v>
      </c>
      <c r="V118" s="373">
        <f t="shared" si="105"/>
        <v>0</v>
      </c>
      <c r="W118" s="373">
        <f t="shared" si="105"/>
        <v>0</v>
      </c>
      <c r="X118" s="373">
        <f t="shared" si="105"/>
        <v>0</v>
      </c>
      <c r="Y118" s="373">
        <f t="shared" si="105"/>
        <v>0</v>
      </c>
      <c r="AH118" s="392"/>
      <c r="AI118" s="402"/>
      <c r="AJ118" s="402"/>
      <c r="AM118" s="403"/>
    </row>
    <row r="119" spans="1:39" s="167" customFormat="1" ht="18" customHeight="1">
      <c r="A119" s="163" t="s">
        <v>18</v>
      </c>
      <c r="B119" s="352" t="s">
        <v>154</v>
      </c>
      <c r="C119" s="165"/>
      <c r="D119" s="165">
        <f t="shared" si="95"/>
        <v>0</v>
      </c>
      <c r="E119" s="165">
        <f>SUM(I119:L119)</f>
        <v>0</v>
      </c>
      <c r="F119" s="165"/>
      <c r="G119" s="165"/>
      <c r="H119" s="165"/>
      <c r="I119" s="165"/>
      <c r="J119" s="165"/>
      <c r="K119" s="165"/>
      <c r="L119" s="165"/>
      <c r="M119" s="347"/>
      <c r="N119" s="347"/>
      <c r="O119" s="165"/>
      <c r="P119" s="165"/>
      <c r="Q119" s="165"/>
      <c r="S119" s="165"/>
      <c r="T119" s="165"/>
      <c r="U119" s="165">
        <f>E119+N119-M119</f>
        <v>0</v>
      </c>
      <c r="V119" s="165"/>
      <c r="W119" s="165"/>
      <c r="X119" s="165"/>
      <c r="Y119" s="165">
        <f>U119</f>
        <v>0</v>
      </c>
      <c r="AH119" s="168"/>
      <c r="AI119" s="169"/>
      <c r="AJ119" s="169"/>
      <c r="AM119" s="357"/>
    </row>
    <row r="120" spans="1:39" s="167" customFormat="1" ht="18" customHeight="1">
      <c r="A120" s="348">
        <v>3</v>
      </c>
      <c r="B120" s="354" t="s">
        <v>142</v>
      </c>
      <c r="C120" s="373"/>
      <c r="D120" s="373">
        <f t="shared" si="95"/>
        <v>0</v>
      </c>
      <c r="E120" s="373">
        <f>SUM(E121:E123)</f>
        <v>0</v>
      </c>
      <c r="F120" s="373"/>
      <c r="G120" s="373"/>
      <c r="H120" s="373"/>
      <c r="I120" s="373"/>
      <c r="J120" s="373">
        <f t="shared" ref="J120:AK120" si="106">SUM(J121:J123)</f>
        <v>0</v>
      </c>
      <c r="K120" s="373">
        <f t="shared" si="106"/>
        <v>0</v>
      </c>
      <c r="L120" s="373">
        <f t="shared" si="106"/>
        <v>0</v>
      </c>
      <c r="M120" s="350">
        <f>SUM(M121:M123)</f>
        <v>0</v>
      </c>
      <c r="N120" s="350">
        <f t="shared" si="106"/>
        <v>0</v>
      </c>
      <c r="O120" s="373"/>
      <c r="P120" s="373"/>
      <c r="Q120" s="373"/>
      <c r="S120" s="373"/>
      <c r="T120" s="373"/>
      <c r="U120" s="373">
        <f t="shared" si="106"/>
        <v>0</v>
      </c>
      <c r="V120" s="373">
        <f t="shared" si="106"/>
        <v>0</v>
      </c>
      <c r="W120" s="373">
        <f t="shared" si="106"/>
        <v>0</v>
      </c>
      <c r="X120" s="373">
        <f t="shared" si="106"/>
        <v>0</v>
      </c>
      <c r="Y120" s="373">
        <f t="shared" si="106"/>
        <v>0</v>
      </c>
      <c r="Z120" s="432">
        <f t="shared" si="106"/>
        <v>0</v>
      </c>
      <c r="AA120" s="373">
        <f t="shared" si="106"/>
        <v>0</v>
      </c>
      <c r="AB120" s="373">
        <f t="shared" si="106"/>
        <v>0</v>
      </c>
      <c r="AC120" s="373">
        <f t="shared" si="106"/>
        <v>0</v>
      </c>
      <c r="AD120" s="373">
        <f t="shared" si="106"/>
        <v>0</v>
      </c>
      <c r="AE120" s="373">
        <f t="shared" si="106"/>
        <v>0</v>
      </c>
      <c r="AF120" s="373">
        <f t="shared" si="106"/>
        <v>0</v>
      </c>
      <c r="AG120" s="373">
        <f t="shared" si="106"/>
        <v>0</v>
      </c>
      <c r="AH120" s="373">
        <f t="shared" si="106"/>
        <v>0</v>
      </c>
      <c r="AI120" s="373">
        <f t="shared" si="106"/>
        <v>0</v>
      </c>
      <c r="AJ120" s="373">
        <f t="shared" si="106"/>
        <v>0</v>
      </c>
      <c r="AK120" s="373">
        <f t="shared" si="106"/>
        <v>0</v>
      </c>
      <c r="AM120" s="357"/>
    </row>
    <row r="121" spans="1:39" s="167" customFormat="1" ht="18" customHeight="1">
      <c r="A121" s="163" t="s">
        <v>18</v>
      </c>
      <c r="B121" s="352" t="s">
        <v>277</v>
      </c>
      <c r="C121" s="165"/>
      <c r="D121" s="165">
        <f t="shared" si="95"/>
        <v>0</v>
      </c>
      <c r="E121" s="165">
        <f t="shared" ref="E121:E123" si="107">J121</f>
        <v>0</v>
      </c>
      <c r="F121" s="165"/>
      <c r="G121" s="165"/>
      <c r="H121" s="165"/>
      <c r="I121" s="165"/>
      <c r="J121" s="165"/>
      <c r="K121" s="165"/>
      <c r="L121" s="165"/>
      <c r="M121" s="347"/>
      <c r="N121" s="347"/>
      <c r="O121" s="165"/>
      <c r="P121" s="165"/>
      <c r="Q121" s="165"/>
      <c r="S121" s="165"/>
      <c r="T121" s="165"/>
      <c r="U121" s="165">
        <f>E121+N121-M121</f>
        <v>0</v>
      </c>
      <c r="V121" s="165"/>
      <c r="W121" s="165">
        <f t="shared" ref="W121:W123" si="108">U121</f>
        <v>0</v>
      </c>
      <c r="X121" s="165"/>
      <c r="Y121" s="165"/>
      <c r="AH121" s="168"/>
      <c r="AI121" s="169"/>
      <c r="AJ121" s="169"/>
      <c r="AM121" s="357"/>
    </row>
    <row r="122" spans="1:39" s="167" customFormat="1" ht="18" customHeight="1">
      <c r="A122" s="163" t="s">
        <v>18</v>
      </c>
      <c r="B122" s="352" t="s">
        <v>278</v>
      </c>
      <c r="C122" s="165"/>
      <c r="D122" s="165">
        <f t="shared" si="95"/>
        <v>0</v>
      </c>
      <c r="E122" s="165">
        <f t="shared" si="107"/>
        <v>0</v>
      </c>
      <c r="F122" s="165"/>
      <c r="G122" s="165"/>
      <c r="H122" s="165"/>
      <c r="I122" s="165"/>
      <c r="J122" s="165"/>
      <c r="K122" s="165"/>
      <c r="L122" s="165"/>
      <c r="M122" s="347"/>
      <c r="N122" s="347"/>
      <c r="O122" s="165"/>
      <c r="P122" s="165"/>
      <c r="Q122" s="165"/>
      <c r="S122" s="165"/>
      <c r="T122" s="165"/>
      <c r="U122" s="165">
        <f>E122+N122-M122</f>
        <v>0</v>
      </c>
      <c r="V122" s="165"/>
      <c r="W122" s="165">
        <f t="shared" si="108"/>
        <v>0</v>
      </c>
      <c r="X122" s="165"/>
      <c r="Y122" s="165"/>
      <c r="AH122" s="168"/>
      <c r="AI122" s="169"/>
      <c r="AJ122" s="169"/>
      <c r="AM122" s="357"/>
    </row>
    <row r="123" spans="1:39" s="167" customFormat="1" ht="18" customHeight="1">
      <c r="A123" s="163" t="s">
        <v>18</v>
      </c>
      <c r="B123" s="352" t="s">
        <v>279</v>
      </c>
      <c r="C123" s="165"/>
      <c r="D123" s="165">
        <f t="shared" si="95"/>
        <v>0</v>
      </c>
      <c r="E123" s="165">
        <f t="shared" si="107"/>
        <v>0</v>
      </c>
      <c r="F123" s="165"/>
      <c r="G123" s="165"/>
      <c r="H123" s="165"/>
      <c r="I123" s="165"/>
      <c r="J123" s="165"/>
      <c r="K123" s="165"/>
      <c r="L123" s="165"/>
      <c r="M123" s="347"/>
      <c r="N123" s="347"/>
      <c r="O123" s="165"/>
      <c r="P123" s="165"/>
      <c r="Q123" s="165"/>
      <c r="S123" s="165"/>
      <c r="T123" s="165"/>
      <c r="U123" s="165">
        <f>E123+N123-M123</f>
        <v>0</v>
      </c>
      <c r="V123" s="165"/>
      <c r="W123" s="165">
        <f t="shared" si="108"/>
        <v>0</v>
      </c>
      <c r="X123" s="165"/>
      <c r="Y123" s="165"/>
      <c r="AH123" s="168"/>
      <c r="AI123" s="169"/>
      <c r="AJ123" s="169"/>
      <c r="AM123" s="357"/>
    </row>
    <row r="124" spans="1:39" s="167" customFormat="1" ht="18" customHeight="1">
      <c r="A124" s="424">
        <v>4</v>
      </c>
      <c r="B124" s="354" t="s">
        <v>172</v>
      </c>
      <c r="C124" s="373"/>
      <c r="D124" s="373">
        <f t="shared" si="95"/>
        <v>0</v>
      </c>
      <c r="E124" s="373">
        <f>E117</f>
        <v>0</v>
      </c>
      <c r="F124" s="373"/>
      <c r="G124" s="373"/>
      <c r="H124" s="373"/>
      <c r="I124" s="373"/>
      <c r="J124" s="373">
        <f t="shared" ref="J124:Y124" si="109">J117</f>
        <v>0</v>
      </c>
      <c r="K124" s="373">
        <f t="shared" si="109"/>
        <v>0</v>
      </c>
      <c r="L124" s="373">
        <f t="shared" si="109"/>
        <v>0</v>
      </c>
      <c r="M124" s="350">
        <f>M117</f>
        <v>0</v>
      </c>
      <c r="N124" s="350">
        <f t="shared" si="109"/>
        <v>0</v>
      </c>
      <c r="O124" s="373"/>
      <c r="P124" s="373"/>
      <c r="Q124" s="373"/>
      <c r="S124" s="373"/>
      <c r="T124" s="373"/>
      <c r="U124" s="373">
        <f t="shared" si="109"/>
        <v>0</v>
      </c>
      <c r="V124" s="373">
        <f t="shared" si="109"/>
        <v>0</v>
      </c>
      <c r="W124" s="373">
        <f t="shared" si="109"/>
        <v>0</v>
      </c>
      <c r="X124" s="373">
        <f t="shared" si="109"/>
        <v>0</v>
      </c>
      <c r="Y124" s="373">
        <f t="shared" si="109"/>
        <v>0</v>
      </c>
      <c r="AH124" s="168"/>
      <c r="AI124" s="169"/>
      <c r="AJ124" s="169"/>
      <c r="AM124" s="357"/>
    </row>
    <row r="125" spans="1:39" s="167" customFormat="1" ht="18" customHeight="1">
      <c r="A125" s="163" t="s">
        <v>18</v>
      </c>
      <c r="B125" s="352" t="s">
        <v>275</v>
      </c>
      <c r="C125" s="165"/>
      <c r="D125" s="165">
        <f t="shared" si="95"/>
        <v>0</v>
      </c>
      <c r="E125" s="165">
        <f>J125</f>
        <v>0</v>
      </c>
      <c r="F125" s="165"/>
      <c r="G125" s="165"/>
      <c r="H125" s="165"/>
      <c r="I125" s="165"/>
      <c r="J125" s="165"/>
      <c r="K125" s="165"/>
      <c r="L125" s="165"/>
      <c r="M125" s="347"/>
      <c r="N125" s="347"/>
      <c r="O125" s="165"/>
      <c r="P125" s="165"/>
      <c r="Q125" s="165"/>
      <c r="S125" s="165"/>
      <c r="T125" s="165"/>
      <c r="U125" s="165">
        <f>E125+N125-M125</f>
        <v>0</v>
      </c>
      <c r="V125" s="165"/>
      <c r="W125" s="165">
        <f>U125</f>
        <v>0</v>
      </c>
      <c r="X125" s="165"/>
      <c r="Y125" s="165"/>
      <c r="AH125" s="168"/>
      <c r="AI125" s="169"/>
      <c r="AJ125" s="169"/>
      <c r="AM125" s="357"/>
    </row>
    <row r="126" spans="1:39" s="167" customFormat="1" ht="18" customHeight="1">
      <c r="A126" s="424">
        <v>5</v>
      </c>
      <c r="B126" s="354" t="s">
        <v>139</v>
      </c>
      <c r="C126" s="373"/>
      <c r="D126" s="373">
        <f t="shared" si="95"/>
        <v>0</v>
      </c>
      <c r="E126" s="425"/>
      <c r="F126" s="425"/>
      <c r="G126" s="425"/>
      <c r="H126" s="425"/>
      <c r="I126" s="373"/>
      <c r="J126" s="373"/>
      <c r="K126" s="373"/>
      <c r="L126" s="373"/>
      <c r="M126" s="350"/>
      <c r="N126" s="350"/>
      <c r="O126" s="425"/>
      <c r="P126" s="425"/>
      <c r="Q126" s="425"/>
      <c r="S126" s="373"/>
      <c r="T126" s="373"/>
      <c r="U126" s="425">
        <f>U127</f>
        <v>0</v>
      </c>
      <c r="V126" s="425">
        <f t="shared" ref="V126:Y126" si="110">V127</f>
        <v>0</v>
      </c>
      <c r="W126" s="425">
        <f t="shared" si="110"/>
        <v>0</v>
      </c>
      <c r="X126" s="425">
        <f t="shared" si="110"/>
        <v>0</v>
      </c>
      <c r="Y126" s="425">
        <f t="shared" si="110"/>
        <v>0</v>
      </c>
      <c r="AH126" s="168"/>
      <c r="AI126" s="169"/>
      <c r="AJ126" s="169"/>
      <c r="AM126" s="357"/>
    </row>
    <row r="127" spans="1:39" s="167" customFormat="1" ht="18" customHeight="1">
      <c r="A127" s="163" t="s">
        <v>18</v>
      </c>
      <c r="B127" s="59" t="s">
        <v>75</v>
      </c>
      <c r="C127" s="165"/>
      <c r="D127" s="165">
        <f t="shared" si="95"/>
        <v>0</v>
      </c>
      <c r="E127" s="166"/>
      <c r="F127" s="166"/>
      <c r="G127" s="166"/>
      <c r="H127" s="166"/>
      <c r="I127" s="165"/>
      <c r="J127" s="165"/>
      <c r="K127" s="165"/>
      <c r="L127" s="165"/>
      <c r="M127" s="347"/>
      <c r="N127" s="347"/>
      <c r="O127" s="166"/>
      <c r="P127" s="166"/>
      <c r="Q127" s="166"/>
      <c r="S127" s="165"/>
      <c r="T127" s="165"/>
      <c r="U127" s="165">
        <f>E127+N127-M127</f>
        <v>0</v>
      </c>
      <c r="V127" s="165"/>
      <c r="W127" s="165">
        <f>U127</f>
        <v>0</v>
      </c>
      <c r="X127" s="165"/>
      <c r="Y127" s="165"/>
      <c r="AH127" s="168"/>
      <c r="AI127" s="169"/>
      <c r="AJ127" s="169"/>
      <c r="AM127" s="357"/>
    </row>
    <row r="128" spans="1:39" s="167" customFormat="1" ht="18" customHeight="1">
      <c r="A128" s="348" t="s">
        <v>155</v>
      </c>
      <c r="B128" s="354" t="s">
        <v>156</v>
      </c>
      <c r="C128" s="373">
        <f>C129+C137+C143+C150+C153+C163</f>
        <v>55</v>
      </c>
      <c r="D128" s="373">
        <f t="shared" si="95"/>
        <v>0</v>
      </c>
      <c r="E128" s="373">
        <f>E129+E137+E142</f>
        <v>0</v>
      </c>
      <c r="F128" s="373"/>
      <c r="G128" s="373"/>
      <c r="H128" s="373"/>
      <c r="I128" s="399">
        <f t="shared" ref="I128:L128" si="111">I129+I137+I142</f>
        <v>0</v>
      </c>
      <c r="J128" s="373">
        <f t="shared" si="111"/>
        <v>0</v>
      </c>
      <c r="K128" s="373">
        <f t="shared" si="111"/>
        <v>0</v>
      </c>
      <c r="L128" s="373">
        <f t="shared" si="111"/>
        <v>0</v>
      </c>
      <c r="M128" s="350" t="e">
        <f t="shared" ref="M128" si="112">M129+M137+M142</f>
        <v>#REF!</v>
      </c>
      <c r="N128" s="350" t="e">
        <f>N129+N137+N142</f>
        <v>#REF!</v>
      </c>
      <c r="O128" s="373"/>
      <c r="P128" s="373"/>
      <c r="Q128" s="373"/>
      <c r="S128" s="373"/>
      <c r="T128" s="373"/>
      <c r="U128" s="399" t="e">
        <f t="shared" ref="U128:Y128" si="113">U129+U137+U142</f>
        <v>#REF!</v>
      </c>
      <c r="V128" s="373" t="e">
        <f t="shared" si="113"/>
        <v>#REF!</v>
      </c>
      <c r="W128" s="373">
        <f t="shared" si="113"/>
        <v>0</v>
      </c>
      <c r="X128" s="373">
        <f t="shared" si="113"/>
        <v>0</v>
      </c>
      <c r="Y128" s="373">
        <f t="shared" si="113"/>
        <v>0</v>
      </c>
      <c r="Z128" s="376" t="e">
        <f>SUM(V128:Y128)</f>
        <v>#REF!</v>
      </c>
      <c r="AA128" s="400" t="e">
        <f>U128-Z128</f>
        <v>#REF!</v>
      </c>
      <c r="AF128" s="430">
        <f>13600157-E128</f>
        <v>13600157</v>
      </c>
      <c r="AH128" s="168"/>
      <c r="AI128" s="169"/>
      <c r="AJ128" s="169"/>
      <c r="AM128" s="433"/>
    </row>
    <row r="129" spans="1:39" s="170" customFormat="1" ht="18" customHeight="1">
      <c r="A129" s="348">
        <v>1</v>
      </c>
      <c r="B129" s="349" t="s">
        <v>157</v>
      </c>
      <c r="C129" s="373">
        <v>17</v>
      </c>
      <c r="D129" s="373">
        <f t="shared" si="95"/>
        <v>0</v>
      </c>
      <c r="E129" s="373">
        <f>SUM(E130:E135)</f>
        <v>0</v>
      </c>
      <c r="F129" s="373"/>
      <c r="G129" s="373"/>
      <c r="H129" s="373"/>
      <c r="I129" s="373">
        <f t="shared" ref="I129:L129" si="114">SUM(I130:I135)</f>
        <v>0</v>
      </c>
      <c r="J129" s="373">
        <f t="shared" si="114"/>
        <v>0</v>
      </c>
      <c r="K129" s="373">
        <f t="shared" si="114"/>
        <v>0</v>
      </c>
      <c r="L129" s="373">
        <f t="shared" si="114"/>
        <v>0</v>
      </c>
      <c r="M129" s="350" t="e">
        <f>SUM(M130:M136)</f>
        <v>#REF!</v>
      </c>
      <c r="N129" s="350" t="e">
        <f>SUM(N130:N136)</f>
        <v>#REF!</v>
      </c>
      <c r="O129" s="373"/>
      <c r="P129" s="373"/>
      <c r="Q129" s="373"/>
      <c r="S129" s="373"/>
      <c r="T129" s="373"/>
      <c r="U129" s="373" t="e">
        <f t="shared" ref="U129:Y129" si="115">SUM(U130:U135)</f>
        <v>#REF!</v>
      </c>
      <c r="V129" s="373" t="e">
        <f t="shared" si="115"/>
        <v>#REF!</v>
      </c>
      <c r="W129" s="373">
        <f t="shared" si="115"/>
        <v>0</v>
      </c>
      <c r="X129" s="373">
        <f t="shared" si="115"/>
        <v>0</v>
      </c>
      <c r="Y129" s="373">
        <f t="shared" si="115"/>
        <v>0</v>
      </c>
      <c r="AH129" s="392"/>
      <c r="AI129" s="402"/>
      <c r="AJ129" s="402"/>
      <c r="AM129" s="403"/>
    </row>
    <row r="130" spans="1:39" s="167" customFormat="1" ht="36" customHeight="1">
      <c r="A130" s="163" t="s">
        <v>18</v>
      </c>
      <c r="B130" s="352" t="s">
        <v>244</v>
      </c>
      <c r="C130" s="165"/>
      <c r="D130" s="165">
        <f t="shared" si="95"/>
        <v>0</v>
      </c>
      <c r="E130" s="165">
        <f>SUM(I130:L130)</f>
        <v>0</v>
      </c>
      <c r="F130" s="165"/>
      <c r="G130" s="165"/>
      <c r="H130" s="165"/>
      <c r="I130" s="434"/>
      <c r="J130" s="435"/>
      <c r="K130" s="435"/>
      <c r="L130" s="373"/>
      <c r="M130" s="350" t="e">
        <f>#REF!/1000000</f>
        <v>#REF!</v>
      </c>
      <c r="N130" s="350" t="e">
        <f>#REF!/1000000</f>
        <v>#REF!</v>
      </c>
      <c r="O130" s="373"/>
      <c r="P130" s="373"/>
      <c r="Q130" s="373"/>
      <c r="S130" s="165"/>
      <c r="T130" s="165"/>
      <c r="U130" s="165" t="e">
        <f t="shared" ref="U130:U135" si="116">E130+N130-M130</f>
        <v>#REF!</v>
      </c>
      <c r="V130" s="165" t="e">
        <f>U130</f>
        <v>#REF!</v>
      </c>
      <c r="W130" s="165"/>
      <c r="X130" s="165"/>
      <c r="Y130" s="165"/>
      <c r="AH130" s="168"/>
      <c r="AI130" s="169"/>
      <c r="AJ130" s="169"/>
      <c r="AM130" s="357"/>
    </row>
    <row r="131" spans="1:39" s="167" customFormat="1" ht="18" customHeight="1">
      <c r="A131" s="163" t="s">
        <v>18</v>
      </c>
      <c r="B131" s="436" t="s">
        <v>158</v>
      </c>
      <c r="C131" s="435"/>
      <c r="D131" s="435">
        <f t="shared" si="95"/>
        <v>0</v>
      </c>
      <c r="E131" s="165">
        <f>SUM(I131:L131)</f>
        <v>0</v>
      </c>
      <c r="F131" s="165"/>
      <c r="G131" s="165"/>
      <c r="H131" s="165"/>
      <c r="I131" s="435"/>
      <c r="J131" s="166"/>
      <c r="K131" s="435"/>
      <c r="L131" s="435"/>
      <c r="M131" s="347"/>
      <c r="N131" s="356"/>
      <c r="O131" s="435"/>
      <c r="P131" s="435"/>
      <c r="Q131" s="435"/>
      <c r="S131" s="165"/>
      <c r="T131" s="165"/>
      <c r="U131" s="165">
        <f t="shared" si="116"/>
        <v>0</v>
      </c>
      <c r="V131" s="165"/>
      <c r="W131" s="165">
        <f>U131</f>
        <v>0</v>
      </c>
      <c r="X131" s="165"/>
      <c r="Y131" s="165"/>
      <c r="AH131" s="168"/>
      <c r="AI131" s="169"/>
      <c r="AJ131" s="169"/>
      <c r="AM131" s="357"/>
    </row>
    <row r="132" spans="1:39" s="167" customFormat="1" ht="18" customHeight="1">
      <c r="A132" s="163" t="s">
        <v>18</v>
      </c>
      <c r="B132" s="437" t="s">
        <v>159</v>
      </c>
      <c r="C132" s="435"/>
      <c r="D132" s="435">
        <f t="shared" si="95"/>
        <v>0</v>
      </c>
      <c r="E132" s="165">
        <f>SUM(I132:L132)</f>
        <v>0</v>
      </c>
      <c r="F132" s="165"/>
      <c r="G132" s="165"/>
      <c r="H132" s="165"/>
      <c r="I132" s="435"/>
      <c r="J132" s="166"/>
      <c r="K132" s="435"/>
      <c r="L132" s="435"/>
      <c r="M132" s="356"/>
      <c r="N132" s="356"/>
      <c r="O132" s="435"/>
      <c r="P132" s="435"/>
      <c r="Q132" s="435"/>
      <c r="S132" s="435"/>
      <c r="T132" s="435"/>
      <c r="U132" s="165">
        <f t="shared" si="116"/>
        <v>0</v>
      </c>
      <c r="V132" s="165"/>
      <c r="W132" s="165">
        <f t="shared" ref="W132:W135" si="117">U132</f>
        <v>0</v>
      </c>
      <c r="X132" s="165"/>
      <c r="Y132" s="165"/>
      <c r="AH132" s="168"/>
      <c r="AI132" s="169"/>
      <c r="AJ132" s="169"/>
      <c r="AM132" s="357"/>
    </row>
    <row r="133" spans="1:39" s="167" customFormat="1" ht="18" customHeight="1">
      <c r="A133" s="163" t="s">
        <v>18</v>
      </c>
      <c r="B133" s="436" t="s">
        <v>160</v>
      </c>
      <c r="C133" s="435"/>
      <c r="D133" s="435">
        <f t="shared" si="95"/>
        <v>0</v>
      </c>
      <c r="E133" s="165">
        <f t="shared" ref="E133:E135" si="118">SUM(I133:L133)</f>
        <v>0</v>
      </c>
      <c r="F133" s="165"/>
      <c r="G133" s="165"/>
      <c r="H133" s="165"/>
      <c r="I133" s="435"/>
      <c r="J133" s="166"/>
      <c r="K133" s="435"/>
      <c r="L133" s="435"/>
      <c r="M133" s="356"/>
      <c r="N133" s="356"/>
      <c r="O133" s="435"/>
      <c r="P133" s="435"/>
      <c r="Q133" s="435"/>
      <c r="S133" s="435"/>
      <c r="T133" s="435"/>
      <c r="U133" s="165">
        <f t="shared" si="116"/>
        <v>0</v>
      </c>
      <c r="V133" s="165"/>
      <c r="W133" s="165">
        <f t="shared" si="117"/>
        <v>0</v>
      </c>
      <c r="X133" s="165"/>
      <c r="Y133" s="165"/>
      <c r="AH133" s="168"/>
      <c r="AI133" s="169"/>
      <c r="AJ133" s="169"/>
      <c r="AM133" s="357"/>
    </row>
    <row r="134" spans="1:39" s="167" customFormat="1" ht="33" customHeight="1">
      <c r="A134" s="163" t="s">
        <v>18</v>
      </c>
      <c r="B134" s="436" t="s">
        <v>282</v>
      </c>
      <c r="C134" s="435"/>
      <c r="D134" s="435">
        <f t="shared" si="95"/>
        <v>0</v>
      </c>
      <c r="E134" s="165">
        <f t="shared" si="118"/>
        <v>0</v>
      </c>
      <c r="F134" s="165"/>
      <c r="G134" s="165"/>
      <c r="H134" s="165"/>
      <c r="I134" s="435"/>
      <c r="J134" s="166"/>
      <c r="K134" s="435"/>
      <c r="L134" s="435"/>
      <c r="M134" s="356"/>
      <c r="N134" s="356"/>
      <c r="O134" s="435"/>
      <c r="P134" s="435"/>
      <c r="Q134" s="435"/>
      <c r="S134" s="435"/>
      <c r="T134" s="435"/>
      <c r="U134" s="165">
        <f t="shared" si="116"/>
        <v>0</v>
      </c>
      <c r="V134" s="165"/>
      <c r="W134" s="165">
        <f t="shared" si="117"/>
        <v>0</v>
      </c>
      <c r="X134" s="165"/>
      <c r="Y134" s="165"/>
      <c r="AH134" s="168"/>
      <c r="AI134" s="169"/>
      <c r="AJ134" s="169"/>
      <c r="AM134" s="357"/>
    </row>
    <row r="135" spans="1:39" s="167" customFormat="1" ht="18" customHeight="1">
      <c r="A135" s="163" t="s">
        <v>18</v>
      </c>
      <c r="B135" s="436" t="s">
        <v>283</v>
      </c>
      <c r="C135" s="435"/>
      <c r="D135" s="435">
        <f t="shared" si="95"/>
        <v>0</v>
      </c>
      <c r="E135" s="165">
        <f t="shared" si="118"/>
        <v>0</v>
      </c>
      <c r="F135" s="165"/>
      <c r="G135" s="165"/>
      <c r="H135" s="165"/>
      <c r="I135" s="435"/>
      <c r="J135" s="166"/>
      <c r="K135" s="435"/>
      <c r="L135" s="435"/>
      <c r="M135" s="356"/>
      <c r="N135" s="356"/>
      <c r="O135" s="435"/>
      <c r="P135" s="435"/>
      <c r="Q135" s="435"/>
      <c r="S135" s="435"/>
      <c r="T135" s="435"/>
      <c r="U135" s="165">
        <f t="shared" si="116"/>
        <v>0</v>
      </c>
      <c r="V135" s="165"/>
      <c r="W135" s="165">
        <f t="shared" si="117"/>
        <v>0</v>
      </c>
      <c r="X135" s="165"/>
      <c r="Y135" s="165"/>
      <c r="AH135" s="168"/>
      <c r="AI135" s="169"/>
      <c r="AJ135" s="169"/>
      <c r="AM135" s="357"/>
    </row>
    <row r="136" spans="1:39" s="167" customFormat="1" ht="18" customHeight="1">
      <c r="A136" s="163" t="s">
        <v>18</v>
      </c>
      <c r="B136" s="355" t="s">
        <v>519</v>
      </c>
      <c r="C136" s="435"/>
      <c r="D136" s="435"/>
      <c r="E136" s="165"/>
      <c r="F136" s="165"/>
      <c r="G136" s="165"/>
      <c r="H136" s="165"/>
      <c r="I136" s="435"/>
      <c r="J136" s="166"/>
      <c r="K136" s="435"/>
      <c r="L136" s="435"/>
      <c r="M136" s="356"/>
      <c r="N136" s="356" t="e">
        <f>#REF!/1000000</f>
        <v>#REF!</v>
      </c>
      <c r="O136" s="435"/>
      <c r="P136" s="435"/>
      <c r="Q136" s="435"/>
      <c r="S136" s="435"/>
      <c r="T136" s="435"/>
      <c r="U136" s="165"/>
      <c r="V136" s="165"/>
      <c r="W136" s="165"/>
      <c r="X136" s="165"/>
      <c r="Y136" s="165"/>
      <c r="AH136" s="168"/>
      <c r="AI136" s="169"/>
      <c r="AJ136" s="169"/>
      <c r="AM136" s="357"/>
    </row>
    <row r="137" spans="1:39" s="167" customFormat="1" ht="18" customHeight="1">
      <c r="A137" s="348">
        <v>2</v>
      </c>
      <c r="B137" s="438" t="s">
        <v>161</v>
      </c>
      <c r="C137" s="373">
        <v>10</v>
      </c>
      <c r="D137" s="373">
        <f t="shared" si="95"/>
        <v>0</v>
      </c>
      <c r="E137" s="373">
        <f>SUM(E138:E141)</f>
        <v>0</v>
      </c>
      <c r="F137" s="373"/>
      <c r="G137" s="373"/>
      <c r="H137" s="373"/>
      <c r="I137" s="373">
        <f>SUM(I138:I141)</f>
        <v>0</v>
      </c>
      <c r="J137" s="373">
        <f>SUM(J138:J141)</f>
        <v>0</v>
      </c>
      <c r="K137" s="373">
        <f t="shared" ref="K137:L137" si="119">SUM(K138:K141)</f>
        <v>0</v>
      </c>
      <c r="L137" s="373">
        <f t="shared" si="119"/>
        <v>0</v>
      </c>
      <c r="M137" s="350">
        <f>SUM(M138:M141)</f>
        <v>0</v>
      </c>
      <c r="N137" s="350">
        <f>SUM(N138:N141)</f>
        <v>0</v>
      </c>
      <c r="O137" s="373"/>
      <c r="P137" s="373"/>
      <c r="Q137" s="373"/>
      <c r="S137" s="373"/>
      <c r="T137" s="373"/>
      <c r="U137" s="373">
        <f>SUM(U138:U141)</f>
        <v>0</v>
      </c>
      <c r="V137" s="373">
        <f t="shared" ref="V137:Y137" si="120">SUM(V138:V141)</f>
        <v>0</v>
      </c>
      <c r="W137" s="373">
        <f t="shared" si="120"/>
        <v>0</v>
      </c>
      <c r="X137" s="373">
        <f t="shared" si="120"/>
        <v>0</v>
      </c>
      <c r="Y137" s="373">
        <f t="shared" si="120"/>
        <v>0</v>
      </c>
      <c r="AH137" s="168"/>
      <c r="AI137" s="169"/>
      <c r="AJ137" s="169"/>
      <c r="AM137" s="357"/>
    </row>
    <row r="138" spans="1:39" s="167" customFormat="1" ht="28.5" customHeight="1">
      <c r="A138" s="163" t="s">
        <v>18</v>
      </c>
      <c r="B138" s="352" t="s">
        <v>244</v>
      </c>
      <c r="C138" s="435"/>
      <c r="D138" s="435">
        <f t="shared" si="95"/>
        <v>0</v>
      </c>
      <c r="E138" s="165">
        <f>SUM(I138:L138)</f>
        <v>0</v>
      </c>
      <c r="F138" s="165"/>
      <c r="G138" s="165"/>
      <c r="H138" s="165"/>
      <c r="I138" s="165"/>
      <c r="J138" s="439"/>
      <c r="K138" s="435"/>
      <c r="L138" s="435"/>
      <c r="M138" s="356"/>
      <c r="N138" s="347"/>
      <c r="O138" s="165"/>
      <c r="P138" s="165"/>
      <c r="Q138" s="165"/>
      <c r="S138" s="435"/>
      <c r="T138" s="435"/>
      <c r="U138" s="165">
        <f>E138+N138-M138</f>
        <v>0</v>
      </c>
      <c r="V138" s="165">
        <f>U138</f>
        <v>0</v>
      </c>
      <c r="W138" s="165"/>
      <c r="X138" s="165"/>
      <c r="Y138" s="165"/>
      <c r="AH138" s="168"/>
      <c r="AI138" s="169"/>
      <c r="AJ138" s="169"/>
      <c r="AL138" s="170"/>
      <c r="AM138" s="357"/>
    </row>
    <row r="139" spans="1:39" s="167" customFormat="1" ht="32.25" customHeight="1">
      <c r="A139" s="163" t="s">
        <v>18</v>
      </c>
      <c r="B139" s="436" t="s">
        <v>282</v>
      </c>
      <c r="C139" s="435"/>
      <c r="D139" s="435">
        <f t="shared" si="95"/>
        <v>0</v>
      </c>
      <c r="E139" s="165">
        <f>SUM(I139:L139)</f>
        <v>0</v>
      </c>
      <c r="F139" s="165"/>
      <c r="G139" s="165"/>
      <c r="H139" s="165"/>
      <c r="I139" s="435"/>
      <c r="J139" s="166"/>
      <c r="K139" s="435"/>
      <c r="L139" s="435"/>
      <c r="M139" s="347"/>
      <c r="N139" s="356"/>
      <c r="O139" s="435"/>
      <c r="P139" s="435"/>
      <c r="Q139" s="435"/>
      <c r="S139" s="165"/>
      <c r="T139" s="165"/>
      <c r="U139" s="165">
        <f>E139+N139-M139</f>
        <v>0</v>
      </c>
      <c r="V139" s="165"/>
      <c r="W139" s="165">
        <f>U139</f>
        <v>0</v>
      </c>
      <c r="X139" s="165"/>
      <c r="Y139" s="165"/>
      <c r="AH139" s="168"/>
      <c r="AI139" s="169"/>
      <c r="AJ139" s="169"/>
      <c r="AM139" s="357"/>
    </row>
    <row r="140" spans="1:39" s="167" customFormat="1" ht="18" customHeight="1">
      <c r="A140" s="163" t="s">
        <v>18</v>
      </c>
      <c r="B140" s="436" t="s">
        <v>284</v>
      </c>
      <c r="C140" s="435"/>
      <c r="D140" s="435">
        <f t="shared" si="95"/>
        <v>0</v>
      </c>
      <c r="E140" s="165">
        <f>SUM(I140:L140)</f>
        <v>0</v>
      </c>
      <c r="F140" s="165"/>
      <c r="G140" s="165"/>
      <c r="H140" s="165"/>
      <c r="I140" s="435"/>
      <c r="J140" s="166"/>
      <c r="K140" s="435"/>
      <c r="L140" s="435"/>
      <c r="M140" s="356"/>
      <c r="N140" s="356"/>
      <c r="O140" s="435"/>
      <c r="P140" s="435"/>
      <c r="Q140" s="435"/>
      <c r="S140" s="435"/>
      <c r="T140" s="435"/>
      <c r="U140" s="165">
        <f>E140+N140-M140</f>
        <v>0</v>
      </c>
      <c r="V140" s="165"/>
      <c r="W140" s="165">
        <f t="shared" ref="W140:W141" si="121">U140</f>
        <v>0</v>
      </c>
      <c r="X140" s="165"/>
      <c r="Y140" s="165"/>
      <c r="AH140" s="168"/>
      <c r="AI140" s="169"/>
      <c r="AJ140" s="169"/>
      <c r="AM140" s="357"/>
    </row>
    <row r="141" spans="1:39" s="167" customFormat="1" ht="18" customHeight="1">
      <c r="A141" s="163" t="s">
        <v>18</v>
      </c>
      <c r="B141" s="440" t="s">
        <v>231</v>
      </c>
      <c r="C141" s="435"/>
      <c r="D141" s="435">
        <f t="shared" si="95"/>
        <v>0</v>
      </c>
      <c r="E141" s="165">
        <f>SUM(I141:L141)</f>
        <v>0</v>
      </c>
      <c r="F141" s="165"/>
      <c r="G141" s="165"/>
      <c r="H141" s="165"/>
      <c r="I141" s="165"/>
      <c r="J141" s="166"/>
      <c r="K141" s="435"/>
      <c r="L141" s="435"/>
      <c r="M141" s="356"/>
      <c r="N141" s="356"/>
      <c r="O141" s="435"/>
      <c r="P141" s="435"/>
      <c r="Q141" s="435"/>
      <c r="S141" s="435"/>
      <c r="T141" s="435"/>
      <c r="U141" s="165">
        <f>E141+N141-M141</f>
        <v>0</v>
      </c>
      <c r="V141" s="165"/>
      <c r="W141" s="165">
        <f t="shared" si="121"/>
        <v>0</v>
      </c>
      <c r="X141" s="165"/>
      <c r="Y141" s="165"/>
      <c r="AH141" s="168"/>
      <c r="AI141" s="169"/>
      <c r="AJ141" s="169"/>
      <c r="AM141" s="357"/>
    </row>
    <row r="142" spans="1:39" s="167" customFormat="1" ht="18" customHeight="1">
      <c r="A142" s="348">
        <v>3</v>
      </c>
      <c r="B142" s="349" t="s">
        <v>162</v>
      </c>
      <c r="C142" s="373"/>
      <c r="D142" s="373">
        <f t="shared" si="95"/>
        <v>0</v>
      </c>
      <c r="E142" s="373">
        <f>E143+E150+E153+E163</f>
        <v>0</v>
      </c>
      <c r="F142" s="373"/>
      <c r="G142" s="373"/>
      <c r="H142" s="373"/>
      <c r="I142" s="373">
        <f t="shared" ref="I142:U142" si="122">I143+I150+I153+I163</f>
        <v>0</v>
      </c>
      <c r="J142" s="373">
        <f t="shared" si="122"/>
        <v>0</v>
      </c>
      <c r="K142" s="373">
        <f t="shared" si="122"/>
        <v>0</v>
      </c>
      <c r="L142" s="373">
        <f t="shared" si="122"/>
        <v>0</v>
      </c>
      <c r="M142" s="350">
        <f>M143+M150+M153+M163</f>
        <v>356.44900000000001</v>
      </c>
      <c r="N142" s="350">
        <f t="shared" si="122"/>
        <v>0</v>
      </c>
      <c r="O142" s="373"/>
      <c r="P142" s="373"/>
      <c r="Q142" s="373"/>
      <c r="S142" s="373"/>
      <c r="T142" s="373"/>
      <c r="U142" s="373">
        <f t="shared" si="122"/>
        <v>-351.30900000000003</v>
      </c>
      <c r="V142" s="373">
        <f t="shared" ref="V142:Y142" si="123">V143+V150+V153+V163</f>
        <v>-351.30900000000003</v>
      </c>
      <c r="W142" s="373">
        <f t="shared" si="123"/>
        <v>0</v>
      </c>
      <c r="X142" s="373">
        <f t="shared" si="123"/>
        <v>0</v>
      </c>
      <c r="Y142" s="373">
        <f t="shared" si="123"/>
        <v>0</v>
      </c>
      <c r="AH142" s="168"/>
      <c r="AI142" s="169"/>
      <c r="AJ142" s="169"/>
      <c r="AM142" s="357"/>
    </row>
    <row r="143" spans="1:39" s="170" customFormat="1" ht="18" customHeight="1">
      <c r="A143" s="348" t="s">
        <v>163</v>
      </c>
      <c r="B143" s="349" t="s">
        <v>142</v>
      </c>
      <c r="C143" s="373">
        <f t="shared" ref="C143" si="124">C144+C146+C145</f>
        <v>0</v>
      </c>
      <c r="D143" s="373">
        <f t="shared" si="95"/>
        <v>0</v>
      </c>
      <c r="E143" s="373">
        <f>SUM(E144:E148)</f>
        <v>0</v>
      </c>
      <c r="F143" s="373"/>
      <c r="G143" s="373"/>
      <c r="H143" s="373"/>
      <c r="I143" s="373">
        <f t="shared" ref="I143:L143" si="125">SUM(I144:I148)</f>
        <v>0</v>
      </c>
      <c r="J143" s="373">
        <f t="shared" si="125"/>
        <v>0</v>
      </c>
      <c r="K143" s="373">
        <f t="shared" si="125"/>
        <v>0</v>
      </c>
      <c r="L143" s="373">
        <f t="shared" si="125"/>
        <v>0</v>
      </c>
      <c r="M143" s="350">
        <f>SUM(M144:M149)</f>
        <v>5.14</v>
      </c>
      <c r="N143" s="350">
        <f>SUM(N144:N148)</f>
        <v>0</v>
      </c>
      <c r="O143" s="373"/>
      <c r="P143" s="373"/>
      <c r="Q143" s="373"/>
      <c r="S143" s="373"/>
      <c r="T143" s="373"/>
      <c r="U143" s="373">
        <f>SUM(U144:U148)</f>
        <v>0</v>
      </c>
      <c r="V143" s="373">
        <f t="shared" ref="V143:Y143" si="126">SUM(V144:V148)</f>
        <v>0</v>
      </c>
      <c r="W143" s="373">
        <f t="shared" si="126"/>
        <v>0</v>
      </c>
      <c r="X143" s="373">
        <f t="shared" si="126"/>
        <v>0</v>
      </c>
      <c r="Y143" s="373">
        <f t="shared" si="126"/>
        <v>0</v>
      </c>
      <c r="AH143" s="392"/>
      <c r="AI143" s="402"/>
      <c r="AJ143" s="402"/>
      <c r="AM143" s="403"/>
    </row>
    <row r="144" spans="1:39" s="419" customFormat="1" ht="32.25" customHeight="1">
      <c r="A144" s="163" t="s">
        <v>18</v>
      </c>
      <c r="B144" s="352" t="s">
        <v>244</v>
      </c>
      <c r="C144" s="435"/>
      <c r="D144" s="435">
        <f t="shared" si="95"/>
        <v>0</v>
      </c>
      <c r="E144" s="165">
        <f>SUM(I144:L144)</f>
        <v>0</v>
      </c>
      <c r="F144" s="165"/>
      <c r="G144" s="165"/>
      <c r="H144" s="165"/>
      <c r="I144" s="165"/>
      <c r="J144" s="435"/>
      <c r="K144" s="435"/>
      <c r="L144" s="435"/>
      <c r="M144" s="356"/>
      <c r="N144" s="347"/>
      <c r="O144" s="165"/>
      <c r="P144" s="165"/>
      <c r="Q144" s="165"/>
      <c r="S144" s="435"/>
      <c r="T144" s="435"/>
      <c r="U144" s="165">
        <f>E144+N144-M144</f>
        <v>0</v>
      </c>
      <c r="V144" s="165">
        <f>U144</f>
        <v>0</v>
      </c>
      <c r="W144" s="165"/>
      <c r="X144" s="165"/>
      <c r="Y144" s="165"/>
      <c r="AH144" s="421"/>
      <c r="AI144" s="422"/>
      <c r="AJ144" s="422"/>
      <c r="AL144" s="170" t="s">
        <v>327</v>
      </c>
      <c r="AM144" s="423"/>
    </row>
    <row r="145" spans="1:39" s="419" customFormat="1" ht="18" customHeight="1">
      <c r="A145" s="163" t="s">
        <v>18</v>
      </c>
      <c r="B145" s="352" t="s">
        <v>285</v>
      </c>
      <c r="C145" s="435"/>
      <c r="D145" s="435">
        <f t="shared" si="95"/>
        <v>0</v>
      </c>
      <c r="E145" s="165">
        <f t="shared" ref="E145:E146" si="127">SUM(I145:L145)</f>
        <v>0</v>
      </c>
      <c r="F145" s="165"/>
      <c r="G145" s="165"/>
      <c r="H145" s="165"/>
      <c r="I145" s="165"/>
      <c r="J145" s="165"/>
      <c r="K145" s="435"/>
      <c r="L145" s="435"/>
      <c r="M145" s="356"/>
      <c r="N145" s="356"/>
      <c r="O145" s="435"/>
      <c r="P145" s="435"/>
      <c r="Q145" s="435"/>
      <c r="S145" s="435"/>
      <c r="T145" s="435"/>
      <c r="U145" s="165">
        <f>E145+N145-M145</f>
        <v>0</v>
      </c>
      <c r="V145" s="165"/>
      <c r="W145" s="165">
        <f>U145</f>
        <v>0</v>
      </c>
      <c r="X145" s="165"/>
      <c r="Y145" s="165"/>
      <c r="AH145" s="421"/>
      <c r="AI145" s="422"/>
      <c r="AJ145" s="422"/>
      <c r="AM145" s="423"/>
    </row>
    <row r="146" spans="1:39" s="170" customFormat="1" ht="18" customHeight="1">
      <c r="A146" s="163" t="s">
        <v>18</v>
      </c>
      <c r="B146" s="440" t="s">
        <v>230</v>
      </c>
      <c r="C146" s="435"/>
      <c r="D146" s="435">
        <f t="shared" si="95"/>
        <v>0</v>
      </c>
      <c r="E146" s="165">
        <f t="shared" si="127"/>
        <v>0</v>
      </c>
      <c r="F146" s="165"/>
      <c r="G146" s="165"/>
      <c r="H146" s="165"/>
      <c r="I146" s="439"/>
      <c r="J146" s="165"/>
      <c r="K146" s="165"/>
      <c r="L146" s="165"/>
      <c r="M146" s="347"/>
      <c r="N146" s="347"/>
      <c r="O146" s="165"/>
      <c r="P146" s="165"/>
      <c r="Q146" s="165"/>
      <c r="S146" s="165"/>
      <c r="T146" s="165"/>
      <c r="U146" s="165">
        <f>E146+N146-M146</f>
        <v>0</v>
      </c>
      <c r="V146" s="165"/>
      <c r="W146" s="165">
        <f t="shared" ref="W146:W148" si="128">U146</f>
        <v>0</v>
      </c>
      <c r="X146" s="165"/>
      <c r="Y146" s="165"/>
      <c r="AH146" s="392"/>
      <c r="AI146" s="402"/>
      <c r="AJ146" s="402"/>
      <c r="AL146" s="170" t="s">
        <v>329</v>
      </c>
      <c r="AM146" s="403"/>
    </row>
    <row r="147" spans="1:39" s="170" customFormat="1" ht="18" customHeight="1">
      <c r="A147" s="163" t="s">
        <v>18</v>
      </c>
      <c r="B147" s="440" t="s">
        <v>328</v>
      </c>
      <c r="C147" s="435"/>
      <c r="D147" s="435">
        <f t="shared" si="95"/>
        <v>0</v>
      </c>
      <c r="E147" s="165"/>
      <c r="F147" s="165"/>
      <c r="G147" s="165"/>
      <c r="H147" s="165"/>
      <c r="I147" s="439"/>
      <c r="J147" s="165"/>
      <c r="K147" s="165"/>
      <c r="L147" s="165"/>
      <c r="M147" s="347"/>
      <c r="N147" s="347"/>
      <c r="O147" s="165"/>
      <c r="P147" s="165"/>
      <c r="Q147" s="165"/>
      <c r="S147" s="165"/>
      <c r="T147" s="165"/>
      <c r="U147" s="165">
        <f>E147+N147-M147</f>
        <v>0</v>
      </c>
      <c r="V147" s="165"/>
      <c r="W147" s="165">
        <f t="shared" si="128"/>
        <v>0</v>
      </c>
      <c r="X147" s="165"/>
      <c r="Y147" s="165"/>
      <c r="AH147" s="392"/>
      <c r="AI147" s="402"/>
      <c r="AJ147" s="402"/>
      <c r="AM147" s="403"/>
    </row>
    <row r="148" spans="1:39" s="170" customFormat="1" ht="27.75" customHeight="1">
      <c r="A148" s="163" t="s">
        <v>18</v>
      </c>
      <c r="B148" s="440" t="s">
        <v>333</v>
      </c>
      <c r="C148" s="435"/>
      <c r="D148" s="435">
        <f t="shared" si="95"/>
        <v>0</v>
      </c>
      <c r="E148" s="165"/>
      <c r="F148" s="165"/>
      <c r="G148" s="165"/>
      <c r="H148" s="165"/>
      <c r="I148" s="439"/>
      <c r="J148" s="165"/>
      <c r="K148" s="165"/>
      <c r="L148" s="165"/>
      <c r="M148" s="347"/>
      <c r="N148" s="347"/>
      <c r="O148" s="165"/>
      <c r="P148" s="165"/>
      <c r="Q148" s="165"/>
      <c r="S148" s="165"/>
      <c r="T148" s="165"/>
      <c r="U148" s="165">
        <f>E148+N148-M148</f>
        <v>0</v>
      </c>
      <c r="V148" s="165"/>
      <c r="W148" s="165">
        <f t="shared" si="128"/>
        <v>0</v>
      </c>
      <c r="X148" s="165"/>
      <c r="Y148" s="165"/>
      <c r="AH148" s="392"/>
      <c r="AI148" s="402"/>
      <c r="AJ148" s="402"/>
      <c r="AM148" s="403"/>
    </row>
    <row r="149" spans="1:39" s="170" customFormat="1" ht="18" customHeight="1">
      <c r="A149" s="163"/>
      <c r="B149" s="355" t="s">
        <v>519</v>
      </c>
      <c r="C149" s="435"/>
      <c r="D149" s="435"/>
      <c r="E149" s="165"/>
      <c r="F149" s="165"/>
      <c r="G149" s="165"/>
      <c r="H149" s="165"/>
      <c r="I149" s="439"/>
      <c r="J149" s="165"/>
      <c r="K149" s="165"/>
      <c r="L149" s="165"/>
      <c r="M149" s="356">
        <f>5140000/1000000</f>
        <v>5.14</v>
      </c>
      <c r="N149" s="347"/>
      <c r="O149" s="165"/>
      <c r="P149" s="165"/>
      <c r="Q149" s="165"/>
      <c r="S149" s="165"/>
      <c r="T149" s="165"/>
      <c r="U149" s="165"/>
      <c r="V149" s="165"/>
      <c r="W149" s="165"/>
      <c r="X149" s="165"/>
      <c r="Y149" s="165"/>
      <c r="AH149" s="392"/>
      <c r="AI149" s="402"/>
      <c r="AJ149" s="402"/>
      <c r="AM149" s="403"/>
    </row>
    <row r="150" spans="1:39" s="170" customFormat="1" ht="18" customHeight="1">
      <c r="A150" s="348" t="s">
        <v>164</v>
      </c>
      <c r="B150" s="349" t="s">
        <v>139</v>
      </c>
      <c r="C150" s="373">
        <v>7</v>
      </c>
      <c r="D150" s="373">
        <f t="shared" si="95"/>
        <v>0</v>
      </c>
      <c r="E150" s="371">
        <f>E151+E152</f>
        <v>0</v>
      </c>
      <c r="F150" s="371"/>
      <c r="G150" s="371"/>
      <c r="H150" s="371"/>
      <c r="I150" s="371">
        <f t="shared" ref="I150:Y150" si="129">I151+I152</f>
        <v>0</v>
      </c>
      <c r="J150" s="371">
        <f t="shared" si="129"/>
        <v>0</v>
      </c>
      <c r="K150" s="371">
        <f t="shared" si="129"/>
        <v>0</v>
      </c>
      <c r="L150" s="371">
        <f t="shared" si="129"/>
        <v>0</v>
      </c>
      <c r="M150" s="350">
        <f>M151+M152</f>
        <v>0</v>
      </c>
      <c r="N150" s="350">
        <f t="shared" si="129"/>
        <v>0</v>
      </c>
      <c r="O150" s="373"/>
      <c r="P150" s="373"/>
      <c r="Q150" s="373"/>
      <c r="S150" s="371"/>
      <c r="T150" s="371"/>
      <c r="U150" s="371">
        <f t="shared" si="129"/>
        <v>0</v>
      </c>
      <c r="V150" s="371">
        <f t="shared" si="129"/>
        <v>0</v>
      </c>
      <c r="W150" s="371">
        <f t="shared" si="129"/>
        <v>0</v>
      </c>
      <c r="X150" s="371">
        <f t="shared" si="129"/>
        <v>0</v>
      </c>
      <c r="Y150" s="371">
        <f t="shared" si="129"/>
        <v>0</v>
      </c>
      <c r="AH150" s="392"/>
      <c r="AI150" s="402"/>
      <c r="AJ150" s="402"/>
      <c r="AM150" s="403"/>
    </row>
    <row r="151" spans="1:39" s="419" customFormat="1" ht="18" customHeight="1">
      <c r="A151" s="163" t="s">
        <v>18</v>
      </c>
      <c r="B151" s="352" t="s">
        <v>334</v>
      </c>
      <c r="C151" s="435"/>
      <c r="D151" s="435">
        <f t="shared" ref="D151:D181" si="130">SUM(E151:H151)</f>
        <v>0</v>
      </c>
      <c r="E151" s="165">
        <f>SUM(I151:L151)</f>
        <v>0</v>
      </c>
      <c r="F151" s="165"/>
      <c r="G151" s="165"/>
      <c r="H151" s="165"/>
      <c r="I151" s="166"/>
      <c r="J151" s="441"/>
      <c r="K151" s="441"/>
      <c r="L151" s="441"/>
      <c r="M151" s="442"/>
      <c r="N151" s="347"/>
      <c r="O151" s="165"/>
      <c r="P151" s="165"/>
      <c r="Q151" s="165"/>
      <c r="S151" s="441"/>
      <c r="T151" s="441"/>
      <c r="U151" s="165">
        <f>E151+N151-M151</f>
        <v>0</v>
      </c>
      <c r="V151" s="165">
        <f>U151</f>
        <v>0</v>
      </c>
      <c r="W151" s="165"/>
      <c r="X151" s="165"/>
      <c r="Y151" s="165"/>
      <c r="AH151" s="421"/>
      <c r="AI151" s="422"/>
      <c r="AJ151" s="422"/>
      <c r="AL151" s="419" t="s">
        <v>330</v>
      </c>
      <c r="AM151" s="423"/>
    </row>
    <row r="152" spans="1:39" s="170" customFormat="1" ht="18" customHeight="1">
      <c r="A152" s="163" t="s">
        <v>18</v>
      </c>
      <c r="B152" s="440" t="s">
        <v>229</v>
      </c>
      <c r="C152" s="435"/>
      <c r="D152" s="435">
        <f t="shared" si="130"/>
        <v>0</v>
      </c>
      <c r="E152" s="165">
        <f>SUM(I152:L152)</f>
        <v>0</v>
      </c>
      <c r="F152" s="165"/>
      <c r="G152" s="165"/>
      <c r="H152" s="165"/>
      <c r="I152" s="439"/>
      <c r="J152" s="435"/>
      <c r="K152" s="435"/>
      <c r="L152" s="435"/>
      <c r="M152" s="356"/>
      <c r="N152" s="347"/>
      <c r="O152" s="165"/>
      <c r="P152" s="165"/>
      <c r="Q152" s="165"/>
      <c r="S152" s="435"/>
      <c r="T152" s="435"/>
      <c r="U152" s="165">
        <f>E152+N152-M152</f>
        <v>0</v>
      </c>
      <c r="V152" s="373"/>
      <c r="W152" s="373">
        <f>U152</f>
        <v>0</v>
      </c>
      <c r="X152" s="373"/>
      <c r="Y152" s="373"/>
      <c r="AH152" s="392"/>
      <c r="AI152" s="402"/>
      <c r="AJ152" s="402"/>
      <c r="AL152" s="419" t="s">
        <v>331</v>
      </c>
      <c r="AM152" s="403"/>
    </row>
    <row r="153" spans="1:39" s="170" customFormat="1" ht="18" customHeight="1">
      <c r="A153" s="348" t="s">
        <v>165</v>
      </c>
      <c r="B153" s="349" t="s">
        <v>166</v>
      </c>
      <c r="C153" s="373">
        <v>15</v>
      </c>
      <c r="D153" s="373">
        <f t="shared" si="130"/>
        <v>0</v>
      </c>
      <c r="E153" s="373">
        <f>E154+E162+E158+E159+E160+E161+E157</f>
        <v>0</v>
      </c>
      <c r="F153" s="373"/>
      <c r="G153" s="373"/>
      <c r="H153" s="373"/>
      <c r="I153" s="373">
        <f>I154+I162+I158+I159+I160+I161+I157</f>
        <v>0</v>
      </c>
      <c r="J153" s="373">
        <f>J154+J162+J158+J159+J160+J161+J157</f>
        <v>0</v>
      </c>
      <c r="K153" s="373">
        <f t="shared" ref="K153:L153" si="131">K154+K162+K158+K159+K160+K161+K157</f>
        <v>0</v>
      </c>
      <c r="L153" s="373">
        <f t="shared" si="131"/>
        <v>0</v>
      </c>
      <c r="M153" s="350">
        <f>M154+M162+M158+M159+M160+M161+M157</f>
        <v>351.30900000000003</v>
      </c>
      <c r="N153" s="350">
        <f>N154+N162+N158+N159+N160+N161+N157+N155</f>
        <v>0</v>
      </c>
      <c r="O153" s="373"/>
      <c r="P153" s="373"/>
      <c r="Q153" s="373"/>
      <c r="S153" s="373"/>
      <c r="T153" s="373"/>
      <c r="U153" s="373">
        <f>U154+U162+U158+U159+U160+U161+U157</f>
        <v>-351.30900000000003</v>
      </c>
      <c r="V153" s="373">
        <f t="shared" ref="V153:Y153" si="132">V154+V162+V158+V159+V160+V161+V157</f>
        <v>-351.30900000000003</v>
      </c>
      <c r="W153" s="373">
        <f t="shared" si="132"/>
        <v>0</v>
      </c>
      <c r="X153" s="373">
        <f t="shared" si="132"/>
        <v>0</v>
      </c>
      <c r="Y153" s="373">
        <f t="shared" si="132"/>
        <v>0</v>
      </c>
      <c r="AH153" s="392"/>
      <c r="AI153" s="402"/>
      <c r="AJ153" s="402"/>
      <c r="AM153" s="403"/>
    </row>
    <row r="154" spans="1:39" s="167" customFormat="1" ht="36" customHeight="1">
      <c r="A154" s="163" t="s">
        <v>18</v>
      </c>
      <c r="B154" s="352" t="s">
        <v>335</v>
      </c>
      <c r="C154" s="166"/>
      <c r="D154" s="166">
        <f t="shared" si="130"/>
        <v>0</v>
      </c>
      <c r="E154" s="165">
        <f>SUM(I154:L154)</f>
        <v>0</v>
      </c>
      <c r="F154" s="165"/>
      <c r="G154" s="165"/>
      <c r="H154" s="165"/>
      <c r="I154" s="166"/>
      <c r="J154" s="166"/>
      <c r="K154" s="165"/>
      <c r="L154" s="165"/>
      <c r="M154" s="347">
        <f>351309000/1000000</f>
        <v>351.30900000000003</v>
      </c>
      <c r="N154" s="347"/>
      <c r="O154" s="165"/>
      <c r="P154" s="165"/>
      <c r="Q154" s="165"/>
      <c r="S154" s="165"/>
      <c r="T154" s="165"/>
      <c r="U154" s="165">
        <f>E154+N154-M154</f>
        <v>-351.30900000000003</v>
      </c>
      <c r="V154" s="165">
        <f>U154</f>
        <v>-351.30900000000003</v>
      </c>
      <c r="W154" s="165"/>
      <c r="X154" s="165"/>
      <c r="Y154" s="165"/>
      <c r="AH154" s="168"/>
      <c r="AI154" s="169"/>
      <c r="AJ154" s="169"/>
      <c r="AL154" s="170" t="s">
        <v>321</v>
      </c>
      <c r="AM154" s="357"/>
    </row>
    <row r="155" spans="1:39" s="167" customFormat="1" ht="30" customHeight="1">
      <c r="A155" s="163" t="s">
        <v>18</v>
      </c>
      <c r="B155" s="352" t="s">
        <v>399</v>
      </c>
      <c r="C155" s="166"/>
      <c r="D155" s="166"/>
      <c r="E155" s="165"/>
      <c r="F155" s="165"/>
      <c r="G155" s="165"/>
      <c r="H155" s="165"/>
      <c r="I155" s="166"/>
      <c r="J155" s="166"/>
      <c r="K155" s="165"/>
      <c r="L155" s="165"/>
      <c r="M155" s="347"/>
      <c r="N155" s="347">
        <f>'Văn hoá '!G12/1000000</f>
        <v>0</v>
      </c>
      <c r="O155" s="165"/>
      <c r="P155" s="165"/>
      <c r="Q155" s="165"/>
      <c r="S155" s="165"/>
      <c r="T155" s="165"/>
      <c r="U155" s="165"/>
      <c r="V155" s="165"/>
      <c r="W155" s="165"/>
      <c r="X155" s="165"/>
      <c r="Y155" s="165"/>
      <c r="AH155" s="168"/>
      <c r="AI155" s="169"/>
      <c r="AJ155" s="169"/>
      <c r="AL155" s="170"/>
      <c r="AM155" s="357"/>
    </row>
    <row r="156" spans="1:39" s="426" customFormat="1" ht="18" customHeight="1">
      <c r="A156" s="443"/>
      <c r="B156" s="444" t="s">
        <v>286</v>
      </c>
      <c r="C156" s="439"/>
      <c r="D156" s="439">
        <f t="shared" si="130"/>
        <v>0</v>
      </c>
      <c r="E156" s="435">
        <f>SUM(I156:L156)</f>
        <v>0</v>
      </c>
      <c r="F156" s="435"/>
      <c r="G156" s="435"/>
      <c r="H156" s="435"/>
      <c r="I156" s="439"/>
      <c r="J156" s="439"/>
      <c r="K156" s="435"/>
      <c r="L156" s="435"/>
      <c r="M156" s="356"/>
      <c r="N156" s="356"/>
      <c r="O156" s="435"/>
      <c r="P156" s="435"/>
      <c r="Q156" s="435"/>
      <c r="S156" s="435"/>
      <c r="T156" s="435"/>
      <c r="U156" s="435">
        <f>I156</f>
        <v>0</v>
      </c>
      <c r="V156" s="435">
        <f>U156</f>
        <v>0</v>
      </c>
      <c r="W156" s="435"/>
      <c r="X156" s="435"/>
      <c r="Y156" s="435"/>
      <c r="AH156" s="427"/>
      <c r="AI156" s="428"/>
      <c r="AJ156" s="428"/>
      <c r="AM156" s="429"/>
    </row>
    <row r="157" spans="1:39" s="426" customFormat="1" ht="18" customHeight="1">
      <c r="A157" s="163" t="s">
        <v>18</v>
      </c>
      <c r="B157" s="352" t="s">
        <v>287</v>
      </c>
      <c r="C157" s="439"/>
      <c r="D157" s="439">
        <f t="shared" si="130"/>
        <v>0</v>
      </c>
      <c r="E157" s="165">
        <f>SUM(I157:L157)</f>
        <v>0</v>
      </c>
      <c r="F157" s="165"/>
      <c r="G157" s="165"/>
      <c r="H157" s="165"/>
      <c r="I157" s="166"/>
      <c r="J157" s="439"/>
      <c r="K157" s="435"/>
      <c r="L157" s="435"/>
      <c r="M157" s="347"/>
      <c r="N157" s="356"/>
      <c r="O157" s="435"/>
      <c r="P157" s="435"/>
      <c r="Q157" s="435"/>
      <c r="S157" s="165"/>
      <c r="T157" s="165"/>
      <c r="U157" s="165">
        <f t="shared" ref="U157:U162" si="133">E157+N157-M157</f>
        <v>0</v>
      </c>
      <c r="V157" s="165">
        <f>U157</f>
        <v>0</v>
      </c>
      <c r="W157" s="165"/>
      <c r="X157" s="165"/>
      <c r="Y157" s="165"/>
      <c r="AH157" s="427"/>
      <c r="AI157" s="428"/>
      <c r="AJ157" s="428"/>
      <c r="AM157" s="429"/>
    </row>
    <row r="158" spans="1:39" s="426" customFormat="1" ht="31.5" customHeight="1">
      <c r="A158" s="163" t="s">
        <v>18</v>
      </c>
      <c r="B158" s="352" t="s">
        <v>282</v>
      </c>
      <c r="C158" s="439"/>
      <c r="D158" s="439">
        <f t="shared" si="130"/>
        <v>0</v>
      </c>
      <c r="E158" s="165">
        <f>SUM(I158:L158)</f>
        <v>0</v>
      </c>
      <c r="F158" s="165"/>
      <c r="G158" s="165"/>
      <c r="H158" s="165"/>
      <c r="I158" s="166"/>
      <c r="J158" s="166"/>
      <c r="K158" s="435"/>
      <c r="L158" s="435"/>
      <c r="M158" s="347"/>
      <c r="N158" s="356"/>
      <c r="O158" s="435"/>
      <c r="P158" s="435"/>
      <c r="Q158" s="435"/>
      <c r="S158" s="165"/>
      <c r="T158" s="165"/>
      <c r="U158" s="165">
        <f t="shared" si="133"/>
        <v>0</v>
      </c>
      <c r="V158" s="165"/>
      <c r="W158" s="165">
        <f>U158</f>
        <v>0</v>
      </c>
      <c r="X158" s="165"/>
      <c r="Y158" s="165"/>
      <c r="AH158" s="427"/>
      <c r="AI158" s="428"/>
      <c r="AJ158" s="428"/>
      <c r="AL158" s="170" t="s">
        <v>323</v>
      </c>
      <c r="AM158" s="429"/>
    </row>
    <row r="159" spans="1:39" s="426" customFormat="1" ht="18" customHeight="1">
      <c r="A159" s="163" t="s">
        <v>18</v>
      </c>
      <c r="B159" s="352" t="s">
        <v>288</v>
      </c>
      <c r="C159" s="439"/>
      <c r="D159" s="439">
        <f t="shared" si="130"/>
        <v>0</v>
      </c>
      <c r="E159" s="165">
        <f t="shared" ref="E159:E162" si="134">SUM(I159:L159)</f>
        <v>0</v>
      </c>
      <c r="F159" s="165"/>
      <c r="G159" s="165"/>
      <c r="H159" s="165"/>
      <c r="I159" s="166"/>
      <c r="J159" s="166"/>
      <c r="K159" s="435"/>
      <c r="L159" s="435"/>
      <c r="M159" s="356"/>
      <c r="N159" s="356"/>
      <c r="O159" s="435"/>
      <c r="P159" s="435"/>
      <c r="Q159" s="435"/>
      <c r="S159" s="435"/>
      <c r="T159" s="435"/>
      <c r="U159" s="165">
        <f t="shared" si="133"/>
        <v>0</v>
      </c>
      <c r="V159" s="165"/>
      <c r="W159" s="165">
        <f t="shared" ref="W159:W161" si="135">U159</f>
        <v>0</v>
      </c>
      <c r="X159" s="165"/>
      <c r="Y159" s="165"/>
      <c r="AH159" s="427"/>
      <c r="AI159" s="428"/>
      <c r="AJ159" s="428"/>
      <c r="AM159" s="429"/>
    </row>
    <row r="160" spans="1:39" s="426" customFormat="1" ht="18" customHeight="1">
      <c r="A160" s="163" t="s">
        <v>18</v>
      </c>
      <c r="B160" s="352" t="s">
        <v>289</v>
      </c>
      <c r="C160" s="439"/>
      <c r="D160" s="439">
        <f t="shared" si="130"/>
        <v>0</v>
      </c>
      <c r="E160" s="165">
        <f t="shared" si="134"/>
        <v>0</v>
      </c>
      <c r="F160" s="165"/>
      <c r="G160" s="165"/>
      <c r="H160" s="165"/>
      <c r="I160" s="166"/>
      <c r="J160" s="166"/>
      <c r="K160" s="435"/>
      <c r="L160" s="435"/>
      <c r="M160" s="356"/>
      <c r="N160" s="356"/>
      <c r="O160" s="435"/>
      <c r="P160" s="435"/>
      <c r="Q160" s="435"/>
      <c r="S160" s="435"/>
      <c r="T160" s="435"/>
      <c r="U160" s="165">
        <f t="shared" si="133"/>
        <v>0</v>
      </c>
      <c r="V160" s="165"/>
      <c r="W160" s="165">
        <f t="shared" si="135"/>
        <v>0</v>
      </c>
      <c r="X160" s="165"/>
      <c r="Y160" s="165"/>
      <c r="AH160" s="427"/>
      <c r="AI160" s="428"/>
      <c r="AJ160" s="428"/>
      <c r="AM160" s="429"/>
    </row>
    <row r="161" spans="1:39" s="426" customFormat="1" ht="18" customHeight="1">
      <c r="A161" s="163" t="s">
        <v>18</v>
      </c>
      <c r="B161" s="352" t="s">
        <v>290</v>
      </c>
      <c r="C161" s="439"/>
      <c r="D161" s="439">
        <f t="shared" si="130"/>
        <v>0</v>
      </c>
      <c r="E161" s="165">
        <f t="shared" si="134"/>
        <v>0</v>
      </c>
      <c r="F161" s="165"/>
      <c r="G161" s="165"/>
      <c r="H161" s="165"/>
      <c r="I161" s="166"/>
      <c r="J161" s="166"/>
      <c r="K161" s="435"/>
      <c r="L161" s="435"/>
      <c r="M161" s="356"/>
      <c r="N161" s="356"/>
      <c r="O161" s="435"/>
      <c r="P161" s="435"/>
      <c r="Q161" s="435"/>
      <c r="S161" s="435"/>
      <c r="T161" s="435"/>
      <c r="U161" s="165">
        <f t="shared" si="133"/>
        <v>0</v>
      </c>
      <c r="V161" s="165"/>
      <c r="W161" s="165">
        <f t="shared" si="135"/>
        <v>0</v>
      </c>
      <c r="X161" s="165"/>
      <c r="Y161" s="165"/>
      <c r="AH161" s="427"/>
      <c r="AI161" s="428"/>
      <c r="AJ161" s="428"/>
      <c r="AM161" s="429"/>
    </row>
    <row r="162" spans="1:39" s="419" customFormat="1" ht="18" customHeight="1">
      <c r="A162" s="163" t="s">
        <v>18</v>
      </c>
      <c r="B162" s="436" t="s">
        <v>167</v>
      </c>
      <c r="C162" s="165"/>
      <c r="D162" s="165">
        <f t="shared" si="130"/>
        <v>0</v>
      </c>
      <c r="E162" s="165">
        <f t="shared" si="134"/>
        <v>0</v>
      </c>
      <c r="F162" s="165"/>
      <c r="G162" s="165"/>
      <c r="H162" s="165"/>
      <c r="I162" s="166"/>
      <c r="J162" s="166"/>
      <c r="K162" s="165"/>
      <c r="L162" s="165"/>
      <c r="M162" s="347"/>
      <c r="N162" s="347"/>
      <c r="O162" s="165"/>
      <c r="P162" s="165"/>
      <c r="Q162" s="165"/>
      <c r="S162" s="165"/>
      <c r="T162" s="165"/>
      <c r="U162" s="165">
        <f t="shared" si="133"/>
        <v>0</v>
      </c>
      <c r="V162" s="165"/>
      <c r="W162" s="165">
        <f>U162</f>
        <v>0</v>
      </c>
      <c r="X162" s="165"/>
      <c r="Y162" s="165"/>
      <c r="AH162" s="421"/>
      <c r="AI162" s="422"/>
      <c r="AJ162" s="422"/>
      <c r="AL162" s="170" t="s">
        <v>322</v>
      </c>
      <c r="AM162" s="423"/>
    </row>
    <row r="163" spans="1:39" s="426" customFormat="1" ht="18" customHeight="1">
      <c r="A163" s="348" t="s">
        <v>168</v>
      </c>
      <c r="B163" s="384" t="s">
        <v>169</v>
      </c>
      <c r="C163" s="373">
        <v>6</v>
      </c>
      <c r="D163" s="373">
        <f t="shared" si="130"/>
        <v>0</v>
      </c>
      <c r="E163" s="371">
        <f>SUM(E164:E167)</f>
        <v>0</v>
      </c>
      <c r="F163" s="371"/>
      <c r="G163" s="371"/>
      <c r="H163" s="371"/>
      <c r="I163" s="371">
        <f>SUM(I164:I167)</f>
        <v>0</v>
      </c>
      <c r="J163" s="371">
        <f>SUM(J164:J167)</f>
        <v>0</v>
      </c>
      <c r="K163" s="371">
        <f t="shared" ref="K163:N163" si="136">SUM(K164:K167)</f>
        <v>0</v>
      </c>
      <c r="L163" s="371">
        <f t="shared" si="136"/>
        <v>0</v>
      </c>
      <c r="M163" s="350">
        <f t="shared" ref="M163" si="137">SUM(M164:M167)</f>
        <v>0</v>
      </c>
      <c r="N163" s="350">
        <f t="shared" si="136"/>
        <v>0</v>
      </c>
      <c r="O163" s="371"/>
      <c r="P163" s="371"/>
      <c r="Q163" s="371"/>
      <c r="S163" s="371"/>
      <c r="T163" s="371"/>
      <c r="U163" s="371">
        <f>SUM(U164:U167)</f>
        <v>0</v>
      </c>
      <c r="V163" s="371">
        <f t="shared" ref="V163:Y163" si="138">SUM(V164:V167)</f>
        <v>0</v>
      </c>
      <c r="W163" s="371">
        <f t="shared" si="138"/>
        <v>0</v>
      </c>
      <c r="X163" s="371">
        <f t="shared" si="138"/>
        <v>0</v>
      </c>
      <c r="Y163" s="371">
        <f t="shared" si="138"/>
        <v>0</v>
      </c>
      <c r="AH163" s="427"/>
      <c r="AI163" s="428"/>
      <c r="AJ163" s="428"/>
      <c r="AM163" s="429"/>
    </row>
    <row r="164" spans="1:39" s="419" customFormat="1" ht="34.5" customHeight="1">
      <c r="A164" s="163" t="s">
        <v>18</v>
      </c>
      <c r="B164" s="352" t="s">
        <v>336</v>
      </c>
      <c r="C164" s="165"/>
      <c r="D164" s="165">
        <f t="shared" si="130"/>
        <v>0</v>
      </c>
      <c r="E164" s="387">
        <f>SUM(I164:L164)</f>
        <v>0</v>
      </c>
      <c r="F164" s="387"/>
      <c r="G164" s="387"/>
      <c r="H164" s="387"/>
      <c r="I164" s="166"/>
      <c r="J164" s="165"/>
      <c r="K164" s="165"/>
      <c r="L164" s="165"/>
      <c r="M164" s="347"/>
      <c r="N164" s="347"/>
      <c r="O164" s="165"/>
      <c r="P164" s="165"/>
      <c r="Q164" s="165"/>
      <c r="S164" s="165"/>
      <c r="T164" s="165"/>
      <c r="U164" s="165">
        <f>E164+N164-M164</f>
        <v>0</v>
      </c>
      <c r="V164" s="165">
        <f>U164</f>
        <v>0</v>
      </c>
      <c r="W164" s="165"/>
      <c r="X164" s="165"/>
      <c r="Y164" s="165"/>
      <c r="AH164" s="421"/>
      <c r="AI164" s="422"/>
      <c r="AJ164" s="422"/>
      <c r="AM164" s="423"/>
    </row>
    <row r="165" spans="1:39" s="419" customFormat="1" ht="21" customHeight="1">
      <c r="A165" s="163" t="s">
        <v>18</v>
      </c>
      <c r="B165" s="440" t="s">
        <v>228</v>
      </c>
      <c r="C165" s="165"/>
      <c r="D165" s="165">
        <f t="shared" si="130"/>
        <v>0</v>
      </c>
      <c r="E165" s="387">
        <f>SUM(I165:L165)</f>
        <v>0</v>
      </c>
      <c r="F165" s="387"/>
      <c r="G165" s="387"/>
      <c r="H165" s="387"/>
      <c r="I165" s="166"/>
      <c r="J165" s="165"/>
      <c r="K165" s="165"/>
      <c r="L165" s="165"/>
      <c r="M165" s="347"/>
      <c r="N165" s="347"/>
      <c r="O165" s="165"/>
      <c r="P165" s="165"/>
      <c r="Q165" s="165"/>
      <c r="S165" s="165"/>
      <c r="T165" s="165"/>
      <c r="U165" s="165">
        <f>E165+N165-M165</f>
        <v>0</v>
      </c>
      <c r="V165" s="165"/>
      <c r="W165" s="165">
        <f>U165</f>
        <v>0</v>
      </c>
      <c r="X165" s="165"/>
      <c r="Y165" s="165"/>
      <c r="AH165" s="421"/>
      <c r="AI165" s="422"/>
      <c r="AJ165" s="422"/>
      <c r="AL165" s="419" t="s">
        <v>324</v>
      </c>
      <c r="AM165" s="423"/>
    </row>
    <row r="166" spans="1:39" s="419" customFormat="1" ht="31.5" customHeight="1">
      <c r="A166" s="163" t="s">
        <v>18</v>
      </c>
      <c r="B166" s="440" t="s">
        <v>325</v>
      </c>
      <c r="C166" s="165"/>
      <c r="D166" s="165">
        <f t="shared" si="130"/>
        <v>0</v>
      </c>
      <c r="E166" s="387"/>
      <c r="F166" s="387"/>
      <c r="G166" s="387"/>
      <c r="H166" s="387"/>
      <c r="I166" s="166"/>
      <c r="J166" s="165"/>
      <c r="K166" s="165"/>
      <c r="L166" s="165"/>
      <c r="M166" s="347"/>
      <c r="N166" s="347"/>
      <c r="O166" s="165"/>
      <c r="P166" s="165"/>
      <c r="Q166" s="165"/>
      <c r="S166" s="165"/>
      <c r="T166" s="165"/>
      <c r="U166" s="165">
        <f>E166+N166-M166</f>
        <v>0</v>
      </c>
      <c r="V166" s="165"/>
      <c r="W166" s="165">
        <f t="shared" ref="W166:W167" si="139">U166</f>
        <v>0</v>
      </c>
      <c r="X166" s="165"/>
      <c r="Y166" s="165"/>
      <c r="AH166" s="421"/>
      <c r="AI166" s="422"/>
      <c r="AJ166" s="422"/>
      <c r="AM166" s="423"/>
    </row>
    <row r="167" spans="1:39" s="419" customFormat="1" ht="31.5" customHeight="1">
      <c r="A167" s="163" t="s">
        <v>18</v>
      </c>
      <c r="B167" s="440" t="s">
        <v>326</v>
      </c>
      <c r="C167" s="165"/>
      <c r="D167" s="165">
        <f t="shared" si="130"/>
        <v>0</v>
      </c>
      <c r="E167" s="387"/>
      <c r="F167" s="387"/>
      <c r="G167" s="387"/>
      <c r="H167" s="387"/>
      <c r="I167" s="166"/>
      <c r="J167" s="165"/>
      <c r="K167" s="165"/>
      <c r="L167" s="165"/>
      <c r="M167" s="347"/>
      <c r="N167" s="347"/>
      <c r="O167" s="165"/>
      <c r="P167" s="165"/>
      <c r="Q167" s="165"/>
      <c r="S167" s="165"/>
      <c r="T167" s="165"/>
      <c r="U167" s="165">
        <f>E167+N167-M167</f>
        <v>0</v>
      </c>
      <c r="V167" s="165"/>
      <c r="W167" s="165">
        <f t="shared" si="139"/>
        <v>0</v>
      </c>
      <c r="X167" s="165"/>
      <c r="Y167" s="165"/>
      <c r="AH167" s="421"/>
      <c r="AI167" s="422"/>
      <c r="AJ167" s="422"/>
      <c r="AM167" s="423"/>
    </row>
    <row r="168" spans="1:39" s="45" customFormat="1" ht="18" customHeight="1">
      <c r="A168" s="348" t="s">
        <v>170</v>
      </c>
      <c r="B168" s="349" t="s">
        <v>171</v>
      </c>
      <c r="C168" s="373">
        <f>C169+C175</f>
        <v>0</v>
      </c>
      <c r="D168" s="373">
        <f t="shared" si="130"/>
        <v>0</v>
      </c>
      <c r="E168" s="399">
        <f>E169+E175</f>
        <v>0</v>
      </c>
      <c r="F168" s="399"/>
      <c r="G168" s="399"/>
      <c r="H168" s="399"/>
      <c r="I168" s="373">
        <f t="shared" ref="I168" si="140">I169+I175</f>
        <v>0</v>
      </c>
      <c r="J168" s="371">
        <f>J169+J175</f>
        <v>0</v>
      </c>
      <c r="K168" s="371">
        <f t="shared" ref="K168:N168" si="141">K169+K175</f>
        <v>0</v>
      </c>
      <c r="L168" s="371">
        <f t="shared" si="141"/>
        <v>0</v>
      </c>
      <c r="M168" s="350">
        <f>M169+M175</f>
        <v>0</v>
      </c>
      <c r="N168" s="350">
        <f t="shared" si="141"/>
        <v>0</v>
      </c>
      <c r="O168" s="371"/>
      <c r="P168" s="371"/>
      <c r="Q168" s="371"/>
      <c r="S168" s="371"/>
      <c r="T168" s="371"/>
      <c r="U168" s="371">
        <f t="shared" ref="U168:AK168" si="142">U169+U175</f>
        <v>0</v>
      </c>
      <c r="V168" s="371">
        <f t="shared" ref="V168:Y168" si="143">V169+V175</f>
        <v>0</v>
      </c>
      <c r="W168" s="371">
        <f t="shared" si="143"/>
        <v>0</v>
      </c>
      <c r="X168" s="371">
        <f t="shared" si="143"/>
        <v>0</v>
      </c>
      <c r="Y168" s="371">
        <f t="shared" si="143"/>
        <v>0</v>
      </c>
      <c r="Z168" s="376">
        <f>SUM(V168:Y168)</f>
        <v>0</v>
      </c>
      <c r="AA168" s="400">
        <f>U168-Z168</f>
        <v>0</v>
      </c>
      <c r="AB168" s="419"/>
      <c r="AC168" s="371">
        <f t="shared" si="142"/>
        <v>0</v>
      </c>
      <c r="AD168" s="371">
        <f t="shared" si="142"/>
        <v>0</v>
      </c>
      <c r="AE168" s="371">
        <f t="shared" si="142"/>
        <v>0</v>
      </c>
      <c r="AF168" s="371">
        <f t="shared" si="142"/>
        <v>0</v>
      </c>
      <c r="AG168" s="371">
        <f t="shared" si="142"/>
        <v>0</v>
      </c>
      <c r="AH168" s="371">
        <f t="shared" si="142"/>
        <v>0</v>
      </c>
      <c r="AI168" s="371">
        <f t="shared" si="142"/>
        <v>0</v>
      </c>
      <c r="AJ168" s="371">
        <f t="shared" si="142"/>
        <v>0</v>
      </c>
      <c r="AK168" s="371">
        <f t="shared" si="142"/>
        <v>0</v>
      </c>
      <c r="AM168" s="377"/>
    </row>
    <row r="169" spans="1:39" s="1" customFormat="1" ht="18" customHeight="1">
      <c r="A169" s="348">
        <v>1</v>
      </c>
      <c r="B169" s="384" t="s">
        <v>172</v>
      </c>
      <c r="C169" s="373">
        <v>0</v>
      </c>
      <c r="D169" s="373">
        <f t="shared" si="130"/>
        <v>0</v>
      </c>
      <c r="E169" s="371">
        <f>SUM(E170:E174)</f>
        <v>0</v>
      </c>
      <c r="F169" s="371"/>
      <c r="G169" s="371"/>
      <c r="H169" s="371"/>
      <c r="I169" s="373">
        <f>SUM(I170:I171)</f>
        <v>0</v>
      </c>
      <c r="J169" s="371">
        <f>SUM(J170:J174)</f>
        <v>0</v>
      </c>
      <c r="K169" s="371">
        <f t="shared" ref="K169:N169" si="144">SUM(K170:K174)</f>
        <v>0</v>
      </c>
      <c r="L169" s="371">
        <f t="shared" si="144"/>
        <v>0</v>
      </c>
      <c r="M169" s="350">
        <f>SUM(M170:M174)</f>
        <v>0</v>
      </c>
      <c r="N169" s="350">
        <f t="shared" si="144"/>
        <v>0</v>
      </c>
      <c r="O169" s="371"/>
      <c r="P169" s="371"/>
      <c r="Q169" s="371"/>
      <c r="S169" s="371"/>
      <c r="T169" s="371"/>
      <c r="U169" s="371">
        <f t="shared" ref="U169:AK169" si="145">SUM(U170:U174)</f>
        <v>0</v>
      </c>
      <c r="V169" s="371">
        <f t="shared" ref="V169:Y169" si="146">SUM(V170:V174)</f>
        <v>0</v>
      </c>
      <c r="W169" s="371">
        <f t="shared" si="146"/>
        <v>0</v>
      </c>
      <c r="X169" s="371">
        <f t="shared" si="146"/>
        <v>0</v>
      </c>
      <c r="Y169" s="371">
        <f t="shared" si="146"/>
        <v>0</v>
      </c>
      <c r="Z169" s="419"/>
      <c r="AA169" s="419"/>
      <c r="AB169" s="419"/>
      <c r="AC169" s="371">
        <f t="shared" si="145"/>
        <v>0</v>
      </c>
      <c r="AD169" s="371">
        <f t="shared" si="145"/>
        <v>0</v>
      </c>
      <c r="AE169" s="371">
        <f t="shared" si="145"/>
        <v>0</v>
      </c>
      <c r="AF169" s="371">
        <f t="shared" si="145"/>
        <v>0</v>
      </c>
      <c r="AG169" s="371">
        <f t="shared" si="145"/>
        <v>0</v>
      </c>
      <c r="AH169" s="371">
        <f t="shared" si="145"/>
        <v>0</v>
      </c>
      <c r="AI169" s="371">
        <f t="shared" si="145"/>
        <v>0</v>
      </c>
      <c r="AJ169" s="371">
        <f t="shared" si="145"/>
        <v>0</v>
      </c>
      <c r="AK169" s="371">
        <f t="shared" si="145"/>
        <v>0</v>
      </c>
      <c r="AM169" s="393"/>
    </row>
    <row r="170" spans="1:39" s="1" customFormat="1" ht="33.75" customHeight="1">
      <c r="A170" s="163" t="s">
        <v>18</v>
      </c>
      <c r="B170" s="352" t="s">
        <v>227</v>
      </c>
      <c r="C170" s="165"/>
      <c r="D170" s="165">
        <f t="shared" si="130"/>
        <v>0</v>
      </c>
      <c r="E170" s="387">
        <f>SUM(I170:L170)</f>
        <v>0</v>
      </c>
      <c r="F170" s="387"/>
      <c r="G170" s="387"/>
      <c r="H170" s="387"/>
      <c r="I170" s="166"/>
      <c r="J170" s="387"/>
      <c r="K170" s="165"/>
      <c r="L170" s="165"/>
      <c r="M170" s="347"/>
      <c r="N170" s="347"/>
      <c r="O170" s="165"/>
      <c r="P170" s="165"/>
      <c r="Q170" s="165"/>
      <c r="S170" s="165"/>
      <c r="T170" s="165"/>
      <c r="U170" s="165">
        <f>E170+N170-M170</f>
        <v>0</v>
      </c>
      <c r="V170" s="165">
        <f>U170</f>
        <v>0</v>
      </c>
      <c r="W170" s="165"/>
      <c r="X170" s="165"/>
      <c r="Y170" s="165"/>
      <c r="Z170" s="419"/>
      <c r="AA170" s="419"/>
      <c r="AB170" s="419"/>
      <c r="AH170" s="392"/>
      <c r="AI170" s="2"/>
      <c r="AJ170" s="2"/>
      <c r="AM170" s="393"/>
    </row>
    <row r="171" spans="1:39" s="1" customFormat="1" ht="18" customHeight="1">
      <c r="A171" s="163" t="s">
        <v>18</v>
      </c>
      <c r="B171" s="352" t="s">
        <v>221</v>
      </c>
      <c r="C171" s="165"/>
      <c r="D171" s="165">
        <f t="shared" si="130"/>
        <v>0</v>
      </c>
      <c r="E171" s="387">
        <f>SUM(I171:L171)</f>
        <v>0</v>
      </c>
      <c r="F171" s="387"/>
      <c r="G171" s="387"/>
      <c r="H171" s="387"/>
      <c r="I171" s="166"/>
      <c r="J171" s="387"/>
      <c r="K171" s="165"/>
      <c r="L171" s="165"/>
      <c r="M171" s="347"/>
      <c r="N171" s="347"/>
      <c r="O171" s="165"/>
      <c r="P171" s="165"/>
      <c r="Q171" s="165"/>
      <c r="S171" s="165"/>
      <c r="T171" s="165"/>
      <c r="U171" s="165">
        <f>E171+N171-M171</f>
        <v>0</v>
      </c>
      <c r="V171" s="165"/>
      <c r="W171" s="165">
        <f>U171</f>
        <v>0</v>
      </c>
      <c r="X171" s="165"/>
      <c r="Y171" s="165"/>
      <c r="Z171" s="419"/>
      <c r="AA171" s="419"/>
      <c r="AB171" s="419"/>
      <c r="AH171" s="392"/>
      <c r="AI171" s="2"/>
      <c r="AJ171" s="2"/>
      <c r="AM171" s="393"/>
    </row>
    <row r="172" spans="1:39" s="1" customFormat="1" ht="18" customHeight="1">
      <c r="A172" s="163" t="s">
        <v>18</v>
      </c>
      <c r="B172" s="352" t="s">
        <v>280</v>
      </c>
      <c r="C172" s="165"/>
      <c r="D172" s="165">
        <f t="shared" si="130"/>
        <v>0</v>
      </c>
      <c r="E172" s="387">
        <f t="shared" ref="E172:E174" si="147">SUM(I172:L172)</f>
        <v>0</v>
      </c>
      <c r="F172" s="387"/>
      <c r="G172" s="387"/>
      <c r="H172" s="387"/>
      <c r="I172" s="166"/>
      <c r="J172" s="387"/>
      <c r="K172" s="165"/>
      <c r="L172" s="165"/>
      <c r="M172" s="347"/>
      <c r="N172" s="347"/>
      <c r="O172" s="165"/>
      <c r="P172" s="165"/>
      <c r="Q172" s="165"/>
      <c r="S172" s="165"/>
      <c r="T172" s="165"/>
      <c r="U172" s="165">
        <f>E172+N172-M172</f>
        <v>0</v>
      </c>
      <c r="V172" s="165"/>
      <c r="W172" s="165">
        <f t="shared" ref="W172:W174" si="148">U172</f>
        <v>0</v>
      </c>
      <c r="X172" s="165"/>
      <c r="Y172" s="165"/>
      <c r="Z172" s="419"/>
      <c r="AA172" s="419"/>
      <c r="AB172" s="419"/>
      <c r="AH172" s="392"/>
      <c r="AI172" s="2"/>
      <c r="AJ172" s="2"/>
      <c r="AM172" s="393"/>
    </row>
    <row r="173" spans="1:39" s="1" customFormat="1" ht="18" customHeight="1">
      <c r="A173" s="163" t="s">
        <v>18</v>
      </c>
      <c r="B173" s="352" t="s">
        <v>101</v>
      </c>
      <c r="C173" s="165"/>
      <c r="D173" s="165">
        <f t="shared" si="130"/>
        <v>0</v>
      </c>
      <c r="E173" s="387">
        <f t="shared" si="147"/>
        <v>0</v>
      </c>
      <c r="F173" s="387"/>
      <c r="G173" s="387"/>
      <c r="H173" s="387"/>
      <c r="I173" s="166"/>
      <c r="J173" s="387"/>
      <c r="K173" s="165"/>
      <c r="L173" s="165"/>
      <c r="M173" s="347"/>
      <c r="N173" s="347"/>
      <c r="O173" s="165"/>
      <c r="P173" s="165"/>
      <c r="Q173" s="165"/>
      <c r="S173" s="165"/>
      <c r="T173" s="165"/>
      <c r="U173" s="165">
        <f>E173+N173-M173</f>
        <v>0</v>
      </c>
      <c r="V173" s="165"/>
      <c r="W173" s="165">
        <f t="shared" si="148"/>
        <v>0</v>
      </c>
      <c r="X173" s="165"/>
      <c r="Y173" s="165"/>
      <c r="Z173" s="419"/>
      <c r="AA173" s="419"/>
      <c r="AB173" s="419"/>
      <c r="AH173" s="392"/>
      <c r="AI173" s="2"/>
      <c r="AJ173" s="2"/>
      <c r="AM173" s="393"/>
    </row>
    <row r="174" spans="1:39" s="1" customFormat="1" ht="18" customHeight="1">
      <c r="A174" s="163" t="s">
        <v>18</v>
      </c>
      <c r="B174" s="352" t="s">
        <v>281</v>
      </c>
      <c r="C174" s="165"/>
      <c r="D174" s="165">
        <f t="shared" si="130"/>
        <v>0</v>
      </c>
      <c r="E174" s="387">
        <f t="shared" si="147"/>
        <v>0</v>
      </c>
      <c r="F174" s="387"/>
      <c r="G174" s="387"/>
      <c r="H174" s="387"/>
      <c r="I174" s="166"/>
      <c r="J174" s="387"/>
      <c r="K174" s="165"/>
      <c r="L174" s="165"/>
      <c r="M174" s="347"/>
      <c r="N174" s="347"/>
      <c r="O174" s="165"/>
      <c r="P174" s="165"/>
      <c r="Q174" s="165"/>
      <c r="S174" s="165"/>
      <c r="T174" s="165"/>
      <c r="U174" s="165">
        <f>E174+N174-M174</f>
        <v>0</v>
      </c>
      <c r="V174" s="165"/>
      <c r="W174" s="165">
        <f t="shared" si="148"/>
        <v>0</v>
      </c>
      <c r="X174" s="165"/>
      <c r="Y174" s="165"/>
      <c r="AH174" s="392"/>
      <c r="AI174" s="2"/>
      <c r="AJ174" s="2"/>
      <c r="AM174" s="393"/>
    </row>
    <row r="175" spans="1:39" s="1" customFormat="1" ht="18" customHeight="1">
      <c r="A175" s="348">
        <v>2</v>
      </c>
      <c r="B175" s="354" t="s">
        <v>153</v>
      </c>
      <c r="C175" s="373">
        <f>SUM(C176:C176)</f>
        <v>0</v>
      </c>
      <c r="D175" s="373">
        <f t="shared" si="130"/>
        <v>0</v>
      </c>
      <c r="E175" s="371">
        <f>E176</f>
        <v>0</v>
      </c>
      <c r="F175" s="371"/>
      <c r="G175" s="371"/>
      <c r="H175" s="371"/>
      <c r="I175" s="373">
        <v>0</v>
      </c>
      <c r="J175" s="371">
        <f>J176</f>
        <v>0</v>
      </c>
      <c r="K175" s="371">
        <f t="shared" ref="K175:Y175" si="149">K176</f>
        <v>0</v>
      </c>
      <c r="L175" s="371">
        <f t="shared" si="149"/>
        <v>0</v>
      </c>
      <c r="M175" s="350">
        <f>M176</f>
        <v>0</v>
      </c>
      <c r="N175" s="350">
        <f t="shared" si="149"/>
        <v>0</v>
      </c>
      <c r="O175" s="371"/>
      <c r="P175" s="371"/>
      <c r="Q175" s="371"/>
      <c r="S175" s="371"/>
      <c r="T175" s="371"/>
      <c r="U175" s="371">
        <f t="shared" si="149"/>
        <v>0</v>
      </c>
      <c r="V175" s="371">
        <f t="shared" si="149"/>
        <v>0</v>
      </c>
      <c r="W175" s="371">
        <f t="shared" si="149"/>
        <v>0</v>
      </c>
      <c r="X175" s="371">
        <f t="shared" si="149"/>
        <v>0</v>
      </c>
      <c r="Y175" s="371">
        <f t="shared" si="149"/>
        <v>0</v>
      </c>
      <c r="AH175" s="392"/>
      <c r="AI175" s="2"/>
      <c r="AJ175" s="2"/>
      <c r="AM175" s="393"/>
    </row>
    <row r="176" spans="1:39" s="1" customFormat="1" ht="48" customHeight="1">
      <c r="A176" s="163" t="s">
        <v>18</v>
      </c>
      <c r="B176" s="352" t="s">
        <v>245</v>
      </c>
      <c r="C176" s="165"/>
      <c r="D176" s="165">
        <f t="shared" si="130"/>
        <v>0</v>
      </c>
      <c r="E176" s="387">
        <f>SUM(I176:L176)</f>
        <v>0</v>
      </c>
      <c r="F176" s="387"/>
      <c r="G176" s="387"/>
      <c r="H176" s="387"/>
      <c r="I176" s="166"/>
      <c r="J176" s="387"/>
      <c r="K176" s="165"/>
      <c r="L176" s="165"/>
      <c r="M176" s="347"/>
      <c r="N176" s="347"/>
      <c r="O176" s="165"/>
      <c r="P176" s="165"/>
      <c r="Q176" s="165"/>
      <c r="S176" s="165"/>
      <c r="T176" s="165"/>
      <c r="U176" s="165">
        <f>E176+N176-M176</f>
        <v>0</v>
      </c>
      <c r="V176" s="165"/>
      <c r="W176" s="165">
        <f>U176</f>
        <v>0</v>
      </c>
      <c r="X176" s="165"/>
      <c r="Y176" s="165"/>
      <c r="AH176" s="392"/>
      <c r="AI176" s="2"/>
      <c r="AJ176" s="2"/>
      <c r="AM176" s="393"/>
    </row>
    <row r="177" spans="1:39" s="1" customFormat="1" ht="18" customHeight="1">
      <c r="A177" s="348" t="s">
        <v>173</v>
      </c>
      <c r="B177" s="349" t="s">
        <v>174</v>
      </c>
      <c r="C177" s="373">
        <f>+C178</f>
        <v>0</v>
      </c>
      <c r="D177" s="373">
        <f t="shared" si="130"/>
        <v>0</v>
      </c>
      <c r="E177" s="373"/>
      <c r="F177" s="373"/>
      <c r="G177" s="373"/>
      <c r="H177" s="373"/>
      <c r="I177" s="373">
        <f t="shared" ref="I177:N178" si="150">+I178</f>
        <v>0</v>
      </c>
      <c r="J177" s="373">
        <v>0</v>
      </c>
      <c r="K177" s="373">
        <f t="shared" si="150"/>
        <v>0</v>
      </c>
      <c r="L177" s="373">
        <f t="shared" si="150"/>
        <v>0</v>
      </c>
      <c r="M177" s="350">
        <f>+M178</f>
        <v>0</v>
      </c>
      <c r="N177" s="350">
        <f t="shared" si="150"/>
        <v>0</v>
      </c>
      <c r="O177" s="373"/>
      <c r="P177" s="373"/>
      <c r="Q177" s="373"/>
      <c r="S177" s="373"/>
      <c r="T177" s="373"/>
      <c r="U177" s="373"/>
      <c r="V177" s="373"/>
      <c r="W177" s="373"/>
      <c r="X177" s="373"/>
      <c r="Y177" s="373"/>
      <c r="AH177" s="392"/>
      <c r="AI177" s="2"/>
      <c r="AJ177" s="2"/>
      <c r="AM177" s="393"/>
    </row>
    <row r="178" spans="1:39" s="1" customFormat="1" ht="18" customHeight="1">
      <c r="A178" s="348" t="s">
        <v>175</v>
      </c>
      <c r="B178" s="349" t="s">
        <v>176</v>
      </c>
      <c r="C178" s="373">
        <f>+C179</f>
        <v>0</v>
      </c>
      <c r="D178" s="373">
        <f t="shared" si="130"/>
        <v>0</v>
      </c>
      <c r="E178" s="373"/>
      <c r="F178" s="373"/>
      <c r="G178" s="373"/>
      <c r="H178" s="373"/>
      <c r="I178" s="373">
        <f t="shared" si="150"/>
        <v>0</v>
      </c>
      <c r="J178" s="373">
        <v>0</v>
      </c>
      <c r="K178" s="373">
        <f t="shared" si="150"/>
        <v>0</v>
      </c>
      <c r="L178" s="373">
        <f t="shared" si="150"/>
        <v>0</v>
      </c>
      <c r="M178" s="350">
        <f>+M179</f>
        <v>0</v>
      </c>
      <c r="N178" s="350">
        <f t="shared" si="150"/>
        <v>0</v>
      </c>
      <c r="O178" s="373"/>
      <c r="P178" s="373"/>
      <c r="Q178" s="373"/>
      <c r="S178" s="373"/>
      <c r="T178" s="373"/>
      <c r="U178" s="373"/>
      <c r="V178" s="373"/>
      <c r="W178" s="373"/>
      <c r="X178" s="373"/>
      <c r="Y178" s="373"/>
      <c r="AH178" s="392"/>
      <c r="AI178" s="2"/>
      <c r="AJ178" s="2"/>
      <c r="AM178" s="393"/>
    </row>
    <row r="179" spans="1:39" ht="18" customHeight="1">
      <c r="A179" s="445" t="s">
        <v>8</v>
      </c>
      <c r="B179" s="446" t="s">
        <v>292</v>
      </c>
      <c r="C179" s="78"/>
      <c r="D179" s="78">
        <f t="shared" si="130"/>
        <v>0</v>
      </c>
      <c r="E179" s="363">
        <f>E180</f>
        <v>0</v>
      </c>
      <c r="F179" s="363"/>
      <c r="G179" s="363"/>
      <c r="H179" s="363"/>
      <c r="I179" s="78"/>
      <c r="J179" s="363">
        <f>J180</f>
        <v>0</v>
      </c>
      <c r="K179" s="363">
        <f t="shared" ref="K179:Y180" si="151">K180</f>
        <v>0</v>
      </c>
      <c r="L179" s="363">
        <f t="shared" si="151"/>
        <v>0</v>
      </c>
      <c r="M179" s="447">
        <f>M180</f>
        <v>0</v>
      </c>
      <c r="N179" s="447">
        <f t="shared" si="151"/>
        <v>0</v>
      </c>
      <c r="O179" s="363"/>
      <c r="P179" s="363"/>
      <c r="Q179" s="363"/>
      <c r="S179" s="363"/>
      <c r="T179" s="363"/>
      <c r="U179" s="363">
        <f t="shared" si="151"/>
        <v>0</v>
      </c>
      <c r="V179" s="363">
        <f t="shared" si="151"/>
        <v>0</v>
      </c>
      <c r="W179" s="363">
        <f t="shared" si="151"/>
        <v>0</v>
      </c>
      <c r="X179" s="363">
        <f t="shared" si="151"/>
        <v>0</v>
      </c>
      <c r="Y179" s="363">
        <f t="shared" si="151"/>
        <v>0</v>
      </c>
      <c r="AM179" s="450"/>
    </row>
    <row r="180" spans="1:39" s="359" customFormat="1" ht="18" customHeight="1">
      <c r="A180" s="451"/>
      <c r="B180" s="452" t="s">
        <v>142</v>
      </c>
      <c r="C180" s="453"/>
      <c r="D180" s="453">
        <f t="shared" si="130"/>
        <v>0</v>
      </c>
      <c r="E180" s="371">
        <f>E181</f>
        <v>0</v>
      </c>
      <c r="F180" s="371"/>
      <c r="G180" s="371"/>
      <c r="H180" s="371"/>
      <c r="I180" s="371"/>
      <c r="J180" s="371">
        <f>J181</f>
        <v>0</v>
      </c>
      <c r="K180" s="371">
        <f t="shared" si="151"/>
        <v>0</v>
      </c>
      <c r="L180" s="371">
        <f t="shared" si="151"/>
        <v>0</v>
      </c>
      <c r="M180" s="350">
        <f>M181</f>
        <v>0</v>
      </c>
      <c r="N180" s="350">
        <f t="shared" si="151"/>
        <v>0</v>
      </c>
      <c r="O180" s="371"/>
      <c r="P180" s="371"/>
      <c r="Q180" s="371"/>
      <c r="S180" s="371"/>
      <c r="T180" s="371"/>
      <c r="U180" s="371">
        <f t="shared" si="151"/>
        <v>0</v>
      </c>
      <c r="V180" s="371">
        <f t="shared" si="151"/>
        <v>0</v>
      </c>
      <c r="W180" s="371">
        <f t="shared" si="151"/>
        <v>0</v>
      </c>
      <c r="X180" s="371">
        <f t="shared" si="151"/>
        <v>0</v>
      </c>
      <c r="Y180" s="371">
        <f t="shared" si="151"/>
        <v>0</v>
      </c>
      <c r="AH180" s="168"/>
      <c r="AI180" s="360"/>
      <c r="AJ180" s="360"/>
      <c r="AM180" s="454"/>
    </row>
    <row r="181" spans="1:39" ht="18" customHeight="1">
      <c r="A181" s="455"/>
      <c r="B181" s="456" t="s">
        <v>293</v>
      </c>
      <c r="C181" s="457"/>
      <c r="D181" s="457">
        <f t="shared" si="130"/>
        <v>0</v>
      </c>
      <c r="E181" s="387">
        <f>SUM(I181:L181)</f>
        <v>0</v>
      </c>
      <c r="F181" s="387"/>
      <c r="G181" s="387"/>
      <c r="H181" s="387"/>
      <c r="I181" s="458"/>
      <c r="J181" s="387"/>
      <c r="K181" s="458"/>
      <c r="L181" s="458"/>
      <c r="M181" s="459"/>
      <c r="N181" s="459"/>
      <c r="O181" s="458"/>
      <c r="P181" s="458"/>
      <c r="Q181" s="458"/>
      <c r="S181" s="458"/>
      <c r="T181" s="458"/>
      <c r="U181" s="165">
        <f>E181+N181-M181</f>
        <v>0</v>
      </c>
      <c r="V181" s="165"/>
      <c r="W181" s="165">
        <f>I181+U181-V181</f>
        <v>0</v>
      </c>
      <c r="X181" s="165"/>
      <c r="Y181" s="165"/>
      <c r="AM181" s="450"/>
    </row>
    <row r="184" spans="1:39">
      <c r="R184" s="448" t="e">
        <f>N21-M21</f>
        <v>#REF!</v>
      </c>
    </row>
  </sheetData>
  <autoFilter ref="A10:AO181" xr:uid="{00000000-0001-0000-0100-000000000000}"/>
  <mergeCells count="26">
    <mergeCell ref="E5:E7"/>
    <mergeCell ref="C5:C7"/>
    <mergeCell ref="I5:L5"/>
    <mergeCell ref="U5:U7"/>
    <mergeCell ref="I6:I7"/>
    <mergeCell ref="J6:J7"/>
    <mergeCell ref="K6:K7"/>
    <mergeCell ref="L6:L7"/>
    <mergeCell ref="N5:N7"/>
    <mergeCell ref="M5:M7"/>
    <mergeCell ref="AM5:AM7"/>
    <mergeCell ref="A2:AM2"/>
    <mergeCell ref="A3:AM3"/>
    <mergeCell ref="A4:AM4"/>
    <mergeCell ref="A1:AM1"/>
    <mergeCell ref="H5:H7"/>
    <mergeCell ref="F5:F7"/>
    <mergeCell ref="D5:D7"/>
    <mergeCell ref="G5:G7"/>
    <mergeCell ref="V5:Y5"/>
    <mergeCell ref="V6:V7"/>
    <mergeCell ref="W6:W7"/>
    <mergeCell ref="X6:X7"/>
    <mergeCell ref="Y6:Y7"/>
    <mergeCell ref="A5:A7"/>
    <mergeCell ref="B5:B7"/>
  </mergeCells>
  <pageMargins left="0.57999999999999996" right="0.196850393700787" top="0.31496062992126" bottom="0.196850393700787" header="0.31496062992126" footer="0.23622047244094499"/>
  <pageSetup paperSize="9" orientation="landscape" verticalDpi="300" r:id="rId1"/>
  <rowBreaks count="1" manualBreakCount="1">
    <brk id="77" max="3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1677-947F-43BA-A9BA-9D0C4DE9E57B}">
  <dimension ref="A1:I14"/>
  <sheetViews>
    <sheetView showZeros="0" tabSelected="1" view="pageBreakPreview" topLeftCell="B1" zoomScaleNormal="100" zoomScaleSheetLayoutView="100" workbookViewId="0">
      <selection activeCell="G8" sqref="G8"/>
    </sheetView>
  </sheetViews>
  <sheetFormatPr defaultRowHeight="15"/>
  <cols>
    <col min="1" max="1" width="6.42578125" style="95" customWidth="1"/>
    <col min="2" max="2" width="47.7109375" style="95" customWidth="1"/>
    <col min="3" max="3" width="8.85546875" style="95" customWidth="1"/>
    <col min="4" max="6" width="9.140625" style="95" customWidth="1"/>
    <col min="7" max="7" width="16.7109375" style="502" customWidth="1"/>
    <col min="8" max="8" width="10.42578125" style="95" customWidth="1"/>
    <col min="9" max="9" width="17.5703125" style="95" customWidth="1"/>
    <col min="10" max="258" width="9.140625" style="95"/>
    <col min="259" max="259" width="6.42578125" style="95" customWidth="1"/>
    <col min="260" max="260" width="47" style="95" customWidth="1"/>
    <col min="261" max="261" width="8.85546875" style="95" customWidth="1"/>
    <col min="262" max="262" width="9.140625" style="95" customWidth="1"/>
    <col min="263" max="263" width="21.5703125" style="95" customWidth="1"/>
    <col min="264" max="264" width="12.5703125" style="95" customWidth="1"/>
    <col min="265" max="265" width="17.5703125" style="95" customWidth="1"/>
    <col min="266" max="514" width="9.140625" style="95"/>
    <col min="515" max="515" width="6.42578125" style="95" customWidth="1"/>
    <col min="516" max="516" width="47" style="95" customWidth="1"/>
    <col min="517" max="517" width="8.85546875" style="95" customWidth="1"/>
    <col min="518" max="518" width="9.140625" style="95" customWidth="1"/>
    <col min="519" max="519" width="21.5703125" style="95" customWidth="1"/>
    <col min="520" max="520" width="12.5703125" style="95" customWidth="1"/>
    <col min="521" max="521" width="17.5703125" style="95" customWidth="1"/>
    <col min="522" max="770" width="9.140625" style="95"/>
    <col min="771" max="771" width="6.42578125" style="95" customWidth="1"/>
    <col min="772" max="772" width="47" style="95" customWidth="1"/>
    <col min="773" max="773" width="8.85546875" style="95" customWidth="1"/>
    <col min="774" max="774" width="9.140625" style="95" customWidth="1"/>
    <col min="775" max="775" width="21.5703125" style="95" customWidth="1"/>
    <col min="776" max="776" width="12.5703125" style="95" customWidth="1"/>
    <col min="777" max="777" width="17.5703125" style="95" customWidth="1"/>
    <col min="778" max="1026" width="9.140625" style="95"/>
    <col min="1027" max="1027" width="6.42578125" style="95" customWidth="1"/>
    <col min="1028" max="1028" width="47" style="95" customWidth="1"/>
    <col min="1029" max="1029" width="8.85546875" style="95" customWidth="1"/>
    <col min="1030" max="1030" width="9.140625" style="95" customWidth="1"/>
    <col min="1031" max="1031" width="21.5703125" style="95" customWidth="1"/>
    <col min="1032" max="1032" width="12.5703125" style="95" customWidth="1"/>
    <col min="1033" max="1033" width="17.5703125" style="95" customWidth="1"/>
    <col min="1034" max="1282" width="9.140625" style="95"/>
    <col min="1283" max="1283" width="6.42578125" style="95" customWidth="1"/>
    <col min="1284" max="1284" width="47" style="95" customWidth="1"/>
    <col min="1285" max="1285" width="8.85546875" style="95" customWidth="1"/>
    <col min="1286" max="1286" width="9.140625" style="95" customWidth="1"/>
    <col min="1287" max="1287" width="21.5703125" style="95" customWidth="1"/>
    <col min="1288" max="1288" width="12.5703125" style="95" customWidth="1"/>
    <col min="1289" max="1289" width="17.5703125" style="95" customWidth="1"/>
    <col min="1290" max="1538" width="9.140625" style="95"/>
    <col min="1539" max="1539" width="6.42578125" style="95" customWidth="1"/>
    <col min="1540" max="1540" width="47" style="95" customWidth="1"/>
    <col min="1541" max="1541" width="8.85546875" style="95" customWidth="1"/>
    <col min="1542" max="1542" width="9.140625" style="95" customWidth="1"/>
    <col min="1543" max="1543" width="21.5703125" style="95" customWidth="1"/>
    <col min="1544" max="1544" width="12.5703125" style="95" customWidth="1"/>
    <col min="1545" max="1545" width="17.5703125" style="95" customWidth="1"/>
    <col min="1546" max="1794" width="9.140625" style="95"/>
    <col min="1795" max="1795" width="6.42578125" style="95" customWidth="1"/>
    <col min="1796" max="1796" width="47" style="95" customWidth="1"/>
    <col min="1797" max="1797" width="8.85546875" style="95" customWidth="1"/>
    <col min="1798" max="1798" width="9.140625" style="95" customWidth="1"/>
    <col min="1799" max="1799" width="21.5703125" style="95" customWidth="1"/>
    <col min="1800" max="1800" width="12.5703125" style="95" customWidth="1"/>
    <col min="1801" max="1801" width="17.5703125" style="95" customWidth="1"/>
    <col min="1802" max="2050" width="9.140625" style="95"/>
    <col min="2051" max="2051" width="6.42578125" style="95" customWidth="1"/>
    <col min="2052" max="2052" width="47" style="95" customWidth="1"/>
    <col min="2053" max="2053" width="8.85546875" style="95" customWidth="1"/>
    <col min="2054" max="2054" width="9.140625" style="95" customWidth="1"/>
    <col min="2055" max="2055" width="21.5703125" style="95" customWidth="1"/>
    <col min="2056" max="2056" width="12.5703125" style="95" customWidth="1"/>
    <col min="2057" max="2057" width="17.5703125" style="95" customWidth="1"/>
    <col min="2058" max="2306" width="9.140625" style="95"/>
    <col min="2307" max="2307" width="6.42578125" style="95" customWidth="1"/>
    <col min="2308" max="2308" width="47" style="95" customWidth="1"/>
    <col min="2309" max="2309" width="8.85546875" style="95" customWidth="1"/>
    <col min="2310" max="2310" width="9.140625" style="95" customWidth="1"/>
    <col min="2311" max="2311" width="21.5703125" style="95" customWidth="1"/>
    <col min="2312" max="2312" width="12.5703125" style="95" customWidth="1"/>
    <col min="2313" max="2313" width="17.5703125" style="95" customWidth="1"/>
    <col min="2314" max="2562" width="9.140625" style="95"/>
    <col min="2563" max="2563" width="6.42578125" style="95" customWidth="1"/>
    <col min="2564" max="2564" width="47" style="95" customWidth="1"/>
    <col min="2565" max="2565" width="8.85546875" style="95" customWidth="1"/>
    <col min="2566" max="2566" width="9.140625" style="95" customWidth="1"/>
    <col min="2567" max="2567" width="21.5703125" style="95" customWidth="1"/>
    <col min="2568" max="2568" width="12.5703125" style="95" customWidth="1"/>
    <col min="2569" max="2569" width="17.5703125" style="95" customWidth="1"/>
    <col min="2570" max="2818" width="9.140625" style="95"/>
    <col min="2819" max="2819" width="6.42578125" style="95" customWidth="1"/>
    <col min="2820" max="2820" width="47" style="95" customWidth="1"/>
    <col min="2821" max="2821" width="8.85546875" style="95" customWidth="1"/>
    <col min="2822" max="2822" width="9.140625" style="95" customWidth="1"/>
    <col min="2823" max="2823" width="21.5703125" style="95" customWidth="1"/>
    <col min="2824" max="2824" width="12.5703125" style="95" customWidth="1"/>
    <col min="2825" max="2825" width="17.5703125" style="95" customWidth="1"/>
    <col min="2826" max="3074" width="9.140625" style="95"/>
    <col min="3075" max="3075" width="6.42578125" style="95" customWidth="1"/>
    <col min="3076" max="3076" width="47" style="95" customWidth="1"/>
    <col min="3077" max="3077" width="8.85546875" style="95" customWidth="1"/>
    <col min="3078" max="3078" width="9.140625" style="95" customWidth="1"/>
    <col min="3079" max="3079" width="21.5703125" style="95" customWidth="1"/>
    <col min="3080" max="3080" width="12.5703125" style="95" customWidth="1"/>
    <col min="3081" max="3081" width="17.5703125" style="95" customWidth="1"/>
    <col min="3082" max="3330" width="9.140625" style="95"/>
    <col min="3331" max="3331" width="6.42578125" style="95" customWidth="1"/>
    <col min="3332" max="3332" width="47" style="95" customWidth="1"/>
    <col min="3333" max="3333" width="8.85546875" style="95" customWidth="1"/>
    <col min="3334" max="3334" width="9.140625" style="95" customWidth="1"/>
    <col min="3335" max="3335" width="21.5703125" style="95" customWidth="1"/>
    <col min="3336" max="3336" width="12.5703125" style="95" customWidth="1"/>
    <col min="3337" max="3337" width="17.5703125" style="95" customWidth="1"/>
    <col min="3338" max="3586" width="9.140625" style="95"/>
    <col min="3587" max="3587" width="6.42578125" style="95" customWidth="1"/>
    <col min="3588" max="3588" width="47" style="95" customWidth="1"/>
    <col min="3589" max="3589" width="8.85546875" style="95" customWidth="1"/>
    <col min="3590" max="3590" width="9.140625" style="95" customWidth="1"/>
    <col min="3591" max="3591" width="21.5703125" style="95" customWidth="1"/>
    <col min="3592" max="3592" width="12.5703125" style="95" customWidth="1"/>
    <col min="3593" max="3593" width="17.5703125" style="95" customWidth="1"/>
    <col min="3594" max="3842" width="9.140625" style="95"/>
    <col min="3843" max="3843" width="6.42578125" style="95" customWidth="1"/>
    <col min="3844" max="3844" width="47" style="95" customWidth="1"/>
    <col min="3845" max="3845" width="8.85546875" style="95" customWidth="1"/>
    <col min="3846" max="3846" width="9.140625" style="95" customWidth="1"/>
    <col min="3847" max="3847" width="21.5703125" style="95" customWidth="1"/>
    <col min="3848" max="3848" width="12.5703125" style="95" customWidth="1"/>
    <col min="3849" max="3849" width="17.5703125" style="95" customWidth="1"/>
    <col min="3850" max="4098" width="9.140625" style="95"/>
    <col min="4099" max="4099" width="6.42578125" style="95" customWidth="1"/>
    <col min="4100" max="4100" width="47" style="95" customWidth="1"/>
    <col min="4101" max="4101" width="8.85546875" style="95" customWidth="1"/>
    <col min="4102" max="4102" width="9.140625" style="95" customWidth="1"/>
    <col min="4103" max="4103" width="21.5703125" style="95" customWidth="1"/>
    <col min="4104" max="4104" width="12.5703125" style="95" customWidth="1"/>
    <col min="4105" max="4105" width="17.5703125" style="95" customWidth="1"/>
    <col min="4106" max="4354" width="9.140625" style="95"/>
    <col min="4355" max="4355" width="6.42578125" style="95" customWidth="1"/>
    <col min="4356" max="4356" width="47" style="95" customWidth="1"/>
    <col min="4357" max="4357" width="8.85546875" style="95" customWidth="1"/>
    <col min="4358" max="4358" width="9.140625" style="95" customWidth="1"/>
    <col min="4359" max="4359" width="21.5703125" style="95" customWidth="1"/>
    <col min="4360" max="4360" width="12.5703125" style="95" customWidth="1"/>
    <col min="4361" max="4361" width="17.5703125" style="95" customWidth="1"/>
    <col min="4362" max="4610" width="9.140625" style="95"/>
    <col min="4611" max="4611" width="6.42578125" style="95" customWidth="1"/>
    <col min="4612" max="4612" width="47" style="95" customWidth="1"/>
    <col min="4613" max="4613" width="8.85546875" style="95" customWidth="1"/>
    <col min="4614" max="4614" width="9.140625" style="95" customWidth="1"/>
    <col min="4615" max="4615" width="21.5703125" style="95" customWidth="1"/>
    <col min="4616" max="4616" width="12.5703125" style="95" customWidth="1"/>
    <col min="4617" max="4617" width="17.5703125" style="95" customWidth="1"/>
    <col min="4618" max="4866" width="9.140625" style="95"/>
    <col min="4867" max="4867" width="6.42578125" style="95" customWidth="1"/>
    <col min="4868" max="4868" width="47" style="95" customWidth="1"/>
    <col min="4869" max="4869" width="8.85546875" style="95" customWidth="1"/>
    <col min="4870" max="4870" width="9.140625" style="95" customWidth="1"/>
    <col min="4871" max="4871" width="21.5703125" style="95" customWidth="1"/>
    <col min="4872" max="4872" width="12.5703125" style="95" customWidth="1"/>
    <col min="4873" max="4873" width="17.5703125" style="95" customWidth="1"/>
    <col min="4874" max="5122" width="9.140625" style="95"/>
    <col min="5123" max="5123" width="6.42578125" style="95" customWidth="1"/>
    <col min="5124" max="5124" width="47" style="95" customWidth="1"/>
    <col min="5125" max="5125" width="8.85546875" style="95" customWidth="1"/>
    <col min="5126" max="5126" width="9.140625" style="95" customWidth="1"/>
    <col min="5127" max="5127" width="21.5703125" style="95" customWidth="1"/>
    <col min="5128" max="5128" width="12.5703125" style="95" customWidth="1"/>
    <col min="5129" max="5129" width="17.5703125" style="95" customWidth="1"/>
    <col min="5130" max="5378" width="9.140625" style="95"/>
    <col min="5379" max="5379" width="6.42578125" style="95" customWidth="1"/>
    <col min="5380" max="5380" width="47" style="95" customWidth="1"/>
    <col min="5381" max="5381" width="8.85546875" style="95" customWidth="1"/>
    <col min="5382" max="5382" width="9.140625" style="95" customWidth="1"/>
    <col min="5383" max="5383" width="21.5703125" style="95" customWidth="1"/>
    <col min="5384" max="5384" width="12.5703125" style="95" customWidth="1"/>
    <col min="5385" max="5385" width="17.5703125" style="95" customWidth="1"/>
    <col min="5386" max="5634" width="9.140625" style="95"/>
    <col min="5635" max="5635" width="6.42578125" style="95" customWidth="1"/>
    <col min="5636" max="5636" width="47" style="95" customWidth="1"/>
    <col min="5637" max="5637" width="8.85546875" style="95" customWidth="1"/>
    <col min="5638" max="5638" width="9.140625" style="95" customWidth="1"/>
    <col min="5639" max="5639" width="21.5703125" style="95" customWidth="1"/>
    <col min="5640" max="5640" width="12.5703125" style="95" customWidth="1"/>
    <col min="5641" max="5641" width="17.5703125" style="95" customWidth="1"/>
    <col min="5642" max="5890" width="9.140625" style="95"/>
    <col min="5891" max="5891" width="6.42578125" style="95" customWidth="1"/>
    <col min="5892" max="5892" width="47" style="95" customWidth="1"/>
    <col min="5893" max="5893" width="8.85546875" style="95" customWidth="1"/>
    <col min="5894" max="5894" width="9.140625" style="95" customWidth="1"/>
    <col min="5895" max="5895" width="21.5703125" style="95" customWidth="1"/>
    <col min="5896" max="5896" width="12.5703125" style="95" customWidth="1"/>
    <col min="5897" max="5897" width="17.5703125" style="95" customWidth="1"/>
    <col min="5898" max="6146" width="9.140625" style="95"/>
    <col min="6147" max="6147" width="6.42578125" style="95" customWidth="1"/>
    <col min="6148" max="6148" width="47" style="95" customWidth="1"/>
    <col min="6149" max="6149" width="8.85546875" style="95" customWidth="1"/>
    <col min="6150" max="6150" width="9.140625" style="95" customWidth="1"/>
    <col min="6151" max="6151" width="21.5703125" style="95" customWidth="1"/>
    <col min="6152" max="6152" width="12.5703125" style="95" customWidth="1"/>
    <col min="6153" max="6153" width="17.5703125" style="95" customWidth="1"/>
    <col min="6154" max="6402" width="9.140625" style="95"/>
    <col min="6403" max="6403" width="6.42578125" style="95" customWidth="1"/>
    <col min="6404" max="6404" width="47" style="95" customWidth="1"/>
    <col min="6405" max="6405" width="8.85546875" style="95" customWidth="1"/>
    <col min="6406" max="6406" width="9.140625" style="95" customWidth="1"/>
    <col min="6407" max="6407" width="21.5703125" style="95" customWidth="1"/>
    <col min="6408" max="6408" width="12.5703125" style="95" customWidth="1"/>
    <col min="6409" max="6409" width="17.5703125" style="95" customWidth="1"/>
    <col min="6410" max="6658" width="9.140625" style="95"/>
    <col min="6659" max="6659" width="6.42578125" style="95" customWidth="1"/>
    <col min="6660" max="6660" width="47" style="95" customWidth="1"/>
    <col min="6661" max="6661" width="8.85546875" style="95" customWidth="1"/>
    <col min="6662" max="6662" width="9.140625" style="95" customWidth="1"/>
    <col min="6663" max="6663" width="21.5703125" style="95" customWidth="1"/>
    <col min="6664" max="6664" width="12.5703125" style="95" customWidth="1"/>
    <col min="6665" max="6665" width="17.5703125" style="95" customWidth="1"/>
    <col min="6666" max="6914" width="9.140625" style="95"/>
    <col min="6915" max="6915" width="6.42578125" style="95" customWidth="1"/>
    <col min="6916" max="6916" width="47" style="95" customWidth="1"/>
    <col min="6917" max="6917" width="8.85546875" style="95" customWidth="1"/>
    <col min="6918" max="6918" width="9.140625" style="95" customWidth="1"/>
    <col min="6919" max="6919" width="21.5703125" style="95" customWidth="1"/>
    <col min="6920" max="6920" width="12.5703125" style="95" customWidth="1"/>
    <col min="6921" max="6921" width="17.5703125" style="95" customWidth="1"/>
    <col min="6922" max="7170" width="9.140625" style="95"/>
    <col min="7171" max="7171" width="6.42578125" style="95" customWidth="1"/>
    <col min="7172" max="7172" width="47" style="95" customWidth="1"/>
    <col min="7173" max="7173" width="8.85546875" style="95" customWidth="1"/>
    <col min="7174" max="7174" width="9.140625" style="95" customWidth="1"/>
    <col min="7175" max="7175" width="21.5703125" style="95" customWidth="1"/>
    <col min="7176" max="7176" width="12.5703125" style="95" customWidth="1"/>
    <col min="7177" max="7177" width="17.5703125" style="95" customWidth="1"/>
    <col min="7178" max="7426" width="9.140625" style="95"/>
    <col min="7427" max="7427" width="6.42578125" style="95" customWidth="1"/>
    <col min="7428" max="7428" width="47" style="95" customWidth="1"/>
    <col min="7429" max="7429" width="8.85546875" style="95" customWidth="1"/>
    <col min="7430" max="7430" width="9.140625" style="95" customWidth="1"/>
    <col min="7431" max="7431" width="21.5703125" style="95" customWidth="1"/>
    <col min="7432" max="7432" width="12.5703125" style="95" customWidth="1"/>
    <col min="7433" max="7433" width="17.5703125" style="95" customWidth="1"/>
    <col min="7434" max="7682" width="9.140625" style="95"/>
    <col min="7683" max="7683" width="6.42578125" style="95" customWidth="1"/>
    <col min="7684" max="7684" width="47" style="95" customWidth="1"/>
    <col min="7685" max="7685" width="8.85546875" style="95" customWidth="1"/>
    <col min="7686" max="7686" width="9.140625" style="95" customWidth="1"/>
    <col min="7687" max="7687" width="21.5703125" style="95" customWidth="1"/>
    <col min="7688" max="7688" width="12.5703125" style="95" customWidth="1"/>
    <col min="7689" max="7689" width="17.5703125" style="95" customWidth="1"/>
    <col min="7690" max="7938" width="9.140625" style="95"/>
    <col min="7939" max="7939" width="6.42578125" style="95" customWidth="1"/>
    <col min="7940" max="7940" width="47" style="95" customWidth="1"/>
    <col min="7941" max="7941" width="8.85546875" style="95" customWidth="1"/>
    <col min="7942" max="7942" width="9.140625" style="95" customWidth="1"/>
    <col min="7943" max="7943" width="21.5703125" style="95" customWidth="1"/>
    <col min="7944" max="7944" width="12.5703125" style="95" customWidth="1"/>
    <col min="7945" max="7945" width="17.5703125" style="95" customWidth="1"/>
    <col min="7946" max="8194" width="9.140625" style="95"/>
    <col min="8195" max="8195" width="6.42578125" style="95" customWidth="1"/>
    <col min="8196" max="8196" width="47" style="95" customWidth="1"/>
    <col min="8197" max="8197" width="8.85546875" style="95" customWidth="1"/>
    <col min="8198" max="8198" width="9.140625" style="95" customWidth="1"/>
    <col min="8199" max="8199" width="21.5703125" style="95" customWidth="1"/>
    <col min="8200" max="8200" width="12.5703125" style="95" customWidth="1"/>
    <col min="8201" max="8201" width="17.5703125" style="95" customWidth="1"/>
    <col min="8202" max="8450" width="9.140625" style="95"/>
    <col min="8451" max="8451" width="6.42578125" style="95" customWidth="1"/>
    <col min="8452" max="8452" width="47" style="95" customWidth="1"/>
    <col min="8453" max="8453" width="8.85546875" style="95" customWidth="1"/>
    <col min="8454" max="8454" width="9.140625" style="95" customWidth="1"/>
    <col min="8455" max="8455" width="21.5703125" style="95" customWidth="1"/>
    <col min="8456" max="8456" width="12.5703125" style="95" customWidth="1"/>
    <col min="8457" max="8457" width="17.5703125" style="95" customWidth="1"/>
    <col min="8458" max="8706" width="9.140625" style="95"/>
    <col min="8707" max="8707" width="6.42578125" style="95" customWidth="1"/>
    <col min="8708" max="8708" width="47" style="95" customWidth="1"/>
    <col min="8709" max="8709" width="8.85546875" style="95" customWidth="1"/>
    <col min="8710" max="8710" width="9.140625" style="95" customWidth="1"/>
    <col min="8711" max="8711" width="21.5703125" style="95" customWidth="1"/>
    <col min="8712" max="8712" width="12.5703125" style="95" customWidth="1"/>
    <col min="8713" max="8713" width="17.5703125" style="95" customWidth="1"/>
    <col min="8714" max="8962" width="9.140625" style="95"/>
    <col min="8963" max="8963" width="6.42578125" style="95" customWidth="1"/>
    <col min="8964" max="8964" width="47" style="95" customWidth="1"/>
    <col min="8965" max="8965" width="8.85546875" style="95" customWidth="1"/>
    <col min="8966" max="8966" width="9.140625" style="95" customWidth="1"/>
    <col min="8967" max="8967" width="21.5703125" style="95" customWidth="1"/>
    <col min="8968" max="8968" width="12.5703125" style="95" customWidth="1"/>
    <col min="8969" max="8969" width="17.5703125" style="95" customWidth="1"/>
    <col min="8970" max="9218" width="9.140625" style="95"/>
    <col min="9219" max="9219" width="6.42578125" style="95" customWidth="1"/>
    <col min="9220" max="9220" width="47" style="95" customWidth="1"/>
    <col min="9221" max="9221" width="8.85546875" style="95" customWidth="1"/>
    <col min="9222" max="9222" width="9.140625" style="95" customWidth="1"/>
    <col min="9223" max="9223" width="21.5703125" style="95" customWidth="1"/>
    <col min="9224" max="9224" width="12.5703125" style="95" customWidth="1"/>
    <col min="9225" max="9225" width="17.5703125" style="95" customWidth="1"/>
    <col min="9226" max="9474" width="9.140625" style="95"/>
    <col min="9475" max="9475" width="6.42578125" style="95" customWidth="1"/>
    <col min="9476" max="9476" width="47" style="95" customWidth="1"/>
    <col min="9477" max="9477" width="8.85546875" style="95" customWidth="1"/>
    <col min="9478" max="9478" width="9.140625" style="95" customWidth="1"/>
    <col min="9479" max="9479" width="21.5703125" style="95" customWidth="1"/>
    <col min="9480" max="9480" width="12.5703125" style="95" customWidth="1"/>
    <col min="9481" max="9481" width="17.5703125" style="95" customWidth="1"/>
    <col min="9482" max="9730" width="9.140625" style="95"/>
    <col min="9731" max="9731" width="6.42578125" style="95" customWidth="1"/>
    <col min="9732" max="9732" width="47" style="95" customWidth="1"/>
    <col min="9733" max="9733" width="8.85546875" style="95" customWidth="1"/>
    <col min="9734" max="9734" width="9.140625" style="95" customWidth="1"/>
    <col min="9735" max="9735" width="21.5703125" style="95" customWidth="1"/>
    <col min="9736" max="9736" width="12.5703125" style="95" customWidth="1"/>
    <col min="9737" max="9737" width="17.5703125" style="95" customWidth="1"/>
    <col min="9738" max="9986" width="9.140625" style="95"/>
    <col min="9987" max="9987" width="6.42578125" style="95" customWidth="1"/>
    <col min="9988" max="9988" width="47" style="95" customWidth="1"/>
    <col min="9989" max="9989" width="8.85546875" style="95" customWidth="1"/>
    <col min="9990" max="9990" width="9.140625" style="95" customWidth="1"/>
    <col min="9991" max="9991" width="21.5703125" style="95" customWidth="1"/>
    <col min="9992" max="9992" width="12.5703125" style="95" customWidth="1"/>
    <col min="9993" max="9993" width="17.5703125" style="95" customWidth="1"/>
    <col min="9994" max="10242" width="9.140625" style="95"/>
    <col min="10243" max="10243" width="6.42578125" style="95" customWidth="1"/>
    <col min="10244" max="10244" width="47" style="95" customWidth="1"/>
    <col min="10245" max="10245" width="8.85546875" style="95" customWidth="1"/>
    <col min="10246" max="10246" width="9.140625" style="95" customWidth="1"/>
    <col min="10247" max="10247" width="21.5703125" style="95" customWidth="1"/>
    <col min="10248" max="10248" width="12.5703125" style="95" customWidth="1"/>
    <col min="10249" max="10249" width="17.5703125" style="95" customWidth="1"/>
    <col min="10250" max="10498" width="9.140625" style="95"/>
    <col min="10499" max="10499" width="6.42578125" style="95" customWidth="1"/>
    <col min="10500" max="10500" width="47" style="95" customWidth="1"/>
    <col min="10501" max="10501" width="8.85546875" style="95" customWidth="1"/>
    <col min="10502" max="10502" width="9.140625" style="95" customWidth="1"/>
    <col min="10503" max="10503" width="21.5703125" style="95" customWidth="1"/>
    <col min="10504" max="10504" width="12.5703125" style="95" customWidth="1"/>
    <col min="10505" max="10505" width="17.5703125" style="95" customWidth="1"/>
    <col min="10506" max="10754" width="9.140625" style="95"/>
    <col min="10755" max="10755" width="6.42578125" style="95" customWidth="1"/>
    <col min="10756" max="10756" width="47" style="95" customWidth="1"/>
    <col min="10757" max="10757" width="8.85546875" style="95" customWidth="1"/>
    <col min="10758" max="10758" width="9.140625" style="95" customWidth="1"/>
    <col min="10759" max="10759" width="21.5703125" style="95" customWidth="1"/>
    <col min="10760" max="10760" width="12.5703125" style="95" customWidth="1"/>
    <col min="10761" max="10761" width="17.5703125" style="95" customWidth="1"/>
    <col min="10762" max="11010" width="9.140625" style="95"/>
    <col min="11011" max="11011" width="6.42578125" style="95" customWidth="1"/>
    <col min="11012" max="11012" width="47" style="95" customWidth="1"/>
    <col min="11013" max="11013" width="8.85546875" style="95" customWidth="1"/>
    <col min="11014" max="11014" width="9.140625" style="95" customWidth="1"/>
    <col min="11015" max="11015" width="21.5703125" style="95" customWidth="1"/>
    <col min="11016" max="11016" width="12.5703125" style="95" customWidth="1"/>
    <col min="11017" max="11017" width="17.5703125" style="95" customWidth="1"/>
    <col min="11018" max="11266" width="9.140625" style="95"/>
    <col min="11267" max="11267" width="6.42578125" style="95" customWidth="1"/>
    <col min="11268" max="11268" width="47" style="95" customWidth="1"/>
    <col min="11269" max="11269" width="8.85546875" style="95" customWidth="1"/>
    <col min="11270" max="11270" width="9.140625" style="95" customWidth="1"/>
    <col min="11271" max="11271" width="21.5703125" style="95" customWidth="1"/>
    <col min="11272" max="11272" width="12.5703125" style="95" customWidth="1"/>
    <col min="11273" max="11273" width="17.5703125" style="95" customWidth="1"/>
    <col min="11274" max="11522" width="9.140625" style="95"/>
    <col min="11523" max="11523" width="6.42578125" style="95" customWidth="1"/>
    <col min="11524" max="11524" width="47" style="95" customWidth="1"/>
    <col min="11525" max="11525" width="8.85546875" style="95" customWidth="1"/>
    <col min="11526" max="11526" width="9.140625" style="95" customWidth="1"/>
    <col min="11527" max="11527" width="21.5703125" style="95" customWidth="1"/>
    <col min="11528" max="11528" width="12.5703125" style="95" customWidth="1"/>
    <col min="11529" max="11529" width="17.5703125" style="95" customWidth="1"/>
    <col min="11530" max="11778" width="9.140625" style="95"/>
    <col min="11779" max="11779" width="6.42578125" style="95" customWidth="1"/>
    <col min="11780" max="11780" width="47" style="95" customWidth="1"/>
    <col min="11781" max="11781" width="8.85546875" style="95" customWidth="1"/>
    <col min="11782" max="11782" width="9.140625" style="95" customWidth="1"/>
    <col min="11783" max="11783" width="21.5703125" style="95" customWidth="1"/>
    <col min="11784" max="11784" width="12.5703125" style="95" customWidth="1"/>
    <col min="11785" max="11785" width="17.5703125" style="95" customWidth="1"/>
    <col min="11786" max="12034" width="9.140625" style="95"/>
    <col min="12035" max="12035" width="6.42578125" style="95" customWidth="1"/>
    <col min="12036" max="12036" width="47" style="95" customWidth="1"/>
    <col min="12037" max="12037" width="8.85546875" style="95" customWidth="1"/>
    <col min="12038" max="12038" width="9.140625" style="95" customWidth="1"/>
    <col min="12039" max="12039" width="21.5703125" style="95" customWidth="1"/>
    <col min="12040" max="12040" width="12.5703125" style="95" customWidth="1"/>
    <col min="12041" max="12041" width="17.5703125" style="95" customWidth="1"/>
    <col min="12042" max="12290" width="9.140625" style="95"/>
    <col min="12291" max="12291" width="6.42578125" style="95" customWidth="1"/>
    <col min="12292" max="12292" width="47" style="95" customWidth="1"/>
    <col min="12293" max="12293" width="8.85546875" style="95" customWidth="1"/>
    <col min="12294" max="12294" width="9.140625" style="95" customWidth="1"/>
    <col min="12295" max="12295" width="21.5703125" style="95" customWidth="1"/>
    <col min="12296" max="12296" width="12.5703125" style="95" customWidth="1"/>
    <col min="12297" max="12297" width="17.5703125" style="95" customWidth="1"/>
    <col min="12298" max="12546" width="9.140625" style="95"/>
    <col min="12547" max="12547" width="6.42578125" style="95" customWidth="1"/>
    <col min="12548" max="12548" width="47" style="95" customWidth="1"/>
    <col min="12549" max="12549" width="8.85546875" style="95" customWidth="1"/>
    <col min="12550" max="12550" width="9.140625" style="95" customWidth="1"/>
    <col min="12551" max="12551" width="21.5703125" style="95" customWidth="1"/>
    <col min="12552" max="12552" width="12.5703125" style="95" customWidth="1"/>
    <col min="12553" max="12553" width="17.5703125" style="95" customWidth="1"/>
    <col min="12554" max="12802" width="9.140625" style="95"/>
    <col min="12803" max="12803" width="6.42578125" style="95" customWidth="1"/>
    <col min="12804" max="12804" width="47" style="95" customWidth="1"/>
    <col min="12805" max="12805" width="8.85546875" style="95" customWidth="1"/>
    <col min="12806" max="12806" width="9.140625" style="95" customWidth="1"/>
    <col min="12807" max="12807" width="21.5703125" style="95" customWidth="1"/>
    <col min="12808" max="12808" width="12.5703125" style="95" customWidth="1"/>
    <col min="12809" max="12809" width="17.5703125" style="95" customWidth="1"/>
    <col min="12810" max="13058" width="9.140625" style="95"/>
    <col min="13059" max="13059" width="6.42578125" style="95" customWidth="1"/>
    <col min="13060" max="13060" width="47" style="95" customWidth="1"/>
    <col min="13061" max="13061" width="8.85546875" style="95" customWidth="1"/>
    <col min="13062" max="13062" width="9.140625" style="95" customWidth="1"/>
    <col min="13063" max="13063" width="21.5703125" style="95" customWidth="1"/>
    <col min="13064" max="13064" width="12.5703125" style="95" customWidth="1"/>
    <col min="13065" max="13065" width="17.5703125" style="95" customWidth="1"/>
    <col min="13066" max="13314" width="9.140625" style="95"/>
    <col min="13315" max="13315" width="6.42578125" style="95" customWidth="1"/>
    <col min="13316" max="13316" width="47" style="95" customWidth="1"/>
    <col min="13317" max="13317" width="8.85546875" style="95" customWidth="1"/>
    <col min="13318" max="13318" width="9.140625" style="95" customWidth="1"/>
    <col min="13319" max="13319" width="21.5703125" style="95" customWidth="1"/>
    <col min="13320" max="13320" width="12.5703125" style="95" customWidth="1"/>
    <col min="13321" max="13321" width="17.5703125" style="95" customWidth="1"/>
    <col min="13322" max="13570" width="9.140625" style="95"/>
    <col min="13571" max="13571" width="6.42578125" style="95" customWidth="1"/>
    <col min="13572" max="13572" width="47" style="95" customWidth="1"/>
    <col min="13573" max="13573" width="8.85546875" style="95" customWidth="1"/>
    <col min="13574" max="13574" width="9.140625" style="95" customWidth="1"/>
    <col min="13575" max="13575" width="21.5703125" style="95" customWidth="1"/>
    <col min="13576" max="13576" width="12.5703125" style="95" customWidth="1"/>
    <col min="13577" max="13577" width="17.5703125" style="95" customWidth="1"/>
    <col min="13578" max="13826" width="9.140625" style="95"/>
    <col min="13827" max="13827" width="6.42578125" style="95" customWidth="1"/>
    <col min="13828" max="13828" width="47" style="95" customWidth="1"/>
    <col min="13829" max="13829" width="8.85546875" style="95" customWidth="1"/>
    <col min="13830" max="13830" width="9.140625" style="95" customWidth="1"/>
    <col min="13831" max="13831" width="21.5703125" style="95" customWidth="1"/>
    <col min="13832" max="13832" width="12.5703125" style="95" customWidth="1"/>
    <col min="13833" max="13833" width="17.5703125" style="95" customWidth="1"/>
    <col min="13834" max="14082" width="9.140625" style="95"/>
    <col min="14083" max="14083" width="6.42578125" style="95" customWidth="1"/>
    <col min="14084" max="14084" width="47" style="95" customWidth="1"/>
    <col min="14085" max="14085" width="8.85546875" style="95" customWidth="1"/>
    <col min="14086" max="14086" width="9.140625" style="95" customWidth="1"/>
    <col min="14087" max="14087" width="21.5703125" style="95" customWidth="1"/>
    <col min="14088" max="14088" width="12.5703125" style="95" customWidth="1"/>
    <col min="14089" max="14089" width="17.5703125" style="95" customWidth="1"/>
    <col min="14090" max="14338" width="9.140625" style="95"/>
    <col min="14339" max="14339" width="6.42578125" style="95" customWidth="1"/>
    <col min="14340" max="14340" width="47" style="95" customWidth="1"/>
    <col min="14341" max="14341" width="8.85546875" style="95" customWidth="1"/>
    <col min="14342" max="14342" width="9.140625" style="95" customWidth="1"/>
    <col min="14343" max="14343" width="21.5703125" style="95" customWidth="1"/>
    <col min="14344" max="14344" width="12.5703125" style="95" customWidth="1"/>
    <col min="14345" max="14345" width="17.5703125" style="95" customWidth="1"/>
    <col min="14346" max="14594" width="9.140625" style="95"/>
    <col min="14595" max="14595" width="6.42578125" style="95" customWidth="1"/>
    <col min="14596" max="14596" width="47" style="95" customWidth="1"/>
    <col min="14597" max="14597" width="8.85546875" style="95" customWidth="1"/>
    <col min="14598" max="14598" width="9.140625" style="95" customWidth="1"/>
    <col min="14599" max="14599" width="21.5703125" style="95" customWidth="1"/>
    <col min="14600" max="14600" width="12.5703125" style="95" customWidth="1"/>
    <col min="14601" max="14601" width="17.5703125" style="95" customWidth="1"/>
    <col min="14602" max="14850" width="9.140625" style="95"/>
    <col min="14851" max="14851" width="6.42578125" style="95" customWidth="1"/>
    <col min="14852" max="14852" width="47" style="95" customWidth="1"/>
    <col min="14853" max="14853" width="8.85546875" style="95" customWidth="1"/>
    <col min="14854" max="14854" width="9.140625" style="95" customWidth="1"/>
    <col min="14855" max="14855" width="21.5703125" style="95" customWidth="1"/>
    <col min="14856" max="14856" width="12.5703125" style="95" customWidth="1"/>
    <col min="14857" max="14857" width="17.5703125" style="95" customWidth="1"/>
    <col min="14858" max="15106" width="9.140625" style="95"/>
    <col min="15107" max="15107" width="6.42578125" style="95" customWidth="1"/>
    <col min="15108" max="15108" width="47" style="95" customWidth="1"/>
    <col min="15109" max="15109" width="8.85546875" style="95" customWidth="1"/>
    <col min="15110" max="15110" width="9.140625" style="95" customWidth="1"/>
    <col min="15111" max="15111" width="21.5703125" style="95" customWidth="1"/>
    <col min="15112" max="15112" width="12.5703125" style="95" customWidth="1"/>
    <col min="15113" max="15113" width="17.5703125" style="95" customWidth="1"/>
    <col min="15114" max="15362" width="9.140625" style="95"/>
    <col min="15363" max="15363" width="6.42578125" style="95" customWidth="1"/>
    <col min="15364" max="15364" width="47" style="95" customWidth="1"/>
    <col min="15365" max="15365" width="8.85546875" style="95" customWidth="1"/>
    <col min="15366" max="15366" width="9.140625" style="95" customWidth="1"/>
    <col min="15367" max="15367" width="21.5703125" style="95" customWidth="1"/>
    <col min="15368" max="15368" width="12.5703125" style="95" customWidth="1"/>
    <col min="15369" max="15369" width="17.5703125" style="95" customWidth="1"/>
    <col min="15370" max="15618" width="9.140625" style="95"/>
    <col min="15619" max="15619" width="6.42578125" style="95" customWidth="1"/>
    <col min="15620" max="15620" width="47" style="95" customWidth="1"/>
    <col min="15621" max="15621" width="8.85546875" style="95" customWidth="1"/>
    <col min="15622" max="15622" width="9.140625" style="95" customWidth="1"/>
    <col min="15623" max="15623" width="21.5703125" style="95" customWidth="1"/>
    <col min="15624" max="15624" width="12.5703125" style="95" customWidth="1"/>
    <col min="15625" max="15625" width="17.5703125" style="95" customWidth="1"/>
    <col min="15626" max="15874" width="9.140625" style="95"/>
    <col min="15875" max="15875" width="6.42578125" style="95" customWidth="1"/>
    <col min="15876" max="15876" width="47" style="95" customWidth="1"/>
    <col min="15877" max="15877" width="8.85546875" style="95" customWidth="1"/>
    <col min="15878" max="15878" width="9.140625" style="95" customWidth="1"/>
    <col min="15879" max="15879" width="21.5703125" style="95" customWidth="1"/>
    <col min="15880" max="15880" width="12.5703125" style="95" customWidth="1"/>
    <col min="15881" max="15881" width="17.5703125" style="95" customWidth="1"/>
    <col min="15882" max="16130" width="9.140625" style="95"/>
    <col min="16131" max="16131" width="6.42578125" style="95" customWidth="1"/>
    <col min="16132" max="16132" width="47" style="95" customWidth="1"/>
    <col min="16133" max="16133" width="8.85546875" style="95" customWidth="1"/>
    <col min="16134" max="16134" width="9.140625" style="95" customWidth="1"/>
    <col min="16135" max="16135" width="21.5703125" style="95" customWidth="1"/>
    <col min="16136" max="16136" width="12.5703125" style="95" customWidth="1"/>
    <col min="16137" max="16137" width="17.5703125" style="95" customWidth="1"/>
    <col min="16138" max="16384" width="9.140625" style="95"/>
  </cols>
  <sheetData>
    <row r="1" spans="1:9" ht="17.100000000000001" customHeight="1">
      <c r="A1" s="682" t="s">
        <v>177</v>
      </c>
      <c r="B1" s="682"/>
      <c r="C1" s="682"/>
      <c r="D1" s="682"/>
      <c r="E1" s="682"/>
      <c r="F1" s="682"/>
      <c r="G1" s="699"/>
      <c r="H1" s="682"/>
      <c r="I1" s="181" t="s">
        <v>363</v>
      </c>
    </row>
    <row r="2" spans="1:9">
      <c r="A2" s="686" t="s">
        <v>608</v>
      </c>
      <c r="B2" s="686"/>
      <c r="C2" s="686"/>
      <c r="D2" s="686"/>
      <c r="E2" s="686"/>
      <c r="F2" s="686"/>
      <c r="G2" s="686"/>
      <c r="H2" s="686"/>
      <c r="I2" s="524"/>
    </row>
    <row r="3" spans="1:9" s="96" customFormat="1">
      <c r="A3" s="687" t="str">
        <f>'TH&amp;THCS bán trú Nà Ớt'!A3:H3</f>
        <v xml:space="preserve">     (Kèm theo Nghị quyết  số 28/NQ-HĐND ngày 30/12/2025 của HĐND xã Phiêng Pằn)</v>
      </c>
      <c r="B3" s="687"/>
      <c r="C3" s="687"/>
      <c r="D3" s="687"/>
      <c r="E3" s="687"/>
      <c r="F3" s="687"/>
      <c r="G3" s="700"/>
      <c r="H3" s="687"/>
    </row>
    <row r="4" spans="1:9" ht="9" customHeight="1"/>
    <row r="5" spans="1:9" s="97" customFormat="1" ht="16.5" customHeight="1">
      <c r="A5" s="684" t="s">
        <v>388</v>
      </c>
      <c r="B5" s="684"/>
      <c r="C5" s="684"/>
      <c r="D5" s="684"/>
      <c r="E5" s="684"/>
      <c r="F5" s="684"/>
      <c r="G5" s="701"/>
      <c r="H5" s="684"/>
    </row>
    <row r="6" spans="1:9" s="97" customFormat="1" ht="16.5" customHeight="1">
      <c r="A6" s="684" t="s">
        <v>389</v>
      </c>
      <c r="B6" s="684"/>
      <c r="C6" s="684"/>
      <c r="D6" s="684"/>
      <c r="E6" s="684"/>
      <c r="F6" s="684"/>
      <c r="G6" s="701"/>
      <c r="H6" s="684"/>
    </row>
    <row r="7" spans="1:9">
      <c r="G7" s="698" t="s">
        <v>187</v>
      </c>
      <c r="H7" s="685"/>
    </row>
    <row r="8" spans="1:9" s="162" customFormat="1" ht="47.25">
      <c r="A8" s="138" t="s">
        <v>1</v>
      </c>
      <c r="B8" s="138" t="s">
        <v>2</v>
      </c>
      <c r="C8" s="209" t="s">
        <v>179</v>
      </c>
      <c r="D8" s="209" t="s">
        <v>180</v>
      </c>
      <c r="E8" s="209" t="s">
        <v>366</v>
      </c>
      <c r="F8" s="209" t="s">
        <v>367</v>
      </c>
      <c r="G8" s="503" t="s">
        <v>181</v>
      </c>
      <c r="H8" s="138" t="s">
        <v>132</v>
      </c>
    </row>
    <row r="9" spans="1:9" s="134" customFormat="1" ht="25.5" customHeight="1">
      <c r="A9" s="137"/>
      <c r="B9" s="138" t="s">
        <v>182</v>
      </c>
      <c r="C9" s="137"/>
      <c r="D9" s="137"/>
      <c r="E9" s="137"/>
      <c r="F9" s="137"/>
      <c r="G9" s="525">
        <f>G10+G11</f>
        <v>249300000</v>
      </c>
      <c r="H9" s="137"/>
      <c r="I9" s="489"/>
    </row>
    <row r="10" spans="1:9" s="162" customFormat="1" ht="31.5" customHeight="1">
      <c r="A10" s="138" t="s">
        <v>12</v>
      </c>
      <c r="B10" s="201" t="s">
        <v>368</v>
      </c>
      <c r="C10" s="138"/>
      <c r="D10" s="295"/>
      <c r="E10" s="295"/>
      <c r="F10" s="295"/>
      <c r="G10" s="504"/>
      <c r="H10" s="138"/>
    </row>
    <row r="11" spans="1:9" s="162" customFormat="1" ht="34.5" customHeight="1">
      <c r="A11" s="138" t="s">
        <v>23</v>
      </c>
      <c r="B11" s="201" t="s">
        <v>370</v>
      </c>
      <c r="C11" s="138"/>
      <c r="D11" s="295"/>
      <c r="E11" s="295"/>
      <c r="F11" s="295"/>
      <c r="G11" s="525">
        <f>SUM(G12:G14)</f>
        <v>249300000</v>
      </c>
      <c r="H11" s="138"/>
    </row>
    <row r="12" spans="1:9" s="134" customFormat="1" ht="51" customHeight="1">
      <c r="A12" s="137">
        <f>SUBTOTAL(3,$B$12:B12)</f>
        <v>1</v>
      </c>
      <c r="B12" s="293" t="s">
        <v>560</v>
      </c>
      <c r="C12" s="137">
        <v>822</v>
      </c>
      <c r="D12" s="240" t="s">
        <v>378</v>
      </c>
      <c r="E12" s="240">
        <v>12</v>
      </c>
      <c r="F12" s="240"/>
      <c r="G12" s="523">
        <v>-381530000</v>
      </c>
      <c r="H12" s="137"/>
    </row>
    <row r="13" spans="1:9" s="134" customFormat="1" ht="54.75" customHeight="1">
      <c r="A13" s="137">
        <f>SUBTOTAL(3,$B$12:B13)</f>
        <v>2</v>
      </c>
      <c r="B13" s="293" t="s">
        <v>541</v>
      </c>
      <c r="C13" s="137">
        <v>822</v>
      </c>
      <c r="D13" s="240" t="s">
        <v>378</v>
      </c>
      <c r="E13" s="240">
        <v>12</v>
      </c>
      <c r="F13" s="240"/>
      <c r="G13" s="523">
        <v>381530000</v>
      </c>
      <c r="H13" s="137"/>
    </row>
    <row r="14" spans="1:9" s="134" customFormat="1" ht="41.25" customHeight="1">
      <c r="A14" s="137">
        <f>SUBTOTAL(3,$B$12:B14)</f>
        <v>3</v>
      </c>
      <c r="B14" s="293" t="s">
        <v>561</v>
      </c>
      <c r="C14" s="137">
        <v>822</v>
      </c>
      <c r="D14" s="240" t="s">
        <v>378</v>
      </c>
      <c r="E14" s="240">
        <v>12</v>
      </c>
      <c r="F14" s="240"/>
      <c r="G14" s="523">
        <v>249300000</v>
      </c>
      <c r="H14" s="137"/>
    </row>
  </sheetData>
  <autoFilter ref="A11:I13" xr:uid="{B5221677-947F-43BA-A9BA-9D0C4DE9E57B}"/>
  <mergeCells count="6">
    <mergeCell ref="G7:H7"/>
    <mergeCell ref="A1:H1"/>
    <mergeCell ref="A3:H3"/>
    <mergeCell ref="A5:H5"/>
    <mergeCell ref="A6:H6"/>
    <mergeCell ref="A2:H2"/>
  </mergeCells>
  <hyperlinks>
    <hyperlink ref="I1" location="'MỤC LỤC'!A1" display="Mục lục" xr:uid="{E487CA2E-B1E6-48FB-A83E-9C762AEA0DB4}"/>
  </hyperlinks>
  <pageMargins left="0.7" right="0.2" top="0.49" bottom="0.34" header="0.38" footer="0.3"/>
  <pageSetup paperSize="9" scale="7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6"/>
  <sheetViews>
    <sheetView view="pageBreakPreview" zoomScale="85" zoomScaleNormal="100" zoomScaleSheetLayoutView="8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184</v>
      </c>
      <c r="B5" s="684"/>
      <c r="C5" s="684"/>
      <c r="D5" s="684"/>
      <c r="E5" s="684"/>
      <c r="F5" s="684"/>
    </row>
    <row r="6" spans="1:7" s="97" customFormat="1" ht="16.5" customHeight="1">
      <c r="A6" s="684" t="s">
        <v>183</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f>
        <v>1392233000</v>
      </c>
      <c r="F9" s="100"/>
      <c r="G9" s="102">
        <f>E9+'Văn phòng ĐU'!E9+MTTQ!E9+'Kinh tế'!E9+'VH-XH'!E9+TTHCC!E9+TTCT!E9+'Trung tâm VH'!E9+'Công an'!E9+BQL!E9+'MN Cò Nòi 1'!E9+'MN Nà Sản'!E9+'MN Hoa Hồng'!E9+'MN Tô Hiệu'!E9+'MN Cò Nòi'!E9+'TH Cò Nòi'!E9+TTHL!E9+'TH-THCS Tô Hiệu'!E9+'TH-THCS CVT'!E9+'TH-THCS Nà Ban'!E9+'TH-THCS Nà Sản'!E9+'TH-THCS Bình Minh'!E9+CLC!E9+'19.5'!E9</f>
        <v>129242341869</v>
      </c>
    </row>
    <row r="10" spans="1:7" s="111" customFormat="1" ht="31.5" customHeight="1">
      <c r="A10" s="98" t="s">
        <v>12</v>
      </c>
      <c r="B10" s="104" t="s">
        <v>192</v>
      </c>
      <c r="C10" s="98">
        <v>830</v>
      </c>
      <c r="D10" s="98">
        <v>341</v>
      </c>
      <c r="E10" s="105">
        <f>SUM(E11:E11)</f>
        <v>175491000</v>
      </c>
      <c r="F10" s="98"/>
    </row>
    <row r="11" spans="1:7" s="108" customFormat="1" ht="60.6" customHeight="1">
      <c r="A11" s="106">
        <v>1</v>
      </c>
      <c r="B11" s="109" t="s">
        <v>246</v>
      </c>
      <c r="C11" s="100"/>
      <c r="D11" s="100"/>
      <c r="E11" s="107">
        <v>175491000</v>
      </c>
      <c r="F11" s="106"/>
    </row>
    <row r="12" spans="1:7" s="111" customFormat="1" ht="34.5" customHeight="1">
      <c r="A12" s="98" t="s">
        <v>23</v>
      </c>
      <c r="B12" s="104" t="s">
        <v>191</v>
      </c>
      <c r="C12" s="98">
        <v>830</v>
      </c>
      <c r="D12" s="98">
        <v>341</v>
      </c>
      <c r="E12" s="105">
        <f>SUM(E13:E15)</f>
        <v>1216742000</v>
      </c>
      <c r="F12" s="98"/>
    </row>
    <row r="13" spans="1:7" s="103" customFormat="1" ht="36" customHeight="1">
      <c r="A13" s="106">
        <v>1</v>
      </c>
      <c r="B13" s="109" t="s">
        <v>167</v>
      </c>
      <c r="C13" s="100">
        <v>830</v>
      </c>
      <c r="D13" s="100">
        <v>341</v>
      </c>
      <c r="E13" s="107">
        <v>1178972000</v>
      </c>
      <c r="F13" s="100"/>
    </row>
    <row r="14" spans="1:7" s="103" customFormat="1" ht="90.6" customHeight="1">
      <c r="A14" s="106">
        <v>2</v>
      </c>
      <c r="B14" s="109" t="s">
        <v>220</v>
      </c>
      <c r="C14" s="100">
        <v>830</v>
      </c>
      <c r="D14" s="117" t="s">
        <v>222</v>
      </c>
      <c r="E14" s="107">
        <v>31770000</v>
      </c>
      <c r="F14" s="100"/>
    </row>
    <row r="15" spans="1:7" s="103" customFormat="1" ht="36" customHeight="1">
      <c r="A15" s="106">
        <v>3</v>
      </c>
      <c r="B15" s="109" t="s">
        <v>221</v>
      </c>
      <c r="C15" s="100">
        <v>830</v>
      </c>
      <c r="D15" s="117" t="s">
        <v>222</v>
      </c>
      <c r="E15" s="107">
        <v>6000000</v>
      </c>
      <c r="F15" s="100"/>
    </row>
    <row r="16" spans="1:7" s="103" customFormat="1" ht="32.1" customHeight="1">
      <c r="A16" s="100"/>
      <c r="B16" s="100"/>
      <c r="C16" s="100"/>
      <c r="D16" s="100"/>
      <c r="E16" s="110"/>
      <c r="F16"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6"/>
  <sheetViews>
    <sheetView view="pageBreakPreview" zoomScale="115" zoomScaleNormal="100" zoomScaleSheetLayoutView="11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185</v>
      </c>
      <c r="B5" s="684"/>
      <c r="C5" s="684"/>
      <c r="D5" s="684"/>
      <c r="E5" s="684"/>
      <c r="F5" s="684"/>
    </row>
    <row r="6" spans="1:7" s="97" customFormat="1" ht="16.5" customHeight="1">
      <c r="A6" s="684" t="s">
        <v>186</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f>
        <v>10478355900</v>
      </c>
      <c r="F9" s="100"/>
      <c r="G9" s="102"/>
    </row>
    <row r="10" spans="1:7" s="111" customFormat="1" ht="31.5" customHeight="1">
      <c r="A10" s="98" t="s">
        <v>12</v>
      </c>
      <c r="B10" s="104" t="s">
        <v>87</v>
      </c>
      <c r="C10" s="98">
        <v>819</v>
      </c>
      <c r="D10" s="98">
        <v>351</v>
      </c>
      <c r="E10" s="105">
        <f>SUM(E11:E11)</f>
        <v>103160000</v>
      </c>
      <c r="F10" s="98"/>
    </row>
    <row r="11" spans="1:7" s="108" customFormat="1" ht="50.1" customHeight="1">
      <c r="A11" s="106">
        <v>1</v>
      </c>
      <c r="B11" s="109" t="s">
        <v>188</v>
      </c>
      <c r="C11" s="100"/>
      <c r="D11" s="100"/>
      <c r="E11" s="107">
        <v>103160000</v>
      </c>
      <c r="F11" s="106"/>
    </row>
    <row r="12" spans="1:7" s="111" customFormat="1" ht="34.5" customHeight="1">
      <c r="A12" s="98" t="s">
        <v>23</v>
      </c>
      <c r="B12" s="104" t="s">
        <v>191</v>
      </c>
      <c r="C12" s="98">
        <v>819</v>
      </c>
      <c r="D12" s="98">
        <v>351</v>
      </c>
      <c r="E12" s="105">
        <f>SUM(E13:E16)</f>
        <v>10375195900</v>
      </c>
      <c r="F12" s="98"/>
    </row>
    <row r="13" spans="1:7" s="103" customFormat="1" ht="36" customHeight="1">
      <c r="A13" s="100">
        <v>1</v>
      </c>
      <c r="B13" s="109" t="s">
        <v>189</v>
      </c>
      <c r="C13" s="100"/>
      <c r="D13" s="100"/>
      <c r="E13" s="107">
        <v>1243000000</v>
      </c>
      <c r="F13" s="100"/>
    </row>
    <row r="14" spans="1:7" s="103" customFormat="1" ht="36" customHeight="1">
      <c r="A14" s="100">
        <v>2</v>
      </c>
      <c r="B14" s="109" t="s">
        <v>94</v>
      </c>
      <c r="C14" s="100"/>
      <c r="D14" s="100"/>
      <c r="E14" s="107">
        <v>8362195900</v>
      </c>
      <c r="F14" s="100"/>
    </row>
    <row r="15" spans="1:7" s="103" customFormat="1" ht="36" customHeight="1">
      <c r="A15" s="100">
        <v>3</v>
      </c>
      <c r="B15" s="109" t="s">
        <v>190</v>
      </c>
      <c r="C15" s="100"/>
      <c r="D15" s="100"/>
      <c r="E15" s="107">
        <v>770000000</v>
      </c>
      <c r="F15" s="100"/>
    </row>
    <row r="16" spans="1:7" s="103" customFormat="1" ht="32.1" customHeight="1">
      <c r="A16" s="100"/>
      <c r="B16" s="100"/>
      <c r="C16" s="100"/>
      <c r="D16" s="100"/>
      <c r="E16" s="110"/>
      <c r="F16"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4"/>
  <sheetViews>
    <sheetView view="pageBreakPreview" zoomScale="115" zoomScaleNormal="100" zoomScaleSheetLayoutView="11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233</v>
      </c>
      <c r="B5" s="684"/>
      <c r="C5" s="684"/>
      <c r="D5" s="684"/>
      <c r="E5" s="684"/>
      <c r="F5" s="684"/>
    </row>
    <row r="6" spans="1:7" s="97" customFormat="1" ht="16.5" customHeight="1">
      <c r="A6" s="684" t="s">
        <v>234</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E10+E12+E14</f>
        <v>601221000</v>
      </c>
      <c r="F9" s="100"/>
      <c r="G9" s="102"/>
    </row>
    <row r="10" spans="1:7" s="111" customFormat="1" ht="31.5" customHeight="1">
      <c r="A10" s="98" t="s">
        <v>12</v>
      </c>
      <c r="B10" s="104" t="s">
        <v>87</v>
      </c>
      <c r="C10" s="98">
        <v>820</v>
      </c>
      <c r="D10" s="98">
        <v>361</v>
      </c>
      <c r="E10" s="105">
        <f>SUM(E11:E11)</f>
        <v>116755000</v>
      </c>
      <c r="F10" s="98"/>
    </row>
    <row r="11" spans="1:7" s="108" customFormat="1" ht="50.1" customHeight="1">
      <c r="A11" s="106">
        <v>1</v>
      </c>
      <c r="B11" s="109" t="s">
        <v>188</v>
      </c>
      <c r="C11" s="106"/>
      <c r="D11" s="106"/>
      <c r="E11" s="107">
        <v>116755000</v>
      </c>
      <c r="F11" s="106"/>
    </row>
    <row r="12" spans="1:7" s="111" customFormat="1" ht="34.5" customHeight="1">
      <c r="A12" s="98" t="s">
        <v>23</v>
      </c>
      <c r="B12" s="104" t="s">
        <v>191</v>
      </c>
      <c r="C12" s="98">
        <v>820</v>
      </c>
      <c r="D12" s="98">
        <v>361</v>
      </c>
      <c r="E12" s="105">
        <f>SUM(E13:E13)</f>
        <v>389780000</v>
      </c>
      <c r="F12" s="98"/>
    </row>
    <row r="13" spans="1:7" s="103" customFormat="1" ht="36" customHeight="1">
      <c r="A13" s="106">
        <v>1</v>
      </c>
      <c r="B13" s="109" t="s">
        <v>235</v>
      </c>
      <c r="C13" s="106"/>
      <c r="D13" s="106"/>
      <c r="E13" s="107">
        <v>389780000</v>
      </c>
      <c r="F13" s="100"/>
    </row>
    <row r="14" spans="1:7" s="103" customFormat="1" ht="36" customHeight="1">
      <c r="A14" s="98" t="s">
        <v>108</v>
      </c>
      <c r="B14" s="112" t="s">
        <v>193</v>
      </c>
      <c r="C14" s="98">
        <v>820</v>
      </c>
      <c r="D14" s="98">
        <v>361</v>
      </c>
      <c r="E14" s="105">
        <v>94686000</v>
      </c>
      <c r="F14"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19"/>
  <sheetViews>
    <sheetView view="pageBreakPreview" zoomScaleNormal="100" zoomScaleSheetLayoutView="100"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195</v>
      </c>
      <c r="B5" s="684"/>
      <c r="C5" s="684"/>
      <c r="D5" s="684"/>
      <c r="E5" s="684"/>
      <c r="F5" s="684"/>
    </row>
    <row r="6" spans="1:7" s="97" customFormat="1" ht="16.5" customHeight="1">
      <c r="A6" s="684" t="s">
        <v>196</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E10+E12+E19</f>
        <v>10567377000</v>
      </c>
      <c r="F9" s="100"/>
      <c r="G9" s="102"/>
    </row>
    <row r="10" spans="1:7" s="111" customFormat="1" ht="31.5" customHeight="1">
      <c r="A10" s="98" t="s">
        <v>12</v>
      </c>
      <c r="B10" s="104" t="s">
        <v>87</v>
      </c>
      <c r="C10" s="98">
        <v>831</v>
      </c>
      <c r="D10" s="98">
        <v>341</v>
      </c>
      <c r="E10" s="105">
        <f>SUM(E11:E11)</f>
        <v>61988000</v>
      </c>
      <c r="F10" s="98"/>
    </row>
    <row r="11" spans="1:7" s="108" customFormat="1" ht="50.1" customHeight="1">
      <c r="A11" s="106">
        <v>1</v>
      </c>
      <c r="B11" s="109" t="s">
        <v>188</v>
      </c>
      <c r="C11" s="106"/>
      <c r="D11" s="106"/>
      <c r="E11" s="107">
        <v>61988000</v>
      </c>
      <c r="F11" s="106"/>
    </row>
    <row r="12" spans="1:7" s="111" customFormat="1" ht="34.5" customHeight="1">
      <c r="A12" s="98" t="s">
        <v>23</v>
      </c>
      <c r="B12" s="104" t="s">
        <v>191</v>
      </c>
      <c r="C12" s="98"/>
      <c r="D12" s="98"/>
      <c r="E12" s="105">
        <f>SUM(E13:E18)</f>
        <v>10436226000</v>
      </c>
      <c r="F12" s="98"/>
    </row>
    <row r="13" spans="1:7" s="103" customFormat="1" ht="36" customHeight="1">
      <c r="A13" s="106">
        <v>1</v>
      </c>
      <c r="B13" s="109" t="s">
        <v>194</v>
      </c>
      <c r="C13" s="106">
        <v>831</v>
      </c>
      <c r="D13" s="106">
        <v>292</v>
      </c>
      <c r="E13" s="107">
        <v>952550000</v>
      </c>
      <c r="F13" s="100"/>
    </row>
    <row r="14" spans="1:7" s="103" customFormat="1" ht="36" customHeight="1">
      <c r="A14" s="106">
        <v>2</v>
      </c>
      <c r="B14" s="109" t="s">
        <v>197</v>
      </c>
      <c r="C14" s="106">
        <v>831</v>
      </c>
      <c r="D14" s="106">
        <v>338</v>
      </c>
      <c r="E14" s="107">
        <v>8068960000</v>
      </c>
      <c r="F14" s="100"/>
    </row>
    <row r="15" spans="1:7" s="103" customFormat="1" ht="36" customHeight="1">
      <c r="A15" s="106">
        <v>3</v>
      </c>
      <c r="B15" s="109" t="s">
        <v>198</v>
      </c>
      <c r="C15" s="106">
        <v>831</v>
      </c>
      <c r="D15" s="106">
        <v>338</v>
      </c>
      <c r="E15" s="107">
        <v>485800000</v>
      </c>
      <c r="F15" s="100"/>
    </row>
    <row r="16" spans="1:7" s="103" customFormat="1" ht="36" customHeight="1">
      <c r="A16" s="106">
        <v>4</v>
      </c>
      <c r="B16" s="109" t="s">
        <v>199</v>
      </c>
      <c r="C16" s="106">
        <v>831</v>
      </c>
      <c r="D16" s="106">
        <v>312</v>
      </c>
      <c r="E16" s="107">
        <v>578230000</v>
      </c>
      <c r="F16" s="100"/>
    </row>
    <row r="17" spans="1:6" s="103" customFormat="1" ht="36" customHeight="1">
      <c r="A17" s="106">
        <v>5</v>
      </c>
      <c r="B17" s="109" t="s">
        <v>226</v>
      </c>
      <c r="C17" s="106">
        <v>831</v>
      </c>
      <c r="D17" s="106">
        <v>338</v>
      </c>
      <c r="E17" s="107">
        <v>309030000</v>
      </c>
      <c r="F17" s="100"/>
    </row>
    <row r="18" spans="1:6" s="103" customFormat="1" ht="36" customHeight="1">
      <c r="A18" s="106">
        <v>6</v>
      </c>
      <c r="B18" s="109" t="s">
        <v>201</v>
      </c>
      <c r="C18" s="106">
        <v>831</v>
      </c>
      <c r="D18" s="106">
        <v>338</v>
      </c>
      <c r="E18" s="107">
        <v>41656000</v>
      </c>
      <c r="F18" s="100"/>
    </row>
    <row r="19" spans="1:6" s="103" customFormat="1" ht="36" customHeight="1">
      <c r="A19" s="98" t="s">
        <v>108</v>
      </c>
      <c r="B19" s="112" t="s">
        <v>193</v>
      </c>
      <c r="C19" s="98">
        <v>831</v>
      </c>
      <c r="D19" s="98">
        <v>341</v>
      </c>
      <c r="E19" s="105">
        <v>69163000</v>
      </c>
      <c r="F19"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7"/>
  <sheetViews>
    <sheetView view="pageBreakPreview" topLeftCell="A2" zoomScaleNormal="100" zoomScaleSheetLayoutView="100"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203</v>
      </c>
      <c r="B5" s="684"/>
      <c r="C5" s="684"/>
      <c r="D5" s="684"/>
      <c r="E5" s="684"/>
      <c r="F5" s="684"/>
    </row>
    <row r="6" spans="1:7" s="97" customFormat="1" ht="16.5" customHeight="1">
      <c r="A6" s="684" t="s">
        <v>202</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E10+E12+E17</f>
        <v>5349307000</v>
      </c>
      <c r="F9" s="100"/>
      <c r="G9" s="102"/>
    </row>
    <row r="10" spans="1:7" s="111" customFormat="1" ht="31.5" customHeight="1">
      <c r="A10" s="98" t="s">
        <v>12</v>
      </c>
      <c r="B10" s="104" t="s">
        <v>87</v>
      </c>
      <c r="C10" s="98">
        <v>832</v>
      </c>
      <c r="D10" s="98">
        <v>341</v>
      </c>
      <c r="E10" s="105">
        <f>SUM(E11:E11)</f>
        <v>165050000</v>
      </c>
      <c r="F10" s="98"/>
    </row>
    <row r="11" spans="1:7" s="108" customFormat="1" ht="50.1" customHeight="1">
      <c r="A11" s="106">
        <v>1</v>
      </c>
      <c r="B11" s="109" t="s">
        <v>188</v>
      </c>
      <c r="C11" s="106"/>
      <c r="D11" s="106"/>
      <c r="E11" s="107">
        <v>165050000</v>
      </c>
      <c r="F11" s="106"/>
    </row>
    <row r="12" spans="1:7" s="111" customFormat="1" ht="34.5" customHeight="1">
      <c r="A12" s="98" t="s">
        <v>23</v>
      </c>
      <c r="B12" s="104" t="s">
        <v>191</v>
      </c>
      <c r="C12" s="98">
        <v>832</v>
      </c>
      <c r="D12" s="98">
        <v>341</v>
      </c>
      <c r="E12" s="105">
        <f>SUM(E13:E16)</f>
        <v>5116022000</v>
      </c>
      <c r="F12" s="98"/>
    </row>
    <row r="13" spans="1:7" s="103" customFormat="1" ht="55.15" customHeight="1">
      <c r="A13" s="106">
        <v>1</v>
      </c>
      <c r="B13" s="109" t="s">
        <v>205</v>
      </c>
      <c r="C13" s="100">
        <v>832</v>
      </c>
      <c r="D13" s="100">
        <v>371</v>
      </c>
      <c r="E13" s="107">
        <v>4616000000</v>
      </c>
      <c r="F13" s="100"/>
    </row>
    <row r="14" spans="1:7" s="103" customFormat="1" ht="36" customHeight="1">
      <c r="A14" s="106">
        <v>2</v>
      </c>
      <c r="B14" s="109" t="s">
        <v>206</v>
      </c>
      <c r="C14" s="100">
        <v>832</v>
      </c>
      <c r="D14" s="100">
        <v>398</v>
      </c>
      <c r="E14" s="107">
        <v>205000000</v>
      </c>
      <c r="F14" s="100"/>
    </row>
    <row r="15" spans="1:7" s="103" customFormat="1" ht="77.650000000000006" customHeight="1">
      <c r="A15" s="106">
        <v>3</v>
      </c>
      <c r="B15" s="113" t="s">
        <v>269</v>
      </c>
      <c r="C15" s="100">
        <v>832</v>
      </c>
      <c r="D15" s="100">
        <v>398</v>
      </c>
      <c r="E15" s="107">
        <v>129210000</v>
      </c>
      <c r="F15" s="100"/>
    </row>
    <row r="16" spans="1:7" s="103" customFormat="1" ht="63.6" customHeight="1">
      <c r="A16" s="106">
        <v>4</v>
      </c>
      <c r="B16" s="109" t="s">
        <v>204</v>
      </c>
      <c r="C16" s="100">
        <v>832</v>
      </c>
      <c r="D16" s="100">
        <v>341</v>
      </c>
      <c r="E16" s="107">
        <v>165812000</v>
      </c>
      <c r="F16" s="100"/>
    </row>
    <row r="17" spans="1:6" s="103" customFormat="1" ht="36" customHeight="1">
      <c r="A17" s="98" t="s">
        <v>108</v>
      </c>
      <c r="B17" s="112" t="s">
        <v>193</v>
      </c>
      <c r="C17" s="98">
        <v>832</v>
      </c>
      <c r="D17" s="98">
        <v>341</v>
      </c>
      <c r="E17" s="105">
        <v>68235000</v>
      </c>
      <c r="F17"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G14"/>
  <sheetViews>
    <sheetView view="pageBreakPreview" zoomScaleNormal="100" zoomScaleSheetLayoutView="100"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207</v>
      </c>
      <c r="B5" s="684"/>
      <c r="C5" s="684"/>
      <c r="D5" s="684"/>
      <c r="E5" s="684"/>
      <c r="F5" s="684"/>
    </row>
    <row r="6" spans="1:7" s="97" customFormat="1" ht="16.5" customHeight="1">
      <c r="A6" s="684" t="s">
        <v>208</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E10+E12+E14</f>
        <v>293555000</v>
      </c>
      <c r="F9" s="100"/>
      <c r="G9" s="102"/>
    </row>
    <row r="10" spans="1:7" s="111" customFormat="1" ht="31.5" customHeight="1">
      <c r="A10" s="98" t="s">
        <v>12</v>
      </c>
      <c r="B10" s="104" t="s">
        <v>87</v>
      </c>
      <c r="C10" s="98">
        <v>833</v>
      </c>
      <c r="D10" s="98">
        <v>341</v>
      </c>
      <c r="E10" s="105">
        <v>51480000</v>
      </c>
      <c r="F10" s="98"/>
    </row>
    <row r="11" spans="1:7" s="108" customFormat="1" ht="71.650000000000006" customHeight="1">
      <c r="A11" s="106">
        <v>1</v>
      </c>
      <c r="B11" s="109" t="s">
        <v>188</v>
      </c>
      <c r="C11" s="106"/>
      <c r="D11" s="106"/>
      <c r="E11" s="107">
        <v>51480000</v>
      </c>
      <c r="F11" s="106"/>
    </row>
    <row r="12" spans="1:7" s="111" customFormat="1" ht="34.5" customHeight="1">
      <c r="A12" s="98" t="s">
        <v>23</v>
      </c>
      <c r="B12" s="104" t="s">
        <v>191</v>
      </c>
      <c r="C12" s="98">
        <v>833</v>
      </c>
      <c r="D12" s="98">
        <v>341</v>
      </c>
      <c r="E12" s="105">
        <f>SUM(E13:E13)</f>
        <v>189312000</v>
      </c>
      <c r="F12" s="98"/>
    </row>
    <row r="13" spans="1:7" s="103" customFormat="1" ht="38.1" customHeight="1">
      <c r="A13" s="106">
        <v>1</v>
      </c>
      <c r="B13" s="109" t="s">
        <v>209</v>
      </c>
      <c r="C13" s="106"/>
      <c r="D13" s="106"/>
      <c r="E13" s="107">
        <v>189312000</v>
      </c>
      <c r="F13" s="100"/>
    </row>
    <row r="14" spans="1:7" s="103" customFormat="1" ht="36" customHeight="1">
      <c r="A14" s="98" t="s">
        <v>108</v>
      </c>
      <c r="B14" s="112" t="s">
        <v>193</v>
      </c>
      <c r="C14" s="98">
        <v>833</v>
      </c>
      <c r="D14" s="98">
        <v>341</v>
      </c>
      <c r="E14" s="105">
        <v>52763000</v>
      </c>
      <c r="F14"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5"/>
  <sheetViews>
    <sheetView view="pageBreakPreview" topLeftCell="A4" zoomScale="115" zoomScaleNormal="100" zoomScaleSheetLayoutView="11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210</v>
      </c>
      <c r="B5" s="684"/>
      <c r="C5" s="684"/>
      <c r="D5" s="684"/>
      <c r="E5" s="684"/>
      <c r="F5" s="684"/>
    </row>
    <row r="6" spans="1:7" s="97" customFormat="1" ht="16.5" customHeight="1">
      <c r="A6" s="684" t="s">
        <v>211</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f>
        <v>1965290000</v>
      </c>
      <c r="F9" s="100"/>
      <c r="G9" s="102"/>
    </row>
    <row r="10" spans="1:7" s="111" customFormat="1" ht="31.5" customHeight="1">
      <c r="A10" s="98" t="s">
        <v>12</v>
      </c>
      <c r="B10" s="104" t="s">
        <v>213</v>
      </c>
      <c r="C10" s="98">
        <v>709</v>
      </c>
      <c r="D10" s="114" t="s">
        <v>212</v>
      </c>
      <c r="E10" s="105">
        <f>SUM(E11:E11)</f>
        <v>572920000</v>
      </c>
      <c r="F10" s="98"/>
    </row>
    <row r="11" spans="1:7" s="108" customFormat="1" ht="50.1" customHeight="1">
      <c r="A11" s="106">
        <v>1</v>
      </c>
      <c r="B11" s="109" t="s">
        <v>188</v>
      </c>
      <c r="C11" s="106"/>
      <c r="D11" s="106"/>
      <c r="E11" s="107">
        <v>572920000</v>
      </c>
      <c r="F11" s="106"/>
    </row>
    <row r="12" spans="1:7" s="111" customFormat="1" ht="34.5" customHeight="1">
      <c r="A12" s="98" t="s">
        <v>23</v>
      </c>
      <c r="B12" s="104" t="s">
        <v>214</v>
      </c>
      <c r="C12" s="98">
        <v>709</v>
      </c>
      <c r="D12" s="114" t="s">
        <v>212</v>
      </c>
      <c r="E12" s="105">
        <f>SUM(E13:E15)</f>
        <v>1392370000</v>
      </c>
      <c r="F12" s="98"/>
    </row>
    <row r="13" spans="1:7" s="103" customFormat="1" ht="37.15" customHeight="1">
      <c r="A13" s="106">
        <v>1</v>
      </c>
      <c r="B13" s="109" t="s">
        <v>42</v>
      </c>
      <c r="C13" s="106"/>
      <c r="D13" s="106"/>
      <c r="E13" s="107">
        <v>50000000</v>
      </c>
      <c r="F13" s="100"/>
    </row>
    <row r="14" spans="1:7" s="103" customFormat="1" ht="36" customHeight="1">
      <c r="A14" s="106">
        <v>2</v>
      </c>
      <c r="B14" s="109" t="s">
        <v>43</v>
      </c>
      <c r="C14" s="106"/>
      <c r="D14" s="106"/>
      <c r="E14" s="107">
        <v>275000000</v>
      </c>
      <c r="F14" s="100"/>
    </row>
    <row r="15" spans="1:7" s="103" customFormat="1" ht="77.650000000000006" customHeight="1">
      <c r="A15" s="106">
        <v>3</v>
      </c>
      <c r="B15" s="113" t="s">
        <v>45</v>
      </c>
      <c r="C15" s="106"/>
      <c r="D15" s="106"/>
      <c r="E15" s="107">
        <v>1067370000</v>
      </c>
      <c r="F15"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G15"/>
  <sheetViews>
    <sheetView view="pageBreakPreview" topLeftCell="A7" zoomScale="115" zoomScaleNormal="100" zoomScaleSheetLayoutView="11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215</v>
      </c>
      <c r="B5" s="684"/>
      <c r="C5" s="684"/>
      <c r="D5" s="684"/>
      <c r="E5" s="684"/>
      <c r="F5" s="684"/>
    </row>
    <row r="6" spans="1:7" s="97" customFormat="1" ht="16.5" customHeight="1">
      <c r="A6" s="684" t="s">
        <v>216</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E10+E12</f>
        <v>4293570000</v>
      </c>
      <c r="F9" s="100"/>
      <c r="G9" s="102"/>
    </row>
    <row r="10" spans="1:7" s="111" customFormat="1" ht="31.5" customHeight="1">
      <c r="A10" s="98" t="s">
        <v>12</v>
      </c>
      <c r="B10" s="104" t="s">
        <v>213</v>
      </c>
      <c r="C10" s="98">
        <v>821</v>
      </c>
      <c r="D10" s="114">
        <v>161</v>
      </c>
      <c r="E10" s="105">
        <f>SUM(E11:E11)</f>
        <v>2822950000</v>
      </c>
      <c r="F10" s="98"/>
    </row>
    <row r="11" spans="1:7" s="108" customFormat="1" ht="50.1" customHeight="1">
      <c r="A11" s="106">
        <v>1</v>
      </c>
      <c r="B11" s="109" t="s">
        <v>188</v>
      </c>
      <c r="C11" s="106"/>
      <c r="D11" s="106"/>
      <c r="E11" s="107">
        <v>2822950000</v>
      </c>
      <c r="F11" s="106"/>
    </row>
    <row r="12" spans="1:7" s="111" customFormat="1" ht="34.5" customHeight="1">
      <c r="A12" s="98" t="s">
        <v>23</v>
      </c>
      <c r="B12" s="104" t="s">
        <v>214</v>
      </c>
      <c r="C12" s="98"/>
      <c r="D12" s="114"/>
      <c r="E12" s="105">
        <f>SUM(E13:E15)</f>
        <v>1470620000</v>
      </c>
      <c r="F12" s="98"/>
    </row>
    <row r="13" spans="1:7" s="103" customFormat="1" ht="94.5" customHeight="1">
      <c r="A13" s="106">
        <v>1</v>
      </c>
      <c r="B13" s="109" t="s">
        <v>66</v>
      </c>
      <c r="C13" s="106">
        <v>821</v>
      </c>
      <c r="D13" s="106">
        <v>161</v>
      </c>
      <c r="E13" s="107">
        <v>712890000</v>
      </c>
      <c r="F13" s="100"/>
    </row>
    <row r="14" spans="1:7" s="103" customFormat="1" ht="36" customHeight="1">
      <c r="A14" s="106">
        <v>2</v>
      </c>
      <c r="B14" s="109" t="s">
        <v>67</v>
      </c>
      <c r="C14" s="106">
        <v>821</v>
      </c>
      <c r="D14" s="106">
        <v>221</v>
      </c>
      <c r="E14" s="107">
        <v>293350000</v>
      </c>
      <c r="F14" s="100"/>
    </row>
    <row r="15" spans="1:7" s="103" customFormat="1" ht="77.650000000000006" customHeight="1">
      <c r="A15" s="106">
        <v>3</v>
      </c>
      <c r="B15" s="113" t="s">
        <v>217</v>
      </c>
      <c r="C15" s="106">
        <v>821</v>
      </c>
      <c r="D15" s="106">
        <v>191</v>
      </c>
      <c r="E15" s="107">
        <v>464380000</v>
      </c>
      <c r="F15"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G12"/>
  <sheetViews>
    <sheetView view="pageBreakPreview" topLeftCell="A7" zoomScale="115" zoomScaleNormal="100" zoomScaleSheetLayoutView="11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223</v>
      </c>
      <c r="B5" s="684"/>
      <c r="C5" s="684"/>
      <c r="D5" s="684"/>
      <c r="E5" s="684"/>
      <c r="F5" s="684"/>
    </row>
    <row r="6" spans="1:7" s="97" customFormat="1" ht="16.5" customHeight="1">
      <c r="A6" s="703" t="s">
        <v>268</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SUM(E10:E11)</f>
        <v>233750000</v>
      </c>
      <c r="F9" s="100"/>
      <c r="G9" s="102"/>
    </row>
    <row r="10" spans="1:7" s="111" customFormat="1" ht="51.6" customHeight="1">
      <c r="A10" s="100">
        <v>1</v>
      </c>
      <c r="B10" s="115" t="s">
        <v>218</v>
      </c>
      <c r="C10" s="100"/>
      <c r="D10" s="100"/>
      <c r="E10" s="110">
        <v>31250000</v>
      </c>
      <c r="F10" s="98"/>
    </row>
    <row r="11" spans="1:7" s="108" customFormat="1" ht="94.5" customHeight="1">
      <c r="A11" s="100">
        <v>2</v>
      </c>
      <c r="B11" s="116" t="s">
        <v>219</v>
      </c>
      <c r="C11" s="106"/>
      <c r="D11" s="106"/>
      <c r="E11" s="110">
        <v>202500000</v>
      </c>
      <c r="F11" s="106"/>
    </row>
    <row r="12" spans="1:7" s="103" customFormat="1" ht="36" customHeight="1">
      <c r="A12" s="98"/>
      <c r="B12" s="112"/>
      <c r="C12" s="98"/>
      <c r="D12" s="98"/>
      <c r="E12" s="105"/>
      <c r="F12"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P48"/>
  <sheetViews>
    <sheetView showZeros="0" view="pageBreakPreview" topLeftCell="A4" zoomScaleNormal="100" zoomScaleSheetLayoutView="100" workbookViewId="0">
      <selection activeCell="C5" sqref="C5"/>
    </sheetView>
  </sheetViews>
  <sheetFormatPr defaultColWidth="8.7109375" defaultRowHeight="15"/>
  <cols>
    <col min="1" max="1" width="4.28515625" style="156" customWidth="1"/>
    <col min="2" max="2" width="42.28515625" style="140" customWidth="1"/>
    <col min="3" max="4" width="17.42578125" style="140" customWidth="1"/>
    <col min="5" max="5" width="17.140625" style="140" customWidth="1"/>
    <col min="6" max="6" width="16.140625" style="140" customWidth="1"/>
    <col min="7" max="7" width="18.28515625" style="140" customWidth="1"/>
    <col min="8" max="8" width="14.5703125" style="140" bestFit="1" customWidth="1"/>
    <col min="9" max="9" width="20.140625" style="140" customWidth="1"/>
    <col min="10" max="10" width="22.85546875" style="140" bestFit="1" customWidth="1"/>
    <col min="11" max="16384" width="8.7109375" style="140"/>
  </cols>
  <sheetData>
    <row r="1" spans="1:16" ht="15.75" customHeight="1">
      <c r="A1" s="640" t="s">
        <v>242</v>
      </c>
      <c r="B1" s="640"/>
      <c r="C1" s="640"/>
      <c r="D1" s="640"/>
      <c r="E1" s="640"/>
      <c r="F1" s="640"/>
      <c r="G1" s="640"/>
    </row>
    <row r="2" spans="1:16" ht="17.25" customHeight="1">
      <c r="A2" s="641" t="s">
        <v>391</v>
      </c>
      <c r="B2" s="641"/>
      <c r="C2" s="641"/>
      <c r="D2" s="641"/>
      <c r="E2" s="641"/>
      <c r="F2" s="641"/>
      <c r="G2" s="641"/>
      <c r="I2" s="140" t="s">
        <v>357</v>
      </c>
    </row>
    <row r="3" spans="1:16">
      <c r="A3" s="639" t="str">
        <f>I3</f>
        <v>(Kèm theo Tờ trình số      /TTr-UBND ngày    /11/2025 của UBND Xã Phiêng Pằn)</v>
      </c>
      <c r="B3" s="639"/>
      <c r="C3" s="639"/>
      <c r="D3" s="639"/>
      <c r="E3" s="639"/>
      <c r="F3" s="639"/>
      <c r="G3" s="639"/>
      <c r="I3" s="638" t="s">
        <v>520</v>
      </c>
      <c r="J3" s="638"/>
      <c r="K3" s="638"/>
      <c r="L3" s="638"/>
      <c r="M3" s="638"/>
      <c r="N3" s="638"/>
      <c r="O3" s="638"/>
      <c r="P3" s="638"/>
    </row>
    <row r="4" spans="1:16">
      <c r="A4" s="176"/>
      <c r="B4" s="176"/>
      <c r="C4" s="176"/>
      <c r="D4" s="176"/>
      <c r="E4" s="176"/>
      <c r="F4" s="176"/>
      <c r="G4" s="176"/>
      <c r="I4" s="177"/>
      <c r="J4" s="177"/>
      <c r="K4" s="177"/>
      <c r="L4" s="177"/>
      <c r="M4" s="177"/>
      <c r="N4" s="177"/>
      <c r="O4" s="177"/>
      <c r="P4" s="177"/>
    </row>
    <row r="5" spans="1:16" ht="14.45" customHeight="1">
      <c r="A5" s="185"/>
      <c r="B5" s="146"/>
      <c r="C5" s="146"/>
      <c r="D5" s="146"/>
      <c r="E5" s="146"/>
      <c r="F5" s="642" t="s">
        <v>390</v>
      </c>
      <c r="G5" s="642"/>
      <c r="H5" s="146"/>
      <c r="I5" s="146"/>
    </row>
    <row r="6" spans="1:16" s="141" customFormat="1" ht="30" customHeight="1">
      <c r="A6" s="633" t="s">
        <v>312</v>
      </c>
      <c r="B6" s="633" t="s">
        <v>294</v>
      </c>
      <c r="C6" s="635" t="s">
        <v>313</v>
      </c>
      <c r="D6" s="635" t="s">
        <v>314</v>
      </c>
      <c r="E6" s="637" t="s">
        <v>315</v>
      </c>
      <c r="F6" s="637"/>
      <c r="G6" s="635" t="s">
        <v>316</v>
      </c>
      <c r="H6" s="632" t="s">
        <v>320</v>
      </c>
    </row>
    <row r="7" spans="1:16" s="141" customFormat="1" ht="43.7" customHeight="1">
      <c r="A7" s="634"/>
      <c r="B7" s="634"/>
      <c r="C7" s="636"/>
      <c r="D7" s="636"/>
      <c r="E7" s="150" t="s">
        <v>302</v>
      </c>
      <c r="F7" s="150" t="s">
        <v>301</v>
      </c>
      <c r="G7" s="636"/>
      <c r="H7" s="632"/>
      <c r="I7" s="172"/>
    </row>
    <row r="8" spans="1:16" s="141" customFormat="1" ht="24.75" customHeight="1">
      <c r="A8" s="143"/>
      <c r="B8" s="142" t="s">
        <v>137</v>
      </c>
      <c r="C8" s="197">
        <f>C9+C42</f>
        <v>75956.919632000005</v>
      </c>
      <c r="D8" s="197">
        <f>D9+D42</f>
        <v>75956.919632000005</v>
      </c>
      <c r="E8" s="197">
        <f t="shared" ref="E8:G8" si="0">E9+E42</f>
        <v>1689.7370000000001</v>
      </c>
      <c r="F8" s="197">
        <f t="shared" si="0"/>
        <v>3261.1492000464004</v>
      </c>
      <c r="G8" s="197">
        <f t="shared" si="0"/>
        <v>74385.507431953592</v>
      </c>
      <c r="H8" s="161">
        <f>C8-D8</f>
        <v>0</v>
      </c>
      <c r="I8" s="171"/>
    </row>
    <row r="9" spans="1:16" s="141" customFormat="1" ht="24.75" customHeight="1">
      <c r="A9" s="143"/>
      <c r="B9" s="158" t="s">
        <v>303</v>
      </c>
      <c r="C9" s="197">
        <f>C10+C15+C20+C25+C30+C35+C40+C41</f>
        <v>75956.919632000005</v>
      </c>
      <c r="D9" s="197">
        <f>D10+D15+D20+D25+D30+D35+D40+D41</f>
        <v>75956.919632000005</v>
      </c>
      <c r="E9" s="197">
        <f t="shared" ref="E9:F9" si="1">E10+E15+E20+E25+E30+E35+E40+E41</f>
        <v>1689.7370000000001</v>
      </c>
      <c r="F9" s="197">
        <f t="shared" si="1"/>
        <v>3261.1492000464004</v>
      </c>
      <c r="G9" s="197">
        <f>G10+G15+G20+G25+G30+G35+G40+G41</f>
        <v>74385.507431953592</v>
      </c>
    </row>
    <row r="10" spans="1:16" s="157" customFormat="1" ht="24" customHeight="1">
      <c r="A10" s="143">
        <v>1</v>
      </c>
      <c r="B10" s="186" t="s">
        <v>295</v>
      </c>
      <c r="C10" s="192"/>
      <c r="D10" s="192">
        <f>SUM(D11:D14)</f>
        <v>0</v>
      </c>
      <c r="E10" s="192">
        <f t="shared" ref="E10:F10" si="2">SUM(E11:E14)</f>
        <v>0</v>
      </c>
      <c r="F10" s="192">
        <f t="shared" si="2"/>
        <v>0</v>
      </c>
      <c r="G10" s="192">
        <f>SUM(G11:G14)</f>
        <v>0</v>
      </c>
      <c r="H10" s="171">
        <f>C10-D10</f>
        <v>0</v>
      </c>
      <c r="I10" s="171">
        <f>C10-G10</f>
        <v>0</v>
      </c>
      <c r="J10" s="178"/>
    </row>
    <row r="11" spans="1:16" s="154" customFormat="1" hidden="1">
      <c r="A11" s="187"/>
      <c r="B11" s="153" t="s">
        <v>87</v>
      </c>
      <c r="C11" s="193"/>
      <c r="D11" s="193"/>
      <c r="E11" s="193"/>
      <c r="F11" s="193"/>
      <c r="G11" s="193">
        <f>D11+E11-F11</f>
        <v>0</v>
      </c>
      <c r="H11" s="188"/>
      <c r="I11" s="188"/>
    </row>
    <row r="12" spans="1:16" s="154" customFormat="1" hidden="1">
      <c r="A12" s="187"/>
      <c r="B12" s="155" t="s">
        <v>191</v>
      </c>
      <c r="C12" s="193"/>
      <c r="D12" s="193"/>
      <c r="E12" s="193"/>
      <c r="F12" s="193"/>
      <c r="G12" s="193">
        <f>D12+E12-F12</f>
        <v>0</v>
      </c>
      <c r="H12" s="188"/>
      <c r="I12" s="188"/>
    </row>
    <row r="13" spans="1:16" s="154" customFormat="1" hidden="1">
      <c r="A13" s="187"/>
      <c r="B13" s="155" t="s">
        <v>213</v>
      </c>
      <c r="C13" s="193"/>
      <c r="D13" s="193"/>
      <c r="E13" s="193"/>
      <c r="F13" s="193"/>
      <c r="G13" s="193">
        <f t="shared" ref="G13:G14" si="3">D13+E13-F13</f>
        <v>0</v>
      </c>
      <c r="H13" s="188"/>
      <c r="I13" s="188"/>
    </row>
    <row r="14" spans="1:16" s="154" customFormat="1" hidden="1">
      <c r="A14" s="187"/>
      <c r="B14" s="155" t="s">
        <v>311</v>
      </c>
      <c r="C14" s="193"/>
      <c r="D14" s="193"/>
      <c r="E14" s="193"/>
      <c r="F14" s="193"/>
      <c r="G14" s="193">
        <f t="shared" si="3"/>
        <v>0</v>
      </c>
      <c r="H14" s="188"/>
      <c r="I14" s="188"/>
    </row>
    <row r="15" spans="1:16" s="157" customFormat="1" ht="24" customHeight="1">
      <c r="A15" s="143">
        <v>2</v>
      </c>
      <c r="B15" s="186" t="s">
        <v>296</v>
      </c>
      <c r="C15" s="192">
        <f>'Chi tiết ĐC'!D21</f>
        <v>75956.919632000005</v>
      </c>
      <c r="D15" s="192">
        <f>'Chi tiết ĐC'!D21</f>
        <v>75956.919632000005</v>
      </c>
      <c r="E15" s="192">
        <f>SUM(E16:E19)</f>
        <v>1689.7370000000001</v>
      </c>
      <c r="F15" s="192">
        <f>SUM(F16:F19)</f>
        <v>3261.1492000464004</v>
      </c>
      <c r="G15" s="192">
        <f>SUM(G16:G19)</f>
        <v>74385.507431953592</v>
      </c>
      <c r="H15" s="171">
        <f>C15-D15</f>
        <v>0</v>
      </c>
      <c r="I15" s="171">
        <f>C15-G15</f>
        <v>1571.4122000464122</v>
      </c>
      <c r="J15" s="190">
        <f>I15*1000000</f>
        <v>1571412200.0464122</v>
      </c>
    </row>
    <row r="16" spans="1:16" s="154" customFormat="1" ht="24" customHeight="1">
      <c r="A16" s="187"/>
      <c r="B16" s="153" t="s">
        <v>87</v>
      </c>
      <c r="C16" s="194"/>
      <c r="D16" s="195"/>
      <c r="E16" s="193"/>
      <c r="F16" s="193"/>
      <c r="G16" s="193"/>
      <c r="H16" s="188"/>
      <c r="I16" s="188"/>
      <c r="J16" s="179"/>
    </row>
    <row r="17" spans="1:10" s="154" customFormat="1" ht="24" customHeight="1">
      <c r="A17" s="187"/>
      <c r="B17" s="155" t="s">
        <v>191</v>
      </c>
      <c r="C17" s="194"/>
      <c r="D17" s="195"/>
      <c r="E17" s="193">
        <f>'Chi tiết ĐC'!O9</f>
        <v>0</v>
      </c>
      <c r="F17" s="193"/>
      <c r="G17" s="193">
        <f>D17+E17-F17</f>
        <v>0</v>
      </c>
      <c r="H17" s="188"/>
      <c r="I17" s="189"/>
    </row>
    <row r="18" spans="1:10" s="154" customFormat="1" ht="24" customHeight="1">
      <c r="A18" s="187"/>
      <c r="B18" s="155" t="s">
        <v>213</v>
      </c>
      <c r="C18" s="194"/>
      <c r="D18" s="195">
        <f>'Chi tiết ĐC'!K21</f>
        <v>58398.567832000001</v>
      </c>
      <c r="E18" s="193">
        <f>'Chi tiết ĐC'!P21</f>
        <v>221.93299999999999</v>
      </c>
      <c r="F18" s="193">
        <f>'Chi tiết ĐC'!S21</f>
        <v>1895.5120000464003</v>
      </c>
      <c r="G18" s="193">
        <f>D18+E18-F18</f>
        <v>56724.988831953597</v>
      </c>
      <c r="H18" s="188"/>
      <c r="I18" s="191">
        <f>(D18-G18)*1000000</f>
        <v>1673579000.0464039</v>
      </c>
    </row>
    <row r="19" spans="1:10" s="154" customFormat="1" ht="24" customHeight="1">
      <c r="A19" s="187"/>
      <c r="B19" s="155" t="s">
        <v>311</v>
      </c>
      <c r="C19" s="194"/>
      <c r="D19" s="195">
        <f>'Chi tiết ĐC'!L21</f>
        <v>17558.3518</v>
      </c>
      <c r="E19" s="193">
        <f>'Chi tiết ĐC'!Q21</f>
        <v>1467.8040000000001</v>
      </c>
      <c r="F19" s="193">
        <f>'Chi tiết ĐC'!T21</f>
        <v>1365.6372000000001</v>
      </c>
      <c r="G19" s="193">
        <f t="shared" ref="G19" si="4">D19+E19-F19</f>
        <v>17660.518599999999</v>
      </c>
      <c r="H19" s="188"/>
      <c r="I19" s="191">
        <f>(D19-G19)*1000000</f>
        <v>-102166799.99999906</v>
      </c>
      <c r="J19" s="154">
        <f>1111294000/1000000</f>
        <v>1111.2940000000001</v>
      </c>
    </row>
    <row r="20" spans="1:10" s="157" customFormat="1" ht="24" customHeight="1">
      <c r="A20" s="143">
        <v>3</v>
      </c>
      <c r="B20" s="186" t="s">
        <v>297</v>
      </c>
      <c r="C20" s="192"/>
      <c r="D20" s="192"/>
      <c r="E20" s="192"/>
      <c r="F20" s="192"/>
      <c r="G20" s="192"/>
      <c r="H20" s="171">
        <f>C20-D20</f>
        <v>0</v>
      </c>
      <c r="I20" s="171">
        <f>C20-G20</f>
        <v>0</v>
      </c>
      <c r="J20" s="178">
        <f>E19-J19</f>
        <v>356.51</v>
      </c>
    </row>
    <row r="21" spans="1:10" s="154" customFormat="1" hidden="1">
      <c r="A21" s="187"/>
      <c r="B21" s="153" t="s">
        <v>87</v>
      </c>
      <c r="C21" s="196"/>
      <c r="D21" s="196"/>
      <c r="E21" s="196"/>
      <c r="F21" s="196"/>
      <c r="G21" s="196"/>
      <c r="H21" s="188"/>
      <c r="I21" s="188"/>
    </row>
    <row r="22" spans="1:10" s="154" customFormat="1" hidden="1">
      <c r="A22" s="187"/>
      <c r="B22" s="155" t="s">
        <v>191</v>
      </c>
      <c r="C22" s="196"/>
      <c r="D22" s="196"/>
      <c r="E22" s="196"/>
      <c r="F22" s="196"/>
      <c r="G22" s="196"/>
      <c r="H22" s="188"/>
      <c r="I22" s="188"/>
    </row>
    <row r="23" spans="1:10" s="154" customFormat="1" hidden="1">
      <c r="A23" s="187"/>
      <c r="B23" s="155" t="s">
        <v>213</v>
      </c>
      <c r="C23" s="196"/>
      <c r="D23" s="196"/>
      <c r="E23" s="196"/>
      <c r="F23" s="196"/>
      <c r="G23" s="196"/>
      <c r="H23" s="188"/>
      <c r="I23" s="188"/>
    </row>
    <row r="24" spans="1:10" s="154" customFormat="1" hidden="1">
      <c r="A24" s="187"/>
      <c r="B24" s="155" t="s">
        <v>311</v>
      </c>
      <c r="C24" s="196"/>
      <c r="D24" s="196"/>
      <c r="E24" s="196"/>
      <c r="F24" s="196"/>
      <c r="G24" s="196"/>
      <c r="H24" s="188"/>
      <c r="I24" s="188"/>
    </row>
    <row r="25" spans="1:10" s="157" customFormat="1" ht="24" customHeight="1">
      <c r="A25" s="143">
        <v>4</v>
      </c>
      <c r="B25" s="186" t="s">
        <v>140</v>
      </c>
      <c r="C25" s="192"/>
      <c r="D25" s="192"/>
      <c r="E25" s="192"/>
      <c r="F25" s="192"/>
      <c r="G25" s="192"/>
      <c r="H25" s="171">
        <f>C25-D25</f>
        <v>0</v>
      </c>
      <c r="I25" s="171">
        <f>C25-G25</f>
        <v>0</v>
      </c>
      <c r="J25" s="178"/>
    </row>
    <row r="26" spans="1:10" s="154" customFormat="1" hidden="1">
      <c r="A26" s="187"/>
      <c r="B26" s="153" t="s">
        <v>87</v>
      </c>
      <c r="C26" s="196"/>
      <c r="D26" s="196"/>
      <c r="E26" s="196"/>
      <c r="F26" s="196"/>
      <c r="G26" s="196"/>
      <c r="H26" s="188"/>
      <c r="I26" s="188"/>
    </row>
    <row r="27" spans="1:10" s="154" customFormat="1" hidden="1">
      <c r="A27" s="187"/>
      <c r="B27" s="155" t="s">
        <v>191</v>
      </c>
      <c r="C27" s="196"/>
      <c r="D27" s="196"/>
      <c r="E27" s="196"/>
      <c r="F27" s="196"/>
      <c r="G27" s="196"/>
      <c r="H27" s="188"/>
      <c r="I27" s="188"/>
    </row>
    <row r="28" spans="1:10" s="154" customFormat="1" hidden="1">
      <c r="A28" s="187"/>
      <c r="B28" s="155" t="s">
        <v>213</v>
      </c>
      <c r="C28" s="196"/>
      <c r="D28" s="196"/>
      <c r="E28" s="196"/>
      <c r="F28" s="196"/>
      <c r="G28" s="196"/>
      <c r="H28" s="188"/>
      <c r="I28" s="188"/>
    </row>
    <row r="29" spans="1:10" s="154" customFormat="1" hidden="1">
      <c r="A29" s="187"/>
      <c r="B29" s="155" t="s">
        <v>311</v>
      </c>
      <c r="C29" s="196"/>
      <c r="D29" s="196"/>
      <c r="E29" s="196"/>
      <c r="F29" s="196"/>
      <c r="G29" s="196"/>
      <c r="H29" s="188"/>
      <c r="I29" s="188"/>
    </row>
    <row r="30" spans="1:10" s="157" customFormat="1" ht="24" customHeight="1">
      <c r="A30" s="143">
        <v>5</v>
      </c>
      <c r="B30" s="186" t="s">
        <v>298</v>
      </c>
      <c r="C30" s="192"/>
      <c r="D30" s="192"/>
      <c r="E30" s="192"/>
      <c r="F30" s="192"/>
      <c r="G30" s="192"/>
      <c r="H30" s="171">
        <f>C30-D30</f>
        <v>0</v>
      </c>
      <c r="I30" s="171">
        <f>C30-G30</f>
        <v>0</v>
      </c>
      <c r="J30" s="178"/>
    </row>
    <row r="31" spans="1:10" s="154" customFormat="1" hidden="1">
      <c r="A31" s="187"/>
      <c r="B31" s="153" t="s">
        <v>87</v>
      </c>
      <c r="C31" s="196"/>
      <c r="D31" s="196"/>
      <c r="E31" s="196"/>
      <c r="F31" s="196"/>
      <c r="G31" s="196"/>
      <c r="H31" s="188"/>
      <c r="I31" s="188"/>
    </row>
    <row r="32" spans="1:10" s="154" customFormat="1" hidden="1">
      <c r="A32" s="187"/>
      <c r="B32" s="155" t="s">
        <v>191</v>
      </c>
      <c r="C32" s="196"/>
      <c r="D32" s="196"/>
      <c r="E32" s="196"/>
      <c r="F32" s="196"/>
      <c r="G32" s="196"/>
      <c r="H32" s="188"/>
      <c r="I32" s="188"/>
    </row>
    <row r="33" spans="1:10" s="154" customFormat="1" hidden="1">
      <c r="A33" s="187"/>
      <c r="B33" s="155" t="s">
        <v>213</v>
      </c>
      <c r="C33" s="196"/>
      <c r="D33" s="196"/>
      <c r="E33" s="196"/>
      <c r="F33" s="196"/>
      <c r="G33" s="196"/>
      <c r="H33" s="188"/>
      <c r="I33" s="188"/>
    </row>
    <row r="34" spans="1:10" s="154" customFormat="1" hidden="1">
      <c r="A34" s="187"/>
      <c r="B34" s="155" t="s">
        <v>311</v>
      </c>
      <c r="C34" s="196"/>
      <c r="D34" s="196"/>
      <c r="E34" s="196"/>
      <c r="F34" s="196"/>
      <c r="G34" s="196"/>
      <c r="H34" s="188"/>
      <c r="I34" s="188"/>
    </row>
    <row r="35" spans="1:10" s="157" customFormat="1" ht="24" customHeight="1">
      <c r="A35" s="143">
        <v>6</v>
      </c>
      <c r="B35" s="186" t="s">
        <v>299</v>
      </c>
      <c r="C35" s="192"/>
      <c r="D35" s="192"/>
      <c r="E35" s="192"/>
      <c r="F35" s="192"/>
      <c r="G35" s="192"/>
      <c r="H35" s="171">
        <f>C35-D35</f>
        <v>0</v>
      </c>
      <c r="I35" s="171">
        <f>C35-G35</f>
        <v>0</v>
      </c>
      <c r="J35" s="178"/>
    </row>
    <row r="36" spans="1:10" s="154" customFormat="1" hidden="1">
      <c r="A36" s="187"/>
      <c r="B36" s="153" t="s">
        <v>87</v>
      </c>
      <c r="C36" s="196"/>
      <c r="D36" s="196"/>
      <c r="E36" s="196"/>
      <c r="F36" s="196"/>
      <c r="G36" s="196"/>
      <c r="H36" s="188"/>
      <c r="I36" s="188"/>
    </row>
    <row r="37" spans="1:10" s="154" customFormat="1" hidden="1">
      <c r="A37" s="187"/>
      <c r="B37" s="155" t="s">
        <v>191</v>
      </c>
      <c r="C37" s="196"/>
      <c r="D37" s="196"/>
      <c r="E37" s="196"/>
      <c r="F37" s="196"/>
      <c r="G37" s="196"/>
      <c r="H37" s="188"/>
      <c r="I37" s="188"/>
    </row>
    <row r="38" spans="1:10" s="154" customFormat="1" hidden="1">
      <c r="A38" s="187"/>
      <c r="B38" s="155" t="s">
        <v>213</v>
      </c>
      <c r="C38" s="196"/>
      <c r="D38" s="196"/>
      <c r="E38" s="196"/>
      <c r="F38" s="196"/>
      <c r="G38" s="196"/>
      <c r="H38" s="188"/>
      <c r="I38" s="188"/>
    </row>
    <row r="39" spans="1:10" s="154" customFormat="1" hidden="1">
      <c r="A39" s="187"/>
      <c r="B39" s="155" t="s">
        <v>311</v>
      </c>
      <c r="C39" s="196"/>
      <c r="D39" s="196"/>
      <c r="E39" s="196"/>
      <c r="F39" s="196"/>
      <c r="G39" s="196"/>
      <c r="H39" s="188"/>
      <c r="I39" s="188"/>
    </row>
    <row r="40" spans="1:10" s="157" customFormat="1" ht="24" customHeight="1">
      <c r="A40" s="143">
        <v>7</v>
      </c>
      <c r="B40" s="186" t="s">
        <v>300</v>
      </c>
      <c r="C40" s="192"/>
      <c r="D40" s="192"/>
      <c r="E40" s="192"/>
      <c r="F40" s="192"/>
      <c r="G40" s="192"/>
      <c r="H40" s="171">
        <f>C40-D40</f>
        <v>0</v>
      </c>
      <c r="I40" s="171"/>
      <c r="J40" s="178"/>
    </row>
    <row r="41" spans="1:10" s="157" customFormat="1" ht="24" customHeight="1">
      <c r="A41" s="143">
        <v>8</v>
      </c>
      <c r="B41" s="186" t="s">
        <v>109</v>
      </c>
      <c r="C41" s="192"/>
      <c r="D41" s="192"/>
      <c r="E41" s="192"/>
      <c r="F41" s="192"/>
      <c r="G41" s="192"/>
      <c r="H41" s="171">
        <f>C41-D41</f>
        <v>0</v>
      </c>
      <c r="I41" s="171"/>
      <c r="J41" s="178"/>
    </row>
    <row r="42" spans="1:10" s="146" customFormat="1" ht="35.450000000000003" hidden="1" customHeight="1">
      <c r="A42" s="173"/>
      <c r="B42" s="174" t="s">
        <v>319</v>
      </c>
      <c r="C42" s="147"/>
      <c r="D42" s="147">
        <f>D43</f>
        <v>0</v>
      </c>
      <c r="E42" s="180"/>
      <c r="F42" s="180"/>
      <c r="G42" s="147">
        <f>G43</f>
        <v>0</v>
      </c>
    </row>
    <row r="43" spans="1:10" s="146" customFormat="1" ht="18.95" hidden="1" customHeight="1">
      <c r="A43" s="143">
        <v>1</v>
      </c>
      <c r="B43" s="175" t="s">
        <v>142</v>
      </c>
      <c r="C43" s="147"/>
      <c r="D43" s="147">
        <f>SUM(D44:D47)</f>
        <v>0</v>
      </c>
      <c r="E43" s="180"/>
      <c r="F43" s="180"/>
      <c r="G43" s="147">
        <f>SUM(G44:G47)</f>
        <v>0</v>
      </c>
    </row>
    <row r="44" spans="1:10" s="154" customFormat="1" hidden="1">
      <c r="A44" s="187"/>
      <c r="B44" s="153" t="s">
        <v>87</v>
      </c>
      <c r="C44" s="189"/>
      <c r="D44" s="189"/>
      <c r="E44" s="189"/>
      <c r="F44" s="189"/>
      <c r="G44" s="189"/>
      <c r="H44" s="188"/>
      <c r="I44" s="188"/>
    </row>
    <row r="45" spans="1:10" s="154" customFormat="1" hidden="1">
      <c r="A45" s="187"/>
      <c r="B45" s="155" t="s">
        <v>191</v>
      </c>
      <c r="C45" s="189"/>
      <c r="D45" s="189"/>
      <c r="E45" s="189"/>
      <c r="F45" s="189"/>
      <c r="G45" s="189">
        <f t="shared" ref="G45" si="5">D45+E45-F45</f>
        <v>0</v>
      </c>
      <c r="H45" s="188"/>
      <c r="I45" s="188"/>
    </row>
    <row r="46" spans="1:10" s="154" customFormat="1" hidden="1">
      <c r="A46" s="187"/>
      <c r="B46" s="155" t="s">
        <v>213</v>
      </c>
      <c r="C46" s="189"/>
      <c r="D46" s="189"/>
      <c r="E46" s="189"/>
      <c r="F46" s="189"/>
      <c r="G46" s="189"/>
      <c r="H46" s="188"/>
      <c r="I46" s="188"/>
    </row>
    <row r="47" spans="1:10" s="154" customFormat="1" hidden="1">
      <c r="A47" s="187"/>
      <c r="B47" s="155" t="s">
        <v>311</v>
      </c>
      <c r="C47" s="189"/>
      <c r="D47" s="189"/>
      <c r="E47" s="189"/>
      <c r="F47" s="189"/>
      <c r="G47" s="189"/>
      <c r="H47" s="188"/>
      <c r="I47" s="188"/>
    </row>
    <row r="48" spans="1:10" hidden="1"/>
  </sheetData>
  <mergeCells count="12">
    <mergeCell ref="I3:P3"/>
    <mergeCell ref="A3:G3"/>
    <mergeCell ref="A1:G1"/>
    <mergeCell ref="A2:G2"/>
    <mergeCell ref="F5:G5"/>
    <mergeCell ref="H6:H7"/>
    <mergeCell ref="B6:B7"/>
    <mergeCell ref="G6:G7"/>
    <mergeCell ref="C6:C7"/>
    <mergeCell ref="A6:A7"/>
    <mergeCell ref="D6:D7"/>
    <mergeCell ref="E6:F6"/>
  </mergeCells>
  <pageMargins left="0.70866141732283472" right="0.19685039370078741" top="0.59055118110236227" bottom="0.41" header="0.31496062992125984" footer="0.47"/>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79998168889431442"/>
  </sheetPr>
  <dimension ref="A1:G11"/>
  <sheetViews>
    <sheetView view="pageBreakPreview" zoomScale="115" zoomScaleNormal="100" zoomScaleSheetLayoutView="115" workbookViewId="0">
      <selection activeCell="A6" sqref="A6:F6"/>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224</v>
      </c>
      <c r="B5" s="684"/>
      <c r="C5" s="684"/>
      <c r="D5" s="684"/>
      <c r="E5" s="684"/>
      <c r="F5" s="684"/>
    </row>
    <row r="6" spans="1:7" s="97" customFormat="1" ht="16.5" customHeight="1">
      <c r="A6" s="684" t="s">
        <v>225</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SUM(E10:E10)</f>
        <v>247630000</v>
      </c>
      <c r="F9" s="100"/>
      <c r="G9" s="102"/>
    </row>
    <row r="10" spans="1:7" s="111" customFormat="1" ht="51.6" customHeight="1">
      <c r="A10" s="100">
        <v>1</v>
      </c>
      <c r="B10" s="116" t="s">
        <v>200</v>
      </c>
      <c r="C10" s="100"/>
      <c r="D10" s="100"/>
      <c r="E10" s="110">
        <v>247630000</v>
      </c>
      <c r="F10" s="98"/>
    </row>
    <row r="11" spans="1:7" s="103" customFormat="1" ht="20.100000000000001" customHeight="1">
      <c r="A11" s="98"/>
      <c r="B11" s="112"/>
      <c r="C11" s="98"/>
      <c r="D11" s="98"/>
      <c r="E11" s="105"/>
      <c r="F11" s="100"/>
    </row>
  </sheetData>
  <mergeCells count="6">
    <mergeCell ref="E7:F7"/>
    <mergeCell ref="A1:F1"/>
    <mergeCell ref="A2:F2"/>
    <mergeCell ref="A3:F3"/>
    <mergeCell ref="A5:F5"/>
    <mergeCell ref="A6:F6"/>
  </mergeCells>
  <pageMargins left="0.7" right="0.32" top="0.75" bottom="0.4" header="0.3" footer="0.3"/>
  <pageSetup paperSize="9" scale="87" orientation="portrait"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G17"/>
  <sheetViews>
    <sheetView view="pageBreakPreview" zoomScaleNormal="100" zoomScaleSheetLayoutView="100"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5" width="8.7109375" style="95"/>
    <col min="256" max="256" width="6.42578125" style="95" customWidth="1"/>
    <col min="257" max="257" width="47" style="95" customWidth="1"/>
    <col min="258" max="258" width="8.7109375" style="95" customWidth="1"/>
    <col min="259" max="259" width="9.140625" style="95" customWidth="1"/>
    <col min="260" max="260" width="21.5703125" style="95" customWidth="1"/>
    <col min="261" max="261" width="12.5703125" style="95" customWidth="1"/>
    <col min="262" max="262" width="17.5703125" style="95" customWidth="1"/>
    <col min="263" max="511" width="8.7109375" style="95"/>
    <col min="512" max="512" width="6.42578125" style="95" customWidth="1"/>
    <col min="513" max="513" width="47" style="95" customWidth="1"/>
    <col min="514" max="514" width="8.7109375" style="95" customWidth="1"/>
    <col min="515" max="515" width="9.140625" style="95" customWidth="1"/>
    <col min="516" max="516" width="21.5703125" style="95" customWidth="1"/>
    <col min="517" max="517" width="12.5703125" style="95" customWidth="1"/>
    <col min="518" max="518" width="17.5703125" style="95" customWidth="1"/>
    <col min="519" max="767" width="8.7109375" style="95"/>
    <col min="768" max="768" width="6.42578125" style="95" customWidth="1"/>
    <col min="769" max="769" width="47" style="95" customWidth="1"/>
    <col min="770" max="770" width="8.7109375" style="95" customWidth="1"/>
    <col min="771" max="771" width="9.140625" style="95" customWidth="1"/>
    <col min="772" max="772" width="21.5703125" style="95" customWidth="1"/>
    <col min="773" max="773" width="12.5703125" style="95" customWidth="1"/>
    <col min="774" max="774" width="17.5703125" style="95" customWidth="1"/>
    <col min="775" max="1023" width="8.7109375" style="95"/>
    <col min="1024" max="1024" width="6.42578125" style="95" customWidth="1"/>
    <col min="1025" max="1025" width="47" style="95" customWidth="1"/>
    <col min="1026" max="1026" width="8.7109375" style="95" customWidth="1"/>
    <col min="1027" max="1027" width="9.140625" style="95" customWidth="1"/>
    <col min="1028" max="1028" width="21.5703125" style="95" customWidth="1"/>
    <col min="1029" max="1029" width="12.5703125" style="95" customWidth="1"/>
    <col min="1030" max="1030" width="17.5703125" style="95" customWidth="1"/>
    <col min="1031" max="1279" width="8.7109375" style="95"/>
    <col min="1280" max="1280" width="6.42578125" style="95" customWidth="1"/>
    <col min="1281" max="1281" width="47" style="95" customWidth="1"/>
    <col min="1282" max="1282" width="8.7109375" style="95" customWidth="1"/>
    <col min="1283" max="1283" width="9.140625" style="95" customWidth="1"/>
    <col min="1284" max="1284" width="21.5703125" style="95" customWidth="1"/>
    <col min="1285" max="1285" width="12.5703125" style="95" customWidth="1"/>
    <col min="1286" max="1286" width="17.5703125" style="95" customWidth="1"/>
    <col min="1287" max="1535" width="8.7109375" style="95"/>
    <col min="1536" max="1536" width="6.42578125" style="95" customWidth="1"/>
    <col min="1537" max="1537" width="47" style="95" customWidth="1"/>
    <col min="1538" max="1538" width="8.7109375" style="95" customWidth="1"/>
    <col min="1539" max="1539" width="9.140625" style="95" customWidth="1"/>
    <col min="1540" max="1540" width="21.5703125" style="95" customWidth="1"/>
    <col min="1541" max="1541" width="12.5703125" style="95" customWidth="1"/>
    <col min="1542" max="1542" width="17.5703125" style="95" customWidth="1"/>
    <col min="1543" max="1791" width="8.7109375" style="95"/>
    <col min="1792" max="1792" width="6.42578125" style="95" customWidth="1"/>
    <col min="1793" max="1793" width="47" style="95" customWidth="1"/>
    <col min="1794" max="1794" width="8.7109375" style="95" customWidth="1"/>
    <col min="1795" max="1795" width="9.140625" style="95" customWidth="1"/>
    <col min="1796" max="1796" width="21.5703125" style="95" customWidth="1"/>
    <col min="1797" max="1797" width="12.5703125" style="95" customWidth="1"/>
    <col min="1798" max="1798" width="17.5703125" style="95" customWidth="1"/>
    <col min="1799" max="2047" width="8.7109375" style="95"/>
    <col min="2048" max="2048" width="6.42578125" style="95" customWidth="1"/>
    <col min="2049" max="2049" width="47" style="95" customWidth="1"/>
    <col min="2050" max="2050" width="8.7109375" style="95" customWidth="1"/>
    <col min="2051" max="2051" width="9.140625" style="95" customWidth="1"/>
    <col min="2052" max="2052" width="21.5703125" style="95" customWidth="1"/>
    <col min="2053" max="2053" width="12.5703125" style="95" customWidth="1"/>
    <col min="2054" max="2054" width="17.5703125" style="95" customWidth="1"/>
    <col min="2055" max="2303" width="8.7109375" style="95"/>
    <col min="2304" max="2304" width="6.42578125" style="95" customWidth="1"/>
    <col min="2305" max="2305" width="47" style="95" customWidth="1"/>
    <col min="2306" max="2306" width="8.7109375" style="95" customWidth="1"/>
    <col min="2307" max="2307" width="9.140625" style="95" customWidth="1"/>
    <col min="2308" max="2308" width="21.5703125" style="95" customWidth="1"/>
    <col min="2309" max="2309" width="12.5703125" style="95" customWidth="1"/>
    <col min="2310" max="2310" width="17.5703125" style="95" customWidth="1"/>
    <col min="2311" max="2559" width="8.7109375" style="95"/>
    <col min="2560" max="2560" width="6.42578125" style="95" customWidth="1"/>
    <col min="2561" max="2561" width="47" style="95" customWidth="1"/>
    <col min="2562" max="2562" width="8.7109375" style="95" customWidth="1"/>
    <col min="2563" max="2563" width="9.140625" style="95" customWidth="1"/>
    <col min="2564" max="2564" width="21.5703125" style="95" customWidth="1"/>
    <col min="2565" max="2565" width="12.5703125" style="95" customWidth="1"/>
    <col min="2566" max="2566" width="17.5703125" style="95" customWidth="1"/>
    <col min="2567" max="2815" width="8.7109375" style="95"/>
    <col min="2816" max="2816" width="6.42578125" style="95" customWidth="1"/>
    <col min="2817" max="2817" width="47" style="95" customWidth="1"/>
    <col min="2818" max="2818" width="8.7109375" style="95" customWidth="1"/>
    <col min="2819" max="2819" width="9.140625" style="95" customWidth="1"/>
    <col min="2820" max="2820" width="21.5703125" style="95" customWidth="1"/>
    <col min="2821" max="2821" width="12.5703125" style="95" customWidth="1"/>
    <col min="2822" max="2822" width="17.5703125" style="95" customWidth="1"/>
    <col min="2823" max="3071" width="8.7109375" style="95"/>
    <col min="3072" max="3072" width="6.42578125" style="95" customWidth="1"/>
    <col min="3073" max="3073" width="47" style="95" customWidth="1"/>
    <col min="3074" max="3074" width="8.7109375" style="95" customWidth="1"/>
    <col min="3075" max="3075" width="9.140625" style="95" customWidth="1"/>
    <col min="3076" max="3076" width="21.5703125" style="95" customWidth="1"/>
    <col min="3077" max="3077" width="12.5703125" style="95" customWidth="1"/>
    <col min="3078" max="3078" width="17.5703125" style="95" customWidth="1"/>
    <col min="3079" max="3327" width="8.7109375" style="95"/>
    <col min="3328" max="3328" width="6.42578125" style="95" customWidth="1"/>
    <col min="3329" max="3329" width="47" style="95" customWidth="1"/>
    <col min="3330" max="3330" width="8.7109375" style="95" customWidth="1"/>
    <col min="3331" max="3331" width="9.140625" style="95" customWidth="1"/>
    <col min="3332" max="3332" width="21.5703125" style="95" customWidth="1"/>
    <col min="3333" max="3333" width="12.5703125" style="95" customWidth="1"/>
    <col min="3334" max="3334" width="17.5703125" style="95" customWidth="1"/>
    <col min="3335" max="3583" width="8.7109375" style="95"/>
    <col min="3584" max="3584" width="6.42578125" style="95" customWidth="1"/>
    <col min="3585" max="3585" width="47" style="95" customWidth="1"/>
    <col min="3586" max="3586" width="8.7109375" style="95" customWidth="1"/>
    <col min="3587" max="3587" width="9.140625" style="95" customWidth="1"/>
    <col min="3588" max="3588" width="21.5703125" style="95" customWidth="1"/>
    <col min="3589" max="3589" width="12.5703125" style="95" customWidth="1"/>
    <col min="3590" max="3590" width="17.5703125" style="95" customWidth="1"/>
    <col min="3591" max="3839" width="8.7109375" style="95"/>
    <col min="3840" max="3840" width="6.42578125" style="95" customWidth="1"/>
    <col min="3841" max="3841" width="47" style="95" customWidth="1"/>
    <col min="3842" max="3842" width="8.7109375" style="95" customWidth="1"/>
    <col min="3843" max="3843" width="9.140625" style="95" customWidth="1"/>
    <col min="3844" max="3844" width="21.5703125" style="95" customWidth="1"/>
    <col min="3845" max="3845" width="12.5703125" style="95" customWidth="1"/>
    <col min="3846" max="3846" width="17.5703125" style="95" customWidth="1"/>
    <col min="3847" max="4095" width="8.7109375" style="95"/>
    <col min="4096" max="4096" width="6.42578125" style="95" customWidth="1"/>
    <col min="4097" max="4097" width="47" style="95" customWidth="1"/>
    <col min="4098" max="4098" width="8.7109375" style="95" customWidth="1"/>
    <col min="4099" max="4099" width="9.140625" style="95" customWidth="1"/>
    <col min="4100" max="4100" width="21.5703125" style="95" customWidth="1"/>
    <col min="4101" max="4101" width="12.5703125" style="95" customWidth="1"/>
    <col min="4102" max="4102" width="17.5703125" style="95" customWidth="1"/>
    <col min="4103" max="4351" width="8.7109375" style="95"/>
    <col min="4352" max="4352" width="6.42578125" style="95" customWidth="1"/>
    <col min="4353" max="4353" width="47" style="95" customWidth="1"/>
    <col min="4354" max="4354" width="8.7109375" style="95" customWidth="1"/>
    <col min="4355" max="4355" width="9.140625" style="95" customWidth="1"/>
    <col min="4356" max="4356" width="21.5703125" style="95" customWidth="1"/>
    <col min="4357" max="4357" width="12.5703125" style="95" customWidth="1"/>
    <col min="4358" max="4358" width="17.5703125" style="95" customWidth="1"/>
    <col min="4359" max="4607" width="8.7109375" style="95"/>
    <col min="4608" max="4608" width="6.42578125" style="95" customWidth="1"/>
    <col min="4609" max="4609" width="47" style="95" customWidth="1"/>
    <col min="4610" max="4610" width="8.7109375" style="95" customWidth="1"/>
    <col min="4611" max="4611" width="9.140625" style="95" customWidth="1"/>
    <col min="4612" max="4612" width="21.5703125" style="95" customWidth="1"/>
    <col min="4613" max="4613" width="12.5703125" style="95" customWidth="1"/>
    <col min="4614" max="4614" width="17.5703125" style="95" customWidth="1"/>
    <col min="4615" max="4863" width="8.7109375" style="95"/>
    <col min="4864" max="4864" width="6.42578125" style="95" customWidth="1"/>
    <col min="4865" max="4865" width="47" style="95" customWidth="1"/>
    <col min="4866" max="4866" width="8.7109375" style="95" customWidth="1"/>
    <col min="4867" max="4867" width="9.140625" style="95" customWidth="1"/>
    <col min="4868" max="4868" width="21.5703125" style="95" customWidth="1"/>
    <col min="4869" max="4869" width="12.5703125" style="95" customWidth="1"/>
    <col min="4870" max="4870" width="17.5703125" style="95" customWidth="1"/>
    <col min="4871" max="5119" width="8.7109375" style="95"/>
    <col min="5120" max="5120" width="6.42578125" style="95" customWidth="1"/>
    <col min="5121" max="5121" width="47" style="95" customWidth="1"/>
    <col min="5122" max="5122" width="8.7109375" style="95" customWidth="1"/>
    <col min="5123" max="5123" width="9.140625" style="95" customWidth="1"/>
    <col min="5124" max="5124" width="21.5703125" style="95" customWidth="1"/>
    <col min="5125" max="5125" width="12.5703125" style="95" customWidth="1"/>
    <col min="5126" max="5126" width="17.5703125" style="95" customWidth="1"/>
    <col min="5127" max="5375" width="8.7109375" style="95"/>
    <col min="5376" max="5376" width="6.42578125" style="95" customWidth="1"/>
    <col min="5377" max="5377" width="47" style="95" customWidth="1"/>
    <col min="5378" max="5378" width="8.7109375" style="95" customWidth="1"/>
    <col min="5379" max="5379" width="9.140625" style="95" customWidth="1"/>
    <col min="5380" max="5380" width="21.5703125" style="95" customWidth="1"/>
    <col min="5381" max="5381" width="12.5703125" style="95" customWidth="1"/>
    <col min="5382" max="5382" width="17.5703125" style="95" customWidth="1"/>
    <col min="5383" max="5631" width="8.7109375" style="95"/>
    <col min="5632" max="5632" width="6.42578125" style="95" customWidth="1"/>
    <col min="5633" max="5633" width="47" style="95" customWidth="1"/>
    <col min="5634" max="5634" width="8.7109375" style="95" customWidth="1"/>
    <col min="5635" max="5635" width="9.140625" style="95" customWidth="1"/>
    <col min="5636" max="5636" width="21.5703125" style="95" customWidth="1"/>
    <col min="5637" max="5637" width="12.5703125" style="95" customWidth="1"/>
    <col min="5638" max="5638" width="17.5703125" style="95" customWidth="1"/>
    <col min="5639" max="5887" width="8.7109375" style="95"/>
    <col min="5888" max="5888" width="6.42578125" style="95" customWidth="1"/>
    <col min="5889" max="5889" width="47" style="95" customWidth="1"/>
    <col min="5890" max="5890" width="8.7109375" style="95" customWidth="1"/>
    <col min="5891" max="5891" width="9.140625" style="95" customWidth="1"/>
    <col min="5892" max="5892" width="21.5703125" style="95" customWidth="1"/>
    <col min="5893" max="5893" width="12.5703125" style="95" customWidth="1"/>
    <col min="5894" max="5894" width="17.5703125" style="95" customWidth="1"/>
    <col min="5895" max="6143" width="8.7109375" style="95"/>
    <col min="6144" max="6144" width="6.42578125" style="95" customWidth="1"/>
    <col min="6145" max="6145" width="47" style="95" customWidth="1"/>
    <col min="6146" max="6146" width="8.7109375" style="95" customWidth="1"/>
    <col min="6147" max="6147" width="9.140625" style="95" customWidth="1"/>
    <col min="6148" max="6148" width="21.5703125" style="95" customWidth="1"/>
    <col min="6149" max="6149" width="12.5703125" style="95" customWidth="1"/>
    <col min="6150" max="6150" width="17.5703125" style="95" customWidth="1"/>
    <col min="6151" max="6399" width="8.7109375" style="95"/>
    <col min="6400" max="6400" width="6.42578125" style="95" customWidth="1"/>
    <col min="6401" max="6401" width="47" style="95" customWidth="1"/>
    <col min="6402" max="6402" width="8.7109375" style="95" customWidth="1"/>
    <col min="6403" max="6403" width="9.140625" style="95" customWidth="1"/>
    <col min="6404" max="6404" width="21.5703125" style="95" customWidth="1"/>
    <col min="6405" max="6405" width="12.5703125" style="95" customWidth="1"/>
    <col min="6406" max="6406" width="17.5703125" style="95" customWidth="1"/>
    <col min="6407" max="6655" width="8.7109375" style="95"/>
    <col min="6656" max="6656" width="6.42578125" style="95" customWidth="1"/>
    <col min="6657" max="6657" width="47" style="95" customWidth="1"/>
    <col min="6658" max="6658" width="8.7109375" style="95" customWidth="1"/>
    <col min="6659" max="6659" width="9.140625" style="95" customWidth="1"/>
    <col min="6660" max="6660" width="21.5703125" style="95" customWidth="1"/>
    <col min="6661" max="6661" width="12.5703125" style="95" customWidth="1"/>
    <col min="6662" max="6662" width="17.5703125" style="95" customWidth="1"/>
    <col min="6663" max="6911" width="8.7109375" style="95"/>
    <col min="6912" max="6912" width="6.42578125" style="95" customWidth="1"/>
    <col min="6913" max="6913" width="47" style="95" customWidth="1"/>
    <col min="6914" max="6914" width="8.7109375" style="95" customWidth="1"/>
    <col min="6915" max="6915" width="9.140625" style="95" customWidth="1"/>
    <col min="6916" max="6916" width="21.5703125" style="95" customWidth="1"/>
    <col min="6917" max="6917" width="12.5703125" style="95" customWidth="1"/>
    <col min="6918" max="6918" width="17.5703125" style="95" customWidth="1"/>
    <col min="6919" max="7167" width="8.7109375" style="95"/>
    <col min="7168" max="7168" width="6.42578125" style="95" customWidth="1"/>
    <col min="7169" max="7169" width="47" style="95" customWidth="1"/>
    <col min="7170" max="7170" width="8.7109375" style="95" customWidth="1"/>
    <col min="7171" max="7171" width="9.140625" style="95" customWidth="1"/>
    <col min="7172" max="7172" width="21.5703125" style="95" customWidth="1"/>
    <col min="7173" max="7173" width="12.5703125" style="95" customWidth="1"/>
    <col min="7174" max="7174" width="17.5703125" style="95" customWidth="1"/>
    <col min="7175" max="7423" width="8.7109375" style="95"/>
    <col min="7424" max="7424" width="6.42578125" style="95" customWidth="1"/>
    <col min="7425" max="7425" width="47" style="95" customWidth="1"/>
    <col min="7426" max="7426" width="8.7109375" style="95" customWidth="1"/>
    <col min="7427" max="7427" width="9.140625" style="95" customWidth="1"/>
    <col min="7428" max="7428" width="21.5703125" style="95" customWidth="1"/>
    <col min="7429" max="7429" width="12.5703125" style="95" customWidth="1"/>
    <col min="7430" max="7430" width="17.5703125" style="95" customWidth="1"/>
    <col min="7431" max="7679" width="8.7109375" style="95"/>
    <col min="7680" max="7680" width="6.42578125" style="95" customWidth="1"/>
    <col min="7681" max="7681" width="47" style="95" customWidth="1"/>
    <col min="7682" max="7682" width="8.7109375" style="95" customWidth="1"/>
    <col min="7683" max="7683" width="9.140625" style="95" customWidth="1"/>
    <col min="7684" max="7684" width="21.5703125" style="95" customWidth="1"/>
    <col min="7685" max="7685" width="12.5703125" style="95" customWidth="1"/>
    <col min="7686" max="7686" width="17.5703125" style="95" customWidth="1"/>
    <col min="7687" max="7935" width="8.7109375" style="95"/>
    <col min="7936" max="7936" width="6.42578125" style="95" customWidth="1"/>
    <col min="7937" max="7937" width="47" style="95" customWidth="1"/>
    <col min="7938" max="7938" width="8.7109375" style="95" customWidth="1"/>
    <col min="7939" max="7939" width="9.140625" style="95" customWidth="1"/>
    <col min="7940" max="7940" width="21.5703125" style="95" customWidth="1"/>
    <col min="7941" max="7941" width="12.5703125" style="95" customWidth="1"/>
    <col min="7942" max="7942" width="17.5703125" style="95" customWidth="1"/>
    <col min="7943" max="8191" width="8.7109375" style="95"/>
    <col min="8192" max="8192" width="6.42578125" style="95" customWidth="1"/>
    <col min="8193" max="8193" width="47" style="95" customWidth="1"/>
    <col min="8194" max="8194" width="8.7109375" style="95" customWidth="1"/>
    <col min="8195" max="8195" width="9.140625" style="95" customWidth="1"/>
    <col min="8196" max="8196" width="21.5703125" style="95" customWidth="1"/>
    <col min="8197" max="8197" width="12.5703125" style="95" customWidth="1"/>
    <col min="8198" max="8198" width="17.5703125" style="95" customWidth="1"/>
    <col min="8199" max="8447" width="8.7109375" style="95"/>
    <col min="8448" max="8448" width="6.42578125" style="95" customWidth="1"/>
    <col min="8449" max="8449" width="47" style="95" customWidth="1"/>
    <col min="8450" max="8450" width="8.7109375" style="95" customWidth="1"/>
    <col min="8451" max="8451" width="9.140625" style="95" customWidth="1"/>
    <col min="8452" max="8452" width="21.5703125" style="95" customWidth="1"/>
    <col min="8453" max="8453" width="12.5703125" style="95" customWidth="1"/>
    <col min="8454" max="8454" width="17.5703125" style="95" customWidth="1"/>
    <col min="8455" max="8703" width="8.7109375" style="95"/>
    <col min="8704" max="8704" width="6.42578125" style="95" customWidth="1"/>
    <col min="8705" max="8705" width="47" style="95" customWidth="1"/>
    <col min="8706" max="8706" width="8.7109375" style="95" customWidth="1"/>
    <col min="8707" max="8707" width="9.140625" style="95" customWidth="1"/>
    <col min="8708" max="8708" width="21.5703125" style="95" customWidth="1"/>
    <col min="8709" max="8709" width="12.5703125" style="95" customWidth="1"/>
    <col min="8710" max="8710" width="17.5703125" style="95" customWidth="1"/>
    <col min="8711" max="8959" width="8.7109375" style="95"/>
    <col min="8960" max="8960" width="6.42578125" style="95" customWidth="1"/>
    <col min="8961" max="8961" width="47" style="95" customWidth="1"/>
    <col min="8962" max="8962" width="8.7109375" style="95" customWidth="1"/>
    <col min="8963" max="8963" width="9.140625" style="95" customWidth="1"/>
    <col min="8964" max="8964" width="21.5703125" style="95" customWidth="1"/>
    <col min="8965" max="8965" width="12.5703125" style="95" customWidth="1"/>
    <col min="8966" max="8966" width="17.5703125" style="95" customWidth="1"/>
    <col min="8967" max="9215" width="8.7109375" style="95"/>
    <col min="9216" max="9216" width="6.42578125" style="95" customWidth="1"/>
    <col min="9217" max="9217" width="47" style="95" customWidth="1"/>
    <col min="9218" max="9218" width="8.7109375" style="95" customWidth="1"/>
    <col min="9219" max="9219" width="9.140625" style="95" customWidth="1"/>
    <col min="9220" max="9220" width="21.5703125" style="95" customWidth="1"/>
    <col min="9221" max="9221" width="12.5703125" style="95" customWidth="1"/>
    <col min="9222" max="9222" width="17.5703125" style="95" customWidth="1"/>
    <col min="9223" max="9471" width="8.7109375" style="95"/>
    <col min="9472" max="9472" width="6.42578125" style="95" customWidth="1"/>
    <col min="9473" max="9473" width="47" style="95" customWidth="1"/>
    <col min="9474" max="9474" width="8.7109375" style="95" customWidth="1"/>
    <col min="9475" max="9475" width="9.140625" style="95" customWidth="1"/>
    <col min="9476" max="9476" width="21.5703125" style="95" customWidth="1"/>
    <col min="9477" max="9477" width="12.5703125" style="95" customWidth="1"/>
    <col min="9478" max="9478" width="17.5703125" style="95" customWidth="1"/>
    <col min="9479" max="9727" width="8.7109375" style="95"/>
    <col min="9728" max="9728" width="6.42578125" style="95" customWidth="1"/>
    <col min="9729" max="9729" width="47" style="95" customWidth="1"/>
    <col min="9730" max="9730" width="8.7109375" style="95" customWidth="1"/>
    <col min="9731" max="9731" width="9.140625" style="95" customWidth="1"/>
    <col min="9732" max="9732" width="21.5703125" style="95" customWidth="1"/>
    <col min="9733" max="9733" width="12.5703125" style="95" customWidth="1"/>
    <col min="9734" max="9734" width="17.5703125" style="95" customWidth="1"/>
    <col min="9735" max="9983" width="8.7109375" style="95"/>
    <col min="9984" max="9984" width="6.42578125" style="95" customWidth="1"/>
    <col min="9985" max="9985" width="47" style="95" customWidth="1"/>
    <col min="9986" max="9986" width="8.7109375" style="95" customWidth="1"/>
    <col min="9987" max="9987" width="9.140625" style="95" customWidth="1"/>
    <col min="9988" max="9988" width="21.5703125" style="95" customWidth="1"/>
    <col min="9989" max="9989" width="12.5703125" style="95" customWidth="1"/>
    <col min="9990" max="9990" width="17.5703125" style="95" customWidth="1"/>
    <col min="9991" max="10239" width="8.7109375" style="95"/>
    <col min="10240" max="10240" width="6.42578125" style="95" customWidth="1"/>
    <col min="10241" max="10241" width="47" style="95" customWidth="1"/>
    <col min="10242" max="10242" width="8.7109375" style="95" customWidth="1"/>
    <col min="10243" max="10243" width="9.140625" style="95" customWidth="1"/>
    <col min="10244" max="10244" width="21.5703125" style="95" customWidth="1"/>
    <col min="10245" max="10245" width="12.5703125" style="95" customWidth="1"/>
    <col min="10246" max="10246" width="17.5703125" style="95" customWidth="1"/>
    <col min="10247" max="10495" width="8.7109375" style="95"/>
    <col min="10496" max="10496" width="6.42578125" style="95" customWidth="1"/>
    <col min="10497" max="10497" width="47" style="95" customWidth="1"/>
    <col min="10498" max="10498" width="8.7109375" style="95" customWidth="1"/>
    <col min="10499" max="10499" width="9.140625" style="95" customWidth="1"/>
    <col min="10500" max="10500" width="21.5703125" style="95" customWidth="1"/>
    <col min="10501" max="10501" width="12.5703125" style="95" customWidth="1"/>
    <col min="10502" max="10502" width="17.5703125" style="95" customWidth="1"/>
    <col min="10503" max="10751" width="8.7109375" style="95"/>
    <col min="10752" max="10752" width="6.42578125" style="95" customWidth="1"/>
    <col min="10753" max="10753" width="47" style="95" customWidth="1"/>
    <col min="10754" max="10754" width="8.7109375" style="95" customWidth="1"/>
    <col min="10755" max="10755" width="9.140625" style="95" customWidth="1"/>
    <col min="10756" max="10756" width="21.5703125" style="95" customWidth="1"/>
    <col min="10757" max="10757" width="12.5703125" style="95" customWidth="1"/>
    <col min="10758" max="10758" width="17.5703125" style="95" customWidth="1"/>
    <col min="10759" max="11007" width="8.7109375" style="95"/>
    <col min="11008" max="11008" width="6.42578125" style="95" customWidth="1"/>
    <col min="11009" max="11009" width="47" style="95" customWidth="1"/>
    <col min="11010" max="11010" width="8.7109375" style="95" customWidth="1"/>
    <col min="11011" max="11011" width="9.140625" style="95" customWidth="1"/>
    <col min="11012" max="11012" width="21.5703125" style="95" customWidth="1"/>
    <col min="11013" max="11013" width="12.5703125" style="95" customWidth="1"/>
    <col min="11014" max="11014" width="17.5703125" style="95" customWidth="1"/>
    <col min="11015" max="11263" width="8.7109375" style="95"/>
    <col min="11264" max="11264" width="6.42578125" style="95" customWidth="1"/>
    <col min="11265" max="11265" width="47" style="95" customWidth="1"/>
    <col min="11266" max="11266" width="8.7109375" style="95" customWidth="1"/>
    <col min="11267" max="11267" width="9.140625" style="95" customWidth="1"/>
    <col min="11268" max="11268" width="21.5703125" style="95" customWidth="1"/>
    <col min="11269" max="11269" width="12.5703125" style="95" customWidth="1"/>
    <col min="11270" max="11270" width="17.5703125" style="95" customWidth="1"/>
    <col min="11271" max="11519" width="8.7109375" style="95"/>
    <col min="11520" max="11520" width="6.42578125" style="95" customWidth="1"/>
    <col min="11521" max="11521" width="47" style="95" customWidth="1"/>
    <col min="11522" max="11522" width="8.7109375" style="95" customWidth="1"/>
    <col min="11523" max="11523" width="9.140625" style="95" customWidth="1"/>
    <col min="11524" max="11524" width="21.5703125" style="95" customWidth="1"/>
    <col min="11525" max="11525" width="12.5703125" style="95" customWidth="1"/>
    <col min="11526" max="11526" width="17.5703125" style="95" customWidth="1"/>
    <col min="11527" max="11775" width="8.7109375" style="95"/>
    <col min="11776" max="11776" width="6.42578125" style="95" customWidth="1"/>
    <col min="11777" max="11777" width="47" style="95" customWidth="1"/>
    <col min="11778" max="11778" width="8.7109375" style="95" customWidth="1"/>
    <col min="11779" max="11779" width="9.140625" style="95" customWidth="1"/>
    <col min="11780" max="11780" width="21.5703125" style="95" customWidth="1"/>
    <col min="11781" max="11781" width="12.5703125" style="95" customWidth="1"/>
    <col min="11782" max="11782" width="17.5703125" style="95" customWidth="1"/>
    <col min="11783" max="12031" width="8.7109375" style="95"/>
    <col min="12032" max="12032" width="6.42578125" style="95" customWidth="1"/>
    <col min="12033" max="12033" width="47" style="95" customWidth="1"/>
    <col min="12034" max="12034" width="8.7109375" style="95" customWidth="1"/>
    <col min="12035" max="12035" width="9.140625" style="95" customWidth="1"/>
    <col min="12036" max="12036" width="21.5703125" style="95" customWidth="1"/>
    <col min="12037" max="12037" width="12.5703125" style="95" customWidth="1"/>
    <col min="12038" max="12038" width="17.5703125" style="95" customWidth="1"/>
    <col min="12039" max="12287" width="8.7109375" style="95"/>
    <col min="12288" max="12288" width="6.42578125" style="95" customWidth="1"/>
    <col min="12289" max="12289" width="47" style="95" customWidth="1"/>
    <col min="12290" max="12290" width="8.7109375" style="95" customWidth="1"/>
    <col min="12291" max="12291" width="9.140625" style="95" customWidth="1"/>
    <col min="12292" max="12292" width="21.5703125" style="95" customWidth="1"/>
    <col min="12293" max="12293" width="12.5703125" style="95" customWidth="1"/>
    <col min="12294" max="12294" width="17.5703125" style="95" customWidth="1"/>
    <col min="12295" max="12543" width="8.7109375" style="95"/>
    <col min="12544" max="12544" width="6.42578125" style="95" customWidth="1"/>
    <col min="12545" max="12545" width="47" style="95" customWidth="1"/>
    <col min="12546" max="12546" width="8.7109375" style="95" customWidth="1"/>
    <col min="12547" max="12547" width="9.140625" style="95" customWidth="1"/>
    <col min="12548" max="12548" width="21.5703125" style="95" customWidth="1"/>
    <col min="12549" max="12549" width="12.5703125" style="95" customWidth="1"/>
    <col min="12550" max="12550" width="17.5703125" style="95" customWidth="1"/>
    <col min="12551" max="12799" width="8.7109375" style="95"/>
    <col min="12800" max="12800" width="6.42578125" style="95" customWidth="1"/>
    <col min="12801" max="12801" width="47" style="95" customWidth="1"/>
    <col min="12802" max="12802" width="8.7109375" style="95" customWidth="1"/>
    <col min="12803" max="12803" width="9.140625" style="95" customWidth="1"/>
    <col min="12804" max="12804" width="21.5703125" style="95" customWidth="1"/>
    <col min="12805" max="12805" width="12.5703125" style="95" customWidth="1"/>
    <col min="12806" max="12806" width="17.5703125" style="95" customWidth="1"/>
    <col min="12807" max="13055" width="8.7109375" style="95"/>
    <col min="13056" max="13056" width="6.42578125" style="95" customWidth="1"/>
    <col min="13057" max="13057" width="47" style="95" customWidth="1"/>
    <col min="13058" max="13058" width="8.7109375" style="95" customWidth="1"/>
    <col min="13059" max="13059" width="9.140625" style="95" customWidth="1"/>
    <col min="13060" max="13060" width="21.5703125" style="95" customWidth="1"/>
    <col min="13061" max="13061" width="12.5703125" style="95" customWidth="1"/>
    <col min="13062" max="13062" width="17.5703125" style="95" customWidth="1"/>
    <col min="13063" max="13311" width="8.7109375" style="95"/>
    <col min="13312" max="13312" width="6.42578125" style="95" customWidth="1"/>
    <col min="13313" max="13313" width="47" style="95" customWidth="1"/>
    <col min="13314" max="13314" width="8.7109375" style="95" customWidth="1"/>
    <col min="13315" max="13315" width="9.140625" style="95" customWidth="1"/>
    <col min="13316" max="13316" width="21.5703125" style="95" customWidth="1"/>
    <col min="13317" max="13317" width="12.5703125" style="95" customWidth="1"/>
    <col min="13318" max="13318" width="17.5703125" style="95" customWidth="1"/>
    <col min="13319" max="13567" width="8.7109375" style="95"/>
    <col min="13568" max="13568" width="6.42578125" style="95" customWidth="1"/>
    <col min="13569" max="13569" width="47" style="95" customWidth="1"/>
    <col min="13570" max="13570" width="8.7109375" style="95" customWidth="1"/>
    <col min="13571" max="13571" width="9.140625" style="95" customWidth="1"/>
    <col min="13572" max="13572" width="21.5703125" style="95" customWidth="1"/>
    <col min="13573" max="13573" width="12.5703125" style="95" customWidth="1"/>
    <col min="13574" max="13574" width="17.5703125" style="95" customWidth="1"/>
    <col min="13575" max="13823" width="8.7109375" style="95"/>
    <col min="13824" max="13824" width="6.42578125" style="95" customWidth="1"/>
    <col min="13825" max="13825" width="47" style="95" customWidth="1"/>
    <col min="13826" max="13826" width="8.7109375" style="95" customWidth="1"/>
    <col min="13827" max="13827" width="9.140625" style="95" customWidth="1"/>
    <col min="13828" max="13828" width="21.5703125" style="95" customWidth="1"/>
    <col min="13829" max="13829" width="12.5703125" style="95" customWidth="1"/>
    <col min="13830" max="13830" width="17.5703125" style="95" customWidth="1"/>
    <col min="13831" max="14079" width="8.7109375" style="95"/>
    <col min="14080" max="14080" width="6.42578125" style="95" customWidth="1"/>
    <col min="14081" max="14081" width="47" style="95" customWidth="1"/>
    <col min="14082" max="14082" width="8.7109375" style="95" customWidth="1"/>
    <col min="14083" max="14083" width="9.140625" style="95" customWidth="1"/>
    <col min="14084" max="14084" width="21.5703125" style="95" customWidth="1"/>
    <col min="14085" max="14085" width="12.5703125" style="95" customWidth="1"/>
    <col min="14086" max="14086" width="17.5703125" style="95" customWidth="1"/>
    <col min="14087" max="14335" width="8.7109375" style="95"/>
    <col min="14336" max="14336" width="6.42578125" style="95" customWidth="1"/>
    <col min="14337" max="14337" width="47" style="95" customWidth="1"/>
    <col min="14338" max="14338" width="8.7109375" style="95" customWidth="1"/>
    <col min="14339" max="14339" width="9.140625" style="95" customWidth="1"/>
    <col min="14340" max="14340" width="21.5703125" style="95" customWidth="1"/>
    <col min="14341" max="14341" width="12.5703125" style="95" customWidth="1"/>
    <col min="14342" max="14342" width="17.5703125" style="95" customWidth="1"/>
    <col min="14343" max="14591" width="8.7109375" style="95"/>
    <col min="14592" max="14592" width="6.42578125" style="95" customWidth="1"/>
    <col min="14593" max="14593" width="47" style="95" customWidth="1"/>
    <col min="14594" max="14594" width="8.7109375" style="95" customWidth="1"/>
    <col min="14595" max="14595" width="9.140625" style="95" customWidth="1"/>
    <col min="14596" max="14596" width="21.5703125" style="95" customWidth="1"/>
    <col min="14597" max="14597" width="12.5703125" style="95" customWidth="1"/>
    <col min="14598" max="14598" width="17.5703125" style="95" customWidth="1"/>
    <col min="14599" max="14847" width="8.7109375" style="95"/>
    <col min="14848" max="14848" width="6.42578125" style="95" customWidth="1"/>
    <col min="14849" max="14849" width="47" style="95" customWidth="1"/>
    <col min="14850" max="14850" width="8.7109375" style="95" customWidth="1"/>
    <col min="14851" max="14851" width="9.140625" style="95" customWidth="1"/>
    <col min="14852" max="14852" width="21.5703125" style="95" customWidth="1"/>
    <col min="14853" max="14853" width="12.5703125" style="95" customWidth="1"/>
    <col min="14854" max="14854" width="17.5703125" style="95" customWidth="1"/>
    <col min="14855" max="15103" width="8.7109375" style="95"/>
    <col min="15104" max="15104" width="6.42578125" style="95" customWidth="1"/>
    <col min="15105" max="15105" width="47" style="95" customWidth="1"/>
    <col min="15106" max="15106" width="8.7109375" style="95" customWidth="1"/>
    <col min="15107" max="15107" width="9.140625" style="95" customWidth="1"/>
    <col min="15108" max="15108" width="21.5703125" style="95" customWidth="1"/>
    <col min="15109" max="15109" width="12.5703125" style="95" customWidth="1"/>
    <col min="15110" max="15110" width="17.5703125" style="95" customWidth="1"/>
    <col min="15111" max="15359" width="8.7109375" style="95"/>
    <col min="15360" max="15360" width="6.42578125" style="95" customWidth="1"/>
    <col min="15361" max="15361" width="47" style="95" customWidth="1"/>
    <col min="15362" max="15362" width="8.7109375" style="95" customWidth="1"/>
    <col min="15363" max="15363" width="9.140625" style="95" customWidth="1"/>
    <col min="15364" max="15364" width="21.5703125" style="95" customWidth="1"/>
    <col min="15365" max="15365" width="12.5703125" style="95" customWidth="1"/>
    <col min="15366" max="15366" width="17.5703125" style="95" customWidth="1"/>
    <col min="15367" max="15615" width="8.7109375" style="95"/>
    <col min="15616" max="15616" width="6.42578125" style="95" customWidth="1"/>
    <col min="15617" max="15617" width="47" style="95" customWidth="1"/>
    <col min="15618" max="15618" width="8.7109375" style="95" customWidth="1"/>
    <col min="15619" max="15619" width="9.140625" style="95" customWidth="1"/>
    <col min="15620" max="15620" width="21.5703125" style="95" customWidth="1"/>
    <col min="15621" max="15621" width="12.5703125" style="95" customWidth="1"/>
    <col min="15622" max="15622" width="17.5703125" style="95" customWidth="1"/>
    <col min="15623" max="15871" width="8.7109375" style="95"/>
    <col min="15872" max="15872" width="6.42578125" style="95" customWidth="1"/>
    <col min="15873" max="15873" width="47" style="95" customWidth="1"/>
    <col min="15874" max="15874" width="8.7109375" style="95" customWidth="1"/>
    <col min="15875" max="15875" width="9.140625" style="95" customWidth="1"/>
    <col min="15876" max="15876" width="21.5703125" style="95" customWidth="1"/>
    <col min="15877" max="15877" width="12.5703125" style="95" customWidth="1"/>
    <col min="15878" max="15878" width="17.5703125" style="95" customWidth="1"/>
    <col min="15879" max="16127" width="8.7109375" style="95"/>
    <col min="16128" max="16128" width="6.42578125" style="95" customWidth="1"/>
    <col min="16129" max="16129" width="47" style="95" customWidth="1"/>
    <col min="16130" max="16130" width="8.7109375" style="95" customWidth="1"/>
    <col min="16131" max="16131" width="9.140625" style="95" customWidth="1"/>
    <col min="16132" max="16132" width="21.5703125" style="95" customWidth="1"/>
    <col min="16133" max="16133" width="12.5703125" style="95" customWidth="1"/>
    <col min="16134" max="16134" width="17.5703125" style="95" customWidth="1"/>
    <col min="16135"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232</v>
      </c>
      <c r="B5" s="684"/>
      <c r="C5" s="684"/>
      <c r="D5" s="684"/>
      <c r="E5" s="684"/>
      <c r="F5" s="684"/>
    </row>
    <row r="6" spans="1:7" s="97" customFormat="1" ht="16.5" customHeight="1">
      <c r="A6" s="684" t="s">
        <v>247</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5865202951</v>
      </c>
      <c r="F9" s="100"/>
      <c r="G9" s="102"/>
    </row>
    <row r="10" spans="1:7" s="111" customFormat="1" ht="31.5" customHeight="1">
      <c r="A10" s="98" t="s">
        <v>12</v>
      </c>
      <c r="B10" s="104" t="s">
        <v>213</v>
      </c>
      <c r="C10" s="98"/>
      <c r="D10" s="98"/>
      <c r="E10" s="105">
        <f>5147384951+139572000</f>
        <v>5286956951</v>
      </c>
      <c r="F10" s="98"/>
    </row>
    <row r="11" spans="1:7" s="111" customFormat="1" ht="34.5" customHeight="1">
      <c r="A11" s="98" t="s">
        <v>23</v>
      </c>
      <c r="B11" s="104" t="s">
        <v>214</v>
      </c>
      <c r="C11" s="98"/>
      <c r="D11" s="98"/>
      <c r="E11" s="105">
        <f>SUM(E12:E17)</f>
        <v>578246000</v>
      </c>
      <c r="F11" s="98"/>
    </row>
    <row r="12" spans="1:7" s="103" customFormat="1" ht="47.65" customHeight="1">
      <c r="A12" s="106">
        <v>1</v>
      </c>
      <c r="B12" s="109" t="s">
        <v>29</v>
      </c>
      <c r="C12" s="100"/>
      <c r="D12" s="100"/>
      <c r="E12" s="118">
        <v>50643000</v>
      </c>
      <c r="F12" s="100"/>
    </row>
    <row r="13" spans="1:7" s="103" customFormat="1" ht="36.6" customHeight="1">
      <c r="A13" s="106">
        <v>2</v>
      </c>
      <c r="B13" s="109" t="s">
        <v>30</v>
      </c>
      <c r="C13" s="100"/>
      <c r="D13" s="117"/>
      <c r="E13" s="118">
        <v>305837000</v>
      </c>
      <c r="F13" s="100"/>
    </row>
    <row r="14" spans="1:7" s="103" customFormat="1" ht="51" customHeight="1">
      <c r="A14" s="106">
        <v>3</v>
      </c>
      <c r="B14" s="109" t="s">
        <v>32</v>
      </c>
      <c r="C14" s="100"/>
      <c r="D14" s="117"/>
      <c r="E14" s="118">
        <v>46800000</v>
      </c>
      <c r="F14" s="100"/>
    </row>
    <row r="15" spans="1:7" s="103" customFormat="1" ht="36" customHeight="1">
      <c r="A15" s="106">
        <v>4</v>
      </c>
      <c r="B15" s="109" t="s">
        <v>34</v>
      </c>
      <c r="C15" s="100"/>
      <c r="D15" s="117"/>
      <c r="E15" s="118">
        <v>47042000</v>
      </c>
      <c r="F15" s="100"/>
    </row>
    <row r="16" spans="1:7" s="103" customFormat="1" ht="36" customHeight="1">
      <c r="A16" s="106">
        <v>5</v>
      </c>
      <c r="B16" s="109" t="s">
        <v>35</v>
      </c>
      <c r="C16" s="100"/>
      <c r="D16" s="117"/>
      <c r="E16" s="118">
        <v>114804000</v>
      </c>
      <c r="F16" s="100"/>
    </row>
    <row r="17" spans="1:6" s="103" customFormat="1" ht="36" customHeight="1">
      <c r="A17" s="106">
        <v>6</v>
      </c>
      <c r="B17" s="109" t="s">
        <v>36</v>
      </c>
      <c r="C17" s="100"/>
      <c r="D17" s="117"/>
      <c r="E17" s="118">
        <v>13120000</v>
      </c>
      <c r="F17" s="100"/>
    </row>
  </sheetData>
  <mergeCells count="6">
    <mergeCell ref="E7:F7"/>
    <mergeCell ref="A1:F1"/>
    <mergeCell ref="A2:F2"/>
    <mergeCell ref="A3:F3"/>
    <mergeCell ref="A5:F5"/>
    <mergeCell ref="A6:F6"/>
  </mergeCells>
  <pageMargins left="0.7" right="0.2" top="0.54" bottom="0.75" header="0.3" footer="0.3"/>
  <pageSetup paperSize="9" scale="88" orientation="portrait" verticalDpi="300" r:id="rId1"/>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5"/>
  <sheetViews>
    <sheetView view="pageBreakPreview" zoomScaleNormal="100" zoomScaleSheetLayoutView="100"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8" ht="17.100000000000001" customHeight="1">
      <c r="A1" s="682" t="s">
        <v>177</v>
      </c>
      <c r="B1" s="682"/>
      <c r="C1" s="682"/>
      <c r="D1" s="682"/>
      <c r="E1" s="682"/>
      <c r="F1" s="682"/>
    </row>
    <row r="2" spans="1:8">
      <c r="A2" s="686" t="s">
        <v>178</v>
      </c>
      <c r="B2" s="686"/>
      <c r="C2" s="686"/>
      <c r="D2" s="686"/>
      <c r="E2" s="686"/>
      <c r="F2" s="686"/>
    </row>
    <row r="3" spans="1:8" s="96" customFormat="1">
      <c r="A3" s="687"/>
      <c r="B3" s="687"/>
      <c r="C3" s="687"/>
      <c r="D3" s="687"/>
      <c r="E3" s="687"/>
      <c r="F3" s="687"/>
    </row>
    <row r="4" spans="1:8" ht="9" customHeight="1"/>
    <row r="5" spans="1:8" s="97" customFormat="1" ht="16.5" customHeight="1">
      <c r="A5" s="684" t="s">
        <v>236</v>
      </c>
      <c r="B5" s="684"/>
      <c r="C5" s="684"/>
      <c r="D5" s="684"/>
      <c r="E5" s="684"/>
      <c r="F5" s="684"/>
    </row>
    <row r="6" spans="1:8" s="97" customFormat="1" ht="16.5" customHeight="1">
      <c r="A6" s="684" t="s">
        <v>248</v>
      </c>
      <c r="B6" s="684"/>
      <c r="C6" s="684"/>
      <c r="D6" s="684"/>
      <c r="E6" s="684"/>
      <c r="F6" s="684"/>
    </row>
    <row r="7" spans="1:8">
      <c r="E7" s="702" t="s">
        <v>187</v>
      </c>
      <c r="F7" s="702"/>
    </row>
    <row r="8" spans="1:8" s="111" customFormat="1" ht="42.75">
      <c r="A8" s="98" t="s">
        <v>1</v>
      </c>
      <c r="B8" s="98" t="s">
        <v>2</v>
      </c>
      <c r="C8" s="99" t="s">
        <v>179</v>
      </c>
      <c r="D8" s="99" t="s">
        <v>180</v>
      </c>
      <c r="E8" s="98" t="s">
        <v>181</v>
      </c>
      <c r="F8" s="98" t="s">
        <v>132</v>
      </c>
    </row>
    <row r="9" spans="1:8" s="103" customFormat="1" ht="25.5" customHeight="1">
      <c r="A9" s="100"/>
      <c r="B9" s="98" t="s">
        <v>182</v>
      </c>
      <c r="C9" s="100"/>
      <c r="D9" s="100"/>
      <c r="E9" s="101">
        <f>E10+E11</f>
        <v>4633140180</v>
      </c>
      <c r="F9" s="100"/>
      <c r="G9" s="102"/>
    </row>
    <row r="10" spans="1:8" s="111" customFormat="1" ht="31.5" customHeight="1">
      <c r="A10" s="98" t="s">
        <v>12</v>
      </c>
      <c r="B10" s="104" t="s">
        <v>213</v>
      </c>
      <c r="C10" s="98"/>
      <c r="D10" s="98"/>
      <c r="E10" s="105">
        <f>4234286000+15008180</f>
        <v>4249294180</v>
      </c>
      <c r="F10" s="98"/>
    </row>
    <row r="11" spans="1:8" s="111" customFormat="1" ht="34.5" customHeight="1">
      <c r="A11" s="98" t="s">
        <v>23</v>
      </c>
      <c r="B11" s="104" t="s">
        <v>214</v>
      </c>
      <c r="C11" s="98"/>
      <c r="D11" s="98"/>
      <c r="E11" s="105">
        <f>SUM(E12:E15)</f>
        <v>383846000</v>
      </c>
      <c r="F11" s="98"/>
    </row>
    <row r="12" spans="1:8" s="103" customFormat="1" ht="47.65" customHeight="1">
      <c r="A12" s="106">
        <v>1</v>
      </c>
      <c r="B12" s="109" t="s">
        <v>29</v>
      </c>
      <c r="C12" s="100"/>
      <c r="D12" s="100"/>
      <c r="E12" s="107">
        <v>48009000</v>
      </c>
      <c r="F12" s="100"/>
    </row>
    <row r="13" spans="1:8" s="103" customFormat="1" ht="36.6" customHeight="1">
      <c r="A13" s="106">
        <v>2</v>
      </c>
      <c r="B13" s="109" t="s">
        <v>30</v>
      </c>
      <c r="C13" s="100"/>
      <c r="D13" s="117"/>
      <c r="E13" s="107">
        <v>262159000</v>
      </c>
      <c r="F13" s="100"/>
      <c r="H13" s="103" t="s">
        <v>145</v>
      </c>
    </row>
    <row r="14" spans="1:8" s="103" customFormat="1" ht="36" customHeight="1">
      <c r="A14" s="106">
        <v>3</v>
      </c>
      <c r="B14" s="109" t="s">
        <v>34</v>
      </c>
      <c r="C14" s="100"/>
      <c r="D14" s="117"/>
      <c r="E14" s="107">
        <v>33538000</v>
      </c>
      <c r="F14" s="100"/>
    </row>
    <row r="15" spans="1:8" s="103" customFormat="1" ht="36" customHeight="1">
      <c r="A15" s="106">
        <v>4</v>
      </c>
      <c r="B15" s="109" t="s">
        <v>35</v>
      </c>
      <c r="C15" s="100"/>
      <c r="D15" s="117"/>
      <c r="E15" s="107">
        <v>40140000</v>
      </c>
      <c r="F15" s="100"/>
    </row>
  </sheetData>
  <mergeCells count="6">
    <mergeCell ref="E7:F7"/>
    <mergeCell ref="A1:F1"/>
    <mergeCell ref="A2:F2"/>
    <mergeCell ref="A3:F3"/>
    <mergeCell ref="A5:F5"/>
    <mergeCell ref="A6:F6"/>
  </mergeCells>
  <pageMargins left="0.7" right="0.31" top="0.49" bottom="0.75" header="0.3" footer="0.3"/>
  <pageSetup paperSize="9" scale="87" orientation="portrait" verticalDpi="300" r:id="rId1"/>
  <colBreaks count="1" manualBreakCount="1">
    <brk id="6"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G16"/>
  <sheetViews>
    <sheetView view="pageBreakPreview" zoomScale="115" zoomScaleNormal="100" zoomScaleSheetLayoutView="115"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237</v>
      </c>
      <c r="B5" s="684"/>
      <c r="C5" s="684"/>
      <c r="D5" s="684"/>
      <c r="E5" s="684"/>
      <c r="F5" s="684"/>
    </row>
    <row r="6" spans="1:7" s="97" customFormat="1" ht="16.5" customHeight="1">
      <c r="A6" s="684" t="s">
        <v>249</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4881928600</v>
      </c>
      <c r="F9" s="100"/>
      <c r="G9" s="102"/>
    </row>
    <row r="10" spans="1:7" s="111" customFormat="1" ht="31.5" customHeight="1">
      <c r="A10" s="98" t="s">
        <v>12</v>
      </c>
      <c r="B10" s="104" t="s">
        <v>213</v>
      </c>
      <c r="C10" s="98"/>
      <c r="D10" s="98"/>
      <c r="E10" s="105">
        <f>4313035000+103032600</f>
        <v>4416067600</v>
      </c>
      <c r="F10" s="98"/>
    </row>
    <row r="11" spans="1:7" s="111" customFormat="1" ht="34.5" customHeight="1">
      <c r="A11" s="98" t="s">
        <v>23</v>
      </c>
      <c r="B11" s="104" t="s">
        <v>214</v>
      </c>
      <c r="C11" s="98"/>
      <c r="D11" s="98"/>
      <c r="E11" s="105">
        <f>SUM(E12:E16)</f>
        <v>465861000</v>
      </c>
      <c r="F11" s="98"/>
    </row>
    <row r="12" spans="1:7" s="103" customFormat="1" ht="47.65" customHeight="1">
      <c r="A12" s="106">
        <v>1</v>
      </c>
      <c r="B12" s="109" t="s">
        <v>29</v>
      </c>
      <c r="C12" s="100"/>
      <c r="D12" s="100"/>
      <c r="E12" s="119">
        <v>122310000</v>
      </c>
      <c r="F12" s="100"/>
    </row>
    <row r="13" spans="1:7" s="103" customFormat="1" ht="36.6" customHeight="1">
      <c r="A13" s="106">
        <v>2</v>
      </c>
      <c r="B13" s="109" t="s">
        <v>30</v>
      </c>
      <c r="C13" s="100"/>
      <c r="D13" s="117"/>
      <c r="E13" s="119">
        <v>271937000</v>
      </c>
      <c r="F13" s="100"/>
    </row>
    <row r="14" spans="1:7" s="103" customFormat="1" ht="36" customHeight="1">
      <c r="A14" s="106">
        <v>3</v>
      </c>
      <c r="B14" s="109" t="s">
        <v>34</v>
      </c>
      <c r="C14" s="100"/>
      <c r="D14" s="117"/>
      <c r="E14" s="119">
        <v>40404000</v>
      </c>
      <c r="F14" s="100"/>
    </row>
    <row r="15" spans="1:7" s="103" customFormat="1" ht="36" customHeight="1">
      <c r="A15" s="106">
        <v>4</v>
      </c>
      <c r="B15" s="109" t="s">
        <v>35</v>
      </c>
      <c r="C15" s="100"/>
      <c r="D15" s="117"/>
      <c r="E15" s="119">
        <v>27690000</v>
      </c>
      <c r="F15" s="100"/>
    </row>
    <row r="16" spans="1:7" s="103" customFormat="1" ht="36" customHeight="1">
      <c r="A16" s="106">
        <v>5</v>
      </c>
      <c r="B16" s="109" t="s">
        <v>36</v>
      </c>
      <c r="C16" s="100"/>
      <c r="D16" s="117"/>
      <c r="E16" s="119">
        <v>3520000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G17"/>
  <sheetViews>
    <sheetView view="pageBreakPreview" topLeftCell="A3" zoomScale="115" zoomScaleNormal="100" zoomScaleSheetLayoutView="115"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238</v>
      </c>
      <c r="B5" s="684"/>
      <c r="C5" s="684"/>
      <c r="D5" s="684"/>
      <c r="E5" s="684"/>
      <c r="F5" s="684"/>
    </row>
    <row r="6" spans="1:7" s="97" customFormat="1" ht="16.5" customHeight="1">
      <c r="A6" s="684" t="s">
        <v>250</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4306330900</v>
      </c>
      <c r="F9" s="100"/>
      <c r="G9" s="102"/>
    </row>
    <row r="10" spans="1:7" s="111" customFormat="1" ht="31.5" customHeight="1">
      <c r="A10" s="98" t="s">
        <v>12</v>
      </c>
      <c r="B10" s="104" t="s">
        <v>213</v>
      </c>
      <c r="C10" s="98"/>
      <c r="D10" s="98"/>
      <c r="E10" s="105">
        <f>3930036000-12077600</f>
        <v>3917958400</v>
      </c>
      <c r="F10" s="98"/>
    </row>
    <row r="11" spans="1:7" s="111" customFormat="1" ht="34.5" customHeight="1">
      <c r="A11" s="98" t="s">
        <v>23</v>
      </c>
      <c r="B11" s="104" t="s">
        <v>214</v>
      </c>
      <c r="C11" s="98"/>
      <c r="D11" s="98"/>
      <c r="E11" s="105">
        <f>SUM(E12:E17)</f>
        <v>388372500</v>
      </c>
      <c r="F11" s="98"/>
    </row>
    <row r="12" spans="1:7" s="103" customFormat="1" ht="47.65" customHeight="1">
      <c r="A12" s="106">
        <v>1</v>
      </c>
      <c r="B12" s="109" t="s">
        <v>29</v>
      </c>
      <c r="C12" s="100"/>
      <c r="D12" s="100"/>
      <c r="E12" s="119">
        <v>93153000</v>
      </c>
      <c r="F12" s="100"/>
    </row>
    <row r="13" spans="1:7" s="103" customFormat="1" ht="36.6" customHeight="1">
      <c r="A13" s="106">
        <v>2</v>
      </c>
      <c r="B13" s="109" t="s">
        <v>30</v>
      </c>
      <c r="C13" s="100"/>
      <c r="D13" s="117"/>
      <c r="E13" s="119">
        <v>224009000</v>
      </c>
      <c r="F13" s="100"/>
    </row>
    <row r="14" spans="1:7" s="103" customFormat="1" ht="51" customHeight="1">
      <c r="A14" s="106">
        <v>3</v>
      </c>
      <c r="B14" s="109" t="s">
        <v>32</v>
      </c>
      <c r="C14" s="100"/>
      <c r="D14" s="117"/>
      <c r="E14" s="119">
        <v>23400000</v>
      </c>
      <c r="F14" s="100"/>
    </row>
    <row r="15" spans="1:7" s="103" customFormat="1" ht="36" customHeight="1">
      <c r="A15" s="106">
        <v>4</v>
      </c>
      <c r="B15" s="109" t="s">
        <v>34</v>
      </c>
      <c r="C15" s="100"/>
      <c r="D15" s="117"/>
      <c r="E15" s="119">
        <v>32362000</v>
      </c>
      <c r="F15" s="100"/>
    </row>
    <row r="16" spans="1:7" s="103" customFormat="1" ht="36" customHeight="1">
      <c r="A16" s="106">
        <v>5</v>
      </c>
      <c r="B16" s="109" t="s">
        <v>35</v>
      </c>
      <c r="C16" s="100"/>
      <c r="D16" s="117"/>
      <c r="E16" s="119">
        <v>14008500</v>
      </c>
      <c r="F16" s="100"/>
    </row>
    <row r="17" spans="1:6" s="103" customFormat="1" ht="36" customHeight="1">
      <c r="A17" s="106">
        <v>6</v>
      </c>
      <c r="B17" s="109" t="s">
        <v>36</v>
      </c>
      <c r="C17" s="100"/>
      <c r="D17" s="117"/>
      <c r="E17" s="119">
        <v>1440000</v>
      </c>
      <c r="F17"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G16"/>
  <sheetViews>
    <sheetView view="pageBreakPreview" zoomScale="115" zoomScaleNormal="100" zoomScaleSheetLayoutView="115"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239</v>
      </c>
      <c r="B5" s="684"/>
      <c r="C5" s="684"/>
      <c r="D5" s="684"/>
      <c r="E5" s="684"/>
      <c r="F5" s="684"/>
    </row>
    <row r="6" spans="1:7" s="97" customFormat="1" ht="16.5" customHeight="1">
      <c r="A6" s="684" t="s">
        <v>251</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4310965424</v>
      </c>
      <c r="F9" s="100"/>
      <c r="G9" s="102"/>
    </row>
    <row r="10" spans="1:7" s="111" customFormat="1" ht="31.5" customHeight="1">
      <c r="A10" s="98" t="s">
        <v>12</v>
      </c>
      <c r="B10" s="104" t="s">
        <v>213</v>
      </c>
      <c r="C10" s="98"/>
      <c r="D10" s="98"/>
      <c r="E10" s="105">
        <f>3903844000+55402924</f>
        <v>3959246924</v>
      </c>
      <c r="F10" s="98"/>
    </row>
    <row r="11" spans="1:7" s="111" customFormat="1" ht="34.5" customHeight="1">
      <c r="A11" s="98" t="s">
        <v>23</v>
      </c>
      <c r="B11" s="104" t="s">
        <v>214</v>
      </c>
      <c r="C11" s="98"/>
      <c r="D11" s="98"/>
      <c r="E11" s="105">
        <f>SUM(E12:E16)</f>
        <v>351718500</v>
      </c>
      <c r="F11" s="98"/>
    </row>
    <row r="12" spans="1:7" s="103" customFormat="1" ht="47.65" customHeight="1">
      <c r="A12" s="106">
        <v>1</v>
      </c>
      <c r="B12" s="109" t="s">
        <v>29</v>
      </c>
      <c r="C12" s="100"/>
      <c r="D12" s="100"/>
      <c r="E12" s="118">
        <v>23645000</v>
      </c>
      <c r="F12" s="100"/>
    </row>
    <row r="13" spans="1:7" s="103" customFormat="1" ht="36.6" customHeight="1">
      <c r="A13" s="106">
        <v>2</v>
      </c>
      <c r="B13" s="109" t="s">
        <v>30</v>
      </c>
      <c r="C13" s="100"/>
      <c r="D13" s="117"/>
      <c r="E13" s="118">
        <v>250336000</v>
      </c>
      <c r="F13" s="100"/>
    </row>
    <row r="14" spans="1:7" s="103" customFormat="1" ht="36" customHeight="1">
      <c r="A14" s="106">
        <v>3</v>
      </c>
      <c r="B14" s="109" t="s">
        <v>34</v>
      </c>
      <c r="C14" s="100"/>
      <c r="D14" s="117"/>
      <c r="E14" s="118">
        <v>29052000</v>
      </c>
      <c r="F14" s="100"/>
    </row>
    <row r="15" spans="1:7" s="103" customFormat="1" ht="36" customHeight="1">
      <c r="A15" s="106">
        <v>4</v>
      </c>
      <c r="B15" s="109" t="s">
        <v>35</v>
      </c>
      <c r="C15" s="100"/>
      <c r="D15" s="117"/>
      <c r="E15" s="118">
        <v>48055500</v>
      </c>
      <c r="F15" s="100"/>
    </row>
    <row r="16" spans="1:7" s="103" customFormat="1" ht="36" customHeight="1">
      <c r="A16" s="106">
        <v>5</v>
      </c>
      <c r="B16" s="109" t="s">
        <v>36</v>
      </c>
      <c r="C16" s="100"/>
      <c r="D16" s="117"/>
      <c r="E16" s="118">
        <v>630000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G16"/>
  <sheetViews>
    <sheetView view="pageBreakPreview" zoomScaleNormal="100" zoomScaleSheetLayoutView="100"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240</v>
      </c>
      <c r="B5" s="684"/>
      <c r="C5" s="684"/>
      <c r="D5" s="684"/>
      <c r="E5" s="684"/>
      <c r="F5" s="684"/>
    </row>
    <row r="6" spans="1:7" s="97" customFormat="1" ht="16.5" customHeight="1">
      <c r="A6" s="684" t="s">
        <v>252</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9449886917</v>
      </c>
      <c r="F9" s="100"/>
      <c r="G9" s="102"/>
    </row>
    <row r="10" spans="1:7" s="111" customFormat="1" ht="31.5" customHeight="1">
      <c r="A10" s="98" t="s">
        <v>12</v>
      </c>
      <c r="B10" s="104" t="s">
        <v>213</v>
      </c>
      <c r="C10" s="98"/>
      <c r="D10" s="98"/>
      <c r="E10" s="105">
        <f>8410359000+99168984</f>
        <v>8509527984</v>
      </c>
      <c r="F10" s="98"/>
    </row>
    <row r="11" spans="1:7" s="111" customFormat="1" ht="34.5" customHeight="1">
      <c r="A11" s="98" t="s">
        <v>23</v>
      </c>
      <c r="B11" s="104" t="s">
        <v>214</v>
      </c>
      <c r="C11" s="98"/>
      <c r="D11" s="98"/>
      <c r="E11" s="105">
        <f>SUM(E12:E16)</f>
        <v>940358933</v>
      </c>
      <c r="F11" s="98"/>
    </row>
    <row r="12" spans="1:7" s="103" customFormat="1" ht="47.65" customHeight="1">
      <c r="A12" s="106">
        <v>1</v>
      </c>
      <c r="B12" s="109" t="s">
        <v>29</v>
      </c>
      <c r="C12" s="100"/>
      <c r="D12" s="100"/>
      <c r="E12" s="118">
        <v>210009000</v>
      </c>
      <c r="F12" s="100"/>
    </row>
    <row r="13" spans="1:7" s="103" customFormat="1" ht="36.6" customHeight="1">
      <c r="A13" s="106">
        <v>2</v>
      </c>
      <c r="B13" s="109" t="s">
        <v>30</v>
      </c>
      <c r="C13" s="100"/>
      <c r="D13" s="117"/>
      <c r="E13" s="118">
        <v>534047000</v>
      </c>
      <c r="F13" s="100"/>
    </row>
    <row r="14" spans="1:7" s="103" customFormat="1" ht="36" customHeight="1">
      <c r="A14" s="106">
        <v>3</v>
      </c>
      <c r="B14" s="109" t="s">
        <v>34</v>
      </c>
      <c r="C14" s="100"/>
      <c r="D14" s="117"/>
      <c r="E14" s="118">
        <v>79010000</v>
      </c>
      <c r="F14" s="100"/>
    </row>
    <row r="15" spans="1:7" s="103" customFormat="1" ht="36" customHeight="1">
      <c r="A15" s="106">
        <v>4</v>
      </c>
      <c r="B15" s="109" t="s">
        <v>35</v>
      </c>
      <c r="C15" s="100"/>
      <c r="D15" s="117"/>
      <c r="E15" s="118">
        <v>32250000</v>
      </c>
      <c r="F15" s="100"/>
    </row>
    <row r="16" spans="1:7" s="103" customFormat="1" ht="36" customHeight="1">
      <c r="A16" s="106">
        <v>5</v>
      </c>
      <c r="B16" s="109" t="s">
        <v>36</v>
      </c>
      <c r="C16" s="100"/>
      <c r="D16" s="117"/>
      <c r="E16" s="118">
        <v>85042933</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G16"/>
  <sheetViews>
    <sheetView view="pageBreakPreview" zoomScaleNormal="100" zoomScaleSheetLayoutView="100"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241</v>
      </c>
      <c r="B5" s="684"/>
      <c r="C5" s="684"/>
      <c r="D5" s="684"/>
      <c r="E5" s="684"/>
      <c r="F5" s="684"/>
    </row>
    <row r="6" spans="1:7" s="97" customFormat="1" ht="16.5" customHeight="1">
      <c r="A6" s="684" t="s">
        <v>253</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6623565700</v>
      </c>
      <c r="F9" s="100"/>
      <c r="G9" s="102"/>
    </row>
    <row r="10" spans="1:7" s="111" customFormat="1" ht="31.5" customHeight="1">
      <c r="A10" s="98" t="s">
        <v>12</v>
      </c>
      <c r="B10" s="104" t="s">
        <v>213</v>
      </c>
      <c r="C10" s="98"/>
      <c r="D10" s="98"/>
      <c r="E10" s="105">
        <f>5822152000+137141700</f>
        <v>5959293700</v>
      </c>
      <c r="F10" s="98"/>
    </row>
    <row r="11" spans="1:7" s="111" customFormat="1" ht="34.5" customHeight="1">
      <c r="A11" s="98" t="s">
        <v>23</v>
      </c>
      <c r="B11" s="104" t="s">
        <v>214</v>
      </c>
      <c r="C11" s="98"/>
      <c r="D11" s="98"/>
      <c r="E11" s="105">
        <f>SUM(E12:E16)</f>
        <v>664272000</v>
      </c>
      <c r="F11" s="98"/>
    </row>
    <row r="12" spans="1:7" s="103" customFormat="1" ht="47.65" customHeight="1">
      <c r="A12" s="106">
        <v>1</v>
      </c>
      <c r="B12" s="109" t="s">
        <v>29</v>
      </c>
      <c r="C12" s="100"/>
      <c r="D12" s="100"/>
      <c r="E12" s="118">
        <v>86172000</v>
      </c>
      <c r="F12" s="100"/>
    </row>
    <row r="13" spans="1:7" s="103" customFormat="1" ht="36.6" customHeight="1">
      <c r="A13" s="106">
        <v>2</v>
      </c>
      <c r="B13" s="109" t="s">
        <v>30</v>
      </c>
      <c r="C13" s="100"/>
      <c r="D13" s="117"/>
      <c r="E13" s="118">
        <v>379302000</v>
      </c>
      <c r="F13" s="100"/>
    </row>
    <row r="14" spans="1:7" s="103" customFormat="1" ht="36" customHeight="1">
      <c r="A14" s="106">
        <v>3</v>
      </c>
      <c r="B14" s="109" t="s">
        <v>34</v>
      </c>
      <c r="C14" s="100"/>
      <c r="D14" s="117"/>
      <c r="E14" s="118">
        <v>58548000</v>
      </c>
      <c r="F14" s="100"/>
    </row>
    <row r="15" spans="1:7" s="103" customFormat="1" ht="36" customHeight="1">
      <c r="A15" s="106">
        <v>4</v>
      </c>
      <c r="B15" s="109" t="s">
        <v>35</v>
      </c>
      <c r="C15" s="100"/>
      <c r="D15" s="117"/>
      <c r="E15" s="118">
        <v>8250000</v>
      </c>
      <c r="F15" s="100"/>
    </row>
    <row r="16" spans="1:7" s="103" customFormat="1" ht="36" customHeight="1">
      <c r="A16" s="106">
        <v>5</v>
      </c>
      <c r="B16" s="109" t="s">
        <v>36</v>
      </c>
      <c r="C16" s="100"/>
      <c r="D16" s="117"/>
      <c r="E16" s="118">
        <v>132000000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16"/>
  <sheetViews>
    <sheetView view="pageBreakPreview" zoomScale="85" zoomScaleNormal="100" zoomScaleSheetLayoutView="85" workbookViewId="0">
      <selection activeCell="E11" sqref="E11"/>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254</v>
      </c>
      <c r="B5" s="684"/>
      <c r="C5" s="684"/>
      <c r="D5" s="684"/>
      <c r="E5" s="684"/>
      <c r="F5" s="684"/>
    </row>
    <row r="6" spans="1:7" s="97" customFormat="1" ht="16.5" customHeight="1">
      <c r="A6" s="684" t="s">
        <v>255</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8682553723</v>
      </c>
      <c r="F9" s="100"/>
      <c r="G9" s="102"/>
    </row>
    <row r="10" spans="1:7" s="111" customFormat="1" ht="31.5" customHeight="1">
      <c r="A10" s="98" t="s">
        <v>12</v>
      </c>
      <c r="B10" s="104" t="s">
        <v>213</v>
      </c>
      <c r="C10" s="98"/>
      <c r="D10" s="98"/>
      <c r="E10" s="105">
        <f>7696118000+79989723</f>
        <v>7776107723</v>
      </c>
      <c r="F10" s="98"/>
    </row>
    <row r="11" spans="1:7" s="111" customFormat="1" ht="34.5" customHeight="1">
      <c r="A11" s="98" t="s">
        <v>23</v>
      </c>
      <c r="B11" s="104" t="s">
        <v>214</v>
      </c>
      <c r="C11" s="98"/>
      <c r="D11" s="98"/>
      <c r="E11" s="105">
        <f>SUM(E12:E16)</f>
        <v>906446000</v>
      </c>
      <c r="F11" s="98"/>
    </row>
    <row r="12" spans="1:7" s="103" customFormat="1" ht="47.65" customHeight="1">
      <c r="A12" s="106">
        <v>1</v>
      </c>
      <c r="B12" s="109" t="s">
        <v>29</v>
      </c>
      <c r="C12" s="100"/>
      <c r="D12" s="100"/>
      <c r="E12" s="118">
        <v>97808000</v>
      </c>
      <c r="F12" s="100"/>
    </row>
    <row r="13" spans="1:7" s="103" customFormat="1" ht="36.6" customHeight="1">
      <c r="A13" s="106">
        <v>2</v>
      </c>
      <c r="B13" s="109" t="s">
        <v>30</v>
      </c>
      <c r="C13" s="100"/>
      <c r="D13" s="117"/>
      <c r="E13" s="118">
        <v>525309000</v>
      </c>
      <c r="F13" s="100"/>
    </row>
    <row r="14" spans="1:7" s="103" customFormat="1" ht="36" customHeight="1">
      <c r="A14" s="106">
        <v>3</v>
      </c>
      <c r="B14" s="109" t="s">
        <v>34</v>
      </c>
      <c r="C14" s="100"/>
      <c r="D14" s="117"/>
      <c r="E14" s="118">
        <v>70854000</v>
      </c>
      <c r="F14" s="100"/>
    </row>
    <row r="15" spans="1:7" s="103" customFormat="1" ht="36" customHeight="1">
      <c r="A15" s="106">
        <v>4</v>
      </c>
      <c r="B15" s="109" t="s">
        <v>35</v>
      </c>
      <c r="C15" s="100"/>
      <c r="D15" s="117"/>
      <c r="E15" s="118">
        <v>25750000</v>
      </c>
      <c r="F15" s="100"/>
    </row>
    <row r="16" spans="1:7" s="103" customFormat="1" ht="36" customHeight="1">
      <c r="A16" s="106">
        <v>5</v>
      </c>
      <c r="B16" s="109" t="s">
        <v>36</v>
      </c>
      <c r="C16" s="100"/>
      <c r="D16" s="117"/>
      <c r="E16" s="118">
        <v>186725000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G16"/>
  <sheetViews>
    <sheetView view="pageBreakPreview" zoomScale="85" zoomScaleNormal="100" zoomScaleSheetLayoutView="85" workbookViewId="0">
      <selection activeCell="I12" sqref="I12"/>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256</v>
      </c>
      <c r="B5" s="684"/>
      <c r="C5" s="684"/>
      <c r="D5" s="684"/>
      <c r="E5" s="684"/>
      <c r="F5" s="684"/>
    </row>
    <row r="6" spans="1:7" s="97" customFormat="1" ht="16.5" customHeight="1">
      <c r="A6" s="684" t="s">
        <v>257</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8997050791</v>
      </c>
      <c r="F9" s="100"/>
      <c r="G9" s="102"/>
    </row>
    <row r="10" spans="1:7" s="111" customFormat="1" ht="31.5" customHeight="1">
      <c r="A10" s="98" t="s">
        <v>12</v>
      </c>
      <c r="B10" s="104" t="s">
        <v>213</v>
      </c>
      <c r="C10" s="98"/>
      <c r="D10" s="98"/>
      <c r="E10" s="105">
        <f>7980074000+75738791</f>
        <v>8055812791</v>
      </c>
      <c r="F10" s="98"/>
    </row>
    <row r="11" spans="1:7" s="111" customFormat="1" ht="34.5" customHeight="1">
      <c r="A11" s="98" t="s">
        <v>23</v>
      </c>
      <c r="B11" s="104" t="s">
        <v>214</v>
      </c>
      <c r="C11" s="98"/>
      <c r="D11" s="98"/>
      <c r="E11" s="105">
        <f>SUM(E12:E16)</f>
        <v>941238000</v>
      </c>
      <c r="F11" s="98"/>
    </row>
    <row r="12" spans="1:7" s="103" customFormat="1" ht="47.65" customHeight="1">
      <c r="A12" s="106">
        <v>1</v>
      </c>
      <c r="B12" s="109" t="s">
        <v>29</v>
      </c>
      <c r="C12" s="100"/>
      <c r="D12" s="100"/>
      <c r="E12" s="118">
        <v>99092000</v>
      </c>
      <c r="F12" s="100"/>
    </row>
    <row r="13" spans="1:7" s="103" customFormat="1" ht="36.6" customHeight="1">
      <c r="A13" s="106">
        <v>2</v>
      </c>
      <c r="B13" s="109" t="s">
        <v>30</v>
      </c>
      <c r="C13" s="100"/>
      <c r="D13" s="117"/>
      <c r="E13" s="118">
        <v>525739000</v>
      </c>
      <c r="F13" s="100"/>
    </row>
    <row r="14" spans="1:7" s="103" customFormat="1" ht="36" customHeight="1">
      <c r="A14" s="106">
        <v>3</v>
      </c>
      <c r="B14" s="109" t="s">
        <v>34</v>
      </c>
      <c r="C14" s="100"/>
      <c r="D14" s="117"/>
      <c r="E14" s="118">
        <v>69638000</v>
      </c>
      <c r="F14" s="100"/>
    </row>
    <row r="15" spans="1:7" s="103" customFormat="1" ht="36" customHeight="1">
      <c r="A15" s="106">
        <v>4</v>
      </c>
      <c r="B15" s="109" t="s">
        <v>35</v>
      </c>
      <c r="C15" s="100"/>
      <c r="D15" s="117"/>
      <c r="E15" s="118">
        <v>79134000</v>
      </c>
      <c r="F15" s="100"/>
    </row>
    <row r="16" spans="1:7" s="103" customFormat="1" ht="36" customHeight="1">
      <c r="A16" s="106">
        <v>5</v>
      </c>
      <c r="B16" s="109" t="s">
        <v>36</v>
      </c>
      <c r="C16" s="100"/>
      <c r="D16" s="117"/>
      <c r="E16" s="118">
        <v>167635000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AD988-575C-4592-A1EC-08CB584685A7}">
  <dimension ref="A1:XDP250"/>
  <sheetViews>
    <sheetView topLeftCell="A181" zoomScale="55" zoomScaleNormal="55" workbookViewId="0">
      <selection activeCell="J11" sqref="J11"/>
    </sheetView>
  </sheetViews>
  <sheetFormatPr defaultColWidth="9.85546875" defaultRowHeight="15.75" outlineLevelRow="1"/>
  <cols>
    <col min="1" max="1" width="5.140625" style="134" bestFit="1" customWidth="1"/>
    <col min="2" max="2" width="73.28515625" style="322" customWidth="1"/>
    <col min="3" max="3" width="13.140625" style="322" bestFit="1" customWidth="1"/>
    <col min="4" max="4" width="20.7109375" style="323" bestFit="1" customWidth="1"/>
    <col min="5" max="5" width="15.5703125" style="324" customWidth="1"/>
    <col min="6" max="6" width="14.85546875" style="324" customWidth="1"/>
    <col min="7" max="7" width="17" style="325" customWidth="1"/>
    <col min="8" max="8" width="22.140625" style="325" customWidth="1"/>
    <col min="9" max="9" width="21" style="325" customWidth="1"/>
    <col min="10" max="10" width="21.5703125" style="325" bestFit="1" customWidth="1"/>
    <col min="11" max="11" width="14.140625" style="325" customWidth="1"/>
    <col min="12" max="12" width="15.85546875" style="325" customWidth="1"/>
    <col min="13" max="13" width="12.42578125" style="323" bestFit="1" customWidth="1"/>
    <col min="14" max="14" width="30.28515625" style="121" customWidth="1"/>
    <col min="15" max="216" width="9.85546875" style="121"/>
    <col min="217" max="217" width="9.42578125" style="121" customWidth="1"/>
    <col min="218" max="218" width="76.85546875" style="121" customWidth="1"/>
    <col min="219" max="220" width="9.85546875" style="121"/>
    <col min="221" max="221" width="15.7109375" style="121" customWidth="1"/>
    <col min="222" max="222" width="8.85546875" style="121" customWidth="1"/>
    <col min="223" max="226" width="17.5703125" style="121" customWidth="1"/>
    <col min="227" max="227" width="19.5703125" style="121" customWidth="1"/>
    <col min="228" max="241" width="9.85546875" style="121"/>
    <col min="242" max="242" width="8.140625" style="121" customWidth="1"/>
    <col min="243" max="472" width="9.85546875" style="121"/>
    <col min="473" max="473" width="9.42578125" style="121" customWidth="1"/>
    <col min="474" max="474" width="76.85546875" style="121" customWidth="1"/>
    <col min="475" max="476" width="9.85546875" style="121"/>
    <col min="477" max="477" width="15.7109375" style="121" customWidth="1"/>
    <col min="478" max="478" width="8.85546875" style="121" customWidth="1"/>
    <col min="479" max="482" width="17.5703125" style="121" customWidth="1"/>
    <col min="483" max="483" width="19.5703125" style="121" customWidth="1"/>
    <col min="484" max="497" width="9.85546875" style="121"/>
    <col min="498" max="498" width="8.140625" style="121" customWidth="1"/>
    <col min="499" max="728" width="9.85546875" style="121"/>
    <col min="729" max="729" width="9.42578125" style="121" customWidth="1"/>
    <col min="730" max="730" width="76.85546875" style="121" customWidth="1"/>
    <col min="731" max="732" width="9.85546875" style="121"/>
    <col min="733" max="733" width="15.7109375" style="121" customWidth="1"/>
    <col min="734" max="734" width="8.85546875" style="121" customWidth="1"/>
    <col min="735" max="738" width="17.5703125" style="121" customWidth="1"/>
    <col min="739" max="739" width="19.5703125" style="121" customWidth="1"/>
    <col min="740" max="753" width="9.85546875" style="121"/>
    <col min="754" max="754" width="8.140625" style="121" customWidth="1"/>
    <col min="755" max="984" width="9.85546875" style="121"/>
    <col min="985" max="985" width="9.42578125" style="121" customWidth="1"/>
    <col min="986" max="986" width="76.85546875" style="121" customWidth="1"/>
    <col min="987" max="988" width="9.85546875" style="121"/>
    <col min="989" max="989" width="15.7109375" style="121" customWidth="1"/>
    <col min="990" max="990" width="8.85546875" style="121" customWidth="1"/>
    <col min="991" max="994" width="17.5703125" style="121" customWidth="1"/>
    <col min="995" max="995" width="19.5703125" style="121" customWidth="1"/>
    <col min="996" max="1009" width="9.85546875" style="121"/>
    <col min="1010" max="1010" width="8.140625" style="121" customWidth="1"/>
    <col min="1011" max="1240" width="9.85546875" style="121"/>
    <col min="1241" max="1241" width="9.42578125" style="121" customWidth="1"/>
    <col min="1242" max="1242" width="76.85546875" style="121" customWidth="1"/>
    <col min="1243" max="1244" width="9.85546875" style="121"/>
    <col min="1245" max="1245" width="15.7109375" style="121" customWidth="1"/>
    <col min="1246" max="1246" width="8.85546875" style="121" customWidth="1"/>
    <col min="1247" max="1250" width="17.5703125" style="121" customWidth="1"/>
    <col min="1251" max="1251" width="19.5703125" style="121" customWidth="1"/>
    <col min="1252" max="1265" width="9.85546875" style="121"/>
    <col min="1266" max="1266" width="8.140625" style="121" customWidth="1"/>
    <col min="1267" max="1496" width="9.85546875" style="121"/>
    <col min="1497" max="1497" width="9.42578125" style="121" customWidth="1"/>
    <col min="1498" max="1498" width="76.85546875" style="121" customWidth="1"/>
    <col min="1499" max="1500" width="9.85546875" style="121"/>
    <col min="1501" max="1501" width="15.7109375" style="121" customWidth="1"/>
    <col min="1502" max="1502" width="8.85546875" style="121" customWidth="1"/>
    <col min="1503" max="1506" width="17.5703125" style="121" customWidth="1"/>
    <col min="1507" max="1507" width="19.5703125" style="121" customWidth="1"/>
    <col min="1508" max="1521" width="9.85546875" style="121"/>
    <col min="1522" max="1522" width="8.140625" style="121" customWidth="1"/>
    <col min="1523" max="1752" width="9.85546875" style="121"/>
    <col min="1753" max="1753" width="9.42578125" style="121" customWidth="1"/>
    <col min="1754" max="1754" width="76.85546875" style="121" customWidth="1"/>
    <col min="1755" max="1756" width="9.85546875" style="121"/>
    <col min="1757" max="1757" width="15.7109375" style="121" customWidth="1"/>
    <col min="1758" max="1758" width="8.85546875" style="121" customWidth="1"/>
    <col min="1759" max="1762" width="17.5703125" style="121" customWidth="1"/>
    <col min="1763" max="1763" width="19.5703125" style="121" customWidth="1"/>
    <col min="1764" max="1777" width="9.85546875" style="121"/>
    <col min="1778" max="1778" width="8.140625" style="121" customWidth="1"/>
    <col min="1779" max="2008" width="9.85546875" style="121"/>
    <col min="2009" max="2009" width="9.42578125" style="121" customWidth="1"/>
    <col min="2010" max="2010" width="76.85546875" style="121" customWidth="1"/>
    <col min="2011" max="2012" width="9.85546875" style="121"/>
    <col min="2013" max="2013" width="15.7109375" style="121" customWidth="1"/>
    <col min="2014" max="2014" width="8.85546875" style="121" customWidth="1"/>
    <col min="2015" max="2018" width="17.5703125" style="121" customWidth="1"/>
    <col min="2019" max="2019" width="19.5703125" style="121" customWidth="1"/>
    <col min="2020" max="2033" width="9.85546875" style="121"/>
    <col min="2034" max="2034" width="8.140625" style="121" customWidth="1"/>
    <col min="2035" max="2264" width="9.85546875" style="121"/>
    <col min="2265" max="2265" width="9.42578125" style="121" customWidth="1"/>
    <col min="2266" max="2266" width="76.85546875" style="121" customWidth="1"/>
    <col min="2267" max="2268" width="9.85546875" style="121"/>
    <col min="2269" max="2269" width="15.7109375" style="121" customWidth="1"/>
    <col min="2270" max="2270" width="8.85546875" style="121" customWidth="1"/>
    <col min="2271" max="2274" width="17.5703125" style="121" customWidth="1"/>
    <col min="2275" max="2275" width="19.5703125" style="121" customWidth="1"/>
    <col min="2276" max="2289" width="9.85546875" style="121"/>
    <col min="2290" max="2290" width="8.140625" style="121" customWidth="1"/>
    <col min="2291" max="2520" width="9.85546875" style="121"/>
    <col min="2521" max="2521" width="9.42578125" style="121" customWidth="1"/>
    <col min="2522" max="2522" width="76.85546875" style="121" customWidth="1"/>
    <col min="2523" max="2524" width="9.85546875" style="121"/>
    <col min="2525" max="2525" width="15.7109375" style="121" customWidth="1"/>
    <col min="2526" max="2526" width="8.85546875" style="121" customWidth="1"/>
    <col min="2527" max="2530" width="17.5703125" style="121" customWidth="1"/>
    <col min="2531" max="2531" width="19.5703125" style="121" customWidth="1"/>
    <col min="2532" max="2545" width="9.85546875" style="121"/>
    <col min="2546" max="2546" width="8.140625" style="121" customWidth="1"/>
    <col min="2547" max="2776" width="9.85546875" style="121"/>
    <col min="2777" max="2777" width="9.42578125" style="121" customWidth="1"/>
    <col min="2778" max="2778" width="76.85546875" style="121" customWidth="1"/>
    <col min="2779" max="2780" width="9.85546875" style="121"/>
    <col min="2781" max="2781" width="15.7109375" style="121" customWidth="1"/>
    <col min="2782" max="2782" width="8.85546875" style="121" customWidth="1"/>
    <col min="2783" max="2786" width="17.5703125" style="121" customWidth="1"/>
    <col min="2787" max="2787" width="19.5703125" style="121" customWidth="1"/>
    <col min="2788" max="2801" width="9.85546875" style="121"/>
    <col min="2802" max="2802" width="8.140625" style="121" customWidth="1"/>
    <col min="2803" max="3032" width="9.85546875" style="121"/>
    <col min="3033" max="3033" width="9.42578125" style="121" customWidth="1"/>
    <col min="3034" max="3034" width="76.85546875" style="121" customWidth="1"/>
    <col min="3035" max="3036" width="9.85546875" style="121"/>
    <col min="3037" max="3037" width="15.7109375" style="121" customWidth="1"/>
    <col min="3038" max="3038" width="8.85546875" style="121" customWidth="1"/>
    <col min="3039" max="3042" width="17.5703125" style="121" customWidth="1"/>
    <col min="3043" max="3043" width="19.5703125" style="121" customWidth="1"/>
    <col min="3044" max="3057" width="9.85546875" style="121"/>
    <col min="3058" max="3058" width="8.140625" style="121" customWidth="1"/>
    <col min="3059" max="3288" width="9.85546875" style="121"/>
    <col min="3289" max="3289" width="9.42578125" style="121" customWidth="1"/>
    <col min="3290" max="3290" width="76.85546875" style="121" customWidth="1"/>
    <col min="3291" max="3292" width="9.85546875" style="121"/>
    <col min="3293" max="3293" width="15.7109375" style="121" customWidth="1"/>
    <col min="3294" max="3294" width="8.85546875" style="121" customWidth="1"/>
    <col min="3295" max="3298" width="17.5703125" style="121" customWidth="1"/>
    <col min="3299" max="3299" width="19.5703125" style="121" customWidth="1"/>
    <col min="3300" max="3313" width="9.85546875" style="121"/>
    <col min="3314" max="3314" width="8.140625" style="121" customWidth="1"/>
    <col min="3315" max="3544" width="9.85546875" style="121"/>
    <col min="3545" max="3545" width="9.42578125" style="121" customWidth="1"/>
    <col min="3546" max="3546" width="76.85546875" style="121" customWidth="1"/>
    <col min="3547" max="3548" width="9.85546875" style="121"/>
    <col min="3549" max="3549" width="15.7109375" style="121" customWidth="1"/>
    <col min="3550" max="3550" width="8.85546875" style="121" customWidth="1"/>
    <col min="3551" max="3554" width="17.5703125" style="121" customWidth="1"/>
    <col min="3555" max="3555" width="19.5703125" style="121" customWidth="1"/>
    <col min="3556" max="3569" width="9.85546875" style="121"/>
    <col min="3570" max="3570" width="8.140625" style="121" customWidth="1"/>
    <col min="3571" max="3800" width="9.85546875" style="121"/>
    <col min="3801" max="3801" width="9.42578125" style="121" customWidth="1"/>
    <col min="3802" max="3802" width="76.85546875" style="121" customWidth="1"/>
    <col min="3803" max="3804" width="9.85546875" style="121"/>
    <col min="3805" max="3805" width="15.7109375" style="121" customWidth="1"/>
    <col min="3806" max="3806" width="8.85546875" style="121" customWidth="1"/>
    <col min="3807" max="3810" width="17.5703125" style="121" customWidth="1"/>
    <col min="3811" max="3811" width="19.5703125" style="121" customWidth="1"/>
    <col min="3812" max="3825" width="9.85546875" style="121"/>
    <col min="3826" max="3826" width="8.140625" style="121" customWidth="1"/>
    <col min="3827" max="4056" width="9.85546875" style="121"/>
    <col min="4057" max="4057" width="9.42578125" style="121" customWidth="1"/>
    <col min="4058" max="4058" width="76.85546875" style="121" customWidth="1"/>
    <col min="4059" max="4060" width="9.85546875" style="121"/>
    <col min="4061" max="4061" width="15.7109375" style="121" customWidth="1"/>
    <col min="4062" max="4062" width="8.85546875" style="121" customWidth="1"/>
    <col min="4063" max="4066" width="17.5703125" style="121" customWidth="1"/>
    <col min="4067" max="4067" width="19.5703125" style="121" customWidth="1"/>
    <col min="4068" max="4081" width="9.85546875" style="121"/>
    <col min="4082" max="4082" width="8.140625" style="121" customWidth="1"/>
    <col min="4083" max="4312" width="9.85546875" style="121"/>
    <col min="4313" max="4313" width="9.42578125" style="121" customWidth="1"/>
    <col min="4314" max="4314" width="76.85546875" style="121" customWidth="1"/>
    <col min="4315" max="4316" width="9.85546875" style="121"/>
    <col min="4317" max="4317" width="15.7109375" style="121" customWidth="1"/>
    <col min="4318" max="4318" width="8.85546875" style="121" customWidth="1"/>
    <col min="4319" max="4322" width="17.5703125" style="121" customWidth="1"/>
    <col min="4323" max="4323" width="19.5703125" style="121" customWidth="1"/>
    <col min="4324" max="4337" width="9.85546875" style="121"/>
    <col min="4338" max="4338" width="8.140625" style="121" customWidth="1"/>
    <col min="4339" max="4568" width="9.85546875" style="121"/>
    <col min="4569" max="4569" width="9.42578125" style="121" customWidth="1"/>
    <col min="4570" max="4570" width="76.85546875" style="121" customWidth="1"/>
    <col min="4571" max="4572" width="9.85546875" style="121"/>
    <col min="4573" max="4573" width="15.7109375" style="121" customWidth="1"/>
    <col min="4574" max="4574" width="8.85546875" style="121" customWidth="1"/>
    <col min="4575" max="4578" width="17.5703125" style="121" customWidth="1"/>
    <col min="4579" max="4579" width="19.5703125" style="121" customWidth="1"/>
    <col min="4580" max="4593" width="9.85546875" style="121"/>
    <col min="4594" max="4594" width="8.140625" style="121" customWidth="1"/>
    <col min="4595" max="4824" width="9.85546875" style="121"/>
    <col min="4825" max="4825" width="9.42578125" style="121" customWidth="1"/>
    <col min="4826" max="4826" width="76.85546875" style="121" customWidth="1"/>
    <col min="4827" max="4828" width="9.85546875" style="121"/>
    <col min="4829" max="4829" width="15.7109375" style="121" customWidth="1"/>
    <col min="4830" max="4830" width="8.85546875" style="121" customWidth="1"/>
    <col min="4831" max="4834" width="17.5703125" style="121" customWidth="1"/>
    <col min="4835" max="4835" width="19.5703125" style="121" customWidth="1"/>
    <col min="4836" max="4849" width="9.85546875" style="121"/>
    <col min="4850" max="4850" width="8.140625" style="121" customWidth="1"/>
    <col min="4851" max="5080" width="9.85546875" style="121"/>
    <col min="5081" max="5081" width="9.42578125" style="121" customWidth="1"/>
    <col min="5082" max="5082" width="76.85546875" style="121" customWidth="1"/>
    <col min="5083" max="5084" width="9.85546875" style="121"/>
    <col min="5085" max="5085" width="15.7109375" style="121" customWidth="1"/>
    <col min="5086" max="5086" width="8.85546875" style="121" customWidth="1"/>
    <col min="5087" max="5090" width="17.5703125" style="121" customWidth="1"/>
    <col min="5091" max="5091" width="19.5703125" style="121" customWidth="1"/>
    <col min="5092" max="5105" width="9.85546875" style="121"/>
    <col min="5106" max="5106" width="8.140625" style="121" customWidth="1"/>
    <col min="5107" max="5336" width="9.85546875" style="121"/>
    <col min="5337" max="5337" width="9.42578125" style="121" customWidth="1"/>
    <col min="5338" max="5338" width="76.85546875" style="121" customWidth="1"/>
    <col min="5339" max="5340" width="9.85546875" style="121"/>
    <col min="5341" max="5341" width="15.7109375" style="121" customWidth="1"/>
    <col min="5342" max="5342" width="8.85546875" style="121" customWidth="1"/>
    <col min="5343" max="5346" width="17.5703125" style="121" customWidth="1"/>
    <col min="5347" max="5347" width="19.5703125" style="121" customWidth="1"/>
    <col min="5348" max="5361" width="9.85546875" style="121"/>
    <col min="5362" max="5362" width="8.140625" style="121" customWidth="1"/>
    <col min="5363" max="5592" width="9.85546875" style="121"/>
    <col min="5593" max="5593" width="9.42578125" style="121" customWidth="1"/>
    <col min="5594" max="5594" width="76.85546875" style="121" customWidth="1"/>
    <col min="5595" max="5596" width="9.85546875" style="121"/>
    <col min="5597" max="5597" width="15.7109375" style="121" customWidth="1"/>
    <col min="5598" max="5598" width="8.85546875" style="121" customWidth="1"/>
    <col min="5599" max="5602" width="17.5703125" style="121" customWidth="1"/>
    <col min="5603" max="5603" width="19.5703125" style="121" customWidth="1"/>
    <col min="5604" max="5617" width="9.85546875" style="121"/>
    <col min="5618" max="5618" width="8.140625" style="121" customWidth="1"/>
    <col min="5619" max="5848" width="9.85546875" style="121"/>
    <col min="5849" max="5849" width="9.42578125" style="121" customWidth="1"/>
    <col min="5850" max="5850" width="76.85546875" style="121" customWidth="1"/>
    <col min="5851" max="5852" width="9.85546875" style="121"/>
    <col min="5853" max="5853" width="15.7109375" style="121" customWidth="1"/>
    <col min="5854" max="5854" width="8.85546875" style="121" customWidth="1"/>
    <col min="5855" max="5858" width="17.5703125" style="121" customWidth="1"/>
    <col min="5859" max="5859" width="19.5703125" style="121" customWidth="1"/>
    <col min="5860" max="5873" width="9.85546875" style="121"/>
    <col min="5874" max="5874" width="8.140625" style="121" customWidth="1"/>
    <col min="5875" max="6104" width="9.85546875" style="121"/>
    <col min="6105" max="6105" width="9.42578125" style="121" customWidth="1"/>
    <col min="6106" max="6106" width="76.85546875" style="121" customWidth="1"/>
    <col min="6107" max="6108" width="9.85546875" style="121"/>
    <col min="6109" max="6109" width="15.7109375" style="121" customWidth="1"/>
    <col min="6110" max="6110" width="8.85546875" style="121" customWidth="1"/>
    <col min="6111" max="6114" width="17.5703125" style="121" customWidth="1"/>
    <col min="6115" max="6115" width="19.5703125" style="121" customWidth="1"/>
    <col min="6116" max="6129" width="9.85546875" style="121"/>
    <col min="6130" max="6130" width="8.140625" style="121" customWidth="1"/>
    <col min="6131" max="6360" width="9.85546875" style="121"/>
    <col min="6361" max="6361" width="9.42578125" style="121" customWidth="1"/>
    <col min="6362" max="6362" width="76.85546875" style="121" customWidth="1"/>
    <col min="6363" max="6364" width="9.85546875" style="121"/>
    <col min="6365" max="6365" width="15.7109375" style="121" customWidth="1"/>
    <col min="6366" max="6366" width="8.85546875" style="121" customWidth="1"/>
    <col min="6367" max="6370" width="17.5703125" style="121" customWidth="1"/>
    <col min="6371" max="6371" width="19.5703125" style="121" customWidth="1"/>
    <col min="6372" max="6385" width="9.85546875" style="121"/>
    <col min="6386" max="6386" width="8.140625" style="121" customWidth="1"/>
    <col min="6387" max="6616" width="9.85546875" style="121"/>
    <col min="6617" max="6617" width="9.42578125" style="121" customWidth="1"/>
    <col min="6618" max="6618" width="76.85546875" style="121" customWidth="1"/>
    <col min="6619" max="6620" width="9.85546875" style="121"/>
    <col min="6621" max="6621" width="15.7109375" style="121" customWidth="1"/>
    <col min="6622" max="6622" width="8.85546875" style="121" customWidth="1"/>
    <col min="6623" max="6626" width="17.5703125" style="121" customWidth="1"/>
    <col min="6627" max="6627" width="19.5703125" style="121" customWidth="1"/>
    <col min="6628" max="6641" width="9.85546875" style="121"/>
    <col min="6642" max="6642" width="8.140625" style="121" customWidth="1"/>
    <col min="6643" max="6872" width="9.85546875" style="121"/>
    <col min="6873" max="6873" width="9.42578125" style="121" customWidth="1"/>
    <col min="6874" max="6874" width="76.85546875" style="121" customWidth="1"/>
    <col min="6875" max="6876" width="9.85546875" style="121"/>
    <col min="6877" max="6877" width="15.7109375" style="121" customWidth="1"/>
    <col min="6878" max="6878" width="8.85546875" style="121" customWidth="1"/>
    <col min="6879" max="6882" width="17.5703125" style="121" customWidth="1"/>
    <col min="6883" max="6883" width="19.5703125" style="121" customWidth="1"/>
    <col min="6884" max="6897" width="9.85546875" style="121"/>
    <col min="6898" max="6898" width="8.140625" style="121" customWidth="1"/>
    <col min="6899" max="7128" width="9.85546875" style="121"/>
    <col min="7129" max="7129" width="9.42578125" style="121" customWidth="1"/>
    <col min="7130" max="7130" width="76.85546875" style="121" customWidth="1"/>
    <col min="7131" max="7132" width="9.85546875" style="121"/>
    <col min="7133" max="7133" width="15.7109375" style="121" customWidth="1"/>
    <col min="7134" max="7134" width="8.85546875" style="121" customWidth="1"/>
    <col min="7135" max="7138" width="17.5703125" style="121" customWidth="1"/>
    <col min="7139" max="7139" width="19.5703125" style="121" customWidth="1"/>
    <col min="7140" max="7153" width="9.85546875" style="121"/>
    <col min="7154" max="7154" width="8.140625" style="121" customWidth="1"/>
    <col min="7155" max="7384" width="9.85546875" style="121"/>
    <col min="7385" max="7385" width="9.42578125" style="121" customWidth="1"/>
    <col min="7386" max="7386" width="76.85546875" style="121" customWidth="1"/>
    <col min="7387" max="7388" width="9.85546875" style="121"/>
    <col min="7389" max="7389" width="15.7109375" style="121" customWidth="1"/>
    <col min="7390" max="7390" width="8.85546875" style="121" customWidth="1"/>
    <col min="7391" max="7394" width="17.5703125" style="121" customWidth="1"/>
    <col min="7395" max="7395" width="19.5703125" style="121" customWidth="1"/>
    <col min="7396" max="7409" width="9.85546875" style="121"/>
    <col min="7410" max="7410" width="8.140625" style="121" customWidth="1"/>
    <col min="7411" max="7640" width="9.85546875" style="121"/>
    <col min="7641" max="7641" width="9.42578125" style="121" customWidth="1"/>
    <col min="7642" max="7642" width="76.85546875" style="121" customWidth="1"/>
    <col min="7643" max="7644" width="9.85546875" style="121"/>
    <col min="7645" max="7645" width="15.7109375" style="121" customWidth="1"/>
    <col min="7646" max="7646" width="8.85546875" style="121" customWidth="1"/>
    <col min="7647" max="7650" width="17.5703125" style="121" customWidth="1"/>
    <col min="7651" max="7651" width="19.5703125" style="121" customWidth="1"/>
    <col min="7652" max="7665" width="9.85546875" style="121"/>
    <col min="7666" max="7666" width="8.140625" style="121" customWidth="1"/>
    <col min="7667" max="7896" width="9.85546875" style="121"/>
    <col min="7897" max="7897" width="9.42578125" style="121" customWidth="1"/>
    <col min="7898" max="7898" width="76.85546875" style="121" customWidth="1"/>
    <col min="7899" max="7900" width="9.85546875" style="121"/>
    <col min="7901" max="7901" width="15.7109375" style="121" customWidth="1"/>
    <col min="7902" max="7902" width="8.85546875" style="121" customWidth="1"/>
    <col min="7903" max="7906" width="17.5703125" style="121" customWidth="1"/>
    <col min="7907" max="7907" width="19.5703125" style="121" customWidth="1"/>
    <col min="7908" max="7921" width="9.85546875" style="121"/>
    <col min="7922" max="7922" width="8.140625" style="121" customWidth="1"/>
    <col min="7923" max="8152" width="9.85546875" style="121"/>
    <col min="8153" max="8153" width="9.42578125" style="121" customWidth="1"/>
    <col min="8154" max="8154" width="76.85546875" style="121" customWidth="1"/>
    <col min="8155" max="8156" width="9.85546875" style="121"/>
    <col min="8157" max="8157" width="15.7109375" style="121" customWidth="1"/>
    <col min="8158" max="8158" width="8.85546875" style="121" customWidth="1"/>
    <col min="8159" max="8162" width="17.5703125" style="121" customWidth="1"/>
    <col min="8163" max="8163" width="19.5703125" style="121" customWidth="1"/>
    <col min="8164" max="8177" width="9.85546875" style="121"/>
    <col min="8178" max="8178" width="8.140625" style="121" customWidth="1"/>
    <col min="8179" max="8408" width="9.85546875" style="121"/>
    <col min="8409" max="8409" width="9.42578125" style="121" customWidth="1"/>
    <col min="8410" max="8410" width="76.85546875" style="121" customWidth="1"/>
    <col min="8411" max="8412" width="9.85546875" style="121"/>
    <col min="8413" max="8413" width="15.7109375" style="121" customWidth="1"/>
    <col min="8414" max="8414" width="8.85546875" style="121" customWidth="1"/>
    <col min="8415" max="8418" width="17.5703125" style="121" customWidth="1"/>
    <col min="8419" max="8419" width="19.5703125" style="121" customWidth="1"/>
    <col min="8420" max="8433" width="9.85546875" style="121"/>
    <col min="8434" max="8434" width="8.140625" style="121" customWidth="1"/>
    <col min="8435" max="8664" width="9.85546875" style="121"/>
    <col min="8665" max="8665" width="9.42578125" style="121" customWidth="1"/>
    <col min="8666" max="8666" width="76.85546875" style="121" customWidth="1"/>
    <col min="8667" max="8668" width="9.85546875" style="121"/>
    <col min="8669" max="8669" width="15.7109375" style="121" customWidth="1"/>
    <col min="8670" max="8670" width="8.85546875" style="121" customWidth="1"/>
    <col min="8671" max="8674" width="17.5703125" style="121" customWidth="1"/>
    <col min="8675" max="8675" width="19.5703125" style="121" customWidth="1"/>
    <col min="8676" max="8689" width="9.85546875" style="121"/>
    <col min="8690" max="8690" width="8.140625" style="121" customWidth="1"/>
    <col min="8691" max="8920" width="9.85546875" style="121"/>
    <col min="8921" max="8921" width="9.42578125" style="121" customWidth="1"/>
    <col min="8922" max="8922" width="76.85546875" style="121" customWidth="1"/>
    <col min="8923" max="8924" width="9.85546875" style="121"/>
    <col min="8925" max="8925" width="15.7109375" style="121" customWidth="1"/>
    <col min="8926" max="8926" width="8.85546875" style="121" customWidth="1"/>
    <col min="8927" max="8930" width="17.5703125" style="121" customWidth="1"/>
    <col min="8931" max="8931" width="19.5703125" style="121" customWidth="1"/>
    <col min="8932" max="8945" width="9.85546875" style="121"/>
    <col min="8946" max="8946" width="8.140625" style="121" customWidth="1"/>
    <col min="8947" max="9176" width="9.85546875" style="121"/>
    <col min="9177" max="9177" width="9.42578125" style="121" customWidth="1"/>
    <col min="9178" max="9178" width="76.85546875" style="121" customWidth="1"/>
    <col min="9179" max="9180" width="9.85546875" style="121"/>
    <col min="9181" max="9181" width="15.7109375" style="121" customWidth="1"/>
    <col min="9182" max="9182" width="8.85546875" style="121" customWidth="1"/>
    <col min="9183" max="9186" width="17.5703125" style="121" customWidth="1"/>
    <col min="9187" max="9187" width="19.5703125" style="121" customWidth="1"/>
    <col min="9188" max="9201" width="9.85546875" style="121"/>
    <col min="9202" max="9202" width="8.140625" style="121" customWidth="1"/>
    <col min="9203" max="9432" width="9.85546875" style="121"/>
    <col min="9433" max="9433" width="9.42578125" style="121" customWidth="1"/>
    <col min="9434" max="9434" width="76.85546875" style="121" customWidth="1"/>
    <col min="9435" max="9436" width="9.85546875" style="121"/>
    <col min="9437" max="9437" width="15.7109375" style="121" customWidth="1"/>
    <col min="9438" max="9438" width="8.85546875" style="121" customWidth="1"/>
    <col min="9439" max="9442" width="17.5703125" style="121" customWidth="1"/>
    <col min="9443" max="9443" width="19.5703125" style="121" customWidth="1"/>
    <col min="9444" max="9457" width="9.85546875" style="121"/>
    <col min="9458" max="9458" width="8.140625" style="121" customWidth="1"/>
    <col min="9459" max="9688" width="9.85546875" style="121"/>
    <col min="9689" max="9689" width="9.42578125" style="121" customWidth="1"/>
    <col min="9690" max="9690" width="76.85546875" style="121" customWidth="1"/>
    <col min="9691" max="9692" width="9.85546875" style="121"/>
    <col min="9693" max="9693" width="15.7109375" style="121" customWidth="1"/>
    <col min="9694" max="9694" width="8.85546875" style="121" customWidth="1"/>
    <col min="9695" max="9698" width="17.5703125" style="121" customWidth="1"/>
    <col min="9699" max="9699" width="19.5703125" style="121" customWidth="1"/>
    <col min="9700" max="9713" width="9.85546875" style="121"/>
    <col min="9714" max="9714" width="8.140625" style="121" customWidth="1"/>
    <col min="9715" max="9944" width="9.85546875" style="121"/>
    <col min="9945" max="9945" width="9.42578125" style="121" customWidth="1"/>
    <col min="9946" max="9946" width="76.85546875" style="121" customWidth="1"/>
    <col min="9947" max="9948" width="9.85546875" style="121"/>
    <col min="9949" max="9949" width="15.7109375" style="121" customWidth="1"/>
    <col min="9950" max="9950" width="8.85546875" style="121" customWidth="1"/>
    <col min="9951" max="9954" width="17.5703125" style="121" customWidth="1"/>
    <col min="9955" max="9955" width="19.5703125" style="121" customWidth="1"/>
    <col min="9956" max="9969" width="9.85546875" style="121"/>
    <col min="9970" max="9970" width="8.140625" style="121" customWidth="1"/>
    <col min="9971" max="10200" width="9.85546875" style="121"/>
    <col min="10201" max="10201" width="9.42578125" style="121" customWidth="1"/>
    <col min="10202" max="10202" width="76.85546875" style="121" customWidth="1"/>
    <col min="10203" max="10204" width="9.85546875" style="121"/>
    <col min="10205" max="10205" width="15.7109375" style="121" customWidth="1"/>
    <col min="10206" max="10206" width="8.85546875" style="121" customWidth="1"/>
    <col min="10207" max="10210" width="17.5703125" style="121" customWidth="1"/>
    <col min="10211" max="10211" width="19.5703125" style="121" customWidth="1"/>
    <col min="10212" max="10225" width="9.85546875" style="121"/>
    <col min="10226" max="10226" width="8.140625" style="121" customWidth="1"/>
    <col min="10227" max="10456" width="9.85546875" style="121"/>
    <col min="10457" max="10457" width="9.42578125" style="121" customWidth="1"/>
    <col min="10458" max="10458" width="76.85546875" style="121" customWidth="1"/>
    <col min="10459" max="10460" width="9.85546875" style="121"/>
    <col min="10461" max="10461" width="15.7109375" style="121" customWidth="1"/>
    <col min="10462" max="10462" width="8.85546875" style="121" customWidth="1"/>
    <col min="10463" max="10466" width="17.5703125" style="121" customWidth="1"/>
    <col min="10467" max="10467" width="19.5703125" style="121" customWidth="1"/>
    <col min="10468" max="10481" width="9.85546875" style="121"/>
    <col min="10482" max="10482" width="8.140625" style="121" customWidth="1"/>
    <col min="10483" max="10712" width="9.85546875" style="121"/>
    <col min="10713" max="10713" width="9.42578125" style="121" customWidth="1"/>
    <col min="10714" max="10714" width="76.85546875" style="121" customWidth="1"/>
    <col min="10715" max="10716" width="9.85546875" style="121"/>
    <col min="10717" max="10717" width="15.7109375" style="121" customWidth="1"/>
    <col min="10718" max="10718" width="8.85546875" style="121" customWidth="1"/>
    <col min="10719" max="10722" width="17.5703125" style="121" customWidth="1"/>
    <col min="10723" max="10723" width="19.5703125" style="121" customWidth="1"/>
    <col min="10724" max="10737" width="9.85546875" style="121"/>
    <col min="10738" max="10738" width="8.140625" style="121" customWidth="1"/>
    <col min="10739" max="10968" width="9.85546875" style="121"/>
    <col min="10969" max="10969" width="9.42578125" style="121" customWidth="1"/>
    <col min="10970" max="10970" width="76.85546875" style="121" customWidth="1"/>
    <col min="10971" max="10972" width="9.85546875" style="121"/>
    <col min="10973" max="10973" width="15.7109375" style="121" customWidth="1"/>
    <col min="10974" max="10974" width="8.85546875" style="121" customWidth="1"/>
    <col min="10975" max="10978" width="17.5703125" style="121" customWidth="1"/>
    <col min="10979" max="10979" width="19.5703125" style="121" customWidth="1"/>
    <col min="10980" max="10993" width="9.85546875" style="121"/>
    <col min="10994" max="10994" width="8.140625" style="121" customWidth="1"/>
    <col min="10995" max="11224" width="9.85546875" style="121"/>
    <col min="11225" max="11225" width="9.42578125" style="121" customWidth="1"/>
    <col min="11226" max="11226" width="76.85546875" style="121" customWidth="1"/>
    <col min="11227" max="11228" width="9.85546875" style="121"/>
    <col min="11229" max="11229" width="15.7109375" style="121" customWidth="1"/>
    <col min="11230" max="11230" width="8.85546875" style="121" customWidth="1"/>
    <col min="11231" max="11234" width="17.5703125" style="121" customWidth="1"/>
    <col min="11235" max="11235" width="19.5703125" style="121" customWidth="1"/>
    <col min="11236" max="11249" width="9.85546875" style="121"/>
    <col min="11250" max="11250" width="8.140625" style="121" customWidth="1"/>
    <col min="11251" max="11480" width="9.85546875" style="121"/>
    <col min="11481" max="11481" width="9.42578125" style="121" customWidth="1"/>
    <col min="11482" max="11482" width="76.85546875" style="121" customWidth="1"/>
    <col min="11483" max="11484" width="9.85546875" style="121"/>
    <col min="11485" max="11485" width="15.7109375" style="121" customWidth="1"/>
    <col min="11486" max="11486" width="8.85546875" style="121" customWidth="1"/>
    <col min="11487" max="11490" width="17.5703125" style="121" customWidth="1"/>
    <col min="11491" max="11491" width="19.5703125" style="121" customWidth="1"/>
    <col min="11492" max="11505" width="9.85546875" style="121"/>
    <col min="11506" max="11506" width="8.140625" style="121" customWidth="1"/>
    <col min="11507" max="11736" width="9.85546875" style="121"/>
    <col min="11737" max="11737" width="9.42578125" style="121" customWidth="1"/>
    <col min="11738" max="11738" width="76.85546875" style="121" customWidth="1"/>
    <col min="11739" max="11740" width="9.85546875" style="121"/>
    <col min="11741" max="11741" width="15.7109375" style="121" customWidth="1"/>
    <col min="11742" max="11742" width="8.85546875" style="121" customWidth="1"/>
    <col min="11743" max="11746" width="17.5703125" style="121" customWidth="1"/>
    <col min="11747" max="11747" width="19.5703125" style="121" customWidth="1"/>
    <col min="11748" max="11761" width="9.85546875" style="121"/>
    <col min="11762" max="11762" width="8.140625" style="121" customWidth="1"/>
    <col min="11763" max="11992" width="9.85546875" style="121"/>
    <col min="11993" max="11993" width="9.42578125" style="121" customWidth="1"/>
    <col min="11994" max="11994" width="76.85546875" style="121" customWidth="1"/>
    <col min="11995" max="11996" width="9.85546875" style="121"/>
    <col min="11997" max="11997" width="15.7109375" style="121" customWidth="1"/>
    <col min="11998" max="11998" width="8.85546875" style="121" customWidth="1"/>
    <col min="11999" max="12002" width="17.5703125" style="121" customWidth="1"/>
    <col min="12003" max="12003" width="19.5703125" style="121" customWidth="1"/>
    <col min="12004" max="12017" width="9.85546875" style="121"/>
    <col min="12018" max="12018" width="8.140625" style="121" customWidth="1"/>
    <col min="12019" max="12248" width="9.85546875" style="121"/>
    <col min="12249" max="12249" width="9.42578125" style="121" customWidth="1"/>
    <col min="12250" max="12250" width="76.85546875" style="121" customWidth="1"/>
    <col min="12251" max="12252" width="9.85546875" style="121"/>
    <col min="12253" max="12253" width="15.7109375" style="121" customWidth="1"/>
    <col min="12254" max="12254" width="8.85546875" style="121" customWidth="1"/>
    <col min="12255" max="12258" width="17.5703125" style="121" customWidth="1"/>
    <col min="12259" max="12259" width="19.5703125" style="121" customWidth="1"/>
    <col min="12260" max="12273" width="9.85546875" style="121"/>
    <col min="12274" max="12274" width="8.140625" style="121" customWidth="1"/>
    <col min="12275" max="12504" width="9.85546875" style="121"/>
    <col min="12505" max="12505" width="9.42578125" style="121" customWidth="1"/>
    <col min="12506" max="12506" width="76.85546875" style="121" customWidth="1"/>
    <col min="12507" max="12508" width="9.85546875" style="121"/>
    <col min="12509" max="12509" width="15.7109375" style="121" customWidth="1"/>
    <col min="12510" max="12510" width="8.85546875" style="121" customWidth="1"/>
    <col min="12511" max="12514" width="17.5703125" style="121" customWidth="1"/>
    <col min="12515" max="12515" width="19.5703125" style="121" customWidth="1"/>
    <col min="12516" max="12529" width="9.85546875" style="121"/>
    <col min="12530" max="12530" width="8.140625" style="121" customWidth="1"/>
    <col min="12531" max="12760" width="9.85546875" style="121"/>
    <col min="12761" max="12761" width="9.42578125" style="121" customWidth="1"/>
    <col min="12762" max="12762" width="76.85546875" style="121" customWidth="1"/>
    <col min="12763" max="12764" width="9.85546875" style="121"/>
    <col min="12765" max="12765" width="15.7109375" style="121" customWidth="1"/>
    <col min="12766" max="12766" width="8.85546875" style="121" customWidth="1"/>
    <col min="12767" max="12770" width="17.5703125" style="121" customWidth="1"/>
    <col min="12771" max="12771" width="19.5703125" style="121" customWidth="1"/>
    <col min="12772" max="12785" width="9.85546875" style="121"/>
    <col min="12786" max="12786" width="8.140625" style="121" customWidth="1"/>
    <col min="12787" max="13016" width="9.85546875" style="121"/>
    <col min="13017" max="13017" width="9.42578125" style="121" customWidth="1"/>
    <col min="13018" max="13018" width="76.85546875" style="121" customWidth="1"/>
    <col min="13019" max="13020" width="9.85546875" style="121"/>
    <col min="13021" max="13021" width="15.7109375" style="121" customWidth="1"/>
    <col min="13022" max="13022" width="8.85546875" style="121" customWidth="1"/>
    <col min="13023" max="13026" width="17.5703125" style="121" customWidth="1"/>
    <col min="13027" max="13027" width="19.5703125" style="121" customWidth="1"/>
    <col min="13028" max="13041" width="9.85546875" style="121"/>
    <col min="13042" max="13042" width="8.140625" style="121" customWidth="1"/>
    <col min="13043" max="13272" width="9.85546875" style="121"/>
    <col min="13273" max="13273" width="9.42578125" style="121" customWidth="1"/>
    <col min="13274" max="13274" width="76.85546875" style="121" customWidth="1"/>
    <col min="13275" max="13276" width="9.85546875" style="121"/>
    <col min="13277" max="13277" width="15.7109375" style="121" customWidth="1"/>
    <col min="13278" max="13278" width="8.85546875" style="121" customWidth="1"/>
    <col min="13279" max="13282" width="17.5703125" style="121" customWidth="1"/>
    <col min="13283" max="13283" width="19.5703125" style="121" customWidth="1"/>
    <col min="13284" max="13297" width="9.85546875" style="121"/>
    <col min="13298" max="13298" width="8.140625" style="121" customWidth="1"/>
    <col min="13299" max="13528" width="9.85546875" style="121"/>
    <col min="13529" max="13529" width="9.42578125" style="121" customWidth="1"/>
    <col min="13530" max="13530" width="76.85546875" style="121" customWidth="1"/>
    <col min="13531" max="13532" width="9.85546875" style="121"/>
    <col min="13533" max="13533" width="15.7109375" style="121" customWidth="1"/>
    <col min="13534" max="13534" width="8.85546875" style="121" customWidth="1"/>
    <col min="13535" max="13538" width="17.5703125" style="121" customWidth="1"/>
    <col min="13539" max="13539" width="19.5703125" style="121" customWidth="1"/>
    <col min="13540" max="13553" width="9.85546875" style="121"/>
    <col min="13554" max="13554" width="8.140625" style="121" customWidth="1"/>
    <col min="13555" max="13784" width="9.85546875" style="121"/>
    <col min="13785" max="13785" width="9.42578125" style="121" customWidth="1"/>
    <col min="13786" max="13786" width="76.85546875" style="121" customWidth="1"/>
    <col min="13787" max="13788" width="9.85546875" style="121"/>
    <col min="13789" max="13789" width="15.7109375" style="121" customWidth="1"/>
    <col min="13790" max="13790" width="8.85546875" style="121" customWidth="1"/>
    <col min="13791" max="13794" width="17.5703125" style="121" customWidth="1"/>
    <col min="13795" max="13795" width="19.5703125" style="121" customWidth="1"/>
    <col min="13796" max="13809" width="9.85546875" style="121"/>
    <col min="13810" max="13810" width="8.140625" style="121" customWidth="1"/>
    <col min="13811" max="14040" width="9.85546875" style="121"/>
    <col min="14041" max="14041" width="9.42578125" style="121" customWidth="1"/>
    <col min="14042" max="14042" width="76.85546875" style="121" customWidth="1"/>
    <col min="14043" max="14044" width="9.85546875" style="121"/>
    <col min="14045" max="14045" width="15.7109375" style="121" customWidth="1"/>
    <col min="14046" max="14046" width="8.85546875" style="121" customWidth="1"/>
    <col min="14047" max="14050" width="17.5703125" style="121" customWidth="1"/>
    <col min="14051" max="14051" width="19.5703125" style="121" customWidth="1"/>
    <col min="14052" max="14065" width="9.85546875" style="121"/>
    <col min="14066" max="14066" width="8.140625" style="121" customWidth="1"/>
    <col min="14067" max="14296" width="9.85546875" style="121"/>
    <col min="14297" max="14297" width="9.42578125" style="121" customWidth="1"/>
    <col min="14298" max="14298" width="76.85546875" style="121" customWidth="1"/>
    <col min="14299" max="14300" width="9.85546875" style="121"/>
    <col min="14301" max="14301" width="15.7109375" style="121" customWidth="1"/>
    <col min="14302" max="14302" width="8.85546875" style="121" customWidth="1"/>
    <col min="14303" max="14306" width="17.5703125" style="121" customWidth="1"/>
    <col min="14307" max="14307" width="19.5703125" style="121" customWidth="1"/>
    <col min="14308" max="14321" width="9.85546875" style="121"/>
    <col min="14322" max="14322" width="8.140625" style="121" customWidth="1"/>
    <col min="14323" max="14552" width="9.85546875" style="121"/>
    <col min="14553" max="14553" width="9.42578125" style="121" customWidth="1"/>
    <col min="14554" max="14554" width="76.85546875" style="121" customWidth="1"/>
    <col min="14555" max="14556" width="9.85546875" style="121"/>
    <col min="14557" max="14557" width="15.7109375" style="121" customWidth="1"/>
    <col min="14558" max="14558" width="8.85546875" style="121" customWidth="1"/>
    <col min="14559" max="14562" width="17.5703125" style="121" customWidth="1"/>
    <col min="14563" max="14563" width="19.5703125" style="121" customWidth="1"/>
    <col min="14564" max="14577" width="9.85546875" style="121"/>
    <col min="14578" max="14578" width="8.140625" style="121" customWidth="1"/>
    <col min="14579" max="14808" width="9.85546875" style="121"/>
    <col min="14809" max="14809" width="9.42578125" style="121" customWidth="1"/>
    <col min="14810" max="14810" width="76.85546875" style="121" customWidth="1"/>
    <col min="14811" max="14812" width="9.85546875" style="121"/>
    <col min="14813" max="14813" width="15.7109375" style="121" customWidth="1"/>
    <col min="14814" max="14814" width="8.85546875" style="121" customWidth="1"/>
    <col min="14815" max="14818" width="17.5703125" style="121" customWidth="1"/>
    <col min="14819" max="14819" width="19.5703125" style="121" customWidth="1"/>
    <col min="14820" max="14833" width="9.85546875" style="121"/>
    <col min="14834" max="14834" width="8.140625" style="121" customWidth="1"/>
    <col min="14835" max="15064" width="9.85546875" style="121"/>
    <col min="15065" max="15065" width="9.42578125" style="121" customWidth="1"/>
    <col min="15066" max="15066" width="76.85546875" style="121" customWidth="1"/>
    <col min="15067" max="15068" width="9.85546875" style="121"/>
    <col min="15069" max="15069" width="15.7109375" style="121" customWidth="1"/>
    <col min="15070" max="15070" width="8.85546875" style="121" customWidth="1"/>
    <col min="15071" max="15074" width="17.5703125" style="121" customWidth="1"/>
    <col min="15075" max="15075" width="19.5703125" style="121" customWidth="1"/>
    <col min="15076" max="15089" width="9.85546875" style="121"/>
    <col min="15090" max="15090" width="8.140625" style="121" customWidth="1"/>
    <col min="15091" max="15320" width="9.85546875" style="121"/>
    <col min="15321" max="15321" width="9.42578125" style="121" customWidth="1"/>
    <col min="15322" max="15322" width="76.85546875" style="121" customWidth="1"/>
    <col min="15323" max="15324" width="9.85546875" style="121"/>
    <col min="15325" max="15325" width="15.7109375" style="121" customWidth="1"/>
    <col min="15326" max="15326" width="8.85546875" style="121" customWidth="1"/>
    <col min="15327" max="15330" width="17.5703125" style="121" customWidth="1"/>
    <col min="15331" max="15331" width="19.5703125" style="121" customWidth="1"/>
    <col min="15332" max="15345" width="9.85546875" style="121"/>
    <col min="15346" max="15346" width="8.140625" style="121" customWidth="1"/>
    <col min="15347" max="15576" width="9.85546875" style="121"/>
    <col min="15577" max="15577" width="9.42578125" style="121" customWidth="1"/>
    <col min="15578" max="15578" width="76.85546875" style="121" customWidth="1"/>
    <col min="15579" max="15580" width="9.85546875" style="121"/>
    <col min="15581" max="15581" width="15.7109375" style="121" customWidth="1"/>
    <col min="15582" max="15582" width="8.85546875" style="121" customWidth="1"/>
    <col min="15583" max="15586" width="17.5703125" style="121" customWidth="1"/>
    <col min="15587" max="15587" width="19.5703125" style="121" customWidth="1"/>
    <col min="15588" max="15601" width="9.85546875" style="121"/>
    <col min="15602" max="15602" width="8.140625" style="121" customWidth="1"/>
    <col min="15603" max="15832" width="9.85546875" style="121"/>
    <col min="15833" max="15833" width="9.42578125" style="121" customWidth="1"/>
    <col min="15834" max="15834" width="76.85546875" style="121" customWidth="1"/>
    <col min="15835" max="15836" width="9.85546875" style="121"/>
    <col min="15837" max="15837" width="15.7109375" style="121" customWidth="1"/>
    <col min="15838" max="15838" width="8.85546875" style="121" customWidth="1"/>
    <col min="15839" max="15842" width="17.5703125" style="121" customWidth="1"/>
    <col min="15843" max="15843" width="19.5703125" style="121" customWidth="1"/>
    <col min="15844" max="15857" width="9.85546875" style="121"/>
    <col min="15858" max="15858" width="8.140625" style="121" customWidth="1"/>
    <col min="15859" max="16088" width="9.85546875" style="121"/>
    <col min="16089" max="16089" width="9.42578125" style="121" customWidth="1"/>
    <col min="16090" max="16090" width="76.85546875" style="121" customWidth="1"/>
    <col min="16091" max="16092" width="9.85546875" style="121"/>
    <col min="16093" max="16093" width="15.7109375" style="121" customWidth="1"/>
    <col min="16094" max="16094" width="8.85546875" style="121" customWidth="1"/>
    <col min="16095" max="16098" width="17.5703125" style="121" customWidth="1"/>
    <col min="16099" max="16099" width="19.5703125" style="121" customWidth="1"/>
    <col min="16100" max="16113" width="9.85546875" style="121"/>
    <col min="16114" max="16114" width="8.140625" style="121" customWidth="1"/>
    <col min="16115" max="16384" width="9.85546875" style="121"/>
  </cols>
  <sheetData>
    <row r="1" spans="1:1009 1243:2033 2267:3057 3291:4081 4315:5105 5339:6129 6363:7153 7387:8177 8411:9201 9435:10225 10459:11249 11483:12273 12507:13297 13531:14321 14555:15345 15579:16113" s="120" customFormat="1">
      <c r="A1" s="645" t="s">
        <v>128</v>
      </c>
      <c r="B1" s="645"/>
      <c r="C1" s="645"/>
      <c r="D1" s="645"/>
      <c r="E1" s="645"/>
      <c r="F1" s="645"/>
      <c r="G1" s="645"/>
      <c r="H1" s="645"/>
      <c r="I1" s="645"/>
      <c r="J1" s="645"/>
      <c r="K1" s="645"/>
      <c r="L1" s="645"/>
      <c r="M1" s="645"/>
      <c r="N1" s="215">
        <v>1000000</v>
      </c>
    </row>
    <row r="2" spans="1:1009 1243:2033 2267:3057 3291:4081 4315:5105 5339:6129 6363:7153 7387:8177 8411:9201 9435:10225 10459:11249 11483:12273 12507:13297 13531:14321 14555:15345 15579:16113">
      <c r="A2" s="646" t="s">
        <v>403</v>
      </c>
      <c r="B2" s="646"/>
      <c r="C2" s="646"/>
      <c r="D2" s="646"/>
      <c r="E2" s="646"/>
      <c r="F2" s="646"/>
      <c r="G2" s="646"/>
      <c r="H2" s="646"/>
      <c r="I2" s="646"/>
      <c r="J2" s="646"/>
      <c r="K2" s="646"/>
      <c r="L2" s="646"/>
      <c r="M2" s="646"/>
    </row>
    <row r="3" spans="1:1009 1243:2033 2267:3057 3291:4081 4315:5105 5339:6129 6363:7153 7387:8177 8411:9201 9435:10225 10459:11249 11483:12273 12507:13297 13531:14321 14555:15345 15579:16113">
      <c r="A3" s="647" t="str">
        <f>O5</f>
        <v>( Kèm theo Tờ trình số     / TTr - UBND  ngày    / 11/2025 của UBND  Xã Phiêng Pằn )</v>
      </c>
      <c r="B3" s="647"/>
      <c r="C3" s="647"/>
      <c r="D3" s="647"/>
      <c r="E3" s="647"/>
      <c r="F3" s="647"/>
      <c r="G3" s="647"/>
      <c r="H3" s="647"/>
      <c r="I3" s="647"/>
      <c r="J3" s="647"/>
      <c r="K3" s="647"/>
      <c r="L3" s="647"/>
      <c r="M3" s="647"/>
    </row>
    <row r="4" spans="1:1009 1243:2033 2267:3057 3291:4081 4315:5105 5339:6129 6363:7153 7387:8177 8411:9201 9435:10225 10459:11249 11483:12273 12507:13297 13531:14321 14555:15345 15579:16113">
      <c r="A4" s="648" t="s">
        <v>404</v>
      </c>
      <c r="B4" s="648"/>
      <c r="C4" s="648"/>
      <c r="D4" s="648"/>
      <c r="E4" s="648"/>
      <c r="F4" s="648"/>
      <c r="G4" s="648"/>
      <c r="H4" s="648"/>
      <c r="I4" s="648"/>
      <c r="J4" s="648"/>
      <c r="K4" s="648"/>
      <c r="L4" s="648"/>
      <c r="M4" s="648"/>
    </row>
    <row r="5" spans="1:1009 1243:2033 2267:3057 3291:4081 4315:5105 5339:6129 6363:7153 7387:8177 8411:9201 9435:10225 10459:11249 11483:12273 12507:13297 13531:14321 14555:15345 15579:16113" s="162" customFormat="1" ht="20.45" customHeight="1">
      <c r="A5" s="649" t="s">
        <v>1</v>
      </c>
      <c r="B5" s="650" t="s">
        <v>129</v>
      </c>
      <c r="C5" s="651" t="s">
        <v>130</v>
      </c>
      <c r="D5" s="652" t="s">
        <v>516</v>
      </c>
      <c r="E5" s="651" t="s">
        <v>359</v>
      </c>
      <c r="F5" s="651" t="s">
        <v>360</v>
      </c>
      <c r="G5" s="644" t="s">
        <v>361</v>
      </c>
      <c r="H5" s="644" t="s">
        <v>405</v>
      </c>
      <c r="I5" s="653" t="s">
        <v>131</v>
      </c>
      <c r="J5" s="654"/>
      <c r="K5" s="654"/>
      <c r="L5" s="655"/>
      <c r="M5" s="651" t="s">
        <v>132</v>
      </c>
      <c r="O5" s="643" t="s">
        <v>406</v>
      </c>
      <c r="P5" s="643"/>
      <c r="Q5" s="643"/>
      <c r="R5" s="643"/>
      <c r="S5" s="643"/>
      <c r="T5" s="643"/>
      <c r="U5" s="643"/>
      <c r="V5" s="643"/>
      <c r="W5" s="643"/>
      <c r="X5" s="643"/>
      <c r="Y5" s="643"/>
      <c r="HK5" s="122"/>
      <c r="HL5" s="122"/>
      <c r="HT5" s="122"/>
      <c r="HU5" s="122"/>
      <c r="HV5" s="122"/>
      <c r="HW5" s="122"/>
      <c r="HX5" s="122"/>
      <c r="HY5" s="122"/>
      <c r="HZ5" s="122"/>
      <c r="IA5" s="122"/>
      <c r="IB5" s="122"/>
      <c r="IC5" s="122"/>
      <c r="ID5" s="122"/>
      <c r="IE5" s="122"/>
      <c r="IF5" s="122"/>
      <c r="IG5" s="122"/>
      <c r="RG5" s="122"/>
      <c r="RH5" s="122"/>
      <c r="RP5" s="122"/>
      <c r="RQ5" s="122"/>
      <c r="RR5" s="122"/>
      <c r="RS5" s="122"/>
      <c r="RT5" s="122"/>
      <c r="RU5" s="122"/>
      <c r="RV5" s="122"/>
      <c r="RW5" s="122"/>
      <c r="RX5" s="122"/>
      <c r="RY5" s="122"/>
      <c r="RZ5" s="122"/>
      <c r="SA5" s="122"/>
      <c r="SB5" s="122"/>
      <c r="SC5" s="122"/>
      <c r="ABC5" s="122"/>
      <c r="ABD5" s="122"/>
      <c r="ABL5" s="122"/>
      <c r="ABM5" s="122"/>
      <c r="ABN5" s="122"/>
      <c r="ABO5" s="122"/>
      <c r="ABP5" s="122"/>
      <c r="ABQ5" s="122"/>
      <c r="ABR5" s="122"/>
      <c r="ABS5" s="122"/>
      <c r="ABT5" s="122"/>
      <c r="ABU5" s="122"/>
      <c r="ABV5" s="122"/>
      <c r="ABW5" s="122"/>
      <c r="ABX5" s="122"/>
      <c r="ABY5" s="122"/>
      <c r="AKY5" s="122"/>
      <c r="AKZ5" s="122"/>
      <c r="ALH5" s="122"/>
      <c r="ALI5" s="122"/>
      <c r="ALJ5" s="122"/>
      <c r="ALK5" s="122"/>
      <c r="ALL5" s="122"/>
      <c r="ALM5" s="122"/>
      <c r="ALN5" s="122"/>
      <c r="ALO5" s="122"/>
      <c r="ALP5" s="122"/>
      <c r="ALQ5" s="122"/>
      <c r="ALR5" s="122"/>
      <c r="ALS5" s="122"/>
      <c r="ALT5" s="122"/>
      <c r="ALU5" s="122"/>
      <c r="AUU5" s="122"/>
      <c r="AUV5" s="122"/>
      <c r="AVD5" s="122"/>
      <c r="AVE5" s="122"/>
      <c r="AVF5" s="122"/>
      <c r="AVG5" s="122"/>
      <c r="AVH5" s="122"/>
      <c r="AVI5" s="122"/>
      <c r="AVJ5" s="122"/>
      <c r="AVK5" s="122"/>
      <c r="AVL5" s="122"/>
      <c r="AVM5" s="122"/>
      <c r="AVN5" s="122"/>
      <c r="AVO5" s="122"/>
      <c r="AVP5" s="122"/>
      <c r="AVQ5" s="122"/>
      <c r="BEQ5" s="122"/>
      <c r="BER5" s="122"/>
      <c r="BEZ5" s="122"/>
      <c r="BFA5" s="122"/>
      <c r="BFB5" s="122"/>
      <c r="BFC5" s="122"/>
      <c r="BFD5" s="122"/>
      <c r="BFE5" s="122"/>
      <c r="BFF5" s="122"/>
      <c r="BFG5" s="122"/>
      <c r="BFH5" s="122"/>
      <c r="BFI5" s="122"/>
      <c r="BFJ5" s="122"/>
      <c r="BFK5" s="122"/>
      <c r="BFL5" s="122"/>
      <c r="BFM5" s="122"/>
      <c r="BOM5" s="122"/>
      <c r="BON5" s="122"/>
      <c r="BOV5" s="122"/>
      <c r="BOW5" s="122"/>
      <c r="BOX5" s="122"/>
      <c r="BOY5" s="122"/>
      <c r="BOZ5" s="122"/>
      <c r="BPA5" s="122"/>
      <c r="BPB5" s="122"/>
      <c r="BPC5" s="122"/>
      <c r="BPD5" s="122"/>
      <c r="BPE5" s="122"/>
      <c r="BPF5" s="122"/>
      <c r="BPG5" s="122"/>
      <c r="BPH5" s="122"/>
      <c r="BPI5" s="122"/>
      <c r="BYI5" s="122"/>
      <c r="BYJ5" s="122"/>
      <c r="BYR5" s="122"/>
      <c r="BYS5" s="122"/>
      <c r="BYT5" s="122"/>
      <c r="BYU5" s="122"/>
      <c r="BYV5" s="122"/>
      <c r="BYW5" s="122"/>
      <c r="BYX5" s="122"/>
      <c r="BYY5" s="122"/>
      <c r="BYZ5" s="122"/>
      <c r="BZA5" s="122"/>
      <c r="BZB5" s="122"/>
      <c r="BZC5" s="122"/>
      <c r="BZD5" s="122"/>
      <c r="BZE5" s="122"/>
      <c r="CIE5" s="122"/>
      <c r="CIF5" s="122"/>
      <c r="CIN5" s="122"/>
      <c r="CIO5" s="122"/>
      <c r="CIP5" s="122"/>
      <c r="CIQ5" s="122"/>
      <c r="CIR5" s="122"/>
      <c r="CIS5" s="122"/>
      <c r="CIT5" s="122"/>
      <c r="CIU5" s="122"/>
      <c r="CIV5" s="122"/>
      <c r="CIW5" s="122"/>
      <c r="CIX5" s="122"/>
      <c r="CIY5" s="122"/>
      <c r="CIZ5" s="122"/>
      <c r="CJA5" s="122"/>
      <c r="CSA5" s="122"/>
      <c r="CSB5" s="122"/>
      <c r="CSJ5" s="122"/>
      <c r="CSK5" s="122"/>
      <c r="CSL5" s="122"/>
      <c r="CSM5" s="122"/>
      <c r="CSN5" s="122"/>
      <c r="CSO5" s="122"/>
      <c r="CSP5" s="122"/>
      <c r="CSQ5" s="122"/>
      <c r="CSR5" s="122"/>
      <c r="CSS5" s="122"/>
      <c r="CST5" s="122"/>
      <c r="CSU5" s="122"/>
      <c r="CSV5" s="122"/>
      <c r="CSW5" s="122"/>
      <c r="DBW5" s="122"/>
      <c r="DBX5" s="122"/>
      <c r="DCF5" s="122"/>
      <c r="DCG5" s="122"/>
      <c r="DCH5" s="122"/>
      <c r="DCI5" s="122"/>
      <c r="DCJ5" s="122"/>
      <c r="DCK5" s="122"/>
      <c r="DCL5" s="122"/>
      <c r="DCM5" s="122"/>
      <c r="DCN5" s="122"/>
      <c r="DCO5" s="122"/>
      <c r="DCP5" s="122"/>
      <c r="DCQ5" s="122"/>
      <c r="DCR5" s="122"/>
      <c r="DCS5" s="122"/>
      <c r="DLS5" s="122"/>
      <c r="DLT5" s="122"/>
      <c r="DMB5" s="122"/>
      <c r="DMC5" s="122"/>
      <c r="DMD5" s="122"/>
      <c r="DME5" s="122"/>
      <c r="DMF5" s="122"/>
      <c r="DMG5" s="122"/>
      <c r="DMH5" s="122"/>
      <c r="DMI5" s="122"/>
      <c r="DMJ5" s="122"/>
      <c r="DMK5" s="122"/>
      <c r="DML5" s="122"/>
      <c r="DMM5" s="122"/>
      <c r="DMN5" s="122"/>
      <c r="DMO5" s="122"/>
      <c r="DVO5" s="122"/>
      <c r="DVP5" s="122"/>
      <c r="DVX5" s="122"/>
      <c r="DVY5" s="122"/>
      <c r="DVZ5" s="122"/>
      <c r="DWA5" s="122"/>
      <c r="DWB5" s="122"/>
      <c r="DWC5" s="122"/>
      <c r="DWD5" s="122"/>
      <c r="DWE5" s="122"/>
      <c r="DWF5" s="122"/>
      <c r="DWG5" s="122"/>
      <c r="DWH5" s="122"/>
      <c r="DWI5" s="122"/>
      <c r="DWJ5" s="122"/>
      <c r="DWK5" s="122"/>
      <c r="EFK5" s="122"/>
      <c r="EFL5" s="122"/>
      <c r="EFT5" s="122"/>
      <c r="EFU5" s="122"/>
      <c r="EFV5" s="122"/>
      <c r="EFW5" s="122"/>
      <c r="EFX5" s="122"/>
      <c r="EFY5" s="122"/>
      <c r="EFZ5" s="122"/>
      <c r="EGA5" s="122"/>
      <c r="EGB5" s="122"/>
      <c r="EGC5" s="122"/>
      <c r="EGD5" s="122"/>
      <c r="EGE5" s="122"/>
      <c r="EGF5" s="122"/>
      <c r="EGG5" s="122"/>
      <c r="EPG5" s="122"/>
      <c r="EPH5" s="122"/>
      <c r="EPP5" s="122"/>
      <c r="EPQ5" s="122"/>
      <c r="EPR5" s="122"/>
      <c r="EPS5" s="122"/>
      <c r="EPT5" s="122"/>
      <c r="EPU5" s="122"/>
      <c r="EPV5" s="122"/>
      <c r="EPW5" s="122"/>
      <c r="EPX5" s="122"/>
      <c r="EPY5" s="122"/>
      <c r="EPZ5" s="122"/>
      <c r="EQA5" s="122"/>
      <c r="EQB5" s="122"/>
      <c r="EQC5" s="122"/>
      <c r="EZC5" s="122"/>
      <c r="EZD5" s="122"/>
      <c r="EZL5" s="122"/>
      <c r="EZM5" s="122"/>
      <c r="EZN5" s="122"/>
      <c r="EZO5" s="122"/>
      <c r="EZP5" s="122"/>
      <c r="EZQ5" s="122"/>
      <c r="EZR5" s="122"/>
      <c r="EZS5" s="122"/>
      <c r="EZT5" s="122"/>
      <c r="EZU5" s="122"/>
      <c r="EZV5" s="122"/>
      <c r="EZW5" s="122"/>
      <c r="EZX5" s="122"/>
      <c r="EZY5" s="122"/>
      <c r="FIY5" s="122"/>
      <c r="FIZ5" s="122"/>
      <c r="FJH5" s="122"/>
      <c r="FJI5" s="122"/>
      <c r="FJJ5" s="122"/>
      <c r="FJK5" s="122"/>
      <c r="FJL5" s="122"/>
      <c r="FJM5" s="122"/>
      <c r="FJN5" s="122"/>
      <c r="FJO5" s="122"/>
      <c r="FJP5" s="122"/>
      <c r="FJQ5" s="122"/>
      <c r="FJR5" s="122"/>
      <c r="FJS5" s="122"/>
      <c r="FJT5" s="122"/>
      <c r="FJU5" s="122"/>
      <c r="FSU5" s="122"/>
      <c r="FSV5" s="122"/>
      <c r="FTD5" s="122"/>
      <c r="FTE5" s="122"/>
      <c r="FTF5" s="122"/>
      <c r="FTG5" s="122"/>
      <c r="FTH5" s="122"/>
      <c r="FTI5" s="122"/>
      <c r="FTJ5" s="122"/>
      <c r="FTK5" s="122"/>
      <c r="FTL5" s="122"/>
      <c r="FTM5" s="122"/>
      <c r="FTN5" s="122"/>
      <c r="FTO5" s="122"/>
      <c r="FTP5" s="122"/>
      <c r="FTQ5" s="122"/>
      <c r="GCQ5" s="122"/>
      <c r="GCR5" s="122"/>
      <c r="GCZ5" s="122"/>
      <c r="GDA5" s="122"/>
      <c r="GDB5" s="122"/>
      <c r="GDC5" s="122"/>
      <c r="GDD5" s="122"/>
      <c r="GDE5" s="122"/>
      <c r="GDF5" s="122"/>
      <c r="GDG5" s="122"/>
      <c r="GDH5" s="122"/>
      <c r="GDI5" s="122"/>
      <c r="GDJ5" s="122"/>
      <c r="GDK5" s="122"/>
      <c r="GDL5" s="122"/>
      <c r="GDM5" s="122"/>
      <c r="GMM5" s="122"/>
      <c r="GMN5" s="122"/>
      <c r="GMV5" s="122"/>
      <c r="GMW5" s="122"/>
      <c r="GMX5" s="122"/>
      <c r="GMY5" s="122"/>
      <c r="GMZ5" s="122"/>
      <c r="GNA5" s="122"/>
      <c r="GNB5" s="122"/>
      <c r="GNC5" s="122"/>
      <c r="GND5" s="122"/>
      <c r="GNE5" s="122"/>
      <c r="GNF5" s="122"/>
      <c r="GNG5" s="122"/>
      <c r="GNH5" s="122"/>
      <c r="GNI5" s="122"/>
      <c r="GWI5" s="122"/>
      <c r="GWJ5" s="122"/>
      <c r="GWR5" s="122"/>
      <c r="GWS5" s="122"/>
      <c r="GWT5" s="122"/>
      <c r="GWU5" s="122"/>
      <c r="GWV5" s="122"/>
      <c r="GWW5" s="122"/>
      <c r="GWX5" s="122"/>
      <c r="GWY5" s="122"/>
      <c r="GWZ5" s="122"/>
      <c r="GXA5" s="122"/>
      <c r="GXB5" s="122"/>
      <c r="GXC5" s="122"/>
      <c r="GXD5" s="122"/>
      <c r="GXE5" s="122"/>
      <c r="HGE5" s="122"/>
      <c r="HGF5" s="122"/>
      <c r="HGN5" s="122"/>
      <c r="HGO5" s="122"/>
      <c r="HGP5" s="122"/>
      <c r="HGQ5" s="122"/>
      <c r="HGR5" s="122"/>
      <c r="HGS5" s="122"/>
      <c r="HGT5" s="122"/>
      <c r="HGU5" s="122"/>
      <c r="HGV5" s="122"/>
      <c r="HGW5" s="122"/>
      <c r="HGX5" s="122"/>
      <c r="HGY5" s="122"/>
      <c r="HGZ5" s="122"/>
      <c r="HHA5" s="122"/>
      <c r="HQA5" s="122"/>
      <c r="HQB5" s="122"/>
      <c r="HQJ5" s="122"/>
      <c r="HQK5" s="122"/>
      <c r="HQL5" s="122"/>
      <c r="HQM5" s="122"/>
      <c r="HQN5" s="122"/>
      <c r="HQO5" s="122"/>
      <c r="HQP5" s="122"/>
      <c r="HQQ5" s="122"/>
      <c r="HQR5" s="122"/>
      <c r="HQS5" s="122"/>
      <c r="HQT5" s="122"/>
      <c r="HQU5" s="122"/>
      <c r="HQV5" s="122"/>
      <c r="HQW5" s="122"/>
      <c r="HZW5" s="122"/>
      <c r="HZX5" s="122"/>
      <c r="IAF5" s="122"/>
      <c r="IAG5" s="122"/>
      <c r="IAH5" s="122"/>
      <c r="IAI5" s="122"/>
      <c r="IAJ5" s="122"/>
      <c r="IAK5" s="122"/>
      <c r="IAL5" s="122"/>
      <c r="IAM5" s="122"/>
      <c r="IAN5" s="122"/>
      <c r="IAO5" s="122"/>
      <c r="IAP5" s="122"/>
      <c r="IAQ5" s="122"/>
      <c r="IAR5" s="122"/>
      <c r="IAS5" s="122"/>
      <c r="IJS5" s="122"/>
      <c r="IJT5" s="122"/>
      <c r="IKB5" s="122"/>
      <c r="IKC5" s="122"/>
      <c r="IKD5" s="122"/>
      <c r="IKE5" s="122"/>
      <c r="IKF5" s="122"/>
      <c r="IKG5" s="122"/>
      <c r="IKH5" s="122"/>
      <c r="IKI5" s="122"/>
      <c r="IKJ5" s="122"/>
      <c r="IKK5" s="122"/>
      <c r="IKL5" s="122"/>
      <c r="IKM5" s="122"/>
      <c r="IKN5" s="122"/>
      <c r="IKO5" s="122"/>
      <c r="ITO5" s="122"/>
      <c r="ITP5" s="122"/>
      <c r="ITX5" s="122"/>
      <c r="ITY5" s="122"/>
      <c r="ITZ5" s="122"/>
      <c r="IUA5" s="122"/>
      <c r="IUB5" s="122"/>
      <c r="IUC5" s="122"/>
      <c r="IUD5" s="122"/>
      <c r="IUE5" s="122"/>
      <c r="IUF5" s="122"/>
      <c r="IUG5" s="122"/>
      <c r="IUH5" s="122"/>
      <c r="IUI5" s="122"/>
      <c r="IUJ5" s="122"/>
      <c r="IUK5" s="122"/>
      <c r="JDK5" s="122"/>
      <c r="JDL5" s="122"/>
      <c r="JDT5" s="122"/>
      <c r="JDU5" s="122"/>
      <c r="JDV5" s="122"/>
      <c r="JDW5" s="122"/>
      <c r="JDX5" s="122"/>
      <c r="JDY5" s="122"/>
      <c r="JDZ5" s="122"/>
      <c r="JEA5" s="122"/>
      <c r="JEB5" s="122"/>
      <c r="JEC5" s="122"/>
      <c r="JED5" s="122"/>
      <c r="JEE5" s="122"/>
      <c r="JEF5" s="122"/>
      <c r="JEG5" s="122"/>
      <c r="JNG5" s="122"/>
      <c r="JNH5" s="122"/>
      <c r="JNP5" s="122"/>
      <c r="JNQ5" s="122"/>
      <c r="JNR5" s="122"/>
      <c r="JNS5" s="122"/>
      <c r="JNT5" s="122"/>
      <c r="JNU5" s="122"/>
      <c r="JNV5" s="122"/>
      <c r="JNW5" s="122"/>
      <c r="JNX5" s="122"/>
      <c r="JNY5" s="122"/>
      <c r="JNZ5" s="122"/>
      <c r="JOA5" s="122"/>
      <c r="JOB5" s="122"/>
      <c r="JOC5" s="122"/>
      <c r="JXC5" s="122"/>
      <c r="JXD5" s="122"/>
      <c r="JXL5" s="122"/>
      <c r="JXM5" s="122"/>
      <c r="JXN5" s="122"/>
      <c r="JXO5" s="122"/>
      <c r="JXP5" s="122"/>
      <c r="JXQ5" s="122"/>
      <c r="JXR5" s="122"/>
      <c r="JXS5" s="122"/>
      <c r="JXT5" s="122"/>
      <c r="JXU5" s="122"/>
      <c r="JXV5" s="122"/>
      <c r="JXW5" s="122"/>
      <c r="JXX5" s="122"/>
      <c r="JXY5" s="122"/>
      <c r="KGY5" s="122"/>
      <c r="KGZ5" s="122"/>
      <c r="KHH5" s="122"/>
      <c r="KHI5" s="122"/>
      <c r="KHJ5" s="122"/>
      <c r="KHK5" s="122"/>
      <c r="KHL5" s="122"/>
      <c r="KHM5" s="122"/>
      <c r="KHN5" s="122"/>
      <c r="KHO5" s="122"/>
      <c r="KHP5" s="122"/>
      <c r="KHQ5" s="122"/>
      <c r="KHR5" s="122"/>
      <c r="KHS5" s="122"/>
      <c r="KHT5" s="122"/>
      <c r="KHU5" s="122"/>
      <c r="KQU5" s="122"/>
      <c r="KQV5" s="122"/>
      <c r="KRD5" s="122"/>
      <c r="KRE5" s="122"/>
      <c r="KRF5" s="122"/>
      <c r="KRG5" s="122"/>
      <c r="KRH5" s="122"/>
      <c r="KRI5" s="122"/>
      <c r="KRJ5" s="122"/>
      <c r="KRK5" s="122"/>
      <c r="KRL5" s="122"/>
      <c r="KRM5" s="122"/>
      <c r="KRN5" s="122"/>
      <c r="KRO5" s="122"/>
      <c r="KRP5" s="122"/>
      <c r="KRQ5" s="122"/>
      <c r="LAQ5" s="122"/>
      <c r="LAR5" s="122"/>
      <c r="LAZ5" s="122"/>
      <c r="LBA5" s="122"/>
      <c r="LBB5" s="122"/>
      <c r="LBC5" s="122"/>
      <c r="LBD5" s="122"/>
      <c r="LBE5" s="122"/>
      <c r="LBF5" s="122"/>
      <c r="LBG5" s="122"/>
      <c r="LBH5" s="122"/>
      <c r="LBI5" s="122"/>
      <c r="LBJ5" s="122"/>
      <c r="LBK5" s="122"/>
      <c r="LBL5" s="122"/>
      <c r="LBM5" s="122"/>
      <c r="LKM5" s="122"/>
      <c r="LKN5" s="122"/>
      <c r="LKV5" s="122"/>
      <c r="LKW5" s="122"/>
      <c r="LKX5" s="122"/>
      <c r="LKY5" s="122"/>
      <c r="LKZ5" s="122"/>
      <c r="LLA5" s="122"/>
      <c r="LLB5" s="122"/>
      <c r="LLC5" s="122"/>
      <c r="LLD5" s="122"/>
      <c r="LLE5" s="122"/>
      <c r="LLF5" s="122"/>
      <c r="LLG5" s="122"/>
      <c r="LLH5" s="122"/>
      <c r="LLI5" s="122"/>
      <c r="LUI5" s="122"/>
      <c r="LUJ5" s="122"/>
      <c r="LUR5" s="122"/>
      <c r="LUS5" s="122"/>
      <c r="LUT5" s="122"/>
      <c r="LUU5" s="122"/>
      <c r="LUV5" s="122"/>
      <c r="LUW5" s="122"/>
      <c r="LUX5" s="122"/>
      <c r="LUY5" s="122"/>
      <c r="LUZ5" s="122"/>
      <c r="LVA5" s="122"/>
      <c r="LVB5" s="122"/>
      <c r="LVC5" s="122"/>
      <c r="LVD5" s="122"/>
      <c r="LVE5" s="122"/>
      <c r="MEE5" s="122"/>
      <c r="MEF5" s="122"/>
      <c r="MEN5" s="122"/>
      <c r="MEO5" s="122"/>
      <c r="MEP5" s="122"/>
      <c r="MEQ5" s="122"/>
      <c r="MER5" s="122"/>
      <c r="MES5" s="122"/>
      <c r="MET5" s="122"/>
      <c r="MEU5" s="122"/>
      <c r="MEV5" s="122"/>
      <c r="MEW5" s="122"/>
      <c r="MEX5" s="122"/>
      <c r="MEY5" s="122"/>
      <c r="MEZ5" s="122"/>
      <c r="MFA5" s="122"/>
      <c r="MOA5" s="122"/>
      <c r="MOB5" s="122"/>
      <c r="MOJ5" s="122"/>
      <c r="MOK5" s="122"/>
      <c r="MOL5" s="122"/>
      <c r="MOM5" s="122"/>
      <c r="MON5" s="122"/>
      <c r="MOO5" s="122"/>
      <c r="MOP5" s="122"/>
      <c r="MOQ5" s="122"/>
      <c r="MOR5" s="122"/>
      <c r="MOS5" s="122"/>
      <c r="MOT5" s="122"/>
      <c r="MOU5" s="122"/>
      <c r="MOV5" s="122"/>
      <c r="MOW5" s="122"/>
      <c r="MXW5" s="122"/>
      <c r="MXX5" s="122"/>
      <c r="MYF5" s="122"/>
      <c r="MYG5" s="122"/>
      <c r="MYH5" s="122"/>
      <c r="MYI5" s="122"/>
      <c r="MYJ5" s="122"/>
      <c r="MYK5" s="122"/>
      <c r="MYL5" s="122"/>
      <c r="MYM5" s="122"/>
      <c r="MYN5" s="122"/>
      <c r="MYO5" s="122"/>
      <c r="MYP5" s="122"/>
      <c r="MYQ5" s="122"/>
      <c r="MYR5" s="122"/>
      <c r="MYS5" s="122"/>
      <c r="NHS5" s="122"/>
      <c r="NHT5" s="122"/>
      <c r="NIB5" s="122"/>
      <c r="NIC5" s="122"/>
      <c r="NID5" s="122"/>
      <c r="NIE5" s="122"/>
      <c r="NIF5" s="122"/>
      <c r="NIG5" s="122"/>
      <c r="NIH5" s="122"/>
      <c r="NII5" s="122"/>
      <c r="NIJ5" s="122"/>
      <c r="NIK5" s="122"/>
      <c r="NIL5" s="122"/>
      <c r="NIM5" s="122"/>
      <c r="NIN5" s="122"/>
      <c r="NIO5" s="122"/>
      <c r="NRO5" s="122"/>
      <c r="NRP5" s="122"/>
      <c r="NRX5" s="122"/>
      <c r="NRY5" s="122"/>
      <c r="NRZ5" s="122"/>
      <c r="NSA5" s="122"/>
      <c r="NSB5" s="122"/>
      <c r="NSC5" s="122"/>
      <c r="NSD5" s="122"/>
      <c r="NSE5" s="122"/>
      <c r="NSF5" s="122"/>
      <c r="NSG5" s="122"/>
      <c r="NSH5" s="122"/>
      <c r="NSI5" s="122"/>
      <c r="NSJ5" s="122"/>
      <c r="NSK5" s="122"/>
      <c r="OBK5" s="122"/>
      <c r="OBL5" s="122"/>
      <c r="OBT5" s="122"/>
      <c r="OBU5" s="122"/>
      <c r="OBV5" s="122"/>
      <c r="OBW5" s="122"/>
      <c r="OBX5" s="122"/>
      <c r="OBY5" s="122"/>
      <c r="OBZ5" s="122"/>
      <c r="OCA5" s="122"/>
      <c r="OCB5" s="122"/>
      <c r="OCC5" s="122"/>
      <c r="OCD5" s="122"/>
      <c r="OCE5" s="122"/>
      <c r="OCF5" s="122"/>
      <c r="OCG5" s="122"/>
      <c r="OLG5" s="122"/>
      <c r="OLH5" s="122"/>
      <c r="OLP5" s="122"/>
      <c r="OLQ5" s="122"/>
      <c r="OLR5" s="122"/>
      <c r="OLS5" s="122"/>
      <c r="OLT5" s="122"/>
      <c r="OLU5" s="122"/>
      <c r="OLV5" s="122"/>
      <c r="OLW5" s="122"/>
      <c r="OLX5" s="122"/>
      <c r="OLY5" s="122"/>
      <c r="OLZ5" s="122"/>
      <c r="OMA5" s="122"/>
      <c r="OMB5" s="122"/>
      <c r="OMC5" s="122"/>
      <c r="OVC5" s="122"/>
      <c r="OVD5" s="122"/>
      <c r="OVL5" s="122"/>
      <c r="OVM5" s="122"/>
      <c r="OVN5" s="122"/>
      <c r="OVO5" s="122"/>
      <c r="OVP5" s="122"/>
      <c r="OVQ5" s="122"/>
      <c r="OVR5" s="122"/>
      <c r="OVS5" s="122"/>
      <c r="OVT5" s="122"/>
      <c r="OVU5" s="122"/>
      <c r="OVV5" s="122"/>
      <c r="OVW5" s="122"/>
      <c r="OVX5" s="122"/>
      <c r="OVY5" s="122"/>
      <c r="PEY5" s="122"/>
      <c r="PEZ5" s="122"/>
      <c r="PFH5" s="122"/>
      <c r="PFI5" s="122"/>
      <c r="PFJ5" s="122"/>
      <c r="PFK5" s="122"/>
      <c r="PFL5" s="122"/>
      <c r="PFM5" s="122"/>
      <c r="PFN5" s="122"/>
      <c r="PFO5" s="122"/>
      <c r="PFP5" s="122"/>
      <c r="PFQ5" s="122"/>
      <c r="PFR5" s="122"/>
      <c r="PFS5" s="122"/>
      <c r="PFT5" s="122"/>
      <c r="PFU5" s="122"/>
      <c r="POU5" s="122"/>
      <c r="POV5" s="122"/>
      <c r="PPD5" s="122"/>
      <c r="PPE5" s="122"/>
      <c r="PPF5" s="122"/>
      <c r="PPG5" s="122"/>
      <c r="PPH5" s="122"/>
      <c r="PPI5" s="122"/>
      <c r="PPJ5" s="122"/>
      <c r="PPK5" s="122"/>
      <c r="PPL5" s="122"/>
      <c r="PPM5" s="122"/>
      <c r="PPN5" s="122"/>
      <c r="PPO5" s="122"/>
      <c r="PPP5" s="122"/>
      <c r="PPQ5" s="122"/>
      <c r="PYQ5" s="122"/>
      <c r="PYR5" s="122"/>
      <c r="PYZ5" s="122"/>
      <c r="PZA5" s="122"/>
      <c r="PZB5" s="122"/>
      <c r="PZC5" s="122"/>
      <c r="PZD5" s="122"/>
      <c r="PZE5" s="122"/>
      <c r="PZF5" s="122"/>
      <c r="PZG5" s="122"/>
      <c r="PZH5" s="122"/>
      <c r="PZI5" s="122"/>
      <c r="PZJ5" s="122"/>
      <c r="PZK5" s="122"/>
      <c r="PZL5" s="122"/>
      <c r="PZM5" s="122"/>
      <c r="QIM5" s="122"/>
      <c r="QIN5" s="122"/>
      <c r="QIV5" s="122"/>
      <c r="QIW5" s="122"/>
      <c r="QIX5" s="122"/>
      <c r="QIY5" s="122"/>
      <c r="QIZ5" s="122"/>
      <c r="QJA5" s="122"/>
      <c r="QJB5" s="122"/>
      <c r="QJC5" s="122"/>
      <c r="QJD5" s="122"/>
      <c r="QJE5" s="122"/>
      <c r="QJF5" s="122"/>
      <c r="QJG5" s="122"/>
      <c r="QJH5" s="122"/>
      <c r="QJI5" s="122"/>
      <c r="QSI5" s="122"/>
      <c r="QSJ5" s="122"/>
      <c r="QSR5" s="122"/>
      <c r="QSS5" s="122"/>
      <c r="QST5" s="122"/>
      <c r="QSU5" s="122"/>
      <c r="QSV5" s="122"/>
      <c r="QSW5" s="122"/>
      <c r="QSX5" s="122"/>
      <c r="QSY5" s="122"/>
      <c r="QSZ5" s="122"/>
      <c r="QTA5" s="122"/>
      <c r="QTB5" s="122"/>
      <c r="QTC5" s="122"/>
      <c r="QTD5" s="122"/>
      <c r="QTE5" s="122"/>
      <c r="RCE5" s="122"/>
      <c r="RCF5" s="122"/>
      <c r="RCN5" s="122"/>
      <c r="RCO5" s="122"/>
      <c r="RCP5" s="122"/>
      <c r="RCQ5" s="122"/>
      <c r="RCR5" s="122"/>
      <c r="RCS5" s="122"/>
      <c r="RCT5" s="122"/>
      <c r="RCU5" s="122"/>
      <c r="RCV5" s="122"/>
      <c r="RCW5" s="122"/>
      <c r="RCX5" s="122"/>
      <c r="RCY5" s="122"/>
      <c r="RCZ5" s="122"/>
      <c r="RDA5" s="122"/>
      <c r="RMA5" s="122"/>
      <c r="RMB5" s="122"/>
      <c r="RMJ5" s="122"/>
      <c r="RMK5" s="122"/>
      <c r="RML5" s="122"/>
      <c r="RMM5" s="122"/>
      <c r="RMN5" s="122"/>
      <c r="RMO5" s="122"/>
      <c r="RMP5" s="122"/>
      <c r="RMQ5" s="122"/>
      <c r="RMR5" s="122"/>
      <c r="RMS5" s="122"/>
      <c r="RMT5" s="122"/>
      <c r="RMU5" s="122"/>
      <c r="RMV5" s="122"/>
      <c r="RMW5" s="122"/>
      <c r="RVW5" s="122"/>
      <c r="RVX5" s="122"/>
      <c r="RWF5" s="122"/>
      <c r="RWG5" s="122"/>
      <c r="RWH5" s="122"/>
      <c r="RWI5" s="122"/>
      <c r="RWJ5" s="122"/>
      <c r="RWK5" s="122"/>
      <c r="RWL5" s="122"/>
      <c r="RWM5" s="122"/>
      <c r="RWN5" s="122"/>
      <c r="RWO5" s="122"/>
      <c r="RWP5" s="122"/>
      <c r="RWQ5" s="122"/>
      <c r="RWR5" s="122"/>
      <c r="RWS5" s="122"/>
      <c r="SFS5" s="122"/>
      <c r="SFT5" s="122"/>
      <c r="SGB5" s="122"/>
      <c r="SGC5" s="122"/>
      <c r="SGD5" s="122"/>
      <c r="SGE5" s="122"/>
      <c r="SGF5" s="122"/>
      <c r="SGG5" s="122"/>
      <c r="SGH5" s="122"/>
      <c r="SGI5" s="122"/>
      <c r="SGJ5" s="122"/>
      <c r="SGK5" s="122"/>
      <c r="SGL5" s="122"/>
      <c r="SGM5" s="122"/>
      <c r="SGN5" s="122"/>
      <c r="SGO5" s="122"/>
      <c r="SPO5" s="122"/>
      <c r="SPP5" s="122"/>
      <c r="SPX5" s="122"/>
      <c r="SPY5" s="122"/>
      <c r="SPZ5" s="122"/>
      <c r="SQA5" s="122"/>
      <c r="SQB5" s="122"/>
      <c r="SQC5" s="122"/>
      <c r="SQD5" s="122"/>
      <c r="SQE5" s="122"/>
      <c r="SQF5" s="122"/>
      <c r="SQG5" s="122"/>
      <c r="SQH5" s="122"/>
      <c r="SQI5" s="122"/>
      <c r="SQJ5" s="122"/>
      <c r="SQK5" s="122"/>
      <c r="SZK5" s="122"/>
      <c r="SZL5" s="122"/>
      <c r="SZT5" s="122"/>
      <c r="SZU5" s="122"/>
      <c r="SZV5" s="122"/>
      <c r="SZW5" s="122"/>
      <c r="SZX5" s="122"/>
      <c r="SZY5" s="122"/>
      <c r="SZZ5" s="122"/>
      <c r="TAA5" s="122"/>
      <c r="TAB5" s="122"/>
      <c r="TAC5" s="122"/>
      <c r="TAD5" s="122"/>
      <c r="TAE5" s="122"/>
      <c r="TAF5" s="122"/>
      <c r="TAG5" s="122"/>
      <c r="TJG5" s="122"/>
      <c r="TJH5" s="122"/>
      <c r="TJP5" s="122"/>
      <c r="TJQ5" s="122"/>
      <c r="TJR5" s="122"/>
      <c r="TJS5" s="122"/>
      <c r="TJT5" s="122"/>
      <c r="TJU5" s="122"/>
      <c r="TJV5" s="122"/>
      <c r="TJW5" s="122"/>
      <c r="TJX5" s="122"/>
      <c r="TJY5" s="122"/>
      <c r="TJZ5" s="122"/>
      <c r="TKA5" s="122"/>
      <c r="TKB5" s="122"/>
      <c r="TKC5" s="122"/>
      <c r="TTC5" s="122"/>
      <c r="TTD5" s="122"/>
      <c r="TTL5" s="122"/>
      <c r="TTM5" s="122"/>
      <c r="TTN5" s="122"/>
      <c r="TTO5" s="122"/>
      <c r="TTP5" s="122"/>
      <c r="TTQ5" s="122"/>
      <c r="TTR5" s="122"/>
      <c r="TTS5" s="122"/>
      <c r="TTT5" s="122"/>
      <c r="TTU5" s="122"/>
      <c r="TTV5" s="122"/>
      <c r="TTW5" s="122"/>
      <c r="TTX5" s="122"/>
      <c r="TTY5" s="122"/>
      <c r="UCY5" s="122"/>
      <c r="UCZ5" s="122"/>
      <c r="UDH5" s="122"/>
      <c r="UDI5" s="122"/>
      <c r="UDJ5" s="122"/>
      <c r="UDK5" s="122"/>
      <c r="UDL5" s="122"/>
      <c r="UDM5" s="122"/>
      <c r="UDN5" s="122"/>
      <c r="UDO5" s="122"/>
      <c r="UDP5" s="122"/>
      <c r="UDQ5" s="122"/>
      <c r="UDR5" s="122"/>
      <c r="UDS5" s="122"/>
      <c r="UDT5" s="122"/>
      <c r="UDU5" s="122"/>
      <c r="UMU5" s="122"/>
      <c r="UMV5" s="122"/>
      <c r="UND5" s="122"/>
      <c r="UNE5" s="122"/>
      <c r="UNF5" s="122"/>
      <c r="UNG5" s="122"/>
      <c r="UNH5" s="122"/>
      <c r="UNI5" s="122"/>
      <c r="UNJ5" s="122"/>
      <c r="UNK5" s="122"/>
      <c r="UNL5" s="122"/>
      <c r="UNM5" s="122"/>
      <c r="UNN5" s="122"/>
      <c r="UNO5" s="122"/>
      <c r="UNP5" s="122"/>
      <c r="UNQ5" s="122"/>
      <c r="UWQ5" s="122"/>
      <c r="UWR5" s="122"/>
      <c r="UWZ5" s="122"/>
      <c r="UXA5" s="122"/>
      <c r="UXB5" s="122"/>
      <c r="UXC5" s="122"/>
      <c r="UXD5" s="122"/>
      <c r="UXE5" s="122"/>
      <c r="UXF5" s="122"/>
      <c r="UXG5" s="122"/>
      <c r="UXH5" s="122"/>
      <c r="UXI5" s="122"/>
      <c r="UXJ5" s="122"/>
      <c r="UXK5" s="122"/>
      <c r="UXL5" s="122"/>
      <c r="UXM5" s="122"/>
      <c r="VGM5" s="122"/>
      <c r="VGN5" s="122"/>
      <c r="VGV5" s="122"/>
      <c r="VGW5" s="122"/>
      <c r="VGX5" s="122"/>
      <c r="VGY5" s="122"/>
      <c r="VGZ5" s="122"/>
      <c r="VHA5" s="122"/>
      <c r="VHB5" s="122"/>
      <c r="VHC5" s="122"/>
      <c r="VHD5" s="122"/>
      <c r="VHE5" s="122"/>
      <c r="VHF5" s="122"/>
      <c r="VHG5" s="122"/>
      <c r="VHH5" s="122"/>
      <c r="VHI5" s="122"/>
      <c r="VQI5" s="122"/>
      <c r="VQJ5" s="122"/>
      <c r="VQR5" s="122"/>
      <c r="VQS5" s="122"/>
      <c r="VQT5" s="122"/>
      <c r="VQU5" s="122"/>
      <c r="VQV5" s="122"/>
      <c r="VQW5" s="122"/>
      <c r="VQX5" s="122"/>
      <c r="VQY5" s="122"/>
      <c r="VQZ5" s="122"/>
      <c r="VRA5" s="122"/>
      <c r="VRB5" s="122"/>
      <c r="VRC5" s="122"/>
      <c r="VRD5" s="122"/>
      <c r="VRE5" s="122"/>
      <c r="WAE5" s="122"/>
      <c r="WAF5" s="122"/>
      <c r="WAN5" s="122"/>
      <c r="WAO5" s="122"/>
      <c r="WAP5" s="122"/>
      <c r="WAQ5" s="122"/>
      <c r="WAR5" s="122"/>
      <c r="WAS5" s="122"/>
      <c r="WAT5" s="122"/>
      <c r="WAU5" s="122"/>
      <c r="WAV5" s="122"/>
      <c r="WAW5" s="122"/>
      <c r="WAX5" s="122"/>
      <c r="WAY5" s="122"/>
      <c r="WAZ5" s="122"/>
      <c r="WBA5" s="122"/>
      <c r="WKA5" s="122"/>
      <c r="WKB5" s="122"/>
      <c r="WKJ5" s="122"/>
      <c r="WKK5" s="122"/>
      <c r="WKL5" s="122"/>
      <c r="WKM5" s="122"/>
      <c r="WKN5" s="122"/>
      <c r="WKO5" s="122"/>
      <c r="WKP5" s="122"/>
      <c r="WKQ5" s="122"/>
      <c r="WKR5" s="122"/>
      <c r="WKS5" s="122"/>
      <c r="WKT5" s="122"/>
      <c r="WKU5" s="122"/>
      <c r="WKV5" s="122"/>
      <c r="WKW5" s="122"/>
      <c r="WTW5" s="122"/>
      <c r="WTX5" s="122"/>
      <c r="WUF5" s="122"/>
      <c r="WUG5" s="122"/>
      <c r="WUH5" s="122"/>
      <c r="WUI5" s="122"/>
      <c r="WUJ5" s="122"/>
      <c r="WUK5" s="122"/>
      <c r="WUL5" s="122"/>
      <c r="WUM5" s="122"/>
      <c r="WUN5" s="122"/>
      <c r="WUO5" s="122"/>
      <c r="WUP5" s="122"/>
      <c r="WUQ5" s="122"/>
      <c r="WUR5" s="122"/>
      <c r="WUS5" s="122"/>
    </row>
    <row r="6" spans="1:1009 1243:2033 2267:3057 3291:4081 4315:5105 5339:6129 6363:7153 7387:8177 8411:9201 9435:10225 10459:11249 11483:12273 12507:13297 13531:14321 14555:15345 15579:16113" s="162" customFormat="1">
      <c r="A6" s="649"/>
      <c r="B6" s="650"/>
      <c r="C6" s="651"/>
      <c r="D6" s="652"/>
      <c r="E6" s="651"/>
      <c r="F6" s="651"/>
      <c r="G6" s="644"/>
      <c r="H6" s="644"/>
      <c r="I6" s="644" t="s">
        <v>133</v>
      </c>
      <c r="J6" s="644" t="s">
        <v>134</v>
      </c>
      <c r="K6" s="644" t="s">
        <v>135</v>
      </c>
      <c r="L6" s="644" t="s">
        <v>136</v>
      </c>
      <c r="M6" s="651"/>
      <c r="HK6" s="122"/>
      <c r="HL6" s="122"/>
      <c r="HT6" s="122"/>
      <c r="HU6" s="122"/>
      <c r="HV6" s="122"/>
      <c r="HW6" s="122"/>
      <c r="HX6" s="122"/>
      <c r="HY6" s="122"/>
      <c r="HZ6" s="122"/>
      <c r="IA6" s="122"/>
      <c r="IB6" s="122"/>
      <c r="IC6" s="122"/>
      <c r="ID6" s="122"/>
      <c r="IE6" s="122"/>
      <c r="IF6" s="122"/>
      <c r="IG6" s="122"/>
      <c r="RG6" s="122"/>
      <c r="RH6" s="122"/>
      <c r="RP6" s="122"/>
      <c r="RQ6" s="122"/>
      <c r="RR6" s="122"/>
      <c r="RS6" s="122"/>
      <c r="RT6" s="122"/>
      <c r="RU6" s="122"/>
      <c r="RV6" s="122"/>
      <c r="RW6" s="122"/>
      <c r="RX6" s="122"/>
      <c r="RY6" s="122"/>
      <c r="RZ6" s="122"/>
      <c r="SA6" s="122"/>
      <c r="SB6" s="122"/>
      <c r="SC6" s="122"/>
      <c r="ABC6" s="122"/>
      <c r="ABD6" s="122"/>
      <c r="ABL6" s="122"/>
      <c r="ABM6" s="122"/>
      <c r="ABN6" s="122"/>
      <c r="ABO6" s="122"/>
      <c r="ABP6" s="122"/>
      <c r="ABQ6" s="122"/>
      <c r="ABR6" s="122"/>
      <c r="ABS6" s="122"/>
      <c r="ABT6" s="122"/>
      <c r="ABU6" s="122"/>
      <c r="ABV6" s="122"/>
      <c r="ABW6" s="122"/>
      <c r="ABX6" s="122"/>
      <c r="ABY6" s="122"/>
      <c r="AKY6" s="122"/>
      <c r="AKZ6" s="122"/>
      <c r="ALH6" s="122"/>
      <c r="ALI6" s="122"/>
      <c r="ALJ6" s="122"/>
      <c r="ALK6" s="122"/>
      <c r="ALL6" s="122"/>
      <c r="ALM6" s="122"/>
      <c r="ALN6" s="122"/>
      <c r="ALO6" s="122"/>
      <c r="ALP6" s="122"/>
      <c r="ALQ6" s="122"/>
      <c r="ALR6" s="122"/>
      <c r="ALS6" s="122"/>
      <c r="ALT6" s="122"/>
      <c r="ALU6" s="122"/>
      <c r="AUU6" s="122"/>
      <c r="AUV6" s="122"/>
      <c r="AVD6" s="122"/>
      <c r="AVE6" s="122"/>
      <c r="AVF6" s="122"/>
      <c r="AVG6" s="122"/>
      <c r="AVH6" s="122"/>
      <c r="AVI6" s="122"/>
      <c r="AVJ6" s="122"/>
      <c r="AVK6" s="122"/>
      <c r="AVL6" s="122"/>
      <c r="AVM6" s="122"/>
      <c r="AVN6" s="122"/>
      <c r="AVO6" s="122"/>
      <c r="AVP6" s="122"/>
      <c r="AVQ6" s="122"/>
      <c r="BEQ6" s="122"/>
      <c r="BER6" s="122"/>
      <c r="BEZ6" s="122"/>
      <c r="BFA6" s="122"/>
      <c r="BFB6" s="122"/>
      <c r="BFC6" s="122"/>
      <c r="BFD6" s="122"/>
      <c r="BFE6" s="122"/>
      <c r="BFF6" s="122"/>
      <c r="BFG6" s="122"/>
      <c r="BFH6" s="122"/>
      <c r="BFI6" s="122"/>
      <c r="BFJ6" s="122"/>
      <c r="BFK6" s="122"/>
      <c r="BFL6" s="122"/>
      <c r="BFM6" s="122"/>
      <c r="BOM6" s="122"/>
      <c r="BON6" s="122"/>
      <c r="BOV6" s="122"/>
      <c r="BOW6" s="122"/>
      <c r="BOX6" s="122"/>
      <c r="BOY6" s="122"/>
      <c r="BOZ6" s="122"/>
      <c r="BPA6" s="122"/>
      <c r="BPB6" s="122"/>
      <c r="BPC6" s="122"/>
      <c r="BPD6" s="122"/>
      <c r="BPE6" s="122"/>
      <c r="BPF6" s="122"/>
      <c r="BPG6" s="122"/>
      <c r="BPH6" s="122"/>
      <c r="BPI6" s="122"/>
      <c r="BYI6" s="122"/>
      <c r="BYJ6" s="122"/>
      <c r="BYR6" s="122"/>
      <c r="BYS6" s="122"/>
      <c r="BYT6" s="122"/>
      <c r="BYU6" s="122"/>
      <c r="BYV6" s="122"/>
      <c r="BYW6" s="122"/>
      <c r="BYX6" s="122"/>
      <c r="BYY6" s="122"/>
      <c r="BYZ6" s="122"/>
      <c r="BZA6" s="122"/>
      <c r="BZB6" s="122"/>
      <c r="BZC6" s="122"/>
      <c r="BZD6" s="122"/>
      <c r="BZE6" s="122"/>
      <c r="CIE6" s="122"/>
      <c r="CIF6" s="122"/>
      <c r="CIN6" s="122"/>
      <c r="CIO6" s="122"/>
      <c r="CIP6" s="122"/>
      <c r="CIQ6" s="122"/>
      <c r="CIR6" s="122"/>
      <c r="CIS6" s="122"/>
      <c r="CIT6" s="122"/>
      <c r="CIU6" s="122"/>
      <c r="CIV6" s="122"/>
      <c r="CIW6" s="122"/>
      <c r="CIX6" s="122"/>
      <c r="CIY6" s="122"/>
      <c r="CIZ6" s="122"/>
      <c r="CJA6" s="122"/>
      <c r="CSA6" s="122"/>
      <c r="CSB6" s="122"/>
      <c r="CSJ6" s="122"/>
      <c r="CSK6" s="122"/>
      <c r="CSL6" s="122"/>
      <c r="CSM6" s="122"/>
      <c r="CSN6" s="122"/>
      <c r="CSO6" s="122"/>
      <c r="CSP6" s="122"/>
      <c r="CSQ6" s="122"/>
      <c r="CSR6" s="122"/>
      <c r="CSS6" s="122"/>
      <c r="CST6" s="122"/>
      <c r="CSU6" s="122"/>
      <c r="CSV6" s="122"/>
      <c r="CSW6" s="122"/>
      <c r="DBW6" s="122"/>
      <c r="DBX6" s="122"/>
      <c r="DCF6" s="122"/>
      <c r="DCG6" s="122"/>
      <c r="DCH6" s="122"/>
      <c r="DCI6" s="122"/>
      <c r="DCJ6" s="122"/>
      <c r="DCK6" s="122"/>
      <c r="DCL6" s="122"/>
      <c r="DCM6" s="122"/>
      <c r="DCN6" s="122"/>
      <c r="DCO6" s="122"/>
      <c r="DCP6" s="122"/>
      <c r="DCQ6" s="122"/>
      <c r="DCR6" s="122"/>
      <c r="DCS6" s="122"/>
      <c r="DLS6" s="122"/>
      <c r="DLT6" s="122"/>
      <c r="DMB6" s="122"/>
      <c r="DMC6" s="122"/>
      <c r="DMD6" s="122"/>
      <c r="DME6" s="122"/>
      <c r="DMF6" s="122"/>
      <c r="DMG6" s="122"/>
      <c r="DMH6" s="122"/>
      <c r="DMI6" s="122"/>
      <c r="DMJ6" s="122"/>
      <c r="DMK6" s="122"/>
      <c r="DML6" s="122"/>
      <c r="DMM6" s="122"/>
      <c r="DMN6" s="122"/>
      <c r="DMO6" s="122"/>
      <c r="DVO6" s="122"/>
      <c r="DVP6" s="122"/>
      <c r="DVX6" s="122"/>
      <c r="DVY6" s="122"/>
      <c r="DVZ6" s="122"/>
      <c r="DWA6" s="122"/>
      <c r="DWB6" s="122"/>
      <c r="DWC6" s="122"/>
      <c r="DWD6" s="122"/>
      <c r="DWE6" s="122"/>
      <c r="DWF6" s="122"/>
      <c r="DWG6" s="122"/>
      <c r="DWH6" s="122"/>
      <c r="DWI6" s="122"/>
      <c r="DWJ6" s="122"/>
      <c r="DWK6" s="122"/>
      <c r="EFK6" s="122"/>
      <c r="EFL6" s="122"/>
      <c r="EFT6" s="122"/>
      <c r="EFU6" s="122"/>
      <c r="EFV6" s="122"/>
      <c r="EFW6" s="122"/>
      <c r="EFX6" s="122"/>
      <c r="EFY6" s="122"/>
      <c r="EFZ6" s="122"/>
      <c r="EGA6" s="122"/>
      <c r="EGB6" s="122"/>
      <c r="EGC6" s="122"/>
      <c r="EGD6" s="122"/>
      <c r="EGE6" s="122"/>
      <c r="EGF6" s="122"/>
      <c r="EGG6" s="122"/>
      <c r="EPG6" s="122"/>
      <c r="EPH6" s="122"/>
      <c r="EPP6" s="122"/>
      <c r="EPQ6" s="122"/>
      <c r="EPR6" s="122"/>
      <c r="EPS6" s="122"/>
      <c r="EPT6" s="122"/>
      <c r="EPU6" s="122"/>
      <c r="EPV6" s="122"/>
      <c r="EPW6" s="122"/>
      <c r="EPX6" s="122"/>
      <c r="EPY6" s="122"/>
      <c r="EPZ6" s="122"/>
      <c r="EQA6" s="122"/>
      <c r="EQB6" s="122"/>
      <c r="EQC6" s="122"/>
      <c r="EZC6" s="122"/>
      <c r="EZD6" s="122"/>
      <c r="EZL6" s="122"/>
      <c r="EZM6" s="122"/>
      <c r="EZN6" s="122"/>
      <c r="EZO6" s="122"/>
      <c r="EZP6" s="122"/>
      <c r="EZQ6" s="122"/>
      <c r="EZR6" s="122"/>
      <c r="EZS6" s="122"/>
      <c r="EZT6" s="122"/>
      <c r="EZU6" s="122"/>
      <c r="EZV6" s="122"/>
      <c r="EZW6" s="122"/>
      <c r="EZX6" s="122"/>
      <c r="EZY6" s="122"/>
      <c r="FIY6" s="122"/>
      <c r="FIZ6" s="122"/>
      <c r="FJH6" s="122"/>
      <c r="FJI6" s="122"/>
      <c r="FJJ6" s="122"/>
      <c r="FJK6" s="122"/>
      <c r="FJL6" s="122"/>
      <c r="FJM6" s="122"/>
      <c r="FJN6" s="122"/>
      <c r="FJO6" s="122"/>
      <c r="FJP6" s="122"/>
      <c r="FJQ6" s="122"/>
      <c r="FJR6" s="122"/>
      <c r="FJS6" s="122"/>
      <c r="FJT6" s="122"/>
      <c r="FJU6" s="122"/>
      <c r="FSU6" s="122"/>
      <c r="FSV6" s="122"/>
      <c r="FTD6" s="122"/>
      <c r="FTE6" s="122"/>
      <c r="FTF6" s="122"/>
      <c r="FTG6" s="122"/>
      <c r="FTH6" s="122"/>
      <c r="FTI6" s="122"/>
      <c r="FTJ6" s="122"/>
      <c r="FTK6" s="122"/>
      <c r="FTL6" s="122"/>
      <c r="FTM6" s="122"/>
      <c r="FTN6" s="122"/>
      <c r="FTO6" s="122"/>
      <c r="FTP6" s="122"/>
      <c r="FTQ6" s="122"/>
      <c r="GCQ6" s="122"/>
      <c r="GCR6" s="122"/>
      <c r="GCZ6" s="122"/>
      <c r="GDA6" s="122"/>
      <c r="GDB6" s="122"/>
      <c r="GDC6" s="122"/>
      <c r="GDD6" s="122"/>
      <c r="GDE6" s="122"/>
      <c r="GDF6" s="122"/>
      <c r="GDG6" s="122"/>
      <c r="GDH6" s="122"/>
      <c r="GDI6" s="122"/>
      <c r="GDJ6" s="122"/>
      <c r="GDK6" s="122"/>
      <c r="GDL6" s="122"/>
      <c r="GDM6" s="122"/>
      <c r="GMM6" s="122"/>
      <c r="GMN6" s="122"/>
      <c r="GMV6" s="122"/>
      <c r="GMW6" s="122"/>
      <c r="GMX6" s="122"/>
      <c r="GMY6" s="122"/>
      <c r="GMZ6" s="122"/>
      <c r="GNA6" s="122"/>
      <c r="GNB6" s="122"/>
      <c r="GNC6" s="122"/>
      <c r="GND6" s="122"/>
      <c r="GNE6" s="122"/>
      <c r="GNF6" s="122"/>
      <c r="GNG6" s="122"/>
      <c r="GNH6" s="122"/>
      <c r="GNI6" s="122"/>
      <c r="GWI6" s="122"/>
      <c r="GWJ6" s="122"/>
      <c r="GWR6" s="122"/>
      <c r="GWS6" s="122"/>
      <c r="GWT6" s="122"/>
      <c r="GWU6" s="122"/>
      <c r="GWV6" s="122"/>
      <c r="GWW6" s="122"/>
      <c r="GWX6" s="122"/>
      <c r="GWY6" s="122"/>
      <c r="GWZ6" s="122"/>
      <c r="GXA6" s="122"/>
      <c r="GXB6" s="122"/>
      <c r="GXC6" s="122"/>
      <c r="GXD6" s="122"/>
      <c r="GXE6" s="122"/>
      <c r="HGE6" s="122"/>
      <c r="HGF6" s="122"/>
      <c r="HGN6" s="122"/>
      <c r="HGO6" s="122"/>
      <c r="HGP6" s="122"/>
      <c r="HGQ6" s="122"/>
      <c r="HGR6" s="122"/>
      <c r="HGS6" s="122"/>
      <c r="HGT6" s="122"/>
      <c r="HGU6" s="122"/>
      <c r="HGV6" s="122"/>
      <c r="HGW6" s="122"/>
      <c r="HGX6" s="122"/>
      <c r="HGY6" s="122"/>
      <c r="HGZ6" s="122"/>
      <c r="HHA6" s="122"/>
      <c r="HQA6" s="122"/>
      <c r="HQB6" s="122"/>
      <c r="HQJ6" s="122"/>
      <c r="HQK6" s="122"/>
      <c r="HQL6" s="122"/>
      <c r="HQM6" s="122"/>
      <c r="HQN6" s="122"/>
      <c r="HQO6" s="122"/>
      <c r="HQP6" s="122"/>
      <c r="HQQ6" s="122"/>
      <c r="HQR6" s="122"/>
      <c r="HQS6" s="122"/>
      <c r="HQT6" s="122"/>
      <c r="HQU6" s="122"/>
      <c r="HQV6" s="122"/>
      <c r="HQW6" s="122"/>
      <c r="HZW6" s="122"/>
      <c r="HZX6" s="122"/>
      <c r="IAF6" s="122"/>
      <c r="IAG6" s="122"/>
      <c r="IAH6" s="122"/>
      <c r="IAI6" s="122"/>
      <c r="IAJ6" s="122"/>
      <c r="IAK6" s="122"/>
      <c r="IAL6" s="122"/>
      <c r="IAM6" s="122"/>
      <c r="IAN6" s="122"/>
      <c r="IAO6" s="122"/>
      <c r="IAP6" s="122"/>
      <c r="IAQ6" s="122"/>
      <c r="IAR6" s="122"/>
      <c r="IAS6" s="122"/>
      <c r="IJS6" s="122"/>
      <c r="IJT6" s="122"/>
      <c r="IKB6" s="122"/>
      <c r="IKC6" s="122"/>
      <c r="IKD6" s="122"/>
      <c r="IKE6" s="122"/>
      <c r="IKF6" s="122"/>
      <c r="IKG6" s="122"/>
      <c r="IKH6" s="122"/>
      <c r="IKI6" s="122"/>
      <c r="IKJ6" s="122"/>
      <c r="IKK6" s="122"/>
      <c r="IKL6" s="122"/>
      <c r="IKM6" s="122"/>
      <c r="IKN6" s="122"/>
      <c r="IKO6" s="122"/>
      <c r="ITO6" s="122"/>
      <c r="ITP6" s="122"/>
      <c r="ITX6" s="122"/>
      <c r="ITY6" s="122"/>
      <c r="ITZ6" s="122"/>
      <c r="IUA6" s="122"/>
      <c r="IUB6" s="122"/>
      <c r="IUC6" s="122"/>
      <c r="IUD6" s="122"/>
      <c r="IUE6" s="122"/>
      <c r="IUF6" s="122"/>
      <c r="IUG6" s="122"/>
      <c r="IUH6" s="122"/>
      <c r="IUI6" s="122"/>
      <c r="IUJ6" s="122"/>
      <c r="IUK6" s="122"/>
      <c r="JDK6" s="122"/>
      <c r="JDL6" s="122"/>
      <c r="JDT6" s="122"/>
      <c r="JDU6" s="122"/>
      <c r="JDV6" s="122"/>
      <c r="JDW6" s="122"/>
      <c r="JDX6" s="122"/>
      <c r="JDY6" s="122"/>
      <c r="JDZ6" s="122"/>
      <c r="JEA6" s="122"/>
      <c r="JEB6" s="122"/>
      <c r="JEC6" s="122"/>
      <c r="JED6" s="122"/>
      <c r="JEE6" s="122"/>
      <c r="JEF6" s="122"/>
      <c r="JEG6" s="122"/>
      <c r="JNG6" s="122"/>
      <c r="JNH6" s="122"/>
      <c r="JNP6" s="122"/>
      <c r="JNQ6" s="122"/>
      <c r="JNR6" s="122"/>
      <c r="JNS6" s="122"/>
      <c r="JNT6" s="122"/>
      <c r="JNU6" s="122"/>
      <c r="JNV6" s="122"/>
      <c r="JNW6" s="122"/>
      <c r="JNX6" s="122"/>
      <c r="JNY6" s="122"/>
      <c r="JNZ6" s="122"/>
      <c r="JOA6" s="122"/>
      <c r="JOB6" s="122"/>
      <c r="JOC6" s="122"/>
      <c r="JXC6" s="122"/>
      <c r="JXD6" s="122"/>
      <c r="JXL6" s="122"/>
      <c r="JXM6" s="122"/>
      <c r="JXN6" s="122"/>
      <c r="JXO6" s="122"/>
      <c r="JXP6" s="122"/>
      <c r="JXQ6" s="122"/>
      <c r="JXR6" s="122"/>
      <c r="JXS6" s="122"/>
      <c r="JXT6" s="122"/>
      <c r="JXU6" s="122"/>
      <c r="JXV6" s="122"/>
      <c r="JXW6" s="122"/>
      <c r="JXX6" s="122"/>
      <c r="JXY6" s="122"/>
      <c r="KGY6" s="122"/>
      <c r="KGZ6" s="122"/>
      <c r="KHH6" s="122"/>
      <c r="KHI6" s="122"/>
      <c r="KHJ6" s="122"/>
      <c r="KHK6" s="122"/>
      <c r="KHL6" s="122"/>
      <c r="KHM6" s="122"/>
      <c r="KHN6" s="122"/>
      <c r="KHO6" s="122"/>
      <c r="KHP6" s="122"/>
      <c r="KHQ6" s="122"/>
      <c r="KHR6" s="122"/>
      <c r="KHS6" s="122"/>
      <c r="KHT6" s="122"/>
      <c r="KHU6" s="122"/>
      <c r="KQU6" s="122"/>
      <c r="KQV6" s="122"/>
      <c r="KRD6" s="122"/>
      <c r="KRE6" s="122"/>
      <c r="KRF6" s="122"/>
      <c r="KRG6" s="122"/>
      <c r="KRH6" s="122"/>
      <c r="KRI6" s="122"/>
      <c r="KRJ6" s="122"/>
      <c r="KRK6" s="122"/>
      <c r="KRL6" s="122"/>
      <c r="KRM6" s="122"/>
      <c r="KRN6" s="122"/>
      <c r="KRO6" s="122"/>
      <c r="KRP6" s="122"/>
      <c r="KRQ6" s="122"/>
      <c r="LAQ6" s="122"/>
      <c r="LAR6" s="122"/>
      <c r="LAZ6" s="122"/>
      <c r="LBA6" s="122"/>
      <c r="LBB6" s="122"/>
      <c r="LBC6" s="122"/>
      <c r="LBD6" s="122"/>
      <c r="LBE6" s="122"/>
      <c r="LBF6" s="122"/>
      <c r="LBG6" s="122"/>
      <c r="LBH6" s="122"/>
      <c r="LBI6" s="122"/>
      <c r="LBJ6" s="122"/>
      <c r="LBK6" s="122"/>
      <c r="LBL6" s="122"/>
      <c r="LBM6" s="122"/>
      <c r="LKM6" s="122"/>
      <c r="LKN6" s="122"/>
      <c r="LKV6" s="122"/>
      <c r="LKW6" s="122"/>
      <c r="LKX6" s="122"/>
      <c r="LKY6" s="122"/>
      <c r="LKZ6" s="122"/>
      <c r="LLA6" s="122"/>
      <c r="LLB6" s="122"/>
      <c r="LLC6" s="122"/>
      <c r="LLD6" s="122"/>
      <c r="LLE6" s="122"/>
      <c r="LLF6" s="122"/>
      <c r="LLG6" s="122"/>
      <c r="LLH6" s="122"/>
      <c r="LLI6" s="122"/>
      <c r="LUI6" s="122"/>
      <c r="LUJ6" s="122"/>
      <c r="LUR6" s="122"/>
      <c r="LUS6" s="122"/>
      <c r="LUT6" s="122"/>
      <c r="LUU6" s="122"/>
      <c r="LUV6" s="122"/>
      <c r="LUW6" s="122"/>
      <c r="LUX6" s="122"/>
      <c r="LUY6" s="122"/>
      <c r="LUZ6" s="122"/>
      <c r="LVA6" s="122"/>
      <c r="LVB6" s="122"/>
      <c r="LVC6" s="122"/>
      <c r="LVD6" s="122"/>
      <c r="LVE6" s="122"/>
      <c r="MEE6" s="122"/>
      <c r="MEF6" s="122"/>
      <c r="MEN6" s="122"/>
      <c r="MEO6" s="122"/>
      <c r="MEP6" s="122"/>
      <c r="MEQ6" s="122"/>
      <c r="MER6" s="122"/>
      <c r="MES6" s="122"/>
      <c r="MET6" s="122"/>
      <c r="MEU6" s="122"/>
      <c r="MEV6" s="122"/>
      <c r="MEW6" s="122"/>
      <c r="MEX6" s="122"/>
      <c r="MEY6" s="122"/>
      <c r="MEZ6" s="122"/>
      <c r="MFA6" s="122"/>
      <c r="MOA6" s="122"/>
      <c r="MOB6" s="122"/>
      <c r="MOJ6" s="122"/>
      <c r="MOK6" s="122"/>
      <c r="MOL6" s="122"/>
      <c r="MOM6" s="122"/>
      <c r="MON6" s="122"/>
      <c r="MOO6" s="122"/>
      <c r="MOP6" s="122"/>
      <c r="MOQ6" s="122"/>
      <c r="MOR6" s="122"/>
      <c r="MOS6" s="122"/>
      <c r="MOT6" s="122"/>
      <c r="MOU6" s="122"/>
      <c r="MOV6" s="122"/>
      <c r="MOW6" s="122"/>
      <c r="MXW6" s="122"/>
      <c r="MXX6" s="122"/>
      <c r="MYF6" s="122"/>
      <c r="MYG6" s="122"/>
      <c r="MYH6" s="122"/>
      <c r="MYI6" s="122"/>
      <c r="MYJ6" s="122"/>
      <c r="MYK6" s="122"/>
      <c r="MYL6" s="122"/>
      <c r="MYM6" s="122"/>
      <c r="MYN6" s="122"/>
      <c r="MYO6" s="122"/>
      <c r="MYP6" s="122"/>
      <c r="MYQ6" s="122"/>
      <c r="MYR6" s="122"/>
      <c r="MYS6" s="122"/>
      <c r="NHS6" s="122"/>
      <c r="NHT6" s="122"/>
      <c r="NIB6" s="122"/>
      <c r="NIC6" s="122"/>
      <c r="NID6" s="122"/>
      <c r="NIE6" s="122"/>
      <c r="NIF6" s="122"/>
      <c r="NIG6" s="122"/>
      <c r="NIH6" s="122"/>
      <c r="NII6" s="122"/>
      <c r="NIJ6" s="122"/>
      <c r="NIK6" s="122"/>
      <c r="NIL6" s="122"/>
      <c r="NIM6" s="122"/>
      <c r="NIN6" s="122"/>
      <c r="NIO6" s="122"/>
      <c r="NRO6" s="122"/>
      <c r="NRP6" s="122"/>
      <c r="NRX6" s="122"/>
      <c r="NRY6" s="122"/>
      <c r="NRZ6" s="122"/>
      <c r="NSA6" s="122"/>
      <c r="NSB6" s="122"/>
      <c r="NSC6" s="122"/>
      <c r="NSD6" s="122"/>
      <c r="NSE6" s="122"/>
      <c r="NSF6" s="122"/>
      <c r="NSG6" s="122"/>
      <c r="NSH6" s="122"/>
      <c r="NSI6" s="122"/>
      <c r="NSJ6" s="122"/>
      <c r="NSK6" s="122"/>
      <c r="OBK6" s="122"/>
      <c r="OBL6" s="122"/>
      <c r="OBT6" s="122"/>
      <c r="OBU6" s="122"/>
      <c r="OBV6" s="122"/>
      <c r="OBW6" s="122"/>
      <c r="OBX6" s="122"/>
      <c r="OBY6" s="122"/>
      <c r="OBZ6" s="122"/>
      <c r="OCA6" s="122"/>
      <c r="OCB6" s="122"/>
      <c r="OCC6" s="122"/>
      <c r="OCD6" s="122"/>
      <c r="OCE6" s="122"/>
      <c r="OCF6" s="122"/>
      <c r="OCG6" s="122"/>
      <c r="OLG6" s="122"/>
      <c r="OLH6" s="122"/>
      <c r="OLP6" s="122"/>
      <c r="OLQ6" s="122"/>
      <c r="OLR6" s="122"/>
      <c r="OLS6" s="122"/>
      <c r="OLT6" s="122"/>
      <c r="OLU6" s="122"/>
      <c r="OLV6" s="122"/>
      <c r="OLW6" s="122"/>
      <c r="OLX6" s="122"/>
      <c r="OLY6" s="122"/>
      <c r="OLZ6" s="122"/>
      <c r="OMA6" s="122"/>
      <c r="OMB6" s="122"/>
      <c r="OMC6" s="122"/>
      <c r="OVC6" s="122"/>
      <c r="OVD6" s="122"/>
      <c r="OVL6" s="122"/>
      <c r="OVM6" s="122"/>
      <c r="OVN6" s="122"/>
      <c r="OVO6" s="122"/>
      <c r="OVP6" s="122"/>
      <c r="OVQ6" s="122"/>
      <c r="OVR6" s="122"/>
      <c r="OVS6" s="122"/>
      <c r="OVT6" s="122"/>
      <c r="OVU6" s="122"/>
      <c r="OVV6" s="122"/>
      <c r="OVW6" s="122"/>
      <c r="OVX6" s="122"/>
      <c r="OVY6" s="122"/>
      <c r="PEY6" s="122"/>
      <c r="PEZ6" s="122"/>
      <c r="PFH6" s="122"/>
      <c r="PFI6" s="122"/>
      <c r="PFJ6" s="122"/>
      <c r="PFK6" s="122"/>
      <c r="PFL6" s="122"/>
      <c r="PFM6" s="122"/>
      <c r="PFN6" s="122"/>
      <c r="PFO6" s="122"/>
      <c r="PFP6" s="122"/>
      <c r="PFQ6" s="122"/>
      <c r="PFR6" s="122"/>
      <c r="PFS6" s="122"/>
      <c r="PFT6" s="122"/>
      <c r="PFU6" s="122"/>
      <c r="POU6" s="122"/>
      <c r="POV6" s="122"/>
      <c r="PPD6" s="122"/>
      <c r="PPE6" s="122"/>
      <c r="PPF6" s="122"/>
      <c r="PPG6" s="122"/>
      <c r="PPH6" s="122"/>
      <c r="PPI6" s="122"/>
      <c r="PPJ6" s="122"/>
      <c r="PPK6" s="122"/>
      <c r="PPL6" s="122"/>
      <c r="PPM6" s="122"/>
      <c r="PPN6" s="122"/>
      <c r="PPO6" s="122"/>
      <c r="PPP6" s="122"/>
      <c r="PPQ6" s="122"/>
      <c r="PYQ6" s="122"/>
      <c r="PYR6" s="122"/>
      <c r="PYZ6" s="122"/>
      <c r="PZA6" s="122"/>
      <c r="PZB6" s="122"/>
      <c r="PZC6" s="122"/>
      <c r="PZD6" s="122"/>
      <c r="PZE6" s="122"/>
      <c r="PZF6" s="122"/>
      <c r="PZG6" s="122"/>
      <c r="PZH6" s="122"/>
      <c r="PZI6" s="122"/>
      <c r="PZJ6" s="122"/>
      <c r="PZK6" s="122"/>
      <c r="PZL6" s="122"/>
      <c r="PZM6" s="122"/>
      <c r="QIM6" s="122"/>
      <c r="QIN6" s="122"/>
      <c r="QIV6" s="122"/>
      <c r="QIW6" s="122"/>
      <c r="QIX6" s="122"/>
      <c r="QIY6" s="122"/>
      <c r="QIZ6" s="122"/>
      <c r="QJA6" s="122"/>
      <c r="QJB6" s="122"/>
      <c r="QJC6" s="122"/>
      <c r="QJD6" s="122"/>
      <c r="QJE6" s="122"/>
      <c r="QJF6" s="122"/>
      <c r="QJG6" s="122"/>
      <c r="QJH6" s="122"/>
      <c r="QJI6" s="122"/>
      <c r="QSI6" s="122"/>
      <c r="QSJ6" s="122"/>
      <c r="QSR6" s="122"/>
      <c r="QSS6" s="122"/>
      <c r="QST6" s="122"/>
      <c r="QSU6" s="122"/>
      <c r="QSV6" s="122"/>
      <c r="QSW6" s="122"/>
      <c r="QSX6" s="122"/>
      <c r="QSY6" s="122"/>
      <c r="QSZ6" s="122"/>
      <c r="QTA6" s="122"/>
      <c r="QTB6" s="122"/>
      <c r="QTC6" s="122"/>
      <c r="QTD6" s="122"/>
      <c r="QTE6" s="122"/>
      <c r="RCE6" s="122"/>
      <c r="RCF6" s="122"/>
      <c r="RCN6" s="122"/>
      <c r="RCO6" s="122"/>
      <c r="RCP6" s="122"/>
      <c r="RCQ6" s="122"/>
      <c r="RCR6" s="122"/>
      <c r="RCS6" s="122"/>
      <c r="RCT6" s="122"/>
      <c r="RCU6" s="122"/>
      <c r="RCV6" s="122"/>
      <c r="RCW6" s="122"/>
      <c r="RCX6" s="122"/>
      <c r="RCY6" s="122"/>
      <c r="RCZ6" s="122"/>
      <c r="RDA6" s="122"/>
      <c r="RMA6" s="122"/>
      <c r="RMB6" s="122"/>
      <c r="RMJ6" s="122"/>
      <c r="RMK6" s="122"/>
      <c r="RML6" s="122"/>
      <c r="RMM6" s="122"/>
      <c r="RMN6" s="122"/>
      <c r="RMO6" s="122"/>
      <c r="RMP6" s="122"/>
      <c r="RMQ6" s="122"/>
      <c r="RMR6" s="122"/>
      <c r="RMS6" s="122"/>
      <c r="RMT6" s="122"/>
      <c r="RMU6" s="122"/>
      <c r="RMV6" s="122"/>
      <c r="RMW6" s="122"/>
      <c r="RVW6" s="122"/>
      <c r="RVX6" s="122"/>
      <c r="RWF6" s="122"/>
      <c r="RWG6" s="122"/>
      <c r="RWH6" s="122"/>
      <c r="RWI6" s="122"/>
      <c r="RWJ6" s="122"/>
      <c r="RWK6" s="122"/>
      <c r="RWL6" s="122"/>
      <c r="RWM6" s="122"/>
      <c r="RWN6" s="122"/>
      <c r="RWO6" s="122"/>
      <c r="RWP6" s="122"/>
      <c r="RWQ6" s="122"/>
      <c r="RWR6" s="122"/>
      <c r="RWS6" s="122"/>
      <c r="SFS6" s="122"/>
      <c r="SFT6" s="122"/>
      <c r="SGB6" s="122"/>
      <c r="SGC6" s="122"/>
      <c r="SGD6" s="122"/>
      <c r="SGE6" s="122"/>
      <c r="SGF6" s="122"/>
      <c r="SGG6" s="122"/>
      <c r="SGH6" s="122"/>
      <c r="SGI6" s="122"/>
      <c r="SGJ6" s="122"/>
      <c r="SGK6" s="122"/>
      <c r="SGL6" s="122"/>
      <c r="SGM6" s="122"/>
      <c r="SGN6" s="122"/>
      <c r="SGO6" s="122"/>
      <c r="SPO6" s="122"/>
      <c r="SPP6" s="122"/>
      <c r="SPX6" s="122"/>
      <c r="SPY6" s="122"/>
      <c r="SPZ6" s="122"/>
      <c r="SQA6" s="122"/>
      <c r="SQB6" s="122"/>
      <c r="SQC6" s="122"/>
      <c r="SQD6" s="122"/>
      <c r="SQE6" s="122"/>
      <c r="SQF6" s="122"/>
      <c r="SQG6" s="122"/>
      <c r="SQH6" s="122"/>
      <c r="SQI6" s="122"/>
      <c r="SQJ6" s="122"/>
      <c r="SQK6" s="122"/>
      <c r="SZK6" s="122"/>
      <c r="SZL6" s="122"/>
      <c r="SZT6" s="122"/>
      <c r="SZU6" s="122"/>
      <c r="SZV6" s="122"/>
      <c r="SZW6" s="122"/>
      <c r="SZX6" s="122"/>
      <c r="SZY6" s="122"/>
      <c r="SZZ6" s="122"/>
      <c r="TAA6" s="122"/>
      <c r="TAB6" s="122"/>
      <c r="TAC6" s="122"/>
      <c r="TAD6" s="122"/>
      <c r="TAE6" s="122"/>
      <c r="TAF6" s="122"/>
      <c r="TAG6" s="122"/>
      <c r="TJG6" s="122"/>
      <c r="TJH6" s="122"/>
      <c r="TJP6" s="122"/>
      <c r="TJQ6" s="122"/>
      <c r="TJR6" s="122"/>
      <c r="TJS6" s="122"/>
      <c r="TJT6" s="122"/>
      <c r="TJU6" s="122"/>
      <c r="TJV6" s="122"/>
      <c r="TJW6" s="122"/>
      <c r="TJX6" s="122"/>
      <c r="TJY6" s="122"/>
      <c r="TJZ6" s="122"/>
      <c r="TKA6" s="122"/>
      <c r="TKB6" s="122"/>
      <c r="TKC6" s="122"/>
      <c r="TTC6" s="122"/>
      <c r="TTD6" s="122"/>
      <c r="TTL6" s="122"/>
      <c r="TTM6" s="122"/>
      <c r="TTN6" s="122"/>
      <c r="TTO6" s="122"/>
      <c r="TTP6" s="122"/>
      <c r="TTQ6" s="122"/>
      <c r="TTR6" s="122"/>
      <c r="TTS6" s="122"/>
      <c r="TTT6" s="122"/>
      <c r="TTU6" s="122"/>
      <c r="TTV6" s="122"/>
      <c r="TTW6" s="122"/>
      <c r="TTX6" s="122"/>
      <c r="TTY6" s="122"/>
      <c r="UCY6" s="122"/>
      <c r="UCZ6" s="122"/>
      <c r="UDH6" s="122"/>
      <c r="UDI6" s="122"/>
      <c r="UDJ6" s="122"/>
      <c r="UDK6" s="122"/>
      <c r="UDL6" s="122"/>
      <c r="UDM6" s="122"/>
      <c r="UDN6" s="122"/>
      <c r="UDO6" s="122"/>
      <c r="UDP6" s="122"/>
      <c r="UDQ6" s="122"/>
      <c r="UDR6" s="122"/>
      <c r="UDS6" s="122"/>
      <c r="UDT6" s="122"/>
      <c r="UDU6" s="122"/>
      <c r="UMU6" s="122"/>
      <c r="UMV6" s="122"/>
      <c r="UND6" s="122"/>
      <c r="UNE6" s="122"/>
      <c r="UNF6" s="122"/>
      <c r="UNG6" s="122"/>
      <c r="UNH6" s="122"/>
      <c r="UNI6" s="122"/>
      <c r="UNJ6" s="122"/>
      <c r="UNK6" s="122"/>
      <c r="UNL6" s="122"/>
      <c r="UNM6" s="122"/>
      <c r="UNN6" s="122"/>
      <c r="UNO6" s="122"/>
      <c r="UNP6" s="122"/>
      <c r="UNQ6" s="122"/>
      <c r="UWQ6" s="122"/>
      <c r="UWR6" s="122"/>
      <c r="UWZ6" s="122"/>
      <c r="UXA6" s="122"/>
      <c r="UXB6" s="122"/>
      <c r="UXC6" s="122"/>
      <c r="UXD6" s="122"/>
      <c r="UXE6" s="122"/>
      <c r="UXF6" s="122"/>
      <c r="UXG6" s="122"/>
      <c r="UXH6" s="122"/>
      <c r="UXI6" s="122"/>
      <c r="UXJ6" s="122"/>
      <c r="UXK6" s="122"/>
      <c r="UXL6" s="122"/>
      <c r="UXM6" s="122"/>
      <c r="VGM6" s="122"/>
      <c r="VGN6" s="122"/>
      <c r="VGV6" s="122"/>
      <c r="VGW6" s="122"/>
      <c r="VGX6" s="122"/>
      <c r="VGY6" s="122"/>
      <c r="VGZ6" s="122"/>
      <c r="VHA6" s="122"/>
      <c r="VHB6" s="122"/>
      <c r="VHC6" s="122"/>
      <c r="VHD6" s="122"/>
      <c r="VHE6" s="122"/>
      <c r="VHF6" s="122"/>
      <c r="VHG6" s="122"/>
      <c r="VHH6" s="122"/>
      <c r="VHI6" s="122"/>
      <c r="VQI6" s="122"/>
      <c r="VQJ6" s="122"/>
      <c r="VQR6" s="122"/>
      <c r="VQS6" s="122"/>
      <c r="VQT6" s="122"/>
      <c r="VQU6" s="122"/>
      <c r="VQV6" s="122"/>
      <c r="VQW6" s="122"/>
      <c r="VQX6" s="122"/>
      <c r="VQY6" s="122"/>
      <c r="VQZ6" s="122"/>
      <c r="VRA6" s="122"/>
      <c r="VRB6" s="122"/>
      <c r="VRC6" s="122"/>
      <c r="VRD6" s="122"/>
      <c r="VRE6" s="122"/>
      <c r="WAE6" s="122"/>
      <c r="WAF6" s="122"/>
      <c r="WAN6" s="122"/>
      <c r="WAO6" s="122"/>
      <c r="WAP6" s="122"/>
      <c r="WAQ6" s="122"/>
      <c r="WAR6" s="122"/>
      <c r="WAS6" s="122"/>
      <c r="WAT6" s="122"/>
      <c r="WAU6" s="122"/>
      <c r="WAV6" s="122"/>
      <c r="WAW6" s="122"/>
      <c r="WAX6" s="122"/>
      <c r="WAY6" s="122"/>
      <c r="WAZ6" s="122"/>
      <c r="WBA6" s="122"/>
      <c r="WKA6" s="122"/>
      <c r="WKB6" s="122"/>
      <c r="WKJ6" s="122"/>
      <c r="WKK6" s="122"/>
      <c r="WKL6" s="122"/>
      <c r="WKM6" s="122"/>
      <c r="WKN6" s="122"/>
      <c r="WKO6" s="122"/>
      <c r="WKP6" s="122"/>
      <c r="WKQ6" s="122"/>
      <c r="WKR6" s="122"/>
      <c r="WKS6" s="122"/>
      <c r="WKT6" s="122"/>
      <c r="WKU6" s="122"/>
      <c r="WKV6" s="122"/>
      <c r="WKW6" s="122"/>
      <c r="WTW6" s="122"/>
      <c r="WTX6" s="122"/>
      <c r="WUF6" s="122"/>
      <c r="WUG6" s="122"/>
      <c r="WUH6" s="122"/>
      <c r="WUI6" s="122"/>
      <c r="WUJ6" s="122"/>
      <c r="WUK6" s="122"/>
      <c r="WUL6" s="122"/>
      <c r="WUM6" s="122"/>
      <c r="WUN6" s="122"/>
      <c r="WUO6" s="122"/>
      <c r="WUP6" s="122"/>
      <c r="WUQ6" s="122"/>
      <c r="WUR6" s="122"/>
      <c r="WUS6" s="122"/>
    </row>
    <row r="7" spans="1:1009 1243:2033 2267:3057 3291:4081 4315:5105 5339:6129 6363:7153 7387:8177 8411:9201 9435:10225 10459:11249 11483:12273 12507:13297 13531:14321 14555:15345 15579:16113" s="162" customFormat="1" ht="30.75" customHeight="1">
      <c r="A7" s="649"/>
      <c r="B7" s="650"/>
      <c r="C7" s="651"/>
      <c r="D7" s="652"/>
      <c r="E7" s="651"/>
      <c r="F7" s="651"/>
      <c r="G7" s="644"/>
      <c r="H7" s="644"/>
      <c r="I7" s="644"/>
      <c r="J7" s="644"/>
      <c r="K7" s="644"/>
      <c r="L7" s="644"/>
      <c r="M7" s="651"/>
      <c r="HK7" s="122"/>
      <c r="HL7" s="122"/>
      <c r="HT7" s="122"/>
      <c r="HU7" s="122"/>
      <c r="HV7" s="122"/>
      <c r="HW7" s="122"/>
      <c r="HX7" s="122"/>
      <c r="HY7" s="122"/>
      <c r="HZ7" s="122"/>
      <c r="IA7" s="122"/>
      <c r="IB7" s="122"/>
      <c r="IC7" s="122"/>
      <c r="ID7" s="122"/>
      <c r="IE7" s="122"/>
      <c r="IF7" s="122"/>
      <c r="IG7" s="122"/>
      <c r="RG7" s="122"/>
      <c r="RH7" s="122"/>
      <c r="RP7" s="122"/>
      <c r="RQ7" s="122"/>
      <c r="RR7" s="122"/>
      <c r="RS7" s="122"/>
      <c r="RT7" s="122"/>
      <c r="RU7" s="122"/>
      <c r="RV7" s="122"/>
      <c r="RW7" s="122"/>
      <c r="RX7" s="122"/>
      <c r="RY7" s="122"/>
      <c r="RZ7" s="122"/>
      <c r="SA7" s="122"/>
      <c r="SB7" s="122"/>
      <c r="SC7" s="122"/>
      <c r="ABC7" s="122"/>
      <c r="ABD7" s="122"/>
      <c r="ABL7" s="122"/>
      <c r="ABM7" s="122"/>
      <c r="ABN7" s="122"/>
      <c r="ABO7" s="122"/>
      <c r="ABP7" s="122"/>
      <c r="ABQ7" s="122"/>
      <c r="ABR7" s="122"/>
      <c r="ABS7" s="122"/>
      <c r="ABT7" s="122"/>
      <c r="ABU7" s="122"/>
      <c r="ABV7" s="122"/>
      <c r="ABW7" s="122"/>
      <c r="ABX7" s="122"/>
      <c r="ABY7" s="122"/>
      <c r="AKY7" s="122"/>
      <c r="AKZ7" s="122"/>
      <c r="ALH7" s="122"/>
      <c r="ALI7" s="122"/>
      <c r="ALJ7" s="122"/>
      <c r="ALK7" s="122"/>
      <c r="ALL7" s="122"/>
      <c r="ALM7" s="122"/>
      <c r="ALN7" s="122"/>
      <c r="ALO7" s="122"/>
      <c r="ALP7" s="122"/>
      <c r="ALQ7" s="122"/>
      <c r="ALR7" s="122"/>
      <c r="ALS7" s="122"/>
      <c r="ALT7" s="122"/>
      <c r="ALU7" s="122"/>
      <c r="AUU7" s="122"/>
      <c r="AUV7" s="122"/>
      <c r="AVD7" s="122"/>
      <c r="AVE7" s="122"/>
      <c r="AVF7" s="122"/>
      <c r="AVG7" s="122"/>
      <c r="AVH7" s="122"/>
      <c r="AVI7" s="122"/>
      <c r="AVJ7" s="122"/>
      <c r="AVK7" s="122"/>
      <c r="AVL7" s="122"/>
      <c r="AVM7" s="122"/>
      <c r="AVN7" s="122"/>
      <c r="AVO7" s="122"/>
      <c r="AVP7" s="122"/>
      <c r="AVQ7" s="122"/>
      <c r="BEQ7" s="122"/>
      <c r="BER7" s="122"/>
      <c r="BEZ7" s="122"/>
      <c r="BFA7" s="122"/>
      <c r="BFB7" s="122"/>
      <c r="BFC7" s="122"/>
      <c r="BFD7" s="122"/>
      <c r="BFE7" s="122"/>
      <c r="BFF7" s="122"/>
      <c r="BFG7" s="122"/>
      <c r="BFH7" s="122"/>
      <c r="BFI7" s="122"/>
      <c r="BFJ7" s="122"/>
      <c r="BFK7" s="122"/>
      <c r="BFL7" s="122"/>
      <c r="BFM7" s="122"/>
      <c r="BOM7" s="122"/>
      <c r="BON7" s="122"/>
      <c r="BOV7" s="122"/>
      <c r="BOW7" s="122"/>
      <c r="BOX7" s="122"/>
      <c r="BOY7" s="122"/>
      <c r="BOZ7" s="122"/>
      <c r="BPA7" s="122"/>
      <c r="BPB7" s="122"/>
      <c r="BPC7" s="122"/>
      <c r="BPD7" s="122"/>
      <c r="BPE7" s="122"/>
      <c r="BPF7" s="122"/>
      <c r="BPG7" s="122"/>
      <c r="BPH7" s="122"/>
      <c r="BPI7" s="122"/>
      <c r="BYI7" s="122"/>
      <c r="BYJ7" s="122"/>
      <c r="BYR7" s="122"/>
      <c r="BYS7" s="122"/>
      <c r="BYT7" s="122"/>
      <c r="BYU7" s="122"/>
      <c r="BYV7" s="122"/>
      <c r="BYW7" s="122"/>
      <c r="BYX7" s="122"/>
      <c r="BYY7" s="122"/>
      <c r="BYZ7" s="122"/>
      <c r="BZA7" s="122"/>
      <c r="BZB7" s="122"/>
      <c r="BZC7" s="122"/>
      <c r="BZD7" s="122"/>
      <c r="BZE7" s="122"/>
      <c r="CIE7" s="122"/>
      <c r="CIF7" s="122"/>
      <c r="CIN7" s="122"/>
      <c r="CIO7" s="122"/>
      <c r="CIP7" s="122"/>
      <c r="CIQ7" s="122"/>
      <c r="CIR7" s="122"/>
      <c r="CIS7" s="122"/>
      <c r="CIT7" s="122"/>
      <c r="CIU7" s="122"/>
      <c r="CIV7" s="122"/>
      <c r="CIW7" s="122"/>
      <c r="CIX7" s="122"/>
      <c r="CIY7" s="122"/>
      <c r="CIZ7" s="122"/>
      <c r="CJA7" s="122"/>
      <c r="CSA7" s="122"/>
      <c r="CSB7" s="122"/>
      <c r="CSJ7" s="122"/>
      <c r="CSK7" s="122"/>
      <c r="CSL7" s="122"/>
      <c r="CSM7" s="122"/>
      <c r="CSN7" s="122"/>
      <c r="CSO7" s="122"/>
      <c r="CSP7" s="122"/>
      <c r="CSQ7" s="122"/>
      <c r="CSR7" s="122"/>
      <c r="CSS7" s="122"/>
      <c r="CST7" s="122"/>
      <c r="CSU7" s="122"/>
      <c r="CSV7" s="122"/>
      <c r="CSW7" s="122"/>
      <c r="DBW7" s="122"/>
      <c r="DBX7" s="122"/>
      <c r="DCF7" s="122"/>
      <c r="DCG7" s="122"/>
      <c r="DCH7" s="122"/>
      <c r="DCI7" s="122"/>
      <c r="DCJ7" s="122"/>
      <c r="DCK7" s="122"/>
      <c r="DCL7" s="122"/>
      <c r="DCM7" s="122"/>
      <c r="DCN7" s="122"/>
      <c r="DCO7" s="122"/>
      <c r="DCP7" s="122"/>
      <c r="DCQ7" s="122"/>
      <c r="DCR7" s="122"/>
      <c r="DCS7" s="122"/>
      <c r="DLS7" s="122"/>
      <c r="DLT7" s="122"/>
      <c r="DMB7" s="122"/>
      <c r="DMC7" s="122"/>
      <c r="DMD7" s="122"/>
      <c r="DME7" s="122"/>
      <c r="DMF7" s="122"/>
      <c r="DMG7" s="122"/>
      <c r="DMH7" s="122"/>
      <c r="DMI7" s="122"/>
      <c r="DMJ7" s="122"/>
      <c r="DMK7" s="122"/>
      <c r="DML7" s="122"/>
      <c r="DMM7" s="122"/>
      <c r="DMN7" s="122"/>
      <c r="DMO7" s="122"/>
      <c r="DVO7" s="122"/>
      <c r="DVP7" s="122"/>
      <c r="DVX7" s="122"/>
      <c r="DVY7" s="122"/>
      <c r="DVZ7" s="122"/>
      <c r="DWA7" s="122"/>
      <c r="DWB7" s="122"/>
      <c r="DWC7" s="122"/>
      <c r="DWD7" s="122"/>
      <c r="DWE7" s="122"/>
      <c r="DWF7" s="122"/>
      <c r="DWG7" s="122"/>
      <c r="DWH7" s="122"/>
      <c r="DWI7" s="122"/>
      <c r="DWJ7" s="122"/>
      <c r="DWK7" s="122"/>
      <c r="EFK7" s="122"/>
      <c r="EFL7" s="122"/>
      <c r="EFT7" s="122"/>
      <c r="EFU7" s="122"/>
      <c r="EFV7" s="122"/>
      <c r="EFW7" s="122"/>
      <c r="EFX7" s="122"/>
      <c r="EFY7" s="122"/>
      <c r="EFZ7" s="122"/>
      <c r="EGA7" s="122"/>
      <c r="EGB7" s="122"/>
      <c r="EGC7" s="122"/>
      <c r="EGD7" s="122"/>
      <c r="EGE7" s="122"/>
      <c r="EGF7" s="122"/>
      <c r="EGG7" s="122"/>
      <c r="EPG7" s="122"/>
      <c r="EPH7" s="122"/>
      <c r="EPP7" s="122"/>
      <c r="EPQ7" s="122"/>
      <c r="EPR7" s="122"/>
      <c r="EPS7" s="122"/>
      <c r="EPT7" s="122"/>
      <c r="EPU7" s="122"/>
      <c r="EPV7" s="122"/>
      <c r="EPW7" s="122"/>
      <c r="EPX7" s="122"/>
      <c r="EPY7" s="122"/>
      <c r="EPZ7" s="122"/>
      <c r="EQA7" s="122"/>
      <c r="EQB7" s="122"/>
      <c r="EQC7" s="122"/>
      <c r="EZC7" s="122"/>
      <c r="EZD7" s="122"/>
      <c r="EZL7" s="122"/>
      <c r="EZM7" s="122"/>
      <c r="EZN7" s="122"/>
      <c r="EZO7" s="122"/>
      <c r="EZP7" s="122"/>
      <c r="EZQ7" s="122"/>
      <c r="EZR7" s="122"/>
      <c r="EZS7" s="122"/>
      <c r="EZT7" s="122"/>
      <c r="EZU7" s="122"/>
      <c r="EZV7" s="122"/>
      <c r="EZW7" s="122"/>
      <c r="EZX7" s="122"/>
      <c r="EZY7" s="122"/>
      <c r="FIY7" s="122"/>
      <c r="FIZ7" s="122"/>
      <c r="FJH7" s="122"/>
      <c r="FJI7" s="122"/>
      <c r="FJJ7" s="122"/>
      <c r="FJK7" s="122"/>
      <c r="FJL7" s="122"/>
      <c r="FJM7" s="122"/>
      <c r="FJN7" s="122"/>
      <c r="FJO7" s="122"/>
      <c r="FJP7" s="122"/>
      <c r="FJQ7" s="122"/>
      <c r="FJR7" s="122"/>
      <c r="FJS7" s="122"/>
      <c r="FJT7" s="122"/>
      <c r="FJU7" s="122"/>
      <c r="FSU7" s="122"/>
      <c r="FSV7" s="122"/>
      <c r="FTD7" s="122"/>
      <c r="FTE7" s="122"/>
      <c r="FTF7" s="122"/>
      <c r="FTG7" s="122"/>
      <c r="FTH7" s="122"/>
      <c r="FTI7" s="122"/>
      <c r="FTJ7" s="122"/>
      <c r="FTK7" s="122"/>
      <c r="FTL7" s="122"/>
      <c r="FTM7" s="122"/>
      <c r="FTN7" s="122"/>
      <c r="FTO7" s="122"/>
      <c r="FTP7" s="122"/>
      <c r="FTQ7" s="122"/>
      <c r="GCQ7" s="122"/>
      <c r="GCR7" s="122"/>
      <c r="GCZ7" s="122"/>
      <c r="GDA7" s="122"/>
      <c r="GDB7" s="122"/>
      <c r="GDC7" s="122"/>
      <c r="GDD7" s="122"/>
      <c r="GDE7" s="122"/>
      <c r="GDF7" s="122"/>
      <c r="GDG7" s="122"/>
      <c r="GDH7" s="122"/>
      <c r="GDI7" s="122"/>
      <c r="GDJ7" s="122"/>
      <c r="GDK7" s="122"/>
      <c r="GDL7" s="122"/>
      <c r="GDM7" s="122"/>
      <c r="GMM7" s="122"/>
      <c r="GMN7" s="122"/>
      <c r="GMV7" s="122"/>
      <c r="GMW7" s="122"/>
      <c r="GMX7" s="122"/>
      <c r="GMY7" s="122"/>
      <c r="GMZ7" s="122"/>
      <c r="GNA7" s="122"/>
      <c r="GNB7" s="122"/>
      <c r="GNC7" s="122"/>
      <c r="GND7" s="122"/>
      <c r="GNE7" s="122"/>
      <c r="GNF7" s="122"/>
      <c r="GNG7" s="122"/>
      <c r="GNH7" s="122"/>
      <c r="GNI7" s="122"/>
      <c r="GWI7" s="122"/>
      <c r="GWJ7" s="122"/>
      <c r="GWR7" s="122"/>
      <c r="GWS7" s="122"/>
      <c r="GWT7" s="122"/>
      <c r="GWU7" s="122"/>
      <c r="GWV7" s="122"/>
      <c r="GWW7" s="122"/>
      <c r="GWX7" s="122"/>
      <c r="GWY7" s="122"/>
      <c r="GWZ7" s="122"/>
      <c r="GXA7" s="122"/>
      <c r="GXB7" s="122"/>
      <c r="GXC7" s="122"/>
      <c r="GXD7" s="122"/>
      <c r="GXE7" s="122"/>
      <c r="HGE7" s="122"/>
      <c r="HGF7" s="122"/>
      <c r="HGN7" s="122"/>
      <c r="HGO7" s="122"/>
      <c r="HGP7" s="122"/>
      <c r="HGQ7" s="122"/>
      <c r="HGR7" s="122"/>
      <c r="HGS7" s="122"/>
      <c r="HGT7" s="122"/>
      <c r="HGU7" s="122"/>
      <c r="HGV7" s="122"/>
      <c r="HGW7" s="122"/>
      <c r="HGX7" s="122"/>
      <c r="HGY7" s="122"/>
      <c r="HGZ7" s="122"/>
      <c r="HHA7" s="122"/>
      <c r="HQA7" s="122"/>
      <c r="HQB7" s="122"/>
      <c r="HQJ7" s="122"/>
      <c r="HQK7" s="122"/>
      <c r="HQL7" s="122"/>
      <c r="HQM7" s="122"/>
      <c r="HQN7" s="122"/>
      <c r="HQO7" s="122"/>
      <c r="HQP7" s="122"/>
      <c r="HQQ7" s="122"/>
      <c r="HQR7" s="122"/>
      <c r="HQS7" s="122"/>
      <c r="HQT7" s="122"/>
      <c r="HQU7" s="122"/>
      <c r="HQV7" s="122"/>
      <c r="HQW7" s="122"/>
      <c r="HZW7" s="122"/>
      <c r="HZX7" s="122"/>
      <c r="IAF7" s="122"/>
      <c r="IAG7" s="122"/>
      <c r="IAH7" s="122"/>
      <c r="IAI7" s="122"/>
      <c r="IAJ7" s="122"/>
      <c r="IAK7" s="122"/>
      <c r="IAL7" s="122"/>
      <c r="IAM7" s="122"/>
      <c r="IAN7" s="122"/>
      <c r="IAO7" s="122"/>
      <c r="IAP7" s="122"/>
      <c r="IAQ7" s="122"/>
      <c r="IAR7" s="122"/>
      <c r="IAS7" s="122"/>
      <c r="IJS7" s="122"/>
      <c r="IJT7" s="122"/>
      <c r="IKB7" s="122"/>
      <c r="IKC7" s="122"/>
      <c r="IKD7" s="122"/>
      <c r="IKE7" s="122"/>
      <c r="IKF7" s="122"/>
      <c r="IKG7" s="122"/>
      <c r="IKH7" s="122"/>
      <c r="IKI7" s="122"/>
      <c r="IKJ7" s="122"/>
      <c r="IKK7" s="122"/>
      <c r="IKL7" s="122"/>
      <c r="IKM7" s="122"/>
      <c r="IKN7" s="122"/>
      <c r="IKO7" s="122"/>
      <c r="ITO7" s="122"/>
      <c r="ITP7" s="122"/>
      <c r="ITX7" s="122"/>
      <c r="ITY7" s="122"/>
      <c r="ITZ7" s="122"/>
      <c r="IUA7" s="122"/>
      <c r="IUB7" s="122"/>
      <c r="IUC7" s="122"/>
      <c r="IUD7" s="122"/>
      <c r="IUE7" s="122"/>
      <c r="IUF7" s="122"/>
      <c r="IUG7" s="122"/>
      <c r="IUH7" s="122"/>
      <c r="IUI7" s="122"/>
      <c r="IUJ7" s="122"/>
      <c r="IUK7" s="122"/>
      <c r="JDK7" s="122"/>
      <c r="JDL7" s="122"/>
      <c r="JDT7" s="122"/>
      <c r="JDU7" s="122"/>
      <c r="JDV7" s="122"/>
      <c r="JDW7" s="122"/>
      <c r="JDX7" s="122"/>
      <c r="JDY7" s="122"/>
      <c r="JDZ7" s="122"/>
      <c r="JEA7" s="122"/>
      <c r="JEB7" s="122"/>
      <c r="JEC7" s="122"/>
      <c r="JED7" s="122"/>
      <c r="JEE7" s="122"/>
      <c r="JEF7" s="122"/>
      <c r="JEG7" s="122"/>
      <c r="JNG7" s="122"/>
      <c r="JNH7" s="122"/>
      <c r="JNP7" s="122"/>
      <c r="JNQ7" s="122"/>
      <c r="JNR7" s="122"/>
      <c r="JNS7" s="122"/>
      <c r="JNT7" s="122"/>
      <c r="JNU7" s="122"/>
      <c r="JNV7" s="122"/>
      <c r="JNW7" s="122"/>
      <c r="JNX7" s="122"/>
      <c r="JNY7" s="122"/>
      <c r="JNZ7" s="122"/>
      <c r="JOA7" s="122"/>
      <c r="JOB7" s="122"/>
      <c r="JOC7" s="122"/>
      <c r="JXC7" s="122"/>
      <c r="JXD7" s="122"/>
      <c r="JXL7" s="122"/>
      <c r="JXM7" s="122"/>
      <c r="JXN7" s="122"/>
      <c r="JXO7" s="122"/>
      <c r="JXP7" s="122"/>
      <c r="JXQ7" s="122"/>
      <c r="JXR7" s="122"/>
      <c r="JXS7" s="122"/>
      <c r="JXT7" s="122"/>
      <c r="JXU7" s="122"/>
      <c r="JXV7" s="122"/>
      <c r="JXW7" s="122"/>
      <c r="JXX7" s="122"/>
      <c r="JXY7" s="122"/>
      <c r="KGY7" s="122"/>
      <c r="KGZ7" s="122"/>
      <c r="KHH7" s="122"/>
      <c r="KHI7" s="122"/>
      <c r="KHJ7" s="122"/>
      <c r="KHK7" s="122"/>
      <c r="KHL7" s="122"/>
      <c r="KHM7" s="122"/>
      <c r="KHN7" s="122"/>
      <c r="KHO7" s="122"/>
      <c r="KHP7" s="122"/>
      <c r="KHQ7" s="122"/>
      <c r="KHR7" s="122"/>
      <c r="KHS7" s="122"/>
      <c r="KHT7" s="122"/>
      <c r="KHU7" s="122"/>
      <c r="KQU7" s="122"/>
      <c r="KQV7" s="122"/>
      <c r="KRD7" s="122"/>
      <c r="KRE7" s="122"/>
      <c r="KRF7" s="122"/>
      <c r="KRG7" s="122"/>
      <c r="KRH7" s="122"/>
      <c r="KRI7" s="122"/>
      <c r="KRJ7" s="122"/>
      <c r="KRK7" s="122"/>
      <c r="KRL7" s="122"/>
      <c r="KRM7" s="122"/>
      <c r="KRN7" s="122"/>
      <c r="KRO7" s="122"/>
      <c r="KRP7" s="122"/>
      <c r="KRQ7" s="122"/>
      <c r="LAQ7" s="122"/>
      <c r="LAR7" s="122"/>
      <c r="LAZ7" s="122"/>
      <c r="LBA7" s="122"/>
      <c r="LBB7" s="122"/>
      <c r="LBC7" s="122"/>
      <c r="LBD7" s="122"/>
      <c r="LBE7" s="122"/>
      <c r="LBF7" s="122"/>
      <c r="LBG7" s="122"/>
      <c r="LBH7" s="122"/>
      <c r="LBI7" s="122"/>
      <c r="LBJ7" s="122"/>
      <c r="LBK7" s="122"/>
      <c r="LBL7" s="122"/>
      <c r="LBM7" s="122"/>
      <c r="LKM7" s="122"/>
      <c r="LKN7" s="122"/>
      <c r="LKV7" s="122"/>
      <c r="LKW7" s="122"/>
      <c r="LKX7" s="122"/>
      <c r="LKY7" s="122"/>
      <c r="LKZ7" s="122"/>
      <c r="LLA7" s="122"/>
      <c r="LLB7" s="122"/>
      <c r="LLC7" s="122"/>
      <c r="LLD7" s="122"/>
      <c r="LLE7" s="122"/>
      <c r="LLF7" s="122"/>
      <c r="LLG7" s="122"/>
      <c r="LLH7" s="122"/>
      <c r="LLI7" s="122"/>
      <c r="LUI7" s="122"/>
      <c r="LUJ7" s="122"/>
      <c r="LUR7" s="122"/>
      <c r="LUS7" s="122"/>
      <c r="LUT7" s="122"/>
      <c r="LUU7" s="122"/>
      <c r="LUV7" s="122"/>
      <c r="LUW7" s="122"/>
      <c r="LUX7" s="122"/>
      <c r="LUY7" s="122"/>
      <c r="LUZ7" s="122"/>
      <c r="LVA7" s="122"/>
      <c r="LVB7" s="122"/>
      <c r="LVC7" s="122"/>
      <c r="LVD7" s="122"/>
      <c r="LVE7" s="122"/>
      <c r="MEE7" s="122"/>
      <c r="MEF7" s="122"/>
      <c r="MEN7" s="122"/>
      <c r="MEO7" s="122"/>
      <c r="MEP7" s="122"/>
      <c r="MEQ7" s="122"/>
      <c r="MER7" s="122"/>
      <c r="MES7" s="122"/>
      <c r="MET7" s="122"/>
      <c r="MEU7" s="122"/>
      <c r="MEV7" s="122"/>
      <c r="MEW7" s="122"/>
      <c r="MEX7" s="122"/>
      <c r="MEY7" s="122"/>
      <c r="MEZ7" s="122"/>
      <c r="MFA7" s="122"/>
      <c r="MOA7" s="122"/>
      <c r="MOB7" s="122"/>
      <c r="MOJ7" s="122"/>
      <c r="MOK7" s="122"/>
      <c r="MOL7" s="122"/>
      <c r="MOM7" s="122"/>
      <c r="MON7" s="122"/>
      <c r="MOO7" s="122"/>
      <c r="MOP7" s="122"/>
      <c r="MOQ7" s="122"/>
      <c r="MOR7" s="122"/>
      <c r="MOS7" s="122"/>
      <c r="MOT7" s="122"/>
      <c r="MOU7" s="122"/>
      <c r="MOV7" s="122"/>
      <c r="MOW7" s="122"/>
      <c r="MXW7" s="122"/>
      <c r="MXX7" s="122"/>
      <c r="MYF7" s="122"/>
      <c r="MYG7" s="122"/>
      <c r="MYH7" s="122"/>
      <c r="MYI7" s="122"/>
      <c r="MYJ7" s="122"/>
      <c r="MYK7" s="122"/>
      <c r="MYL7" s="122"/>
      <c r="MYM7" s="122"/>
      <c r="MYN7" s="122"/>
      <c r="MYO7" s="122"/>
      <c r="MYP7" s="122"/>
      <c r="MYQ7" s="122"/>
      <c r="MYR7" s="122"/>
      <c r="MYS7" s="122"/>
      <c r="NHS7" s="122"/>
      <c r="NHT7" s="122"/>
      <c r="NIB7" s="122"/>
      <c r="NIC7" s="122"/>
      <c r="NID7" s="122"/>
      <c r="NIE7" s="122"/>
      <c r="NIF7" s="122"/>
      <c r="NIG7" s="122"/>
      <c r="NIH7" s="122"/>
      <c r="NII7" s="122"/>
      <c r="NIJ7" s="122"/>
      <c r="NIK7" s="122"/>
      <c r="NIL7" s="122"/>
      <c r="NIM7" s="122"/>
      <c r="NIN7" s="122"/>
      <c r="NIO7" s="122"/>
      <c r="NRO7" s="122"/>
      <c r="NRP7" s="122"/>
      <c r="NRX7" s="122"/>
      <c r="NRY7" s="122"/>
      <c r="NRZ7" s="122"/>
      <c r="NSA7" s="122"/>
      <c r="NSB7" s="122"/>
      <c r="NSC7" s="122"/>
      <c r="NSD7" s="122"/>
      <c r="NSE7" s="122"/>
      <c r="NSF7" s="122"/>
      <c r="NSG7" s="122"/>
      <c r="NSH7" s="122"/>
      <c r="NSI7" s="122"/>
      <c r="NSJ7" s="122"/>
      <c r="NSK7" s="122"/>
      <c r="OBK7" s="122"/>
      <c r="OBL7" s="122"/>
      <c r="OBT7" s="122"/>
      <c r="OBU7" s="122"/>
      <c r="OBV7" s="122"/>
      <c r="OBW7" s="122"/>
      <c r="OBX7" s="122"/>
      <c r="OBY7" s="122"/>
      <c r="OBZ7" s="122"/>
      <c r="OCA7" s="122"/>
      <c r="OCB7" s="122"/>
      <c r="OCC7" s="122"/>
      <c r="OCD7" s="122"/>
      <c r="OCE7" s="122"/>
      <c r="OCF7" s="122"/>
      <c r="OCG7" s="122"/>
      <c r="OLG7" s="122"/>
      <c r="OLH7" s="122"/>
      <c r="OLP7" s="122"/>
      <c r="OLQ7" s="122"/>
      <c r="OLR7" s="122"/>
      <c r="OLS7" s="122"/>
      <c r="OLT7" s="122"/>
      <c r="OLU7" s="122"/>
      <c r="OLV7" s="122"/>
      <c r="OLW7" s="122"/>
      <c r="OLX7" s="122"/>
      <c r="OLY7" s="122"/>
      <c r="OLZ7" s="122"/>
      <c r="OMA7" s="122"/>
      <c r="OMB7" s="122"/>
      <c r="OMC7" s="122"/>
      <c r="OVC7" s="122"/>
      <c r="OVD7" s="122"/>
      <c r="OVL7" s="122"/>
      <c r="OVM7" s="122"/>
      <c r="OVN7" s="122"/>
      <c r="OVO7" s="122"/>
      <c r="OVP7" s="122"/>
      <c r="OVQ7" s="122"/>
      <c r="OVR7" s="122"/>
      <c r="OVS7" s="122"/>
      <c r="OVT7" s="122"/>
      <c r="OVU7" s="122"/>
      <c r="OVV7" s="122"/>
      <c r="OVW7" s="122"/>
      <c r="OVX7" s="122"/>
      <c r="OVY7" s="122"/>
      <c r="PEY7" s="122"/>
      <c r="PEZ7" s="122"/>
      <c r="PFH7" s="122"/>
      <c r="PFI7" s="122"/>
      <c r="PFJ7" s="122"/>
      <c r="PFK7" s="122"/>
      <c r="PFL7" s="122"/>
      <c r="PFM7" s="122"/>
      <c r="PFN7" s="122"/>
      <c r="PFO7" s="122"/>
      <c r="PFP7" s="122"/>
      <c r="PFQ7" s="122"/>
      <c r="PFR7" s="122"/>
      <c r="PFS7" s="122"/>
      <c r="PFT7" s="122"/>
      <c r="PFU7" s="122"/>
      <c r="POU7" s="122"/>
      <c r="POV7" s="122"/>
      <c r="PPD7" s="122"/>
      <c r="PPE7" s="122"/>
      <c r="PPF7" s="122"/>
      <c r="PPG7" s="122"/>
      <c r="PPH7" s="122"/>
      <c r="PPI7" s="122"/>
      <c r="PPJ7" s="122"/>
      <c r="PPK7" s="122"/>
      <c r="PPL7" s="122"/>
      <c r="PPM7" s="122"/>
      <c r="PPN7" s="122"/>
      <c r="PPO7" s="122"/>
      <c r="PPP7" s="122"/>
      <c r="PPQ7" s="122"/>
      <c r="PYQ7" s="122"/>
      <c r="PYR7" s="122"/>
      <c r="PYZ7" s="122"/>
      <c r="PZA7" s="122"/>
      <c r="PZB7" s="122"/>
      <c r="PZC7" s="122"/>
      <c r="PZD7" s="122"/>
      <c r="PZE7" s="122"/>
      <c r="PZF7" s="122"/>
      <c r="PZG7" s="122"/>
      <c r="PZH7" s="122"/>
      <c r="PZI7" s="122"/>
      <c r="PZJ7" s="122"/>
      <c r="PZK7" s="122"/>
      <c r="PZL7" s="122"/>
      <c r="PZM7" s="122"/>
      <c r="QIM7" s="122"/>
      <c r="QIN7" s="122"/>
      <c r="QIV7" s="122"/>
      <c r="QIW7" s="122"/>
      <c r="QIX7" s="122"/>
      <c r="QIY7" s="122"/>
      <c r="QIZ7" s="122"/>
      <c r="QJA7" s="122"/>
      <c r="QJB7" s="122"/>
      <c r="QJC7" s="122"/>
      <c r="QJD7" s="122"/>
      <c r="QJE7" s="122"/>
      <c r="QJF7" s="122"/>
      <c r="QJG7" s="122"/>
      <c r="QJH7" s="122"/>
      <c r="QJI7" s="122"/>
      <c r="QSI7" s="122"/>
      <c r="QSJ7" s="122"/>
      <c r="QSR7" s="122"/>
      <c r="QSS7" s="122"/>
      <c r="QST7" s="122"/>
      <c r="QSU7" s="122"/>
      <c r="QSV7" s="122"/>
      <c r="QSW7" s="122"/>
      <c r="QSX7" s="122"/>
      <c r="QSY7" s="122"/>
      <c r="QSZ7" s="122"/>
      <c r="QTA7" s="122"/>
      <c r="QTB7" s="122"/>
      <c r="QTC7" s="122"/>
      <c r="QTD7" s="122"/>
      <c r="QTE7" s="122"/>
      <c r="RCE7" s="122"/>
      <c r="RCF7" s="122"/>
      <c r="RCN7" s="122"/>
      <c r="RCO7" s="122"/>
      <c r="RCP7" s="122"/>
      <c r="RCQ7" s="122"/>
      <c r="RCR7" s="122"/>
      <c r="RCS7" s="122"/>
      <c r="RCT7" s="122"/>
      <c r="RCU7" s="122"/>
      <c r="RCV7" s="122"/>
      <c r="RCW7" s="122"/>
      <c r="RCX7" s="122"/>
      <c r="RCY7" s="122"/>
      <c r="RCZ7" s="122"/>
      <c r="RDA7" s="122"/>
      <c r="RMA7" s="122"/>
      <c r="RMB7" s="122"/>
      <c r="RMJ7" s="122"/>
      <c r="RMK7" s="122"/>
      <c r="RML7" s="122"/>
      <c r="RMM7" s="122"/>
      <c r="RMN7" s="122"/>
      <c r="RMO7" s="122"/>
      <c r="RMP7" s="122"/>
      <c r="RMQ7" s="122"/>
      <c r="RMR7" s="122"/>
      <c r="RMS7" s="122"/>
      <c r="RMT7" s="122"/>
      <c r="RMU7" s="122"/>
      <c r="RMV7" s="122"/>
      <c r="RMW7" s="122"/>
      <c r="RVW7" s="122"/>
      <c r="RVX7" s="122"/>
      <c r="RWF7" s="122"/>
      <c r="RWG7" s="122"/>
      <c r="RWH7" s="122"/>
      <c r="RWI7" s="122"/>
      <c r="RWJ7" s="122"/>
      <c r="RWK7" s="122"/>
      <c r="RWL7" s="122"/>
      <c r="RWM7" s="122"/>
      <c r="RWN7" s="122"/>
      <c r="RWO7" s="122"/>
      <c r="RWP7" s="122"/>
      <c r="RWQ7" s="122"/>
      <c r="RWR7" s="122"/>
      <c r="RWS7" s="122"/>
      <c r="SFS7" s="122"/>
      <c r="SFT7" s="122"/>
      <c r="SGB7" s="122"/>
      <c r="SGC7" s="122"/>
      <c r="SGD7" s="122"/>
      <c r="SGE7" s="122"/>
      <c r="SGF7" s="122"/>
      <c r="SGG7" s="122"/>
      <c r="SGH7" s="122"/>
      <c r="SGI7" s="122"/>
      <c r="SGJ7" s="122"/>
      <c r="SGK7" s="122"/>
      <c r="SGL7" s="122"/>
      <c r="SGM7" s="122"/>
      <c r="SGN7" s="122"/>
      <c r="SGO7" s="122"/>
      <c r="SPO7" s="122"/>
      <c r="SPP7" s="122"/>
      <c r="SPX7" s="122"/>
      <c r="SPY7" s="122"/>
      <c r="SPZ7" s="122"/>
      <c r="SQA7" s="122"/>
      <c r="SQB7" s="122"/>
      <c r="SQC7" s="122"/>
      <c r="SQD7" s="122"/>
      <c r="SQE7" s="122"/>
      <c r="SQF7" s="122"/>
      <c r="SQG7" s="122"/>
      <c r="SQH7" s="122"/>
      <c r="SQI7" s="122"/>
      <c r="SQJ7" s="122"/>
      <c r="SQK7" s="122"/>
      <c r="SZK7" s="122"/>
      <c r="SZL7" s="122"/>
      <c r="SZT7" s="122"/>
      <c r="SZU7" s="122"/>
      <c r="SZV7" s="122"/>
      <c r="SZW7" s="122"/>
      <c r="SZX7" s="122"/>
      <c r="SZY7" s="122"/>
      <c r="SZZ7" s="122"/>
      <c r="TAA7" s="122"/>
      <c r="TAB7" s="122"/>
      <c r="TAC7" s="122"/>
      <c r="TAD7" s="122"/>
      <c r="TAE7" s="122"/>
      <c r="TAF7" s="122"/>
      <c r="TAG7" s="122"/>
      <c r="TJG7" s="122"/>
      <c r="TJH7" s="122"/>
      <c r="TJP7" s="122"/>
      <c r="TJQ7" s="122"/>
      <c r="TJR7" s="122"/>
      <c r="TJS7" s="122"/>
      <c r="TJT7" s="122"/>
      <c r="TJU7" s="122"/>
      <c r="TJV7" s="122"/>
      <c r="TJW7" s="122"/>
      <c r="TJX7" s="122"/>
      <c r="TJY7" s="122"/>
      <c r="TJZ7" s="122"/>
      <c r="TKA7" s="122"/>
      <c r="TKB7" s="122"/>
      <c r="TKC7" s="122"/>
      <c r="TTC7" s="122"/>
      <c r="TTD7" s="122"/>
      <c r="TTL7" s="122"/>
      <c r="TTM7" s="122"/>
      <c r="TTN7" s="122"/>
      <c r="TTO7" s="122"/>
      <c r="TTP7" s="122"/>
      <c r="TTQ7" s="122"/>
      <c r="TTR7" s="122"/>
      <c r="TTS7" s="122"/>
      <c r="TTT7" s="122"/>
      <c r="TTU7" s="122"/>
      <c r="TTV7" s="122"/>
      <c r="TTW7" s="122"/>
      <c r="TTX7" s="122"/>
      <c r="TTY7" s="122"/>
      <c r="UCY7" s="122"/>
      <c r="UCZ7" s="122"/>
      <c r="UDH7" s="122"/>
      <c r="UDI7" s="122"/>
      <c r="UDJ7" s="122"/>
      <c r="UDK7" s="122"/>
      <c r="UDL7" s="122"/>
      <c r="UDM7" s="122"/>
      <c r="UDN7" s="122"/>
      <c r="UDO7" s="122"/>
      <c r="UDP7" s="122"/>
      <c r="UDQ7" s="122"/>
      <c r="UDR7" s="122"/>
      <c r="UDS7" s="122"/>
      <c r="UDT7" s="122"/>
      <c r="UDU7" s="122"/>
      <c r="UMU7" s="122"/>
      <c r="UMV7" s="122"/>
      <c r="UND7" s="122"/>
      <c r="UNE7" s="122"/>
      <c r="UNF7" s="122"/>
      <c r="UNG7" s="122"/>
      <c r="UNH7" s="122"/>
      <c r="UNI7" s="122"/>
      <c r="UNJ7" s="122"/>
      <c r="UNK7" s="122"/>
      <c r="UNL7" s="122"/>
      <c r="UNM7" s="122"/>
      <c r="UNN7" s="122"/>
      <c r="UNO7" s="122"/>
      <c r="UNP7" s="122"/>
      <c r="UNQ7" s="122"/>
      <c r="UWQ7" s="122"/>
      <c r="UWR7" s="122"/>
      <c r="UWZ7" s="122"/>
      <c r="UXA7" s="122"/>
      <c r="UXB7" s="122"/>
      <c r="UXC7" s="122"/>
      <c r="UXD7" s="122"/>
      <c r="UXE7" s="122"/>
      <c r="UXF7" s="122"/>
      <c r="UXG7" s="122"/>
      <c r="UXH7" s="122"/>
      <c r="UXI7" s="122"/>
      <c r="UXJ7" s="122"/>
      <c r="UXK7" s="122"/>
      <c r="UXL7" s="122"/>
      <c r="UXM7" s="122"/>
      <c r="VGM7" s="122"/>
      <c r="VGN7" s="122"/>
      <c r="VGV7" s="122"/>
      <c r="VGW7" s="122"/>
      <c r="VGX7" s="122"/>
      <c r="VGY7" s="122"/>
      <c r="VGZ7" s="122"/>
      <c r="VHA7" s="122"/>
      <c r="VHB7" s="122"/>
      <c r="VHC7" s="122"/>
      <c r="VHD7" s="122"/>
      <c r="VHE7" s="122"/>
      <c r="VHF7" s="122"/>
      <c r="VHG7" s="122"/>
      <c r="VHH7" s="122"/>
      <c r="VHI7" s="122"/>
      <c r="VQI7" s="122"/>
      <c r="VQJ7" s="122"/>
      <c r="VQR7" s="122"/>
      <c r="VQS7" s="122"/>
      <c r="VQT7" s="122"/>
      <c r="VQU7" s="122"/>
      <c r="VQV7" s="122"/>
      <c r="VQW7" s="122"/>
      <c r="VQX7" s="122"/>
      <c r="VQY7" s="122"/>
      <c r="VQZ7" s="122"/>
      <c r="VRA7" s="122"/>
      <c r="VRB7" s="122"/>
      <c r="VRC7" s="122"/>
      <c r="VRD7" s="122"/>
      <c r="VRE7" s="122"/>
      <c r="WAE7" s="122"/>
      <c r="WAF7" s="122"/>
      <c r="WAN7" s="122"/>
      <c r="WAO7" s="122"/>
      <c r="WAP7" s="122"/>
      <c r="WAQ7" s="122"/>
      <c r="WAR7" s="122"/>
      <c r="WAS7" s="122"/>
      <c r="WAT7" s="122"/>
      <c r="WAU7" s="122"/>
      <c r="WAV7" s="122"/>
      <c r="WAW7" s="122"/>
      <c r="WAX7" s="122"/>
      <c r="WAY7" s="122"/>
      <c r="WAZ7" s="122"/>
      <c r="WBA7" s="122"/>
      <c r="WKA7" s="122"/>
      <c r="WKB7" s="122"/>
      <c r="WKJ7" s="122"/>
      <c r="WKK7" s="122"/>
      <c r="WKL7" s="122"/>
      <c r="WKM7" s="122"/>
      <c r="WKN7" s="122"/>
      <c r="WKO7" s="122"/>
      <c r="WKP7" s="122"/>
      <c r="WKQ7" s="122"/>
      <c r="WKR7" s="122"/>
      <c r="WKS7" s="122"/>
      <c r="WKT7" s="122"/>
      <c r="WKU7" s="122"/>
      <c r="WKV7" s="122"/>
      <c r="WKW7" s="122"/>
      <c r="WTW7" s="122"/>
      <c r="WTX7" s="122"/>
      <c r="WUF7" s="122"/>
      <c r="WUG7" s="122"/>
      <c r="WUH7" s="122"/>
      <c r="WUI7" s="122"/>
      <c r="WUJ7" s="122"/>
      <c r="WUK7" s="122"/>
      <c r="WUL7" s="122"/>
      <c r="WUM7" s="122"/>
      <c r="WUN7" s="122"/>
      <c r="WUO7" s="122"/>
      <c r="WUP7" s="122"/>
      <c r="WUQ7" s="122"/>
      <c r="WUR7" s="122"/>
      <c r="WUS7" s="122"/>
    </row>
    <row r="8" spans="1:1009 1243:2033 2267:3057 3291:4081 4315:5105 5339:6129 6363:7153 7387:8177 8411:9201 9435:10225 10459:11249 11483:12273 12507:13297 13531:14321 14555:15345 15579:16113" s="225" customFormat="1" ht="30.75" customHeight="1">
      <c r="A8" s="218"/>
      <c r="B8" s="219" t="s">
        <v>137</v>
      </c>
      <c r="C8" s="220"/>
      <c r="D8" s="221">
        <v>123808.23863199999</v>
      </c>
      <c r="E8" s="221">
        <v>34845.839999999997</v>
      </c>
      <c r="F8" s="221">
        <v>89102.398632000011</v>
      </c>
      <c r="G8" s="222">
        <v>9063.0472000000009</v>
      </c>
      <c r="H8" s="222">
        <f>I8+J8</f>
        <v>83312.099387000009</v>
      </c>
      <c r="I8" s="222">
        <f>+I15+I31+I130+I132+I133+I152+I212+I221+I242+I248+I9</f>
        <v>56677.294317000007</v>
      </c>
      <c r="J8" s="222">
        <f>+J15+J31+J130+J132+J133+J152+J212+J221+J242+J248+J9</f>
        <v>26634.805069999999</v>
      </c>
      <c r="K8" s="222">
        <f>+K15+K31+K130+K132+K133+K152+K212+K221+K242+K248+K9</f>
        <v>0</v>
      </c>
      <c r="L8" s="222">
        <f>+L15+L31+L130+L132+L133+L152+L212+L221+L242+L248+L9</f>
        <v>0</v>
      </c>
      <c r="M8" s="223"/>
      <c r="N8" s="224">
        <f>G8*N1</f>
        <v>9063047200</v>
      </c>
      <c r="HK8" s="46"/>
      <c r="HL8" s="46"/>
      <c r="HT8" s="46"/>
      <c r="HU8" s="46"/>
      <c r="HV8" s="46"/>
      <c r="HW8" s="46"/>
      <c r="HX8" s="46"/>
      <c r="HY8" s="46"/>
      <c r="HZ8" s="46"/>
      <c r="IA8" s="46"/>
      <c r="IB8" s="46"/>
      <c r="IC8" s="46"/>
      <c r="ID8" s="46"/>
      <c r="IE8" s="46"/>
      <c r="IF8" s="46"/>
      <c r="IG8" s="46"/>
      <c r="RG8" s="46"/>
      <c r="RH8" s="46"/>
      <c r="RP8" s="46"/>
      <c r="RQ8" s="46"/>
      <c r="RR8" s="46"/>
      <c r="RS8" s="46"/>
      <c r="RT8" s="46"/>
      <c r="RU8" s="46"/>
      <c r="RV8" s="46"/>
      <c r="RW8" s="46"/>
      <c r="RX8" s="46"/>
      <c r="RY8" s="46"/>
      <c r="RZ8" s="46"/>
      <c r="SA8" s="46"/>
      <c r="SB8" s="46"/>
      <c r="SC8" s="46"/>
      <c r="ABC8" s="46"/>
      <c r="ABD8" s="46"/>
      <c r="ABL8" s="46"/>
      <c r="ABM8" s="46"/>
      <c r="ABN8" s="46"/>
      <c r="ABO8" s="46"/>
      <c r="ABP8" s="46"/>
      <c r="ABQ8" s="46"/>
      <c r="ABR8" s="46"/>
      <c r="ABS8" s="46"/>
      <c r="ABT8" s="46"/>
      <c r="ABU8" s="46"/>
      <c r="ABV8" s="46"/>
      <c r="ABW8" s="46"/>
      <c r="ABX8" s="46"/>
      <c r="ABY8" s="46"/>
      <c r="AKY8" s="46"/>
      <c r="AKZ8" s="46"/>
      <c r="ALH8" s="46"/>
      <c r="ALI8" s="46"/>
      <c r="ALJ8" s="46"/>
      <c r="ALK8" s="46"/>
      <c r="ALL8" s="46"/>
      <c r="ALM8" s="46"/>
      <c r="ALN8" s="46"/>
      <c r="ALO8" s="46"/>
      <c r="ALP8" s="46"/>
      <c r="ALQ8" s="46"/>
      <c r="ALR8" s="46"/>
      <c r="ALS8" s="46"/>
      <c r="ALT8" s="46"/>
      <c r="ALU8" s="46"/>
      <c r="AUU8" s="46"/>
      <c r="AUV8" s="46"/>
      <c r="AVD8" s="46"/>
      <c r="AVE8" s="46"/>
      <c r="AVF8" s="46"/>
      <c r="AVG8" s="46"/>
      <c r="AVH8" s="46"/>
      <c r="AVI8" s="46"/>
      <c r="AVJ8" s="46"/>
      <c r="AVK8" s="46"/>
      <c r="AVL8" s="46"/>
      <c r="AVM8" s="46"/>
      <c r="AVN8" s="46"/>
      <c r="AVO8" s="46"/>
      <c r="AVP8" s="46"/>
      <c r="AVQ8" s="46"/>
      <c r="BEQ8" s="46"/>
      <c r="BER8" s="46"/>
      <c r="BEZ8" s="46"/>
      <c r="BFA8" s="46"/>
      <c r="BFB8" s="46"/>
      <c r="BFC8" s="46"/>
      <c r="BFD8" s="46"/>
      <c r="BFE8" s="46"/>
      <c r="BFF8" s="46"/>
      <c r="BFG8" s="46"/>
      <c r="BFH8" s="46"/>
      <c r="BFI8" s="46"/>
      <c r="BFJ8" s="46"/>
      <c r="BFK8" s="46"/>
      <c r="BFL8" s="46"/>
      <c r="BFM8" s="46"/>
      <c r="BOM8" s="46"/>
      <c r="BON8" s="46"/>
      <c r="BOV8" s="46"/>
      <c r="BOW8" s="46"/>
      <c r="BOX8" s="46"/>
      <c r="BOY8" s="46"/>
      <c r="BOZ8" s="46"/>
      <c r="BPA8" s="46"/>
      <c r="BPB8" s="46"/>
      <c r="BPC8" s="46"/>
      <c r="BPD8" s="46"/>
      <c r="BPE8" s="46"/>
      <c r="BPF8" s="46"/>
      <c r="BPG8" s="46"/>
      <c r="BPH8" s="46"/>
      <c r="BPI8" s="46"/>
      <c r="BYI8" s="46"/>
      <c r="BYJ8" s="46"/>
      <c r="BYR8" s="46"/>
      <c r="BYS8" s="46"/>
      <c r="BYT8" s="46"/>
      <c r="BYU8" s="46"/>
      <c r="BYV8" s="46"/>
      <c r="BYW8" s="46"/>
      <c r="BYX8" s="46"/>
      <c r="BYY8" s="46"/>
      <c r="BYZ8" s="46"/>
      <c r="BZA8" s="46"/>
      <c r="BZB8" s="46"/>
      <c r="BZC8" s="46"/>
      <c r="BZD8" s="46"/>
      <c r="BZE8" s="46"/>
      <c r="CIE8" s="46"/>
      <c r="CIF8" s="46"/>
      <c r="CIN8" s="46"/>
      <c r="CIO8" s="46"/>
      <c r="CIP8" s="46"/>
      <c r="CIQ8" s="46"/>
      <c r="CIR8" s="46"/>
      <c r="CIS8" s="46"/>
      <c r="CIT8" s="46"/>
      <c r="CIU8" s="46"/>
      <c r="CIV8" s="46"/>
      <c r="CIW8" s="46"/>
      <c r="CIX8" s="46"/>
      <c r="CIY8" s="46"/>
      <c r="CIZ8" s="46"/>
      <c r="CJA8" s="46"/>
      <c r="CSA8" s="46"/>
      <c r="CSB8" s="46"/>
      <c r="CSJ8" s="46"/>
      <c r="CSK8" s="46"/>
      <c r="CSL8" s="46"/>
      <c r="CSM8" s="46"/>
      <c r="CSN8" s="46"/>
      <c r="CSO8" s="46"/>
      <c r="CSP8" s="46"/>
      <c r="CSQ8" s="46"/>
      <c r="CSR8" s="46"/>
      <c r="CSS8" s="46"/>
      <c r="CST8" s="46"/>
      <c r="CSU8" s="46"/>
      <c r="CSV8" s="46"/>
      <c r="CSW8" s="46"/>
      <c r="DBW8" s="46"/>
      <c r="DBX8" s="46"/>
      <c r="DCF8" s="46"/>
      <c r="DCG8" s="46"/>
      <c r="DCH8" s="46"/>
      <c r="DCI8" s="46"/>
      <c r="DCJ8" s="46"/>
      <c r="DCK8" s="46"/>
      <c r="DCL8" s="46"/>
      <c r="DCM8" s="46"/>
      <c r="DCN8" s="46"/>
      <c r="DCO8" s="46"/>
      <c r="DCP8" s="46"/>
      <c r="DCQ8" s="46"/>
      <c r="DCR8" s="46"/>
      <c r="DCS8" s="46"/>
      <c r="DLS8" s="46"/>
      <c r="DLT8" s="46"/>
      <c r="DMB8" s="46"/>
      <c r="DMC8" s="46"/>
      <c r="DMD8" s="46"/>
      <c r="DME8" s="46"/>
      <c r="DMF8" s="46"/>
      <c r="DMG8" s="46"/>
      <c r="DMH8" s="46"/>
      <c r="DMI8" s="46"/>
      <c r="DMJ8" s="46"/>
      <c r="DMK8" s="46"/>
      <c r="DML8" s="46"/>
      <c r="DMM8" s="46"/>
      <c r="DMN8" s="46"/>
      <c r="DMO8" s="46"/>
      <c r="DVO8" s="46"/>
      <c r="DVP8" s="46"/>
      <c r="DVX8" s="46"/>
      <c r="DVY8" s="46"/>
      <c r="DVZ8" s="46"/>
      <c r="DWA8" s="46"/>
      <c r="DWB8" s="46"/>
      <c r="DWC8" s="46"/>
      <c r="DWD8" s="46"/>
      <c r="DWE8" s="46"/>
      <c r="DWF8" s="46"/>
      <c r="DWG8" s="46"/>
      <c r="DWH8" s="46"/>
      <c r="DWI8" s="46"/>
      <c r="DWJ8" s="46"/>
      <c r="DWK8" s="46"/>
      <c r="EFK8" s="46"/>
      <c r="EFL8" s="46"/>
      <c r="EFT8" s="46"/>
      <c r="EFU8" s="46"/>
      <c r="EFV8" s="46"/>
      <c r="EFW8" s="46"/>
      <c r="EFX8" s="46"/>
      <c r="EFY8" s="46"/>
      <c r="EFZ8" s="46"/>
      <c r="EGA8" s="46"/>
      <c r="EGB8" s="46"/>
      <c r="EGC8" s="46"/>
      <c r="EGD8" s="46"/>
      <c r="EGE8" s="46"/>
      <c r="EGF8" s="46"/>
      <c r="EGG8" s="46"/>
      <c r="EPG8" s="46"/>
      <c r="EPH8" s="46"/>
      <c r="EPP8" s="46"/>
      <c r="EPQ8" s="46"/>
      <c r="EPR8" s="46"/>
      <c r="EPS8" s="46"/>
      <c r="EPT8" s="46"/>
      <c r="EPU8" s="46"/>
      <c r="EPV8" s="46"/>
      <c r="EPW8" s="46"/>
      <c r="EPX8" s="46"/>
      <c r="EPY8" s="46"/>
      <c r="EPZ8" s="46"/>
      <c r="EQA8" s="46"/>
      <c r="EQB8" s="46"/>
      <c r="EQC8" s="46"/>
      <c r="EZC8" s="46"/>
      <c r="EZD8" s="46"/>
      <c r="EZL8" s="46"/>
      <c r="EZM8" s="46"/>
      <c r="EZN8" s="46"/>
      <c r="EZO8" s="46"/>
      <c r="EZP8" s="46"/>
      <c r="EZQ8" s="46"/>
      <c r="EZR8" s="46"/>
      <c r="EZS8" s="46"/>
      <c r="EZT8" s="46"/>
      <c r="EZU8" s="46"/>
      <c r="EZV8" s="46"/>
      <c r="EZW8" s="46"/>
      <c r="EZX8" s="46"/>
      <c r="EZY8" s="46"/>
      <c r="FIY8" s="46"/>
      <c r="FIZ8" s="46"/>
      <c r="FJH8" s="46"/>
      <c r="FJI8" s="46"/>
      <c r="FJJ8" s="46"/>
      <c r="FJK8" s="46"/>
      <c r="FJL8" s="46"/>
      <c r="FJM8" s="46"/>
      <c r="FJN8" s="46"/>
      <c r="FJO8" s="46"/>
      <c r="FJP8" s="46"/>
      <c r="FJQ8" s="46"/>
      <c r="FJR8" s="46"/>
      <c r="FJS8" s="46"/>
      <c r="FJT8" s="46"/>
      <c r="FJU8" s="46"/>
      <c r="FSU8" s="46"/>
      <c r="FSV8" s="46"/>
      <c r="FTD8" s="46"/>
      <c r="FTE8" s="46"/>
      <c r="FTF8" s="46"/>
      <c r="FTG8" s="46"/>
      <c r="FTH8" s="46"/>
      <c r="FTI8" s="46"/>
      <c r="FTJ8" s="46"/>
      <c r="FTK8" s="46"/>
      <c r="FTL8" s="46"/>
      <c r="FTM8" s="46"/>
      <c r="FTN8" s="46"/>
      <c r="FTO8" s="46"/>
      <c r="FTP8" s="46"/>
      <c r="FTQ8" s="46"/>
      <c r="GCQ8" s="46"/>
      <c r="GCR8" s="46"/>
      <c r="GCZ8" s="46"/>
      <c r="GDA8" s="46"/>
      <c r="GDB8" s="46"/>
      <c r="GDC8" s="46"/>
      <c r="GDD8" s="46"/>
      <c r="GDE8" s="46"/>
      <c r="GDF8" s="46"/>
      <c r="GDG8" s="46"/>
      <c r="GDH8" s="46"/>
      <c r="GDI8" s="46"/>
      <c r="GDJ8" s="46"/>
      <c r="GDK8" s="46"/>
      <c r="GDL8" s="46"/>
      <c r="GDM8" s="46"/>
      <c r="GMM8" s="46"/>
      <c r="GMN8" s="46"/>
      <c r="GMV8" s="46"/>
      <c r="GMW8" s="46"/>
      <c r="GMX8" s="46"/>
      <c r="GMY8" s="46"/>
      <c r="GMZ8" s="46"/>
      <c r="GNA8" s="46"/>
      <c r="GNB8" s="46"/>
      <c r="GNC8" s="46"/>
      <c r="GND8" s="46"/>
      <c r="GNE8" s="46"/>
      <c r="GNF8" s="46"/>
      <c r="GNG8" s="46"/>
      <c r="GNH8" s="46"/>
      <c r="GNI8" s="46"/>
      <c r="GWI8" s="46"/>
      <c r="GWJ8" s="46"/>
      <c r="GWR8" s="46"/>
      <c r="GWS8" s="46"/>
      <c r="GWT8" s="46"/>
      <c r="GWU8" s="46"/>
      <c r="GWV8" s="46"/>
      <c r="GWW8" s="46"/>
      <c r="GWX8" s="46"/>
      <c r="GWY8" s="46"/>
      <c r="GWZ8" s="46"/>
      <c r="GXA8" s="46"/>
      <c r="GXB8" s="46"/>
      <c r="GXC8" s="46"/>
      <c r="GXD8" s="46"/>
      <c r="GXE8" s="46"/>
      <c r="HGE8" s="46"/>
      <c r="HGF8" s="46"/>
      <c r="HGN8" s="46"/>
      <c r="HGO8" s="46"/>
      <c r="HGP8" s="46"/>
      <c r="HGQ8" s="46"/>
      <c r="HGR8" s="46"/>
      <c r="HGS8" s="46"/>
      <c r="HGT8" s="46"/>
      <c r="HGU8" s="46"/>
      <c r="HGV8" s="46"/>
      <c r="HGW8" s="46"/>
      <c r="HGX8" s="46"/>
      <c r="HGY8" s="46"/>
      <c r="HGZ8" s="46"/>
      <c r="HHA8" s="46"/>
      <c r="HQA8" s="46"/>
      <c r="HQB8" s="46"/>
      <c r="HQJ8" s="46"/>
      <c r="HQK8" s="46"/>
      <c r="HQL8" s="46"/>
      <c r="HQM8" s="46"/>
      <c r="HQN8" s="46"/>
      <c r="HQO8" s="46"/>
      <c r="HQP8" s="46"/>
      <c r="HQQ8" s="46"/>
      <c r="HQR8" s="46"/>
      <c r="HQS8" s="46"/>
      <c r="HQT8" s="46"/>
      <c r="HQU8" s="46"/>
      <c r="HQV8" s="46"/>
      <c r="HQW8" s="46"/>
      <c r="HZW8" s="46"/>
      <c r="HZX8" s="46"/>
      <c r="IAF8" s="46"/>
      <c r="IAG8" s="46"/>
      <c r="IAH8" s="46"/>
      <c r="IAI8" s="46"/>
      <c r="IAJ8" s="46"/>
      <c r="IAK8" s="46"/>
      <c r="IAL8" s="46"/>
      <c r="IAM8" s="46"/>
      <c r="IAN8" s="46"/>
      <c r="IAO8" s="46"/>
      <c r="IAP8" s="46"/>
      <c r="IAQ8" s="46"/>
      <c r="IAR8" s="46"/>
      <c r="IAS8" s="46"/>
      <c r="IJS8" s="46"/>
      <c r="IJT8" s="46"/>
      <c r="IKB8" s="46"/>
      <c r="IKC8" s="46"/>
      <c r="IKD8" s="46"/>
      <c r="IKE8" s="46"/>
      <c r="IKF8" s="46"/>
      <c r="IKG8" s="46"/>
      <c r="IKH8" s="46"/>
      <c r="IKI8" s="46"/>
      <c r="IKJ8" s="46"/>
      <c r="IKK8" s="46"/>
      <c r="IKL8" s="46"/>
      <c r="IKM8" s="46"/>
      <c r="IKN8" s="46"/>
      <c r="IKO8" s="46"/>
      <c r="ITO8" s="46"/>
      <c r="ITP8" s="46"/>
      <c r="ITX8" s="46"/>
      <c r="ITY8" s="46"/>
      <c r="ITZ8" s="46"/>
      <c r="IUA8" s="46"/>
      <c r="IUB8" s="46"/>
      <c r="IUC8" s="46"/>
      <c r="IUD8" s="46"/>
      <c r="IUE8" s="46"/>
      <c r="IUF8" s="46"/>
      <c r="IUG8" s="46"/>
      <c r="IUH8" s="46"/>
      <c r="IUI8" s="46"/>
      <c r="IUJ8" s="46"/>
      <c r="IUK8" s="46"/>
      <c r="JDK8" s="46"/>
      <c r="JDL8" s="46"/>
      <c r="JDT8" s="46"/>
      <c r="JDU8" s="46"/>
      <c r="JDV8" s="46"/>
      <c r="JDW8" s="46"/>
      <c r="JDX8" s="46"/>
      <c r="JDY8" s="46"/>
      <c r="JDZ8" s="46"/>
      <c r="JEA8" s="46"/>
      <c r="JEB8" s="46"/>
      <c r="JEC8" s="46"/>
      <c r="JED8" s="46"/>
      <c r="JEE8" s="46"/>
      <c r="JEF8" s="46"/>
      <c r="JEG8" s="46"/>
      <c r="JNG8" s="46"/>
      <c r="JNH8" s="46"/>
      <c r="JNP8" s="46"/>
      <c r="JNQ8" s="46"/>
      <c r="JNR8" s="46"/>
      <c r="JNS8" s="46"/>
      <c r="JNT8" s="46"/>
      <c r="JNU8" s="46"/>
      <c r="JNV8" s="46"/>
      <c r="JNW8" s="46"/>
      <c r="JNX8" s="46"/>
      <c r="JNY8" s="46"/>
      <c r="JNZ8" s="46"/>
      <c r="JOA8" s="46"/>
      <c r="JOB8" s="46"/>
      <c r="JOC8" s="46"/>
      <c r="JXC8" s="46"/>
      <c r="JXD8" s="46"/>
      <c r="JXL8" s="46"/>
      <c r="JXM8" s="46"/>
      <c r="JXN8" s="46"/>
      <c r="JXO8" s="46"/>
      <c r="JXP8" s="46"/>
      <c r="JXQ8" s="46"/>
      <c r="JXR8" s="46"/>
      <c r="JXS8" s="46"/>
      <c r="JXT8" s="46"/>
      <c r="JXU8" s="46"/>
      <c r="JXV8" s="46"/>
      <c r="JXW8" s="46"/>
      <c r="JXX8" s="46"/>
      <c r="JXY8" s="46"/>
      <c r="KGY8" s="46"/>
      <c r="KGZ8" s="46"/>
      <c r="KHH8" s="46"/>
      <c r="KHI8" s="46"/>
      <c r="KHJ8" s="46"/>
      <c r="KHK8" s="46"/>
      <c r="KHL8" s="46"/>
      <c r="KHM8" s="46"/>
      <c r="KHN8" s="46"/>
      <c r="KHO8" s="46"/>
      <c r="KHP8" s="46"/>
      <c r="KHQ8" s="46"/>
      <c r="KHR8" s="46"/>
      <c r="KHS8" s="46"/>
      <c r="KHT8" s="46"/>
      <c r="KHU8" s="46"/>
      <c r="KQU8" s="46"/>
      <c r="KQV8" s="46"/>
      <c r="KRD8" s="46"/>
      <c r="KRE8" s="46"/>
      <c r="KRF8" s="46"/>
      <c r="KRG8" s="46"/>
      <c r="KRH8" s="46"/>
      <c r="KRI8" s="46"/>
      <c r="KRJ8" s="46"/>
      <c r="KRK8" s="46"/>
      <c r="KRL8" s="46"/>
      <c r="KRM8" s="46"/>
      <c r="KRN8" s="46"/>
      <c r="KRO8" s="46"/>
      <c r="KRP8" s="46"/>
      <c r="KRQ8" s="46"/>
      <c r="LAQ8" s="46"/>
      <c r="LAR8" s="46"/>
      <c r="LAZ8" s="46"/>
      <c r="LBA8" s="46"/>
      <c r="LBB8" s="46"/>
      <c r="LBC8" s="46"/>
      <c r="LBD8" s="46"/>
      <c r="LBE8" s="46"/>
      <c r="LBF8" s="46"/>
      <c r="LBG8" s="46"/>
      <c r="LBH8" s="46"/>
      <c r="LBI8" s="46"/>
      <c r="LBJ8" s="46"/>
      <c r="LBK8" s="46"/>
      <c r="LBL8" s="46"/>
      <c r="LBM8" s="46"/>
      <c r="LKM8" s="46"/>
      <c r="LKN8" s="46"/>
      <c r="LKV8" s="46"/>
      <c r="LKW8" s="46"/>
      <c r="LKX8" s="46"/>
      <c r="LKY8" s="46"/>
      <c r="LKZ8" s="46"/>
      <c r="LLA8" s="46"/>
      <c r="LLB8" s="46"/>
      <c r="LLC8" s="46"/>
      <c r="LLD8" s="46"/>
      <c r="LLE8" s="46"/>
      <c r="LLF8" s="46"/>
      <c r="LLG8" s="46"/>
      <c r="LLH8" s="46"/>
      <c r="LLI8" s="46"/>
      <c r="LUI8" s="46"/>
      <c r="LUJ8" s="46"/>
      <c r="LUR8" s="46"/>
      <c r="LUS8" s="46"/>
      <c r="LUT8" s="46"/>
      <c r="LUU8" s="46"/>
      <c r="LUV8" s="46"/>
      <c r="LUW8" s="46"/>
      <c r="LUX8" s="46"/>
      <c r="LUY8" s="46"/>
      <c r="LUZ8" s="46"/>
      <c r="LVA8" s="46"/>
      <c r="LVB8" s="46"/>
      <c r="LVC8" s="46"/>
      <c r="LVD8" s="46"/>
      <c r="LVE8" s="46"/>
      <c r="MEE8" s="46"/>
      <c r="MEF8" s="46"/>
      <c r="MEN8" s="46"/>
      <c r="MEO8" s="46"/>
      <c r="MEP8" s="46"/>
      <c r="MEQ8" s="46"/>
      <c r="MER8" s="46"/>
      <c r="MES8" s="46"/>
      <c r="MET8" s="46"/>
      <c r="MEU8" s="46"/>
      <c r="MEV8" s="46"/>
      <c r="MEW8" s="46"/>
      <c r="MEX8" s="46"/>
      <c r="MEY8" s="46"/>
      <c r="MEZ8" s="46"/>
      <c r="MFA8" s="46"/>
      <c r="MOA8" s="46"/>
      <c r="MOB8" s="46"/>
      <c r="MOJ8" s="46"/>
      <c r="MOK8" s="46"/>
      <c r="MOL8" s="46"/>
      <c r="MOM8" s="46"/>
      <c r="MON8" s="46"/>
      <c r="MOO8" s="46"/>
      <c r="MOP8" s="46"/>
      <c r="MOQ8" s="46"/>
      <c r="MOR8" s="46"/>
      <c r="MOS8" s="46"/>
      <c r="MOT8" s="46"/>
      <c r="MOU8" s="46"/>
      <c r="MOV8" s="46"/>
      <c r="MOW8" s="46"/>
      <c r="MXW8" s="46"/>
      <c r="MXX8" s="46"/>
      <c r="MYF8" s="46"/>
      <c r="MYG8" s="46"/>
      <c r="MYH8" s="46"/>
      <c r="MYI8" s="46"/>
      <c r="MYJ8" s="46"/>
      <c r="MYK8" s="46"/>
      <c r="MYL8" s="46"/>
      <c r="MYM8" s="46"/>
      <c r="MYN8" s="46"/>
      <c r="MYO8" s="46"/>
      <c r="MYP8" s="46"/>
      <c r="MYQ8" s="46"/>
      <c r="MYR8" s="46"/>
      <c r="MYS8" s="46"/>
      <c r="NHS8" s="46"/>
      <c r="NHT8" s="46"/>
      <c r="NIB8" s="46"/>
      <c r="NIC8" s="46"/>
      <c r="NID8" s="46"/>
      <c r="NIE8" s="46"/>
      <c r="NIF8" s="46"/>
      <c r="NIG8" s="46"/>
      <c r="NIH8" s="46"/>
      <c r="NII8" s="46"/>
      <c r="NIJ8" s="46"/>
      <c r="NIK8" s="46"/>
      <c r="NIL8" s="46"/>
      <c r="NIM8" s="46"/>
      <c r="NIN8" s="46"/>
      <c r="NIO8" s="46"/>
      <c r="NRO8" s="46"/>
      <c r="NRP8" s="46"/>
      <c r="NRX8" s="46"/>
      <c r="NRY8" s="46"/>
      <c r="NRZ8" s="46"/>
      <c r="NSA8" s="46"/>
      <c r="NSB8" s="46"/>
      <c r="NSC8" s="46"/>
      <c r="NSD8" s="46"/>
      <c r="NSE8" s="46"/>
      <c r="NSF8" s="46"/>
      <c r="NSG8" s="46"/>
      <c r="NSH8" s="46"/>
      <c r="NSI8" s="46"/>
      <c r="NSJ8" s="46"/>
      <c r="NSK8" s="46"/>
      <c r="OBK8" s="46"/>
      <c r="OBL8" s="46"/>
      <c r="OBT8" s="46"/>
      <c r="OBU8" s="46"/>
      <c r="OBV8" s="46"/>
      <c r="OBW8" s="46"/>
      <c r="OBX8" s="46"/>
      <c r="OBY8" s="46"/>
      <c r="OBZ8" s="46"/>
      <c r="OCA8" s="46"/>
      <c r="OCB8" s="46"/>
      <c r="OCC8" s="46"/>
      <c r="OCD8" s="46"/>
      <c r="OCE8" s="46"/>
      <c r="OCF8" s="46"/>
      <c r="OCG8" s="46"/>
      <c r="OLG8" s="46"/>
      <c r="OLH8" s="46"/>
      <c r="OLP8" s="46"/>
      <c r="OLQ8" s="46"/>
      <c r="OLR8" s="46"/>
      <c r="OLS8" s="46"/>
      <c r="OLT8" s="46"/>
      <c r="OLU8" s="46"/>
      <c r="OLV8" s="46"/>
      <c r="OLW8" s="46"/>
      <c r="OLX8" s="46"/>
      <c r="OLY8" s="46"/>
      <c r="OLZ8" s="46"/>
      <c r="OMA8" s="46"/>
      <c r="OMB8" s="46"/>
      <c r="OMC8" s="46"/>
      <c r="OVC8" s="46"/>
      <c r="OVD8" s="46"/>
      <c r="OVL8" s="46"/>
      <c r="OVM8" s="46"/>
      <c r="OVN8" s="46"/>
      <c r="OVO8" s="46"/>
      <c r="OVP8" s="46"/>
      <c r="OVQ8" s="46"/>
      <c r="OVR8" s="46"/>
      <c r="OVS8" s="46"/>
      <c r="OVT8" s="46"/>
      <c r="OVU8" s="46"/>
      <c r="OVV8" s="46"/>
      <c r="OVW8" s="46"/>
      <c r="OVX8" s="46"/>
      <c r="OVY8" s="46"/>
      <c r="PEY8" s="46"/>
      <c r="PEZ8" s="46"/>
      <c r="PFH8" s="46"/>
      <c r="PFI8" s="46"/>
      <c r="PFJ8" s="46"/>
      <c r="PFK8" s="46"/>
      <c r="PFL8" s="46"/>
      <c r="PFM8" s="46"/>
      <c r="PFN8" s="46"/>
      <c r="PFO8" s="46"/>
      <c r="PFP8" s="46"/>
      <c r="PFQ8" s="46"/>
      <c r="PFR8" s="46"/>
      <c r="PFS8" s="46"/>
      <c r="PFT8" s="46"/>
      <c r="PFU8" s="46"/>
      <c r="POU8" s="46"/>
      <c r="POV8" s="46"/>
      <c r="PPD8" s="46"/>
      <c r="PPE8" s="46"/>
      <c r="PPF8" s="46"/>
      <c r="PPG8" s="46"/>
      <c r="PPH8" s="46"/>
      <c r="PPI8" s="46"/>
      <c r="PPJ8" s="46"/>
      <c r="PPK8" s="46"/>
      <c r="PPL8" s="46"/>
      <c r="PPM8" s="46"/>
      <c r="PPN8" s="46"/>
      <c r="PPO8" s="46"/>
      <c r="PPP8" s="46"/>
      <c r="PPQ8" s="46"/>
      <c r="PYQ8" s="46"/>
      <c r="PYR8" s="46"/>
      <c r="PYZ8" s="46"/>
      <c r="PZA8" s="46"/>
      <c r="PZB8" s="46"/>
      <c r="PZC8" s="46"/>
      <c r="PZD8" s="46"/>
      <c r="PZE8" s="46"/>
      <c r="PZF8" s="46"/>
      <c r="PZG8" s="46"/>
      <c r="PZH8" s="46"/>
      <c r="PZI8" s="46"/>
      <c r="PZJ8" s="46"/>
      <c r="PZK8" s="46"/>
      <c r="PZL8" s="46"/>
      <c r="PZM8" s="46"/>
      <c r="QIM8" s="46"/>
      <c r="QIN8" s="46"/>
      <c r="QIV8" s="46"/>
      <c r="QIW8" s="46"/>
      <c r="QIX8" s="46"/>
      <c r="QIY8" s="46"/>
      <c r="QIZ8" s="46"/>
      <c r="QJA8" s="46"/>
      <c r="QJB8" s="46"/>
      <c r="QJC8" s="46"/>
      <c r="QJD8" s="46"/>
      <c r="QJE8" s="46"/>
      <c r="QJF8" s="46"/>
      <c r="QJG8" s="46"/>
      <c r="QJH8" s="46"/>
      <c r="QJI8" s="46"/>
      <c r="QSI8" s="46"/>
      <c r="QSJ8" s="46"/>
      <c r="QSR8" s="46"/>
      <c r="QSS8" s="46"/>
      <c r="QST8" s="46"/>
      <c r="QSU8" s="46"/>
      <c r="QSV8" s="46"/>
      <c r="QSW8" s="46"/>
      <c r="QSX8" s="46"/>
      <c r="QSY8" s="46"/>
      <c r="QSZ8" s="46"/>
      <c r="QTA8" s="46"/>
      <c r="QTB8" s="46"/>
      <c r="QTC8" s="46"/>
      <c r="QTD8" s="46"/>
      <c r="QTE8" s="46"/>
      <c r="RCE8" s="46"/>
      <c r="RCF8" s="46"/>
      <c r="RCN8" s="46"/>
      <c r="RCO8" s="46"/>
      <c r="RCP8" s="46"/>
      <c r="RCQ8" s="46"/>
      <c r="RCR8" s="46"/>
      <c r="RCS8" s="46"/>
      <c r="RCT8" s="46"/>
      <c r="RCU8" s="46"/>
      <c r="RCV8" s="46"/>
      <c r="RCW8" s="46"/>
      <c r="RCX8" s="46"/>
      <c r="RCY8" s="46"/>
      <c r="RCZ8" s="46"/>
      <c r="RDA8" s="46"/>
      <c r="RMA8" s="46"/>
      <c r="RMB8" s="46"/>
      <c r="RMJ8" s="46"/>
      <c r="RMK8" s="46"/>
      <c r="RML8" s="46"/>
      <c r="RMM8" s="46"/>
      <c r="RMN8" s="46"/>
      <c r="RMO8" s="46"/>
      <c r="RMP8" s="46"/>
      <c r="RMQ8" s="46"/>
      <c r="RMR8" s="46"/>
      <c r="RMS8" s="46"/>
      <c r="RMT8" s="46"/>
      <c r="RMU8" s="46"/>
      <c r="RMV8" s="46"/>
      <c r="RMW8" s="46"/>
      <c r="RVW8" s="46"/>
      <c r="RVX8" s="46"/>
      <c r="RWF8" s="46"/>
      <c r="RWG8" s="46"/>
      <c r="RWH8" s="46"/>
      <c r="RWI8" s="46"/>
      <c r="RWJ8" s="46"/>
      <c r="RWK8" s="46"/>
      <c r="RWL8" s="46"/>
      <c r="RWM8" s="46"/>
      <c r="RWN8" s="46"/>
      <c r="RWO8" s="46"/>
      <c r="RWP8" s="46"/>
      <c r="RWQ8" s="46"/>
      <c r="RWR8" s="46"/>
      <c r="RWS8" s="46"/>
      <c r="SFS8" s="46"/>
      <c r="SFT8" s="46"/>
      <c r="SGB8" s="46"/>
      <c r="SGC8" s="46"/>
      <c r="SGD8" s="46"/>
      <c r="SGE8" s="46"/>
      <c r="SGF8" s="46"/>
      <c r="SGG8" s="46"/>
      <c r="SGH8" s="46"/>
      <c r="SGI8" s="46"/>
      <c r="SGJ8" s="46"/>
      <c r="SGK8" s="46"/>
      <c r="SGL8" s="46"/>
      <c r="SGM8" s="46"/>
      <c r="SGN8" s="46"/>
      <c r="SGO8" s="46"/>
      <c r="SPO8" s="46"/>
      <c r="SPP8" s="46"/>
      <c r="SPX8" s="46"/>
      <c r="SPY8" s="46"/>
      <c r="SPZ8" s="46"/>
      <c r="SQA8" s="46"/>
      <c r="SQB8" s="46"/>
      <c r="SQC8" s="46"/>
      <c r="SQD8" s="46"/>
      <c r="SQE8" s="46"/>
      <c r="SQF8" s="46"/>
      <c r="SQG8" s="46"/>
      <c r="SQH8" s="46"/>
      <c r="SQI8" s="46"/>
      <c r="SQJ8" s="46"/>
      <c r="SQK8" s="46"/>
      <c r="SZK8" s="46"/>
      <c r="SZL8" s="46"/>
      <c r="SZT8" s="46"/>
      <c r="SZU8" s="46"/>
      <c r="SZV8" s="46"/>
      <c r="SZW8" s="46"/>
      <c r="SZX8" s="46"/>
      <c r="SZY8" s="46"/>
      <c r="SZZ8" s="46"/>
      <c r="TAA8" s="46"/>
      <c r="TAB8" s="46"/>
      <c r="TAC8" s="46"/>
      <c r="TAD8" s="46"/>
      <c r="TAE8" s="46"/>
      <c r="TAF8" s="46"/>
      <c r="TAG8" s="46"/>
      <c r="TJG8" s="46"/>
      <c r="TJH8" s="46"/>
      <c r="TJP8" s="46"/>
      <c r="TJQ8" s="46"/>
      <c r="TJR8" s="46"/>
      <c r="TJS8" s="46"/>
      <c r="TJT8" s="46"/>
      <c r="TJU8" s="46"/>
      <c r="TJV8" s="46"/>
      <c r="TJW8" s="46"/>
      <c r="TJX8" s="46"/>
      <c r="TJY8" s="46"/>
      <c r="TJZ8" s="46"/>
      <c r="TKA8" s="46"/>
      <c r="TKB8" s="46"/>
      <c r="TKC8" s="46"/>
      <c r="TTC8" s="46"/>
      <c r="TTD8" s="46"/>
      <c r="TTL8" s="46"/>
      <c r="TTM8" s="46"/>
      <c r="TTN8" s="46"/>
      <c r="TTO8" s="46"/>
      <c r="TTP8" s="46"/>
      <c r="TTQ8" s="46"/>
      <c r="TTR8" s="46"/>
      <c r="TTS8" s="46"/>
      <c r="TTT8" s="46"/>
      <c r="TTU8" s="46"/>
      <c r="TTV8" s="46"/>
      <c r="TTW8" s="46"/>
      <c r="TTX8" s="46"/>
      <c r="TTY8" s="46"/>
      <c r="UCY8" s="46"/>
      <c r="UCZ8" s="46"/>
      <c r="UDH8" s="46"/>
      <c r="UDI8" s="46"/>
      <c r="UDJ8" s="46"/>
      <c r="UDK8" s="46"/>
      <c r="UDL8" s="46"/>
      <c r="UDM8" s="46"/>
      <c r="UDN8" s="46"/>
      <c r="UDO8" s="46"/>
      <c r="UDP8" s="46"/>
      <c r="UDQ8" s="46"/>
      <c r="UDR8" s="46"/>
      <c r="UDS8" s="46"/>
      <c r="UDT8" s="46"/>
      <c r="UDU8" s="46"/>
      <c r="UMU8" s="46"/>
      <c r="UMV8" s="46"/>
      <c r="UND8" s="46"/>
      <c r="UNE8" s="46"/>
      <c r="UNF8" s="46"/>
      <c r="UNG8" s="46"/>
      <c r="UNH8" s="46"/>
      <c r="UNI8" s="46"/>
      <c r="UNJ8" s="46"/>
      <c r="UNK8" s="46"/>
      <c r="UNL8" s="46"/>
      <c r="UNM8" s="46"/>
      <c r="UNN8" s="46"/>
      <c r="UNO8" s="46"/>
      <c r="UNP8" s="46"/>
      <c r="UNQ8" s="46"/>
      <c r="UWQ8" s="46"/>
      <c r="UWR8" s="46"/>
      <c r="UWZ8" s="46"/>
      <c r="UXA8" s="46"/>
      <c r="UXB8" s="46"/>
      <c r="UXC8" s="46"/>
      <c r="UXD8" s="46"/>
      <c r="UXE8" s="46"/>
      <c r="UXF8" s="46"/>
      <c r="UXG8" s="46"/>
      <c r="UXH8" s="46"/>
      <c r="UXI8" s="46"/>
      <c r="UXJ8" s="46"/>
      <c r="UXK8" s="46"/>
      <c r="UXL8" s="46"/>
      <c r="UXM8" s="46"/>
      <c r="VGM8" s="46"/>
      <c r="VGN8" s="46"/>
      <c r="VGV8" s="46"/>
      <c r="VGW8" s="46"/>
      <c r="VGX8" s="46"/>
      <c r="VGY8" s="46"/>
      <c r="VGZ8" s="46"/>
      <c r="VHA8" s="46"/>
      <c r="VHB8" s="46"/>
      <c r="VHC8" s="46"/>
      <c r="VHD8" s="46"/>
      <c r="VHE8" s="46"/>
      <c r="VHF8" s="46"/>
      <c r="VHG8" s="46"/>
      <c r="VHH8" s="46"/>
      <c r="VHI8" s="46"/>
      <c r="VQI8" s="46"/>
      <c r="VQJ8" s="46"/>
      <c r="VQR8" s="46"/>
      <c r="VQS8" s="46"/>
      <c r="VQT8" s="46"/>
      <c r="VQU8" s="46"/>
      <c r="VQV8" s="46"/>
      <c r="VQW8" s="46"/>
      <c r="VQX8" s="46"/>
      <c r="VQY8" s="46"/>
      <c r="VQZ8" s="46"/>
      <c r="VRA8" s="46"/>
      <c r="VRB8" s="46"/>
      <c r="VRC8" s="46"/>
      <c r="VRD8" s="46"/>
      <c r="VRE8" s="46"/>
      <c r="WAE8" s="46"/>
      <c r="WAF8" s="46"/>
      <c r="WAN8" s="46"/>
      <c r="WAO8" s="46"/>
      <c r="WAP8" s="46"/>
      <c r="WAQ8" s="46"/>
      <c r="WAR8" s="46"/>
      <c r="WAS8" s="46"/>
      <c r="WAT8" s="46"/>
      <c r="WAU8" s="46"/>
      <c r="WAV8" s="46"/>
      <c r="WAW8" s="46"/>
      <c r="WAX8" s="46"/>
      <c r="WAY8" s="46"/>
      <c r="WAZ8" s="46"/>
      <c r="WBA8" s="46"/>
      <c r="WKA8" s="46"/>
      <c r="WKB8" s="46"/>
      <c r="WKJ8" s="46"/>
      <c r="WKK8" s="46"/>
      <c r="WKL8" s="46"/>
      <c r="WKM8" s="46"/>
      <c r="WKN8" s="46"/>
      <c r="WKO8" s="46"/>
      <c r="WKP8" s="46"/>
      <c r="WKQ8" s="46"/>
      <c r="WKR8" s="46"/>
      <c r="WKS8" s="46"/>
      <c r="WKT8" s="46"/>
      <c r="WKU8" s="46"/>
      <c r="WKV8" s="46"/>
      <c r="WKW8" s="46"/>
      <c r="WTW8" s="46"/>
      <c r="WTX8" s="46"/>
      <c r="WUF8" s="46"/>
      <c r="WUG8" s="46"/>
      <c r="WUH8" s="46"/>
      <c r="WUI8" s="46"/>
      <c r="WUJ8" s="46"/>
      <c r="WUK8" s="46"/>
      <c r="WUL8" s="46"/>
      <c r="WUM8" s="46"/>
      <c r="WUN8" s="46"/>
      <c r="WUO8" s="46"/>
      <c r="WUP8" s="46"/>
      <c r="WUQ8" s="46"/>
      <c r="WUR8" s="46"/>
      <c r="WUS8" s="46"/>
    </row>
    <row r="9" spans="1:1009 1243:2033 2267:3057 3291:4081 4315:5105 5339:6129 6363:7153 7387:8177 8411:9201 9435:10225 10459:11249 11483:12273 12507:13297 13531:14321 14555:15345 15579:16113" s="225" customFormat="1" ht="20.25">
      <c r="A9" s="218" t="s">
        <v>12</v>
      </c>
      <c r="B9" s="226" t="s">
        <v>407</v>
      </c>
      <c r="C9" s="220"/>
      <c r="D9" s="221"/>
      <c r="E9" s="227"/>
      <c r="F9" s="227"/>
      <c r="G9" s="228">
        <v>474</v>
      </c>
      <c r="H9" s="229">
        <f t="shared" ref="H9:H72" si="0">I9+J9</f>
        <v>0</v>
      </c>
      <c r="I9" s="229">
        <f t="shared" ref="I9:L9" si="1">I10</f>
        <v>0</v>
      </c>
      <c r="J9" s="229">
        <f t="shared" si="1"/>
        <v>0</v>
      </c>
      <c r="K9" s="229">
        <f t="shared" si="1"/>
        <v>0</v>
      </c>
      <c r="L9" s="229">
        <f t="shared" si="1"/>
        <v>0</v>
      </c>
      <c r="M9" s="230"/>
      <c r="N9" s="231">
        <v>83312099387</v>
      </c>
      <c r="HK9" s="46"/>
      <c r="HL9" s="46"/>
      <c r="HT9" s="46"/>
      <c r="HU9" s="46"/>
      <c r="HV9" s="46"/>
      <c r="HW9" s="46"/>
      <c r="HX9" s="46"/>
      <c r="HY9" s="46"/>
      <c r="HZ9" s="46"/>
      <c r="IA9" s="46"/>
      <c r="IB9" s="46"/>
      <c r="IC9" s="46"/>
      <c r="ID9" s="46"/>
      <c r="IE9" s="46"/>
      <c r="IF9" s="46"/>
      <c r="IG9" s="46"/>
      <c r="RG9" s="46"/>
      <c r="RH9" s="46"/>
      <c r="RP9" s="46"/>
      <c r="RQ9" s="46"/>
      <c r="RR9" s="46"/>
      <c r="RS9" s="46"/>
      <c r="RT9" s="46"/>
      <c r="RU9" s="46"/>
      <c r="RV9" s="46"/>
      <c r="RW9" s="46"/>
      <c r="RX9" s="46"/>
      <c r="RY9" s="46"/>
      <c r="RZ9" s="46"/>
      <c r="SA9" s="46"/>
      <c r="SB9" s="46"/>
      <c r="SC9" s="46"/>
      <c r="ABC9" s="46"/>
      <c r="ABD9" s="46"/>
      <c r="ABL9" s="46"/>
      <c r="ABM9" s="46"/>
      <c r="ABN9" s="46"/>
      <c r="ABO9" s="46"/>
      <c r="ABP9" s="46"/>
      <c r="ABQ9" s="46"/>
      <c r="ABR9" s="46"/>
      <c r="ABS9" s="46"/>
      <c r="ABT9" s="46"/>
      <c r="ABU9" s="46"/>
      <c r="ABV9" s="46"/>
      <c r="ABW9" s="46"/>
      <c r="ABX9" s="46"/>
      <c r="ABY9" s="46"/>
      <c r="AKY9" s="46"/>
      <c r="AKZ9" s="46"/>
      <c r="ALH9" s="46"/>
      <c r="ALI9" s="46"/>
      <c r="ALJ9" s="46"/>
      <c r="ALK9" s="46"/>
      <c r="ALL9" s="46"/>
      <c r="ALM9" s="46"/>
      <c r="ALN9" s="46"/>
      <c r="ALO9" s="46"/>
      <c r="ALP9" s="46"/>
      <c r="ALQ9" s="46"/>
      <c r="ALR9" s="46"/>
      <c r="ALS9" s="46"/>
      <c r="ALT9" s="46"/>
      <c r="ALU9" s="46"/>
      <c r="AUU9" s="46"/>
      <c r="AUV9" s="46"/>
      <c r="AVD9" s="46"/>
      <c r="AVE9" s="46"/>
      <c r="AVF9" s="46"/>
      <c r="AVG9" s="46"/>
      <c r="AVH9" s="46"/>
      <c r="AVI9" s="46"/>
      <c r="AVJ9" s="46"/>
      <c r="AVK9" s="46"/>
      <c r="AVL9" s="46"/>
      <c r="AVM9" s="46"/>
      <c r="AVN9" s="46"/>
      <c r="AVO9" s="46"/>
      <c r="AVP9" s="46"/>
      <c r="AVQ9" s="46"/>
      <c r="BEQ9" s="46"/>
      <c r="BER9" s="46"/>
      <c r="BEZ9" s="46"/>
      <c r="BFA9" s="46"/>
      <c r="BFB9" s="46"/>
      <c r="BFC9" s="46"/>
      <c r="BFD9" s="46"/>
      <c r="BFE9" s="46"/>
      <c r="BFF9" s="46"/>
      <c r="BFG9" s="46"/>
      <c r="BFH9" s="46"/>
      <c r="BFI9" s="46"/>
      <c r="BFJ9" s="46"/>
      <c r="BFK9" s="46"/>
      <c r="BFL9" s="46"/>
      <c r="BFM9" s="46"/>
      <c r="BOM9" s="46"/>
      <c r="BON9" s="46"/>
      <c r="BOV9" s="46"/>
      <c r="BOW9" s="46"/>
      <c r="BOX9" s="46"/>
      <c r="BOY9" s="46"/>
      <c r="BOZ9" s="46"/>
      <c r="BPA9" s="46"/>
      <c r="BPB9" s="46"/>
      <c r="BPC9" s="46"/>
      <c r="BPD9" s="46"/>
      <c r="BPE9" s="46"/>
      <c r="BPF9" s="46"/>
      <c r="BPG9" s="46"/>
      <c r="BPH9" s="46"/>
      <c r="BPI9" s="46"/>
      <c r="BYI9" s="46"/>
      <c r="BYJ9" s="46"/>
      <c r="BYR9" s="46"/>
      <c r="BYS9" s="46"/>
      <c r="BYT9" s="46"/>
      <c r="BYU9" s="46"/>
      <c r="BYV9" s="46"/>
      <c r="BYW9" s="46"/>
      <c r="BYX9" s="46"/>
      <c r="BYY9" s="46"/>
      <c r="BYZ9" s="46"/>
      <c r="BZA9" s="46"/>
      <c r="BZB9" s="46"/>
      <c r="BZC9" s="46"/>
      <c r="BZD9" s="46"/>
      <c r="BZE9" s="46"/>
      <c r="CIE9" s="46"/>
      <c r="CIF9" s="46"/>
      <c r="CIN9" s="46"/>
      <c r="CIO9" s="46"/>
      <c r="CIP9" s="46"/>
      <c r="CIQ9" s="46"/>
      <c r="CIR9" s="46"/>
      <c r="CIS9" s="46"/>
      <c r="CIT9" s="46"/>
      <c r="CIU9" s="46"/>
      <c r="CIV9" s="46"/>
      <c r="CIW9" s="46"/>
      <c r="CIX9" s="46"/>
      <c r="CIY9" s="46"/>
      <c r="CIZ9" s="46"/>
      <c r="CJA9" s="46"/>
      <c r="CSA9" s="46"/>
      <c r="CSB9" s="46"/>
      <c r="CSJ9" s="46"/>
      <c r="CSK9" s="46"/>
      <c r="CSL9" s="46"/>
      <c r="CSM9" s="46"/>
      <c r="CSN9" s="46"/>
      <c r="CSO9" s="46"/>
      <c r="CSP9" s="46"/>
      <c r="CSQ9" s="46"/>
      <c r="CSR9" s="46"/>
      <c r="CSS9" s="46"/>
      <c r="CST9" s="46"/>
      <c r="CSU9" s="46"/>
      <c r="CSV9" s="46"/>
      <c r="CSW9" s="46"/>
      <c r="DBW9" s="46"/>
      <c r="DBX9" s="46"/>
      <c r="DCF9" s="46"/>
      <c r="DCG9" s="46"/>
      <c r="DCH9" s="46"/>
      <c r="DCI9" s="46"/>
      <c r="DCJ9" s="46"/>
      <c r="DCK9" s="46"/>
      <c r="DCL9" s="46"/>
      <c r="DCM9" s="46"/>
      <c r="DCN9" s="46"/>
      <c r="DCO9" s="46"/>
      <c r="DCP9" s="46"/>
      <c r="DCQ9" s="46"/>
      <c r="DCR9" s="46"/>
      <c r="DCS9" s="46"/>
      <c r="DLS9" s="46"/>
      <c r="DLT9" s="46"/>
      <c r="DMB9" s="46"/>
      <c r="DMC9" s="46"/>
      <c r="DMD9" s="46"/>
      <c r="DME9" s="46"/>
      <c r="DMF9" s="46"/>
      <c r="DMG9" s="46"/>
      <c r="DMH9" s="46"/>
      <c r="DMI9" s="46"/>
      <c r="DMJ9" s="46"/>
      <c r="DMK9" s="46"/>
      <c r="DML9" s="46"/>
      <c r="DMM9" s="46"/>
      <c r="DMN9" s="46"/>
      <c r="DMO9" s="46"/>
      <c r="DVO9" s="46"/>
      <c r="DVP9" s="46"/>
      <c r="DVX9" s="46"/>
      <c r="DVY9" s="46"/>
      <c r="DVZ9" s="46"/>
      <c r="DWA9" s="46"/>
      <c r="DWB9" s="46"/>
      <c r="DWC9" s="46"/>
      <c r="DWD9" s="46"/>
      <c r="DWE9" s="46"/>
      <c r="DWF9" s="46"/>
      <c r="DWG9" s="46"/>
      <c r="DWH9" s="46"/>
      <c r="DWI9" s="46"/>
      <c r="DWJ9" s="46"/>
      <c r="DWK9" s="46"/>
      <c r="EFK9" s="46"/>
      <c r="EFL9" s="46"/>
      <c r="EFT9" s="46"/>
      <c r="EFU9" s="46"/>
      <c r="EFV9" s="46"/>
      <c r="EFW9" s="46"/>
      <c r="EFX9" s="46"/>
      <c r="EFY9" s="46"/>
      <c r="EFZ9" s="46"/>
      <c r="EGA9" s="46"/>
      <c r="EGB9" s="46"/>
      <c r="EGC9" s="46"/>
      <c r="EGD9" s="46"/>
      <c r="EGE9" s="46"/>
      <c r="EGF9" s="46"/>
      <c r="EGG9" s="46"/>
      <c r="EPG9" s="46"/>
      <c r="EPH9" s="46"/>
      <c r="EPP9" s="46"/>
      <c r="EPQ9" s="46"/>
      <c r="EPR9" s="46"/>
      <c r="EPS9" s="46"/>
      <c r="EPT9" s="46"/>
      <c r="EPU9" s="46"/>
      <c r="EPV9" s="46"/>
      <c r="EPW9" s="46"/>
      <c r="EPX9" s="46"/>
      <c r="EPY9" s="46"/>
      <c r="EPZ9" s="46"/>
      <c r="EQA9" s="46"/>
      <c r="EQB9" s="46"/>
      <c r="EQC9" s="46"/>
      <c r="EZC9" s="46"/>
      <c r="EZD9" s="46"/>
      <c r="EZL9" s="46"/>
      <c r="EZM9" s="46"/>
      <c r="EZN9" s="46"/>
      <c r="EZO9" s="46"/>
      <c r="EZP9" s="46"/>
      <c r="EZQ9" s="46"/>
      <c r="EZR9" s="46"/>
      <c r="EZS9" s="46"/>
      <c r="EZT9" s="46"/>
      <c r="EZU9" s="46"/>
      <c r="EZV9" s="46"/>
      <c r="EZW9" s="46"/>
      <c r="EZX9" s="46"/>
      <c r="EZY9" s="46"/>
      <c r="FIY9" s="46"/>
      <c r="FIZ9" s="46"/>
      <c r="FJH9" s="46"/>
      <c r="FJI9" s="46"/>
      <c r="FJJ9" s="46"/>
      <c r="FJK9" s="46"/>
      <c r="FJL9" s="46"/>
      <c r="FJM9" s="46"/>
      <c r="FJN9" s="46"/>
      <c r="FJO9" s="46"/>
      <c r="FJP9" s="46"/>
      <c r="FJQ9" s="46"/>
      <c r="FJR9" s="46"/>
      <c r="FJS9" s="46"/>
      <c r="FJT9" s="46"/>
      <c r="FJU9" s="46"/>
      <c r="FSU9" s="46"/>
      <c r="FSV9" s="46"/>
      <c r="FTD9" s="46"/>
      <c r="FTE9" s="46"/>
      <c r="FTF9" s="46"/>
      <c r="FTG9" s="46"/>
      <c r="FTH9" s="46"/>
      <c r="FTI9" s="46"/>
      <c r="FTJ9" s="46"/>
      <c r="FTK9" s="46"/>
      <c r="FTL9" s="46"/>
      <c r="FTM9" s="46"/>
      <c r="FTN9" s="46"/>
      <c r="FTO9" s="46"/>
      <c r="FTP9" s="46"/>
      <c r="FTQ9" s="46"/>
      <c r="GCQ9" s="46"/>
      <c r="GCR9" s="46"/>
      <c r="GCZ9" s="46"/>
      <c r="GDA9" s="46"/>
      <c r="GDB9" s="46"/>
      <c r="GDC9" s="46"/>
      <c r="GDD9" s="46"/>
      <c r="GDE9" s="46"/>
      <c r="GDF9" s="46"/>
      <c r="GDG9" s="46"/>
      <c r="GDH9" s="46"/>
      <c r="GDI9" s="46"/>
      <c r="GDJ9" s="46"/>
      <c r="GDK9" s="46"/>
      <c r="GDL9" s="46"/>
      <c r="GDM9" s="46"/>
      <c r="GMM9" s="46"/>
      <c r="GMN9" s="46"/>
      <c r="GMV9" s="46"/>
      <c r="GMW9" s="46"/>
      <c r="GMX9" s="46"/>
      <c r="GMY9" s="46"/>
      <c r="GMZ9" s="46"/>
      <c r="GNA9" s="46"/>
      <c r="GNB9" s="46"/>
      <c r="GNC9" s="46"/>
      <c r="GND9" s="46"/>
      <c r="GNE9" s="46"/>
      <c r="GNF9" s="46"/>
      <c r="GNG9" s="46"/>
      <c r="GNH9" s="46"/>
      <c r="GNI9" s="46"/>
      <c r="GWI9" s="46"/>
      <c r="GWJ9" s="46"/>
      <c r="GWR9" s="46"/>
      <c r="GWS9" s="46"/>
      <c r="GWT9" s="46"/>
      <c r="GWU9" s="46"/>
      <c r="GWV9" s="46"/>
      <c r="GWW9" s="46"/>
      <c r="GWX9" s="46"/>
      <c r="GWY9" s="46"/>
      <c r="GWZ9" s="46"/>
      <c r="GXA9" s="46"/>
      <c r="GXB9" s="46"/>
      <c r="GXC9" s="46"/>
      <c r="GXD9" s="46"/>
      <c r="GXE9" s="46"/>
      <c r="HGE9" s="46"/>
      <c r="HGF9" s="46"/>
      <c r="HGN9" s="46"/>
      <c r="HGO9" s="46"/>
      <c r="HGP9" s="46"/>
      <c r="HGQ9" s="46"/>
      <c r="HGR9" s="46"/>
      <c r="HGS9" s="46"/>
      <c r="HGT9" s="46"/>
      <c r="HGU9" s="46"/>
      <c r="HGV9" s="46"/>
      <c r="HGW9" s="46"/>
      <c r="HGX9" s="46"/>
      <c r="HGY9" s="46"/>
      <c r="HGZ9" s="46"/>
      <c r="HHA9" s="46"/>
      <c r="HQA9" s="46"/>
      <c r="HQB9" s="46"/>
      <c r="HQJ9" s="46"/>
      <c r="HQK9" s="46"/>
      <c r="HQL9" s="46"/>
      <c r="HQM9" s="46"/>
      <c r="HQN9" s="46"/>
      <c r="HQO9" s="46"/>
      <c r="HQP9" s="46"/>
      <c r="HQQ9" s="46"/>
      <c r="HQR9" s="46"/>
      <c r="HQS9" s="46"/>
      <c r="HQT9" s="46"/>
      <c r="HQU9" s="46"/>
      <c r="HQV9" s="46"/>
      <c r="HQW9" s="46"/>
      <c r="HZW9" s="46"/>
      <c r="HZX9" s="46"/>
      <c r="IAF9" s="46"/>
      <c r="IAG9" s="46"/>
      <c r="IAH9" s="46"/>
      <c r="IAI9" s="46"/>
      <c r="IAJ9" s="46"/>
      <c r="IAK9" s="46"/>
      <c r="IAL9" s="46"/>
      <c r="IAM9" s="46"/>
      <c r="IAN9" s="46"/>
      <c r="IAO9" s="46"/>
      <c r="IAP9" s="46"/>
      <c r="IAQ9" s="46"/>
      <c r="IAR9" s="46"/>
      <c r="IAS9" s="46"/>
      <c r="IJS9" s="46"/>
      <c r="IJT9" s="46"/>
      <c r="IKB9" s="46"/>
      <c r="IKC9" s="46"/>
      <c r="IKD9" s="46"/>
      <c r="IKE9" s="46"/>
      <c r="IKF9" s="46"/>
      <c r="IKG9" s="46"/>
      <c r="IKH9" s="46"/>
      <c r="IKI9" s="46"/>
      <c r="IKJ9" s="46"/>
      <c r="IKK9" s="46"/>
      <c r="IKL9" s="46"/>
      <c r="IKM9" s="46"/>
      <c r="IKN9" s="46"/>
      <c r="IKO9" s="46"/>
      <c r="ITO9" s="46"/>
      <c r="ITP9" s="46"/>
      <c r="ITX9" s="46"/>
      <c r="ITY9" s="46"/>
      <c r="ITZ9" s="46"/>
      <c r="IUA9" s="46"/>
      <c r="IUB9" s="46"/>
      <c r="IUC9" s="46"/>
      <c r="IUD9" s="46"/>
      <c r="IUE9" s="46"/>
      <c r="IUF9" s="46"/>
      <c r="IUG9" s="46"/>
      <c r="IUH9" s="46"/>
      <c r="IUI9" s="46"/>
      <c r="IUJ9" s="46"/>
      <c r="IUK9" s="46"/>
      <c r="JDK9" s="46"/>
      <c r="JDL9" s="46"/>
      <c r="JDT9" s="46"/>
      <c r="JDU9" s="46"/>
      <c r="JDV9" s="46"/>
      <c r="JDW9" s="46"/>
      <c r="JDX9" s="46"/>
      <c r="JDY9" s="46"/>
      <c r="JDZ9" s="46"/>
      <c r="JEA9" s="46"/>
      <c r="JEB9" s="46"/>
      <c r="JEC9" s="46"/>
      <c r="JED9" s="46"/>
      <c r="JEE9" s="46"/>
      <c r="JEF9" s="46"/>
      <c r="JEG9" s="46"/>
      <c r="JNG9" s="46"/>
      <c r="JNH9" s="46"/>
      <c r="JNP9" s="46"/>
      <c r="JNQ9" s="46"/>
      <c r="JNR9" s="46"/>
      <c r="JNS9" s="46"/>
      <c r="JNT9" s="46"/>
      <c r="JNU9" s="46"/>
      <c r="JNV9" s="46"/>
      <c r="JNW9" s="46"/>
      <c r="JNX9" s="46"/>
      <c r="JNY9" s="46"/>
      <c r="JNZ9" s="46"/>
      <c r="JOA9" s="46"/>
      <c r="JOB9" s="46"/>
      <c r="JOC9" s="46"/>
      <c r="JXC9" s="46"/>
      <c r="JXD9" s="46"/>
      <c r="JXL9" s="46"/>
      <c r="JXM9" s="46"/>
      <c r="JXN9" s="46"/>
      <c r="JXO9" s="46"/>
      <c r="JXP9" s="46"/>
      <c r="JXQ9" s="46"/>
      <c r="JXR9" s="46"/>
      <c r="JXS9" s="46"/>
      <c r="JXT9" s="46"/>
      <c r="JXU9" s="46"/>
      <c r="JXV9" s="46"/>
      <c r="JXW9" s="46"/>
      <c r="JXX9" s="46"/>
      <c r="JXY9" s="46"/>
      <c r="KGY9" s="46"/>
      <c r="KGZ9" s="46"/>
      <c r="KHH9" s="46"/>
      <c r="KHI9" s="46"/>
      <c r="KHJ9" s="46"/>
      <c r="KHK9" s="46"/>
      <c r="KHL9" s="46"/>
      <c r="KHM9" s="46"/>
      <c r="KHN9" s="46"/>
      <c r="KHO9" s="46"/>
      <c r="KHP9" s="46"/>
      <c r="KHQ9" s="46"/>
      <c r="KHR9" s="46"/>
      <c r="KHS9" s="46"/>
      <c r="KHT9" s="46"/>
      <c r="KHU9" s="46"/>
      <c r="KQU9" s="46"/>
      <c r="KQV9" s="46"/>
      <c r="KRD9" s="46"/>
      <c r="KRE9" s="46"/>
      <c r="KRF9" s="46"/>
      <c r="KRG9" s="46"/>
      <c r="KRH9" s="46"/>
      <c r="KRI9" s="46"/>
      <c r="KRJ9" s="46"/>
      <c r="KRK9" s="46"/>
      <c r="KRL9" s="46"/>
      <c r="KRM9" s="46"/>
      <c r="KRN9" s="46"/>
      <c r="KRO9" s="46"/>
      <c r="KRP9" s="46"/>
      <c r="KRQ9" s="46"/>
      <c r="LAQ9" s="46"/>
      <c r="LAR9" s="46"/>
      <c r="LAZ9" s="46"/>
      <c r="LBA9" s="46"/>
      <c r="LBB9" s="46"/>
      <c r="LBC9" s="46"/>
      <c r="LBD9" s="46"/>
      <c r="LBE9" s="46"/>
      <c r="LBF9" s="46"/>
      <c r="LBG9" s="46"/>
      <c r="LBH9" s="46"/>
      <c r="LBI9" s="46"/>
      <c r="LBJ9" s="46"/>
      <c r="LBK9" s="46"/>
      <c r="LBL9" s="46"/>
      <c r="LBM9" s="46"/>
      <c r="LKM9" s="46"/>
      <c r="LKN9" s="46"/>
      <c r="LKV9" s="46"/>
      <c r="LKW9" s="46"/>
      <c r="LKX9" s="46"/>
      <c r="LKY9" s="46"/>
      <c r="LKZ9" s="46"/>
      <c r="LLA9" s="46"/>
      <c r="LLB9" s="46"/>
      <c r="LLC9" s="46"/>
      <c r="LLD9" s="46"/>
      <c r="LLE9" s="46"/>
      <c r="LLF9" s="46"/>
      <c r="LLG9" s="46"/>
      <c r="LLH9" s="46"/>
      <c r="LLI9" s="46"/>
      <c r="LUI9" s="46"/>
      <c r="LUJ9" s="46"/>
      <c r="LUR9" s="46"/>
      <c r="LUS9" s="46"/>
      <c r="LUT9" s="46"/>
      <c r="LUU9" s="46"/>
      <c r="LUV9" s="46"/>
      <c r="LUW9" s="46"/>
      <c r="LUX9" s="46"/>
      <c r="LUY9" s="46"/>
      <c r="LUZ9" s="46"/>
      <c r="LVA9" s="46"/>
      <c r="LVB9" s="46"/>
      <c r="LVC9" s="46"/>
      <c r="LVD9" s="46"/>
      <c r="LVE9" s="46"/>
      <c r="MEE9" s="46"/>
      <c r="MEF9" s="46"/>
      <c r="MEN9" s="46"/>
      <c r="MEO9" s="46"/>
      <c r="MEP9" s="46"/>
      <c r="MEQ9" s="46"/>
      <c r="MER9" s="46"/>
      <c r="MES9" s="46"/>
      <c r="MET9" s="46"/>
      <c r="MEU9" s="46"/>
      <c r="MEV9" s="46"/>
      <c r="MEW9" s="46"/>
      <c r="MEX9" s="46"/>
      <c r="MEY9" s="46"/>
      <c r="MEZ9" s="46"/>
      <c r="MFA9" s="46"/>
      <c r="MOA9" s="46"/>
      <c r="MOB9" s="46"/>
      <c r="MOJ9" s="46"/>
      <c r="MOK9" s="46"/>
      <c r="MOL9" s="46"/>
      <c r="MOM9" s="46"/>
      <c r="MON9" s="46"/>
      <c r="MOO9" s="46"/>
      <c r="MOP9" s="46"/>
      <c r="MOQ9" s="46"/>
      <c r="MOR9" s="46"/>
      <c r="MOS9" s="46"/>
      <c r="MOT9" s="46"/>
      <c r="MOU9" s="46"/>
      <c r="MOV9" s="46"/>
      <c r="MOW9" s="46"/>
      <c r="MXW9" s="46"/>
      <c r="MXX9" s="46"/>
      <c r="MYF9" s="46"/>
      <c r="MYG9" s="46"/>
      <c r="MYH9" s="46"/>
      <c r="MYI9" s="46"/>
      <c r="MYJ9" s="46"/>
      <c r="MYK9" s="46"/>
      <c r="MYL9" s="46"/>
      <c r="MYM9" s="46"/>
      <c r="MYN9" s="46"/>
      <c r="MYO9" s="46"/>
      <c r="MYP9" s="46"/>
      <c r="MYQ9" s="46"/>
      <c r="MYR9" s="46"/>
      <c r="MYS9" s="46"/>
      <c r="NHS9" s="46"/>
      <c r="NHT9" s="46"/>
      <c r="NIB9" s="46"/>
      <c r="NIC9" s="46"/>
      <c r="NID9" s="46"/>
      <c r="NIE9" s="46"/>
      <c r="NIF9" s="46"/>
      <c r="NIG9" s="46"/>
      <c r="NIH9" s="46"/>
      <c r="NII9" s="46"/>
      <c r="NIJ9" s="46"/>
      <c r="NIK9" s="46"/>
      <c r="NIL9" s="46"/>
      <c r="NIM9" s="46"/>
      <c r="NIN9" s="46"/>
      <c r="NIO9" s="46"/>
      <c r="NRO9" s="46"/>
      <c r="NRP9" s="46"/>
      <c r="NRX9" s="46"/>
      <c r="NRY9" s="46"/>
      <c r="NRZ9" s="46"/>
      <c r="NSA9" s="46"/>
      <c r="NSB9" s="46"/>
      <c r="NSC9" s="46"/>
      <c r="NSD9" s="46"/>
      <c r="NSE9" s="46"/>
      <c r="NSF9" s="46"/>
      <c r="NSG9" s="46"/>
      <c r="NSH9" s="46"/>
      <c r="NSI9" s="46"/>
      <c r="NSJ9" s="46"/>
      <c r="NSK9" s="46"/>
      <c r="OBK9" s="46"/>
      <c r="OBL9" s="46"/>
      <c r="OBT9" s="46"/>
      <c r="OBU9" s="46"/>
      <c r="OBV9" s="46"/>
      <c r="OBW9" s="46"/>
      <c r="OBX9" s="46"/>
      <c r="OBY9" s="46"/>
      <c r="OBZ9" s="46"/>
      <c r="OCA9" s="46"/>
      <c r="OCB9" s="46"/>
      <c r="OCC9" s="46"/>
      <c r="OCD9" s="46"/>
      <c r="OCE9" s="46"/>
      <c r="OCF9" s="46"/>
      <c r="OCG9" s="46"/>
      <c r="OLG9" s="46"/>
      <c r="OLH9" s="46"/>
      <c r="OLP9" s="46"/>
      <c r="OLQ9" s="46"/>
      <c r="OLR9" s="46"/>
      <c r="OLS9" s="46"/>
      <c r="OLT9" s="46"/>
      <c r="OLU9" s="46"/>
      <c r="OLV9" s="46"/>
      <c r="OLW9" s="46"/>
      <c r="OLX9" s="46"/>
      <c r="OLY9" s="46"/>
      <c r="OLZ9" s="46"/>
      <c r="OMA9" s="46"/>
      <c r="OMB9" s="46"/>
      <c r="OMC9" s="46"/>
      <c r="OVC9" s="46"/>
      <c r="OVD9" s="46"/>
      <c r="OVL9" s="46"/>
      <c r="OVM9" s="46"/>
      <c r="OVN9" s="46"/>
      <c r="OVO9" s="46"/>
      <c r="OVP9" s="46"/>
      <c r="OVQ9" s="46"/>
      <c r="OVR9" s="46"/>
      <c r="OVS9" s="46"/>
      <c r="OVT9" s="46"/>
      <c r="OVU9" s="46"/>
      <c r="OVV9" s="46"/>
      <c r="OVW9" s="46"/>
      <c r="OVX9" s="46"/>
      <c r="OVY9" s="46"/>
      <c r="PEY9" s="46"/>
      <c r="PEZ9" s="46"/>
      <c r="PFH9" s="46"/>
      <c r="PFI9" s="46"/>
      <c r="PFJ9" s="46"/>
      <c r="PFK9" s="46"/>
      <c r="PFL9" s="46"/>
      <c r="PFM9" s="46"/>
      <c r="PFN9" s="46"/>
      <c r="PFO9" s="46"/>
      <c r="PFP9" s="46"/>
      <c r="PFQ9" s="46"/>
      <c r="PFR9" s="46"/>
      <c r="PFS9" s="46"/>
      <c r="PFT9" s="46"/>
      <c r="PFU9" s="46"/>
      <c r="POU9" s="46"/>
      <c r="POV9" s="46"/>
      <c r="PPD9" s="46"/>
      <c r="PPE9" s="46"/>
      <c r="PPF9" s="46"/>
      <c r="PPG9" s="46"/>
      <c r="PPH9" s="46"/>
      <c r="PPI9" s="46"/>
      <c r="PPJ9" s="46"/>
      <c r="PPK9" s="46"/>
      <c r="PPL9" s="46"/>
      <c r="PPM9" s="46"/>
      <c r="PPN9" s="46"/>
      <c r="PPO9" s="46"/>
      <c r="PPP9" s="46"/>
      <c r="PPQ9" s="46"/>
      <c r="PYQ9" s="46"/>
      <c r="PYR9" s="46"/>
      <c r="PYZ9" s="46"/>
      <c r="PZA9" s="46"/>
      <c r="PZB9" s="46"/>
      <c r="PZC9" s="46"/>
      <c r="PZD9" s="46"/>
      <c r="PZE9" s="46"/>
      <c r="PZF9" s="46"/>
      <c r="PZG9" s="46"/>
      <c r="PZH9" s="46"/>
      <c r="PZI9" s="46"/>
      <c r="PZJ9" s="46"/>
      <c r="PZK9" s="46"/>
      <c r="PZL9" s="46"/>
      <c r="PZM9" s="46"/>
      <c r="QIM9" s="46"/>
      <c r="QIN9" s="46"/>
      <c r="QIV9" s="46"/>
      <c r="QIW9" s="46"/>
      <c r="QIX9" s="46"/>
      <c r="QIY9" s="46"/>
      <c r="QIZ9" s="46"/>
      <c r="QJA9" s="46"/>
      <c r="QJB9" s="46"/>
      <c r="QJC9" s="46"/>
      <c r="QJD9" s="46"/>
      <c r="QJE9" s="46"/>
      <c r="QJF9" s="46"/>
      <c r="QJG9" s="46"/>
      <c r="QJH9" s="46"/>
      <c r="QJI9" s="46"/>
      <c r="QSI9" s="46"/>
      <c r="QSJ9" s="46"/>
      <c r="QSR9" s="46"/>
      <c r="QSS9" s="46"/>
      <c r="QST9" s="46"/>
      <c r="QSU9" s="46"/>
      <c r="QSV9" s="46"/>
      <c r="QSW9" s="46"/>
      <c r="QSX9" s="46"/>
      <c r="QSY9" s="46"/>
      <c r="QSZ9" s="46"/>
      <c r="QTA9" s="46"/>
      <c r="QTB9" s="46"/>
      <c r="QTC9" s="46"/>
      <c r="QTD9" s="46"/>
      <c r="QTE9" s="46"/>
      <c r="RCE9" s="46"/>
      <c r="RCF9" s="46"/>
      <c r="RCN9" s="46"/>
      <c r="RCO9" s="46"/>
      <c r="RCP9" s="46"/>
      <c r="RCQ9" s="46"/>
      <c r="RCR9" s="46"/>
      <c r="RCS9" s="46"/>
      <c r="RCT9" s="46"/>
      <c r="RCU9" s="46"/>
      <c r="RCV9" s="46"/>
      <c r="RCW9" s="46"/>
      <c r="RCX9" s="46"/>
      <c r="RCY9" s="46"/>
      <c r="RCZ9" s="46"/>
      <c r="RDA9" s="46"/>
      <c r="RMA9" s="46"/>
      <c r="RMB9" s="46"/>
      <c r="RMJ9" s="46"/>
      <c r="RMK9" s="46"/>
      <c r="RML9" s="46"/>
      <c r="RMM9" s="46"/>
      <c r="RMN9" s="46"/>
      <c r="RMO9" s="46"/>
      <c r="RMP9" s="46"/>
      <c r="RMQ9" s="46"/>
      <c r="RMR9" s="46"/>
      <c r="RMS9" s="46"/>
      <c r="RMT9" s="46"/>
      <c r="RMU9" s="46"/>
      <c r="RMV9" s="46"/>
      <c r="RMW9" s="46"/>
      <c r="RVW9" s="46"/>
      <c r="RVX9" s="46"/>
      <c r="RWF9" s="46"/>
      <c r="RWG9" s="46"/>
      <c r="RWH9" s="46"/>
      <c r="RWI9" s="46"/>
      <c r="RWJ9" s="46"/>
      <c r="RWK9" s="46"/>
      <c r="RWL9" s="46"/>
      <c r="RWM9" s="46"/>
      <c r="RWN9" s="46"/>
      <c r="RWO9" s="46"/>
      <c r="RWP9" s="46"/>
      <c r="RWQ9" s="46"/>
      <c r="RWR9" s="46"/>
      <c r="RWS9" s="46"/>
      <c r="SFS9" s="46"/>
      <c r="SFT9" s="46"/>
      <c r="SGB9" s="46"/>
      <c r="SGC9" s="46"/>
      <c r="SGD9" s="46"/>
      <c r="SGE9" s="46"/>
      <c r="SGF9" s="46"/>
      <c r="SGG9" s="46"/>
      <c r="SGH9" s="46"/>
      <c r="SGI9" s="46"/>
      <c r="SGJ9" s="46"/>
      <c r="SGK9" s="46"/>
      <c r="SGL9" s="46"/>
      <c r="SGM9" s="46"/>
      <c r="SGN9" s="46"/>
      <c r="SGO9" s="46"/>
      <c r="SPO9" s="46"/>
      <c r="SPP9" s="46"/>
      <c r="SPX9" s="46"/>
      <c r="SPY9" s="46"/>
      <c r="SPZ9" s="46"/>
      <c r="SQA9" s="46"/>
      <c r="SQB9" s="46"/>
      <c r="SQC9" s="46"/>
      <c r="SQD9" s="46"/>
      <c r="SQE9" s="46"/>
      <c r="SQF9" s="46"/>
      <c r="SQG9" s="46"/>
      <c r="SQH9" s="46"/>
      <c r="SQI9" s="46"/>
      <c r="SQJ9" s="46"/>
      <c r="SQK9" s="46"/>
      <c r="SZK9" s="46"/>
      <c r="SZL9" s="46"/>
      <c r="SZT9" s="46"/>
      <c r="SZU9" s="46"/>
      <c r="SZV9" s="46"/>
      <c r="SZW9" s="46"/>
      <c r="SZX9" s="46"/>
      <c r="SZY9" s="46"/>
      <c r="SZZ9" s="46"/>
      <c r="TAA9" s="46"/>
      <c r="TAB9" s="46"/>
      <c r="TAC9" s="46"/>
      <c r="TAD9" s="46"/>
      <c r="TAE9" s="46"/>
      <c r="TAF9" s="46"/>
      <c r="TAG9" s="46"/>
      <c r="TJG9" s="46"/>
      <c r="TJH9" s="46"/>
      <c r="TJP9" s="46"/>
      <c r="TJQ9" s="46"/>
      <c r="TJR9" s="46"/>
      <c r="TJS9" s="46"/>
      <c r="TJT9" s="46"/>
      <c r="TJU9" s="46"/>
      <c r="TJV9" s="46"/>
      <c r="TJW9" s="46"/>
      <c r="TJX9" s="46"/>
      <c r="TJY9" s="46"/>
      <c r="TJZ9" s="46"/>
      <c r="TKA9" s="46"/>
      <c r="TKB9" s="46"/>
      <c r="TKC9" s="46"/>
      <c r="TTC9" s="46"/>
      <c r="TTD9" s="46"/>
      <c r="TTL9" s="46"/>
      <c r="TTM9" s="46"/>
      <c r="TTN9" s="46"/>
      <c r="TTO9" s="46"/>
      <c r="TTP9" s="46"/>
      <c r="TTQ9" s="46"/>
      <c r="TTR9" s="46"/>
      <c r="TTS9" s="46"/>
      <c r="TTT9" s="46"/>
      <c r="TTU9" s="46"/>
      <c r="TTV9" s="46"/>
      <c r="TTW9" s="46"/>
      <c r="TTX9" s="46"/>
      <c r="TTY9" s="46"/>
      <c r="UCY9" s="46"/>
      <c r="UCZ9" s="46"/>
      <c r="UDH9" s="46"/>
      <c r="UDI9" s="46"/>
      <c r="UDJ9" s="46"/>
      <c r="UDK9" s="46"/>
      <c r="UDL9" s="46"/>
      <c r="UDM9" s="46"/>
      <c r="UDN9" s="46"/>
      <c r="UDO9" s="46"/>
      <c r="UDP9" s="46"/>
      <c r="UDQ9" s="46"/>
      <c r="UDR9" s="46"/>
      <c r="UDS9" s="46"/>
      <c r="UDT9" s="46"/>
      <c r="UDU9" s="46"/>
      <c r="UMU9" s="46"/>
      <c r="UMV9" s="46"/>
      <c r="UND9" s="46"/>
      <c r="UNE9" s="46"/>
      <c r="UNF9" s="46"/>
      <c r="UNG9" s="46"/>
      <c r="UNH9" s="46"/>
      <c r="UNI9" s="46"/>
      <c r="UNJ9" s="46"/>
      <c r="UNK9" s="46"/>
      <c r="UNL9" s="46"/>
      <c r="UNM9" s="46"/>
      <c r="UNN9" s="46"/>
      <c r="UNO9" s="46"/>
      <c r="UNP9" s="46"/>
      <c r="UNQ9" s="46"/>
      <c r="UWQ9" s="46"/>
      <c r="UWR9" s="46"/>
      <c r="UWZ9" s="46"/>
      <c r="UXA9" s="46"/>
      <c r="UXB9" s="46"/>
      <c r="UXC9" s="46"/>
      <c r="UXD9" s="46"/>
      <c r="UXE9" s="46"/>
      <c r="UXF9" s="46"/>
      <c r="UXG9" s="46"/>
      <c r="UXH9" s="46"/>
      <c r="UXI9" s="46"/>
      <c r="UXJ9" s="46"/>
      <c r="UXK9" s="46"/>
      <c r="UXL9" s="46"/>
      <c r="UXM9" s="46"/>
      <c r="VGM9" s="46"/>
      <c r="VGN9" s="46"/>
      <c r="VGV9" s="46"/>
      <c r="VGW9" s="46"/>
      <c r="VGX9" s="46"/>
      <c r="VGY9" s="46"/>
      <c r="VGZ9" s="46"/>
      <c r="VHA9" s="46"/>
      <c r="VHB9" s="46"/>
      <c r="VHC9" s="46"/>
      <c r="VHD9" s="46"/>
      <c r="VHE9" s="46"/>
      <c r="VHF9" s="46"/>
      <c r="VHG9" s="46"/>
      <c r="VHH9" s="46"/>
      <c r="VHI9" s="46"/>
      <c r="VQI9" s="46"/>
      <c r="VQJ9" s="46"/>
      <c r="VQR9" s="46"/>
      <c r="VQS9" s="46"/>
      <c r="VQT9" s="46"/>
      <c r="VQU9" s="46"/>
      <c r="VQV9" s="46"/>
      <c r="VQW9" s="46"/>
      <c r="VQX9" s="46"/>
      <c r="VQY9" s="46"/>
      <c r="VQZ9" s="46"/>
      <c r="VRA9" s="46"/>
      <c r="VRB9" s="46"/>
      <c r="VRC9" s="46"/>
      <c r="VRD9" s="46"/>
      <c r="VRE9" s="46"/>
      <c r="WAE9" s="46"/>
      <c r="WAF9" s="46"/>
      <c r="WAN9" s="46"/>
      <c r="WAO9" s="46"/>
      <c r="WAP9" s="46"/>
      <c r="WAQ9" s="46"/>
      <c r="WAR9" s="46"/>
      <c r="WAS9" s="46"/>
      <c r="WAT9" s="46"/>
      <c r="WAU9" s="46"/>
      <c r="WAV9" s="46"/>
      <c r="WAW9" s="46"/>
      <c r="WAX9" s="46"/>
      <c r="WAY9" s="46"/>
      <c r="WAZ9" s="46"/>
      <c r="WBA9" s="46"/>
      <c r="WKA9" s="46"/>
      <c r="WKB9" s="46"/>
      <c r="WKJ9" s="46"/>
      <c r="WKK9" s="46"/>
      <c r="WKL9" s="46"/>
      <c r="WKM9" s="46"/>
      <c r="WKN9" s="46"/>
      <c r="WKO9" s="46"/>
      <c r="WKP9" s="46"/>
      <c r="WKQ9" s="46"/>
      <c r="WKR9" s="46"/>
      <c r="WKS9" s="46"/>
      <c r="WKT9" s="46"/>
      <c r="WKU9" s="46"/>
      <c r="WKV9" s="46"/>
      <c r="WKW9" s="46"/>
      <c r="WTW9" s="46"/>
      <c r="WTX9" s="46"/>
      <c r="WUF9" s="46"/>
      <c r="WUG9" s="46"/>
      <c r="WUH9" s="46"/>
      <c r="WUI9" s="46"/>
      <c r="WUJ9" s="46"/>
      <c r="WUK9" s="46"/>
      <c r="WUL9" s="46"/>
      <c r="WUM9" s="46"/>
      <c r="WUN9" s="46"/>
      <c r="WUO9" s="46"/>
      <c r="WUP9" s="46"/>
      <c r="WUQ9" s="46"/>
      <c r="WUR9" s="46"/>
      <c r="WUS9" s="46"/>
    </row>
    <row r="10" spans="1:1009 1243:2033 2267:3057 3291:4081 4315:5105 5339:6129 6363:7153 7387:8177 8411:9201 9435:10225 10459:11249 11483:12273 12507:13297 13531:14321 14555:15345 15579:16113" s="120" customFormat="1" ht="20.25">
      <c r="A10" s="138">
        <v>1</v>
      </c>
      <c r="B10" s="232" t="s">
        <v>139</v>
      </c>
      <c r="C10" s="233"/>
      <c r="D10" s="234"/>
      <c r="E10" s="235"/>
      <c r="F10" s="235"/>
      <c r="G10" s="236">
        <v>474</v>
      </c>
      <c r="H10" s="229">
        <f t="shared" si="0"/>
        <v>0</v>
      </c>
      <c r="I10" s="237">
        <f t="shared" ref="I10:L10" si="2">SUM(I11:I14)</f>
        <v>0</v>
      </c>
      <c r="J10" s="237">
        <f t="shared" si="2"/>
        <v>0</v>
      </c>
      <c r="K10" s="237">
        <f t="shared" si="2"/>
        <v>0</v>
      </c>
      <c r="L10" s="237">
        <f t="shared" si="2"/>
        <v>0</v>
      </c>
      <c r="M10" s="238"/>
      <c r="N10" s="239">
        <f>N9-H8</f>
        <v>83312016074.90062</v>
      </c>
      <c r="HK10" s="124"/>
      <c r="HL10" s="124"/>
      <c r="HT10" s="124"/>
      <c r="HU10" s="124"/>
      <c r="HV10" s="124"/>
      <c r="HW10" s="124"/>
      <c r="HX10" s="124"/>
      <c r="HY10" s="124"/>
      <c r="HZ10" s="124"/>
      <c r="IA10" s="124"/>
      <c r="IB10" s="124"/>
      <c r="IC10" s="124"/>
      <c r="ID10" s="124"/>
      <c r="IE10" s="124"/>
      <c r="IF10" s="124"/>
      <c r="IG10" s="124"/>
      <c r="RG10" s="124"/>
      <c r="RH10" s="124"/>
      <c r="RP10" s="124"/>
      <c r="RQ10" s="124"/>
      <c r="RR10" s="124"/>
      <c r="RS10" s="124"/>
      <c r="RT10" s="124"/>
      <c r="RU10" s="124"/>
      <c r="RV10" s="124"/>
      <c r="RW10" s="124"/>
      <c r="RX10" s="124"/>
      <c r="RY10" s="124"/>
      <c r="RZ10" s="124"/>
      <c r="SA10" s="124"/>
      <c r="SB10" s="124"/>
      <c r="SC10" s="124"/>
      <c r="ABC10" s="124"/>
      <c r="ABD10" s="124"/>
      <c r="ABL10" s="124"/>
      <c r="ABM10" s="124"/>
      <c r="ABN10" s="124"/>
      <c r="ABO10" s="124"/>
      <c r="ABP10" s="124"/>
      <c r="ABQ10" s="124"/>
      <c r="ABR10" s="124"/>
      <c r="ABS10" s="124"/>
      <c r="ABT10" s="124"/>
      <c r="ABU10" s="124"/>
      <c r="ABV10" s="124"/>
      <c r="ABW10" s="124"/>
      <c r="ABX10" s="124"/>
      <c r="ABY10" s="124"/>
      <c r="AKY10" s="124"/>
      <c r="AKZ10" s="124"/>
      <c r="ALH10" s="124"/>
      <c r="ALI10" s="124"/>
      <c r="ALJ10" s="124"/>
      <c r="ALK10" s="124"/>
      <c r="ALL10" s="124"/>
      <c r="ALM10" s="124"/>
      <c r="ALN10" s="124"/>
      <c r="ALO10" s="124"/>
      <c r="ALP10" s="124"/>
      <c r="ALQ10" s="124"/>
      <c r="ALR10" s="124"/>
      <c r="ALS10" s="124"/>
      <c r="ALT10" s="124"/>
      <c r="ALU10" s="124"/>
      <c r="AUU10" s="124"/>
      <c r="AUV10" s="124"/>
      <c r="AVD10" s="124"/>
      <c r="AVE10" s="124"/>
      <c r="AVF10" s="124"/>
      <c r="AVG10" s="124"/>
      <c r="AVH10" s="124"/>
      <c r="AVI10" s="124"/>
      <c r="AVJ10" s="124"/>
      <c r="AVK10" s="124"/>
      <c r="AVL10" s="124"/>
      <c r="AVM10" s="124"/>
      <c r="AVN10" s="124"/>
      <c r="AVO10" s="124"/>
      <c r="AVP10" s="124"/>
      <c r="AVQ10" s="124"/>
      <c r="BEQ10" s="124"/>
      <c r="BER10" s="124"/>
      <c r="BEZ10" s="124"/>
      <c r="BFA10" s="124"/>
      <c r="BFB10" s="124"/>
      <c r="BFC10" s="124"/>
      <c r="BFD10" s="124"/>
      <c r="BFE10" s="124"/>
      <c r="BFF10" s="124"/>
      <c r="BFG10" s="124"/>
      <c r="BFH10" s="124"/>
      <c r="BFI10" s="124"/>
      <c r="BFJ10" s="124"/>
      <c r="BFK10" s="124"/>
      <c r="BFL10" s="124"/>
      <c r="BFM10" s="124"/>
      <c r="BOM10" s="124"/>
      <c r="BON10" s="124"/>
      <c r="BOV10" s="124"/>
      <c r="BOW10" s="124"/>
      <c r="BOX10" s="124"/>
      <c r="BOY10" s="124"/>
      <c r="BOZ10" s="124"/>
      <c r="BPA10" s="124"/>
      <c r="BPB10" s="124"/>
      <c r="BPC10" s="124"/>
      <c r="BPD10" s="124"/>
      <c r="BPE10" s="124"/>
      <c r="BPF10" s="124"/>
      <c r="BPG10" s="124"/>
      <c r="BPH10" s="124"/>
      <c r="BPI10" s="124"/>
      <c r="BYI10" s="124"/>
      <c r="BYJ10" s="124"/>
      <c r="BYR10" s="124"/>
      <c r="BYS10" s="124"/>
      <c r="BYT10" s="124"/>
      <c r="BYU10" s="124"/>
      <c r="BYV10" s="124"/>
      <c r="BYW10" s="124"/>
      <c r="BYX10" s="124"/>
      <c r="BYY10" s="124"/>
      <c r="BYZ10" s="124"/>
      <c r="BZA10" s="124"/>
      <c r="BZB10" s="124"/>
      <c r="BZC10" s="124"/>
      <c r="BZD10" s="124"/>
      <c r="BZE10" s="124"/>
      <c r="CIE10" s="124"/>
      <c r="CIF10" s="124"/>
      <c r="CIN10" s="124"/>
      <c r="CIO10" s="124"/>
      <c r="CIP10" s="124"/>
      <c r="CIQ10" s="124"/>
      <c r="CIR10" s="124"/>
      <c r="CIS10" s="124"/>
      <c r="CIT10" s="124"/>
      <c r="CIU10" s="124"/>
      <c r="CIV10" s="124"/>
      <c r="CIW10" s="124"/>
      <c r="CIX10" s="124"/>
      <c r="CIY10" s="124"/>
      <c r="CIZ10" s="124"/>
      <c r="CJA10" s="124"/>
      <c r="CSA10" s="124"/>
      <c r="CSB10" s="124"/>
      <c r="CSJ10" s="124"/>
      <c r="CSK10" s="124"/>
      <c r="CSL10" s="124"/>
      <c r="CSM10" s="124"/>
      <c r="CSN10" s="124"/>
      <c r="CSO10" s="124"/>
      <c r="CSP10" s="124"/>
      <c r="CSQ10" s="124"/>
      <c r="CSR10" s="124"/>
      <c r="CSS10" s="124"/>
      <c r="CST10" s="124"/>
      <c r="CSU10" s="124"/>
      <c r="CSV10" s="124"/>
      <c r="CSW10" s="124"/>
      <c r="DBW10" s="124"/>
      <c r="DBX10" s="124"/>
      <c r="DCF10" s="124"/>
      <c r="DCG10" s="124"/>
      <c r="DCH10" s="124"/>
      <c r="DCI10" s="124"/>
      <c r="DCJ10" s="124"/>
      <c r="DCK10" s="124"/>
      <c r="DCL10" s="124"/>
      <c r="DCM10" s="124"/>
      <c r="DCN10" s="124"/>
      <c r="DCO10" s="124"/>
      <c r="DCP10" s="124"/>
      <c r="DCQ10" s="124"/>
      <c r="DCR10" s="124"/>
      <c r="DCS10" s="124"/>
      <c r="DLS10" s="124"/>
      <c r="DLT10" s="124"/>
      <c r="DMB10" s="124"/>
      <c r="DMC10" s="124"/>
      <c r="DMD10" s="124"/>
      <c r="DME10" s="124"/>
      <c r="DMF10" s="124"/>
      <c r="DMG10" s="124"/>
      <c r="DMH10" s="124"/>
      <c r="DMI10" s="124"/>
      <c r="DMJ10" s="124"/>
      <c r="DMK10" s="124"/>
      <c r="DML10" s="124"/>
      <c r="DMM10" s="124"/>
      <c r="DMN10" s="124"/>
      <c r="DMO10" s="124"/>
      <c r="DVO10" s="124"/>
      <c r="DVP10" s="124"/>
      <c r="DVX10" s="124"/>
      <c r="DVY10" s="124"/>
      <c r="DVZ10" s="124"/>
      <c r="DWA10" s="124"/>
      <c r="DWB10" s="124"/>
      <c r="DWC10" s="124"/>
      <c r="DWD10" s="124"/>
      <c r="DWE10" s="124"/>
      <c r="DWF10" s="124"/>
      <c r="DWG10" s="124"/>
      <c r="DWH10" s="124"/>
      <c r="DWI10" s="124"/>
      <c r="DWJ10" s="124"/>
      <c r="DWK10" s="124"/>
      <c r="EFK10" s="124"/>
      <c r="EFL10" s="124"/>
      <c r="EFT10" s="124"/>
      <c r="EFU10" s="124"/>
      <c r="EFV10" s="124"/>
      <c r="EFW10" s="124"/>
      <c r="EFX10" s="124"/>
      <c r="EFY10" s="124"/>
      <c r="EFZ10" s="124"/>
      <c r="EGA10" s="124"/>
      <c r="EGB10" s="124"/>
      <c r="EGC10" s="124"/>
      <c r="EGD10" s="124"/>
      <c r="EGE10" s="124"/>
      <c r="EGF10" s="124"/>
      <c r="EGG10" s="124"/>
      <c r="EPG10" s="124"/>
      <c r="EPH10" s="124"/>
      <c r="EPP10" s="124"/>
      <c r="EPQ10" s="124"/>
      <c r="EPR10" s="124"/>
      <c r="EPS10" s="124"/>
      <c r="EPT10" s="124"/>
      <c r="EPU10" s="124"/>
      <c r="EPV10" s="124"/>
      <c r="EPW10" s="124"/>
      <c r="EPX10" s="124"/>
      <c r="EPY10" s="124"/>
      <c r="EPZ10" s="124"/>
      <c r="EQA10" s="124"/>
      <c r="EQB10" s="124"/>
      <c r="EQC10" s="124"/>
      <c r="EZC10" s="124"/>
      <c r="EZD10" s="124"/>
      <c r="EZL10" s="124"/>
      <c r="EZM10" s="124"/>
      <c r="EZN10" s="124"/>
      <c r="EZO10" s="124"/>
      <c r="EZP10" s="124"/>
      <c r="EZQ10" s="124"/>
      <c r="EZR10" s="124"/>
      <c r="EZS10" s="124"/>
      <c r="EZT10" s="124"/>
      <c r="EZU10" s="124"/>
      <c r="EZV10" s="124"/>
      <c r="EZW10" s="124"/>
      <c r="EZX10" s="124"/>
      <c r="EZY10" s="124"/>
      <c r="FIY10" s="124"/>
      <c r="FIZ10" s="124"/>
      <c r="FJH10" s="124"/>
      <c r="FJI10" s="124"/>
      <c r="FJJ10" s="124"/>
      <c r="FJK10" s="124"/>
      <c r="FJL10" s="124"/>
      <c r="FJM10" s="124"/>
      <c r="FJN10" s="124"/>
      <c r="FJO10" s="124"/>
      <c r="FJP10" s="124"/>
      <c r="FJQ10" s="124"/>
      <c r="FJR10" s="124"/>
      <c r="FJS10" s="124"/>
      <c r="FJT10" s="124"/>
      <c r="FJU10" s="124"/>
      <c r="FSU10" s="124"/>
      <c r="FSV10" s="124"/>
      <c r="FTD10" s="124"/>
      <c r="FTE10" s="124"/>
      <c r="FTF10" s="124"/>
      <c r="FTG10" s="124"/>
      <c r="FTH10" s="124"/>
      <c r="FTI10" s="124"/>
      <c r="FTJ10" s="124"/>
      <c r="FTK10" s="124"/>
      <c r="FTL10" s="124"/>
      <c r="FTM10" s="124"/>
      <c r="FTN10" s="124"/>
      <c r="FTO10" s="124"/>
      <c r="FTP10" s="124"/>
      <c r="FTQ10" s="124"/>
      <c r="GCQ10" s="124"/>
      <c r="GCR10" s="124"/>
      <c r="GCZ10" s="124"/>
      <c r="GDA10" s="124"/>
      <c r="GDB10" s="124"/>
      <c r="GDC10" s="124"/>
      <c r="GDD10" s="124"/>
      <c r="GDE10" s="124"/>
      <c r="GDF10" s="124"/>
      <c r="GDG10" s="124"/>
      <c r="GDH10" s="124"/>
      <c r="GDI10" s="124"/>
      <c r="GDJ10" s="124"/>
      <c r="GDK10" s="124"/>
      <c r="GDL10" s="124"/>
      <c r="GDM10" s="124"/>
      <c r="GMM10" s="124"/>
      <c r="GMN10" s="124"/>
      <c r="GMV10" s="124"/>
      <c r="GMW10" s="124"/>
      <c r="GMX10" s="124"/>
      <c r="GMY10" s="124"/>
      <c r="GMZ10" s="124"/>
      <c r="GNA10" s="124"/>
      <c r="GNB10" s="124"/>
      <c r="GNC10" s="124"/>
      <c r="GND10" s="124"/>
      <c r="GNE10" s="124"/>
      <c r="GNF10" s="124"/>
      <c r="GNG10" s="124"/>
      <c r="GNH10" s="124"/>
      <c r="GNI10" s="124"/>
      <c r="GWI10" s="124"/>
      <c r="GWJ10" s="124"/>
      <c r="GWR10" s="124"/>
      <c r="GWS10" s="124"/>
      <c r="GWT10" s="124"/>
      <c r="GWU10" s="124"/>
      <c r="GWV10" s="124"/>
      <c r="GWW10" s="124"/>
      <c r="GWX10" s="124"/>
      <c r="GWY10" s="124"/>
      <c r="GWZ10" s="124"/>
      <c r="GXA10" s="124"/>
      <c r="GXB10" s="124"/>
      <c r="GXC10" s="124"/>
      <c r="GXD10" s="124"/>
      <c r="GXE10" s="124"/>
      <c r="HGE10" s="124"/>
      <c r="HGF10" s="124"/>
      <c r="HGN10" s="124"/>
      <c r="HGO10" s="124"/>
      <c r="HGP10" s="124"/>
      <c r="HGQ10" s="124"/>
      <c r="HGR10" s="124"/>
      <c r="HGS10" s="124"/>
      <c r="HGT10" s="124"/>
      <c r="HGU10" s="124"/>
      <c r="HGV10" s="124"/>
      <c r="HGW10" s="124"/>
      <c r="HGX10" s="124"/>
      <c r="HGY10" s="124"/>
      <c r="HGZ10" s="124"/>
      <c r="HHA10" s="124"/>
      <c r="HQA10" s="124"/>
      <c r="HQB10" s="124"/>
      <c r="HQJ10" s="124"/>
      <c r="HQK10" s="124"/>
      <c r="HQL10" s="124"/>
      <c r="HQM10" s="124"/>
      <c r="HQN10" s="124"/>
      <c r="HQO10" s="124"/>
      <c r="HQP10" s="124"/>
      <c r="HQQ10" s="124"/>
      <c r="HQR10" s="124"/>
      <c r="HQS10" s="124"/>
      <c r="HQT10" s="124"/>
      <c r="HQU10" s="124"/>
      <c r="HQV10" s="124"/>
      <c r="HQW10" s="124"/>
      <c r="HZW10" s="124"/>
      <c r="HZX10" s="124"/>
      <c r="IAF10" s="124"/>
      <c r="IAG10" s="124"/>
      <c r="IAH10" s="124"/>
      <c r="IAI10" s="124"/>
      <c r="IAJ10" s="124"/>
      <c r="IAK10" s="124"/>
      <c r="IAL10" s="124"/>
      <c r="IAM10" s="124"/>
      <c r="IAN10" s="124"/>
      <c r="IAO10" s="124"/>
      <c r="IAP10" s="124"/>
      <c r="IAQ10" s="124"/>
      <c r="IAR10" s="124"/>
      <c r="IAS10" s="124"/>
      <c r="IJS10" s="124"/>
      <c r="IJT10" s="124"/>
      <c r="IKB10" s="124"/>
      <c r="IKC10" s="124"/>
      <c r="IKD10" s="124"/>
      <c r="IKE10" s="124"/>
      <c r="IKF10" s="124"/>
      <c r="IKG10" s="124"/>
      <c r="IKH10" s="124"/>
      <c r="IKI10" s="124"/>
      <c r="IKJ10" s="124"/>
      <c r="IKK10" s="124"/>
      <c r="IKL10" s="124"/>
      <c r="IKM10" s="124"/>
      <c r="IKN10" s="124"/>
      <c r="IKO10" s="124"/>
      <c r="ITO10" s="124"/>
      <c r="ITP10" s="124"/>
      <c r="ITX10" s="124"/>
      <c r="ITY10" s="124"/>
      <c r="ITZ10" s="124"/>
      <c r="IUA10" s="124"/>
      <c r="IUB10" s="124"/>
      <c r="IUC10" s="124"/>
      <c r="IUD10" s="124"/>
      <c r="IUE10" s="124"/>
      <c r="IUF10" s="124"/>
      <c r="IUG10" s="124"/>
      <c r="IUH10" s="124"/>
      <c r="IUI10" s="124"/>
      <c r="IUJ10" s="124"/>
      <c r="IUK10" s="124"/>
      <c r="JDK10" s="124"/>
      <c r="JDL10" s="124"/>
      <c r="JDT10" s="124"/>
      <c r="JDU10" s="124"/>
      <c r="JDV10" s="124"/>
      <c r="JDW10" s="124"/>
      <c r="JDX10" s="124"/>
      <c r="JDY10" s="124"/>
      <c r="JDZ10" s="124"/>
      <c r="JEA10" s="124"/>
      <c r="JEB10" s="124"/>
      <c r="JEC10" s="124"/>
      <c r="JED10" s="124"/>
      <c r="JEE10" s="124"/>
      <c r="JEF10" s="124"/>
      <c r="JEG10" s="124"/>
      <c r="JNG10" s="124"/>
      <c r="JNH10" s="124"/>
      <c r="JNP10" s="124"/>
      <c r="JNQ10" s="124"/>
      <c r="JNR10" s="124"/>
      <c r="JNS10" s="124"/>
      <c r="JNT10" s="124"/>
      <c r="JNU10" s="124"/>
      <c r="JNV10" s="124"/>
      <c r="JNW10" s="124"/>
      <c r="JNX10" s="124"/>
      <c r="JNY10" s="124"/>
      <c r="JNZ10" s="124"/>
      <c r="JOA10" s="124"/>
      <c r="JOB10" s="124"/>
      <c r="JOC10" s="124"/>
      <c r="JXC10" s="124"/>
      <c r="JXD10" s="124"/>
      <c r="JXL10" s="124"/>
      <c r="JXM10" s="124"/>
      <c r="JXN10" s="124"/>
      <c r="JXO10" s="124"/>
      <c r="JXP10" s="124"/>
      <c r="JXQ10" s="124"/>
      <c r="JXR10" s="124"/>
      <c r="JXS10" s="124"/>
      <c r="JXT10" s="124"/>
      <c r="JXU10" s="124"/>
      <c r="JXV10" s="124"/>
      <c r="JXW10" s="124"/>
      <c r="JXX10" s="124"/>
      <c r="JXY10" s="124"/>
      <c r="KGY10" s="124"/>
      <c r="KGZ10" s="124"/>
      <c r="KHH10" s="124"/>
      <c r="KHI10" s="124"/>
      <c r="KHJ10" s="124"/>
      <c r="KHK10" s="124"/>
      <c r="KHL10" s="124"/>
      <c r="KHM10" s="124"/>
      <c r="KHN10" s="124"/>
      <c r="KHO10" s="124"/>
      <c r="KHP10" s="124"/>
      <c r="KHQ10" s="124"/>
      <c r="KHR10" s="124"/>
      <c r="KHS10" s="124"/>
      <c r="KHT10" s="124"/>
      <c r="KHU10" s="124"/>
      <c r="KQU10" s="124"/>
      <c r="KQV10" s="124"/>
      <c r="KRD10" s="124"/>
      <c r="KRE10" s="124"/>
      <c r="KRF10" s="124"/>
      <c r="KRG10" s="124"/>
      <c r="KRH10" s="124"/>
      <c r="KRI10" s="124"/>
      <c r="KRJ10" s="124"/>
      <c r="KRK10" s="124"/>
      <c r="KRL10" s="124"/>
      <c r="KRM10" s="124"/>
      <c r="KRN10" s="124"/>
      <c r="KRO10" s="124"/>
      <c r="KRP10" s="124"/>
      <c r="KRQ10" s="124"/>
      <c r="LAQ10" s="124"/>
      <c r="LAR10" s="124"/>
      <c r="LAZ10" s="124"/>
      <c r="LBA10" s="124"/>
      <c r="LBB10" s="124"/>
      <c r="LBC10" s="124"/>
      <c r="LBD10" s="124"/>
      <c r="LBE10" s="124"/>
      <c r="LBF10" s="124"/>
      <c r="LBG10" s="124"/>
      <c r="LBH10" s="124"/>
      <c r="LBI10" s="124"/>
      <c r="LBJ10" s="124"/>
      <c r="LBK10" s="124"/>
      <c r="LBL10" s="124"/>
      <c r="LBM10" s="124"/>
      <c r="LKM10" s="124"/>
      <c r="LKN10" s="124"/>
      <c r="LKV10" s="124"/>
      <c r="LKW10" s="124"/>
      <c r="LKX10" s="124"/>
      <c r="LKY10" s="124"/>
      <c r="LKZ10" s="124"/>
      <c r="LLA10" s="124"/>
      <c r="LLB10" s="124"/>
      <c r="LLC10" s="124"/>
      <c r="LLD10" s="124"/>
      <c r="LLE10" s="124"/>
      <c r="LLF10" s="124"/>
      <c r="LLG10" s="124"/>
      <c r="LLH10" s="124"/>
      <c r="LLI10" s="124"/>
      <c r="LUI10" s="124"/>
      <c r="LUJ10" s="124"/>
      <c r="LUR10" s="124"/>
      <c r="LUS10" s="124"/>
      <c r="LUT10" s="124"/>
      <c r="LUU10" s="124"/>
      <c r="LUV10" s="124"/>
      <c r="LUW10" s="124"/>
      <c r="LUX10" s="124"/>
      <c r="LUY10" s="124"/>
      <c r="LUZ10" s="124"/>
      <c r="LVA10" s="124"/>
      <c r="LVB10" s="124"/>
      <c r="LVC10" s="124"/>
      <c r="LVD10" s="124"/>
      <c r="LVE10" s="124"/>
      <c r="MEE10" s="124"/>
      <c r="MEF10" s="124"/>
      <c r="MEN10" s="124"/>
      <c r="MEO10" s="124"/>
      <c r="MEP10" s="124"/>
      <c r="MEQ10" s="124"/>
      <c r="MER10" s="124"/>
      <c r="MES10" s="124"/>
      <c r="MET10" s="124"/>
      <c r="MEU10" s="124"/>
      <c r="MEV10" s="124"/>
      <c r="MEW10" s="124"/>
      <c r="MEX10" s="124"/>
      <c r="MEY10" s="124"/>
      <c r="MEZ10" s="124"/>
      <c r="MFA10" s="124"/>
      <c r="MOA10" s="124"/>
      <c r="MOB10" s="124"/>
      <c r="MOJ10" s="124"/>
      <c r="MOK10" s="124"/>
      <c r="MOL10" s="124"/>
      <c r="MOM10" s="124"/>
      <c r="MON10" s="124"/>
      <c r="MOO10" s="124"/>
      <c r="MOP10" s="124"/>
      <c r="MOQ10" s="124"/>
      <c r="MOR10" s="124"/>
      <c r="MOS10" s="124"/>
      <c r="MOT10" s="124"/>
      <c r="MOU10" s="124"/>
      <c r="MOV10" s="124"/>
      <c r="MOW10" s="124"/>
      <c r="MXW10" s="124"/>
      <c r="MXX10" s="124"/>
      <c r="MYF10" s="124"/>
      <c r="MYG10" s="124"/>
      <c r="MYH10" s="124"/>
      <c r="MYI10" s="124"/>
      <c r="MYJ10" s="124"/>
      <c r="MYK10" s="124"/>
      <c r="MYL10" s="124"/>
      <c r="MYM10" s="124"/>
      <c r="MYN10" s="124"/>
      <c r="MYO10" s="124"/>
      <c r="MYP10" s="124"/>
      <c r="MYQ10" s="124"/>
      <c r="MYR10" s="124"/>
      <c r="MYS10" s="124"/>
      <c r="NHS10" s="124"/>
      <c r="NHT10" s="124"/>
      <c r="NIB10" s="124"/>
      <c r="NIC10" s="124"/>
      <c r="NID10" s="124"/>
      <c r="NIE10" s="124"/>
      <c r="NIF10" s="124"/>
      <c r="NIG10" s="124"/>
      <c r="NIH10" s="124"/>
      <c r="NII10" s="124"/>
      <c r="NIJ10" s="124"/>
      <c r="NIK10" s="124"/>
      <c r="NIL10" s="124"/>
      <c r="NIM10" s="124"/>
      <c r="NIN10" s="124"/>
      <c r="NIO10" s="124"/>
      <c r="NRO10" s="124"/>
      <c r="NRP10" s="124"/>
      <c r="NRX10" s="124"/>
      <c r="NRY10" s="124"/>
      <c r="NRZ10" s="124"/>
      <c r="NSA10" s="124"/>
      <c r="NSB10" s="124"/>
      <c r="NSC10" s="124"/>
      <c r="NSD10" s="124"/>
      <c r="NSE10" s="124"/>
      <c r="NSF10" s="124"/>
      <c r="NSG10" s="124"/>
      <c r="NSH10" s="124"/>
      <c r="NSI10" s="124"/>
      <c r="NSJ10" s="124"/>
      <c r="NSK10" s="124"/>
      <c r="OBK10" s="124"/>
      <c r="OBL10" s="124"/>
      <c r="OBT10" s="124"/>
      <c r="OBU10" s="124"/>
      <c r="OBV10" s="124"/>
      <c r="OBW10" s="124"/>
      <c r="OBX10" s="124"/>
      <c r="OBY10" s="124"/>
      <c r="OBZ10" s="124"/>
      <c r="OCA10" s="124"/>
      <c r="OCB10" s="124"/>
      <c r="OCC10" s="124"/>
      <c r="OCD10" s="124"/>
      <c r="OCE10" s="124"/>
      <c r="OCF10" s="124"/>
      <c r="OCG10" s="124"/>
      <c r="OLG10" s="124"/>
      <c r="OLH10" s="124"/>
      <c r="OLP10" s="124"/>
      <c r="OLQ10" s="124"/>
      <c r="OLR10" s="124"/>
      <c r="OLS10" s="124"/>
      <c r="OLT10" s="124"/>
      <c r="OLU10" s="124"/>
      <c r="OLV10" s="124"/>
      <c r="OLW10" s="124"/>
      <c r="OLX10" s="124"/>
      <c r="OLY10" s="124"/>
      <c r="OLZ10" s="124"/>
      <c r="OMA10" s="124"/>
      <c r="OMB10" s="124"/>
      <c r="OMC10" s="124"/>
      <c r="OVC10" s="124"/>
      <c r="OVD10" s="124"/>
      <c r="OVL10" s="124"/>
      <c r="OVM10" s="124"/>
      <c r="OVN10" s="124"/>
      <c r="OVO10" s="124"/>
      <c r="OVP10" s="124"/>
      <c r="OVQ10" s="124"/>
      <c r="OVR10" s="124"/>
      <c r="OVS10" s="124"/>
      <c r="OVT10" s="124"/>
      <c r="OVU10" s="124"/>
      <c r="OVV10" s="124"/>
      <c r="OVW10" s="124"/>
      <c r="OVX10" s="124"/>
      <c r="OVY10" s="124"/>
      <c r="PEY10" s="124"/>
      <c r="PEZ10" s="124"/>
      <c r="PFH10" s="124"/>
      <c r="PFI10" s="124"/>
      <c r="PFJ10" s="124"/>
      <c r="PFK10" s="124"/>
      <c r="PFL10" s="124"/>
      <c r="PFM10" s="124"/>
      <c r="PFN10" s="124"/>
      <c r="PFO10" s="124"/>
      <c r="PFP10" s="124"/>
      <c r="PFQ10" s="124"/>
      <c r="PFR10" s="124"/>
      <c r="PFS10" s="124"/>
      <c r="PFT10" s="124"/>
      <c r="PFU10" s="124"/>
      <c r="POU10" s="124"/>
      <c r="POV10" s="124"/>
      <c r="PPD10" s="124"/>
      <c r="PPE10" s="124"/>
      <c r="PPF10" s="124"/>
      <c r="PPG10" s="124"/>
      <c r="PPH10" s="124"/>
      <c r="PPI10" s="124"/>
      <c r="PPJ10" s="124"/>
      <c r="PPK10" s="124"/>
      <c r="PPL10" s="124"/>
      <c r="PPM10" s="124"/>
      <c r="PPN10" s="124"/>
      <c r="PPO10" s="124"/>
      <c r="PPP10" s="124"/>
      <c r="PPQ10" s="124"/>
      <c r="PYQ10" s="124"/>
      <c r="PYR10" s="124"/>
      <c r="PYZ10" s="124"/>
      <c r="PZA10" s="124"/>
      <c r="PZB10" s="124"/>
      <c r="PZC10" s="124"/>
      <c r="PZD10" s="124"/>
      <c r="PZE10" s="124"/>
      <c r="PZF10" s="124"/>
      <c r="PZG10" s="124"/>
      <c r="PZH10" s="124"/>
      <c r="PZI10" s="124"/>
      <c r="PZJ10" s="124"/>
      <c r="PZK10" s="124"/>
      <c r="PZL10" s="124"/>
      <c r="PZM10" s="124"/>
      <c r="QIM10" s="124"/>
      <c r="QIN10" s="124"/>
      <c r="QIV10" s="124"/>
      <c r="QIW10" s="124"/>
      <c r="QIX10" s="124"/>
      <c r="QIY10" s="124"/>
      <c r="QIZ10" s="124"/>
      <c r="QJA10" s="124"/>
      <c r="QJB10" s="124"/>
      <c r="QJC10" s="124"/>
      <c r="QJD10" s="124"/>
      <c r="QJE10" s="124"/>
      <c r="QJF10" s="124"/>
      <c r="QJG10" s="124"/>
      <c r="QJH10" s="124"/>
      <c r="QJI10" s="124"/>
      <c r="QSI10" s="124"/>
      <c r="QSJ10" s="124"/>
      <c r="QSR10" s="124"/>
      <c r="QSS10" s="124"/>
      <c r="QST10" s="124"/>
      <c r="QSU10" s="124"/>
      <c r="QSV10" s="124"/>
      <c r="QSW10" s="124"/>
      <c r="QSX10" s="124"/>
      <c r="QSY10" s="124"/>
      <c r="QSZ10" s="124"/>
      <c r="QTA10" s="124"/>
      <c r="QTB10" s="124"/>
      <c r="QTC10" s="124"/>
      <c r="QTD10" s="124"/>
      <c r="QTE10" s="124"/>
      <c r="RCE10" s="124"/>
      <c r="RCF10" s="124"/>
      <c r="RCN10" s="124"/>
      <c r="RCO10" s="124"/>
      <c r="RCP10" s="124"/>
      <c r="RCQ10" s="124"/>
      <c r="RCR10" s="124"/>
      <c r="RCS10" s="124"/>
      <c r="RCT10" s="124"/>
      <c r="RCU10" s="124"/>
      <c r="RCV10" s="124"/>
      <c r="RCW10" s="124"/>
      <c r="RCX10" s="124"/>
      <c r="RCY10" s="124"/>
      <c r="RCZ10" s="124"/>
      <c r="RDA10" s="124"/>
      <c r="RMA10" s="124"/>
      <c r="RMB10" s="124"/>
      <c r="RMJ10" s="124"/>
      <c r="RMK10" s="124"/>
      <c r="RML10" s="124"/>
      <c r="RMM10" s="124"/>
      <c r="RMN10" s="124"/>
      <c r="RMO10" s="124"/>
      <c r="RMP10" s="124"/>
      <c r="RMQ10" s="124"/>
      <c r="RMR10" s="124"/>
      <c r="RMS10" s="124"/>
      <c r="RMT10" s="124"/>
      <c r="RMU10" s="124"/>
      <c r="RMV10" s="124"/>
      <c r="RMW10" s="124"/>
      <c r="RVW10" s="124"/>
      <c r="RVX10" s="124"/>
      <c r="RWF10" s="124"/>
      <c r="RWG10" s="124"/>
      <c r="RWH10" s="124"/>
      <c r="RWI10" s="124"/>
      <c r="RWJ10" s="124"/>
      <c r="RWK10" s="124"/>
      <c r="RWL10" s="124"/>
      <c r="RWM10" s="124"/>
      <c r="RWN10" s="124"/>
      <c r="RWO10" s="124"/>
      <c r="RWP10" s="124"/>
      <c r="RWQ10" s="124"/>
      <c r="RWR10" s="124"/>
      <c r="RWS10" s="124"/>
      <c r="SFS10" s="124"/>
      <c r="SFT10" s="124"/>
      <c r="SGB10" s="124"/>
      <c r="SGC10" s="124"/>
      <c r="SGD10" s="124"/>
      <c r="SGE10" s="124"/>
      <c r="SGF10" s="124"/>
      <c r="SGG10" s="124"/>
      <c r="SGH10" s="124"/>
      <c r="SGI10" s="124"/>
      <c r="SGJ10" s="124"/>
      <c r="SGK10" s="124"/>
      <c r="SGL10" s="124"/>
      <c r="SGM10" s="124"/>
      <c r="SGN10" s="124"/>
      <c r="SGO10" s="124"/>
      <c r="SPO10" s="124"/>
      <c r="SPP10" s="124"/>
      <c r="SPX10" s="124"/>
      <c r="SPY10" s="124"/>
      <c r="SPZ10" s="124"/>
      <c r="SQA10" s="124"/>
      <c r="SQB10" s="124"/>
      <c r="SQC10" s="124"/>
      <c r="SQD10" s="124"/>
      <c r="SQE10" s="124"/>
      <c r="SQF10" s="124"/>
      <c r="SQG10" s="124"/>
      <c r="SQH10" s="124"/>
      <c r="SQI10" s="124"/>
      <c r="SQJ10" s="124"/>
      <c r="SQK10" s="124"/>
      <c r="SZK10" s="124"/>
      <c r="SZL10" s="124"/>
      <c r="SZT10" s="124"/>
      <c r="SZU10" s="124"/>
      <c r="SZV10" s="124"/>
      <c r="SZW10" s="124"/>
      <c r="SZX10" s="124"/>
      <c r="SZY10" s="124"/>
      <c r="SZZ10" s="124"/>
      <c r="TAA10" s="124"/>
      <c r="TAB10" s="124"/>
      <c r="TAC10" s="124"/>
      <c r="TAD10" s="124"/>
      <c r="TAE10" s="124"/>
      <c r="TAF10" s="124"/>
      <c r="TAG10" s="124"/>
      <c r="TJG10" s="124"/>
      <c r="TJH10" s="124"/>
      <c r="TJP10" s="124"/>
      <c r="TJQ10" s="124"/>
      <c r="TJR10" s="124"/>
      <c r="TJS10" s="124"/>
      <c r="TJT10" s="124"/>
      <c r="TJU10" s="124"/>
      <c r="TJV10" s="124"/>
      <c r="TJW10" s="124"/>
      <c r="TJX10" s="124"/>
      <c r="TJY10" s="124"/>
      <c r="TJZ10" s="124"/>
      <c r="TKA10" s="124"/>
      <c r="TKB10" s="124"/>
      <c r="TKC10" s="124"/>
      <c r="TTC10" s="124"/>
      <c r="TTD10" s="124"/>
      <c r="TTL10" s="124"/>
      <c r="TTM10" s="124"/>
      <c r="TTN10" s="124"/>
      <c r="TTO10" s="124"/>
      <c r="TTP10" s="124"/>
      <c r="TTQ10" s="124"/>
      <c r="TTR10" s="124"/>
      <c r="TTS10" s="124"/>
      <c r="TTT10" s="124"/>
      <c r="TTU10" s="124"/>
      <c r="TTV10" s="124"/>
      <c r="TTW10" s="124"/>
      <c r="TTX10" s="124"/>
      <c r="TTY10" s="124"/>
      <c r="UCY10" s="124"/>
      <c r="UCZ10" s="124"/>
      <c r="UDH10" s="124"/>
      <c r="UDI10" s="124"/>
      <c r="UDJ10" s="124"/>
      <c r="UDK10" s="124"/>
      <c r="UDL10" s="124"/>
      <c r="UDM10" s="124"/>
      <c r="UDN10" s="124"/>
      <c r="UDO10" s="124"/>
      <c r="UDP10" s="124"/>
      <c r="UDQ10" s="124"/>
      <c r="UDR10" s="124"/>
      <c r="UDS10" s="124"/>
      <c r="UDT10" s="124"/>
      <c r="UDU10" s="124"/>
      <c r="UMU10" s="124"/>
      <c r="UMV10" s="124"/>
      <c r="UND10" s="124"/>
      <c r="UNE10" s="124"/>
      <c r="UNF10" s="124"/>
      <c r="UNG10" s="124"/>
      <c r="UNH10" s="124"/>
      <c r="UNI10" s="124"/>
      <c r="UNJ10" s="124"/>
      <c r="UNK10" s="124"/>
      <c r="UNL10" s="124"/>
      <c r="UNM10" s="124"/>
      <c r="UNN10" s="124"/>
      <c r="UNO10" s="124"/>
      <c r="UNP10" s="124"/>
      <c r="UNQ10" s="124"/>
      <c r="UWQ10" s="124"/>
      <c r="UWR10" s="124"/>
      <c r="UWZ10" s="124"/>
      <c r="UXA10" s="124"/>
      <c r="UXB10" s="124"/>
      <c r="UXC10" s="124"/>
      <c r="UXD10" s="124"/>
      <c r="UXE10" s="124"/>
      <c r="UXF10" s="124"/>
      <c r="UXG10" s="124"/>
      <c r="UXH10" s="124"/>
      <c r="UXI10" s="124"/>
      <c r="UXJ10" s="124"/>
      <c r="UXK10" s="124"/>
      <c r="UXL10" s="124"/>
      <c r="UXM10" s="124"/>
      <c r="VGM10" s="124"/>
      <c r="VGN10" s="124"/>
      <c r="VGV10" s="124"/>
      <c r="VGW10" s="124"/>
      <c r="VGX10" s="124"/>
      <c r="VGY10" s="124"/>
      <c r="VGZ10" s="124"/>
      <c r="VHA10" s="124"/>
      <c r="VHB10" s="124"/>
      <c r="VHC10" s="124"/>
      <c r="VHD10" s="124"/>
      <c r="VHE10" s="124"/>
      <c r="VHF10" s="124"/>
      <c r="VHG10" s="124"/>
      <c r="VHH10" s="124"/>
      <c r="VHI10" s="124"/>
      <c r="VQI10" s="124"/>
      <c r="VQJ10" s="124"/>
      <c r="VQR10" s="124"/>
      <c r="VQS10" s="124"/>
      <c r="VQT10" s="124"/>
      <c r="VQU10" s="124"/>
      <c r="VQV10" s="124"/>
      <c r="VQW10" s="124"/>
      <c r="VQX10" s="124"/>
      <c r="VQY10" s="124"/>
      <c r="VQZ10" s="124"/>
      <c r="VRA10" s="124"/>
      <c r="VRB10" s="124"/>
      <c r="VRC10" s="124"/>
      <c r="VRD10" s="124"/>
      <c r="VRE10" s="124"/>
      <c r="WAE10" s="124"/>
      <c r="WAF10" s="124"/>
      <c r="WAN10" s="124"/>
      <c r="WAO10" s="124"/>
      <c r="WAP10" s="124"/>
      <c r="WAQ10" s="124"/>
      <c r="WAR10" s="124"/>
      <c r="WAS10" s="124"/>
      <c r="WAT10" s="124"/>
      <c r="WAU10" s="124"/>
      <c r="WAV10" s="124"/>
      <c r="WAW10" s="124"/>
      <c r="WAX10" s="124"/>
      <c r="WAY10" s="124"/>
      <c r="WAZ10" s="124"/>
      <c r="WBA10" s="124"/>
      <c r="WKA10" s="124"/>
      <c r="WKB10" s="124"/>
      <c r="WKJ10" s="124"/>
      <c r="WKK10" s="124"/>
      <c r="WKL10" s="124"/>
      <c r="WKM10" s="124"/>
      <c r="WKN10" s="124"/>
      <c r="WKO10" s="124"/>
      <c r="WKP10" s="124"/>
      <c r="WKQ10" s="124"/>
      <c r="WKR10" s="124"/>
      <c r="WKS10" s="124"/>
      <c r="WKT10" s="124"/>
      <c r="WKU10" s="124"/>
      <c r="WKV10" s="124"/>
      <c r="WKW10" s="124"/>
      <c r="WTW10" s="124"/>
      <c r="WTX10" s="124"/>
      <c r="WUF10" s="124"/>
      <c r="WUG10" s="124"/>
      <c r="WUH10" s="124"/>
      <c r="WUI10" s="124"/>
      <c r="WUJ10" s="124"/>
      <c r="WUK10" s="124"/>
      <c r="WUL10" s="124"/>
      <c r="WUM10" s="124"/>
      <c r="WUN10" s="124"/>
      <c r="WUO10" s="124"/>
      <c r="WUP10" s="124"/>
      <c r="WUQ10" s="124"/>
      <c r="WUR10" s="124"/>
      <c r="WUS10" s="124"/>
    </row>
    <row r="11" spans="1:1009 1243:2033 2267:3057 3291:4081 4315:5105 5339:6129 6363:7153 7387:8177 8411:9201 9435:10225 10459:11249 11483:12273 12507:13297 13531:14321 14555:15345 15579:16113" ht="30.75" customHeight="1" outlineLevel="1">
      <c r="A11" s="240" t="s">
        <v>18</v>
      </c>
      <c r="B11" s="241" t="s">
        <v>408</v>
      </c>
      <c r="C11" s="242"/>
      <c r="D11" s="243"/>
      <c r="E11" s="244"/>
      <c r="F11" s="244"/>
      <c r="G11" s="245">
        <v>394</v>
      </c>
      <c r="H11" s="229">
        <f t="shared" si="0"/>
        <v>0</v>
      </c>
      <c r="I11" s="246"/>
      <c r="J11" s="247"/>
      <c r="K11" s="246"/>
      <c r="L11" s="246"/>
      <c r="M11" s="248"/>
      <c r="N11" s="249">
        <v>6665664670</v>
      </c>
      <c r="HK11" s="127"/>
      <c r="HL11" s="127"/>
      <c r="HT11" s="127"/>
      <c r="HU11" s="127"/>
      <c r="HV11" s="127"/>
      <c r="HW11" s="127"/>
      <c r="HX11" s="127"/>
      <c r="HY11" s="127"/>
      <c r="HZ11" s="127"/>
      <c r="IA11" s="127"/>
      <c r="IB11" s="127"/>
      <c r="IC11" s="127"/>
      <c r="ID11" s="127"/>
      <c r="IE11" s="127"/>
      <c r="IF11" s="127"/>
      <c r="IG11" s="127"/>
      <c r="RG11" s="127"/>
      <c r="RH11" s="127"/>
      <c r="RP11" s="127"/>
      <c r="RQ11" s="127"/>
      <c r="RR11" s="127"/>
      <c r="RS11" s="127"/>
      <c r="RT11" s="127"/>
      <c r="RU11" s="127"/>
      <c r="RV11" s="127"/>
      <c r="RW11" s="127"/>
      <c r="RX11" s="127"/>
      <c r="RY11" s="127"/>
      <c r="RZ11" s="127"/>
      <c r="SA11" s="127"/>
      <c r="SB11" s="127"/>
      <c r="SC11" s="127"/>
      <c r="ABC11" s="127"/>
      <c r="ABD11" s="127"/>
      <c r="ABL11" s="127"/>
      <c r="ABM11" s="127"/>
      <c r="ABN11" s="127"/>
      <c r="ABO11" s="127"/>
      <c r="ABP11" s="127"/>
      <c r="ABQ11" s="127"/>
      <c r="ABR11" s="127"/>
      <c r="ABS11" s="127"/>
      <c r="ABT11" s="127"/>
      <c r="ABU11" s="127"/>
      <c r="ABV11" s="127"/>
      <c r="ABW11" s="127"/>
      <c r="ABX11" s="127"/>
      <c r="ABY11" s="127"/>
      <c r="AKY11" s="127"/>
      <c r="AKZ11" s="127"/>
      <c r="ALH11" s="127"/>
      <c r="ALI11" s="127"/>
      <c r="ALJ11" s="127"/>
      <c r="ALK11" s="127"/>
      <c r="ALL11" s="127"/>
      <c r="ALM11" s="127"/>
      <c r="ALN11" s="127"/>
      <c r="ALO11" s="127"/>
      <c r="ALP11" s="127"/>
      <c r="ALQ11" s="127"/>
      <c r="ALR11" s="127"/>
      <c r="ALS11" s="127"/>
      <c r="ALT11" s="127"/>
      <c r="ALU11" s="127"/>
      <c r="AUU11" s="127"/>
      <c r="AUV11" s="127"/>
      <c r="AVD11" s="127"/>
      <c r="AVE11" s="127"/>
      <c r="AVF11" s="127"/>
      <c r="AVG11" s="127"/>
      <c r="AVH11" s="127"/>
      <c r="AVI11" s="127"/>
      <c r="AVJ11" s="127"/>
      <c r="AVK11" s="127"/>
      <c r="AVL11" s="127"/>
      <c r="AVM11" s="127"/>
      <c r="AVN11" s="127"/>
      <c r="AVO11" s="127"/>
      <c r="AVP11" s="127"/>
      <c r="AVQ11" s="127"/>
      <c r="BEQ11" s="127"/>
      <c r="BER11" s="127"/>
      <c r="BEZ11" s="127"/>
      <c r="BFA11" s="127"/>
      <c r="BFB11" s="127"/>
      <c r="BFC11" s="127"/>
      <c r="BFD11" s="127"/>
      <c r="BFE11" s="127"/>
      <c r="BFF11" s="127"/>
      <c r="BFG11" s="127"/>
      <c r="BFH11" s="127"/>
      <c r="BFI11" s="127"/>
      <c r="BFJ11" s="127"/>
      <c r="BFK11" s="127"/>
      <c r="BFL11" s="127"/>
      <c r="BFM11" s="127"/>
      <c r="BOM11" s="127"/>
      <c r="BON11" s="127"/>
      <c r="BOV11" s="127"/>
      <c r="BOW11" s="127"/>
      <c r="BOX11" s="127"/>
      <c r="BOY11" s="127"/>
      <c r="BOZ11" s="127"/>
      <c r="BPA11" s="127"/>
      <c r="BPB11" s="127"/>
      <c r="BPC11" s="127"/>
      <c r="BPD11" s="127"/>
      <c r="BPE11" s="127"/>
      <c r="BPF11" s="127"/>
      <c r="BPG11" s="127"/>
      <c r="BPH11" s="127"/>
      <c r="BPI11" s="127"/>
      <c r="BYI11" s="127"/>
      <c r="BYJ11" s="127"/>
      <c r="BYR11" s="127"/>
      <c r="BYS11" s="127"/>
      <c r="BYT11" s="127"/>
      <c r="BYU11" s="127"/>
      <c r="BYV11" s="127"/>
      <c r="BYW11" s="127"/>
      <c r="BYX11" s="127"/>
      <c r="BYY11" s="127"/>
      <c r="BYZ11" s="127"/>
      <c r="BZA11" s="127"/>
      <c r="BZB11" s="127"/>
      <c r="BZC11" s="127"/>
      <c r="BZD11" s="127"/>
      <c r="BZE11" s="127"/>
      <c r="CIE11" s="127"/>
      <c r="CIF11" s="127"/>
      <c r="CIN11" s="127"/>
      <c r="CIO11" s="127"/>
      <c r="CIP11" s="127"/>
      <c r="CIQ11" s="127"/>
      <c r="CIR11" s="127"/>
      <c r="CIS11" s="127"/>
      <c r="CIT11" s="127"/>
      <c r="CIU11" s="127"/>
      <c r="CIV11" s="127"/>
      <c r="CIW11" s="127"/>
      <c r="CIX11" s="127"/>
      <c r="CIY11" s="127"/>
      <c r="CIZ11" s="127"/>
      <c r="CJA11" s="127"/>
      <c r="CSA11" s="127"/>
      <c r="CSB11" s="127"/>
      <c r="CSJ11" s="127"/>
      <c r="CSK11" s="127"/>
      <c r="CSL11" s="127"/>
      <c r="CSM11" s="127"/>
      <c r="CSN11" s="127"/>
      <c r="CSO11" s="127"/>
      <c r="CSP11" s="127"/>
      <c r="CSQ11" s="127"/>
      <c r="CSR11" s="127"/>
      <c r="CSS11" s="127"/>
      <c r="CST11" s="127"/>
      <c r="CSU11" s="127"/>
      <c r="CSV11" s="127"/>
      <c r="CSW11" s="127"/>
      <c r="DBW11" s="127"/>
      <c r="DBX11" s="127"/>
      <c r="DCF11" s="127"/>
      <c r="DCG11" s="127"/>
      <c r="DCH11" s="127"/>
      <c r="DCI11" s="127"/>
      <c r="DCJ11" s="127"/>
      <c r="DCK11" s="127"/>
      <c r="DCL11" s="127"/>
      <c r="DCM11" s="127"/>
      <c r="DCN11" s="127"/>
      <c r="DCO11" s="127"/>
      <c r="DCP11" s="127"/>
      <c r="DCQ11" s="127"/>
      <c r="DCR11" s="127"/>
      <c r="DCS11" s="127"/>
      <c r="DLS11" s="127"/>
      <c r="DLT11" s="127"/>
      <c r="DMB11" s="127"/>
      <c r="DMC11" s="127"/>
      <c r="DMD11" s="127"/>
      <c r="DME11" s="127"/>
      <c r="DMF11" s="127"/>
      <c r="DMG11" s="127"/>
      <c r="DMH11" s="127"/>
      <c r="DMI11" s="127"/>
      <c r="DMJ11" s="127"/>
      <c r="DMK11" s="127"/>
      <c r="DML11" s="127"/>
      <c r="DMM11" s="127"/>
      <c r="DMN11" s="127"/>
      <c r="DMO11" s="127"/>
      <c r="DVO11" s="127"/>
      <c r="DVP11" s="127"/>
      <c r="DVX11" s="127"/>
      <c r="DVY11" s="127"/>
      <c r="DVZ11" s="127"/>
      <c r="DWA11" s="127"/>
      <c r="DWB11" s="127"/>
      <c r="DWC11" s="127"/>
      <c r="DWD11" s="127"/>
      <c r="DWE11" s="127"/>
      <c r="DWF11" s="127"/>
      <c r="DWG11" s="127"/>
      <c r="DWH11" s="127"/>
      <c r="DWI11" s="127"/>
      <c r="DWJ11" s="127"/>
      <c r="DWK11" s="127"/>
      <c r="EFK11" s="127"/>
      <c r="EFL11" s="127"/>
      <c r="EFT11" s="127"/>
      <c r="EFU11" s="127"/>
      <c r="EFV11" s="127"/>
      <c r="EFW11" s="127"/>
      <c r="EFX11" s="127"/>
      <c r="EFY11" s="127"/>
      <c r="EFZ11" s="127"/>
      <c r="EGA11" s="127"/>
      <c r="EGB11" s="127"/>
      <c r="EGC11" s="127"/>
      <c r="EGD11" s="127"/>
      <c r="EGE11" s="127"/>
      <c r="EGF11" s="127"/>
      <c r="EGG11" s="127"/>
      <c r="EPG11" s="127"/>
      <c r="EPH11" s="127"/>
      <c r="EPP11" s="127"/>
      <c r="EPQ11" s="127"/>
      <c r="EPR11" s="127"/>
      <c r="EPS11" s="127"/>
      <c r="EPT11" s="127"/>
      <c r="EPU11" s="127"/>
      <c r="EPV11" s="127"/>
      <c r="EPW11" s="127"/>
      <c r="EPX11" s="127"/>
      <c r="EPY11" s="127"/>
      <c r="EPZ11" s="127"/>
      <c r="EQA11" s="127"/>
      <c r="EQB11" s="127"/>
      <c r="EQC11" s="127"/>
      <c r="EZC11" s="127"/>
      <c r="EZD11" s="127"/>
      <c r="EZL11" s="127"/>
      <c r="EZM11" s="127"/>
      <c r="EZN11" s="127"/>
      <c r="EZO11" s="127"/>
      <c r="EZP11" s="127"/>
      <c r="EZQ11" s="127"/>
      <c r="EZR11" s="127"/>
      <c r="EZS11" s="127"/>
      <c r="EZT11" s="127"/>
      <c r="EZU11" s="127"/>
      <c r="EZV11" s="127"/>
      <c r="EZW11" s="127"/>
      <c r="EZX11" s="127"/>
      <c r="EZY11" s="127"/>
      <c r="FIY11" s="127"/>
      <c r="FIZ11" s="127"/>
      <c r="FJH11" s="127"/>
      <c r="FJI11" s="127"/>
      <c r="FJJ11" s="127"/>
      <c r="FJK11" s="127"/>
      <c r="FJL11" s="127"/>
      <c r="FJM11" s="127"/>
      <c r="FJN11" s="127"/>
      <c r="FJO11" s="127"/>
      <c r="FJP11" s="127"/>
      <c r="FJQ11" s="127"/>
      <c r="FJR11" s="127"/>
      <c r="FJS11" s="127"/>
      <c r="FJT11" s="127"/>
      <c r="FJU11" s="127"/>
      <c r="FSU11" s="127"/>
      <c r="FSV11" s="127"/>
      <c r="FTD11" s="127"/>
      <c r="FTE11" s="127"/>
      <c r="FTF11" s="127"/>
      <c r="FTG11" s="127"/>
      <c r="FTH11" s="127"/>
      <c r="FTI11" s="127"/>
      <c r="FTJ11" s="127"/>
      <c r="FTK11" s="127"/>
      <c r="FTL11" s="127"/>
      <c r="FTM11" s="127"/>
      <c r="FTN11" s="127"/>
      <c r="FTO11" s="127"/>
      <c r="FTP11" s="127"/>
      <c r="FTQ11" s="127"/>
      <c r="GCQ11" s="127"/>
      <c r="GCR11" s="127"/>
      <c r="GCZ11" s="127"/>
      <c r="GDA11" s="127"/>
      <c r="GDB11" s="127"/>
      <c r="GDC11" s="127"/>
      <c r="GDD11" s="127"/>
      <c r="GDE11" s="127"/>
      <c r="GDF11" s="127"/>
      <c r="GDG11" s="127"/>
      <c r="GDH11" s="127"/>
      <c r="GDI11" s="127"/>
      <c r="GDJ11" s="127"/>
      <c r="GDK11" s="127"/>
      <c r="GDL11" s="127"/>
      <c r="GDM11" s="127"/>
      <c r="GMM11" s="127"/>
      <c r="GMN11" s="127"/>
      <c r="GMV11" s="127"/>
      <c r="GMW11" s="127"/>
      <c r="GMX11" s="127"/>
      <c r="GMY11" s="127"/>
      <c r="GMZ11" s="127"/>
      <c r="GNA11" s="127"/>
      <c r="GNB11" s="127"/>
      <c r="GNC11" s="127"/>
      <c r="GND11" s="127"/>
      <c r="GNE11" s="127"/>
      <c r="GNF11" s="127"/>
      <c r="GNG11" s="127"/>
      <c r="GNH11" s="127"/>
      <c r="GNI11" s="127"/>
      <c r="GWI11" s="127"/>
      <c r="GWJ11" s="127"/>
      <c r="GWR11" s="127"/>
      <c r="GWS11" s="127"/>
      <c r="GWT11" s="127"/>
      <c r="GWU11" s="127"/>
      <c r="GWV11" s="127"/>
      <c r="GWW11" s="127"/>
      <c r="GWX11" s="127"/>
      <c r="GWY11" s="127"/>
      <c r="GWZ11" s="127"/>
      <c r="GXA11" s="127"/>
      <c r="GXB11" s="127"/>
      <c r="GXC11" s="127"/>
      <c r="GXD11" s="127"/>
      <c r="GXE11" s="127"/>
      <c r="HGE11" s="127"/>
      <c r="HGF11" s="127"/>
      <c r="HGN11" s="127"/>
      <c r="HGO11" s="127"/>
      <c r="HGP11" s="127"/>
      <c r="HGQ11" s="127"/>
      <c r="HGR11" s="127"/>
      <c r="HGS11" s="127"/>
      <c r="HGT11" s="127"/>
      <c r="HGU11" s="127"/>
      <c r="HGV11" s="127"/>
      <c r="HGW11" s="127"/>
      <c r="HGX11" s="127"/>
      <c r="HGY11" s="127"/>
      <c r="HGZ11" s="127"/>
      <c r="HHA11" s="127"/>
      <c r="HQA11" s="127"/>
      <c r="HQB11" s="127"/>
      <c r="HQJ11" s="127"/>
      <c r="HQK11" s="127"/>
      <c r="HQL11" s="127"/>
      <c r="HQM11" s="127"/>
      <c r="HQN11" s="127"/>
      <c r="HQO11" s="127"/>
      <c r="HQP11" s="127"/>
      <c r="HQQ11" s="127"/>
      <c r="HQR11" s="127"/>
      <c r="HQS11" s="127"/>
      <c r="HQT11" s="127"/>
      <c r="HQU11" s="127"/>
      <c r="HQV11" s="127"/>
      <c r="HQW11" s="127"/>
      <c r="HZW11" s="127"/>
      <c r="HZX11" s="127"/>
      <c r="IAF11" s="127"/>
      <c r="IAG11" s="127"/>
      <c r="IAH11" s="127"/>
      <c r="IAI11" s="127"/>
      <c r="IAJ11" s="127"/>
      <c r="IAK11" s="127"/>
      <c r="IAL11" s="127"/>
      <c r="IAM11" s="127"/>
      <c r="IAN11" s="127"/>
      <c r="IAO11" s="127"/>
      <c r="IAP11" s="127"/>
      <c r="IAQ11" s="127"/>
      <c r="IAR11" s="127"/>
      <c r="IAS11" s="127"/>
      <c r="IJS11" s="127"/>
      <c r="IJT11" s="127"/>
      <c r="IKB11" s="127"/>
      <c r="IKC11" s="127"/>
      <c r="IKD11" s="127"/>
      <c r="IKE11" s="127"/>
      <c r="IKF11" s="127"/>
      <c r="IKG11" s="127"/>
      <c r="IKH11" s="127"/>
      <c r="IKI11" s="127"/>
      <c r="IKJ11" s="127"/>
      <c r="IKK11" s="127"/>
      <c r="IKL11" s="127"/>
      <c r="IKM11" s="127"/>
      <c r="IKN11" s="127"/>
      <c r="IKO11" s="127"/>
      <c r="ITO11" s="127"/>
      <c r="ITP11" s="127"/>
      <c r="ITX11" s="127"/>
      <c r="ITY11" s="127"/>
      <c r="ITZ11" s="127"/>
      <c r="IUA11" s="127"/>
      <c r="IUB11" s="127"/>
      <c r="IUC11" s="127"/>
      <c r="IUD11" s="127"/>
      <c r="IUE11" s="127"/>
      <c r="IUF11" s="127"/>
      <c r="IUG11" s="127"/>
      <c r="IUH11" s="127"/>
      <c r="IUI11" s="127"/>
      <c r="IUJ11" s="127"/>
      <c r="IUK11" s="127"/>
      <c r="JDK11" s="127"/>
      <c r="JDL11" s="127"/>
      <c r="JDT11" s="127"/>
      <c r="JDU11" s="127"/>
      <c r="JDV11" s="127"/>
      <c r="JDW11" s="127"/>
      <c r="JDX11" s="127"/>
      <c r="JDY11" s="127"/>
      <c r="JDZ11" s="127"/>
      <c r="JEA11" s="127"/>
      <c r="JEB11" s="127"/>
      <c r="JEC11" s="127"/>
      <c r="JED11" s="127"/>
      <c r="JEE11" s="127"/>
      <c r="JEF11" s="127"/>
      <c r="JEG11" s="127"/>
      <c r="JNG11" s="127"/>
      <c r="JNH11" s="127"/>
      <c r="JNP11" s="127"/>
      <c r="JNQ11" s="127"/>
      <c r="JNR11" s="127"/>
      <c r="JNS11" s="127"/>
      <c r="JNT11" s="127"/>
      <c r="JNU11" s="127"/>
      <c r="JNV11" s="127"/>
      <c r="JNW11" s="127"/>
      <c r="JNX11" s="127"/>
      <c r="JNY11" s="127"/>
      <c r="JNZ11" s="127"/>
      <c r="JOA11" s="127"/>
      <c r="JOB11" s="127"/>
      <c r="JOC11" s="127"/>
      <c r="JXC11" s="127"/>
      <c r="JXD11" s="127"/>
      <c r="JXL11" s="127"/>
      <c r="JXM11" s="127"/>
      <c r="JXN11" s="127"/>
      <c r="JXO11" s="127"/>
      <c r="JXP11" s="127"/>
      <c r="JXQ11" s="127"/>
      <c r="JXR11" s="127"/>
      <c r="JXS11" s="127"/>
      <c r="JXT11" s="127"/>
      <c r="JXU11" s="127"/>
      <c r="JXV11" s="127"/>
      <c r="JXW11" s="127"/>
      <c r="JXX11" s="127"/>
      <c r="JXY11" s="127"/>
      <c r="KGY11" s="127"/>
      <c r="KGZ11" s="127"/>
      <c r="KHH11" s="127"/>
      <c r="KHI11" s="127"/>
      <c r="KHJ11" s="127"/>
      <c r="KHK11" s="127"/>
      <c r="KHL11" s="127"/>
      <c r="KHM11" s="127"/>
      <c r="KHN11" s="127"/>
      <c r="KHO11" s="127"/>
      <c r="KHP11" s="127"/>
      <c r="KHQ11" s="127"/>
      <c r="KHR11" s="127"/>
      <c r="KHS11" s="127"/>
      <c r="KHT11" s="127"/>
      <c r="KHU11" s="127"/>
      <c r="KQU11" s="127"/>
      <c r="KQV11" s="127"/>
      <c r="KRD11" s="127"/>
      <c r="KRE11" s="127"/>
      <c r="KRF11" s="127"/>
      <c r="KRG11" s="127"/>
      <c r="KRH11" s="127"/>
      <c r="KRI11" s="127"/>
      <c r="KRJ11" s="127"/>
      <c r="KRK11" s="127"/>
      <c r="KRL11" s="127"/>
      <c r="KRM11" s="127"/>
      <c r="KRN11" s="127"/>
      <c r="KRO11" s="127"/>
      <c r="KRP11" s="127"/>
      <c r="KRQ11" s="127"/>
      <c r="LAQ11" s="127"/>
      <c r="LAR11" s="127"/>
      <c r="LAZ11" s="127"/>
      <c r="LBA11" s="127"/>
      <c r="LBB11" s="127"/>
      <c r="LBC11" s="127"/>
      <c r="LBD11" s="127"/>
      <c r="LBE11" s="127"/>
      <c r="LBF11" s="127"/>
      <c r="LBG11" s="127"/>
      <c r="LBH11" s="127"/>
      <c r="LBI11" s="127"/>
      <c r="LBJ11" s="127"/>
      <c r="LBK11" s="127"/>
      <c r="LBL11" s="127"/>
      <c r="LBM11" s="127"/>
      <c r="LKM11" s="127"/>
      <c r="LKN11" s="127"/>
      <c r="LKV11" s="127"/>
      <c r="LKW11" s="127"/>
      <c r="LKX11" s="127"/>
      <c r="LKY11" s="127"/>
      <c r="LKZ11" s="127"/>
      <c r="LLA11" s="127"/>
      <c r="LLB11" s="127"/>
      <c r="LLC11" s="127"/>
      <c r="LLD11" s="127"/>
      <c r="LLE11" s="127"/>
      <c r="LLF11" s="127"/>
      <c r="LLG11" s="127"/>
      <c r="LLH11" s="127"/>
      <c r="LLI11" s="127"/>
      <c r="LUI11" s="127"/>
      <c r="LUJ11" s="127"/>
      <c r="LUR11" s="127"/>
      <c r="LUS11" s="127"/>
      <c r="LUT11" s="127"/>
      <c r="LUU11" s="127"/>
      <c r="LUV11" s="127"/>
      <c r="LUW11" s="127"/>
      <c r="LUX11" s="127"/>
      <c r="LUY11" s="127"/>
      <c r="LUZ11" s="127"/>
      <c r="LVA11" s="127"/>
      <c r="LVB11" s="127"/>
      <c r="LVC11" s="127"/>
      <c r="LVD11" s="127"/>
      <c r="LVE11" s="127"/>
      <c r="MEE11" s="127"/>
      <c r="MEF11" s="127"/>
      <c r="MEN11" s="127"/>
      <c r="MEO11" s="127"/>
      <c r="MEP11" s="127"/>
      <c r="MEQ11" s="127"/>
      <c r="MER11" s="127"/>
      <c r="MES11" s="127"/>
      <c r="MET11" s="127"/>
      <c r="MEU11" s="127"/>
      <c r="MEV11" s="127"/>
      <c r="MEW11" s="127"/>
      <c r="MEX11" s="127"/>
      <c r="MEY11" s="127"/>
      <c r="MEZ11" s="127"/>
      <c r="MFA11" s="127"/>
      <c r="MOA11" s="127"/>
      <c r="MOB11" s="127"/>
      <c r="MOJ11" s="127"/>
      <c r="MOK11" s="127"/>
      <c r="MOL11" s="127"/>
      <c r="MOM11" s="127"/>
      <c r="MON11" s="127"/>
      <c r="MOO11" s="127"/>
      <c r="MOP11" s="127"/>
      <c r="MOQ11" s="127"/>
      <c r="MOR11" s="127"/>
      <c r="MOS11" s="127"/>
      <c r="MOT11" s="127"/>
      <c r="MOU11" s="127"/>
      <c r="MOV11" s="127"/>
      <c r="MOW11" s="127"/>
      <c r="MXW11" s="127"/>
      <c r="MXX11" s="127"/>
      <c r="MYF11" s="127"/>
      <c r="MYG11" s="127"/>
      <c r="MYH11" s="127"/>
      <c r="MYI11" s="127"/>
      <c r="MYJ11" s="127"/>
      <c r="MYK11" s="127"/>
      <c r="MYL11" s="127"/>
      <c r="MYM11" s="127"/>
      <c r="MYN11" s="127"/>
      <c r="MYO11" s="127"/>
      <c r="MYP11" s="127"/>
      <c r="MYQ11" s="127"/>
      <c r="MYR11" s="127"/>
      <c r="MYS11" s="127"/>
      <c r="NHS11" s="127"/>
      <c r="NHT11" s="127"/>
      <c r="NIB11" s="127"/>
      <c r="NIC11" s="127"/>
      <c r="NID11" s="127"/>
      <c r="NIE11" s="127"/>
      <c r="NIF11" s="127"/>
      <c r="NIG11" s="127"/>
      <c r="NIH11" s="127"/>
      <c r="NII11" s="127"/>
      <c r="NIJ11" s="127"/>
      <c r="NIK11" s="127"/>
      <c r="NIL11" s="127"/>
      <c r="NIM11" s="127"/>
      <c r="NIN11" s="127"/>
      <c r="NIO11" s="127"/>
      <c r="NRO11" s="127"/>
      <c r="NRP11" s="127"/>
      <c r="NRX11" s="127"/>
      <c r="NRY11" s="127"/>
      <c r="NRZ11" s="127"/>
      <c r="NSA11" s="127"/>
      <c r="NSB11" s="127"/>
      <c r="NSC11" s="127"/>
      <c r="NSD11" s="127"/>
      <c r="NSE11" s="127"/>
      <c r="NSF11" s="127"/>
      <c r="NSG11" s="127"/>
      <c r="NSH11" s="127"/>
      <c r="NSI11" s="127"/>
      <c r="NSJ11" s="127"/>
      <c r="NSK11" s="127"/>
      <c r="OBK11" s="127"/>
      <c r="OBL11" s="127"/>
      <c r="OBT11" s="127"/>
      <c r="OBU11" s="127"/>
      <c r="OBV11" s="127"/>
      <c r="OBW11" s="127"/>
      <c r="OBX11" s="127"/>
      <c r="OBY11" s="127"/>
      <c r="OBZ11" s="127"/>
      <c r="OCA11" s="127"/>
      <c r="OCB11" s="127"/>
      <c r="OCC11" s="127"/>
      <c r="OCD11" s="127"/>
      <c r="OCE11" s="127"/>
      <c r="OCF11" s="127"/>
      <c r="OCG11" s="127"/>
      <c r="OLG11" s="127"/>
      <c r="OLH11" s="127"/>
      <c r="OLP11" s="127"/>
      <c r="OLQ11" s="127"/>
      <c r="OLR11" s="127"/>
      <c r="OLS11" s="127"/>
      <c r="OLT11" s="127"/>
      <c r="OLU11" s="127"/>
      <c r="OLV11" s="127"/>
      <c r="OLW11" s="127"/>
      <c r="OLX11" s="127"/>
      <c r="OLY11" s="127"/>
      <c r="OLZ11" s="127"/>
      <c r="OMA11" s="127"/>
      <c r="OMB11" s="127"/>
      <c r="OMC11" s="127"/>
      <c r="OVC11" s="127"/>
      <c r="OVD11" s="127"/>
      <c r="OVL11" s="127"/>
      <c r="OVM11" s="127"/>
      <c r="OVN11" s="127"/>
      <c r="OVO11" s="127"/>
      <c r="OVP11" s="127"/>
      <c r="OVQ11" s="127"/>
      <c r="OVR11" s="127"/>
      <c r="OVS11" s="127"/>
      <c r="OVT11" s="127"/>
      <c r="OVU11" s="127"/>
      <c r="OVV11" s="127"/>
      <c r="OVW11" s="127"/>
      <c r="OVX11" s="127"/>
      <c r="OVY11" s="127"/>
      <c r="PEY11" s="127"/>
      <c r="PEZ11" s="127"/>
      <c r="PFH11" s="127"/>
      <c r="PFI11" s="127"/>
      <c r="PFJ11" s="127"/>
      <c r="PFK11" s="127"/>
      <c r="PFL11" s="127"/>
      <c r="PFM11" s="127"/>
      <c r="PFN11" s="127"/>
      <c r="PFO11" s="127"/>
      <c r="PFP11" s="127"/>
      <c r="PFQ11" s="127"/>
      <c r="PFR11" s="127"/>
      <c r="PFS11" s="127"/>
      <c r="PFT11" s="127"/>
      <c r="PFU11" s="127"/>
      <c r="POU11" s="127"/>
      <c r="POV11" s="127"/>
      <c r="PPD11" s="127"/>
      <c r="PPE11" s="127"/>
      <c r="PPF11" s="127"/>
      <c r="PPG11" s="127"/>
      <c r="PPH11" s="127"/>
      <c r="PPI11" s="127"/>
      <c r="PPJ11" s="127"/>
      <c r="PPK11" s="127"/>
      <c r="PPL11" s="127"/>
      <c r="PPM11" s="127"/>
      <c r="PPN11" s="127"/>
      <c r="PPO11" s="127"/>
      <c r="PPP11" s="127"/>
      <c r="PPQ11" s="127"/>
      <c r="PYQ11" s="127"/>
      <c r="PYR11" s="127"/>
      <c r="PYZ11" s="127"/>
      <c r="PZA11" s="127"/>
      <c r="PZB11" s="127"/>
      <c r="PZC11" s="127"/>
      <c r="PZD11" s="127"/>
      <c r="PZE11" s="127"/>
      <c r="PZF11" s="127"/>
      <c r="PZG11" s="127"/>
      <c r="PZH11" s="127"/>
      <c r="PZI11" s="127"/>
      <c r="PZJ11" s="127"/>
      <c r="PZK11" s="127"/>
      <c r="PZL11" s="127"/>
      <c r="PZM11" s="127"/>
      <c r="QIM11" s="127"/>
      <c r="QIN11" s="127"/>
      <c r="QIV11" s="127"/>
      <c r="QIW11" s="127"/>
      <c r="QIX11" s="127"/>
      <c r="QIY11" s="127"/>
      <c r="QIZ11" s="127"/>
      <c r="QJA11" s="127"/>
      <c r="QJB11" s="127"/>
      <c r="QJC11" s="127"/>
      <c r="QJD11" s="127"/>
      <c r="QJE11" s="127"/>
      <c r="QJF11" s="127"/>
      <c r="QJG11" s="127"/>
      <c r="QJH11" s="127"/>
      <c r="QJI11" s="127"/>
      <c r="QSI11" s="127"/>
      <c r="QSJ11" s="127"/>
      <c r="QSR11" s="127"/>
      <c r="QSS11" s="127"/>
      <c r="QST11" s="127"/>
      <c r="QSU11" s="127"/>
      <c r="QSV11" s="127"/>
      <c r="QSW11" s="127"/>
      <c r="QSX11" s="127"/>
      <c r="QSY11" s="127"/>
      <c r="QSZ11" s="127"/>
      <c r="QTA11" s="127"/>
      <c r="QTB11" s="127"/>
      <c r="QTC11" s="127"/>
      <c r="QTD11" s="127"/>
      <c r="QTE11" s="127"/>
      <c r="RCE11" s="127"/>
      <c r="RCF11" s="127"/>
      <c r="RCN11" s="127"/>
      <c r="RCO11" s="127"/>
      <c r="RCP11" s="127"/>
      <c r="RCQ11" s="127"/>
      <c r="RCR11" s="127"/>
      <c r="RCS11" s="127"/>
      <c r="RCT11" s="127"/>
      <c r="RCU11" s="127"/>
      <c r="RCV11" s="127"/>
      <c r="RCW11" s="127"/>
      <c r="RCX11" s="127"/>
      <c r="RCY11" s="127"/>
      <c r="RCZ11" s="127"/>
      <c r="RDA11" s="127"/>
      <c r="RMA11" s="127"/>
      <c r="RMB11" s="127"/>
      <c r="RMJ11" s="127"/>
      <c r="RMK11" s="127"/>
      <c r="RML11" s="127"/>
      <c r="RMM11" s="127"/>
      <c r="RMN11" s="127"/>
      <c r="RMO11" s="127"/>
      <c r="RMP11" s="127"/>
      <c r="RMQ11" s="127"/>
      <c r="RMR11" s="127"/>
      <c r="RMS11" s="127"/>
      <c r="RMT11" s="127"/>
      <c r="RMU11" s="127"/>
      <c r="RMV11" s="127"/>
      <c r="RMW11" s="127"/>
      <c r="RVW11" s="127"/>
      <c r="RVX11" s="127"/>
      <c r="RWF11" s="127"/>
      <c r="RWG11" s="127"/>
      <c r="RWH11" s="127"/>
      <c r="RWI11" s="127"/>
      <c r="RWJ11" s="127"/>
      <c r="RWK11" s="127"/>
      <c r="RWL11" s="127"/>
      <c r="RWM11" s="127"/>
      <c r="RWN11" s="127"/>
      <c r="RWO11" s="127"/>
      <c r="RWP11" s="127"/>
      <c r="RWQ11" s="127"/>
      <c r="RWR11" s="127"/>
      <c r="RWS11" s="127"/>
      <c r="SFS11" s="127"/>
      <c r="SFT11" s="127"/>
      <c r="SGB11" s="127"/>
      <c r="SGC11" s="127"/>
      <c r="SGD11" s="127"/>
      <c r="SGE11" s="127"/>
      <c r="SGF11" s="127"/>
      <c r="SGG11" s="127"/>
      <c r="SGH11" s="127"/>
      <c r="SGI11" s="127"/>
      <c r="SGJ11" s="127"/>
      <c r="SGK11" s="127"/>
      <c r="SGL11" s="127"/>
      <c r="SGM11" s="127"/>
      <c r="SGN11" s="127"/>
      <c r="SGO11" s="127"/>
      <c r="SPO11" s="127"/>
      <c r="SPP11" s="127"/>
      <c r="SPX11" s="127"/>
      <c r="SPY11" s="127"/>
      <c r="SPZ11" s="127"/>
      <c r="SQA11" s="127"/>
      <c r="SQB11" s="127"/>
      <c r="SQC11" s="127"/>
      <c r="SQD11" s="127"/>
      <c r="SQE11" s="127"/>
      <c r="SQF11" s="127"/>
      <c r="SQG11" s="127"/>
      <c r="SQH11" s="127"/>
      <c r="SQI11" s="127"/>
      <c r="SQJ11" s="127"/>
      <c r="SQK11" s="127"/>
      <c r="SZK11" s="127"/>
      <c r="SZL11" s="127"/>
      <c r="SZT11" s="127"/>
      <c r="SZU11" s="127"/>
      <c r="SZV11" s="127"/>
      <c r="SZW11" s="127"/>
      <c r="SZX11" s="127"/>
      <c r="SZY11" s="127"/>
      <c r="SZZ11" s="127"/>
      <c r="TAA11" s="127"/>
      <c r="TAB11" s="127"/>
      <c r="TAC11" s="127"/>
      <c r="TAD11" s="127"/>
      <c r="TAE11" s="127"/>
      <c r="TAF11" s="127"/>
      <c r="TAG11" s="127"/>
      <c r="TJG11" s="127"/>
      <c r="TJH11" s="127"/>
      <c r="TJP11" s="127"/>
      <c r="TJQ11" s="127"/>
      <c r="TJR11" s="127"/>
      <c r="TJS11" s="127"/>
      <c r="TJT11" s="127"/>
      <c r="TJU11" s="127"/>
      <c r="TJV11" s="127"/>
      <c r="TJW11" s="127"/>
      <c r="TJX11" s="127"/>
      <c r="TJY11" s="127"/>
      <c r="TJZ11" s="127"/>
      <c r="TKA11" s="127"/>
      <c r="TKB11" s="127"/>
      <c r="TKC11" s="127"/>
      <c r="TTC11" s="127"/>
      <c r="TTD11" s="127"/>
      <c r="TTL11" s="127"/>
      <c r="TTM11" s="127"/>
      <c r="TTN11" s="127"/>
      <c r="TTO11" s="127"/>
      <c r="TTP11" s="127"/>
      <c r="TTQ11" s="127"/>
      <c r="TTR11" s="127"/>
      <c r="TTS11" s="127"/>
      <c r="TTT11" s="127"/>
      <c r="TTU11" s="127"/>
      <c r="TTV11" s="127"/>
      <c r="TTW11" s="127"/>
      <c r="TTX11" s="127"/>
      <c r="TTY11" s="127"/>
      <c r="UCY11" s="127"/>
      <c r="UCZ11" s="127"/>
      <c r="UDH11" s="127"/>
      <c r="UDI11" s="127"/>
      <c r="UDJ11" s="127"/>
      <c r="UDK11" s="127"/>
      <c r="UDL11" s="127"/>
      <c r="UDM11" s="127"/>
      <c r="UDN11" s="127"/>
      <c r="UDO11" s="127"/>
      <c r="UDP11" s="127"/>
      <c r="UDQ11" s="127"/>
      <c r="UDR11" s="127"/>
      <c r="UDS11" s="127"/>
      <c r="UDT11" s="127"/>
      <c r="UDU11" s="127"/>
      <c r="UMU11" s="127"/>
      <c r="UMV11" s="127"/>
      <c r="UND11" s="127"/>
      <c r="UNE11" s="127"/>
      <c r="UNF11" s="127"/>
      <c r="UNG11" s="127"/>
      <c r="UNH11" s="127"/>
      <c r="UNI11" s="127"/>
      <c r="UNJ11" s="127"/>
      <c r="UNK11" s="127"/>
      <c r="UNL11" s="127"/>
      <c r="UNM11" s="127"/>
      <c r="UNN11" s="127"/>
      <c r="UNO11" s="127"/>
      <c r="UNP11" s="127"/>
      <c r="UNQ11" s="127"/>
      <c r="UWQ11" s="127"/>
      <c r="UWR11" s="127"/>
      <c r="UWZ11" s="127"/>
      <c r="UXA11" s="127"/>
      <c r="UXB11" s="127"/>
      <c r="UXC11" s="127"/>
      <c r="UXD11" s="127"/>
      <c r="UXE11" s="127"/>
      <c r="UXF11" s="127"/>
      <c r="UXG11" s="127"/>
      <c r="UXH11" s="127"/>
      <c r="UXI11" s="127"/>
      <c r="UXJ11" s="127"/>
      <c r="UXK11" s="127"/>
      <c r="UXL11" s="127"/>
      <c r="UXM11" s="127"/>
      <c r="VGM11" s="127"/>
      <c r="VGN11" s="127"/>
      <c r="VGV11" s="127"/>
      <c r="VGW11" s="127"/>
      <c r="VGX11" s="127"/>
      <c r="VGY11" s="127"/>
      <c r="VGZ11" s="127"/>
      <c r="VHA11" s="127"/>
      <c r="VHB11" s="127"/>
      <c r="VHC11" s="127"/>
      <c r="VHD11" s="127"/>
      <c r="VHE11" s="127"/>
      <c r="VHF11" s="127"/>
      <c r="VHG11" s="127"/>
      <c r="VHH11" s="127"/>
      <c r="VHI11" s="127"/>
      <c r="VQI11" s="127"/>
      <c r="VQJ11" s="127"/>
      <c r="VQR11" s="127"/>
      <c r="VQS11" s="127"/>
      <c r="VQT11" s="127"/>
      <c r="VQU11" s="127"/>
      <c r="VQV11" s="127"/>
      <c r="VQW11" s="127"/>
      <c r="VQX11" s="127"/>
      <c r="VQY11" s="127"/>
      <c r="VQZ11" s="127"/>
      <c r="VRA11" s="127"/>
      <c r="VRB11" s="127"/>
      <c r="VRC11" s="127"/>
      <c r="VRD11" s="127"/>
      <c r="VRE11" s="127"/>
      <c r="WAE11" s="127"/>
      <c r="WAF11" s="127"/>
      <c r="WAN11" s="127"/>
      <c r="WAO11" s="127"/>
      <c r="WAP11" s="127"/>
      <c r="WAQ11" s="127"/>
      <c r="WAR11" s="127"/>
      <c r="WAS11" s="127"/>
      <c r="WAT11" s="127"/>
      <c r="WAU11" s="127"/>
      <c r="WAV11" s="127"/>
      <c r="WAW11" s="127"/>
      <c r="WAX11" s="127"/>
      <c r="WAY11" s="127"/>
      <c r="WAZ11" s="127"/>
      <c r="WBA11" s="127"/>
      <c r="WKA11" s="127"/>
      <c r="WKB11" s="127"/>
      <c r="WKJ11" s="127"/>
      <c r="WKK11" s="127"/>
      <c r="WKL11" s="127"/>
      <c r="WKM11" s="127"/>
      <c r="WKN11" s="127"/>
      <c r="WKO11" s="127"/>
      <c r="WKP11" s="127"/>
      <c r="WKQ11" s="127"/>
      <c r="WKR11" s="127"/>
      <c r="WKS11" s="127"/>
      <c r="WKT11" s="127"/>
      <c r="WKU11" s="127"/>
      <c r="WKV11" s="127"/>
      <c r="WKW11" s="127"/>
      <c r="WTW11" s="127"/>
      <c r="WTX11" s="127"/>
      <c r="WUF11" s="127"/>
      <c r="WUG11" s="127"/>
      <c r="WUH11" s="127"/>
      <c r="WUI11" s="127"/>
      <c r="WUJ11" s="127"/>
      <c r="WUK11" s="127"/>
      <c r="WUL11" s="127"/>
      <c r="WUM11" s="127"/>
      <c r="WUN11" s="127"/>
      <c r="WUO11" s="127"/>
      <c r="WUP11" s="127"/>
      <c r="WUQ11" s="127"/>
      <c r="WUR11" s="127"/>
      <c r="WUS11" s="127"/>
    </row>
    <row r="12" spans="1:1009 1243:2033 2267:3057 3291:4081 4315:5105 5339:6129 6363:7153 7387:8177 8411:9201 9435:10225 10459:11249 11483:12273 12507:13297 13531:14321 14555:15345 15579:16113" ht="30" customHeight="1" outlineLevel="1">
      <c r="A12" s="240"/>
      <c r="B12" s="241" t="s">
        <v>409</v>
      </c>
      <c r="C12" s="242"/>
      <c r="D12" s="243"/>
      <c r="E12" s="244"/>
      <c r="F12" s="244"/>
      <c r="G12" s="245">
        <v>0</v>
      </c>
      <c r="H12" s="229">
        <f t="shared" si="0"/>
        <v>0</v>
      </c>
      <c r="I12" s="246"/>
      <c r="J12" s="247"/>
      <c r="K12" s="246"/>
      <c r="L12" s="246"/>
      <c r="M12" s="248"/>
      <c r="HK12" s="127"/>
      <c r="HL12" s="127"/>
      <c r="HT12" s="127"/>
      <c r="HU12" s="127"/>
      <c r="HV12" s="127"/>
      <c r="HW12" s="127"/>
      <c r="HX12" s="127"/>
      <c r="HY12" s="127"/>
      <c r="HZ12" s="127"/>
      <c r="IA12" s="127"/>
      <c r="IB12" s="127"/>
      <c r="IC12" s="127"/>
      <c r="ID12" s="127"/>
      <c r="IE12" s="127"/>
      <c r="IF12" s="127"/>
      <c r="IG12" s="127"/>
      <c r="RG12" s="127"/>
      <c r="RH12" s="127"/>
      <c r="RP12" s="127"/>
      <c r="RQ12" s="127"/>
      <c r="RR12" s="127"/>
      <c r="RS12" s="127"/>
      <c r="RT12" s="127"/>
      <c r="RU12" s="127"/>
      <c r="RV12" s="127"/>
      <c r="RW12" s="127"/>
      <c r="RX12" s="127"/>
      <c r="RY12" s="127"/>
      <c r="RZ12" s="127"/>
      <c r="SA12" s="127"/>
      <c r="SB12" s="127"/>
      <c r="SC12" s="127"/>
      <c r="ABC12" s="127"/>
      <c r="ABD12" s="127"/>
      <c r="ABL12" s="127"/>
      <c r="ABM12" s="127"/>
      <c r="ABN12" s="127"/>
      <c r="ABO12" s="127"/>
      <c r="ABP12" s="127"/>
      <c r="ABQ12" s="127"/>
      <c r="ABR12" s="127"/>
      <c r="ABS12" s="127"/>
      <c r="ABT12" s="127"/>
      <c r="ABU12" s="127"/>
      <c r="ABV12" s="127"/>
      <c r="ABW12" s="127"/>
      <c r="ABX12" s="127"/>
      <c r="ABY12" s="127"/>
      <c r="AKY12" s="127"/>
      <c r="AKZ12" s="127"/>
      <c r="ALH12" s="127"/>
      <c r="ALI12" s="127"/>
      <c r="ALJ12" s="127"/>
      <c r="ALK12" s="127"/>
      <c r="ALL12" s="127"/>
      <c r="ALM12" s="127"/>
      <c r="ALN12" s="127"/>
      <c r="ALO12" s="127"/>
      <c r="ALP12" s="127"/>
      <c r="ALQ12" s="127"/>
      <c r="ALR12" s="127"/>
      <c r="ALS12" s="127"/>
      <c r="ALT12" s="127"/>
      <c r="ALU12" s="127"/>
      <c r="AUU12" s="127"/>
      <c r="AUV12" s="127"/>
      <c r="AVD12" s="127"/>
      <c r="AVE12" s="127"/>
      <c r="AVF12" s="127"/>
      <c r="AVG12" s="127"/>
      <c r="AVH12" s="127"/>
      <c r="AVI12" s="127"/>
      <c r="AVJ12" s="127"/>
      <c r="AVK12" s="127"/>
      <c r="AVL12" s="127"/>
      <c r="AVM12" s="127"/>
      <c r="AVN12" s="127"/>
      <c r="AVO12" s="127"/>
      <c r="AVP12" s="127"/>
      <c r="AVQ12" s="127"/>
      <c r="BEQ12" s="127"/>
      <c r="BER12" s="127"/>
      <c r="BEZ12" s="127"/>
      <c r="BFA12" s="127"/>
      <c r="BFB12" s="127"/>
      <c r="BFC12" s="127"/>
      <c r="BFD12" s="127"/>
      <c r="BFE12" s="127"/>
      <c r="BFF12" s="127"/>
      <c r="BFG12" s="127"/>
      <c r="BFH12" s="127"/>
      <c r="BFI12" s="127"/>
      <c r="BFJ12" s="127"/>
      <c r="BFK12" s="127"/>
      <c r="BFL12" s="127"/>
      <c r="BFM12" s="127"/>
      <c r="BOM12" s="127"/>
      <c r="BON12" s="127"/>
      <c r="BOV12" s="127"/>
      <c r="BOW12" s="127"/>
      <c r="BOX12" s="127"/>
      <c r="BOY12" s="127"/>
      <c r="BOZ12" s="127"/>
      <c r="BPA12" s="127"/>
      <c r="BPB12" s="127"/>
      <c r="BPC12" s="127"/>
      <c r="BPD12" s="127"/>
      <c r="BPE12" s="127"/>
      <c r="BPF12" s="127"/>
      <c r="BPG12" s="127"/>
      <c r="BPH12" s="127"/>
      <c r="BPI12" s="127"/>
      <c r="BYI12" s="127"/>
      <c r="BYJ12" s="127"/>
      <c r="BYR12" s="127"/>
      <c r="BYS12" s="127"/>
      <c r="BYT12" s="127"/>
      <c r="BYU12" s="127"/>
      <c r="BYV12" s="127"/>
      <c r="BYW12" s="127"/>
      <c r="BYX12" s="127"/>
      <c r="BYY12" s="127"/>
      <c r="BYZ12" s="127"/>
      <c r="BZA12" s="127"/>
      <c r="BZB12" s="127"/>
      <c r="BZC12" s="127"/>
      <c r="BZD12" s="127"/>
      <c r="BZE12" s="127"/>
      <c r="CIE12" s="127"/>
      <c r="CIF12" s="127"/>
      <c r="CIN12" s="127"/>
      <c r="CIO12" s="127"/>
      <c r="CIP12" s="127"/>
      <c r="CIQ12" s="127"/>
      <c r="CIR12" s="127"/>
      <c r="CIS12" s="127"/>
      <c r="CIT12" s="127"/>
      <c r="CIU12" s="127"/>
      <c r="CIV12" s="127"/>
      <c r="CIW12" s="127"/>
      <c r="CIX12" s="127"/>
      <c r="CIY12" s="127"/>
      <c r="CIZ12" s="127"/>
      <c r="CJA12" s="127"/>
      <c r="CSA12" s="127"/>
      <c r="CSB12" s="127"/>
      <c r="CSJ12" s="127"/>
      <c r="CSK12" s="127"/>
      <c r="CSL12" s="127"/>
      <c r="CSM12" s="127"/>
      <c r="CSN12" s="127"/>
      <c r="CSO12" s="127"/>
      <c r="CSP12" s="127"/>
      <c r="CSQ12" s="127"/>
      <c r="CSR12" s="127"/>
      <c r="CSS12" s="127"/>
      <c r="CST12" s="127"/>
      <c r="CSU12" s="127"/>
      <c r="CSV12" s="127"/>
      <c r="CSW12" s="127"/>
      <c r="DBW12" s="127"/>
      <c r="DBX12" s="127"/>
      <c r="DCF12" s="127"/>
      <c r="DCG12" s="127"/>
      <c r="DCH12" s="127"/>
      <c r="DCI12" s="127"/>
      <c r="DCJ12" s="127"/>
      <c r="DCK12" s="127"/>
      <c r="DCL12" s="127"/>
      <c r="DCM12" s="127"/>
      <c r="DCN12" s="127"/>
      <c r="DCO12" s="127"/>
      <c r="DCP12" s="127"/>
      <c r="DCQ12" s="127"/>
      <c r="DCR12" s="127"/>
      <c r="DCS12" s="127"/>
      <c r="DLS12" s="127"/>
      <c r="DLT12" s="127"/>
      <c r="DMB12" s="127"/>
      <c r="DMC12" s="127"/>
      <c r="DMD12" s="127"/>
      <c r="DME12" s="127"/>
      <c r="DMF12" s="127"/>
      <c r="DMG12" s="127"/>
      <c r="DMH12" s="127"/>
      <c r="DMI12" s="127"/>
      <c r="DMJ12" s="127"/>
      <c r="DMK12" s="127"/>
      <c r="DML12" s="127"/>
      <c r="DMM12" s="127"/>
      <c r="DMN12" s="127"/>
      <c r="DMO12" s="127"/>
      <c r="DVO12" s="127"/>
      <c r="DVP12" s="127"/>
      <c r="DVX12" s="127"/>
      <c r="DVY12" s="127"/>
      <c r="DVZ12" s="127"/>
      <c r="DWA12" s="127"/>
      <c r="DWB12" s="127"/>
      <c r="DWC12" s="127"/>
      <c r="DWD12" s="127"/>
      <c r="DWE12" s="127"/>
      <c r="DWF12" s="127"/>
      <c r="DWG12" s="127"/>
      <c r="DWH12" s="127"/>
      <c r="DWI12" s="127"/>
      <c r="DWJ12" s="127"/>
      <c r="DWK12" s="127"/>
      <c r="EFK12" s="127"/>
      <c r="EFL12" s="127"/>
      <c r="EFT12" s="127"/>
      <c r="EFU12" s="127"/>
      <c r="EFV12" s="127"/>
      <c r="EFW12" s="127"/>
      <c r="EFX12" s="127"/>
      <c r="EFY12" s="127"/>
      <c r="EFZ12" s="127"/>
      <c r="EGA12" s="127"/>
      <c r="EGB12" s="127"/>
      <c r="EGC12" s="127"/>
      <c r="EGD12" s="127"/>
      <c r="EGE12" s="127"/>
      <c r="EGF12" s="127"/>
      <c r="EGG12" s="127"/>
      <c r="EPG12" s="127"/>
      <c r="EPH12" s="127"/>
      <c r="EPP12" s="127"/>
      <c r="EPQ12" s="127"/>
      <c r="EPR12" s="127"/>
      <c r="EPS12" s="127"/>
      <c r="EPT12" s="127"/>
      <c r="EPU12" s="127"/>
      <c r="EPV12" s="127"/>
      <c r="EPW12" s="127"/>
      <c r="EPX12" s="127"/>
      <c r="EPY12" s="127"/>
      <c r="EPZ12" s="127"/>
      <c r="EQA12" s="127"/>
      <c r="EQB12" s="127"/>
      <c r="EQC12" s="127"/>
      <c r="EZC12" s="127"/>
      <c r="EZD12" s="127"/>
      <c r="EZL12" s="127"/>
      <c r="EZM12" s="127"/>
      <c r="EZN12" s="127"/>
      <c r="EZO12" s="127"/>
      <c r="EZP12" s="127"/>
      <c r="EZQ12" s="127"/>
      <c r="EZR12" s="127"/>
      <c r="EZS12" s="127"/>
      <c r="EZT12" s="127"/>
      <c r="EZU12" s="127"/>
      <c r="EZV12" s="127"/>
      <c r="EZW12" s="127"/>
      <c r="EZX12" s="127"/>
      <c r="EZY12" s="127"/>
      <c r="FIY12" s="127"/>
      <c r="FIZ12" s="127"/>
      <c r="FJH12" s="127"/>
      <c r="FJI12" s="127"/>
      <c r="FJJ12" s="127"/>
      <c r="FJK12" s="127"/>
      <c r="FJL12" s="127"/>
      <c r="FJM12" s="127"/>
      <c r="FJN12" s="127"/>
      <c r="FJO12" s="127"/>
      <c r="FJP12" s="127"/>
      <c r="FJQ12" s="127"/>
      <c r="FJR12" s="127"/>
      <c r="FJS12" s="127"/>
      <c r="FJT12" s="127"/>
      <c r="FJU12" s="127"/>
      <c r="FSU12" s="127"/>
      <c r="FSV12" s="127"/>
      <c r="FTD12" s="127"/>
      <c r="FTE12" s="127"/>
      <c r="FTF12" s="127"/>
      <c r="FTG12" s="127"/>
      <c r="FTH12" s="127"/>
      <c r="FTI12" s="127"/>
      <c r="FTJ12" s="127"/>
      <c r="FTK12" s="127"/>
      <c r="FTL12" s="127"/>
      <c r="FTM12" s="127"/>
      <c r="FTN12" s="127"/>
      <c r="FTO12" s="127"/>
      <c r="FTP12" s="127"/>
      <c r="FTQ12" s="127"/>
      <c r="GCQ12" s="127"/>
      <c r="GCR12" s="127"/>
      <c r="GCZ12" s="127"/>
      <c r="GDA12" s="127"/>
      <c r="GDB12" s="127"/>
      <c r="GDC12" s="127"/>
      <c r="GDD12" s="127"/>
      <c r="GDE12" s="127"/>
      <c r="GDF12" s="127"/>
      <c r="GDG12" s="127"/>
      <c r="GDH12" s="127"/>
      <c r="GDI12" s="127"/>
      <c r="GDJ12" s="127"/>
      <c r="GDK12" s="127"/>
      <c r="GDL12" s="127"/>
      <c r="GDM12" s="127"/>
      <c r="GMM12" s="127"/>
      <c r="GMN12" s="127"/>
      <c r="GMV12" s="127"/>
      <c r="GMW12" s="127"/>
      <c r="GMX12" s="127"/>
      <c r="GMY12" s="127"/>
      <c r="GMZ12" s="127"/>
      <c r="GNA12" s="127"/>
      <c r="GNB12" s="127"/>
      <c r="GNC12" s="127"/>
      <c r="GND12" s="127"/>
      <c r="GNE12" s="127"/>
      <c r="GNF12" s="127"/>
      <c r="GNG12" s="127"/>
      <c r="GNH12" s="127"/>
      <c r="GNI12" s="127"/>
      <c r="GWI12" s="127"/>
      <c r="GWJ12" s="127"/>
      <c r="GWR12" s="127"/>
      <c r="GWS12" s="127"/>
      <c r="GWT12" s="127"/>
      <c r="GWU12" s="127"/>
      <c r="GWV12" s="127"/>
      <c r="GWW12" s="127"/>
      <c r="GWX12" s="127"/>
      <c r="GWY12" s="127"/>
      <c r="GWZ12" s="127"/>
      <c r="GXA12" s="127"/>
      <c r="GXB12" s="127"/>
      <c r="GXC12" s="127"/>
      <c r="GXD12" s="127"/>
      <c r="GXE12" s="127"/>
      <c r="HGE12" s="127"/>
      <c r="HGF12" s="127"/>
      <c r="HGN12" s="127"/>
      <c r="HGO12" s="127"/>
      <c r="HGP12" s="127"/>
      <c r="HGQ12" s="127"/>
      <c r="HGR12" s="127"/>
      <c r="HGS12" s="127"/>
      <c r="HGT12" s="127"/>
      <c r="HGU12" s="127"/>
      <c r="HGV12" s="127"/>
      <c r="HGW12" s="127"/>
      <c r="HGX12" s="127"/>
      <c r="HGY12" s="127"/>
      <c r="HGZ12" s="127"/>
      <c r="HHA12" s="127"/>
      <c r="HQA12" s="127"/>
      <c r="HQB12" s="127"/>
      <c r="HQJ12" s="127"/>
      <c r="HQK12" s="127"/>
      <c r="HQL12" s="127"/>
      <c r="HQM12" s="127"/>
      <c r="HQN12" s="127"/>
      <c r="HQO12" s="127"/>
      <c r="HQP12" s="127"/>
      <c r="HQQ12" s="127"/>
      <c r="HQR12" s="127"/>
      <c r="HQS12" s="127"/>
      <c r="HQT12" s="127"/>
      <c r="HQU12" s="127"/>
      <c r="HQV12" s="127"/>
      <c r="HQW12" s="127"/>
      <c r="HZW12" s="127"/>
      <c r="HZX12" s="127"/>
      <c r="IAF12" s="127"/>
      <c r="IAG12" s="127"/>
      <c r="IAH12" s="127"/>
      <c r="IAI12" s="127"/>
      <c r="IAJ12" s="127"/>
      <c r="IAK12" s="127"/>
      <c r="IAL12" s="127"/>
      <c r="IAM12" s="127"/>
      <c r="IAN12" s="127"/>
      <c r="IAO12" s="127"/>
      <c r="IAP12" s="127"/>
      <c r="IAQ12" s="127"/>
      <c r="IAR12" s="127"/>
      <c r="IAS12" s="127"/>
      <c r="IJS12" s="127"/>
      <c r="IJT12" s="127"/>
      <c r="IKB12" s="127"/>
      <c r="IKC12" s="127"/>
      <c r="IKD12" s="127"/>
      <c r="IKE12" s="127"/>
      <c r="IKF12" s="127"/>
      <c r="IKG12" s="127"/>
      <c r="IKH12" s="127"/>
      <c r="IKI12" s="127"/>
      <c r="IKJ12" s="127"/>
      <c r="IKK12" s="127"/>
      <c r="IKL12" s="127"/>
      <c r="IKM12" s="127"/>
      <c r="IKN12" s="127"/>
      <c r="IKO12" s="127"/>
      <c r="ITO12" s="127"/>
      <c r="ITP12" s="127"/>
      <c r="ITX12" s="127"/>
      <c r="ITY12" s="127"/>
      <c r="ITZ12" s="127"/>
      <c r="IUA12" s="127"/>
      <c r="IUB12" s="127"/>
      <c r="IUC12" s="127"/>
      <c r="IUD12" s="127"/>
      <c r="IUE12" s="127"/>
      <c r="IUF12" s="127"/>
      <c r="IUG12" s="127"/>
      <c r="IUH12" s="127"/>
      <c r="IUI12" s="127"/>
      <c r="IUJ12" s="127"/>
      <c r="IUK12" s="127"/>
      <c r="JDK12" s="127"/>
      <c r="JDL12" s="127"/>
      <c r="JDT12" s="127"/>
      <c r="JDU12" s="127"/>
      <c r="JDV12" s="127"/>
      <c r="JDW12" s="127"/>
      <c r="JDX12" s="127"/>
      <c r="JDY12" s="127"/>
      <c r="JDZ12" s="127"/>
      <c r="JEA12" s="127"/>
      <c r="JEB12" s="127"/>
      <c r="JEC12" s="127"/>
      <c r="JED12" s="127"/>
      <c r="JEE12" s="127"/>
      <c r="JEF12" s="127"/>
      <c r="JEG12" s="127"/>
      <c r="JNG12" s="127"/>
      <c r="JNH12" s="127"/>
      <c r="JNP12" s="127"/>
      <c r="JNQ12" s="127"/>
      <c r="JNR12" s="127"/>
      <c r="JNS12" s="127"/>
      <c r="JNT12" s="127"/>
      <c r="JNU12" s="127"/>
      <c r="JNV12" s="127"/>
      <c r="JNW12" s="127"/>
      <c r="JNX12" s="127"/>
      <c r="JNY12" s="127"/>
      <c r="JNZ12" s="127"/>
      <c r="JOA12" s="127"/>
      <c r="JOB12" s="127"/>
      <c r="JOC12" s="127"/>
      <c r="JXC12" s="127"/>
      <c r="JXD12" s="127"/>
      <c r="JXL12" s="127"/>
      <c r="JXM12" s="127"/>
      <c r="JXN12" s="127"/>
      <c r="JXO12" s="127"/>
      <c r="JXP12" s="127"/>
      <c r="JXQ12" s="127"/>
      <c r="JXR12" s="127"/>
      <c r="JXS12" s="127"/>
      <c r="JXT12" s="127"/>
      <c r="JXU12" s="127"/>
      <c r="JXV12" s="127"/>
      <c r="JXW12" s="127"/>
      <c r="JXX12" s="127"/>
      <c r="JXY12" s="127"/>
      <c r="KGY12" s="127"/>
      <c r="KGZ12" s="127"/>
      <c r="KHH12" s="127"/>
      <c r="KHI12" s="127"/>
      <c r="KHJ12" s="127"/>
      <c r="KHK12" s="127"/>
      <c r="KHL12" s="127"/>
      <c r="KHM12" s="127"/>
      <c r="KHN12" s="127"/>
      <c r="KHO12" s="127"/>
      <c r="KHP12" s="127"/>
      <c r="KHQ12" s="127"/>
      <c r="KHR12" s="127"/>
      <c r="KHS12" s="127"/>
      <c r="KHT12" s="127"/>
      <c r="KHU12" s="127"/>
      <c r="KQU12" s="127"/>
      <c r="KQV12" s="127"/>
      <c r="KRD12" s="127"/>
      <c r="KRE12" s="127"/>
      <c r="KRF12" s="127"/>
      <c r="KRG12" s="127"/>
      <c r="KRH12" s="127"/>
      <c r="KRI12" s="127"/>
      <c r="KRJ12" s="127"/>
      <c r="KRK12" s="127"/>
      <c r="KRL12" s="127"/>
      <c r="KRM12" s="127"/>
      <c r="KRN12" s="127"/>
      <c r="KRO12" s="127"/>
      <c r="KRP12" s="127"/>
      <c r="KRQ12" s="127"/>
      <c r="LAQ12" s="127"/>
      <c r="LAR12" s="127"/>
      <c r="LAZ12" s="127"/>
      <c r="LBA12" s="127"/>
      <c r="LBB12" s="127"/>
      <c r="LBC12" s="127"/>
      <c r="LBD12" s="127"/>
      <c r="LBE12" s="127"/>
      <c r="LBF12" s="127"/>
      <c r="LBG12" s="127"/>
      <c r="LBH12" s="127"/>
      <c r="LBI12" s="127"/>
      <c r="LBJ12" s="127"/>
      <c r="LBK12" s="127"/>
      <c r="LBL12" s="127"/>
      <c r="LBM12" s="127"/>
      <c r="LKM12" s="127"/>
      <c r="LKN12" s="127"/>
      <c r="LKV12" s="127"/>
      <c r="LKW12" s="127"/>
      <c r="LKX12" s="127"/>
      <c r="LKY12" s="127"/>
      <c r="LKZ12" s="127"/>
      <c r="LLA12" s="127"/>
      <c r="LLB12" s="127"/>
      <c r="LLC12" s="127"/>
      <c r="LLD12" s="127"/>
      <c r="LLE12" s="127"/>
      <c r="LLF12" s="127"/>
      <c r="LLG12" s="127"/>
      <c r="LLH12" s="127"/>
      <c r="LLI12" s="127"/>
      <c r="LUI12" s="127"/>
      <c r="LUJ12" s="127"/>
      <c r="LUR12" s="127"/>
      <c r="LUS12" s="127"/>
      <c r="LUT12" s="127"/>
      <c r="LUU12" s="127"/>
      <c r="LUV12" s="127"/>
      <c r="LUW12" s="127"/>
      <c r="LUX12" s="127"/>
      <c r="LUY12" s="127"/>
      <c r="LUZ12" s="127"/>
      <c r="LVA12" s="127"/>
      <c r="LVB12" s="127"/>
      <c r="LVC12" s="127"/>
      <c r="LVD12" s="127"/>
      <c r="LVE12" s="127"/>
      <c r="MEE12" s="127"/>
      <c r="MEF12" s="127"/>
      <c r="MEN12" s="127"/>
      <c r="MEO12" s="127"/>
      <c r="MEP12" s="127"/>
      <c r="MEQ12" s="127"/>
      <c r="MER12" s="127"/>
      <c r="MES12" s="127"/>
      <c r="MET12" s="127"/>
      <c r="MEU12" s="127"/>
      <c r="MEV12" s="127"/>
      <c r="MEW12" s="127"/>
      <c r="MEX12" s="127"/>
      <c r="MEY12" s="127"/>
      <c r="MEZ12" s="127"/>
      <c r="MFA12" s="127"/>
      <c r="MOA12" s="127"/>
      <c r="MOB12" s="127"/>
      <c r="MOJ12" s="127"/>
      <c r="MOK12" s="127"/>
      <c r="MOL12" s="127"/>
      <c r="MOM12" s="127"/>
      <c r="MON12" s="127"/>
      <c r="MOO12" s="127"/>
      <c r="MOP12" s="127"/>
      <c r="MOQ12" s="127"/>
      <c r="MOR12" s="127"/>
      <c r="MOS12" s="127"/>
      <c r="MOT12" s="127"/>
      <c r="MOU12" s="127"/>
      <c r="MOV12" s="127"/>
      <c r="MOW12" s="127"/>
      <c r="MXW12" s="127"/>
      <c r="MXX12" s="127"/>
      <c r="MYF12" s="127"/>
      <c r="MYG12" s="127"/>
      <c r="MYH12" s="127"/>
      <c r="MYI12" s="127"/>
      <c r="MYJ12" s="127"/>
      <c r="MYK12" s="127"/>
      <c r="MYL12" s="127"/>
      <c r="MYM12" s="127"/>
      <c r="MYN12" s="127"/>
      <c r="MYO12" s="127"/>
      <c r="MYP12" s="127"/>
      <c r="MYQ12" s="127"/>
      <c r="MYR12" s="127"/>
      <c r="MYS12" s="127"/>
      <c r="NHS12" s="127"/>
      <c r="NHT12" s="127"/>
      <c r="NIB12" s="127"/>
      <c r="NIC12" s="127"/>
      <c r="NID12" s="127"/>
      <c r="NIE12" s="127"/>
      <c r="NIF12" s="127"/>
      <c r="NIG12" s="127"/>
      <c r="NIH12" s="127"/>
      <c r="NII12" s="127"/>
      <c r="NIJ12" s="127"/>
      <c r="NIK12" s="127"/>
      <c r="NIL12" s="127"/>
      <c r="NIM12" s="127"/>
      <c r="NIN12" s="127"/>
      <c r="NIO12" s="127"/>
      <c r="NRO12" s="127"/>
      <c r="NRP12" s="127"/>
      <c r="NRX12" s="127"/>
      <c r="NRY12" s="127"/>
      <c r="NRZ12" s="127"/>
      <c r="NSA12" s="127"/>
      <c r="NSB12" s="127"/>
      <c r="NSC12" s="127"/>
      <c r="NSD12" s="127"/>
      <c r="NSE12" s="127"/>
      <c r="NSF12" s="127"/>
      <c r="NSG12" s="127"/>
      <c r="NSH12" s="127"/>
      <c r="NSI12" s="127"/>
      <c r="NSJ12" s="127"/>
      <c r="NSK12" s="127"/>
      <c r="OBK12" s="127"/>
      <c r="OBL12" s="127"/>
      <c r="OBT12" s="127"/>
      <c r="OBU12" s="127"/>
      <c r="OBV12" s="127"/>
      <c r="OBW12" s="127"/>
      <c r="OBX12" s="127"/>
      <c r="OBY12" s="127"/>
      <c r="OBZ12" s="127"/>
      <c r="OCA12" s="127"/>
      <c r="OCB12" s="127"/>
      <c r="OCC12" s="127"/>
      <c r="OCD12" s="127"/>
      <c r="OCE12" s="127"/>
      <c r="OCF12" s="127"/>
      <c r="OCG12" s="127"/>
      <c r="OLG12" s="127"/>
      <c r="OLH12" s="127"/>
      <c r="OLP12" s="127"/>
      <c r="OLQ12" s="127"/>
      <c r="OLR12" s="127"/>
      <c r="OLS12" s="127"/>
      <c r="OLT12" s="127"/>
      <c r="OLU12" s="127"/>
      <c r="OLV12" s="127"/>
      <c r="OLW12" s="127"/>
      <c r="OLX12" s="127"/>
      <c r="OLY12" s="127"/>
      <c r="OLZ12" s="127"/>
      <c r="OMA12" s="127"/>
      <c r="OMB12" s="127"/>
      <c r="OMC12" s="127"/>
      <c r="OVC12" s="127"/>
      <c r="OVD12" s="127"/>
      <c r="OVL12" s="127"/>
      <c r="OVM12" s="127"/>
      <c r="OVN12" s="127"/>
      <c r="OVO12" s="127"/>
      <c r="OVP12" s="127"/>
      <c r="OVQ12" s="127"/>
      <c r="OVR12" s="127"/>
      <c r="OVS12" s="127"/>
      <c r="OVT12" s="127"/>
      <c r="OVU12" s="127"/>
      <c r="OVV12" s="127"/>
      <c r="OVW12" s="127"/>
      <c r="OVX12" s="127"/>
      <c r="OVY12" s="127"/>
      <c r="PEY12" s="127"/>
      <c r="PEZ12" s="127"/>
      <c r="PFH12" s="127"/>
      <c r="PFI12" s="127"/>
      <c r="PFJ12" s="127"/>
      <c r="PFK12" s="127"/>
      <c r="PFL12" s="127"/>
      <c r="PFM12" s="127"/>
      <c r="PFN12" s="127"/>
      <c r="PFO12" s="127"/>
      <c r="PFP12" s="127"/>
      <c r="PFQ12" s="127"/>
      <c r="PFR12" s="127"/>
      <c r="PFS12" s="127"/>
      <c r="PFT12" s="127"/>
      <c r="PFU12" s="127"/>
      <c r="POU12" s="127"/>
      <c r="POV12" s="127"/>
      <c r="PPD12" s="127"/>
      <c r="PPE12" s="127"/>
      <c r="PPF12" s="127"/>
      <c r="PPG12" s="127"/>
      <c r="PPH12" s="127"/>
      <c r="PPI12" s="127"/>
      <c r="PPJ12" s="127"/>
      <c r="PPK12" s="127"/>
      <c r="PPL12" s="127"/>
      <c r="PPM12" s="127"/>
      <c r="PPN12" s="127"/>
      <c r="PPO12" s="127"/>
      <c r="PPP12" s="127"/>
      <c r="PPQ12" s="127"/>
      <c r="PYQ12" s="127"/>
      <c r="PYR12" s="127"/>
      <c r="PYZ12" s="127"/>
      <c r="PZA12" s="127"/>
      <c r="PZB12" s="127"/>
      <c r="PZC12" s="127"/>
      <c r="PZD12" s="127"/>
      <c r="PZE12" s="127"/>
      <c r="PZF12" s="127"/>
      <c r="PZG12" s="127"/>
      <c r="PZH12" s="127"/>
      <c r="PZI12" s="127"/>
      <c r="PZJ12" s="127"/>
      <c r="PZK12" s="127"/>
      <c r="PZL12" s="127"/>
      <c r="PZM12" s="127"/>
      <c r="QIM12" s="127"/>
      <c r="QIN12" s="127"/>
      <c r="QIV12" s="127"/>
      <c r="QIW12" s="127"/>
      <c r="QIX12" s="127"/>
      <c r="QIY12" s="127"/>
      <c r="QIZ12" s="127"/>
      <c r="QJA12" s="127"/>
      <c r="QJB12" s="127"/>
      <c r="QJC12" s="127"/>
      <c r="QJD12" s="127"/>
      <c r="QJE12" s="127"/>
      <c r="QJF12" s="127"/>
      <c r="QJG12" s="127"/>
      <c r="QJH12" s="127"/>
      <c r="QJI12" s="127"/>
      <c r="QSI12" s="127"/>
      <c r="QSJ12" s="127"/>
      <c r="QSR12" s="127"/>
      <c r="QSS12" s="127"/>
      <c r="QST12" s="127"/>
      <c r="QSU12" s="127"/>
      <c r="QSV12" s="127"/>
      <c r="QSW12" s="127"/>
      <c r="QSX12" s="127"/>
      <c r="QSY12" s="127"/>
      <c r="QSZ12" s="127"/>
      <c r="QTA12" s="127"/>
      <c r="QTB12" s="127"/>
      <c r="QTC12" s="127"/>
      <c r="QTD12" s="127"/>
      <c r="QTE12" s="127"/>
      <c r="RCE12" s="127"/>
      <c r="RCF12" s="127"/>
      <c r="RCN12" s="127"/>
      <c r="RCO12" s="127"/>
      <c r="RCP12" s="127"/>
      <c r="RCQ12" s="127"/>
      <c r="RCR12" s="127"/>
      <c r="RCS12" s="127"/>
      <c r="RCT12" s="127"/>
      <c r="RCU12" s="127"/>
      <c r="RCV12" s="127"/>
      <c r="RCW12" s="127"/>
      <c r="RCX12" s="127"/>
      <c r="RCY12" s="127"/>
      <c r="RCZ12" s="127"/>
      <c r="RDA12" s="127"/>
      <c r="RMA12" s="127"/>
      <c r="RMB12" s="127"/>
      <c r="RMJ12" s="127"/>
      <c r="RMK12" s="127"/>
      <c r="RML12" s="127"/>
      <c r="RMM12" s="127"/>
      <c r="RMN12" s="127"/>
      <c r="RMO12" s="127"/>
      <c r="RMP12" s="127"/>
      <c r="RMQ12" s="127"/>
      <c r="RMR12" s="127"/>
      <c r="RMS12" s="127"/>
      <c r="RMT12" s="127"/>
      <c r="RMU12" s="127"/>
      <c r="RMV12" s="127"/>
      <c r="RMW12" s="127"/>
      <c r="RVW12" s="127"/>
      <c r="RVX12" s="127"/>
      <c r="RWF12" s="127"/>
      <c r="RWG12" s="127"/>
      <c r="RWH12" s="127"/>
      <c r="RWI12" s="127"/>
      <c r="RWJ12" s="127"/>
      <c r="RWK12" s="127"/>
      <c r="RWL12" s="127"/>
      <c r="RWM12" s="127"/>
      <c r="RWN12" s="127"/>
      <c r="RWO12" s="127"/>
      <c r="RWP12" s="127"/>
      <c r="RWQ12" s="127"/>
      <c r="RWR12" s="127"/>
      <c r="RWS12" s="127"/>
      <c r="SFS12" s="127"/>
      <c r="SFT12" s="127"/>
      <c r="SGB12" s="127"/>
      <c r="SGC12" s="127"/>
      <c r="SGD12" s="127"/>
      <c r="SGE12" s="127"/>
      <c r="SGF12" s="127"/>
      <c r="SGG12" s="127"/>
      <c r="SGH12" s="127"/>
      <c r="SGI12" s="127"/>
      <c r="SGJ12" s="127"/>
      <c r="SGK12" s="127"/>
      <c r="SGL12" s="127"/>
      <c r="SGM12" s="127"/>
      <c r="SGN12" s="127"/>
      <c r="SGO12" s="127"/>
      <c r="SPO12" s="127"/>
      <c r="SPP12" s="127"/>
      <c r="SPX12" s="127"/>
      <c r="SPY12" s="127"/>
      <c r="SPZ12" s="127"/>
      <c r="SQA12" s="127"/>
      <c r="SQB12" s="127"/>
      <c r="SQC12" s="127"/>
      <c r="SQD12" s="127"/>
      <c r="SQE12" s="127"/>
      <c r="SQF12" s="127"/>
      <c r="SQG12" s="127"/>
      <c r="SQH12" s="127"/>
      <c r="SQI12" s="127"/>
      <c r="SQJ12" s="127"/>
      <c r="SQK12" s="127"/>
      <c r="SZK12" s="127"/>
      <c r="SZL12" s="127"/>
      <c r="SZT12" s="127"/>
      <c r="SZU12" s="127"/>
      <c r="SZV12" s="127"/>
      <c r="SZW12" s="127"/>
      <c r="SZX12" s="127"/>
      <c r="SZY12" s="127"/>
      <c r="SZZ12" s="127"/>
      <c r="TAA12" s="127"/>
      <c r="TAB12" s="127"/>
      <c r="TAC12" s="127"/>
      <c r="TAD12" s="127"/>
      <c r="TAE12" s="127"/>
      <c r="TAF12" s="127"/>
      <c r="TAG12" s="127"/>
      <c r="TJG12" s="127"/>
      <c r="TJH12" s="127"/>
      <c r="TJP12" s="127"/>
      <c r="TJQ12" s="127"/>
      <c r="TJR12" s="127"/>
      <c r="TJS12" s="127"/>
      <c r="TJT12" s="127"/>
      <c r="TJU12" s="127"/>
      <c r="TJV12" s="127"/>
      <c r="TJW12" s="127"/>
      <c r="TJX12" s="127"/>
      <c r="TJY12" s="127"/>
      <c r="TJZ12" s="127"/>
      <c r="TKA12" s="127"/>
      <c r="TKB12" s="127"/>
      <c r="TKC12" s="127"/>
      <c r="TTC12" s="127"/>
      <c r="TTD12" s="127"/>
      <c r="TTL12" s="127"/>
      <c r="TTM12" s="127"/>
      <c r="TTN12" s="127"/>
      <c r="TTO12" s="127"/>
      <c r="TTP12" s="127"/>
      <c r="TTQ12" s="127"/>
      <c r="TTR12" s="127"/>
      <c r="TTS12" s="127"/>
      <c r="TTT12" s="127"/>
      <c r="TTU12" s="127"/>
      <c r="TTV12" s="127"/>
      <c r="TTW12" s="127"/>
      <c r="TTX12" s="127"/>
      <c r="TTY12" s="127"/>
      <c r="UCY12" s="127"/>
      <c r="UCZ12" s="127"/>
      <c r="UDH12" s="127"/>
      <c r="UDI12" s="127"/>
      <c r="UDJ12" s="127"/>
      <c r="UDK12" s="127"/>
      <c r="UDL12" s="127"/>
      <c r="UDM12" s="127"/>
      <c r="UDN12" s="127"/>
      <c r="UDO12" s="127"/>
      <c r="UDP12" s="127"/>
      <c r="UDQ12" s="127"/>
      <c r="UDR12" s="127"/>
      <c r="UDS12" s="127"/>
      <c r="UDT12" s="127"/>
      <c r="UDU12" s="127"/>
      <c r="UMU12" s="127"/>
      <c r="UMV12" s="127"/>
      <c r="UND12" s="127"/>
      <c r="UNE12" s="127"/>
      <c r="UNF12" s="127"/>
      <c r="UNG12" s="127"/>
      <c r="UNH12" s="127"/>
      <c r="UNI12" s="127"/>
      <c r="UNJ12" s="127"/>
      <c r="UNK12" s="127"/>
      <c r="UNL12" s="127"/>
      <c r="UNM12" s="127"/>
      <c r="UNN12" s="127"/>
      <c r="UNO12" s="127"/>
      <c r="UNP12" s="127"/>
      <c r="UNQ12" s="127"/>
      <c r="UWQ12" s="127"/>
      <c r="UWR12" s="127"/>
      <c r="UWZ12" s="127"/>
      <c r="UXA12" s="127"/>
      <c r="UXB12" s="127"/>
      <c r="UXC12" s="127"/>
      <c r="UXD12" s="127"/>
      <c r="UXE12" s="127"/>
      <c r="UXF12" s="127"/>
      <c r="UXG12" s="127"/>
      <c r="UXH12" s="127"/>
      <c r="UXI12" s="127"/>
      <c r="UXJ12" s="127"/>
      <c r="UXK12" s="127"/>
      <c r="UXL12" s="127"/>
      <c r="UXM12" s="127"/>
      <c r="VGM12" s="127"/>
      <c r="VGN12" s="127"/>
      <c r="VGV12" s="127"/>
      <c r="VGW12" s="127"/>
      <c r="VGX12" s="127"/>
      <c r="VGY12" s="127"/>
      <c r="VGZ12" s="127"/>
      <c r="VHA12" s="127"/>
      <c r="VHB12" s="127"/>
      <c r="VHC12" s="127"/>
      <c r="VHD12" s="127"/>
      <c r="VHE12" s="127"/>
      <c r="VHF12" s="127"/>
      <c r="VHG12" s="127"/>
      <c r="VHH12" s="127"/>
      <c r="VHI12" s="127"/>
      <c r="VQI12" s="127"/>
      <c r="VQJ12" s="127"/>
      <c r="VQR12" s="127"/>
      <c r="VQS12" s="127"/>
      <c r="VQT12" s="127"/>
      <c r="VQU12" s="127"/>
      <c r="VQV12" s="127"/>
      <c r="VQW12" s="127"/>
      <c r="VQX12" s="127"/>
      <c r="VQY12" s="127"/>
      <c r="VQZ12" s="127"/>
      <c r="VRA12" s="127"/>
      <c r="VRB12" s="127"/>
      <c r="VRC12" s="127"/>
      <c r="VRD12" s="127"/>
      <c r="VRE12" s="127"/>
      <c r="WAE12" s="127"/>
      <c r="WAF12" s="127"/>
      <c r="WAN12" s="127"/>
      <c r="WAO12" s="127"/>
      <c r="WAP12" s="127"/>
      <c r="WAQ12" s="127"/>
      <c r="WAR12" s="127"/>
      <c r="WAS12" s="127"/>
      <c r="WAT12" s="127"/>
      <c r="WAU12" s="127"/>
      <c r="WAV12" s="127"/>
      <c r="WAW12" s="127"/>
      <c r="WAX12" s="127"/>
      <c r="WAY12" s="127"/>
      <c r="WAZ12" s="127"/>
      <c r="WBA12" s="127"/>
      <c r="WKA12" s="127"/>
      <c r="WKB12" s="127"/>
      <c r="WKJ12" s="127"/>
      <c r="WKK12" s="127"/>
      <c r="WKL12" s="127"/>
      <c r="WKM12" s="127"/>
      <c r="WKN12" s="127"/>
      <c r="WKO12" s="127"/>
      <c r="WKP12" s="127"/>
      <c r="WKQ12" s="127"/>
      <c r="WKR12" s="127"/>
      <c r="WKS12" s="127"/>
      <c r="WKT12" s="127"/>
      <c r="WKU12" s="127"/>
      <c r="WKV12" s="127"/>
      <c r="WKW12" s="127"/>
      <c r="WTW12" s="127"/>
      <c r="WTX12" s="127"/>
      <c r="WUF12" s="127"/>
      <c r="WUG12" s="127"/>
      <c r="WUH12" s="127"/>
      <c r="WUI12" s="127"/>
      <c r="WUJ12" s="127"/>
      <c r="WUK12" s="127"/>
      <c r="WUL12" s="127"/>
      <c r="WUM12" s="127"/>
      <c r="WUN12" s="127"/>
      <c r="WUO12" s="127"/>
      <c r="WUP12" s="127"/>
      <c r="WUQ12" s="127"/>
      <c r="WUR12" s="127"/>
      <c r="WUS12" s="127"/>
    </row>
    <row r="13" spans="1:1009 1243:2033 2267:3057 3291:4081 4315:5105 5339:6129 6363:7153 7387:8177 8411:9201 9435:10225 10459:11249 11483:12273 12507:13297 13531:14321 14555:15345 15579:16113" ht="23.45" customHeight="1" outlineLevel="1">
      <c r="A13" s="240" t="s">
        <v>18</v>
      </c>
      <c r="B13" s="241" t="s">
        <v>410</v>
      </c>
      <c r="C13" s="242"/>
      <c r="D13" s="243"/>
      <c r="E13" s="244"/>
      <c r="F13" s="244"/>
      <c r="G13" s="245">
        <v>0</v>
      </c>
      <c r="H13" s="229">
        <f t="shared" si="0"/>
        <v>0</v>
      </c>
      <c r="I13" s="246"/>
      <c r="J13" s="247"/>
      <c r="K13" s="246"/>
      <c r="L13" s="246"/>
      <c r="M13" s="248"/>
      <c r="HK13" s="127"/>
      <c r="HL13" s="127"/>
      <c r="HT13" s="127"/>
      <c r="HU13" s="127"/>
      <c r="HV13" s="127"/>
      <c r="HW13" s="127"/>
      <c r="HX13" s="127"/>
      <c r="HY13" s="127"/>
      <c r="HZ13" s="127"/>
      <c r="IA13" s="127"/>
      <c r="IB13" s="127"/>
      <c r="IC13" s="127"/>
      <c r="ID13" s="127"/>
      <c r="IE13" s="127"/>
      <c r="IF13" s="127"/>
      <c r="IG13" s="127"/>
      <c r="RG13" s="127"/>
      <c r="RH13" s="127"/>
      <c r="RP13" s="127"/>
      <c r="RQ13" s="127"/>
      <c r="RR13" s="127"/>
      <c r="RS13" s="127"/>
      <c r="RT13" s="127"/>
      <c r="RU13" s="127"/>
      <c r="RV13" s="127"/>
      <c r="RW13" s="127"/>
      <c r="RX13" s="127"/>
      <c r="RY13" s="127"/>
      <c r="RZ13" s="127"/>
      <c r="SA13" s="127"/>
      <c r="SB13" s="127"/>
      <c r="SC13" s="127"/>
      <c r="ABC13" s="127"/>
      <c r="ABD13" s="127"/>
      <c r="ABL13" s="127"/>
      <c r="ABM13" s="127"/>
      <c r="ABN13" s="127"/>
      <c r="ABO13" s="127"/>
      <c r="ABP13" s="127"/>
      <c r="ABQ13" s="127"/>
      <c r="ABR13" s="127"/>
      <c r="ABS13" s="127"/>
      <c r="ABT13" s="127"/>
      <c r="ABU13" s="127"/>
      <c r="ABV13" s="127"/>
      <c r="ABW13" s="127"/>
      <c r="ABX13" s="127"/>
      <c r="ABY13" s="127"/>
      <c r="AKY13" s="127"/>
      <c r="AKZ13" s="127"/>
      <c r="ALH13" s="127"/>
      <c r="ALI13" s="127"/>
      <c r="ALJ13" s="127"/>
      <c r="ALK13" s="127"/>
      <c r="ALL13" s="127"/>
      <c r="ALM13" s="127"/>
      <c r="ALN13" s="127"/>
      <c r="ALO13" s="127"/>
      <c r="ALP13" s="127"/>
      <c r="ALQ13" s="127"/>
      <c r="ALR13" s="127"/>
      <c r="ALS13" s="127"/>
      <c r="ALT13" s="127"/>
      <c r="ALU13" s="127"/>
      <c r="AUU13" s="127"/>
      <c r="AUV13" s="127"/>
      <c r="AVD13" s="127"/>
      <c r="AVE13" s="127"/>
      <c r="AVF13" s="127"/>
      <c r="AVG13" s="127"/>
      <c r="AVH13" s="127"/>
      <c r="AVI13" s="127"/>
      <c r="AVJ13" s="127"/>
      <c r="AVK13" s="127"/>
      <c r="AVL13" s="127"/>
      <c r="AVM13" s="127"/>
      <c r="AVN13" s="127"/>
      <c r="AVO13" s="127"/>
      <c r="AVP13" s="127"/>
      <c r="AVQ13" s="127"/>
      <c r="BEQ13" s="127"/>
      <c r="BER13" s="127"/>
      <c r="BEZ13" s="127"/>
      <c r="BFA13" s="127"/>
      <c r="BFB13" s="127"/>
      <c r="BFC13" s="127"/>
      <c r="BFD13" s="127"/>
      <c r="BFE13" s="127"/>
      <c r="BFF13" s="127"/>
      <c r="BFG13" s="127"/>
      <c r="BFH13" s="127"/>
      <c r="BFI13" s="127"/>
      <c r="BFJ13" s="127"/>
      <c r="BFK13" s="127"/>
      <c r="BFL13" s="127"/>
      <c r="BFM13" s="127"/>
      <c r="BOM13" s="127"/>
      <c r="BON13" s="127"/>
      <c r="BOV13" s="127"/>
      <c r="BOW13" s="127"/>
      <c r="BOX13" s="127"/>
      <c r="BOY13" s="127"/>
      <c r="BOZ13" s="127"/>
      <c r="BPA13" s="127"/>
      <c r="BPB13" s="127"/>
      <c r="BPC13" s="127"/>
      <c r="BPD13" s="127"/>
      <c r="BPE13" s="127"/>
      <c r="BPF13" s="127"/>
      <c r="BPG13" s="127"/>
      <c r="BPH13" s="127"/>
      <c r="BPI13" s="127"/>
      <c r="BYI13" s="127"/>
      <c r="BYJ13" s="127"/>
      <c r="BYR13" s="127"/>
      <c r="BYS13" s="127"/>
      <c r="BYT13" s="127"/>
      <c r="BYU13" s="127"/>
      <c r="BYV13" s="127"/>
      <c r="BYW13" s="127"/>
      <c r="BYX13" s="127"/>
      <c r="BYY13" s="127"/>
      <c r="BYZ13" s="127"/>
      <c r="BZA13" s="127"/>
      <c r="BZB13" s="127"/>
      <c r="BZC13" s="127"/>
      <c r="BZD13" s="127"/>
      <c r="BZE13" s="127"/>
      <c r="CIE13" s="127"/>
      <c r="CIF13" s="127"/>
      <c r="CIN13" s="127"/>
      <c r="CIO13" s="127"/>
      <c r="CIP13" s="127"/>
      <c r="CIQ13" s="127"/>
      <c r="CIR13" s="127"/>
      <c r="CIS13" s="127"/>
      <c r="CIT13" s="127"/>
      <c r="CIU13" s="127"/>
      <c r="CIV13" s="127"/>
      <c r="CIW13" s="127"/>
      <c r="CIX13" s="127"/>
      <c r="CIY13" s="127"/>
      <c r="CIZ13" s="127"/>
      <c r="CJA13" s="127"/>
      <c r="CSA13" s="127"/>
      <c r="CSB13" s="127"/>
      <c r="CSJ13" s="127"/>
      <c r="CSK13" s="127"/>
      <c r="CSL13" s="127"/>
      <c r="CSM13" s="127"/>
      <c r="CSN13" s="127"/>
      <c r="CSO13" s="127"/>
      <c r="CSP13" s="127"/>
      <c r="CSQ13" s="127"/>
      <c r="CSR13" s="127"/>
      <c r="CSS13" s="127"/>
      <c r="CST13" s="127"/>
      <c r="CSU13" s="127"/>
      <c r="CSV13" s="127"/>
      <c r="CSW13" s="127"/>
      <c r="DBW13" s="127"/>
      <c r="DBX13" s="127"/>
      <c r="DCF13" s="127"/>
      <c r="DCG13" s="127"/>
      <c r="DCH13" s="127"/>
      <c r="DCI13" s="127"/>
      <c r="DCJ13" s="127"/>
      <c r="DCK13" s="127"/>
      <c r="DCL13" s="127"/>
      <c r="DCM13" s="127"/>
      <c r="DCN13" s="127"/>
      <c r="DCO13" s="127"/>
      <c r="DCP13" s="127"/>
      <c r="DCQ13" s="127"/>
      <c r="DCR13" s="127"/>
      <c r="DCS13" s="127"/>
      <c r="DLS13" s="127"/>
      <c r="DLT13" s="127"/>
      <c r="DMB13" s="127"/>
      <c r="DMC13" s="127"/>
      <c r="DMD13" s="127"/>
      <c r="DME13" s="127"/>
      <c r="DMF13" s="127"/>
      <c r="DMG13" s="127"/>
      <c r="DMH13" s="127"/>
      <c r="DMI13" s="127"/>
      <c r="DMJ13" s="127"/>
      <c r="DMK13" s="127"/>
      <c r="DML13" s="127"/>
      <c r="DMM13" s="127"/>
      <c r="DMN13" s="127"/>
      <c r="DMO13" s="127"/>
      <c r="DVO13" s="127"/>
      <c r="DVP13" s="127"/>
      <c r="DVX13" s="127"/>
      <c r="DVY13" s="127"/>
      <c r="DVZ13" s="127"/>
      <c r="DWA13" s="127"/>
      <c r="DWB13" s="127"/>
      <c r="DWC13" s="127"/>
      <c r="DWD13" s="127"/>
      <c r="DWE13" s="127"/>
      <c r="DWF13" s="127"/>
      <c r="DWG13" s="127"/>
      <c r="DWH13" s="127"/>
      <c r="DWI13" s="127"/>
      <c r="DWJ13" s="127"/>
      <c r="DWK13" s="127"/>
      <c r="EFK13" s="127"/>
      <c r="EFL13" s="127"/>
      <c r="EFT13" s="127"/>
      <c r="EFU13" s="127"/>
      <c r="EFV13" s="127"/>
      <c r="EFW13" s="127"/>
      <c r="EFX13" s="127"/>
      <c r="EFY13" s="127"/>
      <c r="EFZ13" s="127"/>
      <c r="EGA13" s="127"/>
      <c r="EGB13" s="127"/>
      <c r="EGC13" s="127"/>
      <c r="EGD13" s="127"/>
      <c r="EGE13" s="127"/>
      <c r="EGF13" s="127"/>
      <c r="EGG13" s="127"/>
      <c r="EPG13" s="127"/>
      <c r="EPH13" s="127"/>
      <c r="EPP13" s="127"/>
      <c r="EPQ13" s="127"/>
      <c r="EPR13" s="127"/>
      <c r="EPS13" s="127"/>
      <c r="EPT13" s="127"/>
      <c r="EPU13" s="127"/>
      <c r="EPV13" s="127"/>
      <c r="EPW13" s="127"/>
      <c r="EPX13" s="127"/>
      <c r="EPY13" s="127"/>
      <c r="EPZ13" s="127"/>
      <c r="EQA13" s="127"/>
      <c r="EQB13" s="127"/>
      <c r="EQC13" s="127"/>
      <c r="EZC13" s="127"/>
      <c r="EZD13" s="127"/>
      <c r="EZL13" s="127"/>
      <c r="EZM13" s="127"/>
      <c r="EZN13" s="127"/>
      <c r="EZO13" s="127"/>
      <c r="EZP13" s="127"/>
      <c r="EZQ13" s="127"/>
      <c r="EZR13" s="127"/>
      <c r="EZS13" s="127"/>
      <c r="EZT13" s="127"/>
      <c r="EZU13" s="127"/>
      <c r="EZV13" s="127"/>
      <c r="EZW13" s="127"/>
      <c r="EZX13" s="127"/>
      <c r="EZY13" s="127"/>
      <c r="FIY13" s="127"/>
      <c r="FIZ13" s="127"/>
      <c r="FJH13" s="127"/>
      <c r="FJI13" s="127"/>
      <c r="FJJ13" s="127"/>
      <c r="FJK13" s="127"/>
      <c r="FJL13" s="127"/>
      <c r="FJM13" s="127"/>
      <c r="FJN13" s="127"/>
      <c r="FJO13" s="127"/>
      <c r="FJP13" s="127"/>
      <c r="FJQ13" s="127"/>
      <c r="FJR13" s="127"/>
      <c r="FJS13" s="127"/>
      <c r="FJT13" s="127"/>
      <c r="FJU13" s="127"/>
      <c r="FSU13" s="127"/>
      <c r="FSV13" s="127"/>
      <c r="FTD13" s="127"/>
      <c r="FTE13" s="127"/>
      <c r="FTF13" s="127"/>
      <c r="FTG13" s="127"/>
      <c r="FTH13" s="127"/>
      <c r="FTI13" s="127"/>
      <c r="FTJ13" s="127"/>
      <c r="FTK13" s="127"/>
      <c r="FTL13" s="127"/>
      <c r="FTM13" s="127"/>
      <c r="FTN13" s="127"/>
      <c r="FTO13" s="127"/>
      <c r="FTP13" s="127"/>
      <c r="FTQ13" s="127"/>
      <c r="GCQ13" s="127"/>
      <c r="GCR13" s="127"/>
      <c r="GCZ13" s="127"/>
      <c r="GDA13" s="127"/>
      <c r="GDB13" s="127"/>
      <c r="GDC13" s="127"/>
      <c r="GDD13" s="127"/>
      <c r="GDE13" s="127"/>
      <c r="GDF13" s="127"/>
      <c r="GDG13" s="127"/>
      <c r="GDH13" s="127"/>
      <c r="GDI13" s="127"/>
      <c r="GDJ13" s="127"/>
      <c r="GDK13" s="127"/>
      <c r="GDL13" s="127"/>
      <c r="GDM13" s="127"/>
      <c r="GMM13" s="127"/>
      <c r="GMN13" s="127"/>
      <c r="GMV13" s="127"/>
      <c r="GMW13" s="127"/>
      <c r="GMX13" s="127"/>
      <c r="GMY13" s="127"/>
      <c r="GMZ13" s="127"/>
      <c r="GNA13" s="127"/>
      <c r="GNB13" s="127"/>
      <c r="GNC13" s="127"/>
      <c r="GND13" s="127"/>
      <c r="GNE13" s="127"/>
      <c r="GNF13" s="127"/>
      <c r="GNG13" s="127"/>
      <c r="GNH13" s="127"/>
      <c r="GNI13" s="127"/>
      <c r="GWI13" s="127"/>
      <c r="GWJ13" s="127"/>
      <c r="GWR13" s="127"/>
      <c r="GWS13" s="127"/>
      <c r="GWT13" s="127"/>
      <c r="GWU13" s="127"/>
      <c r="GWV13" s="127"/>
      <c r="GWW13" s="127"/>
      <c r="GWX13" s="127"/>
      <c r="GWY13" s="127"/>
      <c r="GWZ13" s="127"/>
      <c r="GXA13" s="127"/>
      <c r="GXB13" s="127"/>
      <c r="GXC13" s="127"/>
      <c r="GXD13" s="127"/>
      <c r="GXE13" s="127"/>
      <c r="HGE13" s="127"/>
      <c r="HGF13" s="127"/>
      <c r="HGN13" s="127"/>
      <c r="HGO13" s="127"/>
      <c r="HGP13" s="127"/>
      <c r="HGQ13" s="127"/>
      <c r="HGR13" s="127"/>
      <c r="HGS13" s="127"/>
      <c r="HGT13" s="127"/>
      <c r="HGU13" s="127"/>
      <c r="HGV13" s="127"/>
      <c r="HGW13" s="127"/>
      <c r="HGX13" s="127"/>
      <c r="HGY13" s="127"/>
      <c r="HGZ13" s="127"/>
      <c r="HHA13" s="127"/>
      <c r="HQA13" s="127"/>
      <c r="HQB13" s="127"/>
      <c r="HQJ13" s="127"/>
      <c r="HQK13" s="127"/>
      <c r="HQL13" s="127"/>
      <c r="HQM13" s="127"/>
      <c r="HQN13" s="127"/>
      <c r="HQO13" s="127"/>
      <c r="HQP13" s="127"/>
      <c r="HQQ13" s="127"/>
      <c r="HQR13" s="127"/>
      <c r="HQS13" s="127"/>
      <c r="HQT13" s="127"/>
      <c r="HQU13" s="127"/>
      <c r="HQV13" s="127"/>
      <c r="HQW13" s="127"/>
      <c r="HZW13" s="127"/>
      <c r="HZX13" s="127"/>
      <c r="IAF13" s="127"/>
      <c r="IAG13" s="127"/>
      <c r="IAH13" s="127"/>
      <c r="IAI13" s="127"/>
      <c r="IAJ13" s="127"/>
      <c r="IAK13" s="127"/>
      <c r="IAL13" s="127"/>
      <c r="IAM13" s="127"/>
      <c r="IAN13" s="127"/>
      <c r="IAO13" s="127"/>
      <c r="IAP13" s="127"/>
      <c r="IAQ13" s="127"/>
      <c r="IAR13" s="127"/>
      <c r="IAS13" s="127"/>
      <c r="IJS13" s="127"/>
      <c r="IJT13" s="127"/>
      <c r="IKB13" s="127"/>
      <c r="IKC13" s="127"/>
      <c r="IKD13" s="127"/>
      <c r="IKE13" s="127"/>
      <c r="IKF13" s="127"/>
      <c r="IKG13" s="127"/>
      <c r="IKH13" s="127"/>
      <c r="IKI13" s="127"/>
      <c r="IKJ13" s="127"/>
      <c r="IKK13" s="127"/>
      <c r="IKL13" s="127"/>
      <c r="IKM13" s="127"/>
      <c r="IKN13" s="127"/>
      <c r="IKO13" s="127"/>
      <c r="ITO13" s="127"/>
      <c r="ITP13" s="127"/>
      <c r="ITX13" s="127"/>
      <c r="ITY13" s="127"/>
      <c r="ITZ13" s="127"/>
      <c r="IUA13" s="127"/>
      <c r="IUB13" s="127"/>
      <c r="IUC13" s="127"/>
      <c r="IUD13" s="127"/>
      <c r="IUE13" s="127"/>
      <c r="IUF13" s="127"/>
      <c r="IUG13" s="127"/>
      <c r="IUH13" s="127"/>
      <c r="IUI13" s="127"/>
      <c r="IUJ13" s="127"/>
      <c r="IUK13" s="127"/>
      <c r="JDK13" s="127"/>
      <c r="JDL13" s="127"/>
      <c r="JDT13" s="127"/>
      <c r="JDU13" s="127"/>
      <c r="JDV13" s="127"/>
      <c r="JDW13" s="127"/>
      <c r="JDX13" s="127"/>
      <c r="JDY13" s="127"/>
      <c r="JDZ13" s="127"/>
      <c r="JEA13" s="127"/>
      <c r="JEB13" s="127"/>
      <c r="JEC13" s="127"/>
      <c r="JED13" s="127"/>
      <c r="JEE13" s="127"/>
      <c r="JEF13" s="127"/>
      <c r="JEG13" s="127"/>
      <c r="JNG13" s="127"/>
      <c r="JNH13" s="127"/>
      <c r="JNP13" s="127"/>
      <c r="JNQ13" s="127"/>
      <c r="JNR13" s="127"/>
      <c r="JNS13" s="127"/>
      <c r="JNT13" s="127"/>
      <c r="JNU13" s="127"/>
      <c r="JNV13" s="127"/>
      <c r="JNW13" s="127"/>
      <c r="JNX13" s="127"/>
      <c r="JNY13" s="127"/>
      <c r="JNZ13" s="127"/>
      <c r="JOA13" s="127"/>
      <c r="JOB13" s="127"/>
      <c r="JOC13" s="127"/>
      <c r="JXC13" s="127"/>
      <c r="JXD13" s="127"/>
      <c r="JXL13" s="127"/>
      <c r="JXM13" s="127"/>
      <c r="JXN13" s="127"/>
      <c r="JXO13" s="127"/>
      <c r="JXP13" s="127"/>
      <c r="JXQ13" s="127"/>
      <c r="JXR13" s="127"/>
      <c r="JXS13" s="127"/>
      <c r="JXT13" s="127"/>
      <c r="JXU13" s="127"/>
      <c r="JXV13" s="127"/>
      <c r="JXW13" s="127"/>
      <c r="JXX13" s="127"/>
      <c r="JXY13" s="127"/>
      <c r="KGY13" s="127"/>
      <c r="KGZ13" s="127"/>
      <c r="KHH13" s="127"/>
      <c r="KHI13" s="127"/>
      <c r="KHJ13" s="127"/>
      <c r="KHK13" s="127"/>
      <c r="KHL13" s="127"/>
      <c r="KHM13" s="127"/>
      <c r="KHN13" s="127"/>
      <c r="KHO13" s="127"/>
      <c r="KHP13" s="127"/>
      <c r="KHQ13" s="127"/>
      <c r="KHR13" s="127"/>
      <c r="KHS13" s="127"/>
      <c r="KHT13" s="127"/>
      <c r="KHU13" s="127"/>
      <c r="KQU13" s="127"/>
      <c r="KQV13" s="127"/>
      <c r="KRD13" s="127"/>
      <c r="KRE13" s="127"/>
      <c r="KRF13" s="127"/>
      <c r="KRG13" s="127"/>
      <c r="KRH13" s="127"/>
      <c r="KRI13" s="127"/>
      <c r="KRJ13" s="127"/>
      <c r="KRK13" s="127"/>
      <c r="KRL13" s="127"/>
      <c r="KRM13" s="127"/>
      <c r="KRN13" s="127"/>
      <c r="KRO13" s="127"/>
      <c r="KRP13" s="127"/>
      <c r="KRQ13" s="127"/>
      <c r="LAQ13" s="127"/>
      <c r="LAR13" s="127"/>
      <c r="LAZ13" s="127"/>
      <c r="LBA13" s="127"/>
      <c r="LBB13" s="127"/>
      <c r="LBC13" s="127"/>
      <c r="LBD13" s="127"/>
      <c r="LBE13" s="127"/>
      <c r="LBF13" s="127"/>
      <c r="LBG13" s="127"/>
      <c r="LBH13" s="127"/>
      <c r="LBI13" s="127"/>
      <c r="LBJ13" s="127"/>
      <c r="LBK13" s="127"/>
      <c r="LBL13" s="127"/>
      <c r="LBM13" s="127"/>
      <c r="LKM13" s="127"/>
      <c r="LKN13" s="127"/>
      <c r="LKV13" s="127"/>
      <c r="LKW13" s="127"/>
      <c r="LKX13" s="127"/>
      <c r="LKY13" s="127"/>
      <c r="LKZ13" s="127"/>
      <c r="LLA13" s="127"/>
      <c r="LLB13" s="127"/>
      <c r="LLC13" s="127"/>
      <c r="LLD13" s="127"/>
      <c r="LLE13" s="127"/>
      <c r="LLF13" s="127"/>
      <c r="LLG13" s="127"/>
      <c r="LLH13" s="127"/>
      <c r="LLI13" s="127"/>
      <c r="LUI13" s="127"/>
      <c r="LUJ13" s="127"/>
      <c r="LUR13" s="127"/>
      <c r="LUS13" s="127"/>
      <c r="LUT13" s="127"/>
      <c r="LUU13" s="127"/>
      <c r="LUV13" s="127"/>
      <c r="LUW13" s="127"/>
      <c r="LUX13" s="127"/>
      <c r="LUY13" s="127"/>
      <c r="LUZ13" s="127"/>
      <c r="LVA13" s="127"/>
      <c r="LVB13" s="127"/>
      <c r="LVC13" s="127"/>
      <c r="LVD13" s="127"/>
      <c r="LVE13" s="127"/>
      <c r="MEE13" s="127"/>
      <c r="MEF13" s="127"/>
      <c r="MEN13" s="127"/>
      <c r="MEO13" s="127"/>
      <c r="MEP13" s="127"/>
      <c r="MEQ13" s="127"/>
      <c r="MER13" s="127"/>
      <c r="MES13" s="127"/>
      <c r="MET13" s="127"/>
      <c r="MEU13" s="127"/>
      <c r="MEV13" s="127"/>
      <c r="MEW13" s="127"/>
      <c r="MEX13" s="127"/>
      <c r="MEY13" s="127"/>
      <c r="MEZ13" s="127"/>
      <c r="MFA13" s="127"/>
      <c r="MOA13" s="127"/>
      <c r="MOB13" s="127"/>
      <c r="MOJ13" s="127"/>
      <c r="MOK13" s="127"/>
      <c r="MOL13" s="127"/>
      <c r="MOM13" s="127"/>
      <c r="MON13" s="127"/>
      <c r="MOO13" s="127"/>
      <c r="MOP13" s="127"/>
      <c r="MOQ13" s="127"/>
      <c r="MOR13" s="127"/>
      <c r="MOS13" s="127"/>
      <c r="MOT13" s="127"/>
      <c r="MOU13" s="127"/>
      <c r="MOV13" s="127"/>
      <c r="MOW13" s="127"/>
      <c r="MXW13" s="127"/>
      <c r="MXX13" s="127"/>
      <c r="MYF13" s="127"/>
      <c r="MYG13" s="127"/>
      <c r="MYH13" s="127"/>
      <c r="MYI13" s="127"/>
      <c r="MYJ13" s="127"/>
      <c r="MYK13" s="127"/>
      <c r="MYL13" s="127"/>
      <c r="MYM13" s="127"/>
      <c r="MYN13" s="127"/>
      <c r="MYO13" s="127"/>
      <c r="MYP13" s="127"/>
      <c r="MYQ13" s="127"/>
      <c r="MYR13" s="127"/>
      <c r="MYS13" s="127"/>
      <c r="NHS13" s="127"/>
      <c r="NHT13" s="127"/>
      <c r="NIB13" s="127"/>
      <c r="NIC13" s="127"/>
      <c r="NID13" s="127"/>
      <c r="NIE13" s="127"/>
      <c r="NIF13" s="127"/>
      <c r="NIG13" s="127"/>
      <c r="NIH13" s="127"/>
      <c r="NII13" s="127"/>
      <c r="NIJ13" s="127"/>
      <c r="NIK13" s="127"/>
      <c r="NIL13" s="127"/>
      <c r="NIM13" s="127"/>
      <c r="NIN13" s="127"/>
      <c r="NIO13" s="127"/>
      <c r="NRO13" s="127"/>
      <c r="NRP13" s="127"/>
      <c r="NRX13" s="127"/>
      <c r="NRY13" s="127"/>
      <c r="NRZ13" s="127"/>
      <c r="NSA13" s="127"/>
      <c r="NSB13" s="127"/>
      <c r="NSC13" s="127"/>
      <c r="NSD13" s="127"/>
      <c r="NSE13" s="127"/>
      <c r="NSF13" s="127"/>
      <c r="NSG13" s="127"/>
      <c r="NSH13" s="127"/>
      <c r="NSI13" s="127"/>
      <c r="NSJ13" s="127"/>
      <c r="NSK13" s="127"/>
      <c r="OBK13" s="127"/>
      <c r="OBL13" s="127"/>
      <c r="OBT13" s="127"/>
      <c r="OBU13" s="127"/>
      <c r="OBV13" s="127"/>
      <c r="OBW13" s="127"/>
      <c r="OBX13" s="127"/>
      <c r="OBY13" s="127"/>
      <c r="OBZ13" s="127"/>
      <c r="OCA13" s="127"/>
      <c r="OCB13" s="127"/>
      <c r="OCC13" s="127"/>
      <c r="OCD13" s="127"/>
      <c r="OCE13" s="127"/>
      <c r="OCF13" s="127"/>
      <c r="OCG13" s="127"/>
      <c r="OLG13" s="127"/>
      <c r="OLH13" s="127"/>
      <c r="OLP13" s="127"/>
      <c r="OLQ13" s="127"/>
      <c r="OLR13" s="127"/>
      <c r="OLS13" s="127"/>
      <c r="OLT13" s="127"/>
      <c r="OLU13" s="127"/>
      <c r="OLV13" s="127"/>
      <c r="OLW13" s="127"/>
      <c r="OLX13" s="127"/>
      <c r="OLY13" s="127"/>
      <c r="OLZ13" s="127"/>
      <c r="OMA13" s="127"/>
      <c r="OMB13" s="127"/>
      <c r="OMC13" s="127"/>
      <c r="OVC13" s="127"/>
      <c r="OVD13" s="127"/>
      <c r="OVL13" s="127"/>
      <c r="OVM13" s="127"/>
      <c r="OVN13" s="127"/>
      <c r="OVO13" s="127"/>
      <c r="OVP13" s="127"/>
      <c r="OVQ13" s="127"/>
      <c r="OVR13" s="127"/>
      <c r="OVS13" s="127"/>
      <c r="OVT13" s="127"/>
      <c r="OVU13" s="127"/>
      <c r="OVV13" s="127"/>
      <c r="OVW13" s="127"/>
      <c r="OVX13" s="127"/>
      <c r="OVY13" s="127"/>
      <c r="PEY13" s="127"/>
      <c r="PEZ13" s="127"/>
      <c r="PFH13" s="127"/>
      <c r="PFI13" s="127"/>
      <c r="PFJ13" s="127"/>
      <c r="PFK13" s="127"/>
      <c r="PFL13" s="127"/>
      <c r="PFM13" s="127"/>
      <c r="PFN13" s="127"/>
      <c r="PFO13" s="127"/>
      <c r="PFP13" s="127"/>
      <c r="PFQ13" s="127"/>
      <c r="PFR13" s="127"/>
      <c r="PFS13" s="127"/>
      <c r="PFT13" s="127"/>
      <c r="PFU13" s="127"/>
      <c r="POU13" s="127"/>
      <c r="POV13" s="127"/>
      <c r="PPD13" s="127"/>
      <c r="PPE13" s="127"/>
      <c r="PPF13" s="127"/>
      <c r="PPG13" s="127"/>
      <c r="PPH13" s="127"/>
      <c r="PPI13" s="127"/>
      <c r="PPJ13" s="127"/>
      <c r="PPK13" s="127"/>
      <c r="PPL13" s="127"/>
      <c r="PPM13" s="127"/>
      <c r="PPN13" s="127"/>
      <c r="PPO13" s="127"/>
      <c r="PPP13" s="127"/>
      <c r="PPQ13" s="127"/>
      <c r="PYQ13" s="127"/>
      <c r="PYR13" s="127"/>
      <c r="PYZ13" s="127"/>
      <c r="PZA13" s="127"/>
      <c r="PZB13" s="127"/>
      <c r="PZC13" s="127"/>
      <c r="PZD13" s="127"/>
      <c r="PZE13" s="127"/>
      <c r="PZF13" s="127"/>
      <c r="PZG13" s="127"/>
      <c r="PZH13" s="127"/>
      <c r="PZI13" s="127"/>
      <c r="PZJ13" s="127"/>
      <c r="PZK13" s="127"/>
      <c r="PZL13" s="127"/>
      <c r="PZM13" s="127"/>
      <c r="QIM13" s="127"/>
      <c r="QIN13" s="127"/>
      <c r="QIV13" s="127"/>
      <c r="QIW13" s="127"/>
      <c r="QIX13" s="127"/>
      <c r="QIY13" s="127"/>
      <c r="QIZ13" s="127"/>
      <c r="QJA13" s="127"/>
      <c r="QJB13" s="127"/>
      <c r="QJC13" s="127"/>
      <c r="QJD13" s="127"/>
      <c r="QJE13" s="127"/>
      <c r="QJF13" s="127"/>
      <c r="QJG13" s="127"/>
      <c r="QJH13" s="127"/>
      <c r="QJI13" s="127"/>
      <c r="QSI13" s="127"/>
      <c r="QSJ13" s="127"/>
      <c r="QSR13" s="127"/>
      <c r="QSS13" s="127"/>
      <c r="QST13" s="127"/>
      <c r="QSU13" s="127"/>
      <c r="QSV13" s="127"/>
      <c r="QSW13" s="127"/>
      <c r="QSX13" s="127"/>
      <c r="QSY13" s="127"/>
      <c r="QSZ13" s="127"/>
      <c r="QTA13" s="127"/>
      <c r="QTB13" s="127"/>
      <c r="QTC13" s="127"/>
      <c r="QTD13" s="127"/>
      <c r="QTE13" s="127"/>
      <c r="RCE13" s="127"/>
      <c r="RCF13" s="127"/>
      <c r="RCN13" s="127"/>
      <c r="RCO13" s="127"/>
      <c r="RCP13" s="127"/>
      <c r="RCQ13" s="127"/>
      <c r="RCR13" s="127"/>
      <c r="RCS13" s="127"/>
      <c r="RCT13" s="127"/>
      <c r="RCU13" s="127"/>
      <c r="RCV13" s="127"/>
      <c r="RCW13" s="127"/>
      <c r="RCX13" s="127"/>
      <c r="RCY13" s="127"/>
      <c r="RCZ13" s="127"/>
      <c r="RDA13" s="127"/>
      <c r="RMA13" s="127"/>
      <c r="RMB13" s="127"/>
      <c r="RMJ13" s="127"/>
      <c r="RMK13" s="127"/>
      <c r="RML13" s="127"/>
      <c r="RMM13" s="127"/>
      <c r="RMN13" s="127"/>
      <c r="RMO13" s="127"/>
      <c r="RMP13" s="127"/>
      <c r="RMQ13" s="127"/>
      <c r="RMR13" s="127"/>
      <c r="RMS13" s="127"/>
      <c r="RMT13" s="127"/>
      <c r="RMU13" s="127"/>
      <c r="RMV13" s="127"/>
      <c r="RMW13" s="127"/>
      <c r="RVW13" s="127"/>
      <c r="RVX13" s="127"/>
      <c r="RWF13" s="127"/>
      <c r="RWG13" s="127"/>
      <c r="RWH13" s="127"/>
      <c r="RWI13" s="127"/>
      <c r="RWJ13" s="127"/>
      <c r="RWK13" s="127"/>
      <c r="RWL13" s="127"/>
      <c r="RWM13" s="127"/>
      <c r="RWN13" s="127"/>
      <c r="RWO13" s="127"/>
      <c r="RWP13" s="127"/>
      <c r="RWQ13" s="127"/>
      <c r="RWR13" s="127"/>
      <c r="RWS13" s="127"/>
      <c r="SFS13" s="127"/>
      <c r="SFT13" s="127"/>
      <c r="SGB13" s="127"/>
      <c r="SGC13" s="127"/>
      <c r="SGD13" s="127"/>
      <c r="SGE13" s="127"/>
      <c r="SGF13" s="127"/>
      <c r="SGG13" s="127"/>
      <c r="SGH13" s="127"/>
      <c r="SGI13" s="127"/>
      <c r="SGJ13" s="127"/>
      <c r="SGK13" s="127"/>
      <c r="SGL13" s="127"/>
      <c r="SGM13" s="127"/>
      <c r="SGN13" s="127"/>
      <c r="SGO13" s="127"/>
      <c r="SPO13" s="127"/>
      <c r="SPP13" s="127"/>
      <c r="SPX13" s="127"/>
      <c r="SPY13" s="127"/>
      <c r="SPZ13" s="127"/>
      <c r="SQA13" s="127"/>
      <c r="SQB13" s="127"/>
      <c r="SQC13" s="127"/>
      <c r="SQD13" s="127"/>
      <c r="SQE13" s="127"/>
      <c r="SQF13" s="127"/>
      <c r="SQG13" s="127"/>
      <c r="SQH13" s="127"/>
      <c r="SQI13" s="127"/>
      <c r="SQJ13" s="127"/>
      <c r="SQK13" s="127"/>
      <c r="SZK13" s="127"/>
      <c r="SZL13" s="127"/>
      <c r="SZT13" s="127"/>
      <c r="SZU13" s="127"/>
      <c r="SZV13" s="127"/>
      <c r="SZW13" s="127"/>
      <c r="SZX13" s="127"/>
      <c r="SZY13" s="127"/>
      <c r="SZZ13" s="127"/>
      <c r="TAA13" s="127"/>
      <c r="TAB13" s="127"/>
      <c r="TAC13" s="127"/>
      <c r="TAD13" s="127"/>
      <c r="TAE13" s="127"/>
      <c r="TAF13" s="127"/>
      <c r="TAG13" s="127"/>
      <c r="TJG13" s="127"/>
      <c r="TJH13" s="127"/>
      <c r="TJP13" s="127"/>
      <c r="TJQ13" s="127"/>
      <c r="TJR13" s="127"/>
      <c r="TJS13" s="127"/>
      <c r="TJT13" s="127"/>
      <c r="TJU13" s="127"/>
      <c r="TJV13" s="127"/>
      <c r="TJW13" s="127"/>
      <c r="TJX13" s="127"/>
      <c r="TJY13" s="127"/>
      <c r="TJZ13" s="127"/>
      <c r="TKA13" s="127"/>
      <c r="TKB13" s="127"/>
      <c r="TKC13" s="127"/>
      <c r="TTC13" s="127"/>
      <c r="TTD13" s="127"/>
      <c r="TTL13" s="127"/>
      <c r="TTM13" s="127"/>
      <c r="TTN13" s="127"/>
      <c r="TTO13" s="127"/>
      <c r="TTP13" s="127"/>
      <c r="TTQ13" s="127"/>
      <c r="TTR13" s="127"/>
      <c r="TTS13" s="127"/>
      <c r="TTT13" s="127"/>
      <c r="TTU13" s="127"/>
      <c r="TTV13" s="127"/>
      <c r="TTW13" s="127"/>
      <c r="TTX13" s="127"/>
      <c r="TTY13" s="127"/>
      <c r="UCY13" s="127"/>
      <c r="UCZ13" s="127"/>
      <c r="UDH13" s="127"/>
      <c r="UDI13" s="127"/>
      <c r="UDJ13" s="127"/>
      <c r="UDK13" s="127"/>
      <c r="UDL13" s="127"/>
      <c r="UDM13" s="127"/>
      <c r="UDN13" s="127"/>
      <c r="UDO13" s="127"/>
      <c r="UDP13" s="127"/>
      <c r="UDQ13" s="127"/>
      <c r="UDR13" s="127"/>
      <c r="UDS13" s="127"/>
      <c r="UDT13" s="127"/>
      <c r="UDU13" s="127"/>
      <c r="UMU13" s="127"/>
      <c r="UMV13" s="127"/>
      <c r="UND13" s="127"/>
      <c r="UNE13" s="127"/>
      <c r="UNF13" s="127"/>
      <c r="UNG13" s="127"/>
      <c r="UNH13" s="127"/>
      <c r="UNI13" s="127"/>
      <c r="UNJ13" s="127"/>
      <c r="UNK13" s="127"/>
      <c r="UNL13" s="127"/>
      <c r="UNM13" s="127"/>
      <c r="UNN13" s="127"/>
      <c r="UNO13" s="127"/>
      <c r="UNP13" s="127"/>
      <c r="UNQ13" s="127"/>
      <c r="UWQ13" s="127"/>
      <c r="UWR13" s="127"/>
      <c r="UWZ13" s="127"/>
      <c r="UXA13" s="127"/>
      <c r="UXB13" s="127"/>
      <c r="UXC13" s="127"/>
      <c r="UXD13" s="127"/>
      <c r="UXE13" s="127"/>
      <c r="UXF13" s="127"/>
      <c r="UXG13" s="127"/>
      <c r="UXH13" s="127"/>
      <c r="UXI13" s="127"/>
      <c r="UXJ13" s="127"/>
      <c r="UXK13" s="127"/>
      <c r="UXL13" s="127"/>
      <c r="UXM13" s="127"/>
      <c r="VGM13" s="127"/>
      <c r="VGN13" s="127"/>
      <c r="VGV13" s="127"/>
      <c r="VGW13" s="127"/>
      <c r="VGX13" s="127"/>
      <c r="VGY13" s="127"/>
      <c r="VGZ13" s="127"/>
      <c r="VHA13" s="127"/>
      <c r="VHB13" s="127"/>
      <c r="VHC13" s="127"/>
      <c r="VHD13" s="127"/>
      <c r="VHE13" s="127"/>
      <c r="VHF13" s="127"/>
      <c r="VHG13" s="127"/>
      <c r="VHH13" s="127"/>
      <c r="VHI13" s="127"/>
      <c r="VQI13" s="127"/>
      <c r="VQJ13" s="127"/>
      <c r="VQR13" s="127"/>
      <c r="VQS13" s="127"/>
      <c r="VQT13" s="127"/>
      <c r="VQU13" s="127"/>
      <c r="VQV13" s="127"/>
      <c r="VQW13" s="127"/>
      <c r="VQX13" s="127"/>
      <c r="VQY13" s="127"/>
      <c r="VQZ13" s="127"/>
      <c r="VRA13" s="127"/>
      <c r="VRB13" s="127"/>
      <c r="VRC13" s="127"/>
      <c r="VRD13" s="127"/>
      <c r="VRE13" s="127"/>
      <c r="WAE13" s="127"/>
      <c r="WAF13" s="127"/>
      <c r="WAN13" s="127"/>
      <c r="WAO13" s="127"/>
      <c r="WAP13" s="127"/>
      <c r="WAQ13" s="127"/>
      <c r="WAR13" s="127"/>
      <c r="WAS13" s="127"/>
      <c r="WAT13" s="127"/>
      <c r="WAU13" s="127"/>
      <c r="WAV13" s="127"/>
      <c r="WAW13" s="127"/>
      <c r="WAX13" s="127"/>
      <c r="WAY13" s="127"/>
      <c r="WAZ13" s="127"/>
      <c r="WBA13" s="127"/>
      <c r="WKA13" s="127"/>
      <c r="WKB13" s="127"/>
      <c r="WKJ13" s="127"/>
      <c r="WKK13" s="127"/>
      <c r="WKL13" s="127"/>
      <c r="WKM13" s="127"/>
      <c r="WKN13" s="127"/>
      <c r="WKO13" s="127"/>
      <c r="WKP13" s="127"/>
      <c r="WKQ13" s="127"/>
      <c r="WKR13" s="127"/>
      <c r="WKS13" s="127"/>
      <c r="WKT13" s="127"/>
      <c r="WKU13" s="127"/>
      <c r="WKV13" s="127"/>
      <c r="WKW13" s="127"/>
      <c r="WTW13" s="127"/>
      <c r="WTX13" s="127"/>
      <c r="WUF13" s="127"/>
      <c r="WUG13" s="127"/>
      <c r="WUH13" s="127"/>
      <c r="WUI13" s="127"/>
      <c r="WUJ13" s="127"/>
      <c r="WUK13" s="127"/>
      <c r="WUL13" s="127"/>
      <c r="WUM13" s="127"/>
      <c r="WUN13" s="127"/>
      <c r="WUO13" s="127"/>
      <c r="WUP13" s="127"/>
      <c r="WUQ13" s="127"/>
      <c r="WUR13" s="127"/>
      <c r="WUS13" s="127"/>
    </row>
    <row r="14" spans="1:1009 1243:2033 2267:3057 3291:4081 4315:5105 5339:6129 6363:7153 7387:8177 8411:9201 9435:10225 10459:11249 11483:12273 12507:13297 13531:14321 14555:15345 15579:16113" ht="23.45" customHeight="1" outlineLevel="1">
      <c r="A14" s="240" t="s">
        <v>18</v>
      </c>
      <c r="B14" s="241" t="s">
        <v>411</v>
      </c>
      <c r="C14" s="242"/>
      <c r="D14" s="243"/>
      <c r="E14" s="244"/>
      <c r="F14" s="244"/>
      <c r="G14" s="245">
        <v>80</v>
      </c>
      <c r="H14" s="229">
        <f t="shared" si="0"/>
        <v>0</v>
      </c>
      <c r="I14" s="246"/>
      <c r="J14" s="247"/>
      <c r="K14" s="246"/>
      <c r="L14" s="246"/>
      <c r="M14" s="248"/>
      <c r="HK14" s="127"/>
      <c r="HL14" s="127"/>
      <c r="HT14" s="127"/>
      <c r="HU14" s="127"/>
      <c r="HV14" s="127"/>
      <c r="HW14" s="127"/>
      <c r="HX14" s="127"/>
      <c r="HY14" s="127"/>
      <c r="HZ14" s="127"/>
      <c r="IA14" s="127"/>
      <c r="IB14" s="127"/>
      <c r="IC14" s="127"/>
      <c r="ID14" s="127"/>
      <c r="IE14" s="127"/>
      <c r="IF14" s="127"/>
      <c r="IG14" s="127"/>
      <c r="RG14" s="127"/>
      <c r="RH14" s="127"/>
      <c r="RP14" s="127"/>
      <c r="RQ14" s="127"/>
      <c r="RR14" s="127"/>
      <c r="RS14" s="127"/>
      <c r="RT14" s="127"/>
      <c r="RU14" s="127"/>
      <c r="RV14" s="127"/>
      <c r="RW14" s="127"/>
      <c r="RX14" s="127"/>
      <c r="RY14" s="127"/>
      <c r="RZ14" s="127"/>
      <c r="SA14" s="127"/>
      <c r="SB14" s="127"/>
      <c r="SC14" s="127"/>
      <c r="ABC14" s="127"/>
      <c r="ABD14" s="127"/>
      <c r="ABL14" s="127"/>
      <c r="ABM14" s="127"/>
      <c r="ABN14" s="127"/>
      <c r="ABO14" s="127"/>
      <c r="ABP14" s="127"/>
      <c r="ABQ14" s="127"/>
      <c r="ABR14" s="127"/>
      <c r="ABS14" s="127"/>
      <c r="ABT14" s="127"/>
      <c r="ABU14" s="127"/>
      <c r="ABV14" s="127"/>
      <c r="ABW14" s="127"/>
      <c r="ABX14" s="127"/>
      <c r="ABY14" s="127"/>
      <c r="AKY14" s="127"/>
      <c r="AKZ14" s="127"/>
      <c r="ALH14" s="127"/>
      <c r="ALI14" s="127"/>
      <c r="ALJ14" s="127"/>
      <c r="ALK14" s="127"/>
      <c r="ALL14" s="127"/>
      <c r="ALM14" s="127"/>
      <c r="ALN14" s="127"/>
      <c r="ALO14" s="127"/>
      <c r="ALP14" s="127"/>
      <c r="ALQ14" s="127"/>
      <c r="ALR14" s="127"/>
      <c r="ALS14" s="127"/>
      <c r="ALT14" s="127"/>
      <c r="ALU14" s="127"/>
      <c r="AUU14" s="127"/>
      <c r="AUV14" s="127"/>
      <c r="AVD14" s="127"/>
      <c r="AVE14" s="127"/>
      <c r="AVF14" s="127"/>
      <c r="AVG14" s="127"/>
      <c r="AVH14" s="127"/>
      <c r="AVI14" s="127"/>
      <c r="AVJ14" s="127"/>
      <c r="AVK14" s="127"/>
      <c r="AVL14" s="127"/>
      <c r="AVM14" s="127"/>
      <c r="AVN14" s="127"/>
      <c r="AVO14" s="127"/>
      <c r="AVP14" s="127"/>
      <c r="AVQ14" s="127"/>
      <c r="BEQ14" s="127"/>
      <c r="BER14" s="127"/>
      <c r="BEZ14" s="127"/>
      <c r="BFA14" s="127"/>
      <c r="BFB14" s="127"/>
      <c r="BFC14" s="127"/>
      <c r="BFD14" s="127"/>
      <c r="BFE14" s="127"/>
      <c r="BFF14" s="127"/>
      <c r="BFG14" s="127"/>
      <c r="BFH14" s="127"/>
      <c r="BFI14" s="127"/>
      <c r="BFJ14" s="127"/>
      <c r="BFK14" s="127"/>
      <c r="BFL14" s="127"/>
      <c r="BFM14" s="127"/>
      <c r="BOM14" s="127"/>
      <c r="BON14" s="127"/>
      <c r="BOV14" s="127"/>
      <c r="BOW14" s="127"/>
      <c r="BOX14" s="127"/>
      <c r="BOY14" s="127"/>
      <c r="BOZ14" s="127"/>
      <c r="BPA14" s="127"/>
      <c r="BPB14" s="127"/>
      <c r="BPC14" s="127"/>
      <c r="BPD14" s="127"/>
      <c r="BPE14" s="127"/>
      <c r="BPF14" s="127"/>
      <c r="BPG14" s="127"/>
      <c r="BPH14" s="127"/>
      <c r="BPI14" s="127"/>
      <c r="BYI14" s="127"/>
      <c r="BYJ14" s="127"/>
      <c r="BYR14" s="127"/>
      <c r="BYS14" s="127"/>
      <c r="BYT14" s="127"/>
      <c r="BYU14" s="127"/>
      <c r="BYV14" s="127"/>
      <c r="BYW14" s="127"/>
      <c r="BYX14" s="127"/>
      <c r="BYY14" s="127"/>
      <c r="BYZ14" s="127"/>
      <c r="BZA14" s="127"/>
      <c r="BZB14" s="127"/>
      <c r="BZC14" s="127"/>
      <c r="BZD14" s="127"/>
      <c r="BZE14" s="127"/>
      <c r="CIE14" s="127"/>
      <c r="CIF14" s="127"/>
      <c r="CIN14" s="127"/>
      <c r="CIO14" s="127"/>
      <c r="CIP14" s="127"/>
      <c r="CIQ14" s="127"/>
      <c r="CIR14" s="127"/>
      <c r="CIS14" s="127"/>
      <c r="CIT14" s="127"/>
      <c r="CIU14" s="127"/>
      <c r="CIV14" s="127"/>
      <c r="CIW14" s="127"/>
      <c r="CIX14" s="127"/>
      <c r="CIY14" s="127"/>
      <c r="CIZ14" s="127"/>
      <c r="CJA14" s="127"/>
      <c r="CSA14" s="127"/>
      <c r="CSB14" s="127"/>
      <c r="CSJ14" s="127"/>
      <c r="CSK14" s="127"/>
      <c r="CSL14" s="127"/>
      <c r="CSM14" s="127"/>
      <c r="CSN14" s="127"/>
      <c r="CSO14" s="127"/>
      <c r="CSP14" s="127"/>
      <c r="CSQ14" s="127"/>
      <c r="CSR14" s="127"/>
      <c r="CSS14" s="127"/>
      <c r="CST14" s="127"/>
      <c r="CSU14" s="127"/>
      <c r="CSV14" s="127"/>
      <c r="CSW14" s="127"/>
      <c r="DBW14" s="127"/>
      <c r="DBX14" s="127"/>
      <c r="DCF14" s="127"/>
      <c r="DCG14" s="127"/>
      <c r="DCH14" s="127"/>
      <c r="DCI14" s="127"/>
      <c r="DCJ14" s="127"/>
      <c r="DCK14" s="127"/>
      <c r="DCL14" s="127"/>
      <c r="DCM14" s="127"/>
      <c r="DCN14" s="127"/>
      <c r="DCO14" s="127"/>
      <c r="DCP14" s="127"/>
      <c r="DCQ14" s="127"/>
      <c r="DCR14" s="127"/>
      <c r="DCS14" s="127"/>
      <c r="DLS14" s="127"/>
      <c r="DLT14" s="127"/>
      <c r="DMB14" s="127"/>
      <c r="DMC14" s="127"/>
      <c r="DMD14" s="127"/>
      <c r="DME14" s="127"/>
      <c r="DMF14" s="127"/>
      <c r="DMG14" s="127"/>
      <c r="DMH14" s="127"/>
      <c r="DMI14" s="127"/>
      <c r="DMJ14" s="127"/>
      <c r="DMK14" s="127"/>
      <c r="DML14" s="127"/>
      <c r="DMM14" s="127"/>
      <c r="DMN14" s="127"/>
      <c r="DMO14" s="127"/>
      <c r="DVO14" s="127"/>
      <c r="DVP14" s="127"/>
      <c r="DVX14" s="127"/>
      <c r="DVY14" s="127"/>
      <c r="DVZ14" s="127"/>
      <c r="DWA14" s="127"/>
      <c r="DWB14" s="127"/>
      <c r="DWC14" s="127"/>
      <c r="DWD14" s="127"/>
      <c r="DWE14" s="127"/>
      <c r="DWF14" s="127"/>
      <c r="DWG14" s="127"/>
      <c r="DWH14" s="127"/>
      <c r="DWI14" s="127"/>
      <c r="DWJ14" s="127"/>
      <c r="DWK14" s="127"/>
      <c r="EFK14" s="127"/>
      <c r="EFL14" s="127"/>
      <c r="EFT14" s="127"/>
      <c r="EFU14" s="127"/>
      <c r="EFV14" s="127"/>
      <c r="EFW14" s="127"/>
      <c r="EFX14" s="127"/>
      <c r="EFY14" s="127"/>
      <c r="EFZ14" s="127"/>
      <c r="EGA14" s="127"/>
      <c r="EGB14" s="127"/>
      <c r="EGC14" s="127"/>
      <c r="EGD14" s="127"/>
      <c r="EGE14" s="127"/>
      <c r="EGF14" s="127"/>
      <c r="EGG14" s="127"/>
      <c r="EPG14" s="127"/>
      <c r="EPH14" s="127"/>
      <c r="EPP14" s="127"/>
      <c r="EPQ14" s="127"/>
      <c r="EPR14" s="127"/>
      <c r="EPS14" s="127"/>
      <c r="EPT14" s="127"/>
      <c r="EPU14" s="127"/>
      <c r="EPV14" s="127"/>
      <c r="EPW14" s="127"/>
      <c r="EPX14" s="127"/>
      <c r="EPY14" s="127"/>
      <c r="EPZ14" s="127"/>
      <c r="EQA14" s="127"/>
      <c r="EQB14" s="127"/>
      <c r="EQC14" s="127"/>
      <c r="EZC14" s="127"/>
      <c r="EZD14" s="127"/>
      <c r="EZL14" s="127"/>
      <c r="EZM14" s="127"/>
      <c r="EZN14" s="127"/>
      <c r="EZO14" s="127"/>
      <c r="EZP14" s="127"/>
      <c r="EZQ14" s="127"/>
      <c r="EZR14" s="127"/>
      <c r="EZS14" s="127"/>
      <c r="EZT14" s="127"/>
      <c r="EZU14" s="127"/>
      <c r="EZV14" s="127"/>
      <c r="EZW14" s="127"/>
      <c r="EZX14" s="127"/>
      <c r="EZY14" s="127"/>
      <c r="FIY14" s="127"/>
      <c r="FIZ14" s="127"/>
      <c r="FJH14" s="127"/>
      <c r="FJI14" s="127"/>
      <c r="FJJ14" s="127"/>
      <c r="FJK14" s="127"/>
      <c r="FJL14" s="127"/>
      <c r="FJM14" s="127"/>
      <c r="FJN14" s="127"/>
      <c r="FJO14" s="127"/>
      <c r="FJP14" s="127"/>
      <c r="FJQ14" s="127"/>
      <c r="FJR14" s="127"/>
      <c r="FJS14" s="127"/>
      <c r="FJT14" s="127"/>
      <c r="FJU14" s="127"/>
      <c r="FSU14" s="127"/>
      <c r="FSV14" s="127"/>
      <c r="FTD14" s="127"/>
      <c r="FTE14" s="127"/>
      <c r="FTF14" s="127"/>
      <c r="FTG14" s="127"/>
      <c r="FTH14" s="127"/>
      <c r="FTI14" s="127"/>
      <c r="FTJ14" s="127"/>
      <c r="FTK14" s="127"/>
      <c r="FTL14" s="127"/>
      <c r="FTM14" s="127"/>
      <c r="FTN14" s="127"/>
      <c r="FTO14" s="127"/>
      <c r="FTP14" s="127"/>
      <c r="FTQ14" s="127"/>
      <c r="GCQ14" s="127"/>
      <c r="GCR14" s="127"/>
      <c r="GCZ14" s="127"/>
      <c r="GDA14" s="127"/>
      <c r="GDB14" s="127"/>
      <c r="GDC14" s="127"/>
      <c r="GDD14" s="127"/>
      <c r="GDE14" s="127"/>
      <c r="GDF14" s="127"/>
      <c r="GDG14" s="127"/>
      <c r="GDH14" s="127"/>
      <c r="GDI14" s="127"/>
      <c r="GDJ14" s="127"/>
      <c r="GDK14" s="127"/>
      <c r="GDL14" s="127"/>
      <c r="GDM14" s="127"/>
      <c r="GMM14" s="127"/>
      <c r="GMN14" s="127"/>
      <c r="GMV14" s="127"/>
      <c r="GMW14" s="127"/>
      <c r="GMX14" s="127"/>
      <c r="GMY14" s="127"/>
      <c r="GMZ14" s="127"/>
      <c r="GNA14" s="127"/>
      <c r="GNB14" s="127"/>
      <c r="GNC14" s="127"/>
      <c r="GND14" s="127"/>
      <c r="GNE14" s="127"/>
      <c r="GNF14" s="127"/>
      <c r="GNG14" s="127"/>
      <c r="GNH14" s="127"/>
      <c r="GNI14" s="127"/>
      <c r="GWI14" s="127"/>
      <c r="GWJ14" s="127"/>
      <c r="GWR14" s="127"/>
      <c r="GWS14" s="127"/>
      <c r="GWT14" s="127"/>
      <c r="GWU14" s="127"/>
      <c r="GWV14" s="127"/>
      <c r="GWW14" s="127"/>
      <c r="GWX14" s="127"/>
      <c r="GWY14" s="127"/>
      <c r="GWZ14" s="127"/>
      <c r="GXA14" s="127"/>
      <c r="GXB14" s="127"/>
      <c r="GXC14" s="127"/>
      <c r="GXD14" s="127"/>
      <c r="GXE14" s="127"/>
      <c r="HGE14" s="127"/>
      <c r="HGF14" s="127"/>
      <c r="HGN14" s="127"/>
      <c r="HGO14" s="127"/>
      <c r="HGP14" s="127"/>
      <c r="HGQ14" s="127"/>
      <c r="HGR14" s="127"/>
      <c r="HGS14" s="127"/>
      <c r="HGT14" s="127"/>
      <c r="HGU14" s="127"/>
      <c r="HGV14" s="127"/>
      <c r="HGW14" s="127"/>
      <c r="HGX14" s="127"/>
      <c r="HGY14" s="127"/>
      <c r="HGZ14" s="127"/>
      <c r="HHA14" s="127"/>
      <c r="HQA14" s="127"/>
      <c r="HQB14" s="127"/>
      <c r="HQJ14" s="127"/>
      <c r="HQK14" s="127"/>
      <c r="HQL14" s="127"/>
      <c r="HQM14" s="127"/>
      <c r="HQN14" s="127"/>
      <c r="HQO14" s="127"/>
      <c r="HQP14" s="127"/>
      <c r="HQQ14" s="127"/>
      <c r="HQR14" s="127"/>
      <c r="HQS14" s="127"/>
      <c r="HQT14" s="127"/>
      <c r="HQU14" s="127"/>
      <c r="HQV14" s="127"/>
      <c r="HQW14" s="127"/>
      <c r="HZW14" s="127"/>
      <c r="HZX14" s="127"/>
      <c r="IAF14" s="127"/>
      <c r="IAG14" s="127"/>
      <c r="IAH14" s="127"/>
      <c r="IAI14" s="127"/>
      <c r="IAJ14" s="127"/>
      <c r="IAK14" s="127"/>
      <c r="IAL14" s="127"/>
      <c r="IAM14" s="127"/>
      <c r="IAN14" s="127"/>
      <c r="IAO14" s="127"/>
      <c r="IAP14" s="127"/>
      <c r="IAQ14" s="127"/>
      <c r="IAR14" s="127"/>
      <c r="IAS14" s="127"/>
      <c r="IJS14" s="127"/>
      <c r="IJT14" s="127"/>
      <c r="IKB14" s="127"/>
      <c r="IKC14" s="127"/>
      <c r="IKD14" s="127"/>
      <c r="IKE14" s="127"/>
      <c r="IKF14" s="127"/>
      <c r="IKG14" s="127"/>
      <c r="IKH14" s="127"/>
      <c r="IKI14" s="127"/>
      <c r="IKJ14" s="127"/>
      <c r="IKK14" s="127"/>
      <c r="IKL14" s="127"/>
      <c r="IKM14" s="127"/>
      <c r="IKN14" s="127"/>
      <c r="IKO14" s="127"/>
      <c r="ITO14" s="127"/>
      <c r="ITP14" s="127"/>
      <c r="ITX14" s="127"/>
      <c r="ITY14" s="127"/>
      <c r="ITZ14" s="127"/>
      <c r="IUA14" s="127"/>
      <c r="IUB14" s="127"/>
      <c r="IUC14" s="127"/>
      <c r="IUD14" s="127"/>
      <c r="IUE14" s="127"/>
      <c r="IUF14" s="127"/>
      <c r="IUG14" s="127"/>
      <c r="IUH14" s="127"/>
      <c r="IUI14" s="127"/>
      <c r="IUJ14" s="127"/>
      <c r="IUK14" s="127"/>
      <c r="JDK14" s="127"/>
      <c r="JDL14" s="127"/>
      <c r="JDT14" s="127"/>
      <c r="JDU14" s="127"/>
      <c r="JDV14" s="127"/>
      <c r="JDW14" s="127"/>
      <c r="JDX14" s="127"/>
      <c r="JDY14" s="127"/>
      <c r="JDZ14" s="127"/>
      <c r="JEA14" s="127"/>
      <c r="JEB14" s="127"/>
      <c r="JEC14" s="127"/>
      <c r="JED14" s="127"/>
      <c r="JEE14" s="127"/>
      <c r="JEF14" s="127"/>
      <c r="JEG14" s="127"/>
      <c r="JNG14" s="127"/>
      <c r="JNH14" s="127"/>
      <c r="JNP14" s="127"/>
      <c r="JNQ14" s="127"/>
      <c r="JNR14" s="127"/>
      <c r="JNS14" s="127"/>
      <c r="JNT14" s="127"/>
      <c r="JNU14" s="127"/>
      <c r="JNV14" s="127"/>
      <c r="JNW14" s="127"/>
      <c r="JNX14" s="127"/>
      <c r="JNY14" s="127"/>
      <c r="JNZ14" s="127"/>
      <c r="JOA14" s="127"/>
      <c r="JOB14" s="127"/>
      <c r="JOC14" s="127"/>
      <c r="JXC14" s="127"/>
      <c r="JXD14" s="127"/>
      <c r="JXL14" s="127"/>
      <c r="JXM14" s="127"/>
      <c r="JXN14" s="127"/>
      <c r="JXO14" s="127"/>
      <c r="JXP14" s="127"/>
      <c r="JXQ14" s="127"/>
      <c r="JXR14" s="127"/>
      <c r="JXS14" s="127"/>
      <c r="JXT14" s="127"/>
      <c r="JXU14" s="127"/>
      <c r="JXV14" s="127"/>
      <c r="JXW14" s="127"/>
      <c r="JXX14" s="127"/>
      <c r="JXY14" s="127"/>
      <c r="KGY14" s="127"/>
      <c r="KGZ14" s="127"/>
      <c r="KHH14" s="127"/>
      <c r="KHI14" s="127"/>
      <c r="KHJ14" s="127"/>
      <c r="KHK14" s="127"/>
      <c r="KHL14" s="127"/>
      <c r="KHM14" s="127"/>
      <c r="KHN14" s="127"/>
      <c r="KHO14" s="127"/>
      <c r="KHP14" s="127"/>
      <c r="KHQ14" s="127"/>
      <c r="KHR14" s="127"/>
      <c r="KHS14" s="127"/>
      <c r="KHT14" s="127"/>
      <c r="KHU14" s="127"/>
      <c r="KQU14" s="127"/>
      <c r="KQV14" s="127"/>
      <c r="KRD14" s="127"/>
      <c r="KRE14" s="127"/>
      <c r="KRF14" s="127"/>
      <c r="KRG14" s="127"/>
      <c r="KRH14" s="127"/>
      <c r="KRI14" s="127"/>
      <c r="KRJ14" s="127"/>
      <c r="KRK14" s="127"/>
      <c r="KRL14" s="127"/>
      <c r="KRM14" s="127"/>
      <c r="KRN14" s="127"/>
      <c r="KRO14" s="127"/>
      <c r="KRP14" s="127"/>
      <c r="KRQ14" s="127"/>
      <c r="LAQ14" s="127"/>
      <c r="LAR14" s="127"/>
      <c r="LAZ14" s="127"/>
      <c r="LBA14" s="127"/>
      <c r="LBB14" s="127"/>
      <c r="LBC14" s="127"/>
      <c r="LBD14" s="127"/>
      <c r="LBE14" s="127"/>
      <c r="LBF14" s="127"/>
      <c r="LBG14" s="127"/>
      <c r="LBH14" s="127"/>
      <c r="LBI14" s="127"/>
      <c r="LBJ14" s="127"/>
      <c r="LBK14" s="127"/>
      <c r="LBL14" s="127"/>
      <c r="LBM14" s="127"/>
      <c r="LKM14" s="127"/>
      <c r="LKN14" s="127"/>
      <c r="LKV14" s="127"/>
      <c r="LKW14" s="127"/>
      <c r="LKX14" s="127"/>
      <c r="LKY14" s="127"/>
      <c r="LKZ14" s="127"/>
      <c r="LLA14" s="127"/>
      <c r="LLB14" s="127"/>
      <c r="LLC14" s="127"/>
      <c r="LLD14" s="127"/>
      <c r="LLE14" s="127"/>
      <c r="LLF14" s="127"/>
      <c r="LLG14" s="127"/>
      <c r="LLH14" s="127"/>
      <c r="LLI14" s="127"/>
      <c r="LUI14" s="127"/>
      <c r="LUJ14" s="127"/>
      <c r="LUR14" s="127"/>
      <c r="LUS14" s="127"/>
      <c r="LUT14" s="127"/>
      <c r="LUU14" s="127"/>
      <c r="LUV14" s="127"/>
      <c r="LUW14" s="127"/>
      <c r="LUX14" s="127"/>
      <c r="LUY14" s="127"/>
      <c r="LUZ14" s="127"/>
      <c r="LVA14" s="127"/>
      <c r="LVB14" s="127"/>
      <c r="LVC14" s="127"/>
      <c r="LVD14" s="127"/>
      <c r="LVE14" s="127"/>
      <c r="MEE14" s="127"/>
      <c r="MEF14" s="127"/>
      <c r="MEN14" s="127"/>
      <c r="MEO14" s="127"/>
      <c r="MEP14" s="127"/>
      <c r="MEQ14" s="127"/>
      <c r="MER14" s="127"/>
      <c r="MES14" s="127"/>
      <c r="MET14" s="127"/>
      <c r="MEU14" s="127"/>
      <c r="MEV14" s="127"/>
      <c r="MEW14" s="127"/>
      <c r="MEX14" s="127"/>
      <c r="MEY14" s="127"/>
      <c r="MEZ14" s="127"/>
      <c r="MFA14" s="127"/>
      <c r="MOA14" s="127"/>
      <c r="MOB14" s="127"/>
      <c r="MOJ14" s="127"/>
      <c r="MOK14" s="127"/>
      <c r="MOL14" s="127"/>
      <c r="MOM14" s="127"/>
      <c r="MON14" s="127"/>
      <c r="MOO14" s="127"/>
      <c r="MOP14" s="127"/>
      <c r="MOQ14" s="127"/>
      <c r="MOR14" s="127"/>
      <c r="MOS14" s="127"/>
      <c r="MOT14" s="127"/>
      <c r="MOU14" s="127"/>
      <c r="MOV14" s="127"/>
      <c r="MOW14" s="127"/>
      <c r="MXW14" s="127"/>
      <c r="MXX14" s="127"/>
      <c r="MYF14" s="127"/>
      <c r="MYG14" s="127"/>
      <c r="MYH14" s="127"/>
      <c r="MYI14" s="127"/>
      <c r="MYJ14" s="127"/>
      <c r="MYK14" s="127"/>
      <c r="MYL14" s="127"/>
      <c r="MYM14" s="127"/>
      <c r="MYN14" s="127"/>
      <c r="MYO14" s="127"/>
      <c r="MYP14" s="127"/>
      <c r="MYQ14" s="127"/>
      <c r="MYR14" s="127"/>
      <c r="MYS14" s="127"/>
      <c r="NHS14" s="127"/>
      <c r="NHT14" s="127"/>
      <c r="NIB14" s="127"/>
      <c r="NIC14" s="127"/>
      <c r="NID14" s="127"/>
      <c r="NIE14" s="127"/>
      <c r="NIF14" s="127"/>
      <c r="NIG14" s="127"/>
      <c r="NIH14" s="127"/>
      <c r="NII14" s="127"/>
      <c r="NIJ14" s="127"/>
      <c r="NIK14" s="127"/>
      <c r="NIL14" s="127"/>
      <c r="NIM14" s="127"/>
      <c r="NIN14" s="127"/>
      <c r="NIO14" s="127"/>
      <c r="NRO14" s="127"/>
      <c r="NRP14" s="127"/>
      <c r="NRX14" s="127"/>
      <c r="NRY14" s="127"/>
      <c r="NRZ14" s="127"/>
      <c r="NSA14" s="127"/>
      <c r="NSB14" s="127"/>
      <c r="NSC14" s="127"/>
      <c r="NSD14" s="127"/>
      <c r="NSE14" s="127"/>
      <c r="NSF14" s="127"/>
      <c r="NSG14" s="127"/>
      <c r="NSH14" s="127"/>
      <c r="NSI14" s="127"/>
      <c r="NSJ14" s="127"/>
      <c r="NSK14" s="127"/>
      <c r="OBK14" s="127"/>
      <c r="OBL14" s="127"/>
      <c r="OBT14" s="127"/>
      <c r="OBU14" s="127"/>
      <c r="OBV14" s="127"/>
      <c r="OBW14" s="127"/>
      <c r="OBX14" s="127"/>
      <c r="OBY14" s="127"/>
      <c r="OBZ14" s="127"/>
      <c r="OCA14" s="127"/>
      <c r="OCB14" s="127"/>
      <c r="OCC14" s="127"/>
      <c r="OCD14" s="127"/>
      <c r="OCE14" s="127"/>
      <c r="OCF14" s="127"/>
      <c r="OCG14" s="127"/>
      <c r="OLG14" s="127"/>
      <c r="OLH14" s="127"/>
      <c r="OLP14" s="127"/>
      <c r="OLQ14" s="127"/>
      <c r="OLR14" s="127"/>
      <c r="OLS14" s="127"/>
      <c r="OLT14" s="127"/>
      <c r="OLU14" s="127"/>
      <c r="OLV14" s="127"/>
      <c r="OLW14" s="127"/>
      <c r="OLX14" s="127"/>
      <c r="OLY14" s="127"/>
      <c r="OLZ14" s="127"/>
      <c r="OMA14" s="127"/>
      <c r="OMB14" s="127"/>
      <c r="OMC14" s="127"/>
      <c r="OVC14" s="127"/>
      <c r="OVD14" s="127"/>
      <c r="OVL14" s="127"/>
      <c r="OVM14" s="127"/>
      <c r="OVN14" s="127"/>
      <c r="OVO14" s="127"/>
      <c r="OVP14" s="127"/>
      <c r="OVQ14" s="127"/>
      <c r="OVR14" s="127"/>
      <c r="OVS14" s="127"/>
      <c r="OVT14" s="127"/>
      <c r="OVU14" s="127"/>
      <c r="OVV14" s="127"/>
      <c r="OVW14" s="127"/>
      <c r="OVX14" s="127"/>
      <c r="OVY14" s="127"/>
      <c r="PEY14" s="127"/>
      <c r="PEZ14" s="127"/>
      <c r="PFH14" s="127"/>
      <c r="PFI14" s="127"/>
      <c r="PFJ14" s="127"/>
      <c r="PFK14" s="127"/>
      <c r="PFL14" s="127"/>
      <c r="PFM14" s="127"/>
      <c r="PFN14" s="127"/>
      <c r="PFO14" s="127"/>
      <c r="PFP14" s="127"/>
      <c r="PFQ14" s="127"/>
      <c r="PFR14" s="127"/>
      <c r="PFS14" s="127"/>
      <c r="PFT14" s="127"/>
      <c r="PFU14" s="127"/>
      <c r="POU14" s="127"/>
      <c r="POV14" s="127"/>
      <c r="PPD14" s="127"/>
      <c r="PPE14" s="127"/>
      <c r="PPF14" s="127"/>
      <c r="PPG14" s="127"/>
      <c r="PPH14" s="127"/>
      <c r="PPI14" s="127"/>
      <c r="PPJ14" s="127"/>
      <c r="PPK14" s="127"/>
      <c r="PPL14" s="127"/>
      <c r="PPM14" s="127"/>
      <c r="PPN14" s="127"/>
      <c r="PPO14" s="127"/>
      <c r="PPP14" s="127"/>
      <c r="PPQ14" s="127"/>
      <c r="PYQ14" s="127"/>
      <c r="PYR14" s="127"/>
      <c r="PYZ14" s="127"/>
      <c r="PZA14" s="127"/>
      <c r="PZB14" s="127"/>
      <c r="PZC14" s="127"/>
      <c r="PZD14" s="127"/>
      <c r="PZE14" s="127"/>
      <c r="PZF14" s="127"/>
      <c r="PZG14" s="127"/>
      <c r="PZH14" s="127"/>
      <c r="PZI14" s="127"/>
      <c r="PZJ14" s="127"/>
      <c r="PZK14" s="127"/>
      <c r="PZL14" s="127"/>
      <c r="PZM14" s="127"/>
      <c r="QIM14" s="127"/>
      <c r="QIN14" s="127"/>
      <c r="QIV14" s="127"/>
      <c r="QIW14" s="127"/>
      <c r="QIX14" s="127"/>
      <c r="QIY14" s="127"/>
      <c r="QIZ14" s="127"/>
      <c r="QJA14" s="127"/>
      <c r="QJB14" s="127"/>
      <c r="QJC14" s="127"/>
      <c r="QJD14" s="127"/>
      <c r="QJE14" s="127"/>
      <c r="QJF14" s="127"/>
      <c r="QJG14" s="127"/>
      <c r="QJH14" s="127"/>
      <c r="QJI14" s="127"/>
      <c r="QSI14" s="127"/>
      <c r="QSJ14" s="127"/>
      <c r="QSR14" s="127"/>
      <c r="QSS14" s="127"/>
      <c r="QST14" s="127"/>
      <c r="QSU14" s="127"/>
      <c r="QSV14" s="127"/>
      <c r="QSW14" s="127"/>
      <c r="QSX14" s="127"/>
      <c r="QSY14" s="127"/>
      <c r="QSZ14" s="127"/>
      <c r="QTA14" s="127"/>
      <c r="QTB14" s="127"/>
      <c r="QTC14" s="127"/>
      <c r="QTD14" s="127"/>
      <c r="QTE14" s="127"/>
      <c r="RCE14" s="127"/>
      <c r="RCF14" s="127"/>
      <c r="RCN14" s="127"/>
      <c r="RCO14" s="127"/>
      <c r="RCP14" s="127"/>
      <c r="RCQ14" s="127"/>
      <c r="RCR14" s="127"/>
      <c r="RCS14" s="127"/>
      <c r="RCT14" s="127"/>
      <c r="RCU14" s="127"/>
      <c r="RCV14" s="127"/>
      <c r="RCW14" s="127"/>
      <c r="RCX14" s="127"/>
      <c r="RCY14" s="127"/>
      <c r="RCZ14" s="127"/>
      <c r="RDA14" s="127"/>
      <c r="RMA14" s="127"/>
      <c r="RMB14" s="127"/>
      <c r="RMJ14" s="127"/>
      <c r="RMK14" s="127"/>
      <c r="RML14" s="127"/>
      <c r="RMM14" s="127"/>
      <c r="RMN14" s="127"/>
      <c r="RMO14" s="127"/>
      <c r="RMP14" s="127"/>
      <c r="RMQ14" s="127"/>
      <c r="RMR14" s="127"/>
      <c r="RMS14" s="127"/>
      <c r="RMT14" s="127"/>
      <c r="RMU14" s="127"/>
      <c r="RMV14" s="127"/>
      <c r="RMW14" s="127"/>
      <c r="RVW14" s="127"/>
      <c r="RVX14" s="127"/>
      <c r="RWF14" s="127"/>
      <c r="RWG14" s="127"/>
      <c r="RWH14" s="127"/>
      <c r="RWI14" s="127"/>
      <c r="RWJ14" s="127"/>
      <c r="RWK14" s="127"/>
      <c r="RWL14" s="127"/>
      <c r="RWM14" s="127"/>
      <c r="RWN14" s="127"/>
      <c r="RWO14" s="127"/>
      <c r="RWP14" s="127"/>
      <c r="RWQ14" s="127"/>
      <c r="RWR14" s="127"/>
      <c r="RWS14" s="127"/>
      <c r="SFS14" s="127"/>
      <c r="SFT14" s="127"/>
      <c r="SGB14" s="127"/>
      <c r="SGC14" s="127"/>
      <c r="SGD14" s="127"/>
      <c r="SGE14" s="127"/>
      <c r="SGF14" s="127"/>
      <c r="SGG14" s="127"/>
      <c r="SGH14" s="127"/>
      <c r="SGI14" s="127"/>
      <c r="SGJ14" s="127"/>
      <c r="SGK14" s="127"/>
      <c r="SGL14" s="127"/>
      <c r="SGM14" s="127"/>
      <c r="SGN14" s="127"/>
      <c r="SGO14" s="127"/>
      <c r="SPO14" s="127"/>
      <c r="SPP14" s="127"/>
      <c r="SPX14" s="127"/>
      <c r="SPY14" s="127"/>
      <c r="SPZ14" s="127"/>
      <c r="SQA14" s="127"/>
      <c r="SQB14" s="127"/>
      <c r="SQC14" s="127"/>
      <c r="SQD14" s="127"/>
      <c r="SQE14" s="127"/>
      <c r="SQF14" s="127"/>
      <c r="SQG14" s="127"/>
      <c r="SQH14" s="127"/>
      <c r="SQI14" s="127"/>
      <c r="SQJ14" s="127"/>
      <c r="SQK14" s="127"/>
      <c r="SZK14" s="127"/>
      <c r="SZL14" s="127"/>
      <c r="SZT14" s="127"/>
      <c r="SZU14" s="127"/>
      <c r="SZV14" s="127"/>
      <c r="SZW14" s="127"/>
      <c r="SZX14" s="127"/>
      <c r="SZY14" s="127"/>
      <c r="SZZ14" s="127"/>
      <c r="TAA14" s="127"/>
      <c r="TAB14" s="127"/>
      <c r="TAC14" s="127"/>
      <c r="TAD14" s="127"/>
      <c r="TAE14" s="127"/>
      <c r="TAF14" s="127"/>
      <c r="TAG14" s="127"/>
      <c r="TJG14" s="127"/>
      <c r="TJH14" s="127"/>
      <c r="TJP14" s="127"/>
      <c r="TJQ14" s="127"/>
      <c r="TJR14" s="127"/>
      <c r="TJS14" s="127"/>
      <c r="TJT14" s="127"/>
      <c r="TJU14" s="127"/>
      <c r="TJV14" s="127"/>
      <c r="TJW14" s="127"/>
      <c r="TJX14" s="127"/>
      <c r="TJY14" s="127"/>
      <c r="TJZ14" s="127"/>
      <c r="TKA14" s="127"/>
      <c r="TKB14" s="127"/>
      <c r="TKC14" s="127"/>
      <c r="TTC14" s="127"/>
      <c r="TTD14" s="127"/>
      <c r="TTL14" s="127"/>
      <c r="TTM14" s="127"/>
      <c r="TTN14" s="127"/>
      <c r="TTO14" s="127"/>
      <c r="TTP14" s="127"/>
      <c r="TTQ14" s="127"/>
      <c r="TTR14" s="127"/>
      <c r="TTS14" s="127"/>
      <c r="TTT14" s="127"/>
      <c r="TTU14" s="127"/>
      <c r="TTV14" s="127"/>
      <c r="TTW14" s="127"/>
      <c r="TTX14" s="127"/>
      <c r="TTY14" s="127"/>
      <c r="UCY14" s="127"/>
      <c r="UCZ14" s="127"/>
      <c r="UDH14" s="127"/>
      <c r="UDI14" s="127"/>
      <c r="UDJ14" s="127"/>
      <c r="UDK14" s="127"/>
      <c r="UDL14" s="127"/>
      <c r="UDM14" s="127"/>
      <c r="UDN14" s="127"/>
      <c r="UDO14" s="127"/>
      <c r="UDP14" s="127"/>
      <c r="UDQ14" s="127"/>
      <c r="UDR14" s="127"/>
      <c r="UDS14" s="127"/>
      <c r="UDT14" s="127"/>
      <c r="UDU14" s="127"/>
      <c r="UMU14" s="127"/>
      <c r="UMV14" s="127"/>
      <c r="UND14" s="127"/>
      <c r="UNE14" s="127"/>
      <c r="UNF14" s="127"/>
      <c r="UNG14" s="127"/>
      <c r="UNH14" s="127"/>
      <c r="UNI14" s="127"/>
      <c r="UNJ14" s="127"/>
      <c r="UNK14" s="127"/>
      <c r="UNL14" s="127"/>
      <c r="UNM14" s="127"/>
      <c r="UNN14" s="127"/>
      <c r="UNO14" s="127"/>
      <c r="UNP14" s="127"/>
      <c r="UNQ14" s="127"/>
      <c r="UWQ14" s="127"/>
      <c r="UWR14" s="127"/>
      <c r="UWZ14" s="127"/>
      <c r="UXA14" s="127"/>
      <c r="UXB14" s="127"/>
      <c r="UXC14" s="127"/>
      <c r="UXD14" s="127"/>
      <c r="UXE14" s="127"/>
      <c r="UXF14" s="127"/>
      <c r="UXG14" s="127"/>
      <c r="UXH14" s="127"/>
      <c r="UXI14" s="127"/>
      <c r="UXJ14" s="127"/>
      <c r="UXK14" s="127"/>
      <c r="UXL14" s="127"/>
      <c r="UXM14" s="127"/>
      <c r="VGM14" s="127"/>
      <c r="VGN14" s="127"/>
      <c r="VGV14" s="127"/>
      <c r="VGW14" s="127"/>
      <c r="VGX14" s="127"/>
      <c r="VGY14" s="127"/>
      <c r="VGZ14" s="127"/>
      <c r="VHA14" s="127"/>
      <c r="VHB14" s="127"/>
      <c r="VHC14" s="127"/>
      <c r="VHD14" s="127"/>
      <c r="VHE14" s="127"/>
      <c r="VHF14" s="127"/>
      <c r="VHG14" s="127"/>
      <c r="VHH14" s="127"/>
      <c r="VHI14" s="127"/>
      <c r="VQI14" s="127"/>
      <c r="VQJ14" s="127"/>
      <c r="VQR14" s="127"/>
      <c r="VQS14" s="127"/>
      <c r="VQT14" s="127"/>
      <c r="VQU14" s="127"/>
      <c r="VQV14" s="127"/>
      <c r="VQW14" s="127"/>
      <c r="VQX14" s="127"/>
      <c r="VQY14" s="127"/>
      <c r="VQZ14" s="127"/>
      <c r="VRA14" s="127"/>
      <c r="VRB14" s="127"/>
      <c r="VRC14" s="127"/>
      <c r="VRD14" s="127"/>
      <c r="VRE14" s="127"/>
      <c r="WAE14" s="127"/>
      <c r="WAF14" s="127"/>
      <c r="WAN14" s="127"/>
      <c r="WAO14" s="127"/>
      <c r="WAP14" s="127"/>
      <c r="WAQ14" s="127"/>
      <c r="WAR14" s="127"/>
      <c r="WAS14" s="127"/>
      <c r="WAT14" s="127"/>
      <c r="WAU14" s="127"/>
      <c r="WAV14" s="127"/>
      <c r="WAW14" s="127"/>
      <c r="WAX14" s="127"/>
      <c r="WAY14" s="127"/>
      <c r="WAZ14" s="127"/>
      <c r="WBA14" s="127"/>
      <c r="WKA14" s="127"/>
      <c r="WKB14" s="127"/>
      <c r="WKJ14" s="127"/>
      <c r="WKK14" s="127"/>
      <c r="WKL14" s="127"/>
      <c r="WKM14" s="127"/>
      <c r="WKN14" s="127"/>
      <c r="WKO14" s="127"/>
      <c r="WKP14" s="127"/>
      <c r="WKQ14" s="127"/>
      <c r="WKR14" s="127"/>
      <c r="WKS14" s="127"/>
      <c r="WKT14" s="127"/>
      <c r="WKU14" s="127"/>
      <c r="WKV14" s="127"/>
      <c r="WKW14" s="127"/>
      <c r="WTW14" s="127"/>
      <c r="WTX14" s="127"/>
      <c r="WUF14" s="127"/>
      <c r="WUG14" s="127"/>
      <c r="WUH14" s="127"/>
      <c r="WUI14" s="127"/>
      <c r="WUJ14" s="127"/>
      <c r="WUK14" s="127"/>
      <c r="WUL14" s="127"/>
      <c r="WUM14" s="127"/>
      <c r="WUN14" s="127"/>
      <c r="WUO14" s="127"/>
      <c r="WUP14" s="127"/>
      <c r="WUQ14" s="127"/>
      <c r="WUR14" s="127"/>
      <c r="WUS14" s="127"/>
    </row>
    <row r="15" spans="1:1009 1243:2033 2267:3057 3291:4081 4315:5105 5339:6129 6363:7153 7387:8177 8411:9201 9435:10225 10459:11249 11483:12273 12507:13297 13531:14321 14555:15345 15579:16113" s="252" customFormat="1" ht="23.45" customHeight="1">
      <c r="A15" s="218" t="s">
        <v>23</v>
      </c>
      <c r="B15" s="226" t="s">
        <v>138</v>
      </c>
      <c r="C15" s="230">
        <v>0</v>
      </c>
      <c r="D15" s="250">
        <v>454.6</v>
      </c>
      <c r="E15" s="250">
        <v>354.6</v>
      </c>
      <c r="F15" s="250">
        <v>100</v>
      </c>
      <c r="G15" s="251">
        <v>100</v>
      </c>
      <c r="H15" s="229">
        <f t="shared" si="0"/>
        <v>0</v>
      </c>
      <c r="I15" s="229">
        <f>I16</f>
        <v>0</v>
      </c>
      <c r="J15" s="229">
        <f>J16</f>
        <v>0</v>
      </c>
      <c r="K15" s="229">
        <f t="shared" ref="K15" si="3">K16</f>
        <v>0</v>
      </c>
      <c r="L15" s="229">
        <f>L16</f>
        <v>0</v>
      </c>
      <c r="M15" s="230"/>
      <c r="HK15" s="253"/>
      <c r="HL15" s="253"/>
      <c r="HT15" s="253"/>
      <c r="HU15" s="253"/>
      <c r="HV15" s="253"/>
      <c r="HW15" s="253"/>
      <c r="HX15" s="253"/>
      <c r="HY15" s="253"/>
      <c r="HZ15" s="253"/>
      <c r="IA15" s="253"/>
      <c r="IB15" s="253"/>
      <c r="IC15" s="253"/>
      <c r="ID15" s="253"/>
      <c r="IE15" s="253"/>
      <c r="IF15" s="253"/>
      <c r="IG15" s="253"/>
      <c r="RG15" s="253"/>
      <c r="RH15" s="253"/>
      <c r="RP15" s="253"/>
      <c r="RQ15" s="253"/>
      <c r="RR15" s="253"/>
      <c r="RS15" s="253"/>
      <c r="RT15" s="253"/>
      <c r="RU15" s="253"/>
      <c r="RV15" s="253"/>
      <c r="RW15" s="253"/>
      <c r="RX15" s="253"/>
      <c r="RY15" s="253"/>
      <c r="RZ15" s="253"/>
      <c r="SA15" s="253"/>
      <c r="SB15" s="253"/>
      <c r="SC15" s="253"/>
      <c r="ABC15" s="253"/>
      <c r="ABD15" s="253"/>
      <c r="ABL15" s="253"/>
      <c r="ABM15" s="253"/>
      <c r="ABN15" s="253"/>
      <c r="ABO15" s="253"/>
      <c r="ABP15" s="253"/>
      <c r="ABQ15" s="253"/>
      <c r="ABR15" s="253"/>
      <c r="ABS15" s="253"/>
      <c r="ABT15" s="253"/>
      <c r="ABU15" s="253"/>
      <c r="ABV15" s="253"/>
      <c r="ABW15" s="253"/>
      <c r="ABX15" s="253"/>
      <c r="ABY15" s="253"/>
      <c r="AKY15" s="253"/>
      <c r="AKZ15" s="253"/>
      <c r="ALH15" s="253"/>
      <c r="ALI15" s="253"/>
      <c r="ALJ15" s="253"/>
      <c r="ALK15" s="253"/>
      <c r="ALL15" s="253"/>
      <c r="ALM15" s="253"/>
      <c r="ALN15" s="253"/>
      <c r="ALO15" s="253"/>
      <c r="ALP15" s="253"/>
      <c r="ALQ15" s="253"/>
      <c r="ALR15" s="253"/>
      <c r="ALS15" s="253"/>
      <c r="ALT15" s="253"/>
      <c r="ALU15" s="253"/>
      <c r="AUU15" s="253"/>
      <c r="AUV15" s="253"/>
      <c r="AVD15" s="253"/>
      <c r="AVE15" s="253"/>
      <c r="AVF15" s="253"/>
      <c r="AVG15" s="253"/>
      <c r="AVH15" s="253"/>
      <c r="AVI15" s="253"/>
      <c r="AVJ15" s="253"/>
      <c r="AVK15" s="253"/>
      <c r="AVL15" s="253"/>
      <c r="AVM15" s="253"/>
      <c r="AVN15" s="253"/>
      <c r="AVO15" s="253"/>
      <c r="AVP15" s="253"/>
      <c r="AVQ15" s="253"/>
      <c r="BEQ15" s="253"/>
      <c r="BER15" s="253"/>
      <c r="BEZ15" s="253"/>
      <c r="BFA15" s="253"/>
      <c r="BFB15" s="253"/>
      <c r="BFC15" s="253"/>
      <c r="BFD15" s="253"/>
      <c r="BFE15" s="253"/>
      <c r="BFF15" s="253"/>
      <c r="BFG15" s="253"/>
      <c r="BFH15" s="253"/>
      <c r="BFI15" s="253"/>
      <c r="BFJ15" s="253"/>
      <c r="BFK15" s="253"/>
      <c r="BFL15" s="253"/>
      <c r="BFM15" s="253"/>
      <c r="BOM15" s="253"/>
      <c r="BON15" s="253"/>
      <c r="BOV15" s="253"/>
      <c r="BOW15" s="253"/>
      <c r="BOX15" s="253"/>
      <c r="BOY15" s="253"/>
      <c r="BOZ15" s="253"/>
      <c r="BPA15" s="253"/>
      <c r="BPB15" s="253"/>
      <c r="BPC15" s="253"/>
      <c r="BPD15" s="253"/>
      <c r="BPE15" s="253"/>
      <c r="BPF15" s="253"/>
      <c r="BPG15" s="253"/>
      <c r="BPH15" s="253"/>
      <c r="BPI15" s="253"/>
      <c r="BYI15" s="253"/>
      <c r="BYJ15" s="253"/>
      <c r="BYR15" s="253"/>
      <c r="BYS15" s="253"/>
      <c r="BYT15" s="253"/>
      <c r="BYU15" s="253"/>
      <c r="BYV15" s="253"/>
      <c r="BYW15" s="253"/>
      <c r="BYX15" s="253"/>
      <c r="BYY15" s="253"/>
      <c r="BYZ15" s="253"/>
      <c r="BZA15" s="253"/>
      <c r="BZB15" s="253"/>
      <c r="BZC15" s="253"/>
      <c r="BZD15" s="253"/>
      <c r="BZE15" s="253"/>
      <c r="CIE15" s="253"/>
      <c r="CIF15" s="253"/>
      <c r="CIN15" s="253"/>
      <c r="CIO15" s="253"/>
      <c r="CIP15" s="253"/>
      <c r="CIQ15" s="253"/>
      <c r="CIR15" s="253"/>
      <c r="CIS15" s="253"/>
      <c r="CIT15" s="253"/>
      <c r="CIU15" s="253"/>
      <c r="CIV15" s="253"/>
      <c r="CIW15" s="253"/>
      <c r="CIX15" s="253"/>
      <c r="CIY15" s="253"/>
      <c r="CIZ15" s="253"/>
      <c r="CJA15" s="253"/>
      <c r="CSA15" s="253"/>
      <c r="CSB15" s="253"/>
      <c r="CSJ15" s="253"/>
      <c r="CSK15" s="253"/>
      <c r="CSL15" s="253"/>
      <c r="CSM15" s="253"/>
      <c r="CSN15" s="253"/>
      <c r="CSO15" s="253"/>
      <c r="CSP15" s="253"/>
      <c r="CSQ15" s="253"/>
      <c r="CSR15" s="253"/>
      <c r="CSS15" s="253"/>
      <c r="CST15" s="253"/>
      <c r="CSU15" s="253"/>
      <c r="CSV15" s="253"/>
      <c r="CSW15" s="253"/>
      <c r="DBW15" s="253"/>
      <c r="DBX15" s="253"/>
      <c r="DCF15" s="253"/>
      <c r="DCG15" s="253"/>
      <c r="DCH15" s="253"/>
      <c r="DCI15" s="253"/>
      <c r="DCJ15" s="253"/>
      <c r="DCK15" s="253"/>
      <c r="DCL15" s="253"/>
      <c r="DCM15" s="253"/>
      <c r="DCN15" s="253"/>
      <c r="DCO15" s="253"/>
      <c r="DCP15" s="253"/>
      <c r="DCQ15" s="253"/>
      <c r="DCR15" s="253"/>
      <c r="DCS15" s="253"/>
      <c r="DLS15" s="253"/>
      <c r="DLT15" s="253"/>
      <c r="DMB15" s="253"/>
      <c r="DMC15" s="253"/>
      <c r="DMD15" s="253"/>
      <c r="DME15" s="253"/>
      <c r="DMF15" s="253"/>
      <c r="DMG15" s="253"/>
      <c r="DMH15" s="253"/>
      <c r="DMI15" s="253"/>
      <c r="DMJ15" s="253"/>
      <c r="DMK15" s="253"/>
      <c r="DML15" s="253"/>
      <c r="DMM15" s="253"/>
      <c r="DMN15" s="253"/>
      <c r="DMO15" s="253"/>
      <c r="DVO15" s="253"/>
      <c r="DVP15" s="253"/>
      <c r="DVX15" s="253"/>
      <c r="DVY15" s="253"/>
      <c r="DVZ15" s="253"/>
      <c r="DWA15" s="253"/>
      <c r="DWB15" s="253"/>
      <c r="DWC15" s="253"/>
      <c r="DWD15" s="253"/>
      <c r="DWE15" s="253"/>
      <c r="DWF15" s="253"/>
      <c r="DWG15" s="253"/>
      <c r="DWH15" s="253"/>
      <c r="DWI15" s="253"/>
      <c r="DWJ15" s="253"/>
      <c r="DWK15" s="253"/>
      <c r="EFK15" s="253"/>
      <c r="EFL15" s="253"/>
      <c r="EFT15" s="253"/>
      <c r="EFU15" s="253"/>
      <c r="EFV15" s="253"/>
      <c r="EFW15" s="253"/>
      <c r="EFX15" s="253"/>
      <c r="EFY15" s="253"/>
      <c r="EFZ15" s="253"/>
      <c r="EGA15" s="253"/>
      <c r="EGB15" s="253"/>
      <c r="EGC15" s="253"/>
      <c r="EGD15" s="253"/>
      <c r="EGE15" s="253"/>
      <c r="EGF15" s="253"/>
      <c r="EGG15" s="253"/>
      <c r="EPG15" s="253"/>
      <c r="EPH15" s="253"/>
      <c r="EPP15" s="253"/>
      <c r="EPQ15" s="253"/>
      <c r="EPR15" s="253"/>
      <c r="EPS15" s="253"/>
      <c r="EPT15" s="253"/>
      <c r="EPU15" s="253"/>
      <c r="EPV15" s="253"/>
      <c r="EPW15" s="253"/>
      <c r="EPX15" s="253"/>
      <c r="EPY15" s="253"/>
      <c r="EPZ15" s="253"/>
      <c r="EQA15" s="253"/>
      <c r="EQB15" s="253"/>
      <c r="EQC15" s="253"/>
      <c r="EZC15" s="253"/>
      <c r="EZD15" s="253"/>
      <c r="EZL15" s="253"/>
      <c r="EZM15" s="253"/>
      <c r="EZN15" s="253"/>
      <c r="EZO15" s="253"/>
      <c r="EZP15" s="253"/>
      <c r="EZQ15" s="253"/>
      <c r="EZR15" s="253"/>
      <c r="EZS15" s="253"/>
      <c r="EZT15" s="253"/>
      <c r="EZU15" s="253"/>
      <c r="EZV15" s="253"/>
      <c r="EZW15" s="253"/>
      <c r="EZX15" s="253"/>
      <c r="EZY15" s="253"/>
      <c r="FIY15" s="253"/>
      <c r="FIZ15" s="253"/>
      <c r="FJH15" s="253"/>
      <c r="FJI15" s="253"/>
      <c r="FJJ15" s="253"/>
      <c r="FJK15" s="253"/>
      <c r="FJL15" s="253"/>
      <c r="FJM15" s="253"/>
      <c r="FJN15" s="253"/>
      <c r="FJO15" s="253"/>
      <c r="FJP15" s="253"/>
      <c r="FJQ15" s="253"/>
      <c r="FJR15" s="253"/>
      <c r="FJS15" s="253"/>
      <c r="FJT15" s="253"/>
      <c r="FJU15" s="253"/>
      <c r="FSU15" s="253"/>
      <c r="FSV15" s="253"/>
      <c r="FTD15" s="253"/>
      <c r="FTE15" s="253"/>
      <c r="FTF15" s="253"/>
      <c r="FTG15" s="253"/>
      <c r="FTH15" s="253"/>
      <c r="FTI15" s="253"/>
      <c r="FTJ15" s="253"/>
      <c r="FTK15" s="253"/>
      <c r="FTL15" s="253"/>
      <c r="FTM15" s="253"/>
      <c r="FTN15" s="253"/>
      <c r="FTO15" s="253"/>
      <c r="FTP15" s="253"/>
      <c r="FTQ15" s="253"/>
      <c r="GCQ15" s="253"/>
      <c r="GCR15" s="253"/>
      <c r="GCZ15" s="253"/>
      <c r="GDA15" s="253"/>
      <c r="GDB15" s="253"/>
      <c r="GDC15" s="253"/>
      <c r="GDD15" s="253"/>
      <c r="GDE15" s="253"/>
      <c r="GDF15" s="253"/>
      <c r="GDG15" s="253"/>
      <c r="GDH15" s="253"/>
      <c r="GDI15" s="253"/>
      <c r="GDJ15" s="253"/>
      <c r="GDK15" s="253"/>
      <c r="GDL15" s="253"/>
      <c r="GDM15" s="253"/>
      <c r="GMM15" s="253"/>
      <c r="GMN15" s="253"/>
      <c r="GMV15" s="253"/>
      <c r="GMW15" s="253"/>
      <c r="GMX15" s="253"/>
      <c r="GMY15" s="253"/>
      <c r="GMZ15" s="253"/>
      <c r="GNA15" s="253"/>
      <c r="GNB15" s="253"/>
      <c r="GNC15" s="253"/>
      <c r="GND15" s="253"/>
      <c r="GNE15" s="253"/>
      <c r="GNF15" s="253"/>
      <c r="GNG15" s="253"/>
      <c r="GNH15" s="253"/>
      <c r="GNI15" s="253"/>
      <c r="GWI15" s="253"/>
      <c r="GWJ15" s="253"/>
      <c r="GWR15" s="253"/>
      <c r="GWS15" s="253"/>
      <c r="GWT15" s="253"/>
      <c r="GWU15" s="253"/>
      <c r="GWV15" s="253"/>
      <c r="GWW15" s="253"/>
      <c r="GWX15" s="253"/>
      <c r="GWY15" s="253"/>
      <c r="GWZ15" s="253"/>
      <c r="GXA15" s="253"/>
      <c r="GXB15" s="253"/>
      <c r="GXC15" s="253"/>
      <c r="GXD15" s="253"/>
      <c r="GXE15" s="253"/>
      <c r="HGE15" s="253"/>
      <c r="HGF15" s="253"/>
      <c r="HGN15" s="253"/>
      <c r="HGO15" s="253"/>
      <c r="HGP15" s="253"/>
      <c r="HGQ15" s="253"/>
      <c r="HGR15" s="253"/>
      <c r="HGS15" s="253"/>
      <c r="HGT15" s="253"/>
      <c r="HGU15" s="253"/>
      <c r="HGV15" s="253"/>
      <c r="HGW15" s="253"/>
      <c r="HGX15" s="253"/>
      <c r="HGY15" s="253"/>
      <c r="HGZ15" s="253"/>
      <c r="HHA15" s="253"/>
      <c r="HQA15" s="253"/>
      <c r="HQB15" s="253"/>
      <c r="HQJ15" s="253"/>
      <c r="HQK15" s="253"/>
      <c r="HQL15" s="253"/>
      <c r="HQM15" s="253"/>
      <c r="HQN15" s="253"/>
      <c r="HQO15" s="253"/>
      <c r="HQP15" s="253"/>
      <c r="HQQ15" s="253"/>
      <c r="HQR15" s="253"/>
      <c r="HQS15" s="253"/>
      <c r="HQT15" s="253"/>
      <c r="HQU15" s="253"/>
      <c r="HQV15" s="253"/>
      <c r="HQW15" s="253"/>
      <c r="HZW15" s="253"/>
      <c r="HZX15" s="253"/>
      <c r="IAF15" s="253"/>
      <c r="IAG15" s="253"/>
      <c r="IAH15" s="253"/>
      <c r="IAI15" s="253"/>
      <c r="IAJ15" s="253"/>
      <c r="IAK15" s="253"/>
      <c r="IAL15" s="253"/>
      <c r="IAM15" s="253"/>
      <c r="IAN15" s="253"/>
      <c r="IAO15" s="253"/>
      <c r="IAP15" s="253"/>
      <c r="IAQ15" s="253"/>
      <c r="IAR15" s="253"/>
      <c r="IAS15" s="253"/>
      <c r="IJS15" s="253"/>
      <c r="IJT15" s="253"/>
      <c r="IKB15" s="253"/>
      <c r="IKC15" s="253"/>
      <c r="IKD15" s="253"/>
      <c r="IKE15" s="253"/>
      <c r="IKF15" s="253"/>
      <c r="IKG15" s="253"/>
      <c r="IKH15" s="253"/>
      <c r="IKI15" s="253"/>
      <c r="IKJ15" s="253"/>
      <c r="IKK15" s="253"/>
      <c r="IKL15" s="253"/>
      <c r="IKM15" s="253"/>
      <c r="IKN15" s="253"/>
      <c r="IKO15" s="253"/>
      <c r="ITO15" s="253"/>
      <c r="ITP15" s="253"/>
      <c r="ITX15" s="253"/>
      <c r="ITY15" s="253"/>
      <c r="ITZ15" s="253"/>
      <c r="IUA15" s="253"/>
      <c r="IUB15" s="253"/>
      <c r="IUC15" s="253"/>
      <c r="IUD15" s="253"/>
      <c r="IUE15" s="253"/>
      <c r="IUF15" s="253"/>
      <c r="IUG15" s="253"/>
      <c r="IUH15" s="253"/>
      <c r="IUI15" s="253"/>
      <c r="IUJ15" s="253"/>
      <c r="IUK15" s="253"/>
      <c r="JDK15" s="253"/>
      <c r="JDL15" s="253"/>
      <c r="JDT15" s="253"/>
      <c r="JDU15" s="253"/>
      <c r="JDV15" s="253"/>
      <c r="JDW15" s="253"/>
      <c r="JDX15" s="253"/>
      <c r="JDY15" s="253"/>
      <c r="JDZ15" s="253"/>
      <c r="JEA15" s="253"/>
      <c r="JEB15" s="253"/>
      <c r="JEC15" s="253"/>
      <c r="JED15" s="253"/>
      <c r="JEE15" s="253"/>
      <c r="JEF15" s="253"/>
      <c r="JEG15" s="253"/>
      <c r="JNG15" s="253"/>
      <c r="JNH15" s="253"/>
      <c r="JNP15" s="253"/>
      <c r="JNQ15" s="253"/>
      <c r="JNR15" s="253"/>
      <c r="JNS15" s="253"/>
      <c r="JNT15" s="253"/>
      <c r="JNU15" s="253"/>
      <c r="JNV15" s="253"/>
      <c r="JNW15" s="253"/>
      <c r="JNX15" s="253"/>
      <c r="JNY15" s="253"/>
      <c r="JNZ15" s="253"/>
      <c r="JOA15" s="253"/>
      <c r="JOB15" s="253"/>
      <c r="JOC15" s="253"/>
      <c r="JXC15" s="253"/>
      <c r="JXD15" s="253"/>
      <c r="JXL15" s="253"/>
      <c r="JXM15" s="253"/>
      <c r="JXN15" s="253"/>
      <c r="JXO15" s="253"/>
      <c r="JXP15" s="253"/>
      <c r="JXQ15" s="253"/>
      <c r="JXR15" s="253"/>
      <c r="JXS15" s="253"/>
      <c r="JXT15" s="253"/>
      <c r="JXU15" s="253"/>
      <c r="JXV15" s="253"/>
      <c r="JXW15" s="253"/>
      <c r="JXX15" s="253"/>
      <c r="JXY15" s="253"/>
      <c r="KGY15" s="253"/>
      <c r="KGZ15" s="253"/>
      <c r="KHH15" s="253"/>
      <c r="KHI15" s="253"/>
      <c r="KHJ15" s="253"/>
      <c r="KHK15" s="253"/>
      <c r="KHL15" s="253"/>
      <c r="KHM15" s="253"/>
      <c r="KHN15" s="253"/>
      <c r="KHO15" s="253"/>
      <c r="KHP15" s="253"/>
      <c r="KHQ15" s="253"/>
      <c r="KHR15" s="253"/>
      <c r="KHS15" s="253"/>
      <c r="KHT15" s="253"/>
      <c r="KHU15" s="253"/>
      <c r="KQU15" s="253"/>
      <c r="KQV15" s="253"/>
      <c r="KRD15" s="253"/>
      <c r="KRE15" s="253"/>
      <c r="KRF15" s="253"/>
      <c r="KRG15" s="253"/>
      <c r="KRH15" s="253"/>
      <c r="KRI15" s="253"/>
      <c r="KRJ15" s="253"/>
      <c r="KRK15" s="253"/>
      <c r="KRL15" s="253"/>
      <c r="KRM15" s="253"/>
      <c r="KRN15" s="253"/>
      <c r="KRO15" s="253"/>
      <c r="KRP15" s="253"/>
      <c r="KRQ15" s="253"/>
      <c r="LAQ15" s="253"/>
      <c r="LAR15" s="253"/>
      <c r="LAZ15" s="253"/>
      <c r="LBA15" s="253"/>
      <c r="LBB15" s="253"/>
      <c r="LBC15" s="253"/>
      <c r="LBD15" s="253"/>
      <c r="LBE15" s="253"/>
      <c r="LBF15" s="253"/>
      <c r="LBG15" s="253"/>
      <c r="LBH15" s="253"/>
      <c r="LBI15" s="253"/>
      <c r="LBJ15" s="253"/>
      <c r="LBK15" s="253"/>
      <c r="LBL15" s="253"/>
      <c r="LBM15" s="253"/>
      <c r="LKM15" s="253"/>
      <c r="LKN15" s="253"/>
      <c r="LKV15" s="253"/>
      <c r="LKW15" s="253"/>
      <c r="LKX15" s="253"/>
      <c r="LKY15" s="253"/>
      <c r="LKZ15" s="253"/>
      <c r="LLA15" s="253"/>
      <c r="LLB15" s="253"/>
      <c r="LLC15" s="253"/>
      <c r="LLD15" s="253"/>
      <c r="LLE15" s="253"/>
      <c r="LLF15" s="253"/>
      <c r="LLG15" s="253"/>
      <c r="LLH15" s="253"/>
      <c r="LLI15" s="253"/>
      <c r="LUI15" s="253"/>
      <c r="LUJ15" s="253"/>
      <c r="LUR15" s="253"/>
      <c r="LUS15" s="253"/>
      <c r="LUT15" s="253"/>
      <c r="LUU15" s="253"/>
      <c r="LUV15" s="253"/>
      <c r="LUW15" s="253"/>
      <c r="LUX15" s="253"/>
      <c r="LUY15" s="253"/>
      <c r="LUZ15" s="253"/>
      <c r="LVA15" s="253"/>
      <c r="LVB15" s="253"/>
      <c r="LVC15" s="253"/>
      <c r="LVD15" s="253"/>
      <c r="LVE15" s="253"/>
      <c r="MEE15" s="253"/>
      <c r="MEF15" s="253"/>
      <c r="MEN15" s="253"/>
      <c r="MEO15" s="253"/>
      <c r="MEP15" s="253"/>
      <c r="MEQ15" s="253"/>
      <c r="MER15" s="253"/>
      <c r="MES15" s="253"/>
      <c r="MET15" s="253"/>
      <c r="MEU15" s="253"/>
      <c r="MEV15" s="253"/>
      <c r="MEW15" s="253"/>
      <c r="MEX15" s="253"/>
      <c r="MEY15" s="253"/>
      <c r="MEZ15" s="253"/>
      <c r="MFA15" s="253"/>
      <c r="MOA15" s="253"/>
      <c r="MOB15" s="253"/>
      <c r="MOJ15" s="253"/>
      <c r="MOK15" s="253"/>
      <c r="MOL15" s="253"/>
      <c r="MOM15" s="253"/>
      <c r="MON15" s="253"/>
      <c r="MOO15" s="253"/>
      <c r="MOP15" s="253"/>
      <c r="MOQ15" s="253"/>
      <c r="MOR15" s="253"/>
      <c r="MOS15" s="253"/>
      <c r="MOT15" s="253"/>
      <c r="MOU15" s="253"/>
      <c r="MOV15" s="253"/>
      <c r="MOW15" s="253"/>
      <c r="MXW15" s="253"/>
      <c r="MXX15" s="253"/>
      <c r="MYF15" s="253"/>
      <c r="MYG15" s="253"/>
      <c r="MYH15" s="253"/>
      <c r="MYI15" s="253"/>
      <c r="MYJ15" s="253"/>
      <c r="MYK15" s="253"/>
      <c r="MYL15" s="253"/>
      <c r="MYM15" s="253"/>
      <c r="MYN15" s="253"/>
      <c r="MYO15" s="253"/>
      <c r="MYP15" s="253"/>
      <c r="MYQ15" s="253"/>
      <c r="MYR15" s="253"/>
      <c r="MYS15" s="253"/>
      <c r="NHS15" s="253"/>
      <c r="NHT15" s="253"/>
      <c r="NIB15" s="253"/>
      <c r="NIC15" s="253"/>
      <c r="NID15" s="253"/>
      <c r="NIE15" s="253"/>
      <c r="NIF15" s="253"/>
      <c r="NIG15" s="253"/>
      <c r="NIH15" s="253"/>
      <c r="NII15" s="253"/>
      <c r="NIJ15" s="253"/>
      <c r="NIK15" s="253"/>
      <c r="NIL15" s="253"/>
      <c r="NIM15" s="253"/>
      <c r="NIN15" s="253"/>
      <c r="NIO15" s="253"/>
      <c r="NRO15" s="253"/>
      <c r="NRP15" s="253"/>
      <c r="NRX15" s="253"/>
      <c r="NRY15" s="253"/>
      <c r="NRZ15" s="253"/>
      <c r="NSA15" s="253"/>
      <c r="NSB15" s="253"/>
      <c r="NSC15" s="253"/>
      <c r="NSD15" s="253"/>
      <c r="NSE15" s="253"/>
      <c r="NSF15" s="253"/>
      <c r="NSG15" s="253"/>
      <c r="NSH15" s="253"/>
      <c r="NSI15" s="253"/>
      <c r="NSJ15" s="253"/>
      <c r="NSK15" s="253"/>
      <c r="OBK15" s="253"/>
      <c r="OBL15" s="253"/>
      <c r="OBT15" s="253"/>
      <c r="OBU15" s="253"/>
      <c r="OBV15" s="253"/>
      <c r="OBW15" s="253"/>
      <c r="OBX15" s="253"/>
      <c r="OBY15" s="253"/>
      <c r="OBZ15" s="253"/>
      <c r="OCA15" s="253"/>
      <c r="OCB15" s="253"/>
      <c r="OCC15" s="253"/>
      <c r="OCD15" s="253"/>
      <c r="OCE15" s="253"/>
      <c r="OCF15" s="253"/>
      <c r="OCG15" s="253"/>
      <c r="OLG15" s="253"/>
      <c r="OLH15" s="253"/>
      <c r="OLP15" s="253"/>
      <c r="OLQ15" s="253"/>
      <c r="OLR15" s="253"/>
      <c r="OLS15" s="253"/>
      <c r="OLT15" s="253"/>
      <c r="OLU15" s="253"/>
      <c r="OLV15" s="253"/>
      <c r="OLW15" s="253"/>
      <c r="OLX15" s="253"/>
      <c r="OLY15" s="253"/>
      <c r="OLZ15" s="253"/>
      <c r="OMA15" s="253"/>
      <c r="OMB15" s="253"/>
      <c r="OMC15" s="253"/>
      <c r="OVC15" s="253"/>
      <c r="OVD15" s="253"/>
      <c r="OVL15" s="253"/>
      <c r="OVM15" s="253"/>
      <c r="OVN15" s="253"/>
      <c r="OVO15" s="253"/>
      <c r="OVP15" s="253"/>
      <c r="OVQ15" s="253"/>
      <c r="OVR15" s="253"/>
      <c r="OVS15" s="253"/>
      <c r="OVT15" s="253"/>
      <c r="OVU15" s="253"/>
      <c r="OVV15" s="253"/>
      <c r="OVW15" s="253"/>
      <c r="OVX15" s="253"/>
      <c r="OVY15" s="253"/>
      <c r="PEY15" s="253"/>
      <c r="PEZ15" s="253"/>
      <c r="PFH15" s="253"/>
      <c r="PFI15" s="253"/>
      <c r="PFJ15" s="253"/>
      <c r="PFK15" s="253"/>
      <c r="PFL15" s="253"/>
      <c r="PFM15" s="253"/>
      <c r="PFN15" s="253"/>
      <c r="PFO15" s="253"/>
      <c r="PFP15" s="253"/>
      <c r="PFQ15" s="253"/>
      <c r="PFR15" s="253"/>
      <c r="PFS15" s="253"/>
      <c r="PFT15" s="253"/>
      <c r="PFU15" s="253"/>
      <c r="POU15" s="253"/>
      <c r="POV15" s="253"/>
      <c r="PPD15" s="253"/>
      <c r="PPE15" s="253"/>
      <c r="PPF15" s="253"/>
      <c r="PPG15" s="253"/>
      <c r="PPH15" s="253"/>
      <c r="PPI15" s="253"/>
      <c r="PPJ15" s="253"/>
      <c r="PPK15" s="253"/>
      <c r="PPL15" s="253"/>
      <c r="PPM15" s="253"/>
      <c r="PPN15" s="253"/>
      <c r="PPO15" s="253"/>
      <c r="PPP15" s="253"/>
      <c r="PPQ15" s="253"/>
      <c r="PYQ15" s="253"/>
      <c r="PYR15" s="253"/>
      <c r="PYZ15" s="253"/>
      <c r="PZA15" s="253"/>
      <c r="PZB15" s="253"/>
      <c r="PZC15" s="253"/>
      <c r="PZD15" s="253"/>
      <c r="PZE15" s="253"/>
      <c r="PZF15" s="253"/>
      <c r="PZG15" s="253"/>
      <c r="PZH15" s="253"/>
      <c r="PZI15" s="253"/>
      <c r="PZJ15" s="253"/>
      <c r="PZK15" s="253"/>
      <c r="PZL15" s="253"/>
      <c r="PZM15" s="253"/>
      <c r="QIM15" s="253"/>
      <c r="QIN15" s="253"/>
      <c r="QIV15" s="253"/>
      <c r="QIW15" s="253"/>
      <c r="QIX15" s="253"/>
      <c r="QIY15" s="253"/>
      <c r="QIZ15" s="253"/>
      <c r="QJA15" s="253"/>
      <c r="QJB15" s="253"/>
      <c r="QJC15" s="253"/>
      <c r="QJD15" s="253"/>
      <c r="QJE15" s="253"/>
      <c r="QJF15" s="253"/>
      <c r="QJG15" s="253"/>
      <c r="QJH15" s="253"/>
      <c r="QJI15" s="253"/>
      <c r="QSI15" s="253"/>
      <c r="QSJ15" s="253"/>
      <c r="QSR15" s="253"/>
      <c r="QSS15" s="253"/>
      <c r="QST15" s="253"/>
      <c r="QSU15" s="253"/>
      <c r="QSV15" s="253"/>
      <c r="QSW15" s="253"/>
      <c r="QSX15" s="253"/>
      <c r="QSY15" s="253"/>
      <c r="QSZ15" s="253"/>
      <c r="QTA15" s="253"/>
      <c r="QTB15" s="253"/>
      <c r="QTC15" s="253"/>
      <c r="QTD15" s="253"/>
      <c r="QTE15" s="253"/>
      <c r="RCE15" s="253"/>
      <c r="RCF15" s="253"/>
      <c r="RCN15" s="253"/>
      <c r="RCO15" s="253"/>
      <c r="RCP15" s="253"/>
      <c r="RCQ15" s="253"/>
      <c r="RCR15" s="253"/>
      <c r="RCS15" s="253"/>
      <c r="RCT15" s="253"/>
      <c r="RCU15" s="253"/>
      <c r="RCV15" s="253"/>
      <c r="RCW15" s="253"/>
      <c r="RCX15" s="253"/>
      <c r="RCY15" s="253"/>
      <c r="RCZ15" s="253"/>
      <c r="RDA15" s="253"/>
      <c r="RMA15" s="253"/>
      <c r="RMB15" s="253"/>
      <c r="RMJ15" s="253"/>
      <c r="RMK15" s="253"/>
      <c r="RML15" s="253"/>
      <c r="RMM15" s="253"/>
      <c r="RMN15" s="253"/>
      <c r="RMO15" s="253"/>
      <c r="RMP15" s="253"/>
      <c r="RMQ15" s="253"/>
      <c r="RMR15" s="253"/>
      <c r="RMS15" s="253"/>
      <c r="RMT15" s="253"/>
      <c r="RMU15" s="253"/>
      <c r="RMV15" s="253"/>
      <c r="RMW15" s="253"/>
      <c r="RVW15" s="253"/>
      <c r="RVX15" s="253"/>
      <c r="RWF15" s="253"/>
      <c r="RWG15" s="253"/>
      <c r="RWH15" s="253"/>
      <c r="RWI15" s="253"/>
      <c r="RWJ15" s="253"/>
      <c r="RWK15" s="253"/>
      <c r="RWL15" s="253"/>
      <c r="RWM15" s="253"/>
      <c r="RWN15" s="253"/>
      <c r="RWO15" s="253"/>
      <c r="RWP15" s="253"/>
      <c r="RWQ15" s="253"/>
      <c r="RWR15" s="253"/>
      <c r="RWS15" s="253"/>
      <c r="SFS15" s="253"/>
      <c r="SFT15" s="253"/>
      <c r="SGB15" s="253"/>
      <c r="SGC15" s="253"/>
      <c r="SGD15" s="253"/>
      <c r="SGE15" s="253"/>
      <c r="SGF15" s="253"/>
      <c r="SGG15" s="253"/>
      <c r="SGH15" s="253"/>
      <c r="SGI15" s="253"/>
      <c r="SGJ15" s="253"/>
      <c r="SGK15" s="253"/>
      <c r="SGL15" s="253"/>
      <c r="SGM15" s="253"/>
      <c r="SGN15" s="253"/>
      <c r="SGO15" s="253"/>
      <c r="SPO15" s="253"/>
      <c r="SPP15" s="253"/>
      <c r="SPX15" s="253"/>
      <c r="SPY15" s="253"/>
      <c r="SPZ15" s="253"/>
      <c r="SQA15" s="253"/>
      <c r="SQB15" s="253"/>
      <c r="SQC15" s="253"/>
      <c r="SQD15" s="253"/>
      <c r="SQE15" s="253"/>
      <c r="SQF15" s="253"/>
      <c r="SQG15" s="253"/>
      <c r="SQH15" s="253"/>
      <c r="SQI15" s="253"/>
      <c r="SQJ15" s="253"/>
      <c r="SQK15" s="253"/>
      <c r="SZK15" s="253"/>
      <c r="SZL15" s="253"/>
      <c r="SZT15" s="253"/>
      <c r="SZU15" s="253"/>
      <c r="SZV15" s="253"/>
      <c r="SZW15" s="253"/>
      <c r="SZX15" s="253"/>
      <c r="SZY15" s="253"/>
      <c r="SZZ15" s="253"/>
      <c r="TAA15" s="253"/>
      <c r="TAB15" s="253"/>
      <c r="TAC15" s="253"/>
      <c r="TAD15" s="253"/>
      <c r="TAE15" s="253"/>
      <c r="TAF15" s="253"/>
      <c r="TAG15" s="253"/>
      <c r="TJG15" s="253"/>
      <c r="TJH15" s="253"/>
      <c r="TJP15" s="253"/>
      <c r="TJQ15" s="253"/>
      <c r="TJR15" s="253"/>
      <c r="TJS15" s="253"/>
      <c r="TJT15" s="253"/>
      <c r="TJU15" s="253"/>
      <c r="TJV15" s="253"/>
      <c r="TJW15" s="253"/>
      <c r="TJX15" s="253"/>
      <c r="TJY15" s="253"/>
      <c r="TJZ15" s="253"/>
      <c r="TKA15" s="253"/>
      <c r="TKB15" s="253"/>
      <c r="TKC15" s="253"/>
      <c r="TTC15" s="253"/>
      <c r="TTD15" s="253"/>
      <c r="TTL15" s="253"/>
      <c r="TTM15" s="253"/>
      <c r="TTN15" s="253"/>
      <c r="TTO15" s="253"/>
      <c r="TTP15" s="253"/>
      <c r="TTQ15" s="253"/>
      <c r="TTR15" s="253"/>
      <c r="TTS15" s="253"/>
      <c r="TTT15" s="253"/>
      <c r="TTU15" s="253"/>
      <c r="TTV15" s="253"/>
      <c r="TTW15" s="253"/>
      <c r="TTX15" s="253"/>
      <c r="TTY15" s="253"/>
      <c r="UCY15" s="253"/>
      <c r="UCZ15" s="253"/>
      <c r="UDH15" s="253"/>
      <c r="UDI15" s="253"/>
      <c r="UDJ15" s="253"/>
      <c r="UDK15" s="253"/>
      <c r="UDL15" s="253"/>
      <c r="UDM15" s="253"/>
      <c r="UDN15" s="253"/>
      <c r="UDO15" s="253"/>
      <c r="UDP15" s="253"/>
      <c r="UDQ15" s="253"/>
      <c r="UDR15" s="253"/>
      <c r="UDS15" s="253"/>
      <c r="UDT15" s="253"/>
      <c r="UDU15" s="253"/>
      <c r="UMU15" s="253"/>
      <c r="UMV15" s="253"/>
      <c r="UND15" s="253"/>
      <c r="UNE15" s="253"/>
      <c r="UNF15" s="253"/>
      <c r="UNG15" s="253"/>
      <c r="UNH15" s="253"/>
      <c r="UNI15" s="253"/>
      <c r="UNJ15" s="253"/>
      <c r="UNK15" s="253"/>
      <c r="UNL15" s="253"/>
      <c r="UNM15" s="253"/>
      <c r="UNN15" s="253"/>
      <c r="UNO15" s="253"/>
      <c r="UNP15" s="253"/>
      <c r="UNQ15" s="253"/>
      <c r="UWQ15" s="253"/>
      <c r="UWR15" s="253"/>
      <c r="UWZ15" s="253"/>
      <c r="UXA15" s="253"/>
      <c r="UXB15" s="253"/>
      <c r="UXC15" s="253"/>
      <c r="UXD15" s="253"/>
      <c r="UXE15" s="253"/>
      <c r="UXF15" s="253"/>
      <c r="UXG15" s="253"/>
      <c r="UXH15" s="253"/>
      <c r="UXI15" s="253"/>
      <c r="UXJ15" s="253"/>
      <c r="UXK15" s="253"/>
      <c r="UXL15" s="253"/>
      <c r="UXM15" s="253"/>
      <c r="VGM15" s="253"/>
      <c r="VGN15" s="253"/>
      <c r="VGV15" s="253"/>
      <c r="VGW15" s="253"/>
      <c r="VGX15" s="253"/>
      <c r="VGY15" s="253"/>
      <c r="VGZ15" s="253"/>
      <c r="VHA15" s="253"/>
      <c r="VHB15" s="253"/>
      <c r="VHC15" s="253"/>
      <c r="VHD15" s="253"/>
      <c r="VHE15" s="253"/>
      <c r="VHF15" s="253"/>
      <c r="VHG15" s="253"/>
      <c r="VHH15" s="253"/>
      <c r="VHI15" s="253"/>
      <c r="VQI15" s="253"/>
      <c r="VQJ15" s="253"/>
      <c r="VQR15" s="253"/>
      <c r="VQS15" s="253"/>
      <c r="VQT15" s="253"/>
      <c r="VQU15" s="253"/>
      <c r="VQV15" s="253"/>
      <c r="VQW15" s="253"/>
      <c r="VQX15" s="253"/>
      <c r="VQY15" s="253"/>
      <c r="VQZ15" s="253"/>
      <c r="VRA15" s="253"/>
      <c r="VRB15" s="253"/>
      <c r="VRC15" s="253"/>
      <c r="VRD15" s="253"/>
      <c r="VRE15" s="253"/>
      <c r="WAE15" s="253"/>
      <c r="WAF15" s="253"/>
      <c r="WAN15" s="253"/>
      <c r="WAO15" s="253"/>
      <c r="WAP15" s="253"/>
      <c r="WAQ15" s="253"/>
      <c r="WAR15" s="253"/>
      <c r="WAS15" s="253"/>
      <c r="WAT15" s="253"/>
      <c r="WAU15" s="253"/>
      <c r="WAV15" s="253"/>
      <c r="WAW15" s="253"/>
      <c r="WAX15" s="253"/>
      <c r="WAY15" s="253"/>
      <c r="WAZ15" s="253"/>
      <c r="WBA15" s="253"/>
      <c r="WKA15" s="253"/>
      <c r="WKB15" s="253"/>
      <c r="WKJ15" s="253"/>
      <c r="WKK15" s="253"/>
      <c r="WKL15" s="253"/>
      <c r="WKM15" s="253"/>
      <c r="WKN15" s="253"/>
      <c r="WKO15" s="253"/>
      <c r="WKP15" s="253"/>
      <c r="WKQ15" s="253"/>
      <c r="WKR15" s="253"/>
      <c r="WKS15" s="253"/>
      <c r="WKT15" s="253"/>
      <c r="WKU15" s="253"/>
      <c r="WKV15" s="253"/>
      <c r="WKW15" s="253"/>
      <c r="WTW15" s="253"/>
      <c r="WTX15" s="253"/>
      <c r="WUF15" s="253"/>
      <c r="WUG15" s="253"/>
      <c r="WUH15" s="253"/>
      <c r="WUI15" s="253"/>
      <c r="WUJ15" s="253"/>
      <c r="WUK15" s="253"/>
      <c r="WUL15" s="253"/>
      <c r="WUM15" s="253"/>
      <c r="WUN15" s="253"/>
      <c r="WUO15" s="253"/>
      <c r="WUP15" s="253"/>
      <c r="WUQ15" s="253"/>
      <c r="WUR15" s="253"/>
      <c r="WUS15" s="253"/>
    </row>
    <row r="16" spans="1:1009 1243:2033 2267:3057 3291:4081 4315:5105 5339:6129 6363:7153 7387:8177 8411:9201 9435:10225 10459:11249 11483:12273 12507:13297 13531:14321 14555:15345 15579:16113" s="255" customFormat="1">
      <c r="A16" s="138">
        <v>1</v>
      </c>
      <c r="B16" s="232" t="s">
        <v>139</v>
      </c>
      <c r="C16" s="238">
        <v>0</v>
      </c>
      <c r="D16" s="217">
        <v>454.6</v>
      </c>
      <c r="E16" s="217">
        <v>354.6</v>
      </c>
      <c r="F16" s="217">
        <v>100</v>
      </c>
      <c r="G16" s="245">
        <v>100</v>
      </c>
      <c r="H16" s="229">
        <f t="shared" si="0"/>
        <v>0</v>
      </c>
      <c r="I16" s="254">
        <f>SUM(I17:I30)</f>
        <v>0</v>
      </c>
      <c r="J16" s="254">
        <f t="shared" ref="J16:L16" si="4">SUM(J17:J30)</f>
        <v>0</v>
      </c>
      <c r="K16" s="254">
        <f t="shared" si="4"/>
        <v>0</v>
      </c>
      <c r="L16" s="254">
        <f t="shared" si="4"/>
        <v>0</v>
      </c>
      <c r="M16" s="238"/>
      <c r="HK16" s="125"/>
      <c r="HL16" s="125"/>
      <c r="HT16" s="125"/>
      <c r="HU16" s="125"/>
      <c r="HV16" s="125"/>
      <c r="HW16" s="125"/>
      <c r="HX16" s="125"/>
      <c r="HY16" s="125"/>
      <c r="HZ16" s="125"/>
      <c r="IA16" s="125"/>
      <c r="IB16" s="125"/>
      <c r="IC16" s="125"/>
      <c r="ID16" s="125"/>
      <c r="IE16" s="125"/>
      <c r="IF16" s="125"/>
      <c r="IG16" s="125"/>
      <c r="RG16" s="125"/>
      <c r="RH16" s="125"/>
      <c r="RP16" s="125"/>
      <c r="RQ16" s="125"/>
      <c r="RR16" s="125"/>
      <c r="RS16" s="125"/>
      <c r="RT16" s="125"/>
      <c r="RU16" s="125"/>
      <c r="RV16" s="125"/>
      <c r="RW16" s="125"/>
      <c r="RX16" s="125"/>
      <c r="RY16" s="125"/>
      <c r="RZ16" s="125"/>
      <c r="SA16" s="125"/>
      <c r="SB16" s="125"/>
      <c r="SC16" s="125"/>
      <c r="ABC16" s="125"/>
      <c r="ABD16" s="125"/>
      <c r="ABL16" s="125"/>
      <c r="ABM16" s="125"/>
      <c r="ABN16" s="125"/>
      <c r="ABO16" s="125"/>
      <c r="ABP16" s="125"/>
      <c r="ABQ16" s="125"/>
      <c r="ABR16" s="125"/>
      <c r="ABS16" s="125"/>
      <c r="ABT16" s="125"/>
      <c r="ABU16" s="125"/>
      <c r="ABV16" s="125"/>
      <c r="ABW16" s="125"/>
      <c r="ABX16" s="125"/>
      <c r="ABY16" s="125"/>
      <c r="AKY16" s="125"/>
      <c r="AKZ16" s="125"/>
      <c r="ALH16" s="125"/>
      <c r="ALI16" s="125"/>
      <c r="ALJ16" s="125"/>
      <c r="ALK16" s="125"/>
      <c r="ALL16" s="125"/>
      <c r="ALM16" s="125"/>
      <c r="ALN16" s="125"/>
      <c r="ALO16" s="125"/>
      <c r="ALP16" s="125"/>
      <c r="ALQ16" s="125"/>
      <c r="ALR16" s="125"/>
      <c r="ALS16" s="125"/>
      <c r="ALT16" s="125"/>
      <c r="ALU16" s="125"/>
      <c r="AUU16" s="125"/>
      <c r="AUV16" s="125"/>
      <c r="AVD16" s="125"/>
      <c r="AVE16" s="125"/>
      <c r="AVF16" s="125"/>
      <c r="AVG16" s="125"/>
      <c r="AVH16" s="125"/>
      <c r="AVI16" s="125"/>
      <c r="AVJ16" s="125"/>
      <c r="AVK16" s="125"/>
      <c r="AVL16" s="125"/>
      <c r="AVM16" s="125"/>
      <c r="AVN16" s="125"/>
      <c r="AVO16" s="125"/>
      <c r="AVP16" s="125"/>
      <c r="AVQ16" s="125"/>
      <c r="BEQ16" s="125"/>
      <c r="BER16" s="125"/>
      <c r="BEZ16" s="125"/>
      <c r="BFA16" s="125"/>
      <c r="BFB16" s="125"/>
      <c r="BFC16" s="125"/>
      <c r="BFD16" s="125"/>
      <c r="BFE16" s="125"/>
      <c r="BFF16" s="125"/>
      <c r="BFG16" s="125"/>
      <c r="BFH16" s="125"/>
      <c r="BFI16" s="125"/>
      <c r="BFJ16" s="125"/>
      <c r="BFK16" s="125"/>
      <c r="BFL16" s="125"/>
      <c r="BFM16" s="125"/>
      <c r="BOM16" s="125"/>
      <c r="BON16" s="125"/>
      <c r="BOV16" s="125"/>
      <c r="BOW16" s="125"/>
      <c r="BOX16" s="125"/>
      <c r="BOY16" s="125"/>
      <c r="BOZ16" s="125"/>
      <c r="BPA16" s="125"/>
      <c r="BPB16" s="125"/>
      <c r="BPC16" s="125"/>
      <c r="BPD16" s="125"/>
      <c r="BPE16" s="125"/>
      <c r="BPF16" s="125"/>
      <c r="BPG16" s="125"/>
      <c r="BPH16" s="125"/>
      <c r="BPI16" s="125"/>
      <c r="BYI16" s="125"/>
      <c r="BYJ16" s="125"/>
      <c r="BYR16" s="125"/>
      <c r="BYS16" s="125"/>
      <c r="BYT16" s="125"/>
      <c r="BYU16" s="125"/>
      <c r="BYV16" s="125"/>
      <c r="BYW16" s="125"/>
      <c r="BYX16" s="125"/>
      <c r="BYY16" s="125"/>
      <c r="BYZ16" s="125"/>
      <c r="BZA16" s="125"/>
      <c r="BZB16" s="125"/>
      <c r="BZC16" s="125"/>
      <c r="BZD16" s="125"/>
      <c r="BZE16" s="125"/>
      <c r="CIE16" s="125"/>
      <c r="CIF16" s="125"/>
      <c r="CIN16" s="125"/>
      <c r="CIO16" s="125"/>
      <c r="CIP16" s="125"/>
      <c r="CIQ16" s="125"/>
      <c r="CIR16" s="125"/>
      <c r="CIS16" s="125"/>
      <c r="CIT16" s="125"/>
      <c r="CIU16" s="125"/>
      <c r="CIV16" s="125"/>
      <c r="CIW16" s="125"/>
      <c r="CIX16" s="125"/>
      <c r="CIY16" s="125"/>
      <c r="CIZ16" s="125"/>
      <c r="CJA16" s="125"/>
      <c r="CSA16" s="125"/>
      <c r="CSB16" s="125"/>
      <c r="CSJ16" s="125"/>
      <c r="CSK16" s="125"/>
      <c r="CSL16" s="125"/>
      <c r="CSM16" s="125"/>
      <c r="CSN16" s="125"/>
      <c r="CSO16" s="125"/>
      <c r="CSP16" s="125"/>
      <c r="CSQ16" s="125"/>
      <c r="CSR16" s="125"/>
      <c r="CSS16" s="125"/>
      <c r="CST16" s="125"/>
      <c r="CSU16" s="125"/>
      <c r="CSV16" s="125"/>
      <c r="CSW16" s="125"/>
      <c r="DBW16" s="125"/>
      <c r="DBX16" s="125"/>
      <c r="DCF16" s="125"/>
      <c r="DCG16" s="125"/>
      <c r="DCH16" s="125"/>
      <c r="DCI16" s="125"/>
      <c r="DCJ16" s="125"/>
      <c r="DCK16" s="125"/>
      <c r="DCL16" s="125"/>
      <c r="DCM16" s="125"/>
      <c r="DCN16" s="125"/>
      <c r="DCO16" s="125"/>
      <c r="DCP16" s="125"/>
      <c r="DCQ16" s="125"/>
      <c r="DCR16" s="125"/>
      <c r="DCS16" s="125"/>
      <c r="DLS16" s="125"/>
      <c r="DLT16" s="125"/>
      <c r="DMB16" s="125"/>
      <c r="DMC16" s="125"/>
      <c r="DMD16" s="125"/>
      <c r="DME16" s="125"/>
      <c r="DMF16" s="125"/>
      <c r="DMG16" s="125"/>
      <c r="DMH16" s="125"/>
      <c r="DMI16" s="125"/>
      <c r="DMJ16" s="125"/>
      <c r="DMK16" s="125"/>
      <c r="DML16" s="125"/>
      <c r="DMM16" s="125"/>
      <c r="DMN16" s="125"/>
      <c r="DMO16" s="125"/>
      <c r="DVO16" s="125"/>
      <c r="DVP16" s="125"/>
      <c r="DVX16" s="125"/>
      <c r="DVY16" s="125"/>
      <c r="DVZ16" s="125"/>
      <c r="DWA16" s="125"/>
      <c r="DWB16" s="125"/>
      <c r="DWC16" s="125"/>
      <c r="DWD16" s="125"/>
      <c r="DWE16" s="125"/>
      <c r="DWF16" s="125"/>
      <c r="DWG16" s="125"/>
      <c r="DWH16" s="125"/>
      <c r="DWI16" s="125"/>
      <c r="DWJ16" s="125"/>
      <c r="DWK16" s="125"/>
      <c r="EFK16" s="125"/>
      <c r="EFL16" s="125"/>
      <c r="EFT16" s="125"/>
      <c r="EFU16" s="125"/>
      <c r="EFV16" s="125"/>
      <c r="EFW16" s="125"/>
      <c r="EFX16" s="125"/>
      <c r="EFY16" s="125"/>
      <c r="EFZ16" s="125"/>
      <c r="EGA16" s="125"/>
      <c r="EGB16" s="125"/>
      <c r="EGC16" s="125"/>
      <c r="EGD16" s="125"/>
      <c r="EGE16" s="125"/>
      <c r="EGF16" s="125"/>
      <c r="EGG16" s="125"/>
      <c r="EPG16" s="125"/>
      <c r="EPH16" s="125"/>
      <c r="EPP16" s="125"/>
      <c r="EPQ16" s="125"/>
      <c r="EPR16" s="125"/>
      <c r="EPS16" s="125"/>
      <c r="EPT16" s="125"/>
      <c r="EPU16" s="125"/>
      <c r="EPV16" s="125"/>
      <c r="EPW16" s="125"/>
      <c r="EPX16" s="125"/>
      <c r="EPY16" s="125"/>
      <c r="EPZ16" s="125"/>
      <c r="EQA16" s="125"/>
      <c r="EQB16" s="125"/>
      <c r="EQC16" s="125"/>
      <c r="EZC16" s="125"/>
      <c r="EZD16" s="125"/>
      <c r="EZL16" s="125"/>
      <c r="EZM16" s="125"/>
      <c r="EZN16" s="125"/>
      <c r="EZO16" s="125"/>
      <c r="EZP16" s="125"/>
      <c r="EZQ16" s="125"/>
      <c r="EZR16" s="125"/>
      <c r="EZS16" s="125"/>
      <c r="EZT16" s="125"/>
      <c r="EZU16" s="125"/>
      <c r="EZV16" s="125"/>
      <c r="EZW16" s="125"/>
      <c r="EZX16" s="125"/>
      <c r="EZY16" s="125"/>
      <c r="FIY16" s="125"/>
      <c r="FIZ16" s="125"/>
      <c r="FJH16" s="125"/>
      <c r="FJI16" s="125"/>
      <c r="FJJ16" s="125"/>
      <c r="FJK16" s="125"/>
      <c r="FJL16" s="125"/>
      <c r="FJM16" s="125"/>
      <c r="FJN16" s="125"/>
      <c r="FJO16" s="125"/>
      <c r="FJP16" s="125"/>
      <c r="FJQ16" s="125"/>
      <c r="FJR16" s="125"/>
      <c r="FJS16" s="125"/>
      <c r="FJT16" s="125"/>
      <c r="FJU16" s="125"/>
      <c r="FSU16" s="125"/>
      <c r="FSV16" s="125"/>
      <c r="FTD16" s="125"/>
      <c r="FTE16" s="125"/>
      <c r="FTF16" s="125"/>
      <c r="FTG16" s="125"/>
      <c r="FTH16" s="125"/>
      <c r="FTI16" s="125"/>
      <c r="FTJ16" s="125"/>
      <c r="FTK16" s="125"/>
      <c r="FTL16" s="125"/>
      <c r="FTM16" s="125"/>
      <c r="FTN16" s="125"/>
      <c r="FTO16" s="125"/>
      <c r="FTP16" s="125"/>
      <c r="FTQ16" s="125"/>
      <c r="GCQ16" s="125"/>
      <c r="GCR16" s="125"/>
      <c r="GCZ16" s="125"/>
      <c r="GDA16" s="125"/>
      <c r="GDB16" s="125"/>
      <c r="GDC16" s="125"/>
      <c r="GDD16" s="125"/>
      <c r="GDE16" s="125"/>
      <c r="GDF16" s="125"/>
      <c r="GDG16" s="125"/>
      <c r="GDH16" s="125"/>
      <c r="GDI16" s="125"/>
      <c r="GDJ16" s="125"/>
      <c r="GDK16" s="125"/>
      <c r="GDL16" s="125"/>
      <c r="GDM16" s="125"/>
      <c r="GMM16" s="125"/>
      <c r="GMN16" s="125"/>
      <c r="GMV16" s="125"/>
      <c r="GMW16" s="125"/>
      <c r="GMX16" s="125"/>
      <c r="GMY16" s="125"/>
      <c r="GMZ16" s="125"/>
      <c r="GNA16" s="125"/>
      <c r="GNB16" s="125"/>
      <c r="GNC16" s="125"/>
      <c r="GND16" s="125"/>
      <c r="GNE16" s="125"/>
      <c r="GNF16" s="125"/>
      <c r="GNG16" s="125"/>
      <c r="GNH16" s="125"/>
      <c r="GNI16" s="125"/>
      <c r="GWI16" s="125"/>
      <c r="GWJ16" s="125"/>
      <c r="GWR16" s="125"/>
      <c r="GWS16" s="125"/>
      <c r="GWT16" s="125"/>
      <c r="GWU16" s="125"/>
      <c r="GWV16" s="125"/>
      <c r="GWW16" s="125"/>
      <c r="GWX16" s="125"/>
      <c r="GWY16" s="125"/>
      <c r="GWZ16" s="125"/>
      <c r="GXA16" s="125"/>
      <c r="GXB16" s="125"/>
      <c r="GXC16" s="125"/>
      <c r="GXD16" s="125"/>
      <c r="GXE16" s="125"/>
      <c r="HGE16" s="125"/>
      <c r="HGF16" s="125"/>
      <c r="HGN16" s="125"/>
      <c r="HGO16" s="125"/>
      <c r="HGP16" s="125"/>
      <c r="HGQ16" s="125"/>
      <c r="HGR16" s="125"/>
      <c r="HGS16" s="125"/>
      <c r="HGT16" s="125"/>
      <c r="HGU16" s="125"/>
      <c r="HGV16" s="125"/>
      <c r="HGW16" s="125"/>
      <c r="HGX16" s="125"/>
      <c r="HGY16" s="125"/>
      <c r="HGZ16" s="125"/>
      <c r="HHA16" s="125"/>
      <c r="HQA16" s="125"/>
      <c r="HQB16" s="125"/>
      <c r="HQJ16" s="125"/>
      <c r="HQK16" s="125"/>
      <c r="HQL16" s="125"/>
      <c r="HQM16" s="125"/>
      <c r="HQN16" s="125"/>
      <c r="HQO16" s="125"/>
      <c r="HQP16" s="125"/>
      <c r="HQQ16" s="125"/>
      <c r="HQR16" s="125"/>
      <c r="HQS16" s="125"/>
      <c r="HQT16" s="125"/>
      <c r="HQU16" s="125"/>
      <c r="HQV16" s="125"/>
      <c r="HQW16" s="125"/>
      <c r="HZW16" s="125"/>
      <c r="HZX16" s="125"/>
      <c r="IAF16" s="125"/>
      <c r="IAG16" s="125"/>
      <c r="IAH16" s="125"/>
      <c r="IAI16" s="125"/>
      <c r="IAJ16" s="125"/>
      <c r="IAK16" s="125"/>
      <c r="IAL16" s="125"/>
      <c r="IAM16" s="125"/>
      <c r="IAN16" s="125"/>
      <c r="IAO16" s="125"/>
      <c r="IAP16" s="125"/>
      <c r="IAQ16" s="125"/>
      <c r="IAR16" s="125"/>
      <c r="IAS16" s="125"/>
      <c r="IJS16" s="125"/>
      <c r="IJT16" s="125"/>
      <c r="IKB16" s="125"/>
      <c r="IKC16" s="125"/>
      <c r="IKD16" s="125"/>
      <c r="IKE16" s="125"/>
      <c r="IKF16" s="125"/>
      <c r="IKG16" s="125"/>
      <c r="IKH16" s="125"/>
      <c r="IKI16" s="125"/>
      <c r="IKJ16" s="125"/>
      <c r="IKK16" s="125"/>
      <c r="IKL16" s="125"/>
      <c r="IKM16" s="125"/>
      <c r="IKN16" s="125"/>
      <c r="IKO16" s="125"/>
      <c r="ITO16" s="125"/>
      <c r="ITP16" s="125"/>
      <c r="ITX16" s="125"/>
      <c r="ITY16" s="125"/>
      <c r="ITZ16" s="125"/>
      <c r="IUA16" s="125"/>
      <c r="IUB16" s="125"/>
      <c r="IUC16" s="125"/>
      <c r="IUD16" s="125"/>
      <c r="IUE16" s="125"/>
      <c r="IUF16" s="125"/>
      <c r="IUG16" s="125"/>
      <c r="IUH16" s="125"/>
      <c r="IUI16" s="125"/>
      <c r="IUJ16" s="125"/>
      <c r="IUK16" s="125"/>
      <c r="JDK16" s="125"/>
      <c r="JDL16" s="125"/>
      <c r="JDT16" s="125"/>
      <c r="JDU16" s="125"/>
      <c r="JDV16" s="125"/>
      <c r="JDW16" s="125"/>
      <c r="JDX16" s="125"/>
      <c r="JDY16" s="125"/>
      <c r="JDZ16" s="125"/>
      <c r="JEA16" s="125"/>
      <c r="JEB16" s="125"/>
      <c r="JEC16" s="125"/>
      <c r="JED16" s="125"/>
      <c r="JEE16" s="125"/>
      <c r="JEF16" s="125"/>
      <c r="JEG16" s="125"/>
      <c r="JNG16" s="125"/>
      <c r="JNH16" s="125"/>
      <c r="JNP16" s="125"/>
      <c r="JNQ16" s="125"/>
      <c r="JNR16" s="125"/>
      <c r="JNS16" s="125"/>
      <c r="JNT16" s="125"/>
      <c r="JNU16" s="125"/>
      <c r="JNV16" s="125"/>
      <c r="JNW16" s="125"/>
      <c r="JNX16" s="125"/>
      <c r="JNY16" s="125"/>
      <c r="JNZ16" s="125"/>
      <c r="JOA16" s="125"/>
      <c r="JOB16" s="125"/>
      <c r="JOC16" s="125"/>
      <c r="JXC16" s="125"/>
      <c r="JXD16" s="125"/>
      <c r="JXL16" s="125"/>
      <c r="JXM16" s="125"/>
      <c r="JXN16" s="125"/>
      <c r="JXO16" s="125"/>
      <c r="JXP16" s="125"/>
      <c r="JXQ16" s="125"/>
      <c r="JXR16" s="125"/>
      <c r="JXS16" s="125"/>
      <c r="JXT16" s="125"/>
      <c r="JXU16" s="125"/>
      <c r="JXV16" s="125"/>
      <c r="JXW16" s="125"/>
      <c r="JXX16" s="125"/>
      <c r="JXY16" s="125"/>
      <c r="KGY16" s="125"/>
      <c r="KGZ16" s="125"/>
      <c r="KHH16" s="125"/>
      <c r="KHI16" s="125"/>
      <c r="KHJ16" s="125"/>
      <c r="KHK16" s="125"/>
      <c r="KHL16" s="125"/>
      <c r="KHM16" s="125"/>
      <c r="KHN16" s="125"/>
      <c r="KHO16" s="125"/>
      <c r="KHP16" s="125"/>
      <c r="KHQ16" s="125"/>
      <c r="KHR16" s="125"/>
      <c r="KHS16" s="125"/>
      <c r="KHT16" s="125"/>
      <c r="KHU16" s="125"/>
      <c r="KQU16" s="125"/>
      <c r="KQV16" s="125"/>
      <c r="KRD16" s="125"/>
      <c r="KRE16" s="125"/>
      <c r="KRF16" s="125"/>
      <c r="KRG16" s="125"/>
      <c r="KRH16" s="125"/>
      <c r="KRI16" s="125"/>
      <c r="KRJ16" s="125"/>
      <c r="KRK16" s="125"/>
      <c r="KRL16" s="125"/>
      <c r="KRM16" s="125"/>
      <c r="KRN16" s="125"/>
      <c r="KRO16" s="125"/>
      <c r="KRP16" s="125"/>
      <c r="KRQ16" s="125"/>
      <c r="LAQ16" s="125"/>
      <c r="LAR16" s="125"/>
      <c r="LAZ16" s="125"/>
      <c r="LBA16" s="125"/>
      <c r="LBB16" s="125"/>
      <c r="LBC16" s="125"/>
      <c r="LBD16" s="125"/>
      <c r="LBE16" s="125"/>
      <c r="LBF16" s="125"/>
      <c r="LBG16" s="125"/>
      <c r="LBH16" s="125"/>
      <c r="LBI16" s="125"/>
      <c r="LBJ16" s="125"/>
      <c r="LBK16" s="125"/>
      <c r="LBL16" s="125"/>
      <c r="LBM16" s="125"/>
      <c r="LKM16" s="125"/>
      <c r="LKN16" s="125"/>
      <c r="LKV16" s="125"/>
      <c r="LKW16" s="125"/>
      <c r="LKX16" s="125"/>
      <c r="LKY16" s="125"/>
      <c r="LKZ16" s="125"/>
      <c r="LLA16" s="125"/>
      <c r="LLB16" s="125"/>
      <c r="LLC16" s="125"/>
      <c r="LLD16" s="125"/>
      <c r="LLE16" s="125"/>
      <c r="LLF16" s="125"/>
      <c r="LLG16" s="125"/>
      <c r="LLH16" s="125"/>
      <c r="LLI16" s="125"/>
      <c r="LUI16" s="125"/>
      <c r="LUJ16" s="125"/>
      <c r="LUR16" s="125"/>
      <c r="LUS16" s="125"/>
      <c r="LUT16" s="125"/>
      <c r="LUU16" s="125"/>
      <c r="LUV16" s="125"/>
      <c r="LUW16" s="125"/>
      <c r="LUX16" s="125"/>
      <c r="LUY16" s="125"/>
      <c r="LUZ16" s="125"/>
      <c r="LVA16" s="125"/>
      <c r="LVB16" s="125"/>
      <c r="LVC16" s="125"/>
      <c r="LVD16" s="125"/>
      <c r="LVE16" s="125"/>
      <c r="MEE16" s="125"/>
      <c r="MEF16" s="125"/>
      <c r="MEN16" s="125"/>
      <c r="MEO16" s="125"/>
      <c r="MEP16" s="125"/>
      <c r="MEQ16" s="125"/>
      <c r="MER16" s="125"/>
      <c r="MES16" s="125"/>
      <c r="MET16" s="125"/>
      <c r="MEU16" s="125"/>
      <c r="MEV16" s="125"/>
      <c r="MEW16" s="125"/>
      <c r="MEX16" s="125"/>
      <c r="MEY16" s="125"/>
      <c r="MEZ16" s="125"/>
      <c r="MFA16" s="125"/>
      <c r="MOA16" s="125"/>
      <c r="MOB16" s="125"/>
      <c r="MOJ16" s="125"/>
      <c r="MOK16" s="125"/>
      <c r="MOL16" s="125"/>
      <c r="MOM16" s="125"/>
      <c r="MON16" s="125"/>
      <c r="MOO16" s="125"/>
      <c r="MOP16" s="125"/>
      <c r="MOQ16" s="125"/>
      <c r="MOR16" s="125"/>
      <c r="MOS16" s="125"/>
      <c r="MOT16" s="125"/>
      <c r="MOU16" s="125"/>
      <c r="MOV16" s="125"/>
      <c r="MOW16" s="125"/>
      <c r="MXW16" s="125"/>
      <c r="MXX16" s="125"/>
      <c r="MYF16" s="125"/>
      <c r="MYG16" s="125"/>
      <c r="MYH16" s="125"/>
      <c r="MYI16" s="125"/>
      <c r="MYJ16" s="125"/>
      <c r="MYK16" s="125"/>
      <c r="MYL16" s="125"/>
      <c r="MYM16" s="125"/>
      <c r="MYN16" s="125"/>
      <c r="MYO16" s="125"/>
      <c r="MYP16" s="125"/>
      <c r="MYQ16" s="125"/>
      <c r="MYR16" s="125"/>
      <c r="MYS16" s="125"/>
      <c r="NHS16" s="125"/>
      <c r="NHT16" s="125"/>
      <c r="NIB16" s="125"/>
      <c r="NIC16" s="125"/>
      <c r="NID16" s="125"/>
      <c r="NIE16" s="125"/>
      <c r="NIF16" s="125"/>
      <c r="NIG16" s="125"/>
      <c r="NIH16" s="125"/>
      <c r="NII16" s="125"/>
      <c r="NIJ16" s="125"/>
      <c r="NIK16" s="125"/>
      <c r="NIL16" s="125"/>
      <c r="NIM16" s="125"/>
      <c r="NIN16" s="125"/>
      <c r="NIO16" s="125"/>
      <c r="NRO16" s="125"/>
      <c r="NRP16" s="125"/>
      <c r="NRX16" s="125"/>
      <c r="NRY16" s="125"/>
      <c r="NRZ16" s="125"/>
      <c r="NSA16" s="125"/>
      <c r="NSB16" s="125"/>
      <c r="NSC16" s="125"/>
      <c r="NSD16" s="125"/>
      <c r="NSE16" s="125"/>
      <c r="NSF16" s="125"/>
      <c r="NSG16" s="125"/>
      <c r="NSH16" s="125"/>
      <c r="NSI16" s="125"/>
      <c r="NSJ16" s="125"/>
      <c r="NSK16" s="125"/>
      <c r="OBK16" s="125"/>
      <c r="OBL16" s="125"/>
      <c r="OBT16" s="125"/>
      <c r="OBU16" s="125"/>
      <c r="OBV16" s="125"/>
      <c r="OBW16" s="125"/>
      <c r="OBX16" s="125"/>
      <c r="OBY16" s="125"/>
      <c r="OBZ16" s="125"/>
      <c r="OCA16" s="125"/>
      <c r="OCB16" s="125"/>
      <c r="OCC16" s="125"/>
      <c r="OCD16" s="125"/>
      <c r="OCE16" s="125"/>
      <c r="OCF16" s="125"/>
      <c r="OCG16" s="125"/>
      <c r="OLG16" s="125"/>
      <c r="OLH16" s="125"/>
      <c r="OLP16" s="125"/>
      <c r="OLQ16" s="125"/>
      <c r="OLR16" s="125"/>
      <c r="OLS16" s="125"/>
      <c r="OLT16" s="125"/>
      <c r="OLU16" s="125"/>
      <c r="OLV16" s="125"/>
      <c r="OLW16" s="125"/>
      <c r="OLX16" s="125"/>
      <c r="OLY16" s="125"/>
      <c r="OLZ16" s="125"/>
      <c r="OMA16" s="125"/>
      <c r="OMB16" s="125"/>
      <c r="OMC16" s="125"/>
      <c r="OVC16" s="125"/>
      <c r="OVD16" s="125"/>
      <c r="OVL16" s="125"/>
      <c r="OVM16" s="125"/>
      <c r="OVN16" s="125"/>
      <c r="OVO16" s="125"/>
      <c r="OVP16" s="125"/>
      <c r="OVQ16" s="125"/>
      <c r="OVR16" s="125"/>
      <c r="OVS16" s="125"/>
      <c r="OVT16" s="125"/>
      <c r="OVU16" s="125"/>
      <c r="OVV16" s="125"/>
      <c r="OVW16" s="125"/>
      <c r="OVX16" s="125"/>
      <c r="OVY16" s="125"/>
      <c r="PEY16" s="125"/>
      <c r="PEZ16" s="125"/>
      <c r="PFH16" s="125"/>
      <c r="PFI16" s="125"/>
      <c r="PFJ16" s="125"/>
      <c r="PFK16" s="125"/>
      <c r="PFL16" s="125"/>
      <c r="PFM16" s="125"/>
      <c r="PFN16" s="125"/>
      <c r="PFO16" s="125"/>
      <c r="PFP16" s="125"/>
      <c r="PFQ16" s="125"/>
      <c r="PFR16" s="125"/>
      <c r="PFS16" s="125"/>
      <c r="PFT16" s="125"/>
      <c r="PFU16" s="125"/>
      <c r="POU16" s="125"/>
      <c r="POV16" s="125"/>
      <c r="PPD16" s="125"/>
      <c r="PPE16" s="125"/>
      <c r="PPF16" s="125"/>
      <c r="PPG16" s="125"/>
      <c r="PPH16" s="125"/>
      <c r="PPI16" s="125"/>
      <c r="PPJ16" s="125"/>
      <c r="PPK16" s="125"/>
      <c r="PPL16" s="125"/>
      <c r="PPM16" s="125"/>
      <c r="PPN16" s="125"/>
      <c r="PPO16" s="125"/>
      <c r="PPP16" s="125"/>
      <c r="PPQ16" s="125"/>
      <c r="PYQ16" s="125"/>
      <c r="PYR16" s="125"/>
      <c r="PYZ16" s="125"/>
      <c r="PZA16" s="125"/>
      <c r="PZB16" s="125"/>
      <c r="PZC16" s="125"/>
      <c r="PZD16" s="125"/>
      <c r="PZE16" s="125"/>
      <c r="PZF16" s="125"/>
      <c r="PZG16" s="125"/>
      <c r="PZH16" s="125"/>
      <c r="PZI16" s="125"/>
      <c r="PZJ16" s="125"/>
      <c r="PZK16" s="125"/>
      <c r="PZL16" s="125"/>
      <c r="PZM16" s="125"/>
      <c r="QIM16" s="125"/>
      <c r="QIN16" s="125"/>
      <c r="QIV16" s="125"/>
      <c r="QIW16" s="125"/>
      <c r="QIX16" s="125"/>
      <c r="QIY16" s="125"/>
      <c r="QIZ16" s="125"/>
      <c r="QJA16" s="125"/>
      <c r="QJB16" s="125"/>
      <c r="QJC16" s="125"/>
      <c r="QJD16" s="125"/>
      <c r="QJE16" s="125"/>
      <c r="QJF16" s="125"/>
      <c r="QJG16" s="125"/>
      <c r="QJH16" s="125"/>
      <c r="QJI16" s="125"/>
      <c r="QSI16" s="125"/>
      <c r="QSJ16" s="125"/>
      <c r="QSR16" s="125"/>
      <c r="QSS16" s="125"/>
      <c r="QST16" s="125"/>
      <c r="QSU16" s="125"/>
      <c r="QSV16" s="125"/>
      <c r="QSW16" s="125"/>
      <c r="QSX16" s="125"/>
      <c r="QSY16" s="125"/>
      <c r="QSZ16" s="125"/>
      <c r="QTA16" s="125"/>
      <c r="QTB16" s="125"/>
      <c r="QTC16" s="125"/>
      <c r="QTD16" s="125"/>
      <c r="QTE16" s="125"/>
      <c r="RCE16" s="125"/>
      <c r="RCF16" s="125"/>
      <c r="RCN16" s="125"/>
      <c r="RCO16" s="125"/>
      <c r="RCP16" s="125"/>
      <c r="RCQ16" s="125"/>
      <c r="RCR16" s="125"/>
      <c r="RCS16" s="125"/>
      <c r="RCT16" s="125"/>
      <c r="RCU16" s="125"/>
      <c r="RCV16" s="125"/>
      <c r="RCW16" s="125"/>
      <c r="RCX16" s="125"/>
      <c r="RCY16" s="125"/>
      <c r="RCZ16" s="125"/>
      <c r="RDA16" s="125"/>
      <c r="RMA16" s="125"/>
      <c r="RMB16" s="125"/>
      <c r="RMJ16" s="125"/>
      <c r="RMK16" s="125"/>
      <c r="RML16" s="125"/>
      <c r="RMM16" s="125"/>
      <c r="RMN16" s="125"/>
      <c r="RMO16" s="125"/>
      <c r="RMP16" s="125"/>
      <c r="RMQ16" s="125"/>
      <c r="RMR16" s="125"/>
      <c r="RMS16" s="125"/>
      <c r="RMT16" s="125"/>
      <c r="RMU16" s="125"/>
      <c r="RMV16" s="125"/>
      <c r="RMW16" s="125"/>
      <c r="RVW16" s="125"/>
      <c r="RVX16" s="125"/>
      <c r="RWF16" s="125"/>
      <c r="RWG16" s="125"/>
      <c r="RWH16" s="125"/>
      <c r="RWI16" s="125"/>
      <c r="RWJ16" s="125"/>
      <c r="RWK16" s="125"/>
      <c r="RWL16" s="125"/>
      <c r="RWM16" s="125"/>
      <c r="RWN16" s="125"/>
      <c r="RWO16" s="125"/>
      <c r="RWP16" s="125"/>
      <c r="RWQ16" s="125"/>
      <c r="RWR16" s="125"/>
      <c r="RWS16" s="125"/>
      <c r="SFS16" s="125"/>
      <c r="SFT16" s="125"/>
      <c r="SGB16" s="125"/>
      <c r="SGC16" s="125"/>
      <c r="SGD16" s="125"/>
      <c r="SGE16" s="125"/>
      <c r="SGF16" s="125"/>
      <c r="SGG16" s="125"/>
      <c r="SGH16" s="125"/>
      <c r="SGI16" s="125"/>
      <c r="SGJ16" s="125"/>
      <c r="SGK16" s="125"/>
      <c r="SGL16" s="125"/>
      <c r="SGM16" s="125"/>
      <c r="SGN16" s="125"/>
      <c r="SGO16" s="125"/>
      <c r="SPO16" s="125"/>
      <c r="SPP16" s="125"/>
      <c r="SPX16" s="125"/>
      <c r="SPY16" s="125"/>
      <c r="SPZ16" s="125"/>
      <c r="SQA16" s="125"/>
      <c r="SQB16" s="125"/>
      <c r="SQC16" s="125"/>
      <c r="SQD16" s="125"/>
      <c r="SQE16" s="125"/>
      <c r="SQF16" s="125"/>
      <c r="SQG16" s="125"/>
      <c r="SQH16" s="125"/>
      <c r="SQI16" s="125"/>
      <c r="SQJ16" s="125"/>
      <c r="SQK16" s="125"/>
      <c r="SZK16" s="125"/>
      <c r="SZL16" s="125"/>
      <c r="SZT16" s="125"/>
      <c r="SZU16" s="125"/>
      <c r="SZV16" s="125"/>
      <c r="SZW16" s="125"/>
      <c r="SZX16" s="125"/>
      <c r="SZY16" s="125"/>
      <c r="SZZ16" s="125"/>
      <c r="TAA16" s="125"/>
      <c r="TAB16" s="125"/>
      <c r="TAC16" s="125"/>
      <c r="TAD16" s="125"/>
      <c r="TAE16" s="125"/>
      <c r="TAF16" s="125"/>
      <c r="TAG16" s="125"/>
      <c r="TJG16" s="125"/>
      <c r="TJH16" s="125"/>
      <c r="TJP16" s="125"/>
      <c r="TJQ16" s="125"/>
      <c r="TJR16" s="125"/>
      <c r="TJS16" s="125"/>
      <c r="TJT16" s="125"/>
      <c r="TJU16" s="125"/>
      <c r="TJV16" s="125"/>
      <c r="TJW16" s="125"/>
      <c r="TJX16" s="125"/>
      <c r="TJY16" s="125"/>
      <c r="TJZ16" s="125"/>
      <c r="TKA16" s="125"/>
      <c r="TKB16" s="125"/>
      <c r="TKC16" s="125"/>
      <c r="TTC16" s="125"/>
      <c r="TTD16" s="125"/>
      <c r="TTL16" s="125"/>
      <c r="TTM16" s="125"/>
      <c r="TTN16" s="125"/>
      <c r="TTO16" s="125"/>
      <c r="TTP16" s="125"/>
      <c r="TTQ16" s="125"/>
      <c r="TTR16" s="125"/>
      <c r="TTS16" s="125"/>
      <c r="TTT16" s="125"/>
      <c r="TTU16" s="125"/>
      <c r="TTV16" s="125"/>
      <c r="TTW16" s="125"/>
      <c r="TTX16" s="125"/>
      <c r="TTY16" s="125"/>
      <c r="UCY16" s="125"/>
      <c r="UCZ16" s="125"/>
      <c r="UDH16" s="125"/>
      <c r="UDI16" s="125"/>
      <c r="UDJ16" s="125"/>
      <c r="UDK16" s="125"/>
      <c r="UDL16" s="125"/>
      <c r="UDM16" s="125"/>
      <c r="UDN16" s="125"/>
      <c r="UDO16" s="125"/>
      <c r="UDP16" s="125"/>
      <c r="UDQ16" s="125"/>
      <c r="UDR16" s="125"/>
      <c r="UDS16" s="125"/>
      <c r="UDT16" s="125"/>
      <c r="UDU16" s="125"/>
      <c r="UMU16" s="125"/>
      <c r="UMV16" s="125"/>
      <c r="UND16" s="125"/>
      <c r="UNE16" s="125"/>
      <c r="UNF16" s="125"/>
      <c r="UNG16" s="125"/>
      <c r="UNH16" s="125"/>
      <c r="UNI16" s="125"/>
      <c r="UNJ16" s="125"/>
      <c r="UNK16" s="125"/>
      <c r="UNL16" s="125"/>
      <c r="UNM16" s="125"/>
      <c r="UNN16" s="125"/>
      <c r="UNO16" s="125"/>
      <c r="UNP16" s="125"/>
      <c r="UNQ16" s="125"/>
      <c r="UWQ16" s="125"/>
      <c r="UWR16" s="125"/>
      <c r="UWZ16" s="125"/>
      <c r="UXA16" s="125"/>
      <c r="UXB16" s="125"/>
      <c r="UXC16" s="125"/>
      <c r="UXD16" s="125"/>
      <c r="UXE16" s="125"/>
      <c r="UXF16" s="125"/>
      <c r="UXG16" s="125"/>
      <c r="UXH16" s="125"/>
      <c r="UXI16" s="125"/>
      <c r="UXJ16" s="125"/>
      <c r="UXK16" s="125"/>
      <c r="UXL16" s="125"/>
      <c r="UXM16" s="125"/>
      <c r="VGM16" s="125"/>
      <c r="VGN16" s="125"/>
      <c r="VGV16" s="125"/>
      <c r="VGW16" s="125"/>
      <c r="VGX16" s="125"/>
      <c r="VGY16" s="125"/>
      <c r="VGZ16" s="125"/>
      <c r="VHA16" s="125"/>
      <c r="VHB16" s="125"/>
      <c r="VHC16" s="125"/>
      <c r="VHD16" s="125"/>
      <c r="VHE16" s="125"/>
      <c r="VHF16" s="125"/>
      <c r="VHG16" s="125"/>
      <c r="VHH16" s="125"/>
      <c r="VHI16" s="125"/>
      <c r="VQI16" s="125"/>
      <c r="VQJ16" s="125"/>
      <c r="VQR16" s="125"/>
      <c r="VQS16" s="125"/>
      <c r="VQT16" s="125"/>
      <c r="VQU16" s="125"/>
      <c r="VQV16" s="125"/>
      <c r="VQW16" s="125"/>
      <c r="VQX16" s="125"/>
      <c r="VQY16" s="125"/>
      <c r="VQZ16" s="125"/>
      <c r="VRA16" s="125"/>
      <c r="VRB16" s="125"/>
      <c r="VRC16" s="125"/>
      <c r="VRD16" s="125"/>
      <c r="VRE16" s="125"/>
      <c r="WAE16" s="125"/>
      <c r="WAF16" s="125"/>
      <c r="WAN16" s="125"/>
      <c r="WAO16" s="125"/>
      <c r="WAP16" s="125"/>
      <c r="WAQ16" s="125"/>
      <c r="WAR16" s="125"/>
      <c r="WAS16" s="125"/>
      <c r="WAT16" s="125"/>
      <c r="WAU16" s="125"/>
      <c r="WAV16" s="125"/>
      <c r="WAW16" s="125"/>
      <c r="WAX16" s="125"/>
      <c r="WAY16" s="125"/>
      <c r="WAZ16" s="125"/>
      <c r="WBA16" s="125"/>
      <c r="WKA16" s="125"/>
      <c r="WKB16" s="125"/>
      <c r="WKJ16" s="125"/>
      <c r="WKK16" s="125"/>
      <c r="WKL16" s="125"/>
      <c r="WKM16" s="125"/>
      <c r="WKN16" s="125"/>
      <c r="WKO16" s="125"/>
      <c r="WKP16" s="125"/>
      <c r="WKQ16" s="125"/>
      <c r="WKR16" s="125"/>
      <c r="WKS16" s="125"/>
      <c r="WKT16" s="125"/>
      <c r="WKU16" s="125"/>
      <c r="WKV16" s="125"/>
      <c r="WKW16" s="125"/>
      <c r="WTW16" s="125"/>
      <c r="WTX16" s="125"/>
      <c r="WUF16" s="125"/>
      <c r="WUG16" s="125"/>
      <c r="WUH16" s="125"/>
      <c r="WUI16" s="125"/>
      <c r="WUJ16" s="125"/>
      <c r="WUK16" s="125"/>
      <c r="WUL16" s="125"/>
      <c r="WUM16" s="125"/>
      <c r="WUN16" s="125"/>
      <c r="WUO16" s="125"/>
      <c r="WUP16" s="125"/>
      <c r="WUQ16" s="125"/>
      <c r="WUR16" s="125"/>
      <c r="WUS16" s="125"/>
    </row>
    <row r="17" spans="1:1009 1243:2033 2267:3057 3291:4081 4315:5105 5339:6129 6363:7153 7387:8177 8411:9201 9435:10225 10459:11249 11483:12273 12507:13297 13531:14321 14555:15345 15579:16113" ht="32.25" customHeight="1" outlineLevel="1">
      <c r="A17" s="240"/>
      <c r="B17" s="256" t="s">
        <v>412</v>
      </c>
      <c r="C17" s="248"/>
      <c r="D17" s="217">
        <v>0</v>
      </c>
      <c r="E17" s="257"/>
      <c r="F17" s="258">
        <v>0</v>
      </c>
      <c r="G17" s="245">
        <v>0</v>
      </c>
      <c r="H17" s="229">
        <f t="shared" si="0"/>
        <v>0</v>
      </c>
      <c r="I17" s="247"/>
      <c r="J17" s="247"/>
      <c r="K17" s="247"/>
      <c r="L17" s="247"/>
      <c r="M17" s="248"/>
      <c r="HK17" s="127"/>
      <c r="HL17" s="127"/>
      <c r="HT17" s="127"/>
      <c r="HU17" s="127"/>
      <c r="HV17" s="127"/>
      <c r="HW17" s="127"/>
      <c r="HX17" s="127"/>
      <c r="HY17" s="127"/>
      <c r="HZ17" s="127"/>
      <c r="IA17" s="127"/>
      <c r="IB17" s="127"/>
      <c r="IC17" s="127"/>
      <c r="ID17" s="127"/>
      <c r="IE17" s="127"/>
      <c r="IF17" s="127"/>
      <c r="IG17" s="127"/>
      <c r="RG17" s="127"/>
      <c r="RH17" s="127"/>
      <c r="RP17" s="127"/>
      <c r="RQ17" s="127"/>
      <c r="RR17" s="127"/>
      <c r="RS17" s="127"/>
      <c r="RT17" s="127"/>
      <c r="RU17" s="127"/>
      <c r="RV17" s="127"/>
      <c r="RW17" s="127"/>
      <c r="RX17" s="127"/>
      <c r="RY17" s="127"/>
      <c r="RZ17" s="127"/>
      <c r="SA17" s="127"/>
      <c r="SB17" s="127"/>
      <c r="SC17" s="127"/>
      <c r="ABC17" s="127"/>
      <c r="ABD17" s="127"/>
      <c r="ABL17" s="127"/>
      <c r="ABM17" s="127"/>
      <c r="ABN17" s="127"/>
      <c r="ABO17" s="127"/>
      <c r="ABP17" s="127"/>
      <c r="ABQ17" s="127"/>
      <c r="ABR17" s="127"/>
      <c r="ABS17" s="127"/>
      <c r="ABT17" s="127"/>
      <c r="ABU17" s="127"/>
      <c r="ABV17" s="127"/>
      <c r="ABW17" s="127"/>
      <c r="ABX17" s="127"/>
      <c r="ABY17" s="127"/>
      <c r="AKY17" s="127"/>
      <c r="AKZ17" s="127"/>
      <c r="ALH17" s="127"/>
      <c r="ALI17" s="127"/>
      <c r="ALJ17" s="127"/>
      <c r="ALK17" s="127"/>
      <c r="ALL17" s="127"/>
      <c r="ALM17" s="127"/>
      <c r="ALN17" s="127"/>
      <c r="ALO17" s="127"/>
      <c r="ALP17" s="127"/>
      <c r="ALQ17" s="127"/>
      <c r="ALR17" s="127"/>
      <c r="ALS17" s="127"/>
      <c r="ALT17" s="127"/>
      <c r="ALU17" s="127"/>
      <c r="AUU17" s="127"/>
      <c r="AUV17" s="127"/>
      <c r="AVD17" s="127"/>
      <c r="AVE17" s="127"/>
      <c r="AVF17" s="127"/>
      <c r="AVG17" s="127"/>
      <c r="AVH17" s="127"/>
      <c r="AVI17" s="127"/>
      <c r="AVJ17" s="127"/>
      <c r="AVK17" s="127"/>
      <c r="AVL17" s="127"/>
      <c r="AVM17" s="127"/>
      <c r="AVN17" s="127"/>
      <c r="AVO17" s="127"/>
      <c r="AVP17" s="127"/>
      <c r="AVQ17" s="127"/>
      <c r="BEQ17" s="127"/>
      <c r="BER17" s="127"/>
      <c r="BEZ17" s="127"/>
      <c r="BFA17" s="127"/>
      <c r="BFB17" s="127"/>
      <c r="BFC17" s="127"/>
      <c r="BFD17" s="127"/>
      <c r="BFE17" s="127"/>
      <c r="BFF17" s="127"/>
      <c r="BFG17" s="127"/>
      <c r="BFH17" s="127"/>
      <c r="BFI17" s="127"/>
      <c r="BFJ17" s="127"/>
      <c r="BFK17" s="127"/>
      <c r="BFL17" s="127"/>
      <c r="BFM17" s="127"/>
      <c r="BOM17" s="127"/>
      <c r="BON17" s="127"/>
      <c r="BOV17" s="127"/>
      <c r="BOW17" s="127"/>
      <c r="BOX17" s="127"/>
      <c r="BOY17" s="127"/>
      <c r="BOZ17" s="127"/>
      <c r="BPA17" s="127"/>
      <c r="BPB17" s="127"/>
      <c r="BPC17" s="127"/>
      <c r="BPD17" s="127"/>
      <c r="BPE17" s="127"/>
      <c r="BPF17" s="127"/>
      <c r="BPG17" s="127"/>
      <c r="BPH17" s="127"/>
      <c r="BPI17" s="127"/>
      <c r="BYI17" s="127"/>
      <c r="BYJ17" s="127"/>
      <c r="BYR17" s="127"/>
      <c r="BYS17" s="127"/>
      <c r="BYT17" s="127"/>
      <c r="BYU17" s="127"/>
      <c r="BYV17" s="127"/>
      <c r="BYW17" s="127"/>
      <c r="BYX17" s="127"/>
      <c r="BYY17" s="127"/>
      <c r="BYZ17" s="127"/>
      <c r="BZA17" s="127"/>
      <c r="BZB17" s="127"/>
      <c r="BZC17" s="127"/>
      <c r="BZD17" s="127"/>
      <c r="BZE17" s="127"/>
      <c r="CIE17" s="127"/>
      <c r="CIF17" s="127"/>
      <c r="CIN17" s="127"/>
      <c r="CIO17" s="127"/>
      <c r="CIP17" s="127"/>
      <c r="CIQ17" s="127"/>
      <c r="CIR17" s="127"/>
      <c r="CIS17" s="127"/>
      <c r="CIT17" s="127"/>
      <c r="CIU17" s="127"/>
      <c r="CIV17" s="127"/>
      <c r="CIW17" s="127"/>
      <c r="CIX17" s="127"/>
      <c r="CIY17" s="127"/>
      <c r="CIZ17" s="127"/>
      <c r="CJA17" s="127"/>
      <c r="CSA17" s="127"/>
      <c r="CSB17" s="127"/>
      <c r="CSJ17" s="127"/>
      <c r="CSK17" s="127"/>
      <c r="CSL17" s="127"/>
      <c r="CSM17" s="127"/>
      <c r="CSN17" s="127"/>
      <c r="CSO17" s="127"/>
      <c r="CSP17" s="127"/>
      <c r="CSQ17" s="127"/>
      <c r="CSR17" s="127"/>
      <c r="CSS17" s="127"/>
      <c r="CST17" s="127"/>
      <c r="CSU17" s="127"/>
      <c r="CSV17" s="127"/>
      <c r="CSW17" s="127"/>
      <c r="DBW17" s="127"/>
      <c r="DBX17" s="127"/>
      <c r="DCF17" s="127"/>
      <c r="DCG17" s="127"/>
      <c r="DCH17" s="127"/>
      <c r="DCI17" s="127"/>
      <c r="DCJ17" s="127"/>
      <c r="DCK17" s="127"/>
      <c r="DCL17" s="127"/>
      <c r="DCM17" s="127"/>
      <c r="DCN17" s="127"/>
      <c r="DCO17" s="127"/>
      <c r="DCP17" s="127"/>
      <c r="DCQ17" s="127"/>
      <c r="DCR17" s="127"/>
      <c r="DCS17" s="127"/>
      <c r="DLS17" s="127"/>
      <c r="DLT17" s="127"/>
      <c r="DMB17" s="127"/>
      <c r="DMC17" s="127"/>
      <c r="DMD17" s="127"/>
      <c r="DME17" s="127"/>
      <c r="DMF17" s="127"/>
      <c r="DMG17" s="127"/>
      <c r="DMH17" s="127"/>
      <c r="DMI17" s="127"/>
      <c r="DMJ17" s="127"/>
      <c r="DMK17" s="127"/>
      <c r="DML17" s="127"/>
      <c r="DMM17" s="127"/>
      <c r="DMN17" s="127"/>
      <c r="DMO17" s="127"/>
      <c r="DVO17" s="127"/>
      <c r="DVP17" s="127"/>
      <c r="DVX17" s="127"/>
      <c r="DVY17" s="127"/>
      <c r="DVZ17" s="127"/>
      <c r="DWA17" s="127"/>
      <c r="DWB17" s="127"/>
      <c r="DWC17" s="127"/>
      <c r="DWD17" s="127"/>
      <c r="DWE17" s="127"/>
      <c r="DWF17" s="127"/>
      <c r="DWG17" s="127"/>
      <c r="DWH17" s="127"/>
      <c r="DWI17" s="127"/>
      <c r="DWJ17" s="127"/>
      <c r="DWK17" s="127"/>
      <c r="EFK17" s="127"/>
      <c r="EFL17" s="127"/>
      <c r="EFT17" s="127"/>
      <c r="EFU17" s="127"/>
      <c r="EFV17" s="127"/>
      <c r="EFW17" s="127"/>
      <c r="EFX17" s="127"/>
      <c r="EFY17" s="127"/>
      <c r="EFZ17" s="127"/>
      <c r="EGA17" s="127"/>
      <c r="EGB17" s="127"/>
      <c r="EGC17" s="127"/>
      <c r="EGD17" s="127"/>
      <c r="EGE17" s="127"/>
      <c r="EGF17" s="127"/>
      <c r="EGG17" s="127"/>
      <c r="EPG17" s="127"/>
      <c r="EPH17" s="127"/>
      <c r="EPP17" s="127"/>
      <c r="EPQ17" s="127"/>
      <c r="EPR17" s="127"/>
      <c r="EPS17" s="127"/>
      <c r="EPT17" s="127"/>
      <c r="EPU17" s="127"/>
      <c r="EPV17" s="127"/>
      <c r="EPW17" s="127"/>
      <c r="EPX17" s="127"/>
      <c r="EPY17" s="127"/>
      <c r="EPZ17" s="127"/>
      <c r="EQA17" s="127"/>
      <c r="EQB17" s="127"/>
      <c r="EQC17" s="127"/>
      <c r="EZC17" s="127"/>
      <c r="EZD17" s="127"/>
      <c r="EZL17" s="127"/>
      <c r="EZM17" s="127"/>
      <c r="EZN17" s="127"/>
      <c r="EZO17" s="127"/>
      <c r="EZP17" s="127"/>
      <c r="EZQ17" s="127"/>
      <c r="EZR17" s="127"/>
      <c r="EZS17" s="127"/>
      <c r="EZT17" s="127"/>
      <c r="EZU17" s="127"/>
      <c r="EZV17" s="127"/>
      <c r="EZW17" s="127"/>
      <c r="EZX17" s="127"/>
      <c r="EZY17" s="127"/>
      <c r="FIY17" s="127"/>
      <c r="FIZ17" s="127"/>
      <c r="FJH17" s="127"/>
      <c r="FJI17" s="127"/>
      <c r="FJJ17" s="127"/>
      <c r="FJK17" s="127"/>
      <c r="FJL17" s="127"/>
      <c r="FJM17" s="127"/>
      <c r="FJN17" s="127"/>
      <c r="FJO17" s="127"/>
      <c r="FJP17" s="127"/>
      <c r="FJQ17" s="127"/>
      <c r="FJR17" s="127"/>
      <c r="FJS17" s="127"/>
      <c r="FJT17" s="127"/>
      <c r="FJU17" s="127"/>
      <c r="FSU17" s="127"/>
      <c r="FSV17" s="127"/>
      <c r="FTD17" s="127"/>
      <c r="FTE17" s="127"/>
      <c r="FTF17" s="127"/>
      <c r="FTG17" s="127"/>
      <c r="FTH17" s="127"/>
      <c r="FTI17" s="127"/>
      <c r="FTJ17" s="127"/>
      <c r="FTK17" s="127"/>
      <c r="FTL17" s="127"/>
      <c r="FTM17" s="127"/>
      <c r="FTN17" s="127"/>
      <c r="FTO17" s="127"/>
      <c r="FTP17" s="127"/>
      <c r="FTQ17" s="127"/>
      <c r="GCQ17" s="127"/>
      <c r="GCR17" s="127"/>
      <c r="GCZ17" s="127"/>
      <c r="GDA17" s="127"/>
      <c r="GDB17" s="127"/>
      <c r="GDC17" s="127"/>
      <c r="GDD17" s="127"/>
      <c r="GDE17" s="127"/>
      <c r="GDF17" s="127"/>
      <c r="GDG17" s="127"/>
      <c r="GDH17" s="127"/>
      <c r="GDI17" s="127"/>
      <c r="GDJ17" s="127"/>
      <c r="GDK17" s="127"/>
      <c r="GDL17" s="127"/>
      <c r="GDM17" s="127"/>
      <c r="GMM17" s="127"/>
      <c r="GMN17" s="127"/>
      <c r="GMV17" s="127"/>
      <c r="GMW17" s="127"/>
      <c r="GMX17" s="127"/>
      <c r="GMY17" s="127"/>
      <c r="GMZ17" s="127"/>
      <c r="GNA17" s="127"/>
      <c r="GNB17" s="127"/>
      <c r="GNC17" s="127"/>
      <c r="GND17" s="127"/>
      <c r="GNE17" s="127"/>
      <c r="GNF17" s="127"/>
      <c r="GNG17" s="127"/>
      <c r="GNH17" s="127"/>
      <c r="GNI17" s="127"/>
      <c r="GWI17" s="127"/>
      <c r="GWJ17" s="127"/>
      <c r="GWR17" s="127"/>
      <c r="GWS17" s="127"/>
      <c r="GWT17" s="127"/>
      <c r="GWU17" s="127"/>
      <c r="GWV17" s="127"/>
      <c r="GWW17" s="127"/>
      <c r="GWX17" s="127"/>
      <c r="GWY17" s="127"/>
      <c r="GWZ17" s="127"/>
      <c r="GXA17" s="127"/>
      <c r="GXB17" s="127"/>
      <c r="GXC17" s="127"/>
      <c r="GXD17" s="127"/>
      <c r="GXE17" s="127"/>
      <c r="HGE17" s="127"/>
      <c r="HGF17" s="127"/>
      <c r="HGN17" s="127"/>
      <c r="HGO17" s="127"/>
      <c r="HGP17" s="127"/>
      <c r="HGQ17" s="127"/>
      <c r="HGR17" s="127"/>
      <c r="HGS17" s="127"/>
      <c r="HGT17" s="127"/>
      <c r="HGU17" s="127"/>
      <c r="HGV17" s="127"/>
      <c r="HGW17" s="127"/>
      <c r="HGX17" s="127"/>
      <c r="HGY17" s="127"/>
      <c r="HGZ17" s="127"/>
      <c r="HHA17" s="127"/>
      <c r="HQA17" s="127"/>
      <c r="HQB17" s="127"/>
      <c r="HQJ17" s="127"/>
      <c r="HQK17" s="127"/>
      <c r="HQL17" s="127"/>
      <c r="HQM17" s="127"/>
      <c r="HQN17" s="127"/>
      <c r="HQO17" s="127"/>
      <c r="HQP17" s="127"/>
      <c r="HQQ17" s="127"/>
      <c r="HQR17" s="127"/>
      <c r="HQS17" s="127"/>
      <c r="HQT17" s="127"/>
      <c r="HQU17" s="127"/>
      <c r="HQV17" s="127"/>
      <c r="HQW17" s="127"/>
      <c r="HZW17" s="127"/>
      <c r="HZX17" s="127"/>
      <c r="IAF17" s="127"/>
      <c r="IAG17" s="127"/>
      <c r="IAH17" s="127"/>
      <c r="IAI17" s="127"/>
      <c r="IAJ17" s="127"/>
      <c r="IAK17" s="127"/>
      <c r="IAL17" s="127"/>
      <c r="IAM17" s="127"/>
      <c r="IAN17" s="127"/>
      <c r="IAO17" s="127"/>
      <c r="IAP17" s="127"/>
      <c r="IAQ17" s="127"/>
      <c r="IAR17" s="127"/>
      <c r="IAS17" s="127"/>
      <c r="IJS17" s="127"/>
      <c r="IJT17" s="127"/>
      <c r="IKB17" s="127"/>
      <c r="IKC17" s="127"/>
      <c r="IKD17" s="127"/>
      <c r="IKE17" s="127"/>
      <c r="IKF17" s="127"/>
      <c r="IKG17" s="127"/>
      <c r="IKH17" s="127"/>
      <c r="IKI17" s="127"/>
      <c r="IKJ17" s="127"/>
      <c r="IKK17" s="127"/>
      <c r="IKL17" s="127"/>
      <c r="IKM17" s="127"/>
      <c r="IKN17" s="127"/>
      <c r="IKO17" s="127"/>
      <c r="ITO17" s="127"/>
      <c r="ITP17" s="127"/>
      <c r="ITX17" s="127"/>
      <c r="ITY17" s="127"/>
      <c r="ITZ17" s="127"/>
      <c r="IUA17" s="127"/>
      <c r="IUB17" s="127"/>
      <c r="IUC17" s="127"/>
      <c r="IUD17" s="127"/>
      <c r="IUE17" s="127"/>
      <c r="IUF17" s="127"/>
      <c r="IUG17" s="127"/>
      <c r="IUH17" s="127"/>
      <c r="IUI17" s="127"/>
      <c r="IUJ17" s="127"/>
      <c r="IUK17" s="127"/>
      <c r="JDK17" s="127"/>
      <c r="JDL17" s="127"/>
      <c r="JDT17" s="127"/>
      <c r="JDU17" s="127"/>
      <c r="JDV17" s="127"/>
      <c r="JDW17" s="127"/>
      <c r="JDX17" s="127"/>
      <c r="JDY17" s="127"/>
      <c r="JDZ17" s="127"/>
      <c r="JEA17" s="127"/>
      <c r="JEB17" s="127"/>
      <c r="JEC17" s="127"/>
      <c r="JED17" s="127"/>
      <c r="JEE17" s="127"/>
      <c r="JEF17" s="127"/>
      <c r="JEG17" s="127"/>
      <c r="JNG17" s="127"/>
      <c r="JNH17" s="127"/>
      <c r="JNP17" s="127"/>
      <c r="JNQ17" s="127"/>
      <c r="JNR17" s="127"/>
      <c r="JNS17" s="127"/>
      <c r="JNT17" s="127"/>
      <c r="JNU17" s="127"/>
      <c r="JNV17" s="127"/>
      <c r="JNW17" s="127"/>
      <c r="JNX17" s="127"/>
      <c r="JNY17" s="127"/>
      <c r="JNZ17" s="127"/>
      <c r="JOA17" s="127"/>
      <c r="JOB17" s="127"/>
      <c r="JOC17" s="127"/>
      <c r="JXC17" s="127"/>
      <c r="JXD17" s="127"/>
      <c r="JXL17" s="127"/>
      <c r="JXM17" s="127"/>
      <c r="JXN17" s="127"/>
      <c r="JXO17" s="127"/>
      <c r="JXP17" s="127"/>
      <c r="JXQ17" s="127"/>
      <c r="JXR17" s="127"/>
      <c r="JXS17" s="127"/>
      <c r="JXT17" s="127"/>
      <c r="JXU17" s="127"/>
      <c r="JXV17" s="127"/>
      <c r="JXW17" s="127"/>
      <c r="JXX17" s="127"/>
      <c r="JXY17" s="127"/>
      <c r="KGY17" s="127"/>
      <c r="KGZ17" s="127"/>
      <c r="KHH17" s="127"/>
      <c r="KHI17" s="127"/>
      <c r="KHJ17" s="127"/>
      <c r="KHK17" s="127"/>
      <c r="KHL17" s="127"/>
      <c r="KHM17" s="127"/>
      <c r="KHN17" s="127"/>
      <c r="KHO17" s="127"/>
      <c r="KHP17" s="127"/>
      <c r="KHQ17" s="127"/>
      <c r="KHR17" s="127"/>
      <c r="KHS17" s="127"/>
      <c r="KHT17" s="127"/>
      <c r="KHU17" s="127"/>
      <c r="KQU17" s="127"/>
      <c r="KQV17" s="127"/>
      <c r="KRD17" s="127"/>
      <c r="KRE17" s="127"/>
      <c r="KRF17" s="127"/>
      <c r="KRG17" s="127"/>
      <c r="KRH17" s="127"/>
      <c r="KRI17" s="127"/>
      <c r="KRJ17" s="127"/>
      <c r="KRK17" s="127"/>
      <c r="KRL17" s="127"/>
      <c r="KRM17" s="127"/>
      <c r="KRN17" s="127"/>
      <c r="KRO17" s="127"/>
      <c r="KRP17" s="127"/>
      <c r="KRQ17" s="127"/>
      <c r="LAQ17" s="127"/>
      <c r="LAR17" s="127"/>
      <c r="LAZ17" s="127"/>
      <c r="LBA17" s="127"/>
      <c r="LBB17" s="127"/>
      <c r="LBC17" s="127"/>
      <c r="LBD17" s="127"/>
      <c r="LBE17" s="127"/>
      <c r="LBF17" s="127"/>
      <c r="LBG17" s="127"/>
      <c r="LBH17" s="127"/>
      <c r="LBI17" s="127"/>
      <c r="LBJ17" s="127"/>
      <c r="LBK17" s="127"/>
      <c r="LBL17" s="127"/>
      <c r="LBM17" s="127"/>
      <c r="LKM17" s="127"/>
      <c r="LKN17" s="127"/>
      <c r="LKV17" s="127"/>
      <c r="LKW17" s="127"/>
      <c r="LKX17" s="127"/>
      <c r="LKY17" s="127"/>
      <c r="LKZ17" s="127"/>
      <c r="LLA17" s="127"/>
      <c r="LLB17" s="127"/>
      <c r="LLC17" s="127"/>
      <c r="LLD17" s="127"/>
      <c r="LLE17" s="127"/>
      <c r="LLF17" s="127"/>
      <c r="LLG17" s="127"/>
      <c r="LLH17" s="127"/>
      <c r="LLI17" s="127"/>
      <c r="LUI17" s="127"/>
      <c r="LUJ17" s="127"/>
      <c r="LUR17" s="127"/>
      <c r="LUS17" s="127"/>
      <c r="LUT17" s="127"/>
      <c r="LUU17" s="127"/>
      <c r="LUV17" s="127"/>
      <c r="LUW17" s="127"/>
      <c r="LUX17" s="127"/>
      <c r="LUY17" s="127"/>
      <c r="LUZ17" s="127"/>
      <c r="LVA17" s="127"/>
      <c r="LVB17" s="127"/>
      <c r="LVC17" s="127"/>
      <c r="LVD17" s="127"/>
      <c r="LVE17" s="127"/>
      <c r="MEE17" s="127"/>
      <c r="MEF17" s="127"/>
      <c r="MEN17" s="127"/>
      <c r="MEO17" s="127"/>
      <c r="MEP17" s="127"/>
      <c r="MEQ17" s="127"/>
      <c r="MER17" s="127"/>
      <c r="MES17" s="127"/>
      <c r="MET17" s="127"/>
      <c r="MEU17" s="127"/>
      <c r="MEV17" s="127"/>
      <c r="MEW17" s="127"/>
      <c r="MEX17" s="127"/>
      <c r="MEY17" s="127"/>
      <c r="MEZ17" s="127"/>
      <c r="MFA17" s="127"/>
      <c r="MOA17" s="127"/>
      <c r="MOB17" s="127"/>
      <c r="MOJ17" s="127"/>
      <c r="MOK17" s="127"/>
      <c r="MOL17" s="127"/>
      <c r="MOM17" s="127"/>
      <c r="MON17" s="127"/>
      <c r="MOO17" s="127"/>
      <c r="MOP17" s="127"/>
      <c r="MOQ17" s="127"/>
      <c r="MOR17" s="127"/>
      <c r="MOS17" s="127"/>
      <c r="MOT17" s="127"/>
      <c r="MOU17" s="127"/>
      <c r="MOV17" s="127"/>
      <c r="MOW17" s="127"/>
      <c r="MXW17" s="127"/>
      <c r="MXX17" s="127"/>
      <c r="MYF17" s="127"/>
      <c r="MYG17" s="127"/>
      <c r="MYH17" s="127"/>
      <c r="MYI17" s="127"/>
      <c r="MYJ17" s="127"/>
      <c r="MYK17" s="127"/>
      <c r="MYL17" s="127"/>
      <c r="MYM17" s="127"/>
      <c r="MYN17" s="127"/>
      <c r="MYO17" s="127"/>
      <c r="MYP17" s="127"/>
      <c r="MYQ17" s="127"/>
      <c r="MYR17" s="127"/>
      <c r="MYS17" s="127"/>
      <c r="NHS17" s="127"/>
      <c r="NHT17" s="127"/>
      <c r="NIB17" s="127"/>
      <c r="NIC17" s="127"/>
      <c r="NID17" s="127"/>
      <c r="NIE17" s="127"/>
      <c r="NIF17" s="127"/>
      <c r="NIG17" s="127"/>
      <c r="NIH17" s="127"/>
      <c r="NII17" s="127"/>
      <c r="NIJ17" s="127"/>
      <c r="NIK17" s="127"/>
      <c r="NIL17" s="127"/>
      <c r="NIM17" s="127"/>
      <c r="NIN17" s="127"/>
      <c r="NIO17" s="127"/>
      <c r="NRO17" s="127"/>
      <c r="NRP17" s="127"/>
      <c r="NRX17" s="127"/>
      <c r="NRY17" s="127"/>
      <c r="NRZ17" s="127"/>
      <c r="NSA17" s="127"/>
      <c r="NSB17" s="127"/>
      <c r="NSC17" s="127"/>
      <c r="NSD17" s="127"/>
      <c r="NSE17" s="127"/>
      <c r="NSF17" s="127"/>
      <c r="NSG17" s="127"/>
      <c r="NSH17" s="127"/>
      <c r="NSI17" s="127"/>
      <c r="NSJ17" s="127"/>
      <c r="NSK17" s="127"/>
      <c r="OBK17" s="127"/>
      <c r="OBL17" s="127"/>
      <c r="OBT17" s="127"/>
      <c r="OBU17" s="127"/>
      <c r="OBV17" s="127"/>
      <c r="OBW17" s="127"/>
      <c r="OBX17" s="127"/>
      <c r="OBY17" s="127"/>
      <c r="OBZ17" s="127"/>
      <c r="OCA17" s="127"/>
      <c r="OCB17" s="127"/>
      <c r="OCC17" s="127"/>
      <c r="OCD17" s="127"/>
      <c r="OCE17" s="127"/>
      <c r="OCF17" s="127"/>
      <c r="OCG17" s="127"/>
      <c r="OLG17" s="127"/>
      <c r="OLH17" s="127"/>
      <c r="OLP17" s="127"/>
      <c r="OLQ17" s="127"/>
      <c r="OLR17" s="127"/>
      <c r="OLS17" s="127"/>
      <c r="OLT17" s="127"/>
      <c r="OLU17" s="127"/>
      <c r="OLV17" s="127"/>
      <c r="OLW17" s="127"/>
      <c r="OLX17" s="127"/>
      <c r="OLY17" s="127"/>
      <c r="OLZ17" s="127"/>
      <c r="OMA17" s="127"/>
      <c r="OMB17" s="127"/>
      <c r="OMC17" s="127"/>
      <c r="OVC17" s="127"/>
      <c r="OVD17" s="127"/>
      <c r="OVL17" s="127"/>
      <c r="OVM17" s="127"/>
      <c r="OVN17" s="127"/>
      <c r="OVO17" s="127"/>
      <c r="OVP17" s="127"/>
      <c r="OVQ17" s="127"/>
      <c r="OVR17" s="127"/>
      <c r="OVS17" s="127"/>
      <c r="OVT17" s="127"/>
      <c r="OVU17" s="127"/>
      <c r="OVV17" s="127"/>
      <c r="OVW17" s="127"/>
      <c r="OVX17" s="127"/>
      <c r="OVY17" s="127"/>
      <c r="PEY17" s="127"/>
      <c r="PEZ17" s="127"/>
      <c r="PFH17" s="127"/>
      <c r="PFI17" s="127"/>
      <c r="PFJ17" s="127"/>
      <c r="PFK17" s="127"/>
      <c r="PFL17" s="127"/>
      <c r="PFM17" s="127"/>
      <c r="PFN17" s="127"/>
      <c r="PFO17" s="127"/>
      <c r="PFP17" s="127"/>
      <c r="PFQ17" s="127"/>
      <c r="PFR17" s="127"/>
      <c r="PFS17" s="127"/>
      <c r="PFT17" s="127"/>
      <c r="PFU17" s="127"/>
      <c r="POU17" s="127"/>
      <c r="POV17" s="127"/>
      <c r="PPD17" s="127"/>
      <c r="PPE17" s="127"/>
      <c r="PPF17" s="127"/>
      <c r="PPG17" s="127"/>
      <c r="PPH17" s="127"/>
      <c r="PPI17" s="127"/>
      <c r="PPJ17" s="127"/>
      <c r="PPK17" s="127"/>
      <c r="PPL17" s="127"/>
      <c r="PPM17" s="127"/>
      <c r="PPN17" s="127"/>
      <c r="PPO17" s="127"/>
      <c r="PPP17" s="127"/>
      <c r="PPQ17" s="127"/>
      <c r="PYQ17" s="127"/>
      <c r="PYR17" s="127"/>
      <c r="PYZ17" s="127"/>
      <c r="PZA17" s="127"/>
      <c r="PZB17" s="127"/>
      <c r="PZC17" s="127"/>
      <c r="PZD17" s="127"/>
      <c r="PZE17" s="127"/>
      <c r="PZF17" s="127"/>
      <c r="PZG17" s="127"/>
      <c r="PZH17" s="127"/>
      <c r="PZI17" s="127"/>
      <c r="PZJ17" s="127"/>
      <c r="PZK17" s="127"/>
      <c r="PZL17" s="127"/>
      <c r="PZM17" s="127"/>
      <c r="QIM17" s="127"/>
      <c r="QIN17" s="127"/>
      <c r="QIV17" s="127"/>
      <c r="QIW17" s="127"/>
      <c r="QIX17" s="127"/>
      <c r="QIY17" s="127"/>
      <c r="QIZ17" s="127"/>
      <c r="QJA17" s="127"/>
      <c r="QJB17" s="127"/>
      <c r="QJC17" s="127"/>
      <c r="QJD17" s="127"/>
      <c r="QJE17" s="127"/>
      <c r="QJF17" s="127"/>
      <c r="QJG17" s="127"/>
      <c r="QJH17" s="127"/>
      <c r="QJI17" s="127"/>
      <c r="QSI17" s="127"/>
      <c r="QSJ17" s="127"/>
      <c r="QSR17" s="127"/>
      <c r="QSS17" s="127"/>
      <c r="QST17" s="127"/>
      <c r="QSU17" s="127"/>
      <c r="QSV17" s="127"/>
      <c r="QSW17" s="127"/>
      <c r="QSX17" s="127"/>
      <c r="QSY17" s="127"/>
      <c r="QSZ17" s="127"/>
      <c r="QTA17" s="127"/>
      <c r="QTB17" s="127"/>
      <c r="QTC17" s="127"/>
      <c r="QTD17" s="127"/>
      <c r="QTE17" s="127"/>
      <c r="RCE17" s="127"/>
      <c r="RCF17" s="127"/>
      <c r="RCN17" s="127"/>
      <c r="RCO17" s="127"/>
      <c r="RCP17" s="127"/>
      <c r="RCQ17" s="127"/>
      <c r="RCR17" s="127"/>
      <c r="RCS17" s="127"/>
      <c r="RCT17" s="127"/>
      <c r="RCU17" s="127"/>
      <c r="RCV17" s="127"/>
      <c r="RCW17" s="127"/>
      <c r="RCX17" s="127"/>
      <c r="RCY17" s="127"/>
      <c r="RCZ17" s="127"/>
      <c r="RDA17" s="127"/>
      <c r="RMA17" s="127"/>
      <c r="RMB17" s="127"/>
      <c r="RMJ17" s="127"/>
      <c r="RMK17" s="127"/>
      <c r="RML17" s="127"/>
      <c r="RMM17" s="127"/>
      <c r="RMN17" s="127"/>
      <c r="RMO17" s="127"/>
      <c r="RMP17" s="127"/>
      <c r="RMQ17" s="127"/>
      <c r="RMR17" s="127"/>
      <c r="RMS17" s="127"/>
      <c r="RMT17" s="127"/>
      <c r="RMU17" s="127"/>
      <c r="RMV17" s="127"/>
      <c r="RMW17" s="127"/>
      <c r="RVW17" s="127"/>
      <c r="RVX17" s="127"/>
      <c r="RWF17" s="127"/>
      <c r="RWG17" s="127"/>
      <c r="RWH17" s="127"/>
      <c r="RWI17" s="127"/>
      <c r="RWJ17" s="127"/>
      <c r="RWK17" s="127"/>
      <c r="RWL17" s="127"/>
      <c r="RWM17" s="127"/>
      <c r="RWN17" s="127"/>
      <c r="RWO17" s="127"/>
      <c r="RWP17" s="127"/>
      <c r="RWQ17" s="127"/>
      <c r="RWR17" s="127"/>
      <c r="RWS17" s="127"/>
      <c r="SFS17" s="127"/>
      <c r="SFT17" s="127"/>
      <c r="SGB17" s="127"/>
      <c r="SGC17" s="127"/>
      <c r="SGD17" s="127"/>
      <c r="SGE17" s="127"/>
      <c r="SGF17" s="127"/>
      <c r="SGG17" s="127"/>
      <c r="SGH17" s="127"/>
      <c r="SGI17" s="127"/>
      <c r="SGJ17" s="127"/>
      <c r="SGK17" s="127"/>
      <c r="SGL17" s="127"/>
      <c r="SGM17" s="127"/>
      <c r="SGN17" s="127"/>
      <c r="SGO17" s="127"/>
      <c r="SPO17" s="127"/>
      <c r="SPP17" s="127"/>
      <c r="SPX17" s="127"/>
      <c r="SPY17" s="127"/>
      <c r="SPZ17" s="127"/>
      <c r="SQA17" s="127"/>
      <c r="SQB17" s="127"/>
      <c r="SQC17" s="127"/>
      <c r="SQD17" s="127"/>
      <c r="SQE17" s="127"/>
      <c r="SQF17" s="127"/>
      <c r="SQG17" s="127"/>
      <c r="SQH17" s="127"/>
      <c r="SQI17" s="127"/>
      <c r="SQJ17" s="127"/>
      <c r="SQK17" s="127"/>
      <c r="SZK17" s="127"/>
      <c r="SZL17" s="127"/>
      <c r="SZT17" s="127"/>
      <c r="SZU17" s="127"/>
      <c r="SZV17" s="127"/>
      <c r="SZW17" s="127"/>
      <c r="SZX17" s="127"/>
      <c r="SZY17" s="127"/>
      <c r="SZZ17" s="127"/>
      <c r="TAA17" s="127"/>
      <c r="TAB17" s="127"/>
      <c r="TAC17" s="127"/>
      <c r="TAD17" s="127"/>
      <c r="TAE17" s="127"/>
      <c r="TAF17" s="127"/>
      <c r="TAG17" s="127"/>
      <c r="TJG17" s="127"/>
      <c r="TJH17" s="127"/>
      <c r="TJP17" s="127"/>
      <c r="TJQ17" s="127"/>
      <c r="TJR17" s="127"/>
      <c r="TJS17" s="127"/>
      <c r="TJT17" s="127"/>
      <c r="TJU17" s="127"/>
      <c r="TJV17" s="127"/>
      <c r="TJW17" s="127"/>
      <c r="TJX17" s="127"/>
      <c r="TJY17" s="127"/>
      <c r="TJZ17" s="127"/>
      <c r="TKA17" s="127"/>
      <c r="TKB17" s="127"/>
      <c r="TKC17" s="127"/>
      <c r="TTC17" s="127"/>
      <c r="TTD17" s="127"/>
      <c r="TTL17" s="127"/>
      <c r="TTM17" s="127"/>
      <c r="TTN17" s="127"/>
      <c r="TTO17" s="127"/>
      <c r="TTP17" s="127"/>
      <c r="TTQ17" s="127"/>
      <c r="TTR17" s="127"/>
      <c r="TTS17" s="127"/>
      <c r="TTT17" s="127"/>
      <c r="TTU17" s="127"/>
      <c r="TTV17" s="127"/>
      <c r="TTW17" s="127"/>
      <c r="TTX17" s="127"/>
      <c r="TTY17" s="127"/>
      <c r="UCY17" s="127"/>
      <c r="UCZ17" s="127"/>
      <c r="UDH17" s="127"/>
      <c r="UDI17" s="127"/>
      <c r="UDJ17" s="127"/>
      <c r="UDK17" s="127"/>
      <c r="UDL17" s="127"/>
      <c r="UDM17" s="127"/>
      <c r="UDN17" s="127"/>
      <c r="UDO17" s="127"/>
      <c r="UDP17" s="127"/>
      <c r="UDQ17" s="127"/>
      <c r="UDR17" s="127"/>
      <c r="UDS17" s="127"/>
      <c r="UDT17" s="127"/>
      <c r="UDU17" s="127"/>
      <c r="UMU17" s="127"/>
      <c r="UMV17" s="127"/>
      <c r="UND17" s="127"/>
      <c r="UNE17" s="127"/>
      <c r="UNF17" s="127"/>
      <c r="UNG17" s="127"/>
      <c r="UNH17" s="127"/>
      <c r="UNI17" s="127"/>
      <c r="UNJ17" s="127"/>
      <c r="UNK17" s="127"/>
      <c r="UNL17" s="127"/>
      <c r="UNM17" s="127"/>
      <c r="UNN17" s="127"/>
      <c r="UNO17" s="127"/>
      <c r="UNP17" s="127"/>
      <c r="UNQ17" s="127"/>
      <c r="UWQ17" s="127"/>
      <c r="UWR17" s="127"/>
      <c r="UWZ17" s="127"/>
      <c r="UXA17" s="127"/>
      <c r="UXB17" s="127"/>
      <c r="UXC17" s="127"/>
      <c r="UXD17" s="127"/>
      <c r="UXE17" s="127"/>
      <c r="UXF17" s="127"/>
      <c r="UXG17" s="127"/>
      <c r="UXH17" s="127"/>
      <c r="UXI17" s="127"/>
      <c r="UXJ17" s="127"/>
      <c r="UXK17" s="127"/>
      <c r="UXL17" s="127"/>
      <c r="UXM17" s="127"/>
      <c r="VGM17" s="127"/>
      <c r="VGN17" s="127"/>
      <c r="VGV17" s="127"/>
      <c r="VGW17" s="127"/>
      <c r="VGX17" s="127"/>
      <c r="VGY17" s="127"/>
      <c r="VGZ17" s="127"/>
      <c r="VHA17" s="127"/>
      <c r="VHB17" s="127"/>
      <c r="VHC17" s="127"/>
      <c r="VHD17" s="127"/>
      <c r="VHE17" s="127"/>
      <c r="VHF17" s="127"/>
      <c r="VHG17" s="127"/>
      <c r="VHH17" s="127"/>
      <c r="VHI17" s="127"/>
      <c r="VQI17" s="127"/>
      <c r="VQJ17" s="127"/>
      <c r="VQR17" s="127"/>
      <c r="VQS17" s="127"/>
      <c r="VQT17" s="127"/>
      <c r="VQU17" s="127"/>
      <c r="VQV17" s="127"/>
      <c r="VQW17" s="127"/>
      <c r="VQX17" s="127"/>
      <c r="VQY17" s="127"/>
      <c r="VQZ17" s="127"/>
      <c r="VRA17" s="127"/>
      <c r="VRB17" s="127"/>
      <c r="VRC17" s="127"/>
      <c r="VRD17" s="127"/>
      <c r="VRE17" s="127"/>
      <c r="WAE17" s="127"/>
      <c r="WAF17" s="127"/>
      <c r="WAN17" s="127"/>
      <c r="WAO17" s="127"/>
      <c r="WAP17" s="127"/>
      <c r="WAQ17" s="127"/>
      <c r="WAR17" s="127"/>
      <c r="WAS17" s="127"/>
      <c r="WAT17" s="127"/>
      <c r="WAU17" s="127"/>
      <c r="WAV17" s="127"/>
      <c r="WAW17" s="127"/>
      <c r="WAX17" s="127"/>
      <c r="WAY17" s="127"/>
      <c r="WAZ17" s="127"/>
      <c r="WBA17" s="127"/>
      <c r="WKA17" s="127"/>
      <c r="WKB17" s="127"/>
      <c r="WKJ17" s="127"/>
      <c r="WKK17" s="127"/>
      <c r="WKL17" s="127"/>
      <c r="WKM17" s="127"/>
      <c r="WKN17" s="127"/>
      <c r="WKO17" s="127"/>
      <c r="WKP17" s="127"/>
      <c r="WKQ17" s="127"/>
      <c r="WKR17" s="127"/>
      <c r="WKS17" s="127"/>
      <c r="WKT17" s="127"/>
      <c r="WKU17" s="127"/>
      <c r="WKV17" s="127"/>
      <c r="WKW17" s="127"/>
      <c r="WTW17" s="127"/>
      <c r="WTX17" s="127"/>
      <c r="WUF17" s="127"/>
      <c r="WUG17" s="127"/>
      <c r="WUH17" s="127"/>
      <c r="WUI17" s="127"/>
      <c r="WUJ17" s="127"/>
      <c r="WUK17" s="127"/>
      <c r="WUL17" s="127"/>
      <c r="WUM17" s="127"/>
      <c r="WUN17" s="127"/>
      <c r="WUO17" s="127"/>
      <c r="WUP17" s="127"/>
      <c r="WUQ17" s="127"/>
      <c r="WUR17" s="127"/>
      <c r="WUS17" s="127"/>
    </row>
    <row r="18" spans="1:1009 1243:2033 2267:3057 3291:4081 4315:5105 5339:6129 6363:7153 7387:8177 8411:9201 9435:10225 10459:11249 11483:12273 12507:13297 13531:14321 14555:15345 15579:16113" ht="21.95" customHeight="1" outlineLevel="1">
      <c r="A18" s="240"/>
      <c r="B18" s="259" t="s">
        <v>413</v>
      </c>
      <c r="C18" s="248"/>
      <c r="D18" s="217">
        <v>0</v>
      </c>
      <c r="E18" s="257"/>
      <c r="F18" s="258">
        <v>0</v>
      </c>
      <c r="G18" s="245">
        <v>0</v>
      </c>
      <c r="H18" s="229">
        <f t="shared" si="0"/>
        <v>0</v>
      </c>
      <c r="I18" s="247"/>
      <c r="J18" s="247"/>
      <c r="K18" s="247"/>
      <c r="L18" s="247"/>
      <c r="M18" s="248"/>
      <c r="HK18" s="127"/>
      <c r="HL18" s="127"/>
      <c r="HT18" s="127"/>
      <c r="HU18" s="127"/>
      <c r="HV18" s="127"/>
      <c r="HW18" s="127"/>
      <c r="HX18" s="127"/>
      <c r="HY18" s="127"/>
      <c r="HZ18" s="127"/>
      <c r="IA18" s="127"/>
      <c r="IB18" s="127"/>
      <c r="IC18" s="127"/>
      <c r="ID18" s="127"/>
      <c r="IE18" s="127"/>
      <c r="IF18" s="127"/>
      <c r="IG18" s="127"/>
      <c r="RG18" s="127"/>
      <c r="RH18" s="127"/>
      <c r="RP18" s="127"/>
      <c r="RQ18" s="127"/>
      <c r="RR18" s="127"/>
      <c r="RS18" s="127"/>
      <c r="RT18" s="127"/>
      <c r="RU18" s="127"/>
      <c r="RV18" s="127"/>
      <c r="RW18" s="127"/>
      <c r="RX18" s="127"/>
      <c r="RY18" s="127"/>
      <c r="RZ18" s="127"/>
      <c r="SA18" s="127"/>
      <c r="SB18" s="127"/>
      <c r="SC18" s="127"/>
      <c r="ABC18" s="127"/>
      <c r="ABD18" s="127"/>
      <c r="ABL18" s="127"/>
      <c r="ABM18" s="127"/>
      <c r="ABN18" s="127"/>
      <c r="ABO18" s="127"/>
      <c r="ABP18" s="127"/>
      <c r="ABQ18" s="127"/>
      <c r="ABR18" s="127"/>
      <c r="ABS18" s="127"/>
      <c r="ABT18" s="127"/>
      <c r="ABU18" s="127"/>
      <c r="ABV18" s="127"/>
      <c r="ABW18" s="127"/>
      <c r="ABX18" s="127"/>
      <c r="ABY18" s="127"/>
      <c r="AKY18" s="127"/>
      <c r="AKZ18" s="127"/>
      <c r="ALH18" s="127"/>
      <c r="ALI18" s="127"/>
      <c r="ALJ18" s="127"/>
      <c r="ALK18" s="127"/>
      <c r="ALL18" s="127"/>
      <c r="ALM18" s="127"/>
      <c r="ALN18" s="127"/>
      <c r="ALO18" s="127"/>
      <c r="ALP18" s="127"/>
      <c r="ALQ18" s="127"/>
      <c r="ALR18" s="127"/>
      <c r="ALS18" s="127"/>
      <c r="ALT18" s="127"/>
      <c r="ALU18" s="127"/>
      <c r="AUU18" s="127"/>
      <c r="AUV18" s="127"/>
      <c r="AVD18" s="127"/>
      <c r="AVE18" s="127"/>
      <c r="AVF18" s="127"/>
      <c r="AVG18" s="127"/>
      <c r="AVH18" s="127"/>
      <c r="AVI18" s="127"/>
      <c r="AVJ18" s="127"/>
      <c r="AVK18" s="127"/>
      <c r="AVL18" s="127"/>
      <c r="AVM18" s="127"/>
      <c r="AVN18" s="127"/>
      <c r="AVO18" s="127"/>
      <c r="AVP18" s="127"/>
      <c r="AVQ18" s="127"/>
      <c r="BEQ18" s="127"/>
      <c r="BER18" s="127"/>
      <c r="BEZ18" s="127"/>
      <c r="BFA18" s="127"/>
      <c r="BFB18" s="127"/>
      <c r="BFC18" s="127"/>
      <c r="BFD18" s="127"/>
      <c r="BFE18" s="127"/>
      <c r="BFF18" s="127"/>
      <c r="BFG18" s="127"/>
      <c r="BFH18" s="127"/>
      <c r="BFI18" s="127"/>
      <c r="BFJ18" s="127"/>
      <c r="BFK18" s="127"/>
      <c r="BFL18" s="127"/>
      <c r="BFM18" s="127"/>
      <c r="BOM18" s="127"/>
      <c r="BON18" s="127"/>
      <c r="BOV18" s="127"/>
      <c r="BOW18" s="127"/>
      <c r="BOX18" s="127"/>
      <c r="BOY18" s="127"/>
      <c r="BOZ18" s="127"/>
      <c r="BPA18" s="127"/>
      <c r="BPB18" s="127"/>
      <c r="BPC18" s="127"/>
      <c r="BPD18" s="127"/>
      <c r="BPE18" s="127"/>
      <c r="BPF18" s="127"/>
      <c r="BPG18" s="127"/>
      <c r="BPH18" s="127"/>
      <c r="BPI18" s="127"/>
      <c r="BYI18" s="127"/>
      <c r="BYJ18" s="127"/>
      <c r="BYR18" s="127"/>
      <c r="BYS18" s="127"/>
      <c r="BYT18" s="127"/>
      <c r="BYU18" s="127"/>
      <c r="BYV18" s="127"/>
      <c r="BYW18" s="127"/>
      <c r="BYX18" s="127"/>
      <c r="BYY18" s="127"/>
      <c r="BYZ18" s="127"/>
      <c r="BZA18" s="127"/>
      <c r="BZB18" s="127"/>
      <c r="BZC18" s="127"/>
      <c r="BZD18" s="127"/>
      <c r="BZE18" s="127"/>
      <c r="CIE18" s="127"/>
      <c r="CIF18" s="127"/>
      <c r="CIN18" s="127"/>
      <c r="CIO18" s="127"/>
      <c r="CIP18" s="127"/>
      <c r="CIQ18" s="127"/>
      <c r="CIR18" s="127"/>
      <c r="CIS18" s="127"/>
      <c r="CIT18" s="127"/>
      <c r="CIU18" s="127"/>
      <c r="CIV18" s="127"/>
      <c r="CIW18" s="127"/>
      <c r="CIX18" s="127"/>
      <c r="CIY18" s="127"/>
      <c r="CIZ18" s="127"/>
      <c r="CJA18" s="127"/>
      <c r="CSA18" s="127"/>
      <c r="CSB18" s="127"/>
      <c r="CSJ18" s="127"/>
      <c r="CSK18" s="127"/>
      <c r="CSL18" s="127"/>
      <c r="CSM18" s="127"/>
      <c r="CSN18" s="127"/>
      <c r="CSO18" s="127"/>
      <c r="CSP18" s="127"/>
      <c r="CSQ18" s="127"/>
      <c r="CSR18" s="127"/>
      <c r="CSS18" s="127"/>
      <c r="CST18" s="127"/>
      <c r="CSU18" s="127"/>
      <c r="CSV18" s="127"/>
      <c r="CSW18" s="127"/>
      <c r="DBW18" s="127"/>
      <c r="DBX18" s="127"/>
      <c r="DCF18" s="127"/>
      <c r="DCG18" s="127"/>
      <c r="DCH18" s="127"/>
      <c r="DCI18" s="127"/>
      <c r="DCJ18" s="127"/>
      <c r="DCK18" s="127"/>
      <c r="DCL18" s="127"/>
      <c r="DCM18" s="127"/>
      <c r="DCN18" s="127"/>
      <c r="DCO18" s="127"/>
      <c r="DCP18" s="127"/>
      <c r="DCQ18" s="127"/>
      <c r="DCR18" s="127"/>
      <c r="DCS18" s="127"/>
      <c r="DLS18" s="127"/>
      <c r="DLT18" s="127"/>
      <c r="DMB18" s="127"/>
      <c r="DMC18" s="127"/>
      <c r="DMD18" s="127"/>
      <c r="DME18" s="127"/>
      <c r="DMF18" s="127"/>
      <c r="DMG18" s="127"/>
      <c r="DMH18" s="127"/>
      <c r="DMI18" s="127"/>
      <c r="DMJ18" s="127"/>
      <c r="DMK18" s="127"/>
      <c r="DML18" s="127"/>
      <c r="DMM18" s="127"/>
      <c r="DMN18" s="127"/>
      <c r="DMO18" s="127"/>
      <c r="DVO18" s="127"/>
      <c r="DVP18" s="127"/>
      <c r="DVX18" s="127"/>
      <c r="DVY18" s="127"/>
      <c r="DVZ18" s="127"/>
      <c r="DWA18" s="127"/>
      <c r="DWB18" s="127"/>
      <c r="DWC18" s="127"/>
      <c r="DWD18" s="127"/>
      <c r="DWE18" s="127"/>
      <c r="DWF18" s="127"/>
      <c r="DWG18" s="127"/>
      <c r="DWH18" s="127"/>
      <c r="DWI18" s="127"/>
      <c r="DWJ18" s="127"/>
      <c r="DWK18" s="127"/>
      <c r="EFK18" s="127"/>
      <c r="EFL18" s="127"/>
      <c r="EFT18" s="127"/>
      <c r="EFU18" s="127"/>
      <c r="EFV18" s="127"/>
      <c r="EFW18" s="127"/>
      <c r="EFX18" s="127"/>
      <c r="EFY18" s="127"/>
      <c r="EFZ18" s="127"/>
      <c r="EGA18" s="127"/>
      <c r="EGB18" s="127"/>
      <c r="EGC18" s="127"/>
      <c r="EGD18" s="127"/>
      <c r="EGE18" s="127"/>
      <c r="EGF18" s="127"/>
      <c r="EGG18" s="127"/>
      <c r="EPG18" s="127"/>
      <c r="EPH18" s="127"/>
      <c r="EPP18" s="127"/>
      <c r="EPQ18" s="127"/>
      <c r="EPR18" s="127"/>
      <c r="EPS18" s="127"/>
      <c r="EPT18" s="127"/>
      <c r="EPU18" s="127"/>
      <c r="EPV18" s="127"/>
      <c r="EPW18" s="127"/>
      <c r="EPX18" s="127"/>
      <c r="EPY18" s="127"/>
      <c r="EPZ18" s="127"/>
      <c r="EQA18" s="127"/>
      <c r="EQB18" s="127"/>
      <c r="EQC18" s="127"/>
      <c r="EZC18" s="127"/>
      <c r="EZD18" s="127"/>
      <c r="EZL18" s="127"/>
      <c r="EZM18" s="127"/>
      <c r="EZN18" s="127"/>
      <c r="EZO18" s="127"/>
      <c r="EZP18" s="127"/>
      <c r="EZQ18" s="127"/>
      <c r="EZR18" s="127"/>
      <c r="EZS18" s="127"/>
      <c r="EZT18" s="127"/>
      <c r="EZU18" s="127"/>
      <c r="EZV18" s="127"/>
      <c r="EZW18" s="127"/>
      <c r="EZX18" s="127"/>
      <c r="EZY18" s="127"/>
      <c r="FIY18" s="127"/>
      <c r="FIZ18" s="127"/>
      <c r="FJH18" s="127"/>
      <c r="FJI18" s="127"/>
      <c r="FJJ18" s="127"/>
      <c r="FJK18" s="127"/>
      <c r="FJL18" s="127"/>
      <c r="FJM18" s="127"/>
      <c r="FJN18" s="127"/>
      <c r="FJO18" s="127"/>
      <c r="FJP18" s="127"/>
      <c r="FJQ18" s="127"/>
      <c r="FJR18" s="127"/>
      <c r="FJS18" s="127"/>
      <c r="FJT18" s="127"/>
      <c r="FJU18" s="127"/>
      <c r="FSU18" s="127"/>
      <c r="FSV18" s="127"/>
      <c r="FTD18" s="127"/>
      <c r="FTE18" s="127"/>
      <c r="FTF18" s="127"/>
      <c r="FTG18" s="127"/>
      <c r="FTH18" s="127"/>
      <c r="FTI18" s="127"/>
      <c r="FTJ18" s="127"/>
      <c r="FTK18" s="127"/>
      <c r="FTL18" s="127"/>
      <c r="FTM18" s="127"/>
      <c r="FTN18" s="127"/>
      <c r="FTO18" s="127"/>
      <c r="FTP18" s="127"/>
      <c r="FTQ18" s="127"/>
      <c r="GCQ18" s="127"/>
      <c r="GCR18" s="127"/>
      <c r="GCZ18" s="127"/>
      <c r="GDA18" s="127"/>
      <c r="GDB18" s="127"/>
      <c r="GDC18" s="127"/>
      <c r="GDD18" s="127"/>
      <c r="GDE18" s="127"/>
      <c r="GDF18" s="127"/>
      <c r="GDG18" s="127"/>
      <c r="GDH18" s="127"/>
      <c r="GDI18" s="127"/>
      <c r="GDJ18" s="127"/>
      <c r="GDK18" s="127"/>
      <c r="GDL18" s="127"/>
      <c r="GDM18" s="127"/>
      <c r="GMM18" s="127"/>
      <c r="GMN18" s="127"/>
      <c r="GMV18" s="127"/>
      <c r="GMW18" s="127"/>
      <c r="GMX18" s="127"/>
      <c r="GMY18" s="127"/>
      <c r="GMZ18" s="127"/>
      <c r="GNA18" s="127"/>
      <c r="GNB18" s="127"/>
      <c r="GNC18" s="127"/>
      <c r="GND18" s="127"/>
      <c r="GNE18" s="127"/>
      <c r="GNF18" s="127"/>
      <c r="GNG18" s="127"/>
      <c r="GNH18" s="127"/>
      <c r="GNI18" s="127"/>
      <c r="GWI18" s="127"/>
      <c r="GWJ18" s="127"/>
      <c r="GWR18" s="127"/>
      <c r="GWS18" s="127"/>
      <c r="GWT18" s="127"/>
      <c r="GWU18" s="127"/>
      <c r="GWV18" s="127"/>
      <c r="GWW18" s="127"/>
      <c r="GWX18" s="127"/>
      <c r="GWY18" s="127"/>
      <c r="GWZ18" s="127"/>
      <c r="GXA18" s="127"/>
      <c r="GXB18" s="127"/>
      <c r="GXC18" s="127"/>
      <c r="GXD18" s="127"/>
      <c r="GXE18" s="127"/>
      <c r="HGE18" s="127"/>
      <c r="HGF18" s="127"/>
      <c r="HGN18" s="127"/>
      <c r="HGO18" s="127"/>
      <c r="HGP18" s="127"/>
      <c r="HGQ18" s="127"/>
      <c r="HGR18" s="127"/>
      <c r="HGS18" s="127"/>
      <c r="HGT18" s="127"/>
      <c r="HGU18" s="127"/>
      <c r="HGV18" s="127"/>
      <c r="HGW18" s="127"/>
      <c r="HGX18" s="127"/>
      <c r="HGY18" s="127"/>
      <c r="HGZ18" s="127"/>
      <c r="HHA18" s="127"/>
      <c r="HQA18" s="127"/>
      <c r="HQB18" s="127"/>
      <c r="HQJ18" s="127"/>
      <c r="HQK18" s="127"/>
      <c r="HQL18" s="127"/>
      <c r="HQM18" s="127"/>
      <c r="HQN18" s="127"/>
      <c r="HQO18" s="127"/>
      <c r="HQP18" s="127"/>
      <c r="HQQ18" s="127"/>
      <c r="HQR18" s="127"/>
      <c r="HQS18" s="127"/>
      <c r="HQT18" s="127"/>
      <c r="HQU18" s="127"/>
      <c r="HQV18" s="127"/>
      <c r="HQW18" s="127"/>
      <c r="HZW18" s="127"/>
      <c r="HZX18" s="127"/>
      <c r="IAF18" s="127"/>
      <c r="IAG18" s="127"/>
      <c r="IAH18" s="127"/>
      <c r="IAI18" s="127"/>
      <c r="IAJ18" s="127"/>
      <c r="IAK18" s="127"/>
      <c r="IAL18" s="127"/>
      <c r="IAM18" s="127"/>
      <c r="IAN18" s="127"/>
      <c r="IAO18" s="127"/>
      <c r="IAP18" s="127"/>
      <c r="IAQ18" s="127"/>
      <c r="IAR18" s="127"/>
      <c r="IAS18" s="127"/>
      <c r="IJS18" s="127"/>
      <c r="IJT18" s="127"/>
      <c r="IKB18" s="127"/>
      <c r="IKC18" s="127"/>
      <c r="IKD18" s="127"/>
      <c r="IKE18" s="127"/>
      <c r="IKF18" s="127"/>
      <c r="IKG18" s="127"/>
      <c r="IKH18" s="127"/>
      <c r="IKI18" s="127"/>
      <c r="IKJ18" s="127"/>
      <c r="IKK18" s="127"/>
      <c r="IKL18" s="127"/>
      <c r="IKM18" s="127"/>
      <c r="IKN18" s="127"/>
      <c r="IKO18" s="127"/>
      <c r="ITO18" s="127"/>
      <c r="ITP18" s="127"/>
      <c r="ITX18" s="127"/>
      <c r="ITY18" s="127"/>
      <c r="ITZ18" s="127"/>
      <c r="IUA18" s="127"/>
      <c r="IUB18" s="127"/>
      <c r="IUC18" s="127"/>
      <c r="IUD18" s="127"/>
      <c r="IUE18" s="127"/>
      <c r="IUF18" s="127"/>
      <c r="IUG18" s="127"/>
      <c r="IUH18" s="127"/>
      <c r="IUI18" s="127"/>
      <c r="IUJ18" s="127"/>
      <c r="IUK18" s="127"/>
      <c r="JDK18" s="127"/>
      <c r="JDL18" s="127"/>
      <c r="JDT18" s="127"/>
      <c r="JDU18" s="127"/>
      <c r="JDV18" s="127"/>
      <c r="JDW18" s="127"/>
      <c r="JDX18" s="127"/>
      <c r="JDY18" s="127"/>
      <c r="JDZ18" s="127"/>
      <c r="JEA18" s="127"/>
      <c r="JEB18" s="127"/>
      <c r="JEC18" s="127"/>
      <c r="JED18" s="127"/>
      <c r="JEE18" s="127"/>
      <c r="JEF18" s="127"/>
      <c r="JEG18" s="127"/>
      <c r="JNG18" s="127"/>
      <c r="JNH18" s="127"/>
      <c r="JNP18" s="127"/>
      <c r="JNQ18" s="127"/>
      <c r="JNR18" s="127"/>
      <c r="JNS18" s="127"/>
      <c r="JNT18" s="127"/>
      <c r="JNU18" s="127"/>
      <c r="JNV18" s="127"/>
      <c r="JNW18" s="127"/>
      <c r="JNX18" s="127"/>
      <c r="JNY18" s="127"/>
      <c r="JNZ18" s="127"/>
      <c r="JOA18" s="127"/>
      <c r="JOB18" s="127"/>
      <c r="JOC18" s="127"/>
      <c r="JXC18" s="127"/>
      <c r="JXD18" s="127"/>
      <c r="JXL18" s="127"/>
      <c r="JXM18" s="127"/>
      <c r="JXN18" s="127"/>
      <c r="JXO18" s="127"/>
      <c r="JXP18" s="127"/>
      <c r="JXQ18" s="127"/>
      <c r="JXR18" s="127"/>
      <c r="JXS18" s="127"/>
      <c r="JXT18" s="127"/>
      <c r="JXU18" s="127"/>
      <c r="JXV18" s="127"/>
      <c r="JXW18" s="127"/>
      <c r="JXX18" s="127"/>
      <c r="JXY18" s="127"/>
      <c r="KGY18" s="127"/>
      <c r="KGZ18" s="127"/>
      <c r="KHH18" s="127"/>
      <c r="KHI18" s="127"/>
      <c r="KHJ18" s="127"/>
      <c r="KHK18" s="127"/>
      <c r="KHL18" s="127"/>
      <c r="KHM18" s="127"/>
      <c r="KHN18" s="127"/>
      <c r="KHO18" s="127"/>
      <c r="KHP18" s="127"/>
      <c r="KHQ18" s="127"/>
      <c r="KHR18" s="127"/>
      <c r="KHS18" s="127"/>
      <c r="KHT18" s="127"/>
      <c r="KHU18" s="127"/>
      <c r="KQU18" s="127"/>
      <c r="KQV18" s="127"/>
      <c r="KRD18" s="127"/>
      <c r="KRE18" s="127"/>
      <c r="KRF18" s="127"/>
      <c r="KRG18" s="127"/>
      <c r="KRH18" s="127"/>
      <c r="KRI18" s="127"/>
      <c r="KRJ18" s="127"/>
      <c r="KRK18" s="127"/>
      <c r="KRL18" s="127"/>
      <c r="KRM18" s="127"/>
      <c r="KRN18" s="127"/>
      <c r="KRO18" s="127"/>
      <c r="KRP18" s="127"/>
      <c r="KRQ18" s="127"/>
      <c r="LAQ18" s="127"/>
      <c r="LAR18" s="127"/>
      <c r="LAZ18" s="127"/>
      <c r="LBA18" s="127"/>
      <c r="LBB18" s="127"/>
      <c r="LBC18" s="127"/>
      <c r="LBD18" s="127"/>
      <c r="LBE18" s="127"/>
      <c r="LBF18" s="127"/>
      <c r="LBG18" s="127"/>
      <c r="LBH18" s="127"/>
      <c r="LBI18" s="127"/>
      <c r="LBJ18" s="127"/>
      <c r="LBK18" s="127"/>
      <c r="LBL18" s="127"/>
      <c r="LBM18" s="127"/>
      <c r="LKM18" s="127"/>
      <c r="LKN18" s="127"/>
      <c r="LKV18" s="127"/>
      <c r="LKW18" s="127"/>
      <c r="LKX18" s="127"/>
      <c r="LKY18" s="127"/>
      <c r="LKZ18" s="127"/>
      <c r="LLA18" s="127"/>
      <c r="LLB18" s="127"/>
      <c r="LLC18" s="127"/>
      <c r="LLD18" s="127"/>
      <c r="LLE18" s="127"/>
      <c r="LLF18" s="127"/>
      <c r="LLG18" s="127"/>
      <c r="LLH18" s="127"/>
      <c r="LLI18" s="127"/>
      <c r="LUI18" s="127"/>
      <c r="LUJ18" s="127"/>
      <c r="LUR18" s="127"/>
      <c r="LUS18" s="127"/>
      <c r="LUT18" s="127"/>
      <c r="LUU18" s="127"/>
      <c r="LUV18" s="127"/>
      <c r="LUW18" s="127"/>
      <c r="LUX18" s="127"/>
      <c r="LUY18" s="127"/>
      <c r="LUZ18" s="127"/>
      <c r="LVA18" s="127"/>
      <c r="LVB18" s="127"/>
      <c r="LVC18" s="127"/>
      <c r="LVD18" s="127"/>
      <c r="LVE18" s="127"/>
      <c r="MEE18" s="127"/>
      <c r="MEF18" s="127"/>
      <c r="MEN18" s="127"/>
      <c r="MEO18" s="127"/>
      <c r="MEP18" s="127"/>
      <c r="MEQ18" s="127"/>
      <c r="MER18" s="127"/>
      <c r="MES18" s="127"/>
      <c r="MET18" s="127"/>
      <c r="MEU18" s="127"/>
      <c r="MEV18" s="127"/>
      <c r="MEW18" s="127"/>
      <c r="MEX18" s="127"/>
      <c r="MEY18" s="127"/>
      <c r="MEZ18" s="127"/>
      <c r="MFA18" s="127"/>
      <c r="MOA18" s="127"/>
      <c r="MOB18" s="127"/>
      <c r="MOJ18" s="127"/>
      <c r="MOK18" s="127"/>
      <c r="MOL18" s="127"/>
      <c r="MOM18" s="127"/>
      <c r="MON18" s="127"/>
      <c r="MOO18" s="127"/>
      <c r="MOP18" s="127"/>
      <c r="MOQ18" s="127"/>
      <c r="MOR18" s="127"/>
      <c r="MOS18" s="127"/>
      <c r="MOT18" s="127"/>
      <c r="MOU18" s="127"/>
      <c r="MOV18" s="127"/>
      <c r="MOW18" s="127"/>
      <c r="MXW18" s="127"/>
      <c r="MXX18" s="127"/>
      <c r="MYF18" s="127"/>
      <c r="MYG18" s="127"/>
      <c r="MYH18" s="127"/>
      <c r="MYI18" s="127"/>
      <c r="MYJ18" s="127"/>
      <c r="MYK18" s="127"/>
      <c r="MYL18" s="127"/>
      <c r="MYM18" s="127"/>
      <c r="MYN18" s="127"/>
      <c r="MYO18" s="127"/>
      <c r="MYP18" s="127"/>
      <c r="MYQ18" s="127"/>
      <c r="MYR18" s="127"/>
      <c r="MYS18" s="127"/>
      <c r="NHS18" s="127"/>
      <c r="NHT18" s="127"/>
      <c r="NIB18" s="127"/>
      <c r="NIC18" s="127"/>
      <c r="NID18" s="127"/>
      <c r="NIE18" s="127"/>
      <c r="NIF18" s="127"/>
      <c r="NIG18" s="127"/>
      <c r="NIH18" s="127"/>
      <c r="NII18" s="127"/>
      <c r="NIJ18" s="127"/>
      <c r="NIK18" s="127"/>
      <c r="NIL18" s="127"/>
      <c r="NIM18" s="127"/>
      <c r="NIN18" s="127"/>
      <c r="NIO18" s="127"/>
      <c r="NRO18" s="127"/>
      <c r="NRP18" s="127"/>
      <c r="NRX18" s="127"/>
      <c r="NRY18" s="127"/>
      <c r="NRZ18" s="127"/>
      <c r="NSA18" s="127"/>
      <c r="NSB18" s="127"/>
      <c r="NSC18" s="127"/>
      <c r="NSD18" s="127"/>
      <c r="NSE18" s="127"/>
      <c r="NSF18" s="127"/>
      <c r="NSG18" s="127"/>
      <c r="NSH18" s="127"/>
      <c r="NSI18" s="127"/>
      <c r="NSJ18" s="127"/>
      <c r="NSK18" s="127"/>
      <c r="OBK18" s="127"/>
      <c r="OBL18" s="127"/>
      <c r="OBT18" s="127"/>
      <c r="OBU18" s="127"/>
      <c r="OBV18" s="127"/>
      <c r="OBW18" s="127"/>
      <c r="OBX18" s="127"/>
      <c r="OBY18" s="127"/>
      <c r="OBZ18" s="127"/>
      <c r="OCA18" s="127"/>
      <c r="OCB18" s="127"/>
      <c r="OCC18" s="127"/>
      <c r="OCD18" s="127"/>
      <c r="OCE18" s="127"/>
      <c r="OCF18" s="127"/>
      <c r="OCG18" s="127"/>
      <c r="OLG18" s="127"/>
      <c r="OLH18" s="127"/>
      <c r="OLP18" s="127"/>
      <c r="OLQ18" s="127"/>
      <c r="OLR18" s="127"/>
      <c r="OLS18" s="127"/>
      <c r="OLT18" s="127"/>
      <c r="OLU18" s="127"/>
      <c r="OLV18" s="127"/>
      <c r="OLW18" s="127"/>
      <c r="OLX18" s="127"/>
      <c r="OLY18" s="127"/>
      <c r="OLZ18" s="127"/>
      <c r="OMA18" s="127"/>
      <c r="OMB18" s="127"/>
      <c r="OMC18" s="127"/>
      <c r="OVC18" s="127"/>
      <c r="OVD18" s="127"/>
      <c r="OVL18" s="127"/>
      <c r="OVM18" s="127"/>
      <c r="OVN18" s="127"/>
      <c r="OVO18" s="127"/>
      <c r="OVP18" s="127"/>
      <c r="OVQ18" s="127"/>
      <c r="OVR18" s="127"/>
      <c r="OVS18" s="127"/>
      <c r="OVT18" s="127"/>
      <c r="OVU18" s="127"/>
      <c r="OVV18" s="127"/>
      <c r="OVW18" s="127"/>
      <c r="OVX18" s="127"/>
      <c r="OVY18" s="127"/>
      <c r="PEY18" s="127"/>
      <c r="PEZ18" s="127"/>
      <c r="PFH18" s="127"/>
      <c r="PFI18" s="127"/>
      <c r="PFJ18" s="127"/>
      <c r="PFK18" s="127"/>
      <c r="PFL18" s="127"/>
      <c r="PFM18" s="127"/>
      <c r="PFN18" s="127"/>
      <c r="PFO18" s="127"/>
      <c r="PFP18" s="127"/>
      <c r="PFQ18" s="127"/>
      <c r="PFR18" s="127"/>
      <c r="PFS18" s="127"/>
      <c r="PFT18" s="127"/>
      <c r="PFU18" s="127"/>
      <c r="POU18" s="127"/>
      <c r="POV18" s="127"/>
      <c r="PPD18" s="127"/>
      <c r="PPE18" s="127"/>
      <c r="PPF18" s="127"/>
      <c r="PPG18" s="127"/>
      <c r="PPH18" s="127"/>
      <c r="PPI18" s="127"/>
      <c r="PPJ18" s="127"/>
      <c r="PPK18" s="127"/>
      <c r="PPL18" s="127"/>
      <c r="PPM18" s="127"/>
      <c r="PPN18" s="127"/>
      <c r="PPO18" s="127"/>
      <c r="PPP18" s="127"/>
      <c r="PPQ18" s="127"/>
      <c r="PYQ18" s="127"/>
      <c r="PYR18" s="127"/>
      <c r="PYZ18" s="127"/>
      <c r="PZA18" s="127"/>
      <c r="PZB18" s="127"/>
      <c r="PZC18" s="127"/>
      <c r="PZD18" s="127"/>
      <c r="PZE18" s="127"/>
      <c r="PZF18" s="127"/>
      <c r="PZG18" s="127"/>
      <c r="PZH18" s="127"/>
      <c r="PZI18" s="127"/>
      <c r="PZJ18" s="127"/>
      <c r="PZK18" s="127"/>
      <c r="PZL18" s="127"/>
      <c r="PZM18" s="127"/>
      <c r="QIM18" s="127"/>
      <c r="QIN18" s="127"/>
      <c r="QIV18" s="127"/>
      <c r="QIW18" s="127"/>
      <c r="QIX18" s="127"/>
      <c r="QIY18" s="127"/>
      <c r="QIZ18" s="127"/>
      <c r="QJA18" s="127"/>
      <c r="QJB18" s="127"/>
      <c r="QJC18" s="127"/>
      <c r="QJD18" s="127"/>
      <c r="QJE18" s="127"/>
      <c r="QJF18" s="127"/>
      <c r="QJG18" s="127"/>
      <c r="QJH18" s="127"/>
      <c r="QJI18" s="127"/>
      <c r="QSI18" s="127"/>
      <c r="QSJ18" s="127"/>
      <c r="QSR18" s="127"/>
      <c r="QSS18" s="127"/>
      <c r="QST18" s="127"/>
      <c r="QSU18" s="127"/>
      <c r="QSV18" s="127"/>
      <c r="QSW18" s="127"/>
      <c r="QSX18" s="127"/>
      <c r="QSY18" s="127"/>
      <c r="QSZ18" s="127"/>
      <c r="QTA18" s="127"/>
      <c r="QTB18" s="127"/>
      <c r="QTC18" s="127"/>
      <c r="QTD18" s="127"/>
      <c r="QTE18" s="127"/>
      <c r="RCE18" s="127"/>
      <c r="RCF18" s="127"/>
      <c r="RCN18" s="127"/>
      <c r="RCO18" s="127"/>
      <c r="RCP18" s="127"/>
      <c r="RCQ18" s="127"/>
      <c r="RCR18" s="127"/>
      <c r="RCS18" s="127"/>
      <c r="RCT18" s="127"/>
      <c r="RCU18" s="127"/>
      <c r="RCV18" s="127"/>
      <c r="RCW18" s="127"/>
      <c r="RCX18" s="127"/>
      <c r="RCY18" s="127"/>
      <c r="RCZ18" s="127"/>
      <c r="RDA18" s="127"/>
      <c r="RMA18" s="127"/>
      <c r="RMB18" s="127"/>
      <c r="RMJ18" s="127"/>
      <c r="RMK18" s="127"/>
      <c r="RML18" s="127"/>
      <c r="RMM18" s="127"/>
      <c r="RMN18" s="127"/>
      <c r="RMO18" s="127"/>
      <c r="RMP18" s="127"/>
      <c r="RMQ18" s="127"/>
      <c r="RMR18" s="127"/>
      <c r="RMS18" s="127"/>
      <c r="RMT18" s="127"/>
      <c r="RMU18" s="127"/>
      <c r="RMV18" s="127"/>
      <c r="RMW18" s="127"/>
      <c r="RVW18" s="127"/>
      <c r="RVX18" s="127"/>
      <c r="RWF18" s="127"/>
      <c r="RWG18" s="127"/>
      <c r="RWH18" s="127"/>
      <c r="RWI18" s="127"/>
      <c r="RWJ18" s="127"/>
      <c r="RWK18" s="127"/>
      <c r="RWL18" s="127"/>
      <c r="RWM18" s="127"/>
      <c r="RWN18" s="127"/>
      <c r="RWO18" s="127"/>
      <c r="RWP18" s="127"/>
      <c r="RWQ18" s="127"/>
      <c r="RWR18" s="127"/>
      <c r="RWS18" s="127"/>
      <c r="SFS18" s="127"/>
      <c r="SFT18" s="127"/>
      <c r="SGB18" s="127"/>
      <c r="SGC18" s="127"/>
      <c r="SGD18" s="127"/>
      <c r="SGE18" s="127"/>
      <c r="SGF18" s="127"/>
      <c r="SGG18" s="127"/>
      <c r="SGH18" s="127"/>
      <c r="SGI18" s="127"/>
      <c r="SGJ18" s="127"/>
      <c r="SGK18" s="127"/>
      <c r="SGL18" s="127"/>
      <c r="SGM18" s="127"/>
      <c r="SGN18" s="127"/>
      <c r="SGO18" s="127"/>
      <c r="SPO18" s="127"/>
      <c r="SPP18" s="127"/>
      <c r="SPX18" s="127"/>
      <c r="SPY18" s="127"/>
      <c r="SPZ18" s="127"/>
      <c r="SQA18" s="127"/>
      <c r="SQB18" s="127"/>
      <c r="SQC18" s="127"/>
      <c r="SQD18" s="127"/>
      <c r="SQE18" s="127"/>
      <c r="SQF18" s="127"/>
      <c r="SQG18" s="127"/>
      <c r="SQH18" s="127"/>
      <c r="SQI18" s="127"/>
      <c r="SQJ18" s="127"/>
      <c r="SQK18" s="127"/>
      <c r="SZK18" s="127"/>
      <c r="SZL18" s="127"/>
      <c r="SZT18" s="127"/>
      <c r="SZU18" s="127"/>
      <c r="SZV18" s="127"/>
      <c r="SZW18" s="127"/>
      <c r="SZX18" s="127"/>
      <c r="SZY18" s="127"/>
      <c r="SZZ18" s="127"/>
      <c r="TAA18" s="127"/>
      <c r="TAB18" s="127"/>
      <c r="TAC18" s="127"/>
      <c r="TAD18" s="127"/>
      <c r="TAE18" s="127"/>
      <c r="TAF18" s="127"/>
      <c r="TAG18" s="127"/>
      <c r="TJG18" s="127"/>
      <c r="TJH18" s="127"/>
      <c r="TJP18" s="127"/>
      <c r="TJQ18" s="127"/>
      <c r="TJR18" s="127"/>
      <c r="TJS18" s="127"/>
      <c r="TJT18" s="127"/>
      <c r="TJU18" s="127"/>
      <c r="TJV18" s="127"/>
      <c r="TJW18" s="127"/>
      <c r="TJX18" s="127"/>
      <c r="TJY18" s="127"/>
      <c r="TJZ18" s="127"/>
      <c r="TKA18" s="127"/>
      <c r="TKB18" s="127"/>
      <c r="TKC18" s="127"/>
      <c r="TTC18" s="127"/>
      <c r="TTD18" s="127"/>
      <c r="TTL18" s="127"/>
      <c r="TTM18" s="127"/>
      <c r="TTN18" s="127"/>
      <c r="TTO18" s="127"/>
      <c r="TTP18" s="127"/>
      <c r="TTQ18" s="127"/>
      <c r="TTR18" s="127"/>
      <c r="TTS18" s="127"/>
      <c r="TTT18" s="127"/>
      <c r="TTU18" s="127"/>
      <c r="TTV18" s="127"/>
      <c r="TTW18" s="127"/>
      <c r="TTX18" s="127"/>
      <c r="TTY18" s="127"/>
      <c r="UCY18" s="127"/>
      <c r="UCZ18" s="127"/>
      <c r="UDH18" s="127"/>
      <c r="UDI18" s="127"/>
      <c r="UDJ18" s="127"/>
      <c r="UDK18" s="127"/>
      <c r="UDL18" s="127"/>
      <c r="UDM18" s="127"/>
      <c r="UDN18" s="127"/>
      <c r="UDO18" s="127"/>
      <c r="UDP18" s="127"/>
      <c r="UDQ18" s="127"/>
      <c r="UDR18" s="127"/>
      <c r="UDS18" s="127"/>
      <c r="UDT18" s="127"/>
      <c r="UDU18" s="127"/>
      <c r="UMU18" s="127"/>
      <c r="UMV18" s="127"/>
      <c r="UND18" s="127"/>
      <c r="UNE18" s="127"/>
      <c r="UNF18" s="127"/>
      <c r="UNG18" s="127"/>
      <c r="UNH18" s="127"/>
      <c r="UNI18" s="127"/>
      <c r="UNJ18" s="127"/>
      <c r="UNK18" s="127"/>
      <c r="UNL18" s="127"/>
      <c r="UNM18" s="127"/>
      <c r="UNN18" s="127"/>
      <c r="UNO18" s="127"/>
      <c r="UNP18" s="127"/>
      <c r="UNQ18" s="127"/>
      <c r="UWQ18" s="127"/>
      <c r="UWR18" s="127"/>
      <c r="UWZ18" s="127"/>
      <c r="UXA18" s="127"/>
      <c r="UXB18" s="127"/>
      <c r="UXC18" s="127"/>
      <c r="UXD18" s="127"/>
      <c r="UXE18" s="127"/>
      <c r="UXF18" s="127"/>
      <c r="UXG18" s="127"/>
      <c r="UXH18" s="127"/>
      <c r="UXI18" s="127"/>
      <c r="UXJ18" s="127"/>
      <c r="UXK18" s="127"/>
      <c r="UXL18" s="127"/>
      <c r="UXM18" s="127"/>
      <c r="VGM18" s="127"/>
      <c r="VGN18" s="127"/>
      <c r="VGV18" s="127"/>
      <c r="VGW18" s="127"/>
      <c r="VGX18" s="127"/>
      <c r="VGY18" s="127"/>
      <c r="VGZ18" s="127"/>
      <c r="VHA18" s="127"/>
      <c r="VHB18" s="127"/>
      <c r="VHC18" s="127"/>
      <c r="VHD18" s="127"/>
      <c r="VHE18" s="127"/>
      <c r="VHF18" s="127"/>
      <c r="VHG18" s="127"/>
      <c r="VHH18" s="127"/>
      <c r="VHI18" s="127"/>
      <c r="VQI18" s="127"/>
      <c r="VQJ18" s="127"/>
      <c r="VQR18" s="127"/>
      <c r="VQS18" s="127"/>
      <c r="VQT18" s="127"/>
      <c r="VQU18" s="127"/>
      <c r="VQV18" s="127"/>
      <c r="VQW18" s="127"/>
      <c r="VQX18" s="127"/>
      <c r="VQY18" s="127"/>
      <c r="VQZ18" s="127"/>
      <c r="VRA18" s="127"/>
      <c r="VRB18" s="127"/>
      <c r="VRC18" s="127"/>
      <c r="VRD18" s="127"/>
      <c r="VRE18" s="127"/>
      <c r="WAE18" s="127"/>
      <c r="WAF18" s="127"/>
      <c r="WAN18" s="127"/>
      <c r="WAO18" s="127"/>
      <c r="WAP18" s="127"/>
      <c r="WAQ18" s="127"/>
      <c r="WAR18" s="127"/>
      <c r="WAS18" s="127"/>
      <c r="WAT18" s="127"/>
      <c r="WAU18" s="127"/>
      <c r="WAV18" s="127"/>
      <c r="WAW18" s="127"/>
      <c r="WAX18" s="127"/>
      <c r="WAY18" s="127"/>
      <c r="WAZ18" s="127"/>
      <c r="WBA18" s="127"/>
      <c r="WKA18" s="127"/>
      <c r="WKB18" s="127"/>
      <c r="WKJ18" s="127"/>
      <c r="WKK18" s="127"/>
      <c r="WKL18" s="127"/>
      <c r="WKM18" s="127"/>
      <c r="WKN18" s="127"/>
      <c r="WKO18" s="127"/>
      <c r="WKP18" s="127"/>
      <c r="WKQ18" s="127"/>
      <c r="WKR18" s="127"/>
      <c r="WKS18" s="127"/>
      <c r="WKT18" s="127"/>
      <c r="WKU18" s="127"/>
      <c r="WKV18" s="127"/>
      <c r="WKW18" s="127"/>
      <c r="WTW18" s="127"/>
      <c r="WTX18" s="127"/>
      <c r="WUF18" s="127"/>
      <c r="WUG18" s="127"/>
      <c r="WUH18" s="127"/>
      <c r="WUI18" s="127"/>
      <c r="WUJ18" s="127"/>
      <c r="WUK18" s="127"/>
      <c r="WUL18" s="127"/>
      <c r="WUM18" s="127"/>
      <c r="WUN18" s="127"/>
      <c r="WUO18" s="127"/>
      <c r="WUP18" s="127"/>
      <c r="WUQ18" s="127"/>
      <c r="WUR18" s="127"/>
      <c r="WUS18" s="127"/>
    </row>
    <row r="19" spans="1:1009 1243:2033 2267:3057 3291:4081 4315:5105 5339:6129 6363:7153 7387:8177 8411:9201 9435:10225 10459:11249 11483:12273 12507:13297 13531:14321 14555:15345 15579:16113" ht="21" customHeight="1" outlineLevel="1">
      <c r="A19" s="240"/>
      <c r="B19" s="259" t="s">
        <v>414</v>
      </c>
      <c r="C19" s="248"/>
      <c r="D19" s="217">
        <v>0</v>
      </c>
      <c r="E19" s="257"/>
      <c r="F19" s="258">
        <v>0</v>
      </c>
      <c r="G19" s="245">
        <v>0</v>
      </c>
      <c r="H19" s="229">
        <f t="shared" si="0"/>
        <v>0</v>
      </c>
      <c r="I19" s="247"/>
      <c r="J19" s="247"/>
      <c r="K19" s="247"/>
      <c r="L19" s="247"/>
      <c r="M19" s="248"/>
      <c r="HK19" s="127"/>
      <c r="HL19" s="127"/>
      <c r="HT19" s="127"/>
      <c r="HU19" s="127"/>
      <c r="HV19" s="127"/>
      <c r="HW19" s="127"/>
      <c r="HX19" s="127"/>
      <c r="HY19" s="127"/>
      <c r="HZ19" s="127"/>
      <c r="IA19" s="127"/>
      <c r="IB19" s="127"/>
      <c r="IC19" s="127"/>
      <c r="ID19" s="127"/>
      <c r="IE19" s="127"/>
      <c r="IF19" s="127"/>
      <c r="IG19" s="127"/>
      <c r="RG19" s="127"/>
      <c r="RH19" s="127"/>
      <c r="RP19" s="127"/>
      <c r="RQ19" s="127"/>
      <c r="RR19" s="127"/>
      <c r="RS19" s="127"/>
      <c r="RT19" s="127"/>
      <c r="RU19" s="127"/>
      <c r="RV19" s="127"/>
      <c r="RW19" s="127"/>
      <c r="RX19" s="127"/>
      <c r="RY19" s="127"/>
      <c r="RZ19" s="127"/>
      <c r="SA19" s="127"/>
      <c r="SB19" s="127"/>
      <c r="SC19" s="127"/>
      <c r="ABC19" s="127"/>
      <c r="ABD19" s="127"/>
      <c r="ABL19" s="127"/>
      <c r="ABM19" s="127"/>
      <c r="ABN19" s="127"/>
      <c r="ABO19" s="127"/>
      <c r="ABP19" s="127"/>
      <c r="ABQ19" s="127"/>
      <c r="ABR19" s="127"/>
      <c r="ABS19" s="127"/>
      <c r="ABT19" s="127"/>
      <c r="ABU19" s="127"/>
      <c r="ABV19" s="127"/>
      <c r="ABW19" s="127"/>
      <c r="ABX19" s="127"/>
      <c r="ABY19" s="127"/>
      <c r="AKY19" s="127"/>
      <c r="AKZ19" s="127"/>
      <c r="ALH19" s="127"/>
      <c r="ALI19" s="127"/>
      <c r="ALJ19" s="127"/>
      <c r="ALK19" s="127"/>
      <c r="ALL19" s="127"/>
      <c r="ALM19" s="127"/>
      <c r="ALN19" s="127"/>
      <c r="ALO19" s="127"/>
      <c r="ALP19" s="127"/>
      <c r="ALQ19" s="127"/>
      <c r="ALR19" s="127"/>
      <c r="ALS19" s="127"/>
      <c r="ALT19" s="127"/>
      <c r="ALU19" s="127"/>
      <c r="AUU19" s="127"/>
      <c r="AUV19" s="127"/>
      <c r="AVD19" s="127"/>
      <c r="AVE19" s="127"/>
      <c r="AVF19" s="127"/>
      <c r="AVG19" s="127"/>
      <c r="AVH19" s="127"/>
      <c r="AVI19" s="127"/>
      <c r="AVJ19" s="127"/>
      <c r="AVK19" s="127"/>
      <c r="AVL19" s="127"/>
      <c r="AVM19" s="127"/>
      <c r="AVN19" s="127"/>
      <c r="AVO19" s="127"/>
      <c r="AVP19" s="127"/>
      <c r="AVQ19" s="127"/>
      <c r="BEQ19" s="127"/>
      <c r="BER19" s="127"/>
      <c r="BEZ19" s="127"/>
      <c r="BFA19" s="127"/>
      <c r="BFB19" s="127"/>
      <c r="BFC19" s="127"/>
      <c r="BFD19" s="127"/>
      <c r="BFE19" s="127"/>
      <c r="BFF19" s="127"/>
      <c r="BFG19" s="127"/>
      <c r="BFH19" s="127"/>
      <c r="BFI19" s="127"/>
      <c r="BFJ19" s="127"/>
      <c r="BFK19" s="127"/>
      <c r="BFL19" s="127"/>
      <c r="BFM19" s="127"/>
      <c r="BOM19" s="127"/>
      <c r="BON19" s="127"/>
      <c r="BOV19" s="127"/>
      <c r="BOW19" s="127"/>
      <c r="BOX19" s="127"/>
      <c r="BOY19" s="127"/>
      <c r="BOZ19" s="127"/>
      <c r="BPA19" s="127"/>
      <c r="BPB19" s="127"/>
      <c r="BPC19" s="127"/>
      <c r="BPD19" s="127"/>
      <c r="BPE19" s="127"/>
      <c r="BPF19" s="127"/>
      <c r="BPG19" s="127"/>
      <c r="BPH19" s="127"/>
      <c r="BPI19" s="127"/>
      <c r="BYI19" s="127"/>
      <c r="BYJ19" s="127"/>
      <c r="BYR19" s="127"/>
      <c r="BYS19" s="127"/>
      <c r="BYT19" s="127"/>
      <c r="BYU19" s="127"/>
      <c r="BYV19" s="127"/>
      <c r="BYW19" s="127"/>
      <c r="BYX19" s="127"/>
      <c r="BYY19" s="127"/>
      <c r="BYZ19" s="127"/>
      <c r="BZA19" s="127"/>
      <c r="BZB19" s="127"/>
      <c r="BZC19" s="127"/>
      <c r="BZD19" s="127"/>
      <c r="BZE19" s="127"/>
      <c r="CIE19" s="127"/>
      <c r="CIF19" s="127"/>
      <c r="CIN19" s="127"/>
      <c r="CIO19" s="127"/>
      <c r="CIP19" s="127"/>
      <c r="CIQ19" s="127"/>
      <c r="CIR19" s="127"/>
      <c r="CIS19" s="127"/>
      <c r="CIT19" s="127"/>
      <c r="CIU19" s="127"/>
      <c r="CIV19" s="127"/>
      <c r="CIW19" s="127"/>
      <c r="CIX19" s="127"/>
      <c r="CIY19" s="127"/>
      <c r="CIZ19" s="127"/>
      <c r="CJA19" s="127"/>
      <c r="CSA19" s="127"/>
      <c r="CSB19" s="127"/>
      <c r="CSJ19" s="127"/>
      <c r="CSK19" s="127"/>
      <c r="CSL19" s="127"/>
      <c r="CSM19" s="127"/>
      <c r="CSN19" s="127"/>
      <c r="CSO19" s="127"/>
      <c r="CSP19" s="127"/>
      <c r="CSQ19" s="127"/>
      <c r="CSR19" s="127"/>
      <c r="CSS19" s="127"/>
      <c r="CST19" s="127"/>
      <c r="CSU19" s="127"/>
      <c r="CSV19" s="127"/>
      <c r="CSW19" s="127"/>
      <c r="DBW19" s="127"/>
      <c r="DBX19" s="127"/>
      <c r="DCF19" s="127"/>
      <c r="DCG19" s="127"/>
      <c r="DCH19" s="127"/>
      <c r="DCI19" s="127"/>
      <c r="DCJ19" s="127"/>
      <c r="DCK19" s="127"/>
      <c r="DCL19" s="127"/>
      <c r="DCM19" s="127"/>
      <c r="DCN19" s="127"/>
      <c r="DCO19" s="127"/>
      <c r="DCP19" s="127"/>
      <c r="DCQ19" s="127"/>
      <c r="DCR19" s="127"/>
      <c r="DCS19" s="127"/>
      <c r="DLS19" s="127"/>
      <c r="DLT19" s="127"/>
      <c r="DMB19" s="127"/>
      <c r="DMC19" s="127"/>
      <c r="DMD19" s="127"/>
      <c r="DME19" s="127"/>
      <c r="DMF19" s="127"/>
      <c r="DMG19" s="127"/>
      <c r="DMH19" s="127"/>
      <c r="DMI19" s="127"/>
      <c r="DMJ19" s="127"/>
      <c r="DMK19" s="127"/>
      <c r="DML19" s="127"/>
      <c r="DMM19" s="127"/>
      <c r="DMN19" s="127"/>
      <c r="DMO19" s="127"/>
      <c r="DVO19" s="127"/>
      <c r="DVP19" s="127"/>
      <c r="DVX19" s="127"/>
      <c r="DVY19" s="127"/>
      <c r="DVZ19" s="127"/>
      <c r="DWA19" s="127"/>
      <c r="DWB19" s="127"/>
      <c r="DWC19" s="127"/>
      <c r="DWD19" s="127"/>
      <c r="DWE19" s="127"/>
      <c r="DWF19" s="127"/>
      <c r="DWG19" s="127"/>
      <c r="DWH19" s="127"/>
      <c r="DWI19" s="127"/>
      <c r="DWJ19" s="127"/>
      <c r="DWK19" s="127"/>
      <c r="EFK19" s="127"/>
      <c r="EFL19" s="127"/>
      <c r="EFT19" s="127"/>
      <c r="EFU19" s="127"/>
      <c r="EFV19" s="127"/>
      <c r="EFW19" s="127"/>
      <c r="EFX19" s="127"/>
      <c r="EFY19" s="127"/>
      <c r="EFZ19" s="127"/>
      <c r="EGA19" s="127"/>
      <c r="EGB19" s="127"/>
      <c r="EGC19" s="127"/>
      <c r="EGD19" s="127"/>
      <c r="EGE19" s="127"/>
      <c r="EGF19" s="127"/>
      <c r="EGG19" s="127"/>
      <c r="EPG19" s="127"/>
      <c r="EPH19" s="127"/>
      <c r="EPP19" s="127"/>
      <c r="EPQ19" s="127"/>
      <c r="EPR19" s="127"/>
      <c r="EPS19" s="127"/>
      <c r="EPT19" s="127"/>
      <c r="EPU19" s="127"/>
      <c r="EPV19" s="127"/>
      <c r="EPW19" s="127"/>
      <c r="EPX19" s="127"/>
      <c r="EPY19" s="127"/>
      <c r="EPZ19" s="127"/>
      <c r="EQA19" s="127"/>
      <c r="EQB19" s="127"/>
      <c r="EQC19" s="127"/>
      <c r="EZC19" s="127"/>
      <c r="EZD19" s="127"/>
      <c r="EZL19" s="127"/>
      <c r="EZM19" s="127"/>
      <c r="EZN19" s="127"/>
      <c r="EZO19" s="127"/>
      <c r="EZP19" s="127"/>
      <c r="EZQ19" s="127"/>
      <c r="EZR19" s="127"/>
      <c r="EZS19" s="127"/>
      <c r="EZT19" s="127"/>
      <c r="EZU19" s="127"/>
      <c r="EZV19" s="127"/>
      <c r="EZW19" s="127"/>
      <c r="EZX19" s="127"/>
      <c r="EZY19" s="127"/>
      <c r="FIY19" s="127"/>
      <c r="FIZ19" s="127"/>
      <c r="FJH19" s="127"/>
      <c r="FJI19" s="127"/>
      <c r="FJJ19" s="127"/>
      <c r="FJK19" s="127"/>
      <c r="FJL19" s="127"/>
      <c r="FJM19" s="127"/>
      <c r="FJN19" s="127"/>
      <c r="FJO19" s="127"/>
      <c r="FJP19" s="127"/>
      <c r="FJQ19" s="127"/>
      <c r="FJR19" s="127"/>
      <c r="FJS19" s="127"/>
      <c r="FJT19" s="127"/>
      <c r="FJU19" s="127"/>
      <c r="FSU19" s="127"/>
      <c r="FSV19" s="127"/>
      <c r="FTD19" s="127"/>
      <c r="FTE19" s="127"/>
      <c r="FTF19" s="127"/>
      <c r="FTG19" s="127"/>
      <c r="FTH19" s="127"/>
      <c r="FTI19" s="127"/>
      <c r="FTJ19" s="127"/>
      <c r="FTK19" s="127"/>
      <c r="FTL19" s="127"/>
      <c r="FTM19" s="127"/>
      <c r="FTN19" s="127"/>
      <c r="FTO19" s="127"/>
      <c r="FTP19" s="127"/>
      <c r="FTQ19" s="127"/>
      <c r="GCQ19" s="127"/>
      <c r="GCR19" s="127"/>
      <c r="GCZ19" s="127"/>
      <c r="GDA19" s="127"/>
      <c r="GDB19" s="127"/>
      <c r="GDC19" s="127"/>
      <c r="GDD19" s="127"/>
      <c r="GDE19" s="127"/>
      <c r="GDF19" s="127"/>
      <c r="GDG19" s="127"/>
      <c r="GDH19" s="127"/>
      <c r="GDI19" s="127"/>
      <c r="GDJ19" s="127"/>
      <c r="GDK19" s="127"/>
      <c r="GDL19" s="127"/>
      <c r="GDM19" s="127"/>
      <c r="GMM19" s="127"/>
      <c r="GMN19" s="127"/>
      <c r="GMV19" s="127"/>
      <c r="GMW19" s="127"/>
      <c r="GMX19" s="127"/>
      <c r="GMY19" s="127"/>
      <c r="GMZ19" s="127"/>
      <c r="GNA19" s="127"/>
      <c r="GNB19" s="127"/>
      <c r="GNC19" s="127"/>
      <c r="GND19" s="127"/>
      <c r="GNE19" s="127"/>
      <c r="GNF19" s="127"/>
      <c r="GNG19" s="127"/>
      <c r="GNH19" s="127"/>
      <c r="GNI19" s="127"/>
      <c r="GWI19" s="127"/>
      <c r="GWJ19" s="127"/>
      <c r="GWR19" s="127"/>
      <c r="GWS19" s="127"/>
      <c r="GWT19" s="127"/>
      <c r="GWU19" s="127"/>
      <c r="GWV19" s="127"/>
      <c r="GWW19" s="127"/>
      <c r="GWX19" s="127"/>
      <c r="GWY19" s="127"/>
      <c r="GWZ19" s="127"/>
      <c r="GXA19" s="127"/>
      <c r="GXB19" s="127"/>
      <c r="GXC19" s="127"/>
      <c r="GXD19" s="127"/>
      <c r="GXE19" s="127"/>
      <c r="HGE19" s="127"/>
      <c r="HGF19" s="127"/>
      <c r="HGN19" s="127"/>
      <c r="HGO19" s="127"/>
      <c r="HGP19" s="127"/>
      <c r="HGQ19" s="127"/>
      <c r="HGR19" s="127"/>
      <c r="HGS19" s="127"/>
      <c r="HGT19" s="127"/>
      <c r="HGU19" s="127"/>
      <c r="HGV19" s="127"/>
      <c r="HGW19" s="127"/>
      <c r="HGX19" s="127"/>
      <c r="HGY19" s="127"/>
      <c r="HGZ19" s="127"/>
      <c r="HHA19" s="127"/>
      <c r="HQA19" s="127"/>
      <c r="HQB19" s="127"/>
      <c r="HQJ19" s="127"/>
      <c r="HQK19" s="127"/>
      <c r="HQL19" s="127"/>
      <c r="HQM19" s="127"/>
      <c r="HQN19" s="127"/>
      <c r="HQO19" s="127"/>
      <c r="HQP19" s="127"/>
      <c r="HQQ19" s="127"/>
      <c r="HQR19" s="127"/>
      <c r="HQS19" s="127"/>
      <c r="HQT19" s="127"/>
      <c r="HQU19" s="127"/>
      <c r="HQV19" s="127"/>
      <c r="HQW19" s="127"/>
      <c r="HZW19" s="127"/>
      <c r="HZX19" s="127"/>
      <c r="IAF19" s="127"/>
      <c r="IAG19" s="127"/>
      <c r="IAH19" s="127"/>
      <c r="IAI19" s="127"/>
      <c r="IAJ19" s="127"/>
      <c r="IAK19" s="127"/>
      <c r="IAL19" s="127"/>
      <c r="IAM19" s="127"/>
      <c r="IAN19" s="127"/>
      <c r="IAO19" s="127"/>
      <c r="IAP19" s="127"/>
      <c r="IAQ19" s="127"/>
      <c r="IAR19" s="127"/>
      <c r="IAS19" s="127"/>
      <c r="IJS19" s="127"/>
      <c r="IJT19" s="127"/>
      <c r="IKB19" s="127"/>
      <c r="IKC19" s="127"/>
      <c r="IKD19" s="127"/>
      <c r="IKE19" s="127"/>
      <c r="IKF19" s="127"/>
      <c r="IKG19" s="127"/>
      <c r="IKH19" s="127"/>
      <c r="IKI19" s="127"/>
      <c r="IKJ19" s="127"/>
      <c r="IKK19" s="127"/>
      <c r="IKL19" s="127"/>
      <c r="IKM19" s="127"/>
      <c r="IKN19" s="127"/>
      <c r="IKO19" s="127"/>
      <c r="ITO19" s="127"/>
      <c r="ITP19" s="127"/>
      <c r="ITX19" s="127"/>
      <c r="ITY19" s="127"/>
      <c r="ITZ19" s="127"/>
      <c r="IUA19" s="127"/>
      <c r="IUB19" s="127"/>
      <c r="IUC19" s="127"/>
      <c r="IUD19" s="127"/>
      <c r="IUE19" s="127"/>
      <c r="IUF19" s="127"/>
      <c r="IUG19" s="127"/>
      <c r="IUH19" s="127"/>
      <c r="IUI19" s="127"/>
      <c r="IUJ19" s="127"/>
      <c r="IUK19" s="127"/>
      <c r="JDK19" s="127"/>
      <c r="JDL19" s="127"/>
      <c r="JDT19" s="127"/>
      <c r="JDU19" s="127"/>
      <c r="JDV19" s="127"/>
      <c r="JDW19" s="127"/>
      <c r="JDX19" s="127"/>
      <c r="JDY19" s="127"/>
      <c r="JDZ19" s="127"/>
      <c r="JEA19" s="127"/>
      <c r="JEB19" s="127"/>
      <c r="JEC19" s="127"/>
      <c r="JED19" s="127"/>
      <c r="JEE19" s="127"/>
      <c r="JEF19" s="127"/>
      <c r="JEG19" s="127"/>
      <c r="JNG19" s="127"/>
      <c r="JNH19" s="127"/>
      <c r="JNP19" s="127"/>
      <c r="JNQ19" s="127"/>
      <c r="JNR19" s="127"/>
      <c r="JNS19" s="127"/>
      <c r="JNT19" s="127"/>
      <c r="JNU19" s="127"/>
      <c r="JNV19" s="127"/>
      <c r="JNW19" s="127"/>
      <c r="JNX19" s="127"/>
      <c r="JNY19" s="127"/>
      <c r="JNZ19" s="127"/>
      <c r="JOA19" s="127"/>
      <c r="JOB19" s="127"/>
      <c r="JOC19" s="127"/>
      <c r="JXC19" s="127"/>
      <c r="JXD19" s="127"/>
      <c r="JXL19" s="127"/>
      <c r="JXM19" s="127"/>
      <c r="JXN19" s="127"/>
      <c r="JXO19" s="127"/>
      <c r="JXP19" s="127"/>
      <c r="JXQ19" s="127"/>
      <c r="JXR19" s="127"/>
      <c r="JXS19" s="127"/>
      <c r="JXT19" s="127"/>
      <c r="JXU19" s="127"/>
      <c r="JXV19" s="127"/>
      <c r="JXW19" s="127"/>
      <c r="JXX19" s="127"/>
      <c r="JXY19" s="127"/>
      <c r="KGY19" s="127"/>
      <c r="KGZ19" s="127"/>
      <c r="KHH19" s="127"/>
      <c r="KHI19" s="127"/>
      <c r="KHJ19" s="127"/>
      <c r="KHK19" s="127"/>
      <c r="KHL19" s="127"/>
      <c r="KHM19" s="127"/>
      <c r="KHN19" s="127"/>
      <c r="KHO19" s="127"/>
      <c r="KHP19" s="127"/>
      <c r="KHQ19" s="127"/>
      <c r="KHR19" s="127"/>
      <c r="KHS19" s="127"/>
      <c r="KHT19" s="127"/>
      <c r="KHU19" s="127"/>
      <c r="KQU19" s="127"/>
      <c r="KQV19" s="127"/>
      <c r="KRD19" s="127"/>
      <c r="KRE19" s="127"/>
      <c r="KRF19" s="127"/>
      <c r="KRG19" s="127"/>
      <c r="KRH19" s="127"/>
      <c r="KRI19" s="127"/>
      <c r="KRJ19" s="127"/>
      <c r="KRK19" s="127"/>
      <c r="KRL19" s="127"/>
      <c r="KRM19" s="127"/>
      <c r="KRN19" s="127"/>
      <c r="KRO19" s="127"/>
      <c r="KRP19" s="127"/>
      <c r="KRQ19" s="127"/>
      <c r="LAQ19" s="127"/>
      <c r="LAR19" s="127"/>
      <c r="LAZ19" s="127"/>
      <c r="LBA19" s="127"/>
      <c r="LBB19" s="127"/>
      <c r="LBC19" s="127"/>
      <c r="LBD19" s="127"/>
      <c r="LBE19" s="127"/>
      <c r="LBF19" s="127"/>
      <c r="LBG19" s="127"/>
      <c r="LBH19" s="127"/>
      <c r="LBI19" s="127"/>
      <c r="LBJ19" s="127"/>
      <c r="LBK19" s="127"/>
      <c r="LBL19" s="127"/>
      <c r="LBM19" s="127"/>
      <c r="LKM19" s="127"/>
      <c r="LKN19" s="127"/>
      <c r="LKV19" s="127"/>
      <c r="LKW19" s="127"/>
      <c r="LKX19" s="127"/>
      <c r="LKY19" s="127"/>
      <c r="LKZ19" s="127"/>
      <c r="LLA19" s="127"/>
      <c r="LLB19" s="127"/>
      <c r="LLC19" s="127"/>
      <c r="LLD19" s="127"/>
      <c r="LLE19" s="127"/>
      <c r="LLF19" s="127"/>
      <c r="LLG19" s="127"/>
      <c r="LLH19" s="127"/>
      <c r="LLI19" s="127"/>
      <c r="LUI19" s="127"/>
      <c r="LUJ19" s="127"/>
      <c r="LUR19" s="127"/>
      <c r="LUS19" s="127"/>
      <c r="LUT19" s="127"/>
      <c r="LUU19" s="127"/>
      <c r="LUV19" s="127"/>
      <c r="LUW19" s="127"/>
      <c r="LUX19" s="127"/>
      <c r="LUY19" s="127"/>
      <c r="LUZ19" s="127"/>
      <c r="LVA19" s="127"/>
      <c r="LVB19" s="127"/>
      <c r="LVC19" s="127"/>
      <c r="LVD19" s="127"/>
      <c r="LVE19" s="127"/>
      <c r="MEE19" s="127"/>
      <c r="MEF19" s="127"/>
      <c r="MEN19" s="127"/>
      <c r="MEO19" s="127"/>
      <c r="MEP19" s="127"/>
      <c r="MEQ19" s="127"/>
      <c r="MER19" s="127"/>
      <c r="MES19" s="127"/>
      <c r="MET19" s="127"/>
      <c r="MEU19" s="127"/>
      <c r="MEV19" s="127"/>
      <c r="MEW19" s="127"/>
      <c r="MEX19" s="127"/>
      <c r="MEY19" s="127"/>
      <c r="MEZ19" s="127"/>
      <c r="MFA19" s="127"/>
      <c r="MOA19" s="127"/>
      <c r="MOB19" s="127"/>
      <c r="MOJ19" s="127"/>
      <c r="MOK19" s="127"/>
      <c r="MOL19" s="127"/>
      <c r="MOM19" s="127"/>
      <c r="MON19" s="127"/>
      <c r="MOO19" s="127"/>
      <c r="MOP19" s="127"/>
      <c r="MOQ19" s="127"/>
      <c r="MOR19" s="127"/>
      <c r="MOS19" s="127"/>
      <c r="MOT19" s="127"/>
      <c r="MOU19" s="127"/>
      <c r="MOV19" s="127"/>
      <c r="MOW19" s="127"/>
      <c r="MXW19" s="127"/>
      <c r="MXX19" s="127"/>
      <c r="MYF19" s="127"/>
      <c r="MYG19" s="127"/>
      <c r="MYH19" s="127"/>
      <c r="MYI19" s="127"/>
      <c r="MYJ19" s="127"/>
      <c r="MYK19" s="127"/>
      <c r="MYL19" s="127"/>
      <c r="MYM19" s="127"/>
      <c r="MYN19" s="127"/>
      <c r="MYO19" s="127"/>
      <c r="MYP19" s="127"/>
      <c r="MYQ19" s="127"/>
      <c r="MYR19" s="127"/>
      <c r="MYS19" s="127"/>
      <c r="NHS19" s="127"/>
      <c r="NHT19" s="127"/>
      <c r="NIB19" s="127"/>
      <c r="NIC19" s="127"/>
      <c r="NID19" s="127"/>
      <c r="NIE19" s="127"/>
      <c r="NIF19" s="127"/>
      <c r="NIG19" s="127"/>
      <c r="NIH19" s="127"/>
      <c r="NII19" s="127"/>
      <c r="NIJ19" s="127"/>
      <c r="NIK19" s="127"/>
      <c r="NIL19" s="127"/>
      <c r="NIM19" s="127"/>
      <c r="NIN19" s="127"/>
      <c r="NIO19" s="127"/>
      <c r="NRO19" s="127"/>
      <c r="NRP19" s="127"/>
      <c r="NRX19" s="127"/>
      <c r="NRY19" s="127"/>
      <c r="NRZ19" s="127"/>
      <c r="NSA19" s="127"/>
      <c r="NSB19" s="127"/>
      <c r="NSC19" s="127"/>
      <c r="NSD19" s="127"/>
      <c r="NSE19" s="127"/>
      <c r="NSF19" s="127"/>
      <c r="NSG19" s="127"/>
      <c r="NSH19" s="127"/>
      <c r="NSI19" s="127"/>
      <c r="NSJ19" s="127"/>
      <c r="NSK19" s="127"/>
      <c r="OBK19" s="127"/>
      <c r="OBL19" s="127"/>
      <c r="OBT19" s="127"/>
      <c r="OBU19" s="127"/>
      <c r="OBV19" s="127"/>
      <c r="OBW19" s="127"/>
      <c r="OBX19" s="127"/>
      <c r="OBY19" s="127"/>
      <c r="OBZ19" s="127"/>
      <c r="OCA19" s="127"/>
      <c r="OCB19" s="127"/>
      <c r="OCC19" s="127"/>
      <c r="OCD19" s="127"/>
      <c r="OCE19" s="127"/>
      <c r="OCF19" s="127"/>
      <c r="OCG19" s="127"/>
      <c r="OLG19" s="127"/>
      <c r="OLH19" s="127"/>
      <c r="OLP19" s="127"/>
      <c r="OLQ19" s="127"/>
      <c r="OLR19" s="127"/>
      <c r="OLS19" s="127"/>
      <c r="OLT19" s="127"/>
      <c r="OLU19" s="127"/>
      <c r="OLV19" s="127"/>
      <c r="OLW19" s="127"/>
      <c r="OLX19" s="127"/>
      <c r="OLY19" s="127"/>
      <c r="OLZ19" s="127"/>
      <c r="OMA19" s="127"/>
      <c r="OMB19" s="127"/>
      <c r="OMC19" s="127"/>
      <c r="OVC19" s="127"/>
      <c r="OVD19" s="127"/>
      <c r="OVL19" s="127"/>
      <c r="OVM19" s="127"/>
      <c r="OVN19" s="127"/>
      <c r="OVO19" s="127"/>
      <c r="OVP19" s="127"/>
      <c r="OVQ19" s="127"/>
      <c r="OVR19" s="127"/>
      <c r="OVS19" s="127"/>
      <c r="OVT19" s="127"/>
      <c r="OVU19" s="127"/>
      <c r="OVV19" s="127"/>
      <c r="OVW19" s="127"/>
      <c r="OVX19" s="127"/>
      <c r="OVY19" s="127"/>
      <c r="PEY19" s="127"/>
      <c r="PEZ19" s="127"/>
      <c r="PFH19" s="127"/>
      <c r="PFI19" s="127"/>
      <c r="PFJ19" s="127"/>
      <c r="PFK19" s="127"/>
      <c r="PFL19" s="127"/>
      <c r="PFM19" s="127"/>
      <c r="PFN19" s="127"/>
      <c r="PFO19" s="127"/>
      <c r="PFP19" s="127"/>
      <c r="PFQ19" s="127"/>
      <c r="PFR19" s="127"/>
      <c r="PFS19" s="127"/>
      <c r="PFT19" s="127"/>
      <c r="PFU19" s="127"/>
      <c r="POU19" s="127"/>
      <c r="POV19" s="127"/>
      <c r="PPD19" s="127"/>
      <c r="PPE19" s="127"/>
      <c r="PPF19" s="127"/>
      <c r="PPG19" s="127"/>
      <c r="PPH19" s="127"/>
      <c r="PPI19" s="127"/>
      <c r="PPJ19" s="127"/>
      <c r="PPK19" s="127"/>
      <c r="PPL19" s="127"/>
      <c r="PPM19" s="127"/>
      <c r="PPN19" s="127"/>
      <c r="PPO19" s="127"/>
      <c r="PPP19" s="127"/>
      <c r="PPQ19" s="127"/>
      <c r="PYQ19" s="127"/>
      <c r="PYR19" s="127"/>
      <c r="PYZ19" s="127"/>
      <c r="PZA19" s="127"/>
      <c r="PZB19" s="127"/>
      <c r="PZC19" s="127"/>
      <c r="PZD19" s="127"/>
      <c r="PZE19" s="127"/>
      <c r="PZF19" s="127"/>
      <c r="PZG19" s="127"/>
      <c r="PZH19" s="127"/>
      <c r="PZI19" s="127"/>
      <c r="PZJ19" s="127"/>
      <c r="PZK19" s="127"/>
      <c r="PZL19" s="127"/>
      <c r="PZM19" s="127"/>
      <c r="QIM19" s="127"/>
      <c r="QIN19" s="127"/>
      <c r="QIV19" s="127"/>
      <c r="QIW19" s="127"/>
      <c r="QIX19" s="127"/>
      <c r="QIY19" s="127"/>
      <c r="QIZ19" s="127"/>
      <c r="QJA19" s="127"/>
      <c r="QJB19" s="127"/>
      <c r="QJC19" s="127"/>
      <c r="QJD19" s="127"/>
      <c r="QJE19" s="127"/>
      <c r="QJF19" s="127"/>
      <c r="QJG19" s="127"/>
      <c r="QJH19" s="127"/>
      <c r="QJI19" s="127"/>
      <c r="QSI19" s="127"/>
      <c r="QSJ19" s="127"/>
      <c r="QSR19" s="127"/>
      <c r="QSS19" s="127"/>
      <c r="QST19" s="127"/>
      <c r="QSU19" s="127"/>
      <c r="QSV19" s="127"/>
      <c r="QSW19" s="127"/>
      <c r="QSX19" s="127"/>
      <c r="QSY19" s="127"/>
      <c r="QSZ19" s="127"/>
      <c r="QTA19" s="127"/>
      <c r="QTB19" s="127"/>
      <c r="QTC19" s="127"/>
      <c r="QTD19" s="127"/>
      <c r="QTE19" s="127"/>
      <c r="RCE19" s="127"/>
      <c r="RCF19" s="127"/>
      <c r="RCN19" s="127"/>
      <c r="RCO19" s="127"/>
      <c r="RCP19" s="127"/>
      <c r="RCQ19" s="127"/>
      <c r="RCR19" s="127"/>
      <c r="RCS19" s="127"/>
      <c r="RCT19" s="127"/>
      <c r="RCU19" s="127"/>
      <c r="RCV19" s="127"/>
      <c r="RCW19" s="127"/>
      <c r="RCX19" s="127"/>
      <c r="RCY19" s="127"/>
      <c r="RCZ19" s="127"/>
      <c r="RDA19" s="127"/>
      <c r="RMA19" s="127"/>
      <c r="RMB19" s="127"/>
      <c r="RMJ19" s="127"/>
      <c r="RMK19" s="127"/>
      <c r="RML19" s="127"/>
      <c r="RMM19" s="127"/>
      <c r="RMN19" s="127"/>
      <c r="RMO19" s="127"/>
      <c r="RMP19" s="127"/>
      <c r="RMQ19" s="127"/>
      <c r="RMR19" s="127"/>
      <c r="RMS19" s="127"/>
      <c r="RMT19" s="127"/>
      <c r="RMU19" s="127"/>
      <c r="RMV19" s="127"/>
      <c r="RMW19" s="127"/>
      <c r="RVW19" s="127"/>
      <c r="RVX19" s="127"/>
      <c r="RWF19" s="127"/>
      <c r="RWG19" s="127"/>
      <c r="RWH19" s="127"/>
      <c r="RWI19" s="127"/>
      <c r="RWJ19" s="127"/>
      <c r="RWK19" s="127"/>
      <c r="RWL19" s="127"/>
      <c r="RWM19" s="127"/>
      <c r="RWN19" s="127"/>
      <c r="RWO19" s="127"/>
      <c r="RWP19" s="127"/>
      <c r="RWQ19" s="127"/>
      <c r="RWR19" s="127"/>
      <c r="RWS19" s="127"/>
      <c r="SFS19" s="127"/>
      <c r="SFT19" s="127"/>
      <c r="SGB19" s="127"/>
      <c r="SGC19" s="127"/>
      <c r="SGD19" s="127"/>
      <c r="SGE19" s="127"/>
      <c r="SGF19" s="127"/>
      <c r="SGG19" s="127"/>
      <c r="SGH19" s="127"/>
      <c r="SGI19" s="127"/>
      <c r="SGJ19" s="127"/>
      <c r="SGK19" s="127"/>
      <c r="SGL19" s="127"/>
      <c r="SGM19" s="127"/>
      <c r="SGN19" s="127"/>
      <c r="SGO19" s="127"/>
      <c r="SPO19" s="127"/>
      <c r="SPP19" s="127"/>
      <c r="SPX19" s="127"/>
      <c r="SPY19" s="127"/>
      <c r="SPZ19" s="127"/>
      <c r="SQA19" s="127"/>
      <c r="SQB19" s="127"/>
      <c r="SQC19" s="127"/>
      <c r="SQD19" s="127"/>
      <c r="SQE19" s="127"/>
      <c r="SQF19" s="127"/>
      <c r="SQG19" s="127"/>
      <c r="SQH19" s="127"/>
      <c r="SQI19" s="127"/>
      <c r="SQJ19" s="127"/>
      <c r="SQK19" s="127"/>
      <c r="SZK19" s="127"/>
      <c r="SZL19" s="127"/>
      <c r="SZT19" s="127"/>
      <c r="SZU19" s="127"/>
      <c r="SZV19" s="127"/>
      <c r="SZW19" s="127"/>
      <c r="SZX19" s="127"/>
      <c r="SZY19" s="127"/>
      <c r="SZZ19" s="127"/>
      <c r="TAA19" s="127"/>
      <c r="TAB19" s="127"/>
      <c r="TAC19" s="127"/>
      <c r="TAD19" s="127"/>
      <c r="TAE19" s="127"/>
      <c r="TAF19" s="127"/>
      <c r="TAG19" s="127"/>
      <c r="TJG19" s="127"/>
      <c r="TJH19" s="127"/>
      <c r="TJP19" s="127"/>
      <c r="TJQ19" s="127"/>
      <c r="TJR19" s="127"/>
      <c r="TJS19" s="127"/>
      <c r="TJT19" s="127"/>
      <c r="TJU19" s="127"/>
      <c r="TJV19" s="127"/>
      <c r="TJW19" s="127"/>
      <c r="TJX19" s="127"/>
      <c r="TJY19" s="127"/>
      <c r="TJZ19" s="127"/>
      <c r="TKA19" s="127"/>
      <c r="TKB19" s="127"/>
      <c r="TKC19" s="127"/>
      <c r="TTC19" s="127"/>
      <c r="TTD19" s="127"/>
      <c r="TTL19" s="127"/>
      <c r="TTM19" s="127"/>
      <c r="TTN19" s="127"/>
      <c r="TTO19" s="127"/>
      <c r="TTP19" s="127"/>
      <c r="TTQ19" s="127"/>
      <c r="TTR19" s="127"/>
      <c r="TTS19" s="127"/>
      <c r="TTT19" s="127"/>
      <c r="TTU19" s="127"/>
      <c r="TTV19" s="127"/>
      <c r="TTW19" s="127"/>
      <c r="TTX19" s="127"/>
      <c r="TTY19" s="127"/>
      <c r="UCY19" s="127"/>
      <c r="UCZ19" s="127"/>
      <c r="UDH19" s="127"/>
      <c r="UDI19" s="127"/>
      <c r="UDJ19" s="127"/>
      <c r="UDK19" s="127"/>
      <c r="UDL19" s="127"/>
      <c r="UDM19" s="127"/>
      <c r="UDN19" s="127"/>
      <c r="UDO19" s="127"/>
      <c r="UDP19" s="127"/>
      <c r="UDQ19" s="127"/>
      <c r="UDR19" s="127"/>
      <c r="UDS19" s="127"/>
      <c r="UDT19" s="127"/>
      <c r="UDU19" s="127"/>
      <c r="UMU19" s="127"/>
      <c r="UMV19" s="127"/>
      <c r="UND19" s="127"/>
      <c r="UNE19" s="127"/>
      <c r="UNF19" s="127"/>
      <c r="UNG19" s="127"/>
      <c r="UNH19" s="127"/>
      <c r="UNI19" s="127"/>
      <c r="UNJ19" s="127"/>
      <c r="UNK19" s="127"/>
      <c r="UNL19" s="127"/>
      <c r="UNM19" s="127"/>
      <c r="UNN19" s="127"/>
      <c r="UNO19" s="127"/>
      <c r="UNP19" s="127"/>
      <c r="UNQ19" s="127"/>
      <c r="UWQ19" s="127"/>
      <c r="UWR19" s="127"/>
      <c r="UWZ19" s="127"/>
      <c r="UXA19" s="127"/>
      <c r="UXB19" s="127"/>
      <c r="UXC19" s="127"/>
      <c r="UXD19" s="127"/>
      <c r="UXE19" s="127"/>
      <c r="UXF19" s="127"/>
      <c r="UXG19" s="127"/>
      <c r="UXH19" s="127"/>
      <c r="UXI19" s="127"/>
      <c r="UXJ19" s="127"/>
      <c r="UXK19" s="127"/>
      <c r="UXL19" s="127"/>
      <c r="UXM19" s="127"/>
      <c r="VGM19" s="127"/>
      <c r="VGN19" s="127"/>
      <c r="VGV19" s="127"/>
      <c r="VGW19" s="127"/>
      <c r="VGX19" s="127"/>
      <c r="VGY19" s="127"/>
      <c r="VGZ19" s="127"/>
      <c r="VHA19" s="127"/>
      <c r="VHB19" s="127"/>
      <c r="VHC19" s="127"/>
      <c r="VHD19" s="127"/>
      <c r="VHE19" s="127"/>
      <c r="VHF19" s="127"/>
      <c r="VHG19" s="127"/>
      <c r="VHH19" s="127"/>
      <c r="VHI19" s="127"/>
      <c r="VQI19" s="127"/>
      <c r="VQJ19" s="127"/>
      <c r="VQR19" s="127"/>
      <c r="VQS19" s="127"/>
      <c r="VQT19" s="127"/>
      <c r="VQU19" s="127"/>
      <c r="VQV19" s="127"/>
      <c r="VQW19" s="127"/>
      <c r="VQX19" s="127"/>
      <c r="VQY19" s="127"/>
      <c r="VQZ19" s="127"/>
      <c r="VRA19" s="127"/>
      <c r="VRB19" s="127"/>
      <c r="VRC19" s="127"/>
      <c r="VRD19" s="127"/>
      <c r="VRE19" s="127"/>
      <c r="WAE19" s="127"/>
      <c r="WAF19" s="127"/>
      <c r="WAN19" s="127"/>
      <c r="WAO19" s="127"/>
      <c r="WAP19" s="127"/>
      <c r="WAQ19" s="127"/>
      <c r="WAR19" s="127"/>
      <c r="WAS19" s="127"/>
      <c r="WAT19" s="127"/>
      <c r="WAU19" s="127"/>
      <c r="WAV19" s="127"/>
      <c r="WAW19" s="127"/>
      <c r="WAX19" s="127"/>
      <c r="WAY19" s="127"/>
      <c r="WAZ19" s="127"/>
      <c r="WBA19" s="127"/>
      <c r="WKA19" s="127"/>
      <c r="WKB19" s="127"/>
      <c r="WKJ19" s="127"/>
      <c r="WKK19" s="127"/>
      <c r="WKL19" s="127"/>
      <c r="WKM19" s="127"/>
      <c r="WKN19" s="127"/>
      <c r="WKO19" s="127"/>
      <c r="WKP19" s="127"/>
      <c r="WKQ19" s="127"/>
      <c r="WKR19" s="127"/>
      <c r="WKS19" s="127"/>
      <c r="WKT19" s="127"/>
      <c r="WKU19" s="127"/>
      <c r="WKV19" s="127"/>
      <c r="WKW19" s="127"/>
      <c r="WTW19" s="127"/>
      <c r="WTX19" s="127"/>
      <c r="WUF19" s="127"/>
      <c r="WUG19" s="127"/>
      <c r="WUH19" s="127"/>
      <c r="WUI19" s="127"/>
      <c r="WUJ19" s="127"/>
      <c r="WUK19" s="127"/>
      <c r="WUL19" s="127"/>
      <c r="WUM19" s="127"/>
      <c r="WUN19" s="127"/>
      <c r="WUO19" s="127"/>
      <c r="WUP19" s="127"/>
      <c r="WUQ19" s="127"/>
      <c r="WUR19" s="127"/>
      <c r="WUS19" s="127"/>
    </row>
    <row r="20" spans="1:1009 1243:2033 2267:3057 3291:4081 4315:5105 5339:6129 6363:7153 7387:8177 8411:9201 9435:10225 10459:11249 11483:12273 12507:13297 13531:14321 14555:15345 15579:16113" ht="20.45" customHeight="1" outlineLevel="1">
      <c r="A20" s="240"/>
      <c r="B20" s="256" t="s">
        <v>415</v>
      </c>
      <c r="C20" s="248"/>
      <c r="D20" s="258">
        <v>234.6</v>
      </c>
      <c r="E20" s="258">
        <v>234.6</v>
      </c>
      <c r="F20" s="258">
        <v>0</v>
      </c>
      <c r="G20" s="245">
        <v>0</v>
      </c>
      <c r="H20" s="229">
        <f t="shared" si="0"/>
        <v>0</v>
      </c>
      <c r="I20" s="247"/>
      <c r="J20" s="247"/>
      <c r="K20" s="247"/>
      <c r="L20" s="247"/>
      <c r="M20" s="248"/>
      <c r="HK20" s="127"/>
      <c r="HL20" s="127"/>
      <c r="HT20" s="127"/>
      <c r="HU20" s="127"/>
      <c r="HV20" s="127"/>
      <c r="HW20" s="127"/>
      <c r="HX20" s="127"/>
      <c r="HY20" s="127"/>
      <c r="HZ20" s="127"/>
      <c r="IA20" s="127"/>
      <c r="IB20" s="127"/>
      <c r="IC20" s="127"/>
      <c r="ID20" s="127"/>
      <c r="IE20" s="127"/>
      <c r="IF20" s="127"/>
      <c r="IG20" s="127"/>
      <c r="RG20" s="127"/>
      <c r="RH20" s="127"/>
      <c r="RP20" s="127"/>
      <c r="RQ20" s="127"/>
      <c r="RR20" s="127"/>
      <c r="RS20" s="127"/>
      <c r="RT20" s="127"/>
      <c r="RU20" s="127"/>
      <c r="RV20" s="127"/>
      <c r="RW20" s="127"/>
      <c r="RX20" s="127"/>
      <c r="RY20" s="127"/>
      <c r="RZ20" s="127"/>
      <c r="SA20" s="127"/>
      <c r="SB20" s="127"/>
      <c r="SC20" s="127"/>
      <c r="ABC20" s="127"/>
      <c r="ABD20" s="127"/>
      <c r="ABL20" s="127"/>
      <c r="ABM20" s="127"/>
      <c r="ABN20" s="127"/>
      <c r="ABO20" s="127"/>
      <c r="ABP20" s="127"/>
      <c r="ABQ20" s="127"/>
      <c r="ABR20" s="127"/>
      <c r="ABS20" s="127"/>
      <c r="ABT20" s="127"/>
      <c r="ABU20" s="127"/>
      <c r="ABV20" s="127"/>
      <c r="ABW20" s="127"/>
      <c r="ABX20" s="127"/>
      <c r="ABY20" s="127"/>
      <c r="AKY20" s="127"/>
      <c r="AKZ20" s="127"/>
      <c r="ALH20" s="127"/>
      <c r="ALI20" s="127"/>
      <c r="ALJ20" s="127"/>
      <c r="ALK20" s="127"/>
      <c r="ALL20" s="127"/>
      <c r="ALM20" s="127"/>
      <c r="ALN20" s="127"/>
      <c r="ALO20" s="127"/>
      <c r="ALP20" s="127"/>
      <c r="ALQ20" s="127"/>
      <c r="ALR20" s="127"/>
      <c r="ALS20" s="127"/>
      <c r="ALT20" s="127"/>
      <c r="ALU20" s="127"/>
      <c r="AUU20" s="127"/>
      <c r="AUV20" s="127"/>
      <c r="AVD20" s="127"/>
      <c r="AVE20" s="127"/>
      <c r="AVF20" s="127"/>
      <c r="AVG20" s="127"/>
      <c r="AVH20" s="127"/>
      <c r="AVI20" s="127"/>
      <c r="AVJ20" s="127"/>
      <c r="AVK20" s="127"/>
      <c r="AVL20" s="127"/>
      <c r="AVM20" s="127"/>
      <c r="AVN20" s="127"/>
      <c r="AVO20" s="127"/>
      <c r="AVP20" s="127"/>
      <c r="AVQ20" s="127"/>
      <c r="BEQ20" s="127"/>
      <c r="BER20" s="127"/>
      <c r="BEZ20" s="127"/>
      <c r="BFA20" s="127"/>
      <c r="BFB20" s="127"/>
      <c r="BFC20" s="127"/>
      <c r="BFD20" s="127"/>
      <c r="BFE20" s="127"/>
      <c r="BFF20" s="127"/>
      <c r="BFG20" s="127"/>
      <c r="BFH20" s="127"/>
      <c r="BFI20" s="127"/>
      <c r="BFJ20" s="127"/>
      <c r="BFK20" s="127"/>
      <c r="BFL20" s="127"/>
      <c r="BFM20" s="127"/>
      <c r="BOM20" s="127"/>
      <c r="BON20" s="127"/>
      <c r="BOV20" s="127"/>
      <c r="BOW20" s="127"/>
      <c r="BOX20" s="127"/>
      <c r="BOY20" s="127"/>
      <c r="BOZ20" s="127"/>
      <c r="BPA20" s="127"/>
      <c r="BPB20" s="127"/>
      <c r="BPC20" s="127"/>
      <c r="BPD20" s="127"/>
      <c r="BPE20" s="127"/>
      <c r="BPF20" s="127"/>
      <c r="BPG20" s="127"/>
      <c r="BPH20" s="127"/>
      <c r="BPI20" s="127"/>
      <c r="BYI20" s="127"/>
      <c r="BYJ20" s="127"/>
      <c r="BYR20" s="127"/>
      <c r="BYS20" s="127"/>
      <c r="BYT20" s="127"/>
      <c r="BYU20" s="127"/>
      <c r="BYV20" s="127"/>
      <c r="BYW20" s="127"/>
      <c r="BYX20" s="127"/>
      <c r="BYY20" s="127"/>
      <c r="BYZ20" s="127"/>
      <c r="BZA20" s="127"/>
      <c r="BZB20" s="127"/>
      <c r="BZC20" s="127"/>
      <c r="BZD20" s="127"/>
      <c r="BZE20" s="127"/>
      <c r="CIE20" s="127"/>
      <c r="CIF20" s="127"/>
      <c r="CIN20" s="127"/>
      <c r="CIO20" s="127"/>
      <c r="CIP20" s="127"/>
      <c r="CIQ20" s="127"/>
      <c r="CIR20" s="127"/>
      <c r="CIS20" s="127"/>
      <c r="CIT20" s="127"/>
      <c r="CIU20" s="127"/>
      <c r="CIV20" s="127"/>
      <c r="CIW20" s="127"/>
      <c r="CIX20" s="127"/>
      <c r="CIY20" s="127"/>
      <c r="CIZ20" s="127"/>
      <c r="CJA20" s="127"/>
      <c r="CSA20" s="127"/>
      <c r="CSB20" s="127"/>
      <c r="CSJ20" s="127"/>
      <c r="CSK20" s="127"/>
      <c r="CSL20" s="127"/>
      <c r="CSM20" s="127"/>
      <c r="CSN20" s="127"/>
      <c r="CSO20" s="127"/>
      <c r="CSP20" s="127"/>
      <c r="CSQ20" s="127"/>
      <c r="CSR20" s="127"/>
      <c r="CSS20" s="127"/>
      <c r="CST20" s="127"/>
      <c r="CSU20" s="127"/>
      <c r="CSV20" s="127"/>
      <c r="CSW20" s="127"/>
      <c r="DBW20" s="127"/>
      <c r="DBX20" s="127"/>
      <c r="DCF20" s="127"/>
      <c r="DCG20" s="127"/>
      <c r="DCH20" s="127"/>
      <c r="DCI20" s="127"/>
      <c r="DCJ20" s="127"/>
      <c r="DCK20" s="127"/>
      <c r="DCL20" s="127"/>
      <c r="DCM20" s="127"/>
      <c r="DCN20" s="127"/>
      <c r="DCO20" s="127"/>
      <c r="DCP20" s="127"/>
      <c r="DCQ20" s="127"/>
      <c r="DCR20" s="127"/>
      <c r="DCS20" s="127"/>
      <c r="DLS20" s="127"/>
      <c r="DLT20" s="127"/>
      <c r="DMB20" s="127"/>
      <c r="DMC20" s="127"/>
      <c r="DMD20" s="127"/>
      <c r="DME20" s="127"/>
      <c r="DMF20" s="127"/>
      <c r="DMG20" s="127"/>
      <c r="DMH20" s="127"/>
      <c r="DMI20" s="127"/>
      <c r="DMJ20" s="127"/>
      <c r="DMK20" s="127"/>
      <c r="DML20" s="127"/>
      <c r="DMM20" s="127"/>
      <c r="DMN20" s="127"/>
      <c r="DMO20" s="127"/>
      <c r="DVO20" s="127"/>
      <c r="DVP20" s="127"/>
      <c r="DVX20" s="127"/>
      <c r="DVY20" s="127"/>
      <c r="DVZ20" s="127"/>
      <c r="DWA20" s="127"/>
      <c r="DWB20" s="127"/>
      <c r="DWC20" s="127"/>
      <c r="DWD20" s="127"/>
      <c r="DWE20" s="127"/>
      <c r="DWF20" s="127"/>
      <c r="DWG20" s="127"/>
      <c r="DWH20" s="127"/>
      <c r="DWI20" s="127"/>
      <c r="DWJ20" s="127"/>
      <c r="DWK20" s="127"/>
      <c r="EFK20" s="127"/>
      <c r="EFL20" s="127"/>
      <c r="EFT20" s="127"/>
      <c r="EFU20" s="127"/>
      <c r="EFV20" s="127"/>
      <c r="EFW20" s="127"/>
      <c r="EFX20" s="127"/>
      <c r="EFY20" s="127"/>
      <c r="EFZ20" s="127"/>
      <c r="EGA20" s="127"/>
      <c r="EGB20" s="127"/>
      <c r="EGC20" s="127"/>
      <c r="EGD20" s="127"/>
      <c r="EGE20" s="127"/>
      <c r="EGF20" s="127"/>
      <c r="EGG20" s="127"/>
      <c r="EPG20" s="127"/>
      <c r="EPH20" s="127"/>
      <c r="EPP20" s="127"/>
      <c r="EPQ20" s="127"/>
      <c r="EPR20" s="127"/>
      <c r="EPS20" s="127"/>
      <c r="EPT20" s="127"/>
      <c r="EPU20" s="127"/>
      <c r="EPV20" s="127"/>
      <c r="EPW20" s="127"/>
      <c r="EPX20" s="127"/>
      <c r="EPY20" s="127"/>
      <c r="EPZ20" s="127"/>
      <c r="EQA20" s="127"/>
      <c r="EQB20" s="127"/>
      <c r="EQC20" s="127"/>
      <c r="EZC20" s="127"/>
      <c r="EZD20" s="127"/>
      <c r="EZL20" s="127"/>
      <c r="EZM20" s="127"/>
      <c r="EZN20" s="127"/>
      <c r="EZO20" s="127"/>
      <c r="EZP20" s="127"/>
      <c r="EZQ20" s="127"/>
      <c r="EZR20" s="127"/>
      <c r="EZS20" s="127"/>
      <c r="EZT20" s="127"/>
      <c r="EZU20" s="127"/>
      <c r="EZV20" s="127"/>
      <c r="EZW20" s="127"/>
      <c r="EZX20" s="127"/>
      <c r="EZY20" s="127"/>
      <c r="FIY20" s="127"/>
      <c r="FIZ20" s="127"/>
      <c r="FJH20" s="127"/>
      <c r="FJI20" s="127"/>
      <c r="FJJ20" s="127"/>
      <c r="FJK20" s="127"/>
      <c r="FJL20" s="127"/>
      <c r="FJM20" s="127"/>
      <c r="FJN20" s="127"/>
      <c r="FJO20" s="127"/>
      <c r="FJP20" s="127"/>
      <c r="FJQ20" s="127"/>
      <c r="FJR20" s="127"/>
      <c r="FJS20" s="127"/>
      <c r="FJT20" s="127"/>
      <c r="FJU20" s="127"/>
      <c r="FSU20" s="127"/>
      <c r="FSV20" s="127"/>
      <c r="FTD20" s="127"/>
      <c r="FTE20" s="127"/>
      <c r="FTF20" s="127"/>
      <c r="FTG20" s="127"/>
      <c r="FTH20" s="127"/>
      <c r="FTI20" s="127"/>
      <c r="FTJ20" s="127"/>
      <c r="FTK20" s="127"/>
      <c r="FTL20" s="127"/>
      <c r="FTM20" s="127"/>
      <c r="FTN20" s="127"/>
      <c r="FTO20" s="127"/>
      <c r="FTP20" s="127"/>
      <c r="FTQ20" s="127"/>
      <c r="GCQ20" s="127"/>
      <c r="GCR20" s="127"/>
      <c r="GCZ20" s="127"/>
      <c r="GDA20" s="127"/>
      <c r="GDB20" s="127"/>
      <c r="GDC20" s="127"/>
      <c r="GDD20" s="127"/>
      <c r="GDE20" s="127"/>
      <c r="GDF20" s="127"/>
      <c r="GDG20" s="127"/>
      <c r="GDH20" s="127"/>
      <c r="GDI20" s="127"/>
      <c r="GDJ20" s="127"/>
      <c r="GDK20" s="127"/>
      <c r="GDL20" s="127"/>
      <c r="GDM20" s="127"/>
      <c r="GMM20" s="127"/>
      <c r="GMN20" s="127"/>
      <c r="GMV20" s="127"/>
      <c r="GMW20" s="127"/>
      <c r="GMX20" s="127"/>
      <c r="GMY20" s="127"/>
      <c r="GMZ20" s="127"/>
      <c r="GNA20" s="127"/>
      <c r="GNB20" s="127"/>
      <c r="GNC20" s="127"/>
      <c r="GND20" s="127"/>
      <c r="GNE20" s="127"/>
      <c r="GNF20" s="127"/>
      <c r="GNG20" s="127"/>
      <c r="GNH20" s="127"/>
      <c r="GNI20" s="127"/>
      <c r="GWI20" s="127"/>
      <c r="GWJ20" s="127"/>
      <c r="GWR20" s="127"/>
      <c r="GWS20" s="127"/>
      <c r="GWT20" s="127"/>
      <c r="GWU20" s="127"/>
      <c r="GWV20" s="127"/>
      <c r="GWW20" s="127"/>
      <c r="GWX20" s="127"/>
      <c r="GWY20" s="127"/>
      <c r="GWZ20" s="127"/>
      <c r="GXA20" s="127"/>
      <c r="GXB20" s="127"/>
      <c r="GXC20" s="127"/>
      <c r="GXD20" s="127"/>
      <c r="GXE20" s="127"/>
      <c r="HGE20" s="127"/>
      <c r="HGF20" s="127"/>
      <c r="HGN20" s="127"/>
      <c r="HGO20" s="127"/>
      <c r="HGP20" s="127"/>
      <c r="HGQ20" s="127"/>
      <c r="HGR20" s="127"/>
      <c r="HGS20" s="127"/>
      <c r="HGT20" s="127"/>
      <c r="HGU20" s="127"/>
      <c r="HGV20" s="127"/>
      <c r="HGW20" s="127"/>
      <c r="HGX20" s="127"/>
      <c r="HGY20" s="127"/>
      <c r="HGZ20" s="127"/>
      <c r="HHA20" s="127"/>
      <c r="HQA20" s="127"/>
      <c r="HQB20" s="127"/>
      <c r="HQJ20" s="127"/>
      <c r="HQK20" s="127"/>
      <c r="HQL20" s="127"/>
      <c r="HQM20" s="127"/>
      <c r="HQN20" s="127"/>
      <c r="HQO20" s="127"/>
      <c r="HQP20" s="127"/>
      <c r="HQQ20" s="127"/>
      <c r="HQR20" s="127"/>
      <c r="HQS20" s="127"/>
      <c r="HQT20" s="127"/>
      <c r="HQU20" s="127"/>
      <c r="HQV20" s="127"/>
      <c r="HQW20" s="127"/>
      <c r="HZW20" s="127"/>
      <c r="HZX20" s="127"/>
      <c r="IAF20" s="127"/>
      <c r="IAG20" s="127"/>
      <c r="IAH20" s="127"/>
      <c r="IAI20" s="127"/>
      <c r="IAJ20" s="127"/>
      <c r="IAK20" s="127"/>
      <c r="IAL20" s="127"/>
      <c r="IAM20" s="127"/>
      <c r="IAN20" s="127"/>
      <c r="IAO20" s="127"/>
      <c r="IAP20" s="127"/>
      <c r="IAQ20" s="127"/>
      <c r="IAR20" s="127"/>
      <c r="IAS20" s="127"/>
      <c r="IJS20" s="127"/>
      <c r="IJT20" s="127"/>
      <c r="IKB20" s="127"/>
      <c r="IKC20" s="127"/>
      <c r="IKD20" s="127"/>
      <c r="IKE20" s="127"/>
      <c r="IKF20" s="127"/>
      <c r="IKG20" s="127"/>
      <c r="IKH20" s="127"/>
      <c r="IKI20" s="127"/>
      <c r="IKJ20" s="127"/>
      <c r="IKK20" s="127"/>
      <c r="IKL20" s="127"/>
      <c r="IKM20" s="127"/>
      <c r="IKN20" s="127"/>
      <c r="IKO20" s="127"/>
      <c r="ITO20" s="127"/>
      <c r="ITP20" s="127"/>
      <c r="ITX20" s="127"/>
      <c r="ITY20" s="127"/>
      <c r="ITZ20" s="127"/>
      <c r="IUA20" s="127"/>
      <c r="IUB20" s="127"/>
      <c r="IUC20" s="127"/>
      <c r="IUD20" s="127"/>
      <c r="IUE20" s="127"/>
      <c r="IUF20" s="127"/>
      <c r="IUG20" s="127"/>
      <c r="IUH20" s="127"/>
      <c r="IUI20" s="127"/>
      <c r="IUJ20" s="127"/>
      <c r="IUK20" s="127"/>
      <c r="JDK20" s="127"/>
      <c r="JDL20" s="127"/>
      <c r="JDT20" s="127"/>
      <c r="JDU20" s="127"/>
      <c r="JDV20" s="127"/>
      <c r="JDW20" s="127"/>
      <c r="JDX20" s="127"/>
      <c r="JDY20" s="127"/>
      <c r="JDZ20" s="127"/>
      <c r="JEA20" s="127"/>
      <c r="JEB20" s="127"/>
      <c r="JEC20" s="127"/>
      <c r="JED20" s="127"/>
      <c r="JEE20" s="127"/>
      <c r="JEF20" s="127"/>
      <c r="JEG20" s="127"/>
      <c r="JNG20" s="127"/>
      <c r="JNH20" s="127"/>
      <c r="JNP20" s="127"/>
      <c r="JNQ20" s="127"/>
      <c r="JNR20" s="127"/>
      <c r="JNS20" s="127"/>
      <c r="JNT20" s="127"/>
      <c r="JNU20" s="127"/>
      <c r="JNV20" s="127"/>
      <c r="JNW20" s="127"/>
      <c r="JNX20" s="127"/>
      <c r="JNY20" s="127"/>
      <c r="JNZ20" s="127"/>
      <c r="JOA20" s="127"/>
      <c r="JOB20" s="127"/>
      <c r="JOC20" s="127"/>
      <c r="JXC20" s="127"/>
      <c r="JXD20" s="127"/>
      <c r="JXL20" s="127"/>
      <c r="JXM20" s="127"/>
      <c r="JXN20" s="127"/>
      <c r="JXO20" s="127"/>
      <c r="JXP20" s="127"/>
      <c r="JXQ20" s="127"/>
      <c r="JXR20" s="127"/>
      <c r="JXS20" s="127"/>
      <c r="JXT20" s="127"/>
      <c r="JXU20" s="127"/>
      <c r="JXV20" s="127"/>
      <c r="JXW20" s="127"/>
      <c r="JXX20" s="127"/>
      <c r="JXY20" s="127"/>
      <c r="KGY20" s="127"/>
      <c r="KGZ20" s="127"/>
      <c r="KHH20" s="127"/>
      <c r="KHI20" s="127"/>
      <c r="KHJ20" s="127"/>
      <c r="KHK20" s="127"/>
      <c r="KHL20" s="127"/>
      <c r="KHM20" s="127"/>
      <c r="KHN20" s="127"/>
      <c r="KHO20" s="127"/>
      <c r="KHP20" s="127"/>
      <c r="KHQ20" s="127"/>
      <c r="KHR20" s="127"/>
      <c r="KHS20" s="127"/>
      <c r="KHT20" s="127"/>
      <c r="KHU20" s="127"/>
      <c r="KQU20" s="127"/>
      <c r="KQV20" s="127"/>
      <c r="KRD20" s="127"/>
      <c r="KRE20" s="127"/>
      <c r="KRF20" s="127"/>
      <c r="KRG20" s="127"/>
      <c r="KRH20" s="127"/>
      <c r="KRI20" s="127"/>
      <c r="KRJ20" s="127"/>
      <c r="KRK20" s="127"/>
      <c r="KRL20" s="127"/>
      <c r="KRM20" s="127"/>
      <c r="KRN20" s="127"/>
      <c r="KRO20" s="127"/>
      <c r="KRP20" s="127"/>
      <c r="KRQ20" s="127"/>
      <c r="LAQ20" s="127"/>
      <c r="LAR20" s="127"/>
      <c r="LAZ20" s="127"/>
      <c r="LBA20" s="127"/>
      <c r="LBB20" s="127"/>
      <c r="LBC20" s="127"/>
      <c r="LBD20" s="127"/>
      <c r="LBE20" s="127"/>
      <c r="LBF20" s="127"/>
      <c r="LBG20" s="127"/>
      <c r="LBH20" s="127"/>
      <c r="LBI20" s="127"/>
      <c r="LBJ20" s="127"/>
      <c r="LBK20" s="127"/>
      <c r="LBL20" s="127"/>
      <c r="LBM20" s="127"/>
      <c r="LKM20" s="127"/>
      <c r="LKN20" s="127"/>
      <c r="LKV20" s="127"/>
      <c r="LKW20" s="127"/>
      <c r="LKX20" s="127"/>
      <c r="LKY20" s="127"/>
      <c r="LKZ20" s="127"/>
      <c r="LLA20" s="127"/>
      <c r="LLB20" s="127"/>
      <c r="LLC20" s="127"/>
      <c r="LLD20" s="127"/>
      <c r="LLE20" s="127"/>
      <c r="LLF20" s="127"/>
      <c r="LLG20" s="127"/>
      <c r="LLH20" s="127"/>
      <c r="LLI20" s="127"/>
      <c r="LUI20" s="127"/>
      <c r="LUJ20" s="127"/>
      <c r="LUR20" s="127"/>
      <c r="LUS20" s="127"/>
      <c r="LUT20" s="127"/>
      <c r="LUU20" s="127"/>
      <c r="LUV20" s="127"/>
      <c r="LUW20" s="127"/>
      <c r="LUX20" s="127"/>
      <c r="LUY20" s="127"/>
      <c r="LUZ20" s="127"/>
      <c r="LVA20" s="127"/>
      <c r="LVB20" s="127"/>
      <c r="LVC20" s="127"/>
      <c r="LVD20" s="127"/>
      <c r="LVE20" s="127"/>
      <c r="MEE20" s="127"/>
      <c r="MEF20" s="127"/>
      <c r="MEN20" s="127"/>
      <c r="MEO20" s="127"/>
      <c r="MEP20" s="127"/>
      <c r="MEQ20" s="127"/>
      <c r="MER20" s="127"/>
      <c r="MES20" s="127"/>
      <c r="MET20" s="127"/>
      <c r="MEU20" s="127"/>
      <c r="MEV20" s="127"/>
      <c r="MEW20" s="127"/>
      <c r="MEX20" s="127"/>
      <c r="MEY20" s="127"/>
      <c r="MEZ20" s="127"/>
      <c r="MFA20" s="127"/>
      <c r="MOA20" s="127"/>
      <c r="MOB20" s="127"/>
      <c r="MOJ20" s="127"/>
      <c r="MOK20" s="127"/>
      <c r="MOL20" s="127"/>
      <c r="MOM20" s="127"/>
      <c r="MON20" s="127"/>
      <c r="MOO20" s="127"/>
      <c r="MOP20" s="127"/>
      <c r="MOQ20" s="127"/>
      <c r="MOR20" s="127"/>
      <c r="MOS20" s="127"/>
      <c r="MOT20" s="127"/>
      <c r="MOU20" s="127"/>
      <c r="MOV20" s="127"/>
      <c r="MOW20" s="127"/>
      <c r="MXW20" s="127"/>
      <c r="MXX20" s="127"/>
      <c r="MYF20" s="127"/>
      <c r="MYG20" s="127"/>
      <c r="MYH20" s="127"/>
      <c r="MYI20" s="127"/>
      <c r="MYJ20" s="127"/>
      <c r="MYK20" s="127"/>
      <c r="MYL20" s="127"/>
      <c r="MYM20" s="127"/>
      <c r="MYN20" s="127"/>
      <c r="MYO20" s="127"/>
      <c r="MYP20" s="127"/>
      <c r="MYQ20" s="127"/>
      <c r="MYR20" s="127"/>
      <c r="MYS20" s="127"/>
      <c r="NHS20" s="127"/>
      <c r="NHT20" s="127"/>
      <c r="NIB20" s="127"/>
      <c r="NIC20" s="127"/>
      <c r="NID20" s="127"/>
      <c r="NIE20" s="127"/>
      <c r="NIF20" s="127"/>
      <c r="NIG20" s="127"/>
      <c r="NIH20" s="127"/>
      <c r="NII20" s="127"/>
      <c r="NIJ20" s="127"/>
      <c r="NIK20" s="127"/>
      <c r="NIL20" s="127"/>
      <c r="NIM20" s="127"/>
      <c r="NIN20" s="127"/>
      <c r="NIO20" s="127"/>
      <c r="NRO20" s="127"/>
      <c r="NRP20" s="127"/>
      <c r="NRX20" s="127"/>
      <c r="NRY20" s="127"/>
      <c r="NRZ20" s="127"/>
      <c r="NSA20" s="127"/>
      <c r="NSB20" s="127"/>
      <c r="NSC20" s="127"/>
      <c r="NSD20" s="127"/>
      <c r="NSE20" s="127"/>
      <c r="NSF20" s="127"/>
      <c r="NSG20" s="127"/>
      <c r="NSH20" s="127"/>
      <c r="NSI20" s="127"/>
      <c r="NSJ20" s="127"/>
      <c r="NSK20" s="127"/>
      <c r="OBK20" s="127"/>
      <c r="OBL20" s="127"/>
      <c r="OBT20" s="127"/>
      <c r="OBU20" s="127"/>
      <c r="OBV20" s="127"/>
      <c r="OBW20" s="127"/>
      <c r="OBX20" s="127"/>
      <c r="OBY20" s="127"/>
      <c r="OBZ20" s="127"/>
      <c r="OCA20" s="127"/>
      <c r="OCB20" s="127"/>
      <c r="OCC20" s="127"/>
      <c r="OCD20" s="127"/>
      <c r="OCE20" s="127"/>
      <c r="OCF20" s="127"/>
      <c r="OCG20" s="127"/>
      <c r="OLG20" s="127"/>
      <c r="OLH20" s="127"/>
      <c r="OLP20" s="127"/>
      <c r="OLQ20" s="127"/>
      <c r="OLR20" s="127"/>
      <c r="OLS20" s="127"/>
      <c r="OLT20" s="127"/>
      <c r="OLU20" s="127"/>
      <c r="OLV20" s="127"/>
      <c r="OLW20" s="127"/>
      <c r="OLX20" s="127"/>
      <c r="OLY20" s="127"/>
      <c r="OLZ20" s="127"/>
      <c r="OMA20" s="127"/>
      <c r="OMB20" s="127"/>
      <c r="OMC20" s="127"/>
      <c r="OVC20" s="127"/>
      <c r="OVD20" s="127"/>
      <c r="OVL20" s="127"/>
      <c r="OVM20" s="127"/>
      <c r="OVN20" s="127"/>
      <c r="OVO20" s="127"/>
      <c r="OVP20" s="127"/>
      <c r="OVQ20" s="127"/>
      <c r="OVR20" s="127"/>
      <c r="OVS20" s="127"/>
      <c r="OVT20" s="127"/>
      <c r="OVU20" s="127"/>
      <c r="OVV20" s="127"/>
      <c r="OVW20" s="127"/>
      <c r="OVX20" s="127"/>
      <c r="OVY20" s="127"/>
      <c r="PEY20" s="127"/>
      <c r="PEZ20" s="127"/>
      <c r="PFH20" s="127"/>
      <c r="PFI20" s="127"/>
      <c r="PFJ20" s="127"/>
      <c r="PFK20" s="127"/>
      <c r="PFL20" s="127"/>
      <c r="PFM20" s="127"/>
      <c r="PFN20" s="127"/>
      <c r="PFO20" s="127"/>
      <c r="PFP20" s="127"/>
      <c r="PFQ20" s="127"/>
      <c r="PFR20" s="127"/>
      <c r="PFS20" s="127"/>
      <c r="PFT20" s="127"/>
      <c r="PFU20" s="127"/>
      <c r="POU20" s="127"/>
      <c r="POV20" s="127"/>
      <c r="PPD20" s="127"/>
      <c r="PPE20" s="127"/>
      <c r="PPF20" s="127"/>
      <c r="PPG20" s="127"/>
      <c r="PPH20" s="127"/>
      <c r="PPI20" s="127"/>
      <c r="PPJ20" s="127"/>
      <c r="PPK20" s="127"/>
      <c r="PPL20" s="127"/>
      <c r="PPM20" s="127"/>
      <c r="PPN20" s="127"/>
      <c r="PPO20" s="127"/>
      <c r="PPP20" s="127"/>
      <c r="PPQ20" s="127"/>
      <c r="PYQ20" s="127"/>
      <c r="PYR20" s="127"/>
      <c r="PYZ20" s="127"/>
      <c r="PZA20" s="127"/>
      <c r="PZB20" s="127"/>
      <c r="PZC20" s="127"/>
      <c r="PZD20" s="127"/>
      <c r="PZE20" s="127"/>
      <c r="PZF20" s="127"/>
      <c r="PZG20" s="127"/>
      <c r="PZH20" s="127"/>
      <c r="PZI20" s="127"/>
      <c r="PZJ20" s="127"/>
      <c r="PZK20" s="127"/>
      <c r="PZL20" s="127"/>
      <c r="PZM20" s="127"/>
      <c r="QIM20" s="127"/>
      <c r="QIN20" s="127"/>
      <c r="QIV20" s="127"/>
      <c r="QIW20" s="127"/>
      <c r="QIX20" s="127"/>
      <c r="QIY20" s="127"/>
      <c r="QIZ20" s="127"/>
      <c r="QJA20" s="127"/>
      <c r="QJB20" s="127"/>
      <c r="QJC20" s="127"/>
      <c r="QJD20" s="127"/>
      <c r="QJE20" s="127"/>
      <c r="QJF20" s="127"/>
      <c r="QJG20" s="127"/>
      <c r="QJH20" s="127"/>
      <c r="QJI20" s="127"/>
      <c r="QSI20" s="127"/>
      <c r="QSJ20" s="127"/>
      <c r="QSR20" s="127"/>
      <c r="QSS20" s="127"/>
      <c r="QST20" s="127"/>
      <c r="QSU20" s="127"/>
      <c r="QSV20" s="127"/>
      <c r="QSW20" s="127"/>
      <c r="QSX20" s="127"/>
      <c r="QSY20" s="127"/>
      <c r="QSZ20" s="127"/>
      <c r="QTA20" s="127"/>
      <c r="QTB20" s="127"/>
      <c r="QTC20" s="127"/>
      <c r="QTD20" s="127"/>
      <c r="QTE20" s="127"/>
      <c r="RCE20" s="127"/>
      <c r="RCF20" s="127"/>
      <c r="RCN20" s="127"/>
      <c r="RCO20" s="127"/>
      <c r="RCP20" s="127"/>
      <c r="RCQ20" s="127"/>
      <c r="RCR20" s="127"/>
      <c r="RCS20" s="127"/>
      <c r="RCT20" s="127"/>
      <c r="RCU20" s="127"/>
      <c r="RCV20" s="127"/>
      <c r="RCW20" s="127"/>
      <c r="RCX20" s="127"/>
      <c r="RCY20" s="127"/>
      <c r="RCZ20" s="127"/>
      <c r="RDA20" s="127"/>
      <c r="RMA20" s="127"/>
      <c r="RMB20" s="127"/>
      <c r="RMJ20" s="127"/>
      <c r="RMK20" s="127"/>
      <c r="RML20" s="127"/>
      <c r="RMM20" s="127"/>
      <c r="RMN20" s="127"/>
      <c r="RMO20" s="127"/>
      <c r="RMP20" s="127"/>
      <c r="RMQ20" s="127"/>
      <c r="RMR20" s="127"/>
      <c r="RMS20" s="127"/>
      <c r="RMT20" s="127"/>
      <c r="RMU20" s="127"/>
      <c r="RMV20" s="127"/>
      <c r="RMW20" s="127"/>
      <c r="RVW20" s="127"/>
      <c r="RVX20" s="127"/>
      <c r="RWF20" s="127"/>
      <c r="RWG20" s="127"/>
      <c r="RWH20" s="127"/>
      <c r="RWI20" s="127"/>
      <c r="RWJ20" s="127"/>
      <c r="RWK20" s="127"/>
      <c r="RWL20" s="127"/>
      <c r="RWM20" s="127"/>
      <c r="RWN20" s="127"/>
      <c r="RWO20" s="127"/>
      <c r="RWP20" s="127"/>
      <c r="RWQ20" s="127"/>
      <c r="RWR20" s="127"/>
      <c r="RWS20" s="127"/>
      <c r="SFS20" s="127"/>
      <c r="SFT20" s="127"/>
      <c r="SGB20" s="127"/>
      <c r="SGC20" s="127"/>
      <c r="SGD20" s="127"/>
      <c r="SGE20" s="127"/>
      <c r="SGF20" s="127"/>
      <c r="SGG20" s="127"/>
      <c r="SGH20" s="127"/>
      <c r="SGI20" s="127"/>
      <c r="SGJ20" s="127"/>
      <c r="SGK20" s="127"/>
      <c r="SGL20" s="127"/>
      <c r="SGM20" s="127"/>
      <c r="SGN20" s="127"/>
      <c r="SGO20" s="127"/>
      <c r="SPO20" s="127"/>
      <c r="SPP20" s="127"/>
      <c r="SPX20" s="127"/>
      <c r="SPY20" s="127"/>
      <c r="SPZ20" s="127"/>
      <c r="SQA20" s="127"/>
      <c r="SQB20" s="127"/>
      <c r="SQC20" s="127"/>
      <c r="SQD20" s="127"/>
      <c r="SQE20" s="127"/>
      <c r="SQF20" s="127"/>
      <c r="SQG20" s="127"/>
      <c r="SQH20" s="127"/>
      <c r="SQI20" s="127"/>
      <c r="SQJ20" s="127"/>
      <c r="SQK20" s="127"/>
      <c r="SZK20" s="127"/>
      <c r="SZL20" s="127"/>
      <c r="SZT20" s="127"/>
      <c r="SZU20" s="127"/>
      <c r="SZV20" s="127"/>
      <c r="SZW20" s="127"/>
      <c r="SZX20" s="127"/>
      <c r="SZY20" s="127"/>
      <c r="SZZ20" s="127"/>
      <c r="TAA20" s="127"/>
      <c r="TAB20" s="127"/>
      <c r="TAC20" s="127"/>
      <c r="TAD20" s="127"/>
      <c r="TAE20" s="127"/>
      <c r="TAF20" s="127"/>
      <c r="TAG20" s="127"/>
      <c r="TJG20" s="127"/>
      <c r="TJH20" s="127"/>
      <c r="TJP20" s="127"/>
      <c r="TJQ20" s="127"/>
      <c r="TJR20" s="127"/>
      <c r="TJS20" s="127"/>
      <c r="TJT20" s="127"/>
      <c r="TJU20" s="127"/>
      <c r="TJV20" s="127"/>
      <c r="TJW20" s="127"/>
      <c r="TJX20" s="127"/>
      <c r="TJY20" s="127"/>
      <c r="TJZ20" s="127"/>
      <c r="TKA20" s="127"/>
      <c r="TKB20" s="127"/>
      <c r="TKC20" s="127"/>
      <c r="TTC20" s="127"/>
      <c r="TTD20" s="127"/>
      <c r="TTL20" s="127"/>
      <c r="TTM20" s="127"/>
      <c r="TTN20" s="127"/>
      <c r="TTO20" s="127"/>
      <c r="TTP20" s="127"/>
      <c r="TTQ20" s="127"/>
      <c r="TTR20" s="127"/>
      <c r="TTS20" s="127"/>
      <c r="TTT20" s="127"/>
      <c r="TTU20" s="127"/>
      <c r="TTV20" s="127"/>
      <c r="TTW20" s="127"/>
      <c r="TTX20" s="127"/>
      <c r="TTY20" s="127"/>
      <c r="UCY20" s="127"/>
      <c r="UCZ20" s="127"/>
      <c r="UDH20" s="127"/>
      <c r="UDI20" s="127"/>
      <c r="UDJ20" s="127"/>
      <c r="UDK20" s="127"/>
      <c r="UDL20" s="127"/>
      <c r="UDM20" s="127"/>
      <c r="UDN20" s="127"/>
      <c r="UDO20" s="127"/>
      <c r="UDP20" s="127"/>
      <c r="UDQ20" s="127"/>
      <c r="UDR20" s="127"/>
      <c r="UDS20" s="127"/>
      <c r="UDT20" s="127"/>
      <c r="UDU20" s="127"/>
      <c r="UMU20" s="127"/>
      <c r="UMV20" s="127"/>
      <c r="UND20" s="127"/>
      <c r="UNE20" s="127"/>
      <c r="UNF20" s="127"/>
      <c r="UNG20" s="127"/>
      <c r="UNH20" s="127"/>
      <c r="UNI20" s="127"/>
      <c r="UNJ20" s="127"/>
      <c r="UNK20" s="127"/>
      <c r="UNL20" s="127"/>
      <c r="UNM20" s="127"/>
      <c r="UNN20" s="127"/>
      <c r="UNO20" s="127"/>
      <c r="UNP20" s="127"/>
      <c r="UNQ20" s="127"/>
      <c r="UWQ20" s="127"/>
      <c r="UWR20" s="127"/>
      <c r="UWZ20" s="127"/>
      <c r="UXA20" s="127"/>
      <c r="UXB20" s="127"/>
      <c r="UXC20" s="127"/>
      <c r="UXD20" s="127"/>
      <c r="UXE20" s="127"/>
      <c r="UXF20" s="127"/>
      <c r="UXG20" s="127"/>
      <c r="UXH20" s="127"/>
      <c r="UXI20" s="127"/>
      <c r="UXJ20" s="127"/>
      <c r="UXK20" s="127"/>
      <c r="UXL20" s="127"/>
      <c r="UXM20" s="127"/>
      <c r="VGM20" s="127"/>
      <c r="VGN20" s="127"/>
      <c r="VGV20" s="127"/>
      <c r="VGW20" s="127"/>
      <c r="VGX20" s="127"/>
      <c r="VGY20" s="127"/>
      <c r="VGZ20" s="127"/>
      <c r="VHA20" s="127"/>
      <c r="VHB20" s="127"/>
      <c r="VHC20" s="127"/>
      <c r="VHD20" s="127"/>
      <c r="VHE20" s="127"/>
      <c r="VHF20" s="127"/>
      <c r="VHG20" s="127"/>
      <c r="VHH20" s="127"/>
      <c r="VHI20" s="127"/>
      <c r="VQI20" s="127"/>
      <c r="VQJ20" s="127"/>
      <c r="VQR20" s="127"/>
      <c r="VQS20" s="127"/>
      <c r="VQT20" s="127"/>
      <c r="VQU20" s="127"/>
      <c r="VQV20" s="127"/>
      <c r="VQW20" s="127"/>
      <c r="VQX20" s="127"/>
      <c r="VQY20" s="127"/>
      <c r="VQZ20" s="127"/>
      <c r="VRA20" s="127"/>
      <c r="VRB20" s="127"/>
      <c r="VRC20" s="127"/>
      <c r="VRD20" s="127"/>
      <c r="VRE20" s="127"/>
      <c r="WAE20" s="127"/>
      <c r="WAF20" s="127"/>
      <c r="WAN20" s="127"/>
      <c r="WAO20" s="127"/>
      <c r="WAP20" s="127"/>
      <c r="WAQ20" s="127"/>
      <c r="WAR20" s="127"/>
      <c r="WAS20" s="127"/>
      <c r="WAT20" s="127"/>
      <c r="WAU20" s="127"/>
      <c r="WAV20" s="127"/>
      <c r="WAW20" s="127"/>
      <c r="WAX20" s="127"/>
      <c r="WAY20" s="127"/>
      <c r="WAZ20" s="127"/>
      <c r="WBA20" s="127"/>
      <c r="WKA20" s="127"/>
      <c r="WKB20" s="127"/>
      <c r="WKJ20" s="127"/>
      <c r="WKK20" s="127"/>
      <c r="WKL20" s="127"/>
      <c r="WKM20" s="127"/>
      <c r="WKN20" s="127"/>
      <c r="WKO20" s="127"/>
      <c r="WKP20" s="127"/>
      <c r="WKQ20" s="127"/>
      <c r="WKR20" s="127"/>
      <c r="WKS20" s="127"/>
      <c r="WKT20" s="127"/>
      <c r="WKU20" s="127"/>
      <c r="WKV20" s="127"/>
      <c r="WKW20" s="127"/>
      <c r="WTW20" s="127"/>
      <c r="WTX20" s="127"/>
      <c r="WUF20" s="127"/>
      <c r="WUG20" s="127"/>
      <c r="WUH20" s="127"/>
      <c r="WUI20" s="127"/>
      <c r="WUJ20" s="127"/>
      <c r="WUK20" s="127"/>
      <c r="WUL20" s="127"/>
      <c r="WUM20" s="127"/>
      <c r="WUN20" s="127"/>
      <c r="WUO20" s="127"/>
      <c r="WUP20" s="127"/>
      <c r="WUQ20" s="127"/>
      <c r="WUR20" s="127"/>
      <c r="WUS20" s="127"/>
    </row>
    <row r="21" spans="1:1009 1243:2033 2267:3057 3291:4081 4315:5105 5339:6129 6363:7153 7387:8177 8411:9201 9435:10225 10459:11249 11483:12273 12507:13297 13531:14321 14555:15345 15579:16113" ht="21" customHeight="1" outlineLevel="1">
      <c r="A21" s="240"/>
      <c r="B21" s="256" t="s">
        <v>416</v>
      </c>
      <c r="C21" s="248"/>
      <c r="D21" s="258">
        <v>120</v>
      </c>
      <c r="E21" s="258">
        <v>120</v>
      </c>
      <c r="F21" s="258">
        <v>0</v>
      </c>
      <c r="G21" s="245">
        <v>0</v>
      </c>
      <c r="H21" s="229">
        <f t="shared" si="0"/>
        <v>0</v>
      </c>
      <c r="I21" s="247"/>
      <c r="J21" s="247"/>
      <c r="K21" s="247"/>
      <c r="L21" s="247"/>
      <c r="M21" s="248"/>
      <c r="HK21" s="127"/>
      <c r="HL21" s="127"/>
      <c r="HT21" s="127"/>
      <c r="HU21" s="127"/>
      <c r="HV21" s="127"/>
      <c r="HW21" s="127"/>
      <c r="HX21" s="127"/>
      <c r="HY21" s="127"/>
      <c r="HZ21" s="127"/>
      <c r="IA21" s="127"/>
      <c r="IB21" s="127"/>
      <c r="IC21" s="127"/>
      <c r="ID21" s="127"/>
      <c r="IE21" s="127"/>
      <c r="IF21" s="127"/>
      <c r="IG21" s="127"/>
      <c r="RG21" s="127"/>
      <c r="RH21" s="127"/>
      <c r="RP21" s="127"/>
      <c r="RQ21" s="127"/>
      <c r="RR21" s="127"/>
      <c r="RS21" s="127"/>
      <c r="RT21" s="127"/>
      <c r="RU21" s="127"/>
      <c r="RV21" s="127"/>
      <c r="RW21" s="127"/>
      <c r="RX21" s="127"/>
      <c r="RY21" s="127"/>
      <c r="RZ21" s="127"/>
      <c r="SA21" s="127"/>
      <c r="SB21" s="127"/>
      <c r="SC21" s="127"/>
      <c r="ABC21" s="127"/>
      <c r="ABD21" s="127"/>
      <c r="ABL21" s="127"/>
      <c r="ABM21" s="127"/>
      <c r="ABN21" s="127"/>
      <c r="ABO21" s="127"/>
      <c r="ABP21" s="127"/>
      <c r="ABQ21" s="127"/>
      <c r="ABR21" s="127"/>
      <c r="ABS21" s="127"/>
      <c r="ABT21" s="127"/>
      <c r="ABU21" s="127"/>
      <c r="ABV21" s="127"/>
      <c r="ABW21" s="127"/>
      <c r="ABX21" s="127"/>
      <c r="ABY21" s="127"/>
      <c r="AKY21" s="127"/>
      <c r="AKZ21" s="127"/>
      <c r="ALH21" s="127"/>
      <c r="ALI21" s="127"/>
      <c r="ALJ21" s="127"/>
      <c r="ALK21" s="127"/>
      <c r="ALL21" s="127"/>
      <c r="ALM21" s="127"/>
      <c r="ALN21" s="127"/>
      <c r="ALO21" s="127"/>
      <c r="ALP21" s="127"/>
      <c r="ALQ21" s="127"/>
      <c r="ALR21" s="127"/>
      <c r="ALS21" s="127"/>
      <c r="ALT21" s="127"/>
      <c r="ALU21" s="127"/>
      <c r="AUU21" s="127"/>
      <c r="AUV21" s="127"/>
      <c r="AVD21" s="127"/>
      <c r="AVE21" s="127"/>
      <c r="AVF21" s="127"/>
      <c r="AVG21" s="127"/>
      <c r="AVH21" s="127"/>
      <c r="AVI21" s="127"/>
      <c r="AVJ21" s="127"/>
      <c r="AVK21" s="127"/>
      <c r="AVL21" s="127"/>
      <c r="AVM21" s="127"/>
      <c r="AVN21" s="127"/>
      <c r="AVO21" s="127"/>
      <c r="AVP21" s="127"/>
      <c r="AVQ21" s="127"/>
      <c r="BEQ21" s="127"/>
      <c r="BER21" s="127"/>
      <c r="BEZ21" s="127"/>
      <c r="BFA21" s="127"/>
      <c r="BFB21" s="127"/>
      <c r="BFC21" s="127"/>
      <c r="BFD21" s="127"/>
      <c r="BFE21" s="127"/>
      <c r="BFF21" s="127"/>
      <c r="BFG21" s="127"/>
      <c r="BFH21" s="127"/>
      <c r="BFI21" s="127"/>
      <c r="BFJ21" s="127"/>
      <c r="BFK21" s="127"/>
      <c r="BFL21" s="127"/>
      <c r="BFM21" s="127"/>
      <c r="BOM21" s="127"/>
      <c r="BON21" s="127"/>
      <c r="BOV21" s="127"/>
      <c r="BOW21" s="127"/>
      <c r="BOX21" s="127"/>
      <c r="BOY21" s="127"/>
      <c r="BOZ21" s="127"/>
      <c r="BPA21" s="127"/>
      <c r="BPB21" s="127"/>
      <c r="BPC21" s="127"/>
      <c r="BPD21" s="127"/>
      <c r="BPE21" s="127"/>
      <c r="BPF21" s="127"/>
      <c r="BPG21" s="127"/>
      <c r="BPH21" s="127"/>
      <c r="BPI21" s="127"/>
      <c r="BYI21" s="127"/>
      <c r="BYJ21" s="127"/>
      <c r="BYR21" s="127"/>
      <c r="BYS21" s="127"/>
      <c r="BYT21" s="127"/>
      <c r="BYU21" s="127"/>
      <c r="BYV21" s="127"/>
      <c r="BYW21" s="127"/>
      <c r="BYX21" s="127"/>
      <c r="BYY21" s="127"/>
      <c r="BYZ21" s="127"/>
      <c r="BZA21" s="127"/>
      <c r="BZB21" s="127"/>
      <c r="BZC21" s="127"/>
      <c r="BZD21" s="127"/>
      <c r="BZE21" s="127"/>
      <c r="CIE21" s="127"/>
      <c r="CIF21" s="127"/>
      <c r="CIN21" s="127"/>
      <c r="CIO21" s="127"/>
      <c r="CIP21" s="127"/>
      <c r="CIQ21" s="127"/>
      <c r="CIR21" s="127"/>
      <c r="CIS21" s="127"/>
      <c r="CIT21" s="127"/>
      <c r="CIU21" s="127"/>
      <c r="CIV21" s="127"/>
      <c r="CIW21" s="127"/>
      <c r="CIX21" s="127"/>
      <c r="CIY21" s="127"/>
      <c r="CIZ21" s="127"/>
      <c r="CJA21" s="127"/>
      <c r="CSA21" s="127"/>
      <c r="CSB21" s="127"/>
      <c r="CSJ21" s="127"/>
      <c r="CSK21" s="127"/>
      <c r="CSL21" s="127"/>
      <c r="CSM21" s="127"/>
      <c r="CSN21" s="127"/>
      <c r="CSO21" s="127"/>
      <c r="CSP21" s="127"/>
      <c r="CSQ21" s="127"/>
      <c r="CSR21" s="127"/>
      <c r="CSS21" s="127"/>
      <c r="CST21" s="127"/>
      <c r="CSU21" s="127"/>
      <c r="CSV21" s="127"/>
      <c r="CSW21" s="127"/>
      <c r="DBW21" s="127"/>
      <c r="DBX21" s="127"/>
      <c r="DCF21" s="127"/>
      <c r="DCG21" s="127"/>
      <c r="DCH21" s="127"/>
      <c r="DCI21" s="127"/>
      <c r="DCJ21" s="127"/>
      <c r="DCK21" s="127"/>
      <c r="DCL21" s="127"/>
      <c r="DCM21" s="127"/>
      <c r="DCN21" s="127"/>
      <c r="DCO21" s="127"/>
      <c r="DCP21" s="127"/>
      <c r="DCQ21" s="127"/>
      <c r="DCR21" s="127"/>
      <c r="DCS21" s="127"/>
      <c r="DLS21" s="127"/>
      <c r="DLT21" s="127"/>
      <c r="DMB21" s="127"/>
      <c r="DMC21" s="127"/>
      <c r="DMD21" s="127"/>
      <c r="DME21" s="127"/>
      <c r="DMF21" s="127"/>
      <c r="DMG21" s="127"/>
      <c r="DMH21" s="127"/>
      <c r="DMI21" s="127"/>
      <c r="DMJ21" s="127"/>
      <c r="DMK21" s="127"/>
      <c r="DML21" s="127"/>
      <c r="DMM21" s="127"/>
      <c r="DMN21" s="127"/>
      <c r="DMO21" s="127"/>
      <c r="DVO21" s="127"/>
      <c r="DVP21" s="127"/>
      <c r="DVX21" s="127"/>
      <c r="DVY21" s="127"/>
      <c r="DVZ21" s="127"/>
      <c r="DWA21" s="127"/>
      <c r="DWB21" s="127"/>
      <c r="DWC21" s="127"/>
      <c r="DWD21" s="127"/>
      <c r="DWE21" s="127"/>
      <c r="DWF21" s="127"/>
      <c r="DWG21" s="127"/>
      <c r="DWH21" s="127"/>
      <c r="DWI21" s="127"/>
      <c r="DWJ21" s="127"/>
      <c r="DWK21" s="127"/>
      <c r="EFK21" s="127"/>
      <c r="EFL21" s="127"/>
      <c r="EFT21" s="127"/>
      <c r="EFU21" s="127"/>
      <c r="EFV21" s="127"/>
      <c r="EFW21" s="127"/>
      <c r="EFX21" s="127"/>
      <c r="EFY21" s="127"/>
      <c r="EFZ21" s="127"/>
      <c r="EGA21" s="127"/>
      <c r="EGB21" s="127"/>
      <c r="EGC21" s="127"/>
      <c r="EGD21" s="127"/>
      <c r="EGE21" s="127"/>
      <c r="EGF21" s="127"/>
      <c r="EGG21" s="127"/>
      <c r="EPG21" s="127"/>
      <c r="EPH21" s="127"/>
      <c r="EPP21" s="127"/>
      <c r="EPQ21" s="127"/>
      <c r="EPR21" s="127"/>
      <c r="EPS21" s="127"/>
      <c r="EPT21" s="127"/>
      <c r="EPU21" s="127"/>
      <c r="EPV21" s="127"/>
      <c r="EPW21" s="127"/>
      <c r="EPX21" s="127"/>
      <c r="EPY21" s="127"/>
      <c r="EPZ21" s="127"/>
      <c r="EQA21" s="127"/>
      <c r="EQB21" s="127"/>
      <c r="EQC21" s="127"/>
      <c r="EZC21" s="127"/>
      <c r="EZD21" s="127"/>
      <c r="EZL21" s="127"/>
      <c r="EZM21" s="127"/>
      <c r="EZN21" s="127"/>
      <c r="EZO21" s="127"/>
      <c r="EZP21" s="127"/>
      <c r="EZQ21" s="127"/>
      <c r="EZR21" s="127"/>
      <c r="EZS21" s="127"/>
      <c r="EZT21" s="127"/>
      <c r="EZU21" s="127"/>
      <c r="EZV21" s="127"/>
      <c r="EZW21" s="127"/>
      <c r="EZX21" s="127"/>
      <c r="EZY21" s="127"/>
      <c r="FIY21" s="127"/>
      <c r="FIZ21" s="127"/>
      <c r="FJH21" s="127"/>
      <c r="FJI21" s="127"/>
      <c r="FJJ21" s="127"/>
      <c r="FJK21" s="127"/>
      <c r="FJL21" s="127"/>
      <c r="FJM21" s="127"/>
      <c r="FJN21" s="127"/>
      <c r="FJO21" s="127"/>
      <c r="FJP21" s="127"/>
      <c r="FJQ21" s="127"/>
      <c r="FJR21" s="127"/>
      <c r="FJS21" s="127"/>
      <c r="FJT21" s="127"/>
      <c r="FJU21" s="127"/>
      <c r="FSU21" s="127"/>
      <c r="FSV21" s="127"/>
      <c r="FTD21" s="127"/>
      <c r="FTE21" s="127"/>
      <c r="FTF21" s="127"/>
      <c r="FTG21" s="127"/>
      <c r="FTH21" s="127"/>
      <c r="FTI21" s="127"/>
      <c r="FTJ21" s="127"/>
      <c r="FTK21" s="127"/>
      <c r="FTL21" s="127"/>
      <c r="FTM21" s="127"/>
      <c r="FTN21" s="127"/>
      <c r="FTO21" s="127"/>
      <c r="FTP21" s="127"/>
      <c r="FTQ21" s="127"/>
      <c r="GCQ21" s="127"/>
      <c r="GCR21" s="127"/>
      <c r="GCZ21" s="127"/>
      <c r="GDA21" s="127"/>
      <c r="GDB21" s="127"/>
      <c r="GDC21" s="127"/>
      <c r="GDD21" s="127"/>
      <c r="GDE21" s="127"/>
      <c r="GDF21" s="127"/>
      <c r="GDG21" s="127"/>
      <c r="GDH21" s="127"/>
      <c r="GDI21" s="127"/>
      <c r="GDJ21" s="127"/>
      <c r="GDK21" s="127"/>
      <c r="GDL21" s="127"/>
      <c r="GDM21" s="127"/>
      <c r="GMM21" s="127"/>
      <c r="GMN21" s="127"/>
      <c r="GMV21" s="127"/>
      <c r="GMW21" s="127"/>
      <c r="GMX21" s="127"/>
      <c r="GMY21" s="127"/>
      <c r="GMZ21" s="127"/>
      <c r="GNA21" s="127"/>
      <c r="GNB21" s="127"/>
      <c r="GNC21" s="127"/>
      <c r="GND21" s="127"/>
      <c r="GNE21" s="127"/>
      <c r="GNF21" s="127"/>
      <c r="GNG21" s="127"/>
      <c r="GNH21" s="127"/>
      <c r="GNI21" s="127"/>
      <c r="GWI21" s="127"/>
      <c r="GWJ21" s="127"/>
      <c r="GWR21" s="127"/>
      <c r="GWS21" s="127"/>
      <c r="GWT21" s="127"/>
      <c r="GWU21" s="127"/>
      <c r="GWV21" s="127"/>
      <c r="GWW21" s="127"/>
      <c r="GWX21" s="127"/>
      <c r="GWY21" s="127"/>
      <c r="GWZ21" s="127"/>
      <c r="GXA21" s="127"/>
      <c r="GXB21" s="127"/>
      <c r="GXC21" s="127"/>
      <c r="GXD21" s="127"/>
      <c r="GXE21" s="127"/>
      <c r="HGE21" s="127"/>
      <c r="HGF21" s="127"/>
      <c r="HGN21" s="127"/>
      <c r="HGO21" s="127"/>
      <c r="HGP21" s="127"/>
      <c r="HGQ21" s="127"/>
      <c r="HGR21" s="127"/>
      <c r="HGS21" s="127"/>
      <c r="HGT21" s="127"/>
      <c r="HGU21" s="127"/>
      <c r="HGV21" s="127"/>
      <c r="HGW21" s="127"/>
      <c r="HGX21" s="127"/>
      <c r="HGY21" s="127"/>
      <c r="HGZ21" s="127"/>
      <c r="HHA21" s="127"/>
      <c r="HQA21" s="127"/>
      <c r="HQB21" s="127"/>
      <c r="HQJ21" s="127"/>
      <c r="HQK21" s="127"/>
      <c r="HQL21" s="127"/>
      <c r="HQM21" s="127"/>
      <c r="HQN21" s="127"/>
      <c r="HQO21" s="127"/>
      <c r="HQP21" s="127"/>
      <c r="HQQ21" s="127"/>
      <c r="HQR21" s="127"/>
      <c r="HQS21" s="127"/>
      <c r="HQT21" s="127"/>
      <c r="HQU21" s="127"/>
      <c r="HQV21" s="127"/>
      <c r="HQW21" s="127"/>
      <c r="HZW21" s="127"/>
      <c r="HZX21" s="127"/>
      <c r="IAF21" s="127"/>
      <c r="IAG21" s="127"/>
      <c r="IAH21" s="127"/>
      <c r="IAI21" s="127"/>
      <c r="IAJ21" s="127"/>
      <c r="IAK21" s="127"/>
      <c r="IAL21" s="127"/>
      <c r="IAM21" s="127"/>
      <c r="IAN21" s="127"/>
      <c r="IAO21" s="127"/>
      <c r="IAP21" s="127"/>
      <c r="IAQ21" s="127"/>
      <c r="IAR21" s="127"/>
      <c r="IAS21" s="127"/>
      <c r="IJS21" s="127"/>
      <c r="IJT21" s="127"/>
      <c r="IKB21" s="127"/>
      <c r="IKC21" s="127"/>
      <c r="IKD21" s="127"/>
      <c r="IKE21" s="127"/>
      <c r="IKF21" s="127"/>
      <c r="IKG21" s="127"/>
      <c r="IKH21" s="127"/>
      <c r="IKI21" s="127"/>
      <c r="IKJ21" s="127"/>
      <c r="IKK21" s="127"/>
      <c r="IKL21" s="127"/>
      <c r="IKM21" s="127"/>
      <c r="IKN21" s="127"/>
      <c r="IKO21" s="127"/>
      <c r="ITO21" s="127"/>
      <c r="ITP21" s="127"/>
      <c r="ITX21" s="127"/>
      <c r="ITY21" s="127"/>
      <c r="ITZ21" s="127"/>
      <c r="IUA21" s="127"/>
      <c r="IUB21" s="127"/>
      <c r="IUC21" s="127"/>
      <c r="IUD21" s="127"/>
      <c r="IUE21" s="127"/>
      <c r="IUF21" s="127"/>
      <c r="IUG21" s="127"/>
      <c r="IUH21" s="127"/>
      <c r="IUI21" s="127"/>
      <c r="IUJ21" s="127"/>
      <c r="IUK21" s="127"/>
      <c r="JDK21" s="127"/>
      <c r="JDL21" s="127"/>
      <c r="JDT21" s="127"/>
      <c r="JDU21" s="127"/>
      <c r="JDV21" s="127"/>
      <c r="JDW21" s="127"/>
      <c r="JDX21" s="127"/>
      <c r="JDY21" s="127"/>
      <c r="JDZ21" s="127"/>
      <c r="JEA21" s="127"/>
      <c r="JEB21" s="127"/>
      <c r="JEC21" s="127"/>
      <c r="JED21" s="127"/>
      <c r="JEE21" s="127"/>
      <c r="JEF21" s="127"/>
      <c r="JEG21" s="127"/>
      <c r="JNG21" s="127"/>
      <c r="JNH21" s="127"/>
      <c r="JNP21" s="127"/>
      <c r="JNQ21" s="127"/>
      <c r="JNR21" s="127"/>
      <c r="JNS21" s="127"/>
      <c r="JNT21" s="127"/>
      <c r="JNU21" s="127"/>
      <c r="JNV21" s="127"/>
      <c r="JNW21" s="127"/>
      <c r="JNX21" s="127"/>
      <c r="JNY21" s="127"/>
      <c r="JNZ21" s="127"/>
      <c r="JOA21" s="127"/>
      <c r="JOB21" s="127"/>
      <c r="JOC21" s="127"/>
      <c r="JXC21" s="127"/>
      <c r="JXD21" s="127"/>
      <c r="JXL21" s="127"/>
      <c r="JXM21" s="127"/>
      <c r="JXN21" s="127"/>
      <c r="JXO21" s="127"/>
      <c r="JXP21" s="127"/>
      <c r="JXQ21" s="127"/>
      <c r="JXR21" s="127"/>
      <c r="JXS21" s="127"/>
      <c r="JXT21" s="127"/>
      <c r="JXU21" s="127"/>
      <c r="JXV21" s="127"/>
      <c r="JXW21" s="127"/>
      <c r="JXX21" s="127"/>
      <c r="JXY21" s="127"/>
      <c r="KGY21" s="127"/>
      <c r="KGZ21" s="127"/>
      <c r="KHH21" s="127"/>
      <c r="KHI21" s="127"/>
      <c r="KHJ21" s="127"/>
      <c r="KHK21" s="127"/>
      <c r="KHL21" s="127"/>
      <c r="KHM21" s="127"/>
      <c r="KHN21" s="127"/>
      <c r="KHO21" s="127"/>
      <c r="KHP21" s="127"/>
      <c r="KHQ21" s="127"/>
      <c r="KHR21" s="127"/>
      <c r="KHS21" s="127"/>
      <c r="KHT21" s="127"/>
      <c r="KHU21" s="127"/>
      <c r="KQU21" s="127"/>
      <c r="KQV21" s="127"/>
      <c r="KRD21" s="127"/>
      <c r="KRE21" s="127"/>
      <c r="KRF21" s="127"/>
      <c r="KRG21" s="127"/>
      <c r="KRH21" s="127"/>
      <c r="KRI21" s="127"/>
      <c r="KRJ21" s="127"/>
      <c r="KRK21" s="127"/>
      <c r="KRL21" s="127"/>
      <c r="KRM21" s="127"/>
      <c r="KRN21" s="127"/>
      <c r="KRO21" s="127"/>
      <c r="KRP21" s="127"/>
      <c r="KRQ21" s="127"/>
      <c r="LAQ21" s="127"/>
      <c r="LAR21" s="127"/>
      <c r="LAZ21" s="127"/>
      <c r="LBA21" s="127"/>
      <c r="LBB21" s="127"/>
      <c r="LBC21" s="127"/>
      <c r="LBD21" s="127"/>
      <c r="LBE21" s="127"/>
      <c r="LBF21" s="127"/>
      <c r="LBG21" s="127"/>
      <c r="LBH21" s="127"/>
      <c r="LBI21" s="127"/>
      <c r="LBJ21" s="127"/>
      <c r="LBK21" s="127"/>
      <c r="LBL21" s="127"/>
      <c r="LBM21" s="127"/>
      <c r="LKM21" s="127"/>
      <c r="LKN21" s="127"/>
      <c r="LKV21" s="127"/>
      <c r="LKW21" s="127"/>
      <c r="LKX21" s="127"/>
      <c r="LKY21" s="127"/>
      <c r="LKZ21" s="127"/>
      <c r="LLA21" s="127"/>
      <c r="LLB21" s="127"/>
      <c r="LLC21" s="127"/>
      <c r="LLD21" s="127"/>
      <c r="LLE21" s="127"/>
      <c r="LLF21" s="127"/>
      <c r="LLG21" s="127"/>
      <c r="LLH21" s="127"/>
      <c r="LLI21" s="127"/>
      <c r="LUI21" s="127"/>
      <c r="LUJ21" s="127"/>
      <c r="LUR21" s="127"/>
      <c r="LUS21" s="127"/>
      <c r="LUT21" s="127"/>
      <c r="LUU21" s="127"/>
      <c r="LUV21" s="127"/>
      <c r="LUW21" s="127"/>
      <c r="LUX21" s="127"/>
      <c r="LUY21" s="127"/>
      <c r="LUZ21" s="127"/>
      <c r="LVA21" s="127"/>
      <c r="LVB21" s="127"/>
      <c r="LVC21" s="127"/>
      <c r="LVD21" s="127"/>
      <c r="LVE21" s="127"/>
      <c r="MEE21" s="127"/>
      <c r="MEF21" s="127"/>
      <c r="MEN21" s="127"/>
      <c r="MEO21" s="127"/>
      <c r="MEP21" s="127"/>
      <c r="MEQ21" s="127"/>
      <c r="MER21" s="127"/>
      <c r="MES21" s="127"/>
      <c r="MET21" s="127"/>
      <c r="MEU21" s="127"/>
      <c r="MEV21" s="127"/>
      <c r="MEW21" s="127"/>
      <c r="MEX21" s="127"/>
      <c r="MEY21" s="127"/>
      <c r="MEZ21" s="127"/>
      <c r="MFA21" s="127"/>
      <c r="MOA21" s="127"/>
      <c r="MOB21" s="127"/>
      <c r="MOJ21" s="127"/>
      <c r="MOK21" s="127"/>
      <c r="MOL21" s="127"/>
      <c r="MOM21" s="127"/>
      <c r="MON21" s="127"/>
      <c r="MOO21" s="127"/>
      <c r="MOP21" s="127"/>
      <c r="MOQ21" s="127"/>
      <c r="MOR21" s="127"/>
      <c r="MOS21" s="127"/>
      <c r="MOT21" s="127"/>
      <c r="MOU21" s="127"/>
      <c r="MOV21" s="127"/>
      <c r="MOW21" s="127"/>
      <c r="MXW21" s="127"/>
      <c r="MXX21" s="127"/>
      <c r="MYF21" s="127"/>
      <c r="MYG21" s="127"/>
      <c r="MYH21" s="127"/>
      <c r="MYI21" s="127"/>
      <c r="MYJ21" s="127"/>
      <c r="MYK21" s="127"/>
      <c r="MYL21" s="127"/>
      <c r="MYM21" s="127"/>
      <c r="MYN21" s="127"/>
      <c r="MYO21" s="127"/>
      <c r="MYP21" s="127"/>
      <c r="MYQ21" s="127"/>
      <c r="MYR21" s="127"/>
      <c r="MYS21" s="127"/>
      <c r="NHS21" s="127"/>
      <c r="NHT21" s="127"/>
      <c r="NIB21" s="127"/>
      <c r="NIC21" s="127"/>
      <c r="NID21" s="127"/>
      <c r="NIE21" s="127"/>
      <c r="NIF21" s="127"/>
      <c r="NIG21" s="127"/>
      <c r="NIH21" s="127"/>
      <c r="NII21" s="127"/>
      <c r="NIJ21" s="127"/>
      <c r="NIK21" s="127"/>
      <c r="NIL21" s="127"/>
      <c r="NIM21" s="127"/>
      <c r="NIN21" s="127"/>
      <c r="NIO21" s="127"/>
      <c r="NRO21" s="127"/>
      <c r="NRP21" s="127"/>
      <c r="NRX21" s="127"/>
      <c r="NRY21" s="127"/>
      <c r="NRZ21" s="127"/>
      <c r="NSA21" s="127"/>
      <c r="NSB21" s="127"/>
      <c r="NSC21" s="127"/>
      <c r="NSD21" s="127"/>
      <c r="NSE21" s="127"/>
      <c r="NSF21" s="127"/>
      <c r="NSG21" s="127"/>
      <c r="NSH21" s="127"/>
      <c r="NSI21" s="127"/>
      <c r="NSJ21" s="127"/>
      <c r="NSK21" s="127"/>
      <c r="OBK21" s="127"/>
      <c r="OBL21" s="127"/>
      <c r="OBT21" s="127"/>
      <c r="OBU21" s="127"/>
      <c r="OBV21" s="127"/>
      <c r="OBW21" s="127"/>
      <c r="OBX21" s="127"/>
      <c r="OBY21" s="127"/>
      <c r="OBZ21" s="127"/>
      <c r="OCA21" s="127"/>
      <c r="OCB21" s="127"/>
      <c r="OCC21" s="127"/>
      <c r="OCD21" s="127"/>
      <c r="OCE21" s="127"/>
      <c r="OCF21" s="127"/>
      <c r="OCG21" s="127"/>
      <c r="OLG21" s="127"/>
      <c r="OLH21" s="127"/>
      <c r="OLP21" s="127"/>
      <c r="OLQ21" s="127"/>
      <c r="OLR21" s="127"/>
      <c r="OLS21" s="127"/>
      <c r="OLT21" s="127"/>
      <c r="OLU21" s="127"/>
      <c r="OLV21" s="127"/>
      <c r="OLW21" s="127"/>
      <c r="OLX21" s="127"/>
      <c r="OLY21" s="127"/>
      <c r="OLZ21" s="127"/>
      <c r="OMA21" s="127"/>
      <c r="OMB21" s="127"/>
      <c r="OMC21" s="127"/>
      <c r="OVC21" s="127"/>
      <c r="OVD21" s="127"/>
      <c r="OVL21" s="127"/>
      <c r="OVM21" s="127"/>
      <c r="OVN21" s="127"/>
      <c r="OVO21" s="127"/>
      <c r="OVP21" s="127"/>
      <c r="OVQ21" s="127"/>
      <c r="OVR21" s="127"/>
      <c r="OVS21" s="127"/>
      <c r="OVT21" s="127"/>
      <c r="OVU21" s="127"/>
      <c r="OVV21" s="127"/>
      <c r="OVW21" s="127"/>
      <c r="OVX21" s="127"/>
      <c r="OVY21" s="127"/>
      <c r="PEY21" s="127"/>
      <c r="PEZ21" s="127"/>
      <c r="PFH21" s="127"/>
      <c r="PFI21" s="127"/>
      <c r="PFJ21" s="127"/>
      <c r="PFK21" s="127"/>
      <c r="PFL21" s="127"/>
      <c r="PFM21" s="127"/>
      <c r="PFN21" s="127"/>
      <c r="PFO21" s="127"/>
      <c r="PFP21" s="127"/>
      <c r="PFQ21" s="127"/>
      <c r="PFR21" s="127"/>
      <c r="PFS21" s="127"/>
      <c r="PFT21" s="127"/>
      <c r="PFU21" s="127"/>
      <c r="POU21" s="127"/>
      <c r="POV21" s="127"/>
      <c r="PPD21" s="127"/>
      <c r="PPE21" s="127"/>
      <c r="PPF21" s="127"/>
      <c r="PPG21" s="127"/>
      <c r="PPH21" s="127"/>
      <c r="PPI21" s="127"/>
      <c r="PPJ21" s="127"/>
      <c r="PPK21" s="127"/>
      <c r="PPL21" s="127"/>
      <c r="PPM21" s="127"/>
      <c r="PPN21" s="127"/>
      <c r="PPO21" s="127"/>
      <c r="PPP21" s="127"/>
      <c r="PPQ21" s="127"/>
      <c r="PYQ21" s="127"/>
      <c r="PYR21" s="127"/>
      <c r="PYZ21" s="127"/>
      <c r="PZA21" s="127"/>
      <c r="PZB21" s="127"/>
      <c r="PZC21" s="127"/>
      <c r="PZD21" s="127"/>
      <c r="PZE21" s="127"/>
      <c r="PZF21" s="127"/>
      <c r="PZG21" s="127"/>
      <c r="PZH21" s="127"/>
      <c r="PZI21" s="127"/>
      <c r="PZJ21" s="127"/>
      <c r="PZK21" s="127"/>
      <c r="PZL21" s="127"/>
      <c r="PZM21" s="127"/>
      <c r="QIM21" s="127"/>
      <c r="QIN21" s="127"/>
      <c r="QIV21" s="127"/>
      <c r="QIW21" s="127"/>
      <c r="QIX21" s="127"/>
      <c r="QIY21" s="127"/>
      <c r="QIZ21" s="127"/>
      <c r="QJA21" s="127"/>
      <c r="QJB21" s="127"/>
      <c r="QJC21" s="127"/>
      <c r="QJD21" s="127"/>
      <c r="QJE21" s="127"/>
      <c r="QJF21" s="127"/>
      <c r="QJG21" s="127"/>
      <c r="QJH21" s="127"/>
      <c r="QJI21" s="127"/>
      <c r="QSI21" s="127"/>
      <c r="QSJ21" s="127"/>
      <c r="QSR21" s="127"/>
      <c r="QSS21" s="127"/>
      <c r="QST21" s="127"/>
      <c r="QSU21" s="127"/>
      <c r="QSV21" s="127"/>
      <c r="QSW21" s="127"/>
      <c r="QSX21" s="127"/>
      <c r="QSY21" s="127"/>
      <c r="QSZ21" s="127"/>
      <c r="QTA21" s="127"/>
      <c r="QTB21" s="127"/>
      <c r="QTC21" s="127"/>
      <c r="QTD21" s="127"/>
      <c r="QTE21" s="127"/>
      <c r="RCE21" s="127"/>
      <c r="RCF21" s="127"/>
      <c r="RCN21" s="127"/>
      <c r="RCO21" s="127"/>
      <c r="RCP21" s="127"/>
      <c r="RCQ21" s="127"/>
      <c r="RCR21" s="127"/>
      <c r="RCS21" s="127"/>
      <c r="RCT21" s="127"/>
      <c r="RCU21" s="127"/>
      <c r="RCV21" s="127"/>
      <c r="RCW21" s="127"/>
      <c r="RCX21" s="127"/>
      <c r="RCY21" s="127"/>
      <c r="RCZ21" s="127"/>
      <c r="RDA21" s="127"/>
      <c r="RMA21" s="127"/>
      <c r="RMB21" s="127"/>
      <c r="RMJ21" s="127"/>
      <c r="RMK21" s="127"/>
      <c r="RML21" s="127"/>
      <c r="RMM21" s="127"/>
      <c r="RMN21" s="127"/>
      <c r="RMO21" s="127"/>
      <c r="RMP21" s="127"/>
      <c r="RMQ21" s="127"/>
      <c r="RMR21" s="127"/>
      <c r="RMS21" s="127"/>
      <c r="RMT21" s="127"/>
      <c r="RMU21" s="127"/>
      <c r="RMV21" s="127"/>
      <c r="RMW21" s="127"/>
      <c r="RVW21" s="127"/>
      <c r="RVX21" s="127"/>
      <c r="RWF21" s="127"/>
      <c r="RWG21" s="127"/>
      <c r="RWH21" s="127"/>
      <c r="RWI21" s="127"/>
      <c r="RWJ21" s="127"/>
      <c r="RWK21" s="127"/>
      <c r="RWL21" s="127"/>
      <c r="RWM21" s="127"/>
      <c r="RWN21" s="127"/>
      <c r="RWO21" s="127"/>
      <c r="RWP21" s="127"/>
      <c r="RWQ21" s="127"/>
      <c r="RWR21" s="127"/>
      <c r="RWS21" s="127"/>
      <c r="SFS21" s="127"/>
      <c r="SFT21" s="127"/>
      <c r="SGB21" s="127"/>
      <c r="SGC21" s="127"/>
      <c r="SGD21" s="127"/>
      <c r="SGE21" s="127"/>
      <c r="SGF21" s="127"/>
      <c r="SGG21" s="127"/>
      <c r="SGH21" s="127"/>
      <c r="SGI21" s="127"/>
      <c r="SGJ21" s="127"/>
      <c r="SGK21" s="127"/>
      <c r="SGL21" s="127"/>
      <c r="SGM21" s="127"/>
      <c r="SGN21" s="127"/>
      <c r="SGO21" s="127"/>
      <c r="SPO21" s="127"/>
      <c r="SPP21" s="127"/>
      <c r="SPX21" s="127"/>
      <c r="SPY21" s="127"/>
      <c r="SPZ21" s="127"/>
      <c r="SQA21" s="127"/>
      <c r="SQB21" s="127"/>
      <c r="SQC21" s="127"/>
      <c r="SQD21" s="127"/>
      <c r="SQE21" s="127"/>
      <c r="SQF21" s="127"/>
      <c r="SQG21" s="127"/>
      <c r="SQH21" s="127"/>
      <c r="SQI21" s="127"/>
      <c r="SQJ21" s="127"/>
      <c r="SQK21" s="127"/>
      <c r="SZK21" s="127"/>
      <c r="SZL21" s="127"/>
      <c r="SZT21" s="127"/>
      <c r="SZU21" s="127"/>
      <c r="SZV21" s="127"/>
      <c r="SZW21" s="127"/>
      <c r="SZX21" s="127"/>
      <c r="SZY21" s="127"/>
      <c r="SZZ21" s="127"/>
      <c r="TAA21" s="127"/>
      <c r="TAB21" s="127"/>
      <c r="TAC21" s="127"/>
      <c r="TAD21" s="127"/>
      <c r="TAE21" s="127"/>
      <c r="TAF21" s="127"/>
      <c r="TAG21" s="127"/>
      <c r="TJG21" s="127"/>
      <c r="TJH21" s="127"/>
      <c r="TJP21" s="127"/>
      <c r="TJQ21" s="127"/>
      <c r="TJR21" s="127"/>
      <c r="TJS21" s="127"/>
      <c r="TJT21" s="127"/>
      <c r="TJU21" s="127"/>
      <c r="TJV21" s="127"/>
      <c r="TJW21" s="127"/>
      <c r="TJX21" s="127"/>
      <c r="TJY21" s="127"/>
      <c r="TJZ21" s="127"/>
      <c r="TKA21" s="127"/>
      <c r="TKB21" s="127"/>
      <c r="TKC21" s="127"/>
      <c r="TTC21" s="127"/>
      <c r="TTD21" s="127"/>
      <c r="TTL21" s="127"/>
      <c r="TTM21" s="127"/>
      <c r="TTN21" s="127"/>
      <c r="TTO21" s="127"/>
      <c r="TTP21" s="127"/>
      <c r="TTQ21" s="127"/>
      <c r="TTR21" s="127"/>
      <c r="TTS21" s="127"/>
      <c r="TTT21" s="127"/>
      <c r="TTU21" s="127"/>
      <c r="TTV21" s="127"/>
      <c r="TTW21" s="127"/>
      <c r="TTX21" s="127"/>
      <c r="TTY21" s="127"/>
      <c r="UCY21" s="127"/>
      <c r="UCZ21" s="127"/>
      <c r="UDH21" s="127"/>
      <c r="UDI21" s="127"/>
      <c r="UDJ21" s="127"/>
      <c r="UDK21" s="127"/>
      <c r="UDL21" s="127"/>
      <c r="UDM21" s="127"/>
      <c r="UDN21" s="127"/>
      <c r="UDO21" s="127"/>
      <c r="UDP21" s="127"/>
      <c r="UDQ21" s="127"/>
      <c r="UDR21" s="127"/>
      <c r="UDS21" s="127"/>
      <c r="UDT21" s="127"/>
      <c r="UDU21" s="127"/>
      <c r="UMU21" s="127"/>
      <c r="UMV21" s="127"/>
      <c r="UND21" s="127"/>
      <c r="UNE21" s="127"/>
      <c r="UNF21" s="127"/>
      <c r="UNG21" s="127"/>
      <c r="UNH21" s="127"/>
      <c r="UNI21" s="127"/>
      <c r="UNJ21" s="127"/>
      <c r="UNK21" s="127"/>
      <c r="UNL21" s="127"/>
      <c r="UNM21" s="127"/>
      <c r="UNN21" s="127"/>
      <c r="UNO21" s="127"/>
      <c r="UNP21" s="127"/>
      <c r="UNQ21" s="127"/>
      <c r="UWQ21" s="127"/>
      <c r="UWR21" s="127"/>
      <c r="UWZ21" s="127"/>
      <c r="UXA21" s="127"/>
      <c r="UXB21" s="127"/>
      <c r="UXC21" s="127"/>
      <c r="UXD21" s="127"/>
      <c r="UXE21" s="127"/>
      <c r="UXF21" s="127"/>
      <c r="UXG21" s="127"/>
      <c r="UXH21" s="127"/>
      <c r="UXI21" s="127"/>
      <c r="UXJ21" s="127"/>
      <c r="UXK21" s="127"/>
      <c r="UXL21" s="127"/>
      <c r="UXM21" s="127"/>
      <c r="VGM21" s="127"/>
      <c r="VGN21" s="127"/>
      <c r="VGV21" s="127"/>
      <c r="VGW21" s="127"/>
      <c r="VGX21" s="127"/>
      <c r="VGY21" s="127"/>
      <c r="VGZ21" s="127"/>
      <c r="VHA21" s="127"/>
      <c r="VHB21" s="127"/>
      <c r="VHC21" s="127"/>
      <c r="VHD21" s="127"/>
      <c r="VHE21" s="127"/>
      <c r="VHF21" s="127"/>
      <c r="VHG21" s="127"/>
      <c r="VHH21" s="127"/>
      <c r="VHI21" s="127"/>
      <c r="VQI21" s="127"/>
      <c r="VQJ21" s="127"/>
      <c r="VQR21" s="127"/>
      <c r="VQS21" s="127"/>
      <c r="VQT21" s="127"/>
      <c r="VQU21" s="127"/>
      <c r="VQV21" s="127"/>
      <c r="VQW21" s="127"/>
      <c r="VQX21" s="127"/>
      <c r="VQY21" s="127"/>
      <c r="VQZ21" s="127"/>
      <c r="VRA21" s="127"/>
      <c r="VRB21" s="127"/>
      <c r="VRC21" s="127"/>
      <c r="VRD21" s="127"/>
      <c r="VRE21" s="127"/>
      <c r="WAE21" s="127"/>
      <c r="WAF21" s="127"/>
      <c r="WAN21" s="127"/>
      <c r="WAO21" s="127"/>
      <c r="WAP21" s="127"/>
      <c r="WAQ21" s="127"/>
      <c r="WAR21" s="127"/>
      <c r="WAS21" s="127"/>
      <c r="WAT21" s="127"/>
      <c r="WAU21" s="127"/>
      <c r="WAV21" s="127"/>
      <c r="WAW21" s="127"/>
      <c r="WAX21" s="127"/>
      <c r="WAY21" s="127"/>
      <c r="WAZ21" s="127"/>
      <c r="WBA21" s="127"/>
      <c r="WKA21" s="127"/>
      <c r="WKB21" s="127"/>
      <c r="WKJ21" s="127"/>
      <c r="WKK21" s="127"/>
      <c r="WKL21" s="127"/>
      <c r="WKM21" s="127"/>
      <c r="WKN21" s="127"/>
      <c r="WKO21" s="127"/>
      <c r="WKP21" s="127"/>
      <c r="WKQ21" s="127"/>
      <c r="WKR21" s="127"/>
      <c r="WKS21" s="127"/>
      <c r="WKT21" s="127"/>
      <c r="WKU21" s="127"/>
      <c r="WKV21" s="127"/>
      <c r="WKW21" s="127"/>
      <c r="WTW21" s="127"/>
      <c r="WTX21" s="127"/>
      <c r="WUF21" s="127"/>
      <c r="WUG21" s="127"/>
      <c r="WUH21" s="127"/>
      <c r="WUI21" s="127"/>
      <c r="WUJ21" s="127"/>
      <c r="WUK21" s="127"/>
      <c r="WUL21" s="127"/>
      <c r="WUM21" s="127"/>
      <c r="WUN21" s="127"/>
      <c r="WUO21" s="127"/>
      <c r="WUP21" s="127"/>
      <c r="WUQ21" s="127"/>
      <c r="WUR21" s="127"/>
      <c r="WUS21" s="127"/>
    </row>
    <row r="22" spans="1:1009 1243:2033 2267:3057 3291:4081 4315:5105 5339:6129 6363:7153 7387:8177 8411:9201 9435:10225 10459:11249 11483:12273 12507:13297 13531:14321 14555:15345 15579:16113" ht="18.95" customHeight="1" outlineLevel="1">
      <c r="A22" s="240"/>
      <c r="B22" s="256" t="s">
        <v>417</v>
      </c>
      <c r="C22" s="248"/>
      <c r="D22" s="217">
        <v>0</v>
      </c>
      <c r="E22" s="258"/>
      <c r="F22" s="258">
        <v>0</v>
      </c>
      <c r="G22" s="245">
        <v>0</v>
      </c>
      <c r="H22" s="229">
        <f t="shared" si="0"/>
        <v>0</v>
      </c>
      <c r="I22" s="247"/>
      <c r="J22" s="247"/>
      <c r="K22" s="247"/>
      <c r="L22" s="247"/>
      <c r="M22" s="248"/>
      <c r="HK22" s="127"/>
      <c r="HL22" s="127"/>
      <c r="HT22" s="127"/>
      <c r="HU22" s="127"/>
      <c r="HV22" s="127"/>
      <c r="HW22" s="127"/>
      <c r="HX22" s="127"/>
      <c r="HY22" s="127"/>
      <c r="HZ22" s="127"/>
      <c r="IA22" s="127"/>
      <c r="IB22" s="127"/>
      <c r="IC22" s="127"/>
      <c r="ID22" s="127"/>
      <c r="IE22" s="127"/>
      <c r="IF22" s="127"/>
      <c r="IG22" s="127"/>
      <c r="RG22" s="127"/>
      <c r="RH22" s="127"/>
      <c r="RP22" s="127"/>
      <c r="RQ22" s="127"/>
      <c r="RR22" s="127"/>
      <c r="RS22" s="127"/>
      <c r="RT22" s="127"/>
      <c r="RU22" s="127"/>
      <c r="RV22" s="127"/>
      <c r="RW22" s="127"/>
      <c r="RX22" s="127"/>
      <c r="RY22" s="127"/>
      <c r="RZ22" s="127"/>
      <c r="SA22" s="127"/>
      <c r="SB22" s="127"/>
      <c r="SC22" s="127"/>
      <c r="ABC22" s="127"/>
      <c r="ABD22" s="127"/>
      <c r="ABL22" s="127"/>
      <c r="ABM22" s="127"/>
      <c r="ABN22" s="127"/>
      <c r="ABO22" s="127"/>
      <c r="ABP22" s="127"/>
      <c r="ABQ22" s="127"/>
      <c r="ABR22" s="127"/>
      <c r="ABS22" s="127"/>
      <c r="ABT22" s="127"/>
      <c r="ABU22" s="127"/>
      <c r="ABV22" s="127"/>
      <c r="ABW22" s="127"/>
      <c r="ABX22" s="127"/>
      <c r="ABY22" s="127"/>
      <c r="AKY22" s="127"/>
      <c r="AKZ22" s="127"/>
      <c r="ALH22" s="127"/>
      <c r="ALI22" s="127"/>
      <c r="ALJ22" s="127"/>
      <c r="ALK22" s="127"/>
      <c r="ALL22" s="127"/>
      <c r="ALM22" s="127"/>
      <c r="ALN22" s="127"/>
      <c r="ALO22" s="127"/>
      <c r="ALP22" s="127"/>
      <c r="ALQ22" s="127"/>
      <c r="ALR22" s="127"/>
      <c r="ALS22" s="127"/>
      <c r="ALT22" s="127"/>
      <c r="ALU22" s="127"/>
      <c r="AUU22" s="127"/>
      <c r="AUV22" s="127"/>
      <c r="AVD22" s="127"/>
      <c r="AVE22" s="127"/>
      <c r="AVF22" s="127"/>
      <c r="AVG22" s="127"/>
      <c r="AVH22" s="127"/>
      <c r="AVI22" s="127"/>
      <c r="AVJ22" s="127"/>
      <c r="AVK22" s="127"/>
      <c r="AVL22" s="127"/>
      <c r="AVM22" s="127"/>
      <c r="AVN22" s="127"/>
      <c r="AVO22" s="127"/>
      <c r="AVP22" s="127"/>
      <c r="AVQ22" s="127"/>
      <c r="BEQ22" s="127"/>
      <c r="BER22" s="127"/>
      <c r="BEZ22" s="127"/>
      <c r="BFA22" s="127"/>
      <c r="BFB22" s="127"/>
      <c r="BFC22" s="127"/>
      <c r="BFD22" s="127"/>
      <c r="BFE22" s="127"/>
      <c r="BFF22" s="127"/>
      <c r="BFG22" s="127"/>
      <c r="BFH22" s="127"/>
      <c r="BFI22" s="127"/>
      <c r="BFJ22" s="127"/>
      <c r="BFK22" s="127"/>
      <c r="BFL22" s="127"/>
      <c r="BFM22" s="127"/>
      <c r="BOM22" s="127"/>
      <c r="BON22" s="127"/>
      <c r="BOV22" s="127"/>
      <c r="BOW22" s="127"/>
      <c r="BOX22" s="127"/>
      <c r="BOY22" s="127"/>
      <c r="BOZ22" s="127"/>
      <c r="BPA22" s="127"/>
      <c r="BPB22" s="127"/>
      <c r="BPC22" s="127"/>
      <c r="BPD22" s="127"/>
      <c r="BPE22" s="127"/>
      <c r="BPF22" s="127"/>
      <c r="BPG22" s="127"/>
      <c r="BPH22" s="127"/>
      <c r="BPI22" s="127"/>
      <c r="BYI22" s="127"/>
      <c r="BYJ22" s="127"/>
      <c r="BYR22" s="127"/>
      <c r="BYS22" s="127"/>
      <c r="BYT22" s="127"/>
      <c r="BYU22" s="127"/>
      <c r="BYV22" s="127"/>
      <c r="BYW22" s="127"/>
      <c r="BYX22" s="127"/>
      <c r="BYY22" s="127"/>
      <c r="BYZ22" s="127"/>
      <c r="BZA22" s="127"/>
      <c r="BZB22" s="127"/>
      <c r="BZC22" s="127"/>
      <c r="BZD22" s="127"/>
      <c r="BZE22" s="127"/>
      <c r="CIE22" s="127"/>
      <c r="CIF22" s="127"/>
      <c r="CIN22" s="127"/>
      <c r="CIO22" s="127"/>
      <c r="CIP22" s="127"/>
      <c r="CIQ22" s="127"/>
      <c r="CIR22" s="127"/>
      <c r="CIS22" s="127"/>
      <c r="CIT22" s="127"/>
      <c r="CIU22" s="127"/>
      <c r="CIV22" s="127"/>
      <c r="CIW22" s="127"/>
      <c r="CIX22" s="127"/>
      <c r="CIY22" s="127"/>
      <c r="CIZ22" s="127"/>
      <c r="CJA22" s="127"/>
      <c r="CSA22" s="127"/>
      <c r="CSB22" s="127"/>
      <c r="CSJ22" s="127"/>
      <c r="CSK22" s="127"/>
      <c r="CSL22" s="127"/>
      <c r="CSM22" s="127"/>
      <c r="CSN22" s="127"/>
      <c r="CSO22" s="127"/>
      <c r="CSP22" s="127"/>
      <c r="CSQ22" s="127"/>
      <c r="CSR22" s="127"/>
      <c r="CSS22" s="127"/>
      <c r="CST22" s="127"/>
      <c r="CSU22" s="127"/>
      <c r="CSV22" s="127"/>
      <c r="CSW22" s="127"/>
      <c r="DBW22" s="127"/>
      <c r="DBX22" s="127"/>
      <c r="DCF22" s="127"/>
      <c r="DCG22" s="127"/>
      <c r="DCH22" s="127"/>
      <c r="DCI22" s="127"/>
      <c r="DCJ22" s="127"/>
      <c r="DCK22" s="127"/>
      <c r="DCL22" s="127"/>
      <c r="DCM22" s="127"/>
      <c r="DCN22" s="127"/>
      <c r="DCO22" s="127"/>
      <c r="DCP22" s="127"/>
      <c r="DCQ22" s="127"/>
      <c r="DCR22" s="127"/>
      <c r="DCS22" s="127"/>
      <c r="DLS22" s="127"/>
      <c r="DLT22" s="127"/>
      <c r="DMB22" s="127"/>
      <c r="DMC22" s="127"/>
      <c r="DMD22" s="127"/>
      <c r="DME22" s="127"/>
      <c r="DMF22" s="127"/>
      <c r="DMG22" s="127"/>
      <c r="DMH22" s="127"/>
      <c r="DMI22" s="127"/>
      <c r="DMJ22" s="127"/>
      <c r="DMK22" s="127"/>
      <c r="DML22" s="127"/>
      <c r="DMM22" s="127"/>
      <c r="DMN22" s="127"/>
      <c r="DMO22" s="127"/>
      <c r="DVO22" s="127"/>
      <c r="DVP22" s="127"/>
      <c r="DVX22" s="127"/>
      <c r="DVY22" s="127"/>
      <c r="DVZ22" s="127"/>
      <c r="DWA22" s="127"/>
      <c r="DWB22" s="127"/>
      <c r="DWC22" s="127"/>
      <c r="DWD22" s="127"/>
      <c r="DWE22" s="127"/>
      <c r="DWF22" s="127"/>
      <c r="DWG22" s="127"/>
      <c r="DWH22" s="127"/>
      <c r="DWI22" s="127"/>
      <c r="DWJ22" s="127"/>
      <c r="DWK22" s="127"/>
      <c r="EFK22" s="127"/>
      <c r="EFL22" s="127"/>
      <c r="EFT22" s="127"/>
      <c r="EFU22" s="127"/>
      <c r="EFV22" s="127"/>
      <c r="EFW22" s="127"/>
      <c r="EFX22" s="127"/>
      <c r="EFY22" s="127"/>
      <c r="EFZ22" s="127"/>
      <c r="EGA22" s="127"/>
      <c r="EGB22" s="127"/>
      <c r="EGC22" s="127"/>
      <c r="EGD22" s="127"/>
      <c r="EGE22" s="127"/>
      <c r="EGF22" s="127"/>
      <c r="EGG22" s="127"/>
      <c r="EPG22" s="127"/>
      <c r="EPH22" s="127"/>
      <c r="EPP22" s="127"/>
      <c r="EPQ22" s="127"/>
      <c r="EPR22" s="127"/>
      <c r="EPS22" s="127"/>
      <c r="EPT22" s="127"/>
      <c r="EPU22" s="127"/>
      <c r="EPV22" s="127"/>
      <c r="EPW22" s="127"/>
      <c r="EPX22" s="127"/>
      <c r="EPY22" s="127"/>
      <c r="EPZ22" s="127"/>
      <c r="EQA22" s="127"/>
      <c r="EQB22" s="127"/>
      <c r="EQC22" s="127"/>
      <c r="EZC22" s="127"/>
      <c r="EZD22" s="127"/>
      <c r="EZL22" s="127"/>
      <c r="EZM22" s="127"/>
      <c r="EZN22" s="127"/>
      <c r="EZO22" s="127"/>
      <c r="EZP22" s="127"/>
      <c r="EZQ22" s="127"/>
      <c r="EZR22" s="127"/>
      <c r="EZS22" s="127"/>
      <c r="EZT22" s="127"/>
      <c r="EZU22" s="127"/>
      <c r="EZV22" s="127"/>
      <c r="EZW22" s="127"/>
      <c r="EZX22" s="127"/>
      <c r="EZY22" s="127"/>
      <c r="FIY22" s="127"/>
      <c r="FIZ22" s="127"/>
      <c r="FJH22" s="127"/>
      <c r="FJI22" s="127"/>
      <c r="FJJ22" s="127"/>
      <c r="FJK22" s="127"/>
      <c r="FJL22" s="127"/>
      <c r="FJM22" s="127"/>
      <c r="FJN22" s="127"/>
      <c r="FJO22" s="127"/>
      <c r="FJP22" s="127"/>
      <c r="FJQ22" s="127"/>
      <c r="FJR22" s="127"/>
      <c r="FJS22" s="127"/>
      <c r="FJT22" s="127"/>
      <c r="FJU22" s="127"/>
      <c r="FSU22" s="127"/>
      <c r="FSV22" s="127"/>
      <c r="FTD22" s="127"/>
      <c r="FTE22" s="127"/>
      <c r="FTF22" s="127"/>
      <c r="FTG22" s="127"/>
      <c r="FTH22" s="127"/>
      <c r="FTI22" s="127"/>
      <c r="FTJ22" s="127"/>
      <c r="FTK22" s="127"/>
      <c r="FTL22" s="127"/>
      <c r="FTM22" s="127"/>
      <c r="FTN22" s="127"/>
      <c r="FTO22" s="127"/>
      <c r="FTP22" s="127"/>
      <c r="FTQ22" s="127"/>
      <c r="GCQ22" s="127"/>
      <c r="GCR22" s="127"/>
      <c r="GCZ22" s="127"/>
      <c r="GDA22" s="127"/>
      <c r="GDB22" s="127"/>
      <c r="GDC22" s="127"/>
      <c r="GDD22" s="127"/>
      <c r="GDE22" s="127"/>
      <c r="GDF22" s="127"/>
      <c r="GDG22" s="127"/>
      <c r="GDH22" s="127"/>
      <c r="GDI22" s="127"/>
      <c r="GDJ22" s="127"/>
      <c r="GDK22" s="127"/>
      <c r="GDL22" s="127"/>
      <c r="GDM22" s="127"/>
      <c r="GMM22" s="127"/>
      <c r="GMN22" s="127"/>
      <c r="GMV22" s="127"/>
      <c r="GMW22" s="127"/>
      <c r="GMX22" s="127"/>
      <c r="GMY22" s="127"/>
      <c r="GMZ22" s="127"/>
      <c r="GNA22" s="127"/>
      <c r="GNB22" s="127"/>
      <c r="GNC22" s="127"/>
      <c r="GND22" s="127"/>
      <c r="GNE22" s="127"/>
      <c r="GNF22" s="127"/>
      <c r="GNG22" s="127"/>
      <c r="GNH22" s="127"/>
      <c r="GNI22" s="127"/>
      <c r="GWI22" s="127"/>
      <c r="GWJ22" s="127"/>
      <c r="GWR22" s="127"/>
      <c r="GWS22" s="127"/>
      <c r="GWT22" s="127"/>
      <c r="GWU22" s="127"/>
      <c r="GWV22" s="127"/>
      <c r="GWW22" s="127"/>
      <c r="GWX22" s="127"/>
      <c r="GWY22" s="127"/>
      <c r="GWZ22" s="127"/>
      <c r="GXA22" s="127"/>
      <c r="GXB22" s="127"/>
      <c r="GXC22" s="127"/>
      <c r="GXD22" s="127"/>
      <c r="GXE22" s="127"/>
      <c r="HGE22" s="127"/>
      <c r="HGF22" s="127"/>
      <c r="HGN22" s="127"/>
      <c r="HGO22" s="127"/>
      <c r="HGP22" s="127"/>
      <c r="HGQ22" s="127"/>
      <c r="HGR22" s="127"/>
      <c r="HGS22" s="127"/>
      <c r="HGT22" s="127"/>
      <c r="HGU22" s="127"/>
      <c r="HGV22" s="127"/>
      <c r="HGW22" s="127"/>
      <c r="HGX22" s="127"/>
      <c r="HGY22" s="127"/>
      <c r="HGZ22" s="127"/>
      <c r="HHA22" s="127"/>
      <c r="HQA22" s="127"/>
      <c r="HQB22" s="127"/>
      <c r="HQJ22" s="127"/>
      <c r="HQK22" s="127"/>
      <c r="HQL22" s="127"/>
      <c r="HQM22" s="127"/>
      <c r="HQN22" s="127"/>
      <c r="HQO22" s="127"/>
      <c r="HQP22" s="127"/>
      <c r="HQQ22" s="127"/>
      <c r="HQR22" s="127"/>
      <c r="HQS22" s="127"/>
      <c r="HQT22" s="127"/>
      <c r="HQU22" s="127"/>
      <c r="HQV22" s="127"/>
      <c r="HQW22" s="127"/>
      <c r="HZW22" s="127"/>
      <c r="HZX22" s="127"/>
      <c r="IAF22" s="127"/>
      <c r="IAG22" s="127"/>
      <c r="IAH22" s="127"/>
      <c r="IAI22" s="127"/>
      <c r="IAJ22" s="127"/>
      <c r="IAK22" s="127"/>
      <c r="IAL22" s="127"/>
      <c r="IAM22" s="127"/>
      <c r="IAN22" s="127"/>
      <c r="IAO22" s="127"/>
      <c r="IAP22" s="127"/>
      <c r="IAQ22" s="127"/>
      <c r="IAR22" s="127"/>
      <c r="IAS22" s="127"/>
      <c r="IJS22" s="127"/>
      <c r="IJT22" s="127"/>
      <c r="IKB22" s="127"/>
      <c r="IKC22" s="127"/>
      <c r="IKD22" s="127"/>
      <c r="IKE22" s="127"/>
      <c r="IKF22" s="127"/>
      <c r="IKG22" s="127"/>
      <c r="IKH22" s="127"/>
      <c r="IKI22" s="127"/>
      <c r="IKJ22" s="127"/>
      <c r="IKK22" s="127"/>
      <c r="IKL22" s="127"/>
      <c r="IKM22" s="127"/>
      <c r="IKN22" s="127"/>
      <c r="IKO22" s="127"/>
      <c r="ITO22" s="127"/>
      <c r="ITP22" s="127"/>
      <c r="ITX22" s="127"/>
      <c r="ITY22" s="127"/>
      <c r="ITZ22" s="127"/>
      <c r="IUA22" s="127"/>
      <c r="IUB22" s="127"/>
      <c r="IUC22" s="127"/>
      <c r="IUD22" s="127"/>
      <c r="IUE22" s="127"/>
      <c r="IUF22" s="127"/>
      <c r="IUG22" s="127"/>
      <c r="IUH22" s="127"/>
      <c r="IUI22" s="127"/>
      <c r="IUJ22" s="127"/>
      <c r="IUK22" s="127"/>
      <c r="JDK22" s="127"/>
      <c r="JDL22" s="127"/>
      <c r="JDT22" s="127"/>
      <c r="JDU22" s="127"/>
      <c r="JDV22" s="127"/>
      <c r="JDW22" s="127"/>
      <c r="JDX22" s="127"/>
      <c r="JDY22" s="127"/>
      <c r="JDZ22" s="127"/>
      <c r="JEA22" s="127"/>
      <c r="JEB22" s="127"/>
      <c r="JEC22" s="127"/>
      <c r="JED22" s="127"/>
      <c r="JEE22" s="127"/>
      <c r="JEF22" s="127"/>
      <c r="JEG22" s="127"/>
      <c r="JNG22" s="127"/>
      <c r="JNH22" s="127"/>
      <c r="JNP22" s="127"/>
      <c r="JNQ22" s="127"/>
      <c r="JNR22" s="127"/>
      <c r="JNS22" s="127"/>
      <c r="JNT22" s="127"/>
      <c r="JNU22" s="127"/>
      <c r="JNV22" s="127"/>
      <c r="JNW22" s="127"/>
      <c r="JNX22" s="127"/>
      <c r="JNY22" s="127"/>
      <c r="JNZ22" s="127"/>
      <c r="JOA22" s="127"/>
      <c r="JOB22" s="127"/>
      <c r="JOC22" s="127"/>
      <c r="JXC22" s="127"/>
      <c r="JXD22" s="127"/>
      <c r="JXL22" s="127"/>
      <c r="JXM22" s="127"/>
      <c r="JXN22" s="127"/>
      <c r="JXO22" s="127"/>
      <c r="JXP22" s="127"/>
      <c r="JXQ22" s="127"/>
      <c r="JXR22" s="127"/>
      <c r="JXS22" s="127"/>
      <c r="JXT22" s="127"/>
      <c r="JXU22" s="127"/>
      <c r="JXV22" s="127"/>
      <c r="JXW22" s="127"/>
      <c r="JXX22" s="127"/>
      <c r="JXY22" s="127"/>
      <c r="KGY22" s="127"/>
      <c r="KGZ22" s="127"/>
      <c r="KHH22" s="127"/>
      <c r="KHI22" s="127"/>
      <c r="KHJ22" s="127"/>
      <c r="KHK22" s="127"/>
      <c r="KHL22" s="127"/>
      <c r="KHM22" s="127"/>
      <c r="KHN22" s="127"/>
      <c r="KHO22" s="127"/>
      <c r="KHP22" s="127"/>
      <c r="KHQ22" s="127"/>
      <c r="KHR22" s="127"/>
      <c r="KHS22" s="127"/>
      <c r="KHT22" s="127"/>
      <c r="KHU22" s="127"/>
      <c r="KQU22" s="127"/>
      <c r="KQV22" s="127"/>
      <c r="KRD22" s="127"/>
      <c r="KRE22" s="127"/>
      <c r="KRF22" s="127"/>
      <c r="KRG22" s="127"/>
      <c r="KRH22" s="127"/>
      <c r="KRI22" s="127"/>
      <c r="KRJ22" s="127"/>
      <c r="KRK22" s="127"/>
      <c r="KRL22" s="127"/>
      <c r="KRM22" s="127"/>
      <c r="KRN22" s="127"/>
      <c r="KRO22" s="127"/>
      <c r="KRP22" s="127"/>
      <c r="KRQ22" s="127"/>
      <c r="LAQ22" s="127"/>
      <c r="LAR22" s="127"/>
      <c r="LAZ22" s="127"/>
      <c r="LBA22" s="127"/>
      <c r="LBB22" s="127"/>
      <c r="LBC22" s="127"/>
      <c r="LBD22" s="127"/>
      <c r="LBE22" s="127"/>
      <c r="LBF22" s="127"/>
      <c r="LBG22" s="127"/>
      <c r="LBH22" s="127"/>
      <c r="LBI22" s="127"/>
      <c r="LBJ22" s="127"/>
      <c r="LBK22" s="127"/>
      <c r="LBL22" s="127"/>
      <c r="LBM22" s="127"/>
      <c r="LKM22" s="127"/>
      <c r="LKN22" s="127"/>
      <c r="LKV22" s="127"/>
      <c r="LKW22" s="127"/>
      <c r="LKX22" s="127"/>
      <c r="LKY22" s="127"/>
      <c r="LKZ22" s="127"/>
      <c r="LLA22" s="127"/>
      <c r="LLB22" s="127"/>
      <c r="LLC22" s="127"/>
      <c r="LLD22" s="127"/>
      <c r="LLE22" s="127"/>
      <c r="LLF22" s="127"/>
      <c r="LLG22" s="127"/>
      <c r="LLH22" s="127"/>
      <c r="LLI22" s="127"/>
      <c r="LUI22" s="127"/>
      <c r="LUJ22" s="127"/>
      <c r="LUR22" s="127"/>
      <c r="LUS22" s="127"/>
      <c r="LUT22" s="127"/>
      <c r="LUU22" s="127"/>
      <c r="LUV22" s="127"/>
      <c r="LUW22" s="127"/>
      <c r="LUX22" s="127"/>
      <c r="LUY22" s="127"/>
      <c r="LUZ22" s="127"/>
      <c r="LVA22" s="127"/>
      <c r="LVB22" s="127"/>
      <c r="LVC22" s="127"/>
      <c r="LVD22" s="127"/>
      <c r="LVE22" s="127"/>
      <c r="MEE22" s="127"/>
      <c r="MEF22" s="127"/>
      <c r="MEN22" s="127"/>
      <c r="MEO22" s="127"/>
      <c r="MEP22" s="127"/>
      <c r="MEQ22" s="127"/>
      <c r="MER22" s="127"/>
      <c r="MES22" s="127"/>
      <c r="MET22" s="127"/>
      <c r="MEU22" s="127"/>
      <c r="MEV22" s="127"/>
      <c r="MEW22" s="127"/>
      <c r="MEX22" s="127"/>
      <c r="MEY22" s="127"/>
      <c r="MEZ22" s="127"/>
      <c r="MFA22" s="127"/>
      <c r="MOA22" s="127"/>
      <c r="MOB22" s="127"/>
      <c r="MOJ22" s="127"/>
      <c r="MOK22" s="127"/>
      <c r="MOL22" s="127"/>
      <c r="MOM22" s="127"/>
      <c r="MON22" s="127"/>
      <c r="MOO22" s="127"/>
      <c r="MOP22" s="127"/>
      <c r="MOQ22" s="127"/>
      <c r="MOR22" s="127"/>
      <c r="MOS22" s="127"/>
      <c r="MOT22" s="127"/>
      <c r="MOU22" s="127"/>
      <c r="MOV22" s="127"/>
      <c r="MOW22" s="127"/>
      <c r="MXW22" s="127"/>
      <c r="MXX22" s="127"/>
      <c r="MYF22" s="127"/>
      <c r="MYG22" s="127"/>
      <c r="MYH22" s="127"/>
      <c r="MYI22" s="127"/>
      <c r="MYJ22" s="127"/>
      <c r="MYK22" s="127"/>
      <c r="MYL22" s="127"/>
      <c r="MYM22" s="127"/>
      <c r="MYN22" s="127"/>
      <c r="MYO22" s="127"/>
      <c r="MYP22" s="127"/>
      <c r="MYQ22" s="127"/>
      <c r="MYR22" s="127"/>
      <c r="MYS22" s="127"/>
      <c r="NHS22" s="127"/>
      <c r="NHT22" s="127"/>
      <c r="NIB22" s="127"/>
      <c r="NIC22" s="127"/>
      <c r="NID22" s="127"/>
      <c r="NIE22" s="127"/>
      <c r="NIF22" s="127"/>
      <c r="NIG22" s="127"/>
      <c r="NIH22" s="127"/>
      <c r="NII22" s="127"/>
      <c r="NIJ22" s="127"/>
      <c r="NIK22" s="127"/>
      <c r="NIL22" s="127"/>
      <c r="NIM22" s="127"/>
      <c r="NIN22" s="127"/>
      <c r="NIO22" s="127"/>
      <c r="NRO22" s="127"/>
      <c r="NRP22" s="127"/>
      <c r="NRX22" s="127"/>
      <c r="NRY22" s="127"/>
      <c r="NRZ22" s="127"/>
      <c r="NSA22" s="127"/>
      <c r="NSB22" s="127"/>
      <c r="NSC22" s="127"/>
      <c r="NSD22" s="127"/>
      <c r="NSE22" s="127"/>
      <c r="NSF22" s="127"/>
      <c r="NSG22" s="127"/>
      <c r="NSH22" s="127"/>
      <c r="NSI22" s="127"/>
      <c r="NSJ22" s="127"/>
      <c r="NSK22" s="127"/>
      <c r="OBK22" s="127"/>
      <c r="OBL22" s="127"/>
      <c r="OBT22" s="127"/>
      <c r="OBU22" s="127"/>
      <c r="OBV22" s="127"/>
      <c r="OBW22" s="127"/>
      <c r="OBX22" s="127"/>
      <c r="OBY22" s="127"/>
      <c r="OBZ22" s="127"/>
      <c r="OCA22" s="127"/>
      <c r="OCB22" s="127"/>
      <c r="OCC22" s="127"/>
      <c r="OCD22" s="127"/>
      <c r="OCE22" s="127"/>
      <c r="OCF22" s="127"/>
      <c r="OCG22" s="127"/>
      <c r="OLG22" s="127"/>
      <c r="OLH22" s="127"/>
      <c r="OLP22" s="127"/>
      <c r="OLQ22" s="127"/>
      <c r="OLR22" s="127"/>
      <c r="OLS22" s="127"/>
      <c r="OLT22" s="127"/>
      <c r="OLU22" s="127"/>
      <c r="OLV22" s="127"/>
      <c r="OLW22" s="127"/>
      <c r="OLX22" s="127"/>
      <c r="OLY22" s="127"/>
      <c r="OLZ22" s="127"/>
      <c r="OMA22" s="127"/>
      <c r="OMB22" s="127"/>
      <c r="OMC22" s="127"/>
      <c r="OVC22" s="127"/>
      <c r="OVD22" s="127"/>
      <c r="OVL22" s="127"/>
      <c r="OVM22" s="127"/>
      <c r="OVN22" s="127"/>
      <c r="OVO22" s="127"/>
      <c r="OVP22" s="127"/>
      <c r="OVQ22" s="127"/>
      <c r="OVR22" s="127"/>
      <c r="OVS22" s="127"/>
      <c r="OVT22" s="127"/>
      <c r="OVU22" s="127"/>
      <c r="OVV22" s="127"/>
      <c r="OVW22" s="127"/>
      <c r="OVX22" s="127"/>
      <c r="OVY22" s="127"/>
      <c r="PEY22" s="127"/>
      <c r="PEZ22" s="127"/>
      <c r="PFH22" s="127"/>
      <c r="PFI22" s="127"/>
      <c r="PFJ22" s="127"/>
      <c r="PFK22" s="127"/>
      <c r="PFL22" s="127"/>
      <c r="PFM22" s="127"/>
      <c r="PFN22" s="127"/>
      <c r="PFO22" s="127"/>
      <c r="PFP22" s="127"/>
      <c r="PFQ22" s="127"/>
      <c r="PFR22" s="127"/>
      <c r="PFS22" s="127"/>
      <c r="PFT22" s="127"/>
      <c r="PFU22" s="127"/>
      <c r="POU22" s="127"/>
      <c r="POV22" s="127"/>
      <c r="PPD22" s="127"/>
      <c r="PPE22" s="127"/>
      <c r="PPF22" s="127"/>
      <c r="PPG22" s="127"/>
      <c r="PPH22" s="127"/>
      <c r="PPI22" s="127"/>
      <c r="PPJ22" s="127"/>
      <c r="PPK22" s="127"/>
      <c r="PPL22" s="127"/>
      <c r="PPM22" s="127"/>
      <c r="PPN22" s="127"/>
      <c r="PPO22" s="127"/>
      <c r="PPP22" s="127"/>
      <c r="PPQ22" s="127"/>
      <c r="PYQ22" s="127"/>
      <c r="PYR22" s="127"/>
      <c r="PYZ22" s="127"/>
      <c r="PZA22" s="127"/>
      <c r="PZB22" s="127"/>
      <c r="PZC22" s="127"/>
      <c r="PZD22" s="127"/>
      <c r="PZE22" s="127"/>
      <c r="PZF22" s="127"/>
      <c r="PZG22" s="127"/>
      <c r="PZH22" s="127"/>
      <c r="PZI22" s="127"/>
      <c r="PZJ22" s="127"/>
      <c r="PZK22" s="127"/>
      <c r="PZL22" s="127"/>
      <c r="PZM22" s="127"/>
      <c r="QIM22" s="127"/>
      <c r="QIN22" s="127"/>
      <c r="QIV22" s="127"/>
      <c r="QIW22" s="127"/>
      <c r="QIX22" s="127"/>
      <c r="QIY22" s="127"/>
      <c r="QIZ22" s="127"/>
      <c r="QJA22" s="127"/>
      <c r="QJB22" s="127"/>
      <c r="QJC22" s="127"/>
      <c r="QJD22" s="127"/>
      <c r="QJE22" s="127"/>
      <c r="QJF22" s="127"/>
      <c r="QJG22" s="127"/>
      <c r="QJH22" s="127"/>
      <c r="QJI22" s="127"/>
      <c r="QSI22" s="127"/>
      <c r="QSJ22" s="127"/>
      <c r="QSR22" s="127"/>
      <c r="QSS22" s="127"/>
      <c r="QST22" s="127"/>
      <c r="QSU22" s="127"/>
      <c r="QSV22" s="127"/>
      <c r="QSW22" s="127"/>
      <c r="QSX22" s="127"/>
      <c r="QSY22" s="127"/>
      <c r="QSZ22" s="127"/>
      <c r="QTA22" s="127"/>
      <c r="QTB22" s="127"/>
      <c r="QTC22" s="127"/>
      <c r="QTD22" s="127"/>
      <c r="QTE22" s="127"/>
      <c r="RCE22" s="127"/>
      <c r="RCF22" s="127"/>
      <c r="RCN22" s="127"/>
      <c r="RCO22" s="127"/>
      <c r="RCP22" s="127"/>
      <c r="RCQ22" s="127"/>
      <c r="RCR22" s="127"/>
      <c r="RCS22" s="127"/>
      <c r="RCT22" s="127"/>
      <c r="RCU22" s="127"/>
      <c r="RCV22" s="127"/>
      <c r="RCW22" s="127"/>
      <c r="RCX22" s="127"/>
      <c r="RCY22" s="127"/>
      <c r="RCZ22" s="127"/>
      <c r="RDA22" s="127"/>
      <c r="RMA22" s="127"/>
      <c r="RMB22" s="127"/>
      <c r="RMJ22" s="127"/>
      <c r="RMK22" s="127"/>
      <c r="RML22" s="127"/>
      <c r="RMM22" s="127"/>
      <c r="RMN22" s="127"/>
      <c r="RMO22" s="127"/>
      <c r="RMP22" s="127"/>
      <c r="RMQ22" s="127"/>
      <c r="RMR22" s="127"/>
      <c r="RMS22" s="127"/>
      <c r="RMT22" s="127"/>
      <c r="RMU22" s="127"/>
      <c r="RMV22" s="127"/>
      <c r="RMW22" s="127"/>
      <c r="RVW22" s="127"/>
      <c r="RVX22" s="127"/>
      <c r="RWF22" s="127"/>
      <c r="RWG22" s="127"/>
      <c r="RWH22" s="127"/>
      <c r="RWI22" s="127"/>
      <c r="RWJ22" s="127"/>
      <c r="RWK22" s="127"/>
      <c r="RWL22" s="127"/>
      <c r="RWM22" s="127"/>
      <c r="RWN22" s="127"/>
      <c r="RWO22" s="127"/>
      <c r="RWP22" s="127"/>
      <c r="RWQ22" s="127"/>
      <c r="RWR22" s="127"/>
      <c r="RWS22" s="127"/>
      <c r="SFS22" s="127"/>
      <c r="SFT22" s="127"/>
      <c r="SGB22" s="127"/>
      <c r="SGC22" s="127"/>
      <c r="SGD22" s="127"/>
      <c r="SGE22" s="127"/>
      <c r="SGF22" s="127"/>
      <c r="SGG22" s="127"/>
      <c r="SGH22" s="127"/>
      <c r="SGI22" s="127"/>
      <c r="SGJ22" s="127"/>
      <c r="SGK22" s="127"/>
      <c r="SGL22" s="127"/>
      <c r="SGM22" s="127"/>
      <c r="SGN22" s="127"/>
      <c r="SGO22" s="127"/>
      <c r="SPO22" s="127"/>
      <c r="SPP22" s="127"/>
      <c r="SPX22" s="127"/>
      <c r="SPY22" s="127"/>
      <c r="SPZ22" s="127"/>
      <c r="SQA22" s="127"/>
      <c r="SQB22" s="127"/>
      <c r="SQC22" s="127"/>
      <c r="SQD22" s="127"/>
      <c r="SQE22" s="127"/>
      <c r="SQF22" s="127"/>
      <c r="SQG22" s="127"/>
      <c r="SQH22" s="127"/>
      <c r="SQI22" s="127"/>
      <c r="SQJ22" s="127"/>
      <c r="SQK22" s="127"/>
      <c r="SZK22" s="127"/>
      <c r="SZL22" s="127"/>
      <c r="SZT22" s="127"/>
      <c r="SZU22" s="127"/>
      <c r="SZV22" s="127"/>
      <c r="SZW22" s="127"/>
      <c r="SZX22" s="127"/>
      <c r="SZY22" s="127"/>
      <c r="SZZ22" s="127"/>
      <c r="TAA22" s="127"/>
      <c r="TAB22" s="127"/>
      <c r="TAC22" s="127"/>
      <c r="TAD22" s="127"/>
      <c r="TAE22" s="127"/>
      <c r="TAF22" s="127"/>
      <c r="TAG22" s="127"/>
      <c r="TJG22" s="127"/>
      <c r="TJH22" s="127"/>
      <c r="TJP22" s="127"/>
      <c r="TJQ22" s="127"/>
      <c r="TJR22" s="127"/>
      <c r="TJS22" s="127"/>
      <c r="TJT22" s="127"/>
      <c r="TJU22" s="127"/>
      <c r="TJV22" s="127"/>
      <c r="TJW22" s="127"/>
      <c r="TJX22" s="127"/>
      <c r="TJY22" s="127"/>
      <c r="TJZ22" s="127"/>
      <c r="TKA22" s="127"/>
      <c r="TKB22" s="127"/>
      <c r="TKC22" s="127"/>
      <c r="TTC22" s="127"/>
      <c r="TTD22" s="127"/>
      <c r="TTL22" s="127"/>
      <c r="TTM22" s="127"/>
      <c r="TTN22" s="127"/>
      <c r="TTO22" s="127"/>
      <c r="TTP22" s="127"/>
      <c r="TTQ22" s="127"/>
      <c r="TTR22" s="127"/>
      <c r="TTS22" s="127"/>
      <c r="TTT22" s="127"/>
      <c r="TTU22" s="127"/>
      <c r="TTV22" s="127"/>
      <c r="TTW22" s="127"/>
      <c r="TTX22" s="127"/>
      <c r="TTY22" s="127"/>
      <c r="UCY22" s="127"/>
      <c r="UCZ22" s="127"/>
      <c r="UDH22" s="127"/>
      <c r="UDI22" s="127"/>
      <c r="UDJ22" s="127"/>
      <c r="UDK22" s="127"/>
      <c r="UDL22" s="127"/>
      <c r="UDM22" s="127"/>
      <c r="UDN22" s="127"/>
      <c r="UDO22" s="127"/>
      <c r="UDP22" s="127"/>
      <c r="UDQ22" s="127"/>
      <c r="UDR22" s="127"/>
      <c r="UDS22" s="127"/>
      <c r="UDT22" s="127"/>
      <c r="UDU22" s="127"/>
      <c r="UMU22" s="127"/>
      <c r="UMV22" s="127"/>
      <c r="UND22" s="127"/>
      <c r="UNE22" s="127"/>
      <c r="UNF22" s="127"/>
      <c r="UNG22" s="127"/>
      <c r="UNH22" s="127"/>
      <c r="UNI22" s="127"/>
      <c r="UNJ22" s="127"/>
      <c r="UNK22" s="127"/>
      <c r="UNL22" s="127"/>
      <c r="UNM22" s="127"/>
      <c r="UNN22" s="127"/>
      <c r="UNO22" s="127"/>
      <c r="UNP22" s="127"/>
      <c r="UNQ22" s="127"/>
      <c r="UWQ22" s="127"/>
      <c r="UWR22" s="127"/>
      <c r="UWZ22" s="127"/>
      <c r="UXA22" s="127"/>
      <c r="UXB22" s="127"/>
      <c r="UXC22" s="127"/>
      <c r="UXD22" s="127"/>
      <c r="UXE22" s="127"/>
      <c r="UXF22" s="127"/>
      <c r="UXG22" s="127"/>
      <c r="UXH22" s="127"/>
      <c r="UXI22" s="127"/>
      <c r="UXJ22" s="127"/>
      <c r="UXK22" s="127"/>
      <c r="UXL22" s="127"/>
      <c r="UXM22" s="127"/>
      <c r="VGM22" s="127"/>
      <c r="VGN22" s="127"/>
      <c r="VGV22" s="127"/>
      <c r="VGW22" s="127"/>
      <c r="VGX22" s="127"/>
      <c r="VGY22" s="127"/>
      <c r="VGZ22" s="127"/>
      <c r="VHA22" s="127"/>
      <c r="VHB22" s="127"/>
      <c r="VHC22" s="127"/>
      <c r="VHD22" s="127"/>
      <c r="VHE22" s="127"/>
      <c r="VHF22" s="127"/>
      <c r="VHG22" s="127"/>
      <c r="VHH22" s="127"/>
      <c r="VHI22" s="127"/>
      <c r="VQI22" s="127"/>
      <c r="VQJ22" s="127"/>
      <c r="VQR22" s="127"/>
      <c r="VQS22" s="127"/>
      <c r="VQT22" s="127"/>
      <c r="VQU22" s="127"/>
      <c r="VQV22" s="127"/>
      <c r="VQW22" s="127"/>
      <c r="VQX22" s="127"/>
      <c r="VQY22" s="127"/>
      <c r="VQZ22" s="127"/>
      <c r="VRA22" s="127"/>
      <c r="VRB22" s="127"/>
      <c r="VRC22" s="127"/>
      <c r="VRD22" s="127"/>
      <c r="VRE22" s="127"/>
      <c r="WAE22" s="127"/>
      <c r="WAF22" s="127"/>
      <c r="WAN22" s="127"/>
      <c r="WAO22" s="127"/>
      <c r="WAP22" s="127"/>
      <c r="WAQ22" s="127"/>
      <c r="WAR22" s="127"/>
      <c r="WAS22" s="127"/>
      <c r="WAT22" s="127"/>
      <c r="WAU22" s="127"/>
      <c r="WAV22" s="127"/>
      <c r="WAW22" s="127"/>
      <c r="WAX22" s="127"/>
      <c r="WAY22" s="127"/>
      <c r="WAZ22" s="127"/>
      <c r="WBA22" s="127"/>
      <c r="WKA22" s="127"/>
      <c r="WKB22" s="127"/>
      <c r="WKJ22" s="127"/>
      <c r="WKK22" s="127"/>
      <c r="WKL22" s="127"/>
      <c r="WKM22" s="127"/>
      <c r="WKN22" s="127"/>
      <c r="WKO22" s="127"/>
      <c r="WKP22" s="127"/>
      <c r="WKQ22" s="127"/>
      <c r="WKR22" s="127"/>
      <c r="WKS22" s="127"/>
      <c r="WKT22" s="127"/>
      <c r="WKU22" s="127"/>
      <c r="WKV22" s="127"/>
      <c r="WKW22" s="127"/>
      <c r="WTW22" s="127"/>
      <c r="WTX22" s="127"/>
      <c r="WUF22" s="127"/>
      <c r="WUG22" s="127"/>
      <c r="WUH22" s="127"/>
      <c r="WUI22" s="127"/>
      <c r="WUJ22" s="127"/>
      <c r="WUK22" s="127"/>
      <c r="WUL22" s="127"/>
      <c r="WUM22" s="127"/>
      <c r="WUN22" s="127"/>
      <c r="WUO22" s="127"/>
      <c r="WUP22" s="127"/>
      <c r="WUQ22" s="127"/>
      <c r="WUR22" s="127"/>
      <c r="WUS22" s="127"/>
    </row>
    <row r="23" spans="1:1009 1243:2033 2267:3057 3291:4081 4315:5105 5339:6129 6363:7153 7387:8177 8411:9201 9435:10225 10459:11249 11483:12273 12507:13297 13531:14321 14555:15345 15579:16113" outlineLevel="1">
      <c r="A23" s="240"/>
      <c r="B23" s="259" t="s">
        <v>418</v>
      </c>
      <c r="C23" s="248"/>
      <c r="D23" s="217">
        <v>0</v>
      </c>
      <c r="E23" s="257"/>
      <c r="F23" s="258">
        <v>0</v>
      </c>
      <c r="G23" s="245">
        <v>0</v>
      </c>
      <c r="H23" s="229">
        <f t="shared" si="0"/>
        <v>0</v>
      </c>
      <c r="I23" s="247"/>
      <c r="J23" s="247"/>
      <c r="K23" s="247"/>
      <c r="L23" s="247"/>
      <c r="M23" s="248"/>
      <c r="HK23" s="127"/>
      <c r="HL23" s="127"/>
      <c r="HT23" s="127"/>
      <c r="HU23" s="127"/>
      <c r="HV23" s="127"/>
      <c r="HW23" s="127"/>
      <c r="HX23" s="127"/>
      <c r="HY23" s="127"/>
      <c r="HZ23" s="127"/>
      <c r="IA23" s="127"/>
      <c r="IB23" s="127"/>
      <c r="IC23" s="127"/>
      <c r="ID23" s="127"/>
      <c r="IE23" s="127"/>
      <c r="IF23" s="127"/>
      <c r="IG23" s="127"/>
      <c r="RG23" s="127"/>
      <c r="RH23" s="127"/>
      <c r="RP23" s="127"/>
      <c r="RQ23" s="127"/>
      <c r="RR23" s="127"/>
      <c r="RS23" s="127"/>
      <c r="RT23" s="127"/>
      <c r="RU23" s="127"/>
      <c r="RV23" s="127"/>
      <c r="RW23" s="127"/>
      <c r="RX23" s="127"/>
      <c r="RY23" s="127"/>
      <c r="RZ23" s="127"/>
      <c r="SA23" s="127"/>
      <c r="SB23" s="127"/>
      <c r="SC23" s="127"/>
      <c r="ABC23" s="127"/>
      <c r="ABD23" s="127"/>
      <c r="ABL23" s="127"/>
      <c r="ABM23" s="127"/>
      <c r="ABN23" s="127"/>
      <c r="ABO23" s="127"/>
      <c r="ABP23" s="127"/>
      <c r="ABQ23" s="127"/>
      <c r="ABR23" s="127"/>
      <c r="ABS23" s="127"/>
      <c r="ABT23" s="127"/>
      <c r="ABU23" s="127"/>
      <c r="ABV23" s="127"/>
      <c r="ABW23" s="127"/>
      <c r="ABX23" s="127"/>
      <c r="ABY23" s="127"/>
      <c r="AKY23" s="127"/>
      <c r="AKZ23" s="127"/>
      <c r="ALH23" s="127"/>
      <c r="ALI23" s="127"/>
      <c r="ALJ23" s="127"/>
      <c r="ALK23" s="127"/>
      <c r="ALL23" s="127"/>
      <c r="ALM23" s="127"/>
      <c r="ALN23" s="127"/>
      <c r="ALO23" s="127"/>
      <c r="ALP23" s="127"/>
      <c r="ALQ23" s="127"/>
      <c r="ALR23" s="127"/>
      <c r="ALS23" s="127"/>
      <c r="ALT23" s="127"/>
      <c r="ALU23" s="127"/>
      <c r="AUU23" s="127"/>
      <c r="AUV23" s="127"/>
      <c r="AVD23" s="127"/>
      <c r="AVE23" s="127"/>
      <c r="AVF23" s="127"/>
      <c r="AVG23" s="127"/>
      <c r="AVH23" s="127"/>
      <c r="AVI23" s="127"/>
      <c r="AVJ23" s="127"/>
      <c r="AVK23" s="127"/>
      <c r="AVL23" s="127"/>
      <c r="AVM23" s="127"/>
      <c r="AVN23" s="127"/>
      <c r="AVO23" s="127"/>
      <c r="AVP23" s="127"/>
      <c r="AVQ23" s="127"/>
      <c r="BEQ23" s="127"/>
      <c r="BER23" s="127"/>
      <c r="BEZ23" s="127"/>
      <c r="BFA23" s="127"/>
      <c r="BFB23" s="127"/>
      <c r="BFC23" s="127"/>
      <c r="BFD23" s="127"/>
      <c r="BFE23" s="127"/>
      <c r="BFF23" s="127"/>
      <c r="BFG23" s="127"/>
      <c r="BFH23" s="127"/>
      <c r="BFI23" s="127"/>
      <c r="BFJ23" s="127"/>
      <c r="BFK23" s="127"/>
      <c r="BFL23" s="127"/>
      <c r="BFM23" s="127"/>
      <c r="BOM23" s="127"/>
      <c r="BON23" s="127"/>
      <c r="BOV23" s="127"/>
      <c r="BOW23" s="127"/>
      <c r="BOX23" s="127"/>
      <c r="BOY23" s="127"/>
      <c r="BOZ23" s="127"/>
      <c r="BPA23" s="127"/>
      <c r="BPB23" s="127"/>
      <c r="BPC23" s="127"/>
      <c r="BPD23" s="127"/>
      <c r="BPE23" s="127"/>
      <c r="BPF23" s="127"/>
      <c r="BPG23" s="127"/>
      <c r="BPH23" s="127"/>
      <c r="BPI23" s="127"/>
      <c r="BYI23" s="127"/>
      <c r="BYJ23" s="127"/>
      <c r="BYR23" s="127"/>
      <c r="BYS23" s="127"/>
      <c r="BYT23" s="127"/>
      <c r="BYU23" s="127"/>
      <c r="BYV23" s="127"/>
      <c r="BYW23" s="127"/>
      <c r="BYX23" s="127"/>
      <c r="BYY23" s="127"/>
      <c r="BYZ23" s="127"/>
      <c r="BZA23" s="127"/>
      <c r="BZB23" s="127"/>
      <c r="BZC23" s="127"/>
      <c r="BZD23" s="127"/>
      <c r="BZE23" s="127"/>
      <c r="CIE23" s="127"/>
      <c r="CIF23" s="127"/>
      <c r="CIN23" s="127"/>
      <c r="CIO23" s="127"/>
      <c r="CIP23" s="127"/>
      <c r="CIQ23" s="127"/>
      <c r="CIR23" s="127"/>
      <c r="CIS23" s="127"/>
      <c r="CIT23" s="127"/>
      <c r="CIU23" s="127"/>
      <c r="CIV23" s="127"/>
      <c r="CIW23" s="127"/>
      <c r="CIX23" s="127"/>
      <c r="CIY23" s="127"/>
      <c r="CIZ23" s="127"/>
      <c r="CJA23" s="127"/>
      <c r="CSA23" s="127"/>
      <c r="CSB23" s="127"/>
      <c r="CSJ23" s="127"/>
      <c r="CSK23" s="127"/>
      <c r="CSL23" s="127"/>
      <c r="CSM23" s="127"/>
      <c r="CSN23" s="127"/>
      <c r="CSO23" s="127"/>
      <c r="CSP23" s="127"/>
      <c r="CSQ23" s="127"/>
      <c r="CSR23" s="127"/>
      <c r="CSS23" s="127"/>
      <c r="CST23" s="127"/>
      <c r="CSU23" s="127"/>
      <c r="CSV23" s="127"/>
      <c r="CSW23" s="127"/>
      <c r="DBW23" s="127"/>
      <c r="DBX23" s="127"/>
      <c r="DCF23" s="127"/>
      <c r="DCG23" s="127"/>
      <c r="DCH23" s="127"/>
      <c r="DCI23" s="127"/>
      <c r="DCJ23" s="127"/>
      <c r="DCK23" s="127"/>
      <c r="DCL23" s="127"/>
      <c r="DCM23" s="127"/>
      <c r="DCN23" s="127"/>
      <c r="DCO23" s="127"/>
      <c r="DCP23" s="127"/>
      <c r="DCQ23" s="127"/>
      <c r="DCR23" s="127"/>
      <c r="DCS23" s="127"/>
      <c r="DLS23" s="127"/>
      <c r="DLT23" s="127"/>
      <c r="DMB23" s="127"/>
      <c r="DMC23" s="127"/>
      <c r="DMD23" s="127"/>
      <c r="DME23" s="127"/>
      <c r="DMF23" s="127"/>
      <c r="DMG23" s="127"/>
      <c r="DMH23" s="127"/>
      <c r="DMI23" s="127"/>
      <c r="DMJ23" s="127"/>
      <c r="DMK23" s="127"/>
      <c r="DML23" s="127"/>
      <c r="DMM23" s="127"/>
      <c r="DMN23" s="127"/>
      <c r="DMO23" s="127"/>
      <c r="DVO23" s="127"/>
      <c r="DVP23" s="127"/>
      <c r="DVX23" s="127"/>
      <c r="DVY23" s="127"/>
      <c r="DVZ23" s="127"/>
      <c r="DWA23" s="127"/>
      <c r="DWB23" s="127"/>
      <c r="DWC23" s="127"/>
      <c r="DWD23" s="127"/>
      <c r="DWE23" s="127"/>
      <c r="DWF23" s="127"/>
      <c r="DWG23" s="127"/>
      <c r="DWH23" s="127"/>
      <c r="DWI23" s="127"/>
      <c r="DWJ23" s="127"/>
      <c r="DWK23" s="127"/>
      <c r="EFK23" s="127"/>
      <c r="EFL23" s="127"/>
      <c r="EFT23" s="127"/>
      <c r="EFU23" s="127"/>
      <c r="EFV23" s="127"/>
      <c r="EFW23" s="127"/>
      <c r="EFX23" s="127"/>
      <c r="EFY23" s="127"/>
      <c r="EFZ23" s="127"/>
      <c r="EGA23" s="127"/>
      <c r="EGB23" s="127"/>
      <c r="EGC23" s="127"/>
      <c r="EGD23" s="127"/>
      <c r="EGE23" s="127"/>
      <c r="EGF23" s="127"/>
      <c r="EGG23" s="127"/>
      <c r="EPG23" s="127"/>
      <c r="EPH23" s="127"/>
      <c r="EPP23" s="127"/>
      <c r="EPQ23" s="127"/>
      <c r="EPR23" s="127"/>
      <c r="EPS23" s="127"/>
      <c r="EPT23" s="127"/>
      <c r="EPU23" s="127"/>
      <c r="EPV23" s="127"/>
      <c r="EPW23" s="127"/>
      <c r="EPX23" s="127"/>
      <c r="EPY23" s="127"/>
      <c r="EPZ23" s="127"/>
      <c r="EQA23" s="127"/>
      <c r="EQB23" s="127"/>
      <c r="EQC23" s="127"/>
      <c r="EZC23" s="127"/>
      <c r="EZD23" s="127"/>
      <c r="EZL23" s="127"/>
      <c r="EZM23" s="127"/>
      <c r="EZN23" s="127"/>
      <c r="EZO23" s="127"/>
      <c r="EZP23" s="127"/>
      <c r="EZQ23" s="127"/>
      <c r="EZR23" s="127"/>
      <c r="EZS23" s="127"/>
      <c r="EZT23" s="127"/>
      <c r="EZU23" s="127"/>
      <c r="EZV23" s="127"/>
      <c r="EZW23" s="127"/>
      <c r="EZX23" s="127"/>
      <c r="EZY23" s="127"/>
      <c r="FIY23" s="127"/>
      <c r="FIZ23" s="127"/>
      <c r="FJH23" s="127"/>
      <c r="FJI23" s="127"/>
      <c r="FJJ23" s="127"/>
      <c r="FJK23" s="127"/>
      <c r="FJL23" s="127"/>
      <c r="FJM23" s="127"/>
      <c r="FJN23" s="127"/>
      <c r="FJO23" s="127"/>
      <c r="FJP23" s="127"/>
      <c r="FJQ23" s="127"/>
      <c r="FJR23" s="127"/>
      <c r="FJS23" s="127"/>
      <c r="FJT23" s="127"/>
      <c r="FJU23" s="127"/>
      <c r="FSU23" s="127"/>
      <c r="FSV23" s="127"/>
      <c r="FTD23" s="127"/>
      <c r="FTE23" s="127"/>
      <c r="FTF23" s="127"/>
      <c r="FTG23" s="127"/>
      <c r="FTH23" s="127"/>
      <c r="FTI23" s="127"/>
      <c r="FTJ23" s="127"/>
      <c r="FTK23" s="127"/>
      <c r="FTL23" s="127"/>
      <c r="FTM23" s="127"/>
      <c r="FTN23" s="127"/>
      <c r="FTO23" s="127"/>
      <c r="FTP23" s="127"/>
      <c r="FTQ23" s="127"/>
      <c r="GCQ23" s="127"/>
      <c r="GCR23" s="127"/>
      <c r="GCZ23" s="127"/>
      <c r="GDA23" s="127"/>
      <c r="GDB23" s="127"/>
      <c r="GDC23" s="127"/>
      <c r="GDD23" s="127"/>
      <c r="GDE23" s="127"/>
      <c r="GDF23" s="127"/>
      <c r="GDG23" s="127"/>
      <c r="GDH23" s="127"/>
      <c r="GDI23" s="127"/>
      <c r="GDJ23" s="127"/>
      <c r="GDK23" s="127"/>
      <c r="GDL23" s="127"/>
      <c r="GDM23" s="127"/>
      <c r="GMM23" s="127"/>
      <c r="GMN23" s="127"/>
      <c r="GMV23" s="127"/>
      <c r="GMW23" s="127"/>
      <c r="GMX23" s="127"/>
      <c r="GMY23" s="127"/>
      <c r="GMZ23" s="127"/>
      <c r="GNA23" s="127"/>
      <c r="GNB23" s="127"/>
      <c r="GNC23" s="127"/>
      <c r="GND23" s="127"/>
      <c r="GNE23" s="127"/>
      <c r="GNF23" s="127"/>
      <c r="GNG23" s="127"/>
      <c r="GNH23" s="127"/>
      <c r="GNI23" s="127"/>
      <c r="GWI23" s="127"/>
      <c r="GWJ23" s="127"/>
      <c r="GWR23" s="127"/>
      <c r="GWS23" s="127"/>
      <c r="GWT23" s="127"/>
      <c r="GWU23" s="127"/>
      <c r="GWV23" s="127"/>
      <c r="GWW23" s="127"/>
      <c r="GWX23" s="127"/>
      <c r="GWY23" s="127"/>
      <c r="GWZ23" s="127"/>
      <c r="GXA23" s="127"/>
      <c r="GXB23" s="127"/>
      <c r="GXC23" s="127"/>
      <c r="GXD23" s="127"/>
      <c r="GXE23" s="127"/>
      <c r="HGE23" s="127"/>
      <c r="HGF23" s="127"/>
      <c r="HGN23" s="127"/>
      <c r="HGO23" s="127"/>
      <c r="HGP23" s="127"/>
      <c r="HGQ23" s="127"/>
      <c r="HGR23" s="127"/>
      <c r="HGS23" s="127"/>
      <c r="HGT23" s="127"/>
      <c r="HGU23" s="127"/>
      <c r="HGV23" s="127"/>
      <c r="HGW23" s="127"/>
      <c r="HGX23" s="127"/>
      <c r="HGY23" s="127"/>
      <c r="HGZ23" s="127"/>
      <c r="HHA23" s="127"/>
      <c r="HQA23" s="127"/>
      <c r="HQB23" s="127"/>
      <c r="HQJ23" s="127"/>
      <c r="HQK23" s="127"/>
      <c r="HQL23" s="127"/>
      <c r="HQM23" s="127"/>
      <c r="HQN23" s="127"/>
      <c r="HQO23" s="127"/>
      <c r="HQP23" s="127"/>
      <c r="HQQ23" s="127"/>
      <c r="HQR23" s="127"/>
      <c r="HQS23" s="127"/>
      <c r="HQT23" s="127"/>
      <c r="HQU23" s="127"/>
      <c r="HQV23" s="127"/>
      <c r="HQW23" s="127"/>
      <c r="HZW23" s="127"/>
      <c r="HZX23" s="127"/>
      <c r="IAF23" s="127"/>
      <c r="IAG23" s="127"/>
      <c r="IAH23" s="127"/>
      <c r="IAI23" s="127"/>
      <c r="IAJ23" s="127"/>
      <c r="IAK23" s="127"/>
      <c r="IAL23" s="127"/>
      <c r="IAM23" s="127"/>
      <c r="IAN23" s="127"/>
      <c r="IAO23" s="127"/>
      <c r="IAP23" s="127"/>
      <c r="IAQ23" s="127"/>
      <c r="IAR23" s="127"/>
      <c r="IAS23" s="127"/>
      <c r="IJS23" s="127"/>
      <c r="IJT23" s="127"/>
      <c r="IKB23" s="127"/>
      <c r="IKC23" s="127"/>
      <c r="IKD23" s="127"/>
      <c r="IKE23" s="127"/>
      <c r="IKF23" s="127"/>
      <c r="IKG23" s="127"/>
      <c r="IKH23" s="127"/>
      <c r="IKI23" s="127"/>
      <c r="IKJ23" s="127"/>
      <c r="IKK23" s="127"/>
      <c r="IKL23" s="127"/>
      <c r="IKM23" s="127"/>
      <c r="IKN23" s="127"/>
      <c r="IKO23" s="127"/>
      <c r="ITO23" s="127"/>
      <c r="ITP23" s="127"/>
      <c r="ITX23" s="127"/>
      <c r="ITY23" s="127"/>
      <c r="ITZ23" s="127"/>
      <c r="IUA23" s="127"/>
      <c r="IUB23" s="127"/>
      <c r="IUC23" s="127"/>
      <c r="IUD23" s="127"/>
      <c r="IUE23" s="127"/>
      <c r="IUF23" s="127"/>
      <c r="IUG23" s="127"/>
      <c r="IUH23" s="127"/>
      <c r="IUI23" s="127"/>
      <c r="IUJ23" s="127"/>
      <c r="IUK23" s="127"/>
      <c r="JDK23" s="127"/>
      <c r="JDL23" s="127"/>
      <c r="JDT23" s="127"/>
      <c r="JDU23" s="127"/>
      <c r="JDV23" s="127"/>
      <c r="JDW23" s="127"/>
      <c r="JDX23" s="127"/>
      <c r="JDY23" s="127"/>
      <c r="JDZ23" s="127"/>
      <c r="JEA23" s="127"/>
      <c r="JEB23" s="127"/>
      <c r="JEC23" s="127"/>
      <c r="JED23" s="127"/>
      <c r="JEE23" s="127"/>
      <c r="JEF23" s="127"/>
      <c r="JEG23" s="127"/>
      <c r="JNG23" s="127"/>
      <c r="JNH23" s="127"/>
      <c r="JNP23" s="127"/>
      <c r="JNQ23" s="127"/>
      <c r="JNR23" s="127"/>
      <c r="JNS23" s="127"/>
      <c r="JNT23" s="127"/>
      <c r="JNU23" s="127"/>
      <c r="JNV23" s="127"/>
      <c r="JNW23" s="127"/>
      <c r="JNX23" s="127"/>
      <c r="JNY23" s="127"/>
      <c r="JNZ23" s="127"/>
      <c r="JOA23" s="127"/>
      <c r="JOB23" s="127"/>
      <c r="JOC23" s="127"/>
      <c r="JXC23" s="127"/>
      <c r="JXD23" s="127"/>
      <c r="JXL23" s="127"/>
      <c r="JXM23" s="127"/>
      <c r="JXN23" s="127"/>
      <c r="JXO23" s="127"/>
      <c r="JXP23" s="127"/>
      <c r="JXQ23" s="127"/>
      <c r="JXR23" s="127"/>
      <c r="JXS23" s="127"/>
      <c r="JXT23" s="127"/>
      <c r="JXU23" s="127"/>
      <c r="JXV23" s="127"/>
      <c r="JXW23" s="127"/>
      <c r="JXX23" s="127"/>
      <c r="JXY23" s="127"/>
      <c r="KGY23" s="127"/>
      <c r="KGZ23" s="127"/>
      <c r="KHH23" s="127"/>
      <c r="KHI23" s="127"/>
      <c r="KHJ23" s="127"/>
      <c r="KHK23" s="127"/>
      <c r="KHL23" s="127"/>
      <c r="KHM23" s="127"/>
      <c r="KHN23" s="127"/>
      <c r="KHO23" s="127"/>
      <c r="KHP23" s="127"/>
      <c r="KHQ23" s="127"/>
      <c r="KHR23" s="127"/>
      <c r="KHS23" s="127"/>
      <c r="KHT23" s="127"/>
      <c r="KHU23" s="127"/>
      <c r="KQU23" s="127"/>
      <c r="KQV23" s="127"/>
      <c r="KRD23" s="127"/>
      <c r="KRE23" s="127"/>
      <c r="KRF23" s="127"/>
      <c r="KRG23" s="127"/>
      <c r="KRH23" s="127"/>
      <c r="KRI23" s="127"/>
      <c r="KRJ23" s="127"/>
      <c r="KRK23" s="127"/>
      <c r="KRL23" s="127"/>
      <c r="KRM23" s="127"/>
      <c r="KRN23" s="127"/>
      <c r="KRO23" s="127"/>
      <c r="KRP23" s="127"/>
      <c r="KRQ23" s="127"/>
      <c r="LAQ23" s="127"/>
      <c r="LAR23" s="127"/>
      <c r="LAZ23" s="127"/>
      <c r="LBA23" s="127"/>
      <c r="LBB23" s="127"/>
      <c r="LBC23" s="127"/>
      <c r="LBD23" s="127"/>
      <c r="LBE23" s="127"/>
      <c r="LBF23" s="127"/>
      <c r="LBG23" s="127"/>
      <c r="LBH23" s="127"/>
      <c r="LBI23" s="127"/>
      <c r="LBJ23" s="127"/>
      <c r="LBK23" s="127"/>
      <c r="LBL23" s="127"/>
      <c r="LBM23" s="127"/>
      <c r="LKM23" s="127"/>
      <c r="LKN23" s="127"/>
      <c r="LKV23" s="127"/>
      <c r="LKW23" s="127"/>
      <c r="LKX23" s="127"/>
      <c r="LKY23" s="127"/>
      <c r="LKZ23" s="127"/>
      <c r="LLA23" s="127"/>
      <c r="LLB23" s="127"/>
      <c r="LLC23" s="127"/>
      <c r="LLD23" s="127"/>
      <c r="LLE23" s="127"/>
      <c r="LLF23" s="127"/>
      <c r="LLG23" s="127"/>
      <c r="LLH23" s="127"/>
      <c r="LLI23" s="127"/>
      <c r="LUI23" s="127"/>
      <c r="LUJ23" s="127"/>
      <c r="LUR23" s="127"/>
      <c r="LUS23" s="127"/>
      <c r="LUT23" s="127"/>
      <c r="LUU23" s="127"/>
      <c r="LUV23" s="127"/>
      <c r="LUW23" s="127"/>
      <c r="LUX23" s="127"/>
      <c r="LUY23" s="127"/>
      <c r="LUZ23" s="127"/>
      <c r="LVA23" s="127"/>
      <c r="LVB23" s="127"/>
      <c r="LVC23" s="127"/>
      <c r="LVD23" s="127"/>
      <c r="LVE23" s="127"/>
      <c r="MEE23" s="127"/>
      <c r="MEF23" s="127"/>
      <c r="MEN23" s="127"/>
      <c r="MEO23" s="127"/>
      <c r="MEP23" s="127"/>
      <c r="MEQ23" s="127"/>
      <c r="MER23" s="127"/>
      <c r="MES23" s="127"/>
      <c r="MET23" s="127"/>
      <c r="MEU23" s="127"/>
      <c r="MEV23" s="127"/>
      <c r="MEW23" s="127"/>
      <c r="MEX23" s="127"/>
      <c r="MEY23" s="127"/>
      <c r="MEZ23" s="127"/>
      <c r="MFA23" s="127"/>
      <c r="MOA23" s="127"/>
      <c r="MOB23" s="127"/>
      <c r="MOJ23" s="127"/>
      <c r="MOK23" s="127"/>
      <c r="MOL23" s="127"/>
      <c r="MOM23" s="127"/>
      <c r="MON23" s="127"/>
      <c r="MOO23" s="127"/>
      <c r="MOP23" s="127"/>
      <c r="MOQ23" s="127"/>
      <c r="MOR23" s="127"/>
      <c r="MOS23" s="127"/>
      <c r="MOT23" s="127"/>
      <c r="MOU23" s="127"/>
      <c r="MOV23" s="127"/>
      <c r="MOW23" s="127"/>
      <c r="MXW23" s="127"/>
      <c r="MXX23" s="127"/>
      <c r="MYF23" s="127"/>
      <c r="MYG23" s="127"/>
      <c r="MYH23" s="127"/>
      <c r="MYI23" s="127"/>
      <c r="MYJ23" s="127"/>
      <c r="MYK23" s="127"/>
      <c r="MYL23" s="127"/>
      <c r="MYM23" s="127"/>
      <c r="MYN23" s="127"/>
      <c r="MYO23" s="127"/>
      <c r="MYP23" s="127"/>
      <c r="MYQ23" s="127"/>
      <c r="MYR23" s="127"/>
      <c r="MYS23" s="127"/>
      <c r="NHS23" s="127"/>
      <c r="NHT23" s="127"/>
      <c r="NIB23" s="127"/>
      <c r="NIC23" s="127"/>
      <c r="NID23" s="127"/>
      <c r="NIE23" s="127"/>
      <c r="NIF23" s="127"/>
      <c r="NIG23" s="127"/>
      <c r="NIH23" s="127"/>
      <c r="NII23" s="127"/>
      <c r="NIJ23" s="127"/>
      <c r="NIK23" s="127"/>
      <c r="NIL23" s="127"/>
      <c r="NIM23" s="127"/>
      <c r="NIN23" s="127"/>
      <c r="NIO23" s="127"/>
      <c r="NRO23" s="127"/>
      <c r="NRP23" s="127"/>
      <c r="NRX23" s="127"/>
      <c r="NRY23" s="127"/>
      <c r="NRZ23" s="127"/>
      <c r="NSA23" s="127"/>
      <c r="NSB23" s="127"/>
      <c r="NSC23" s="127"/>
      <c r="NSD23" s="127"/>
      <c r="NSE23" s="127"/>
      <c r="NSF23" s="127"/>
      <c r="NSG23" s="127"/>
      <c r="NSH23" s="127"/>
      <c r="NSI23" s="127"/>
      <c r="NSJ23" s="127"/>
      <c r="NSK23" s="127"/>
      <c r="OBK23" s="127"/>
      <c r="OBL23" s="127"/>
      <c r="OBT23" s="127"/>
      <c r="OBU23" s="127"/>
      <c r="OBV23" s="127"/>
      <c r="OBW23" s="127"/>
      <c r="OBX23" s="127"/>
      <c r="OBY23" s="127"/>
      <c r="OBZ23" s="127"/>
      <c r="OCA23" s="127"/>
      <c r="OCB23" s="127"/>
      <c r="OCC23" s="127"/>
      <c r="OCD23" s="127"/>
      <c r="OCE23" s="127"/>
      <c r="OCF23" s="127"/>
      <c r="OCG23" s="127"/>
      <c r="OLG23" s="127"/>
      <c r="OLH23" s="127"/>
      <c r="OLP23" s="127"/>
      <c r="OLQ23" s="127"/>
      <c r="OLR23" s="127"/>
      <c r="OLS23" s="127"/>
      <c r="OLT23" s="127"/>
      <c r="OLU23" s="127"/>
      <c r="OLV23" s="127"/>
      <c r="OLW23" s="127"/>
      <c r="OLX23" s="127"/>
      <c r="OLY23" s="127"/>
      <c r="OLZ23" s="127"/>
      <c r="OMA23" s="127"/>
      <c r="OMB23" s="127"/>
      <c r="OMC23" s="127"/>
      <c r="OVC23" s="127"/>
      <c r="OVD23" s="127"/>
      <c r="OVL23" s="127"/>
      <c r="OVM23" s="127"/>
      <c r="OVN23" s="127"/>
      <c r="OVO23" s="127"/>
      <c r="OVP23" s="127"/>
      <c r="OVQ23" s="127"/>
      <c r="OVR23" s="127"/>
      <c r="OVS23" s="127"/>
      <c r="OVT23" s="127"/>
      <c r="OVU23" s="127"/>
      <c r="OVV23" s="127"/>
      <c r="OVW23" s="127"/>
      <c r="OVX23" s="127"/>
      <c r="OVY23" s="127"/>
      <c r="PEY23" s="127"/>
      <c r="PEZ23" s="127"/>
      <c r="PFH23" s="127"/>
      <c r="PFI23" s="127"/>
      <c r="PFJ23" s="127"/>
      <c r="PFK23" s="127"/>
      <c r="PFL23" s="127"/>
      <c r="PFM23" s="127"/>
      <c r="PFN23" s="127"/>
      <c r="PFO23" s="127"/>
      <c r="PFP23" s="127"/>
      <c r="PFQ23" s="127"/>
      <c r="PFR23" s="127"/>
      <c r="PFS23" s="127"/>
      <c r="PFT23" s="127"/>
      <c r="PFU23" s="127"/>
      <c r="POU23" s="127"/>
      <c r="POV23" s="127"/>
      <c r="PPD23" s="127"/>
      <c r="PPE23" s="127"/>
      <c r="PPF23" s="127"/>
      <c r="PPG23" s="127"/>
      <c r="PPH23" s="127"/>
      <c r="PPI23" s="127"/>
      <c r="PPJ23" s="127"/>
      <c r="PPK23" s="127"/>
      <c r="PPL23" s="127"/>
      <c r="PPM23" s="127"/>
      <c r="PPN23" s="127"/>
      <c r="PPO23" s="127"/>
      <c r="PPP23" s="127"/>
      <c r="PPQ23" s="127"/>
      <c r="PYQ23" s="127"/>
      <c r="PYR23" s="127"/>
      <c r="PYZ23" s="127"/>
      <c r="PZA23" s="127"/>
      <c r="PZB23" s="127"/>
      <c r="PZC23" s="127"/>
      <c r="PZD23" s="127"/>
      <c r="PZE23" s="127"/>
      <c r="PZF23" s="127"/>
      <c r="PZG23" s="127"/>
      <c r="PZH23" s="127"/>
      <c r="PZI23" s="127"/>
      <c r="PZJ23" s="127"/>
      <c r="PZK23" s="127"/>
      <c r="PZL23" s="127"/>
      <c r="PZM23" s="127"/>
      <c r="QIM23" s="127"/>
      <c r="QIN23" s="127"/>
      <c r="QIV23" s="127"/>
      <c r="QIW23" s="127"/>
      <c r="QIX23" s="127"/>
      <c r="QIY23" s="127"/>
      <c r="QIZ23" s="127"/>
      <c r="QJA23" s="127"/>
      <c r="QJB23" s="127"/>
      <c r="QJC23" s="127"/>
      <c r="QJD23" s="127"/>
      <c r="QJE23" s="127"/>
      <c r="QJF23" s="127"/>
      <c r="QJG23" s="127"/>
      <c r="QJH23" s="127"/>
      <c r="QJI23" s="127"/>
      <c r="QSI23" s="127"/>
      <c r="QSJ23" s="127"/>
      <c r="QSR23" s="127"/>
      <c r="QSS23" s="127"/>
      <c r="QST23" s="127"/>
      <c r="QSU23" s="127"/>
      <c r="QSV23" s="127"/>
      <c r="QSW23" s="127"/>
      <c r="QSX23" s="127"/>
      <c r="QSY23" s="127"/>
      <c r="QSZ23" s="127"/>
      <c r="QTA23" s="127"/>
      <c r="QTB23" s="127"/>
      <c r="QTC23" s="127"/>
      <c r="QTD23" s="127"/>
      <c r="QTE23" s="127"/>
      <c r="RCE23" s="127"/>
      <c r="RCF23" s="127"/>
      <c r="RCN23" s="127"/>
      <c r="RCO23" s="127"/>
      <c r="RCP23" s="127"/>
      <c r="RCQ23" s="127"/>
      <c r="RCR23" s="127"/>
      <c r="RCS23" s="127"/>
      <c r="RCT23" s="127"/>
      <c r="RCU23" s="127"/>
      <c r="RCV23" s="127"/>
      <c r="RCW23" s="127"/>
      <c r="RCX23" s="127"/>
      <c r="RCY23" s="127"/>
      <c r="RCZ23" s="127"/>
      <c r="RDA23" s="127"/>
      <c r="RMA23" s="127"/>
      <c r="RMB23" s="127"/>
      <c r="RMJ23" s="127"/>
      <c r="RMK23" s="127"/>
      <c r="RML23" s="127"/>
      <c r="RMM23" s="127"/>
      <c r="RMN23" s="127"/>
      <c r="RMO23" s="127"/>
      <c r="RMP23" s="127"/>
      <c r="RMQ23" s="127"/>
      <c r="RMR23" s="127"/>
      <c r="RMS23" s="127"/>
      <c r="RMT23" s="127"/>
      <c r="RMU23" s="127"/>
      <c r="RMV23" s="127"/>
      <c r="RMW23" s="127"/>
      <c r="RVW23" s="127"/>
      <c r="RVX23" s="127"/>
      <c r="RWF23" s="127"/>
      <c r="RWG23" s="127"/>
      <c r="RWH23" s="127"/>
      <c r="RWI23" s="127"/>
      <c r="RWJ23" s="127"/>
      <c r="RWK23" s="127"/>
      <c r="RWL23" s="127"/>
      <c r="RWM23" s="127"/>
      <c r="RWN23" s="127"/>
      <c r="RWO23" s="127"/>
      <c r="RWP23" s="127"/>
      <c r="RWQ23" s="127"/>
      <c r="RWR23" s="127"/>
      <c r="RWS23" s="127"/>
      <c r="SFS23" s="127"/>
      <c r="SFT23" s="127"/>
      <c r="SGB23" s="127"/>
      <c r="SGC23" s="127"/>
      <c r="SGD23" s="127"/>
      <c r="SGE23" s="127"/>
      <c r="SGF23" s="127"/>
      <c r="SGG23" s="127"/>
      <c r="SGH23" s="127"/>
      <c r="SGI23" s="127"/>
      <c r="SGJ23" s="127"/>
      <c r="SGK23" s="127"/>
      <c r="SGL23" s="127"/>
      <c r="SGM23" s="127"/>
      <c r="SGN23" s="127"/>
      <c r="SGO23" s="127"/>
      <c r="SPO23" s="127"/>
      <c r="SPP23" s="127"/>
      <c r="SPX23" s="127"/>
      <c r="SPY23" s="127"/>
      <c r="SPZ23" s="127"/>
      <c r="SQA23" s="127"/>
      <c r="SQB23" s="127"/>
      <c r="SQC23" s="127"/>
      <c r="SQD23" s="127"/>
      <c r="SQE23" s="127"/>
      <c r="SQF23" s="127"/>
      <c r="SQG23" s="127"/>
      <c r="SQH23" s="127"/>
      <c r="SQI23" s="127"/>
      <c r="SQJ23" s="127"/>
      <c r="SQK23" s="127"/>
      <c r="SZK23" s="127"/>
      <c r="SZL23" s="127"/>
      <c r="SZT23" s="127"/>
      <c r="SZU23" s="127"/>
      <c r="SZV23" s="127"/>
      <c r="SZW23" s="127"/>
      <c r="SZX23" s="127"/>
      <c r="SZY23" s="127"/>
      <c r="SZZ23" s="127"/>
      <c r="TAA23" s="127"/>
      <c r="TAB23" s="127"/>
      <c r="TAC23" s="127"/>
      <c r="TAD23" s="127"/>
      <c r="TAE23" s="127"/>
      <c r="TAF23" s="127"/>
      <c r="TAG23" s="127"/>
      <c r="TJG23" s="127"/>
      <c r="TJH23" s="127"/>
      <c r="TJP23" s="127"/>
      <c r="TJQ23" s="127"/>
      <c r="TJR23" s="127"/>
      <c r="TJS23" s="127"/>
      <c r="TJT23" s="127"/>
      <c r="TJU23" s="127"/>
      <c r="TJV23" s="127"/>
      <c r="TJW23" s="127"/>
      <c r="TJX23" s="127"/>
      <c r="TJY23" s="127"/>
      <c r="TJZ23" s="127"/>
      <c r="TKA23" s="127"/>
      <c r="TKB23" s="127"/>
      <c r="TKC23" s="127"/>
      <c r="TTC23" s="127"/>
      <c r="TTD23" s="127"/>
      <c r="TTL23" s="127"/>
      <c r="TTM23" s="127"/>
      <c r="TTN23" s="127"/>
      <c r="TTO23" s="127"/>
      <c r="TTP23" s="127"/>
      <c r="TTQ23" s="127"/>
      <c r="TTR23" s="127"/>
      <c r="TTS23" s="127"/>
      <c r="TTT23" s="127"/>
      <c r="TTU23" s="127"/>
      <c r="TTV23" s="127"/>
      <c r="TTW23" s="127"/>
      <c r="TTX23" s="127"/>
      <c r="TTY23" s="127"/>
      <c r="UCY23" s="127"/>
      <c r="UCZ23" s="127"/>
      <c r="UDH23" s="127"/>
      <c r="UDI23" s="127"/>
      <c r="UDJ23" s="127"/>
      <c r="UDK23" s="127"/>
      <c r="UDL23" s="127"/>
      <c r="UDM23" s="127"/>
      <c r="UDN23" s="127"/>
      <c r="UDO23" s="127"/>
      <c r="UDP23" s="127"/>
      <c r="UDQ23" s="127"/>
      <c r="UDR23" s="127"/>
      <c r="UDS23" s="127"/>
      <c r="UDT23" s="127"/>
      <c r="UDU23" s="127"/>
      <c r="UMU23" s="127"/>
      <c r="UMV23" s="127"/>
      <c r="UND23" s="127"/>
      <c r="UNE23" s="127"/>
      <c r="UNF23" s="127"/>
      <c r="UNG23" s="127"/>
      <c r="UNH23" s="127"/>
      <c r="UNI23" s="127"/>
      <c r="UNJ23" s="127"/>
      <c r="UNK23" s="127"/>
      <c r="UNL23" s="127"/>
      <c r="UNM23" s="127"/>
      <c r="UNN23" s="127"/>
      <c r="UNO23" s="127"/>
      <c r="UNP23" s="127"/>
      <c r="UNQ23" s="127"/>
      <c r="UWQ23" s="127"/>
      <c r="UWR23" s="127"/>
      <c r="UWZ23" s="127"/>
      <c r="UXA23" s="127"/>
      <c r="UXB23" s="127"/>
      <c r="UXC23" s="127"/>
      <c r="UXD23" s="127"/>
      <c r="UXE23" s="127"/>
      <c r="UXF23" s="127"/>
      <c r="UXG23" s="127"/>
      <c r="UXH23" s="127"/>
      <c r="UXI23" s="127"/>
      <c r="UXJ23" s="127"/>
      <c r="UXK23" s="127"/>
      <c r="UXL23" s="127"/>
      <c r="UXM23" s="127"/>
      <c r="VGM23" s="127"/>
      <c r="VGN23" s="127"/>
      <c r="VGV23" s="127"/>
      <c r="VGW23" s="127"/>
      <c r="VGX23" s="127"/>
      <c r="VGY23" s="127"/>
      <c r="VGZ23" s="127"/>
      <c r="VHA23" s="127"/>
      <c r="VHB23" s="127"/>
      <c r="VHC23" s="127"/>
      <c r="VHD23" s="127"/>
      <c r="VHE23" s="127"/>
      <c r="VHF23" s="127"/>
      <c r="VHG23" s="127"/>
      <c r="VHH23" s="127"/>
      <c r="VHI23" s="127"/>
      <c r="VQI23" s="127"/>
      <c r="VQJ23" s="127"/>
      <c r="VQR23" s="127"/>
      <c r="VQS23" s="127"/>
      <c r="VQT23" s="127"/>
      <c r="VQU23" s="127"/>
      <c r="VQV23" s="127"/>
      <c r="VQW23" s="127"/>
      <c r="VQX23" s="127"/>
      <c r="VQY23" s="127"/>
      <c r="VQZ23" s="127"/>
      <c r="VRA23" s="127"/>
      <c r="VRB23" s="127"/>
      <c r="VRC23" s="127"/>
      <c r="VRD23" s="127"/>
      <c r="VRE23" s="127"/>
      <c r="WAE23" s="127"/>
      <c r="WAF23" s="127"/>
      <c r="WAN23" s="127"/>
      <c r="WAO23" s="127"/>
      <c r="WAP23" s="127"/>
      <c r="WAQ23" s="127"/>
      <c r="WAR23" s="127"/>
      <c r="WAS23" s="127"/>
      <c r="WAT23" s="127"/>
      <c r="WAU23" s="127"/>
      <c r="WAV23" s="127"/>
      <c r="WAW23" s="127"/>
      <c r="WAX23" s="127"/>
      <c r="WAY23" s="127"/>
      <c r="WAZ23" s="127"/>
      <c r="WBA23" s="127"/>
      <c r="WKA23" s="127"/>
      <c r="WKB23" s="127"/>
      <c r="WKJ23" s="127"/>
      <c r="WKK23" s="127"/>
      <c r="WKL23" s="127"/>
      <c r="WKM23" s="127"/>
      <c r="WKN23" s="127"/>
      <c r="WKO23" s="127"/>
      <c r="WKP23" s="127"/>
      <c r="WKQ23" s="127"/>
      <c r="WKR23" s="127"/>
      <c r="WKS23" s="127"/>
      <c r="WKT23" s="127"/>
      <c r="WKU23" s="127"/>
      <c r="WKV23" s="127"/>
      <c r="WKW23" s="127"/>
      <c r="WTW23" s="127"/>
      <c r="WTX23" s="127"/>
      <c r="WUF23" s="127"/>
      <c r="WUG23" s="127"/>
      <c r="WUH23" s="127"/>
      <c r="WUI23" s="127"/>
      <c r="WUJ23" s="127"/>
      <c r="WUK23" s="127"/>
      <c r="WUL23" s="127"/>
      <c r="WUM23" s="127"/>
      <c r="WUN23" s="127"/>
      <c r="WUO23" s="127"/>
      <c r="WUP23" s="127"/>
      <c r="WUQ23" s="127"/>
      <c r="WUR23" s="127"/>
      <c r="WUS23" s="127"/>
    </row>
    <row r="24" spans="1:1009 1243:2033 2267:3057 3291:4081 4315:5105 5339:6129 6363:7153 7387:8177 8411:9201 9435:10225 10459:11249 11483:12273 12507:13297 13531:14321 14555:15345 15579:16113" ht="35.450000000000003" customHeight="1" outlineLevel="1">
      <c r="A24" s="240"/>
      <c r="B24" s="259" t="s">
        <v>419</v>
      </c>
      <c r="C24" s="248"/>
      <c r="D24" s="217">
        <v>0</v>
      </c>
      <c r="E24" s="257"/>
      <c r="F24" s="258">
        <v>0</v>
      </c>
      <c r="G24" s="245">
        <v>0</v>
      </c>
      <c r="H24" s="229">
        <f t="shared" si="0"/>
        <v>0</v>
      </c>
      <c r="I24" s="247"/>
      <c r="J24" s="247"/>
      <c r="K24" s="247"/>
      <c r="L24" s="247"/>
      <c r="M24" s="248"/>
      <c r="HK24" s="127"/>
      <c r="HL24" s="127"/>
      <c r="HT24" s="127"/>
      <c r="HU24" s="127"/>
      <c r="HV24" s="127"/>
      <c r="HW24" s="127"/>
      <c r="HX24" s="127"/>
      <c r="HY24" s="127"/>
      <c r="HZ24" s="127"/>
      <c r="IA24" s="127"/>
      <c r="IB24" s="127"/>
      <c r="IC24" s="127"/>
      <c r="ID24" s="127"/>
      <c r="IE24" s="127"/>
      <c r="IF24" s="127"/>
      <c r="IG24" s="127"/>
      <c r="RG24" s="127"/>
      <c r="RH24" s="127"/>
      <c r="RP24" s="127"/>
      <c r="RQ24" s="127"/>
      <c r="RR24" s="127"/>
      <c r="RS24" s="127"/>
      <c r="RT24" s="127"/>
      <c r="RU24" s="127"/>
      <c r="RV24" s="127"/>
      <c r="RW24" s="127"/>
      <c r="RX24" s="127"/>
      <c r="RY24" s="127"/>
      <c r="RZ24" s="127"/>
      <c r="SA24" s="127"/>
      <c r="SB24" s="127"/>
      <c r="SC24" s="127"/>
      <c r="ABC24" s="127"/>
      <c r="ABD24" s="127"/>
      <c r="ABL24" s="127"/>
      <c r="ABM24" s="127"/>
      <c r="ABN24" s="127"/>
      <c r="ABO24" s="127"/>
      <c r="ABP24" s="127"/>
      <c r="ABQ24" s="127"/>
      <c r="ABR24" s="127"/>
      <c r="ABS24" s="127"/>
      <c r="ABT24" s="127"/>
      <c r="ABU24" s="127"/>
      <c r="ABV24" s="127"/>
      <c r="ABW24" s="127"/>
      <c r="ABX24" s="127"/>
      <c r="ABY24" s="127"/>
      <c r="AKY24" s="127"/>
      <c r="AKZ24" s="127"/>
      <c r="ALH24" s="127"/>
      <c r="ALI24" s="127"/>
      <c r="ALJ24" s="127"/>
      <c r="ALK24" s="127"/>
      <c r="ALL24" s="127"/>
      <c r="ALM24" s="127"/>
      <c r="ALN24" s="127"/>
      <c r="ALO24" s="127"/>
      <c r="ALP24" s="127"/>
      <c r="ALQ24" s="127"/>
      <c r="ALR24" s="127"/>
      <c r="ALS24" s="127"/>
      <c r="ALT24" s="127"/>
      <c r="ALU24" s="127"/>
      <c r="AUU24" s="127"/>
      <c r="AUV24" s="127"/>
      <c r="AVD24" s="127"/>
      <c r="AVE24" s="127"/>
      <c r="AVF24" s="127"/>
      <c r="AVG24" s="127"/>
      <c r="AVH24" s="127"/>
      <c r="AVI24" s="127"/>
      <c r="AVJ24" s="127"/>
      <c r="AVK24" s="127"/>
      <c r="AVL24" s="127"/>
      <c r="AVM24" s="127"/>
      <c r="AVN24" s="127"/>
      <c r="AVO24" s="127"/>
      <c r="AVP24" s="127"/>
      <c r="AVQ24" s="127"/>
      <c r="BEQ24" s="127"/>
      <c r="BER24" s="127"/>
      <c r="BEZ24" s="127"/>
      <c r="BFA24" s="127"/>
      <c r="BFB24" s="127"/>
      <c r="BFC24" s="127"/>
      <c r="BFD24" s="127"/>
      <c r="BFE24" s="127"/>
      <c r="BFF24" s="127"/>
      <c r="BFG24" s="127"/>
      <c r="BFH24" s="127"/>
      <c r="BFI24" s="127"/>
      <c r="BFJ24" s="127"/>
      <c r="BFK24" s="127"/>
      <c r="BFL24" s="127"/>
      <c r="BFM24" s="127"/>
      <c r="BOM24" s="127"/>
      <c r="BON24" s="127"/>
      <c r="BOV24" s="127"/>
      <c r="BOW24" s="127"/>
      <c r="BOX24" s="127"/>
      <c r="BOY24" s="127"/>
      <c r="BOZ24" s="127"/>
      <c r="BPA24" s="127"/>
      <c r="BPB24" s="127"/>
      <c r="BPC24" s="127"/>
      <c r="BPD24" s="127"/>
      <c r="BPE24" s="127"/>
      <c r="BPF24" s="127"/>
      <c r="BPG24" s="127"/>
      <c r="BPH24" s="127"/>
      <c r="BPI24" s="127"/>
      <c r="BYI24" s="127"/>
      <c r="BYJ24" s="127"/>
      <c r="BYR24" s="127"/>
      <c r="BYS24" s="127"/>
      <c r="BYT24" s="127"/>
      <c r="BYU24" s="127"/>
      <c r="BYV24" s="127"/>
      <c r="BYW24" s="127"/>
      <c r="BYX24" s="127"/>
      <c r="BYY24" s="127"/>
      <c r="BYZ24" s="127"/>
      <c r="BZA24" s="127"/>
      <c r="BZB24" s="127"/>
      <c r="BZC24" s="127"/>
      <c r="BZD24" s="127"/>
      <c r="BZE24" s="127"/>
      <c r="CIE24" s="127"/>
      <c r="CIF24" s="127"/>
      <c r="CIN24" s="127"/>
      <c r="CIO24" s="127"/>
      <c r="CIP24" s="127"/>
      <c r="CIQ24" s="127"/>
      <c r="CIR24" s="127"/>
      <c r="CIS24" s="127"/>
      <c r="CIT24" s="127"/>
      <c r="CIU24" s="127"/>
      <c r="CIV24" s="127"/>
      <c r="CIW24" s="127"/>
      <c r="CIX24" s="127"/>
      <c r="CIY24" s="127"/>
      <c r="CIZ24" s="127"/>
      <c r="CJA24" s="127"/>
      <c r="CSA24" s="127"/>
      <c r="CSB24" s="127"/>
      <c r="CSJ24" s="127"/>
      <c r="CSK24" s="127"/>
      <c r="CSL24" s="127"/>
      <c r="CSM24" s="127"/>
      <c r="CSN24" s="127"/>
      <c r="CSO24" s="127"/>
      <c r="CSP24" s="127"/>
      <c r="CSQ24" s="127"/>
      <c r="CSR24" s="127"/>
      <c r="CSS24" s="127"/>
      <c r="CST24" s="127"/>
      <c r="CSU24" s="127"/>
      <c r="CSV24" s="127"/>
      <c r="CSW24" s="127"/>
      <c r="DBW24" s="127"/>
      <c r="DBX24" s="127"/>
      <c r="DCF24" s="127"/>
      <c r="DCG24" s="127"/>
      <c r="DCH24" s="127"/>
      <c r="DCI24" s="127"/>
      <c r="DCJ24" s="127"/>
      <c r="DCK24" s="127"/>
      <c r="DCL24" s="127"/>
      <c r="DCM24" s="127"/>
      <c r="DCN24" s="127"/>
      <c r="DCO24" s="127"/>
      <c r="DCP24" s="127"/>
      <c r="DCQ24" s="127"/>
      <c r="DCR24" s="127"/>
      <c r="DCS24" s="127"/>
      <c r="DLS24" s="127"/>
      <c r="DLT24" s="127"/>
      <c r="DMB24" s="127"/>
      <c r="DMC24" s="127"/>
      <c r="DMD24" s="127"/>
      <c r="DME24" s="127"/>
      <c r="DMF24" s="127"/>
      <c r="DMG24" s="127"/>
      <c r="DMH24" s="127"/>
      <c r="DMI24" s="127"/>
      <c r="DMJ24" s="127"/>
      <c r="DMK24" s="127"/>
      <c r="DML24" s="127"/>
      <c r="DMM24" s="127"/>
      <c r="DMN24" s="127"/>
      <c r="DMO24" s="127"/>
      <c r="DVO24" s="127"/>
      <c r="DVP24" s="127"/>
      <c r="DVX24" s="127"/>
      <c r="DVY24" s="127"/>
      <c r="DVZ24" s="127"/>
      <c r="DWA24" s="127"/>
      <c r="DWB24" s="127"/>
      <c r="DWC24" s="127"/>
      <c r="DWD24" s="127"/>
      <c r="DWE24" s="127"/>
      <c r="DWF24" s="127"/>
      <c r="DWG24" s="127"/>
      <c r="DWH24" s="127"/>
      <c r="DWI24" s="127"/>
      <c r="DWJ24" s="127"/>
      <c r="DWK24" s="127"/>
      <c r="EFK24" s="127"/>
      <c r="EFL24" s="127"/>
      <c r="EFT24" s="127"/>
      <c r="EFU24" s="127"/>
      <c r="EFV24" s="127"/>
      <c r="EFW24" s="127"/>
      <c r="EFX24" s="127"/>
      <c r="EFY24" s="127"/>
      <c r="EFZ24" s="127"/>
      <c r="EGA24" s="127"/>
      <c r="EGB24" s="127"/>
      <c r="EGC24" s="127"/>
      <c r="EGD24" s="127"/>
      <c r="EGE24" s="127"/>
      <c r="EGF24" s="127"/>
      <c r="EGG24" s="127"/>
      <c r="EPG24" s="127"/>
      <c r="EPH24" s="127"/>
      <c r="EPP24" s="127"/>
      <c r="EPQ24" s="127"/>
      <c r="EPR24" s="127"/>
      <c r="EPS24" s="127"/>
      <c r="EPT24" s="127"/>
      <c r="EPU24" s="127"/>
      <c r="EPV24" s="127"/>
      <c r="EPW24" s="127"/>
      <c r="EPX24" s="127"/>
      <c r="EPY24" s="127"/>
      <c r="EPZ24" s="127"/>
      <c r="EQA24" s="127"/>
      <c r="EQB24" s="127"/>
      <c r="EQC24" s="127"/>
      <c r="EZC24" s="127"/>
      <c r="EZD24" s="127"/>
      <c r="EZL24" s="127"/>
      <c r="EZM24" s="127"/>
      <c r="EZN24" s="127"/>
      <c r="EZO24" s="127"/>
      <c r="EZP24" s="127"/>
      <c r="EZQ24" s="127"/>
      <c r="EZR24" s="127"/>
      <c r="EZS24" s="127"/>
      <c r="EZT24" s="127"/>
      <c r="EZU24" s="127"/>
      <c r="EZV24" s="127"/>
      <c r="EZW24" s="127"/>
      <c r="EZX24" s="127"/>
      <c r="EZY24" s="127"/>
      <c r="FIY24" s="127"/>
      <c r="FIZ24" s="127"/>
      <c r="FJH24" s="127"/>
      <c r="FJI24" s="127"/>
      <c r="FJJ24" s="127"/>
      <c r="FJK24" s="127"/>
      <c r="FJL24" s="127"/>
      <c r="FJM24" s="127"/>
      <c r="FJN24" s="127"/>
      <c r="FJO24" s="127"/>
      <c r="FJP24" s="127"/>
      <c r="FJQ24" s="127"/>
      <c r="FJR24" s="127"/>
      <c r="FJS24" s="127"/>
      <c r="FJT24" s="127"/>
      <c r="FJU24" s="127"/>
      <c r="FSU24" s="127"/>
      <c r="FSV24" s="127"/>
      <c r="FTD24" s="127"/>
      <c r="FTE24" s="127"/>
      <c r="FTF24" s="127"/>
      <c r="FTG24" s="127"/>
      <c r="FTH24" s="127"/>
      <c r="FTI24" s="127"/>
      <c r="FTJ24" s="127"/>
      <c r="FTK24" s="127"/>
      <c r="FTL24" s="127"/>
      <c r="FTM24" s="127"/>
      <c r="FTN24" s="127"/>
      <c r="FTO24" s="127"/>
      <c r="FTP24" s="127"/>
      <c r="FTQ24" s="127"/>
      <c r="GCQ24" s="127"/>
      <c r="GCR24" s="127"/>
      <c r="GCZ24" s="127"/>
      <c r="GDA24" s="127"/>
      <c r="GDB24" s="127"/>
      <c r="GDC24" s="127"/>
      <c r="GDD24" s="127"/>
      <c r="GDE24" s="127"/>
      <c r="GDF24" s="127"/>
      <c r="GDG24" s="127"/>
      <c r="GDH24" s="127"/>
      <c r="GDI24" s="127"/>
      <c r="GDJ24" s="127"/>
      <c r="GDK24" s="127"/>
      <c r="GDL24" s="127"/>
      <c r="GDM24" s="127"/>
      <c r="GMM24" s="127"/>
      <c r="GMN24" s="127"/>
      <c r="GMV24" s="127"/>
      <c r="GMW24" s="127"/>
      <c r="GMX24" s="127"/>
      <c r="GMY24" s="127"/>
      <c r="GMZ24" s="127"/>
      <c r="GNA24" s="127"/>
      <c r="GNB24" s="127"/>
      <c r="GNC24" s="127"/>
      <c r="GND24" s="127"/>
      <c r="GNE24" s="127"/>
      <c r="GNF24" s="127"/>
      <c r="GNG24" s="127"/>
      <c r="GNH24" s="127"/>
      <c r="GNI24" s="127"/>
      <c r="GWI24" s="127"/>
      <c r="GWJ24" s="127"/>
      <c r="GWR24" s="127"/>
      <c r="GWS24" s="127"/>
      <c r="GWT24" s="127"/>
      <c r="GWU24" s="127"/>
      <c r="GWV24" s="127"/>
      <c r="GWW24" s="127"/>
      <c r="GWX24" s="127"/>
      <c r="GWY24" s="127"/>
      <c r="GWZ24" s="127"/>
      <c r="GXA24" s="127"/>
      <c r="GXB24" s="127"/>
      <c r="GXC24" s="127"/>
      <c r="GXD24" s="127"/>
      <c r="GXE24" s="127"/>
      <c r="HGE24" s="127"/>
      <c r="HGF24" s="127"/>
      <c r="HGN24" s="127"/>
      <c r="HGO24" s="127"/>
      <c r="HGP24" s="127"/>
      <c r="HGQ24" s="127"/>
      <c r="HGR24" s="127"/>
      <c r="HGS24" s="127"/>
      <c r="HGT24" s="127"/>
      <c r="HGU24" s="127"/>
      <c r="HGV24" s="127"/>
      <c r="HGW24" s="127"/>
      <c r="HGX24" s="127"/>
      <c r="HGY24" s="127"/>
      <c r="HGZ24" s="127"/>
      <c r="HHA24" s="127"/>
      <c r="HQA24" s="127"/>
      <c r="HQB24" s="127"/>
      <c r="HQJ24" s="127"/>
      <c r="HQK24" s="127"/>
      <c r="HQL24" s="127"/>
      <c r="HQM24" s="127"/>
      <c r="HQN24" s="127"/>
      <c r="HQO24" s="127"/>
      <c r="HQP24" s="127"/>
      <c r="HQQ24" s="127"/>
      <c r="HQR24" s="127"/>
      <c r="HQS24" s="127"/>
      <c r="HQT24" s="127"/>
      <c r="HQU24" s="127"/>
      <c r="HQV24" s="127"/>
      <c r="HQW24" s="127"/>
      <c r="HZW24" s="127"/>
      <c r="HZX24" s="127"/>
      <c r="IAF24" s="127"/>
      <c r="IAG24" s="127"/>
      <c r="IAH24" s="127"/>
      <c r="IAI24" s="127"/>
      <c r="IAJ24" s="127"/>
      <c r="IAK24" s="127"/>
      <c r="IAL24" s="127"/>
      <c r="IAM24" s="127"/>
      <c r="IAN24" s="127"/>
      <c r="IAO24" s="127"/>
      <c r="IAP24" s="127"/>
      <c r="IAQ24" s="127"/>
      <c r="IAR24" s="127"/>
      <c r="IAS24" s="127"/>
      <c r="IJS24" s="127"/>
      <c r="IJT24" s="127"/>
      <c r="IKB24" s="127"/>
      <c r="IKC24" s="127"/>
      <c r="IKD24" s="127"/>
      <c r="IKE24" s="127"/>
      <c r="IKF24" s="127"/>
      <c r="IKG24" s="127"/>
      <c r="IKH24" s="127"/>
      <c r="IKI24" s="127"/>
      <c r="IKJ24" s="127"/>
      <c r="IKK24" s="127"/>
      <c r="IKL24" s="127"/>
      <c r="IKM24" s="127"/>
      <c r="IKN24" s="127"/>
      <c r="IKO24" s="127"/>
      <c r="ITO24" s="127"/>
      <c r="ITP24" s="127"/>
      <c r="ITX24" s="127"/>
      <c r="ITY24" s="127"/>
      <c r="ITZ24" s="127"/>
      <c r="IUA24" s="127"/>
      <c r="IUB24" s="127"/>
      <c r="IUC24" s="127"/>
      <c r="IUD24" s="127"/>
      <c r="IUE24" s="127"/>
      <c r="IUF24" s="127"/>
      <c r="IUG24" s="127"/>
      <c r="IUH24" s="127"/>
      <c r="IUI24" s="127"/>
      <c r="IUJ24" s="127"/>
      <c r="IUK24" s="127"/>
      <c r="JDK24" s="127"/>
      <c r="JDL24" s="127"/>
      <c r="JDT24" s="127"/>
      <c r="JDU24" s="127"/>
      <c r="JDV24" s="127"/>
      <c r="JDW24" s="127"/>
      <c r="JDX24" s="127"/>
      <c r="JDY24" s="127"/>
      <c r="JDZ24" s="127"/>
      <c r="JEA24" s="127"/>
      <c r="JEB24" s="127"/>
      <c r="JEC24" s="127"/>
      <c r="JED24" s="127"/>
      <c r="JEE24" s="127"/>
      <c r="JEF24" s="127"/>
      <c r="JEG24" s="127"/>
      <c r="JNG24" s="127"/>
      <c r="JNH24" s="127"/>
      <c r="JNP24" s="127"/>
      <c r="JNQ24" s="127"/>
      <c r="JNR24" s="127"/>
      <c r="JNS24" s="127"/>
      <c r="JNT24" s="127"/>
      <c r="JNU24" s="127"/>
      <c r="JNV24" s="127"/>
      <c r="JNW24" s="127"/>
      <c r="JNX24" s="127"/>
      <c r="JNY24" s="127"/>
      <c r="JNZ24" s="127"/>
      <c r="JOA24" s="127"/>
      <c r="JOB24" s="127"/>
      <c r="JOC24" s="127"/>
      <c r="JXC24" s="127"/>
      <c r="JXD24" s="127"/>
      <c r="JXL24" s="127"/>
      <c r="JXM24" s="127"/>
      <c r="JXN24" s="127"/>
      <c r="JXO24" s="127"/>
      <c r="JXP24" s="127"/>
      <c r="JXQ24" s="127"/>
      <c r="JXR24" s="127"/>
      <c r="JXS24" s="127"/>
      <c r="JXT24" s="127"/>
      <c r="JXU24" s="127"/>
      <c r="JXV24" s="127"/>
      <c r="JXW24" s="127"/>
      <c r="JXX24" s="127"/>
      <c r="JXY24" s="127"/>
      <c r="KGY24" s="127"/>
      <c r="KGZ24" s="127"/>
      <c r="KHH24" s="127"/>
      <c r="KHI24" s="127"/>
      <c r="KHJ24" s="127"/>
      <c r="KHK24" s="127"/>
      <c r="KHL24" s="127"/>
      <c r="KHM24" s="127"/>
      <c r="KHN24" s="127"/>
      <c r="KHO24" s="127"/>
      <c r="KHP24" s="127"/>
      <c r="KHQ24" s="127"/>
      <c r="KHR24" s="127"/>
      <c r="KHS24" s="127"/>
      <c r="KHT24" s="127"/>
      <c r="KHU24" s="127"/>
      <c r="KQU24" s="127"/>
      <c r="KQV24" s="127"/>
      <c r="KRD24" s="127"/>
      <c r="KRE24" s="127"/>
      <c r="KRF24" s="127"/>
      <c r="KRG24" s="127"/>
      <c r="KRH24" s="127"/>
      <c r="KRI24" s="127"/>
      <c r="KRJ24" s="127"/>
      <c r="KRK24" s="127"/>
      <c r="KRL24" s="127"/>
      <c r="KRM24" s="127"/>
      <c r="KRN24" s="127"/>
      <c r="KRO24" s="127"/>
      <c r="KRP24" s="127"/>
      <c r="KRQ24" s="127"/>
      <c r="LAQ24" s="127"/>
      <c r="LAR24" s="127"/>
      <c r="LAZ24" s="127"/>
      <c r="LBA24" s="127"/>
      <c r="LBB24" s="127"/>
      <c r="LBC24" s="127"/>
      <c r="LBD24" s="127"/>
      <c r="LBE24" s="127"/>
      <c r="LBF24" s="127"/>
      <c r="LBG24" s="127"/>
      <c r="LBH24" s="127"/>
      <c r="LBI24" s="127"/>
      <c r="LBJ24" s="127"/>
      <c r="LBK24" s="127"/>
      <c r="LBL24" s="127"/>
      <c r="LBM24" s="127"/>
      <c r="LKM24" s="127"/>
      <c r="LKN24" s="127"/>
      <c r="LKV24" s="127"/>
      <c r="LKW24" s="127"/>
      <c r="LKX24" s="127"/>
      <c r="LKY24" s="127"/>
      <c r="LKZ24" s="127"/>
      <c r="LLA24" s="127"/>
      <c r="LLB24" s="127"/>
      <c r="LLC24" s="127"/>
      <c r="LLD24" s="127"/>
      <c r="LLE24" s="127"/>
      <c r="LLF24" s="127"/>
      <c r="LLG24" s="127"/>
      <c r="LLH24" s="127"/>
      <c r="LLI24" s="127"/>
      <c r="LUI24" s="127"/>
      <c r="LUJ24" s="127"/>
      <c r="LUR24" s="127"/>
      <c r="LUS24" s="127"/>
      <c r="LUT24" s="127"/>
      <c r="LUU24" s="127"/>
      <c r="LUV24" s="127"/>
      <c r="LUW24" s="127"/>
      <c r="LUX24" s="127"/>
      <c r="LUY24" s="127"/>
      <c r="LUZ24" s="127"/>
      <c r="LVA24" s="127"/>
      <c r="LVB24" s="127"/>
      <c r="LVC24" s="127"/>
      <c r="LVD24" s="127"/>
      <c r="LVE24" s="127"/>
      <c r="MEE24" s="127"/>
      <c r="MEF24" s="127"/>
      <c r="MEN24" s="127"/>
      <c r="MEO24" s="127"/>
      <c r="MEP24" s="127"/>
      <c r="MEQ24" s="127"/>
      <c r="MER24" s="127"/>
      <c r="MES24" s="127"/>
      <c r="MET24" s="127"/>
      <c r="MEU24" s="127"/>
      <c r="MEV24" s="127"/>
      <c r="MEW24" s="127"/>
      <c r="MEX24" s="127"/>
      <c r="MEY24" s="127"/>
      <c r="MEZ24" s="127"/>
      <c r="MFA24" s="127"/>
      <c r="MOA24" s="127"/>
      <c r="MOB24" s="127"/>
      <c r="MOJ24" s="127"/>
      <c r="MOK24" s="127"/>
      <c r="MOL24" s="127"/>
      <c r="MOM24" s="127"/>
      <c r="MON24" s="127"/>
      <c r="MOO24" s="127"/>
      <c r="MOP24" s="127"/>
      <c r="MOQ24" s="127"/>
      <c r="MOR24" s="127"/>
      <c r="MOS24" s="127"/>
      <c r="MOT24" s="127"/>
      <c r="MOU24" s="127"/>
      <c r="MOV24" s="127"/>
      <c r="MOW24" s="127"/>
      <c r="MXW24" s="127"/>
      <c r="MXX24" s="127"/>
      <c r="MYF24" s="127"/>
      <c r="MYG24" s="127"/>
      <c r="MYH24" s="127"/>
      <c r="MYI24" s="127"/>
      <c r="MYJ24" s="127"/>
      <c r="MYK24" s="127"/>
      <c r="MYL24" s="127"/>
      <c r="MYM24" s="127"/>
      <c r="MYN24" s="127"/>
      <c r="MYO24" s="127"/>
      <c r="MYP24" s="127"/>
      <c r="MYQ24" s="127"/>
      <c r="MYR24" s="127"/>
      <c r="MYS24" s="127"/>
      <c r="NHS24" s="127"/>
      <c r="NHT24" s="127"/>
      <c r="NIB24" s="127"/>
      <c r="NIC24" s="127"/>
      <c r="NID24" s="127"/>
      <c r="NIE24" s="127"/>
      <c r="NIF24" s="127"/>
      <c r="NIG24" s="127"/>
      <c r="NIH24" s="127"/>
      <c r="NII24" s="127"/>
      <c r="NIJ24" s="127"/>
      <c r="NIK24" s="127"/>
      <c r="NIL24" s="127"/>
      <c r="NIM24" s="127"/>
      <c r="NIN24" s="127"/>
      <c r="NIO24" s="127"/>
      <c r="NRO24" s="127"/>
      <c r="NRP24" s="127"/>
      <c r="NRX24" s="127"/>
      <c r="NRY24" s="127"/>
      <c r="NRZ24" s="127"/>
      <c r="NSA24" s="127"/>
      <c r="NSB24" s="127"/>
      <c r="NSC24" s="127"/>
      <c r="NSD24" s="127"/>
      <c r="NSE24" s="127"/>
      <c r="NSF24" s="127"/>
      <c r="NSG24" s="127"/>
      <c r="NSH24" s="127"/>
      <c r="NSI24" s="127"/>
      <c r="NSJ24" s="127"/>
      <c r="NSK24" s="127"/>
      <c r="OBK24" s="127"/>
      <c r="OBL24" s="127"/>
      <c r="OBT24" s="127"/>
      <c r="OBU24" s="127"/>
      <c r="OBV24" s="127"/>
      <c r="OBW24" s="127"/>
      <c r="OBX24" s="127"/>
      <c r="OBY24" s="127"/>
      <c r="OBZ24" s="127"/>
      <c r="OCA24" s="127"/>
      <c r="OCB24" s="127"/>
      <c r="OCC24" s="127"/>
      <c r="OCD24" s="127"/>
      <c r="OCE24" s="127"/>
      <c r="OCF24" s="127"/>
      <c r="OCG24" s="127"/>
      <c r="OLG24" s="127"/>
      <c r="OLH24" s="127"/>
      <c r="OLP24" s="127"/>
      <c r="OLQ24" s="127"/>
      <c r="OLR24" s="127"/>
      <c r="OLS24" s="127"/>
      <c r="OLT24" s="127"/>
      <c r="OLU24" s="127"/>
      <c r="OLV24" s="127"/>
      <c r="OLW24" s="127"/>
      <c r="OLX24" s="127"/>
      <c r="OLY24" s="127"/>
      <c r="OLZ24" s="127"/>
      <c r="OMA24" s="127"/>
      <c r="OMB24" s="127"/>
      <c r="OMC24" s="127"/>
      <c r="OVC24" s="127"/>
      <c r="OVD24" s="127"/>
      <c r="OVL24" s="127"/>
      <c r="OVM24" s="127"/>
      <c r="OVN24" s="127"/>
      <c r="OVO24" s="127"/>
      <c r="OVP24" s="127"/>
      <c r="OVQ24" s="127"/>
      <c r="OVR24" s="127"/>
      <c r="OVS24" s="127"/>
      <c r="OVT24" s="127"/>
      <c r="OVU24" s="127"/>
      <c r="OVV24" s="127"/>
      <c r="OVW24" s="127"/>
      <c r="OVX24" s="127"/>
      <c r="OVY24" s="127"/>
      <c r="PEY24" s="127"/>
      <c r="PEZ24" s="127"/>
      <c r="PFH24" s="127"/>
      <c r="PFI24" s="127"/>
      <c r="PFJ24" s="127"/>
      <c r="PFK24" s="127"/>
      <c r="PFL24" s="127"/>
      <c r="PFM24" s="127"/>
      <c r="PFN24" s="127"/>
      <c r="PFO24" s="127"/>
      <c r="PFP24" s="127"/>
      <c r="PFQ24" s="127"/>
      <c r="PFR24" s="127"/>
      <c r="PFS24" s="127"/>
      <c r="PFT24" s="127"/>
      <c r="PFU24" s="127"/>
      <c r="POU24" s="127"/>
      <c r="POV24" s="127"/>
      <c r="PPD24" s="127"/>
      <c r="PPE24" s="127"/>
      <c r="PPF24" s="127"/>
      <c r="PPG24" s="127"/>
      <c r="PPH24" s="127"/>
      <c r="PPI24" s="127"/>
      <c r="PPJ24" s="127"/>
      <c r="PPK24" s="127"/>
      <c r="PPL24" s="127"/>
      <c r="PPM24" s="127"/>
      <c r="PPN24" s="127"/>
      <c r="PPO24" s="127"/>
      <c r="PPP24" s="127"/>
      <c r="PPQ24" s="127"/>
      <c r="PYQ24" s="127"/>
      <c r="PYR24" s="127"/>
      <c r="PYZ24" s="127"/>
      <c r="PZA24" s="127"/>
      <c r="PZB24" s="127"/>
      <c r="PZC24" s="127"/>
      <c r="PZD24" s="127"/>
      <c r="PZE24" s="127"/>
      <c r="PZF24" s="127"/>
      <c r="PZG24" s="127"/>
      <c r="PZH24" s="127"/>
      <c r="PZI24" s="127"/>
      <c r="PZJ24" s="127"/>
      <c r="PZK24" s="127"/>
      <c r="PZL24" s="127"/>
      <c r="PZM24" s="127"/>
      <c r="QIM24" s="127"/>
      <c r="QIN24" s="127"/>
      <c r="QIV24" s="127"/>
      <c r="QIW24" s="127"/>
      <c r="QIX24" s="127"/>
      <c r="QIY24" s="127"/>
      <c r="QIZ24" s="127"/>
      <c r="QJA24" s="127"/>
      <c r="QJB24" s="127"/>
      <c r="QJC24" s="127"/>
      <c r="QJD24" s="127"/>
      <c r="QJE24" s="127"/>
      <c r="QJF24" s="127"/>
      <c r="QJG24" s="127"/>
      <c r="QJH24" s="127"/>
      <c r="QJI24" s="127"/>
      <c r="QSI24" s="127"/>
      <c r="QSJ24" s="127"/>
      <c r="QSR24" s="127"/>
      <c r="QSS24" s="127"/>
      <c r="QST24" s="127"/>
      <c r="QSU24" s="127"/>
      <c r="QSV24" s="127"/>
      <c r="QSW24" s="127"/>
      <c r="QSX24" s="127"/>
      <c r="QSY24" s="127"/>
      <c r="QSZ24" s="127"/>
      <c r="QTA24" s="127"/>
      <c r="QTB24" s="127"/>
      <c r="QTC24" s="127"/>
      <c r="QTD24" s="127"/>
      <c r="QTE24" s="127"/>
      <c r="RCE24" s="127"/>
      <c r="RCF24" s="127"/>
      <c r="RCN24" s="127"/>
      <c r="RCO24" s="127"/>
      <c r="RCP24" s="127"/>
      <c r="RCQ24" s="127"/>
      <c r="RCR24" s="127"/>
      <c r="RCS24" s="127"/>
      <c r="RCT24" s="127"/>
      <c r="RCU24" s="127"/>
      <c r="RCV24" s="127"/>
      <c r="RCW24" s="127"/>
      <c r="RCX24" s="127"/>
      <c r="RCY24" s="127"/>
      <c r="RCZ24" s="127"/>
      <c r="RDA24" s="127"/>
      <c r="RMA24" s="127"/>
      <c r="RMB24" s="127"/>
      <c r="RMJ24" s="127"/>
      <c r="RMK24" s="127"/>
      <c r="RML24" s="127"/>
      <c r="RMM24" s="127"/>
      <c r="RMN24" s="127"/>
      <c r="RMO24" s="127"/>
      <c r="RMP24" s="127"/>
      <c r="RMQ24" s="127"/>
      <c r="RMR24" s="127"/>
      <c r="RMS24" s="127"/>
      <c r="RMT24" s="127"/>
      <c r="RMU24" s="127"/>
      <c r="RMV24" s="127"/>
      <c r="RMW24" s="127"/>
      <c r="RVW24" s="127"/>
      <c r="RVX24" s="127"/>
      <c r="RWF24" s="127"/>
      <c r="RWG24" s="127"/>
      <c r="RWH24" s="127"/>
      <c r="RWI24" s="127"/>
      <c r="RWJ24" s="127"/>
      <c r="RWK24" s="127"/>
      <c r="RWL24" s="127"/>
      <c r="RWM24" s="127"/>
      <c r="RWN24" s="127"/>
      <c r="RWO24" s="127"/>
      <c r="RWP24" s="127"/>
      <c r="RWQ24" s="127"/>
      <c r="RWR24" s="127"/>
      <c r="RWS24" s="127"/>
      <c r="SFS24" s="127"/>
      <c r="SFT24" s="127"/>
      <c r="SGB24" s="127"/>
      <c r="SGC24" s="127"/>
      <c r="SGD24" s="127"/>
      <c r="SGE24" s="127"/>
      <c r="SGF24" s="127"/>
      <c r="SGG24" s="127"/>
      <c r="SGH24" s="127"/>
      <c r="SGI24" s="127"/>
      <c r="SGJ24" s="127"/>
      <c r="SGK24" s="127"/>
      <c r="SGL24" s="127"/>
      <c r="SGM24" s="127"/>
      <c r="SGN24" s="127"/>
      <c r="SGO24" s="127"/>
      <c r="SPO24" s="127"/>
      <c r="SPP24" s="127"/>
      <c r="SPX24" s="127"/>
      <c r="SPY24" s="127"/>
      <c r="SPZ24" s="127"/>
      <c r="SQA24" s="127"/>
      <c r="SQB24" s="127"/>
      <c r="SQC24" s="127"/>
      <c r="SQD24" s="127"/>
      <c r="SQE24" s="127"/>
      <c r="SQF24" s="127"/>
      <c r="SQG24" s="127"/>
      <c r="SQH24" s="127"/>
      <c r="SQI24" s="127"/>
      <c r="SQJ24" s="127"/>
      <c r="SQK24" s="127"/>
      <c r="SZK24" s="127"/>
      <c r="SZL24" s="127"/>
      <c r="SZT24" s="127"/>
      <c r="SZU24" s="127"/>
      <c r="SZV24" s="127"/>
      <c r="SZW24" s="127"/>
      <c r="SZX24" s="127"/>
      <c r="SZY24" s="127"/>
      <c r="SZZ24" s="127"/>
      <c r="TAA24" s="127"/>
      <c r="TAB24" s="127"/>
      <c r="TAC24" s="127"/>
      <c r="TAD24" s="127"/>
      <c r="TAE24" s="127"/>
      <c r="TAF24" s="127"/>
      <c r="TAG24" s="127"/>
      <c r="TJG24" s="127"/>
      <c r="TJH24" s="127"/>
      <c r="TJP24" s="127"/>
      <c r="TJQ24" s="127"/>
      <c r="TJR24" s="127"/>
      <c r="TJS24" s="127"/>
      <c r="TJT24" s="127"/>
      <c r="TJU24" s="127"/>
      <c r="TJV24" s="127"/>
      <c r="TJW24" s="127"/>
      <c r="TJX24" s="127"/>
      <c r="TJY24" s="127"/>
      <c r="TJZ24" s="127"/>
      <c r="TKA24" s="127"/>
      <c r="TKB24" s="127"/>
      <c r="TKC24" s="127"/>
      <c r="TTC24" s="127"/>
      <c r="TTD24" s="127"/>
      <c r="TTL24" s="127"/>
      <c r="TTM24" s="127"/>
      <c r="TTN24" s="127"/>
      <c r="TTO24" s="127"/>
      <c r="TTP24" s="127"/>
      <c r="TTQ24" s="127"/>
      <c r="TTR24" s="127"/>
      <c r="TTS24" s="127"/>
      <c r="TTT24" s="127"/>
      <c r="TTU24" s="127"/>
      <c r="TTV24" s="127"/>
      <c r="TTW24" s="127"/>
      <c r="TTX24" s="127"/>
      <c r="TTY24" s="127"/>
      <c r="UCY24" s="127"/>
      <c r="UCZ24" s="127"/>
      <c r="UDH24" s="127"/>
      <c r="UDI24" s="127"/>
      <c r="UDJ24" s="127"/>
      <c r="UDK24" s="127"/>
      <c r="UDL24" s="127"/>
      <c r="UDM24" s="127"/>
      <c r="UDN24" s="127"/>
      <c r="UDO24" s="127"/>
      <c r="UDP24" s="127"/>
      <c r="UDQ24" s="127"/>
      <c r="UDR24" s="127"/>
      <c r="UDS24" s="127"/>
      <c r="UDT24" s="127"/>
      <c r="UDU24" s="127"/>
      <c r="UMU24" s="127"/>
      <c r="UMV24" s="127"/>
      <c r="UND24" s="127"/>
      <c r="UNE24" s="127"/>
      <c r="UNF24" s="127"/>
      <c r="UNG24" s="127"/>
      <c r="UNH24" s="127"/>
      <c r="UNI24" s="127"/>
      <c r="UNJ24" s="127"/>
      <c r="UNK24" s="127"/>
      <c r="UNL24" s="127"/>
      <c r="UNM24" s="127"/>
      <c r="UNN24" s="127"/>
      <c r="UNO24" s="127"/>
      <c r="UNP24" s="127"/>
      <c r="UNQ24" s="127"/>
      <c r="UWQ24" s="127"/>
      <c r="UWR24" s="127"/>
      <c r="UWZ24" s="127"/>
      <c r="UXA24" s="127"/>
      <c r="UXB24" s="127"/>
      <c r="UXC24" s="127"/>
      <c r="UXD24" s="127"/>
      <c r="UXE24" s="127"/>
      <c r="UXF24" s="127"/>
      <c r="UXG24" s="127"/>
      <c r="UXH24" s="127"/>
      <c r="UXI24" s="127"/>
      <c r="UXJ24" s="127"/>
      <c r="UXK24" s="127"/>
      <c r="UXL24" s="127"/>
      <c r="UXM24" s="127"/>
      <c r="VGM24" s="127"/>
      <c r="VGN24" s="127"/>
      <c r="VGV24" s="127"/>
      <c r="VGW24" s="127"/>
      <c r="VGX24" s="127"/>
      <c r="VGY24" s="127"/>
      <c r="VGZ24" s="127"/>
      <c r="VHA24" s="127"/>
      <c r="VHB24" s="127"/>
      <c r="VHC24" s="127"/>
      <c r="VHD24" s="127"/>
      <c r="VHE24" s="127"/>
      <c r="VHF24" s="127"/>
      <c r="VHG24" s="127"/>
      <c r="VHH24" s="127"/>
      <c r="VHI24" s="127"/>
      <c r="VQI24" s="127"/>
      <c r="VQJ24" s="127"/>
      <c r="VQR24" s="127"/>
      <c r="VQS24" s="127"/>
      <c r="VQT24" s="127"/>
      <c r="VQU24" s="127"/>
      <c r="VQV24" s="127"/>
      <c r="VQW24" s="127"/>
      <c r="VQX24" s="127"/>
      <c r="VQY24" s="127"/>
      <c r="VQZ24" s="127"/>
      <c r="VRA24" s="127"/>
      <c r="VRB24" s="127"/>
      <c r="VRC24" s="127"/>
      <c r="VRD24" s="127"/>
      <c r="VRE24" s="127"/>
      <c r="WAE24" s="127"/>
      <c r="WAF24" s="127"/>
      <c r="WAN24" s="127"/>
      <c r="WAO24" s="127"/>
      <c r="WAP24" s="127"/>
      <c r="WAQ24" s="127"/>
      <c r="WAR24" s="127"/>
      <c r="WAS24" s="127"/>
      <c r="WAT24" s="127"/>
      <c r="WAU24" s="127"/>
      <c r="WAV24" s="127"/>
      <c r="WAW24" s="127"/>
      <c r="WAX24" s="127"/>
      <c r="WAY24" s="127"/>
      <c r="WAZ24" s="127"/>
      <c r="WBA24" s="127"/>
      <c r="WKA24" s="127"/>
      <c r="WKB24" s="127"/>
      <c r="WKJ24" s="127"/>
      <c r="WKK24" s="127"/>
      <c r="WKL24" s="127"/>
      <c r="WKM24" s="127"/>
      <c r="WKN24" s="127"/>
      <c r="WKO24" s="127"/>
      <c r="WKP24" s="127"/>
      <c r="WKQ24" s="127"/>
      <c r="WKR24" s="127"/>
      <c r="WKS24" s="127"/>
      <c r="WKT24" s="127"/>
      <c r="WKU24" s="127"/>
      <c r="WKV24" s="127"/>
      <c r="WKW24" s="127"/>
      <c r="WTW24" s="127"/>
      <c r="WTX24" s="127"/>
      <c r="WUF24" s="127"/>
      <c r="WUG24" s="127"/>
      <c r="WUH24" s="127"/>
      <c r="WUI24" s="127"/>
      <c r="WUJ24" s="127"/>
      <c r="WUK24" s="127"/>
      <c r="WUL24" s="127"/>
      <c r="WUM24" s="127"/>
      <c r="WUN24" s="127"/>
      <c r="WUO24" s="127"/>
      <c r="WUP24" s="127"/>
      <c r="WUQ24" s="127"/>
      <c r="WUR24" s="127"/>
      <c r="WUS24" s="127"/>
    </row>
    <row r="25" spans="1:1009 1243:2033 2267:3057 3291:4081 4315:5105 5339:6129 6363:7153 7387:8177 8411:9201 9435:10225 10459:11249 11483:12273 12507:13297 13531:14321 14555:15345 15579:16113" ht="22.5" customHeight="1" outlineLevel="1">
      <c r="A25" s="240"/>
      <c r="B25" s="259" t="s">
        <v>420</v>
      </c>
      <c r="C25" s="248"/>
      <c r="D25" s="217">
        <v>0</v>
      </c>
      <c r="E25" s="257"/>
      <c r="F25" s="258">
        <v>0</v>
      </c>
      <c r="G25" s="245">
        <v>0</v>
      </c>
      <c r="H25" s="229">
        <f t="shared" si="0"/>
        <v>0</v>
      </c>
      <c r="I25" s="247"/>
      <c r="J25" s="247"/>
      <c r="K25" s="247"/>
      <c r="L25" s="247"/>
      <c r="M25" s="248"/>
      <c r="HK25" s="127"/>
      <c r="HL25" s="127"/>
      <c r="HT25" s="127"/>
      <c r="HU25" s="127"/>
      <c r="HV25" s="127"/>
      <c r="HW25" s="127"/>
      <c r="HX25" s="127"/>
      <c r="HY25" s="127"/>
      <c r="HZ25" s="127"/>
      <c r="IA25" s="127"/>
      <c r="IB25" s="127"/>
      <c r="IC25" s="127"/>
      <c r="ID25" s="127"/>
      <c r="IE25" s="127"/>
      <c r="IF25" s="127"/>
      <c r="IG25" s="127"/>
      <c r="RG25" s="127"/>
      <c r="RH25" s="127"/>
      <c r="RP25" s="127"/>
      <c r="RQ25" s="127"/>
      <c r="RR25" s="127"/>
      <c r="RS25" s="127"/>
      <c r="RT25" s="127"/>
      <c r="RU25" s="127"/>
      <c r="RV25" s="127"/>
      <c r="RW25" s="127"/>
      <c r="RX25" s="127"/>
      <c r="RY25" s="127"/>
      <c r="RZ25" s="127"/>
      <c r="SA25" s="127"/>
      <c r="SB25" s="127"/>
      <c r="SC25" s="127"/>
      <c r="ABC25" s="127"/>
      <c r="ABD25" s="127"/>
      <c r="ABL25" s="127"/>
      <c r="ABM25" s="127"/>
      <c r="ABN25" s="127"/>
      <c r="ABO25" s="127"/>
      <c r="ABP25" s="127"/>
      <c r="ABQ25" s="127"/>
      <c r="ABR25" s="127"/>
      <c r="ABS25" s="127"/>
      <c r="ABT25" s="127"/>
      <c r="ABU25" s="127"/>
      <c r="ABV25" s="127"/>
      <c r="ABW25" s="127"/>
      <c r="ABX25" s="127"/>
      <c r="ABY25" s="127"/>
      <c r="AKY25" s="127"/>
      <c r="AKZ25" s="127"/>
      <c r="ALH25" s="127"/>
      <c r="ALI25" s="127"/>
      <c r="ALJ25" s="127"/>
      <c r="ALK25" s="127"/>
      <c r="ALL25" s="127"/>
      <c r="ALM25" s="127"/>
      <c r="ALN25" s="127"/>
      <c r="ALO25" s="127"/>
      <c r="ALP25" s="127"/>
      <c r="ALQ25" s="127"/>
      <c r="ALR25" s="127"/>
      <c r="ALS25" s="127"/>
      <c r="ALT25" s="127"/>
      <c r="ALU25" s="127"/>
      <c r="AUU25" s="127"/>
      <c r="AUV25" s="127"/>
      <c r="AVD25" s="127"/>
      <c r="AVE25" s="127"/>
      <c r="AVF25" s="127"/>
      <c r="AVG25" s="127"/>
      <c r="AVH25" s="127"/>
      <c r="AVI25" s="127"/>
      <c r="AVJ25" s="127"/>
      <c r="AVK25" s="127"/>
      <c r="AVL25" s="127"/>
      <c r="AVM25" s="127"/>
      <c r="AVN25" s="127"/>
      <c r="AVO25" s="127"/>
      <c r="AVP25" s="127"/>
      <c r="AVQ25" s="127"/>
      <c r="BEQ25" s="127"/>
      <c r="BER25" s="127"/>
      <c r="BEZ25" s="127"/>
      <c r="BFA25" s="127"/>
      <c r="BFB25" s="127"/>
      <c r="BFC25" s="127"/>
      <c r="BFD25" s="127"/>
      <c r="BFE25" s="127"/>
      <c r="BFF25" s="127"/>
      <c r="BFG25" s="127"/>
      <c r="BFH25" s="127"/>
      <c r="BFI25" s="127"/>
      <c r="BFJ25" s="127"/>
      <c r="BFK25" s="127"/>
      <c r="BFL25" s="127"/>
      <c r="BFM25" s="127"/>
      <c r="BOM25" s="127"/>
      <c r="BON25" s="127"/>
      <c r="BOV25" s="127"/>
      <c r="BOW25" s="127"/>
      <c r="BOX25" s="127"/>
      <c r="BOY25" s="127"/>
      <c r="BOZ25" s="127"/>
      <c r="BPA25" s="127"/>
      <c r="BPB25" s="127"/>
      <c r="BPC25" s="127"/>
      <c r="BPD25" s="127"/>
      <c r="BPE25" s="127"/>
      <c r="BPF25" s="127"/>
      <c r="BPG25" s="127"/>
      <c r="BPH25" s="127"/>
      <c r="BPI25" s="127"/>
      <c r="BYI25" s="127"/>
      <c r="BYJ25" s="127"/>
      <c r="BYR25" s="127"/>
      <c r="BYS25" s="127"/>
      <c r="BYT25" s="127"/>
      <c r="BYU25" s="127"/>
      <c r="BYV25" s="127"/>
      <c r="BYW25" s="127"/>
      <c r="BYX25" s="127"/>
      <c r="BYY25" s="127"/>
      <c r="BYZ25" s="127"/>
      <c r="BZA25" s="127"/>
      <c r="BZB25" s="127"/>
      <c r="BZC25" s="127"/>
      <c r="BZD25" s="127"/>
      <c r="BZE25" s="127"/>
      <c r="CIE25" s="127"/>
      <c r="CIF25" s="127"/>
      <c r="CIN25" s="127"/>
      <c r="CIO25" s="127"/>
      <c r="CIP25" s="127"/>
      <c r="CIQ25" s="127"/>
      <c r="CIR25" s="127"/>
      <c r="CIS25" s="127"/>
      <c r="CIT25" s="127"/>
      <c r="CIU25" s="127"/>
      <c r="CIV25" s="127"/>
      <c r="CIW25" s="127"/>
      <c r="CIX25" s="127"/>
      <c r="CIY25" s="127"/>
      <c r="CIZ25" s="127"/>
      <c r="CJA25" s="127"/>
      <c r="CSA25" s="127"/>
      <c r="CSB25" s="127"/>
      <c r="CSJ25" s="127"/>
      <c r="CSK25" s="127"/>
      <c r="CSL25" s="127"/>
      <c r="CSM25" s="127"/>
      <c r="CSN25" s="127"/>
      <c r="CSO25" s="127"/>
      <c r="CSP25" s="127"/>
      <c r="CSQ25" s="127"/>
      <c r="CSR25" s="127"/>
      <c r="CSS25" s="127"/>
      <c r="CST25" s="127"/>
      <c r="CSU25" s="127"/>
      <c r="CSV25" s="127"/>
      <c r="CSW25" s="127"/>
      <c r="DBW25" s="127"/>
      <c r="DBX25" s="127"/>
      <c r="DCF25" s="127"/>
      <c r="DCG25" s="127"/>
      <c r="DCH25" s="127"/>
      <c r="DCI25" s="127"/>
      <c r="DCJ25" s="127"/>
      <c r="DCK25" s="127"/>
      <c r="DCL25" s="127"/>
      <c r="DCM25" s="127"/>
      <c r="DCN25" s="127"/>
      <c r="DCO25" s="127"/>
      <c r="DCP25" s="127"/>
      <c r="DCQ25" s="127"/>
      <c r="DCR25" s="127"/>
      <c r="DCS25" s="127"/>
      <c r="DLS25" s="127"/>
      <c r="DLT25" s="127"/>
      <c r="DMB25" s="127"/>
      <c r="DMC25" s="127"/>
      <c r="DMD25" s="127"/>
      <c r="DME25" s="127"/>
      <c r="DMF25" s="127"/>
      <c r="DMG25" s="127"/>
      <c r="DMH25" s="127"/>
      <c r="DMI25" s="127"/>
      <c r="DMJ25" s="127"/>
      <c r="DMK25" s="127"/>
      <c r="DML25" s="127"/>
      <c r="DMM25" s="127"/>
      <c r="DMN25" s="127"/>
      <c r="DMO25" s="127"/>
      <c r="DVO25" s="127"/>
      <c r="DVP25" s="127"/>
      <c r="DVX25" s="127"/>
      <c r="DVY25" s="127"/>
      <c r="DVZ25" s="127"/>
      <c r="DWA25" s="127"/>
      <c r="DWB25" s="127"/>
      <c r="DWC25" s="127"/>
      <c r="DWD25" s="127"/>
      <c r="DWE25" s="127"/>
      <c r="DWF25" s="127"/>
      <c r="DWG25" s="127"/>
      <c r="DWH25" s="127"/>
      <c r="DWI25" s="127"/>
      <c r="DWJ25" s="127"/>
      <c r="DWK25" s="127"/>
      <c r="EFK25" s="127"/>
      <c r="EFL25" s="127"/>
      <c r="EFT25" s="127"/>
      <c r="EFU25" s="127"/>
      <c r="EFV25" s="127"/>
      <c r="EFW25" s="127"/>
      <c r="EFX25" s="127"/>
      <c r="EFY25" s="127"/>
      <c r="EFZ25" s="127"/>
      <c r="EGA25" s="127"/>
      <c r="EGB25" s="127"/>
      <c r="EGC25" s="127"/>
      <c r="EGD25" s="127"/>
      <c r="EGE25" s="127"/>
      <c r="EGF25" s="127"/>
      <c r="EGG25" s="127"/>
      <c r="EPG25" s="127"/>
      <c r="EPH25" s="127"/>
      <c r="EPP25" s="127"/>
      <c r="EPQ25" s="127"/>
      <c r="EPR25" s="127"/>
      <c r="EPS25" s="127"/>
      <c r="EPT25" s="127"/>
      <c r="EPU25" s="127"/>
      <c r="EPV25" s="127"/>
      <c r="EPW25" s="127"/>
      <c r="EPX25" s="127"/>
      <c r="EPY25" s="127"/>
      <c r="EPZ25" s="127"/>
      <c r="EQA25" s="127"/>
      <c r="EQB25" s="127"/>
      <c r="EQC25" s="127"/>
      <c r="EZC25" s="127"/>
      <c r="EZD25" s="127"/>
      <c r="EZL25" s="127"/>
      <c r="EZM25" s="127"/>
      <c r="EZN25" s="127"/>
      <c r="EZO25" s="127"/>
      <c r="EZP25" s="127"/>
      <c r="EZQ25" s="127"/>
      <c r="EZR25" s="127"/>
      <c r="EZS25" s="127"/>
      <c r="EZT25" s="127"/>
      <c r="EZU25" s="127"/>
      <c r="EZV25" s="127"/>
      <c r="EZW25" s="127"/>
      <c r="EZX25" s="127"/>
      <c r="EZY25" s="127"/>
      <c r="FIY25" s="127"/>
      <c r="FIZ25" s="127"/>
      <c r="FJH25" s="127"/>
      <c r="FJI25" s="127"/>
      <c r="FJJ25" s="127"/>
      <c r="FJK25" s="127"/>
      <c r="FJL25" s="127"/>
      <c r="FJM25" s="127"/>
      <c r="FJN25" s="127"/>
      <c r="FJO25" s="127"/>
      <c r="FJP25" s="127"/>
      <c r="FJQ25" s="127"/>
      <c r="FJR25" s="127"/>
      <c r="FJS25" s="127"/>
      <c r="FJT25" s="127"/>
      <c r="FJU25" s="127"/>
      <c r="FSU25" s="127"/>
      <c r="FSV25" s="127"/>
      <c r="FTD25" s="127"/>
      <c r="FTE25" s="127"/>
      <c r="FTF25" s="127"/>
      <c r="FTG25" s="127"/>
      <c r="FTH25" s="127"/>
      <c r="FTI25" s="127"/>
      <c r="FTJ25" s="127"/>
      <c r="FTK25" s="127"/>
      <c r="FTL25" s="127"/>
      <c r="FTM25" s="127"/>
      <c r="FTN25" s="127"/>
      <c r="FTO25" s="127"/>
      <c r="FTP25" s="127"/>
      <c r="FTQ25" s="127"/>
      <c r="GCQ25" s="127"/>
      <c r="GCR25" s="127"/>
      <c r="GCZ25" s="127"/>
      <c r="GDA25" s="127"/>
      <c r="GDB25" s="127"/>
      <c r="GDC25" s="127"/>
      <c r="GDD25" s="127"/>
      <c r="GDE25" s="127"/>
      <c r="GDF25" s="127"/>
      <c r="GDG25" s="127"/>
      <c r="GDH25" s="127"/>
      <c r="GDI25" s="127"/>
      <c r="GDJ25" s="127"/>
      <c r="GDK25" s="127"/>
      <c r="GDL25" s="127"/>
      <c r="GDM25" s="127"/>
      <c r="GMM25" s="127"/>
      <c r="GMN25" s="127"/>
      <c r="GMV25" s="127"/>
      <c r="GMW25" s="127"/>
      <c r="GMX25" s="127"/>
      <c r="GMY25" s="127"/>
      <c r="GMZ25" s="127"/>
      <c r="GNA25" s="127"/>
      <c r="GNB25" s="127"/>
      <c r="GNC25" s="127"/>
      <c r="GND25" s="127"/>
      <c r="GNE25" s="127"/>
      <c r="GNF25" s="127"/>
      <c r="GNG25" s="127"/>
      <c r="GNH25" s="127"/>
      <c r="GNI25" s="127"/>
      <c r="GWI25" s="127"/>
      <c r="GWJ25" s="127"/>
      <c r="GWR25" s="127"/>
      <c r="GWS25" s="127"/>
      <c r="GWT25" s="127"/>
      <c r="GWU25" s="127"/>
      <c r="GWV25" s="127"/>
      <c r="GWW25" s="127"/>
      <c r="GWX25" s="127"/>
      <c r="GWY25" s="127"/>
      <c r="GWZ25" s="127"/>
      <c r="GXA25" s="127"/>
      <c r="GXB25" s="127"/>
      <c r="GXC25" s="127"/>
      <c r="GXD25" s="127"/>
      <c r="GXE25" s="127"/>
      <c r="HGE25" s="127"/>
      <c r="HGF25" s="127"/>
      <c r="HGN25" s="127"/>
      <c r="HGO25" s="127"/>
      <c r="HGP25" s="127"/>
      <c r="HGQ25" s="127"/>
      <c r="HGR25" s="127"/>
      <c r="HGS25" s="127"/>
      <c r="HGT25" s="127"/>
      <c r="HGU25" s="127"/>
      <c r="HGV25" s="127"/>
      <c r="HGW25" s="127"/>
      <c r="HGX25" s="127"/>
      <c r="HGY25" s="127"/>
      <c r="HGZ25" s="127"/>
      <c r="HHA25" s="127"/>
      <c r="HQA25" s="127"/>
      <c r="HQB25" s="127"/>
      <c r="HQJ25" s="127"/>
      <c r="HQK25" s="127"/>
      <c r="HQL25" s="127"/>
      <c r="HQM25" s="127"/>
      <c r="HQN25" s="127"/>
      <c r="HQO25" s="127"/>
      <c r="HQP25" s="127"/>
      <c r="HQQ25" s="127"/>
      <c r="HQR25" s="127"/>
      <c r="HQS25" s="127"/>
      <c r="HQT25" s="127"/>
      <c r="HQU25" s="127"/>
      <c r="HQV25" s="127"/>
      <c r="HQW25" s="127"/>
      <c r="HZW25" s="127"/>
      <c r="HZX25" s="127"/>
      <c r="IAF25" s="127"/>
      <c r="IAG25" s="127"/>
      <c r="IAH25" s="127"/>
      <c r="IAI25" s="127"/>
      <c r="IAJ25" s="127"/>
      <c r="IAK25" s="127"/>
      <c r="IAL25" s="127"/>
      <c r="IAM25" s="127"/>
      <c r="IAN25" s="127"/>
      <c r="IAO25" s="127"/>
      <c r="IAP25" s="127"/>
      <c r="IAQ25" s="127"/>
      <c r="IAR25" s="127"/>
      <c r="IAS25" s="127"/>
      <c r="IJS25" s="127"/>
      <c r="IJT25" s="127"/>
      <c r="IKB25" s="127"/>
      <c r="IKC25" s="127"/>
      <c r="IKD25" s="127"/>
      <c r="IKE25" s="127"/>
      <c r="IKF25" s="127"/>
      <c r="IKG25" s="127"/>
      <c r="IKH25" s="127"/>
      <c r="IKI25" s="127"/>
      <c r="IKJ25" s="127"/>
      <c r="IKK25" s="127"/>
      <c r="IKL25" s="127"/>
      <c r="IKM25" s="127"/>
      <c r="IKN25" s="127"/>
      <c r="IKO25" s="127"/>
      <c r="ITO25" s="127"/>
      <c r="ITP25" s="127"/>
      <c r="ITX25" s="127"/>
      <c r="ITY25" s="127"/>
      <c r="ITZ25" s="127"/>
      <c r="IUA25" s="127"/>
      <c r="IUB25" s="127"/>
      <c r="IUC25" s="127"/>
      <c r="IUD25" s="127"/>
      <c r="IUE25" s="127"/>
      <c r="IUF25" s="127"/>
      <c r="IUG25" s="127"/>
      <c r="IUH25" s="127"/>
      <c r="IUI25" s="127"/>
      <c r="IUJ25" s="127"/>
      <c r="IUK25" s="127"/>
      <c r="JDK25" s="127"/>
      <c r="JDL25" s="127"/>
      <c r="JDT25" s="127"/>
      <c r="JDU25" s="127"/>
      <c r="JDV25" s="127"/>
      <c r="JDW25" s="127"/>
      <c r="JDX25" s="127"/>
      <c r="JDY25" s="127"/>
      <c r="JDZ25" s="127"/>
      <c r="JEA25" s="127"/>
      <c r="JEB25" s="127"/>
      <c r="JEC25" s="127"/>
      <c r="JED25" s="127"/>
      <c r="JEE25" s="127"/>
      <c r="JEF25" s="127"/>
      <c r="JEG25" s="127"/>
      <c r="JNG25" s="127"/>
      <c r="JNH25" s="127"/>
      <c r="JNP25" s="127"/>
      <c r="JNQ25" s="127"/>
      <c r="JNR25" s="127"/>
      <c r="JNS25" s="127"/>
      <c r="JNT25" s="127"/>
      <c r="JNU25" s="127"/>
      <c r="JNV25" s="127"/>
      <c r="JNW25" s="127"/>
      <c r="JNX25" s="127"/>
      <c r="JNY25" s="127"/>
      <c r="JNZ25" s="127"/>
      <c r="JOA25" s="127"/>
      <c r="JOB25" s="127"/>
      <c r="JOC25" s="127"/>
      <c r="JXC25" s="127"/>
      <c r="JXD25" s="127"/>
      <c r="JXL25" s="127"/>
      <c r="JXM25" s="127"/>
      <c r="JXN25" s="127"/>
      <c r="JXO25" s="127"/>
      <c r="JXP25" s="127"/>
      <c r="JXQ25" s="127"/>
      <c r="JXR25" s="127"/>
      <c r="JXS25" s="127"/>
      <c r="JXT25" s="127"/>
      <c r="JXU25" s="127"/>
      <c r="JXV25" s="127"/>
      <c r="JXW25" s="127"/>
      <c r="JXX25" s="127"/>
      <c r="JXY25" s="127"/>
      <c r="KGY25" s="127"/>
      <c r="KGZ25" s="127"/>
      <c r="KHH25" s="127"/>
      <c r="KHI25" s="127"/>
      <c r="KHJ25" s="127"/>
      <c r="KHK25" s="127"/>
      <c r="KHL25" s="127"/>
      <c r="KHM25" s="127"/>
      <c r="KHN25" s="127"/>
      <c r="KHO25" s="127"/>
      <c r="KHP25" s="127"/>
      <c r="KHQ25" s="127"/>
      <c r="KHR25" s="127"/>
      <c r="KHS25" s="127"/>
      <c r="KHT25" s="127"/>
      <c r="KHU25" s="127"/>
      <c r="KQU25" s="127"/>
      <c r="KQV25" s="127"/>
      <c r="KRD25" s="127"/>
      <c r="KRE25" s="127"/>
      <c r="KRF25" s="127"/>
      <c r="KRG25" s="127"/>
      <c r="KRH25" s="127"/>
      <c r="KRI25" s="127"/>
      <c r="KRJ25" s="127"/>
      <c r="KRK25" s="127"/>
      <c r="KRL25" s="127"/>
      <c r="KRM25" s="127"/>
      <c r="KRN25" s="127"/>
      <c r="KRO25" s="127"/>
      <c r="KRP25" s="127"/>
      <c r="KRQ25" s="127"/>
      <c r="LAQ25" s="127"/>
      <c r="LAR25" s="127"/>
      <c r="LAZ25" s="127"/>
      <c r="LBA25" s="127"/>
      <c r="LBB25" s="127"/>
      <c r="LBC25" s="127"/>
      <c r="LBD25" s="127"/>
      <c r="LBE25" s="127"/>
      <c r="LBF25" s="127"/>
      <c r="LBG25" s="127"/>
      <c r="LBH25" s="127"/>
      <c r="LBI25" s="127"/>
      <c r="LBJ25" s="127"/>
      <c r="LBK25" s="127"/>
      <c r="LBL25" s="127"/>
      <c r="LBM25" s="127"/>
      <c r="LKM25" s="127"/>
      <c r="LKN25" s="127"/>
      <c r="LKV25" s="127"/>
      <c r="LKW25" s="127"/>
      <c r="LKX25" s="127"/>
      <c r="LKY25" s="127"/>
      <c r="LKZ25" s="127"/>
      <c r="LLA25" s="127"/>
      <c r="LLB25" s="127"/>
      <c r="LLC25" s="127"/>
      <c r="LLD25" s="127"/>
      <c r="LLE25" s="127"/>
      <c r="LLF25" s="127"/>
      <c r="LLG25" s="127"/>
      <c r="LLH25" s="127"/>
      <c r="LLI25" s="127"/>
      <c r="LUI25" s="127"/>
      <c r="LUJ25" s="127"/>
      <c r="LUR25" s="127"/>
      <c r="LUS25" s="127"/>
      <c r="LUT25" s="127"/>
      <c r="LUU25" s="127"/>
      <c r="LUV25" s="127"/>
      <c r="LUW25" s="127"/>
      <c r="LUX25" s="127"/>
      <c r="LUY25" s="127"/>
      <c r="LUZ25" s="127"/>
      <c r="LVA25" s="127"/>
      <c r="LVB25" s="127"/>
      <c r="LVC25" s="127"/>
      <c r="LVD25" s="127"/>
      <c r="LVE25" s="127"/>
      <c r="MEE25" s="127"/>
      <c r="MEF25" s="127"/>
      <c r="MEN25" s="127"/>
      <c r="MEO25" s="127"/>
      <c r="MEP25" s="127"/>
      <c r="MEQ25" s="127"/>
      <c r="MER25" s="127"/>
      <c r="MES25" s="127"/>
      <c r="MET25" s="127"/>
      <c r="MEU25" s="127"/>
      <c r="MEV25" s="127"/>
      <c r="MEW25" s="127"/>
      <c r="MEX25" s="127"/>
      <c r="MEY25" s="127"/>
      <c r="MEZ25" s="127"/>
      <c r="MFA25" s="127"/>
      <c r="MOA25" s="127"/>
      <c r="MOB25" s="127"/>
      <c r="MOJ25" s="127"/>
      <c r="MOK25" s="127"/>
      <c r="MOL25" s="127"/>
      <c r="MOM25" s="127"/>
      <c r="MON25" s="127"/>
      <c r="MOO25" s="127"/>
      <c r="MOP25" s="127"/>
      <c r="MOQ25" s="127"/>
      <c r="MOR25" s="127"/>
      <c r="MOS25" s="127"/>
      <c r="MOT25" s="127"/>
      <c r="MOU25" s="127"/>
      <c r="MOV25" s="127"/>
      <c r="MOW25" s="127"/>
      <c r="MXW25" s="127"/>
      <c r="MXX25" s="127"/>
      <c r="MYF25" s="127"/>
      <c r="MYG25" s="127"/>
      <c r="MYH25" s="127"/>
      <c r="MYI25" s="127"/>
      <c r="MYJ25" s="127"/>
      <c r="MYK25" s="127"/>
      <c r="MYL25" s="127"/>
      <c r="MYM25" s="127"/>
      <c r="MYN25" s="127"/>
      <c r="MYO25" s="127"/>
      <c r="MYP25" s="127"/>
      <c r="MYQ25" s="127"/>
      <c r="MYR25" s="127"/>
      <c r="MYS25" s="127"/>
      <c r="NHS25" s="127"/>
      <c r="NHT25" s="127"/>
      <c r="NIB25" s="127"/>
      <c r="NIC25" s="127"/>
      <c r="NID25" s="127"/>
      <c r="NIE25" s="127"/>
      <c r="NIF25" s="127"/>
      <c r="NIG25" s="127"/>
      <c r="NIH25" s="127"/>
      <c r="NII25" s="127"/>
      <c r="NIJ25" s="127"/>
      <c r="NIK25" s="127"/>
      <c r="NIL25" s="127"/>
      <c r="NIM25" s="127"/>
      <c r="NIN25" s="127"/>
      <c r="NIO25" s="127"/>
      <c r="NRO25" s="127"/>
      <c r="NRP25" s="127"/>
      <c r="NRX25" s="127"/>
      <c r="NRY25" s="127"/>
      <c r="NRZ25" s="127"/>
      <c r="NSA25" s="127"/>
      <c r="NSB25" s="127"/>
      <c r="NSC25" s="127"/>
      <c r="NSD25" s="127"/>
      <c r="NSE25" s="127"/>
      <c r="NSF25" s="127"/>
      <c r="NSG25" s="127"/>
      <c r="NSH25" s="127"/>
      <c r="NSI25" s="127"/>
      <c r="NSJ25" s="127"/>
      <c r="NSK25" s="127"/>
      <c r="OBK25" s="127"/>
      <c r="OBL25" s="127"/>
      <c r="OBT25" s="127"/>
      <c r="OBU25" s="127"/>
      <c r="OBV25" s="127"/>
      <c r="OBW25" s="127"/>
      <c r="OBX25" s="127"/>
      <c r="OBY25" s="127"/>
      <c r="OBZ25" s="127"/>
      <c r="OCA25" s="127"/>
      <c r="OCB25" s="127"/>
      <c r="OCC25" s="127"/>
      <c r="OCD25" s="127"/>
      <c r="OCE25" s="127"/>
      <c r="OCF25" s="127"/>
      <c r="OCG25" s="127"/>
      <c r="OLG25" s="127"/>
      <c r="OLH25" s="127"/>
      <c r="OLP25" s="127"/>
      <c r="OLQ25" s="127"/>
      <c r="OLR25" s="127"/>
      <c r="OLS25" s="127"/>
      <c r="OLT25" s="127"/>
      <c r="OLU25" s="127"/>
      <c r="OLV25" s="127"/>
      <c r="OLW25" s="127"/>
      <c r="OLX25" s="127"/>
      <c r="OLY25" s="127"/>
      <c r="OLZ25" s="127"/>
      <c r="OMA25" s="127"/>
      <c r="OMB25" s="127"/>
      <c r="OMC25" s="127"/>
      <c r="OVC25" s="127"/>
      <c r="OVD25" s="127"/>
      <c r="OVL25" s="127"/>
      <c r="OVM25" s="127"/>
      <c r="OVN25" s="127"/>
      <c r="OVO25" s="127"/>
      <c r="OVP25" s="127"/>
      <c r="OVQ25" s="127"/>
      <c r="OVR25" s="127"/>
      <c r="OVS25" s="127"/>
      <c r="OVT25" s="127"/>
      <c r="OVU25" s="127"/>
      <c r="OVV25" s="127"/>
      <c r="OVW25" s="127"/>
      <c r="OVX25" s="127"/>
      <c r="OVY25" s="127"/>
      <c r="PEY25" s="127"/>
      <c r="PEZ25" s="127"/>
      <c r="PFH25" s="127"/>
      <c r="PFI25" s="127"/>
      <c r="PFJ25" s="127"/>
      <c r="PFK25" s="127"/>
      <c r="PFL25" s="127"/>
      <c r="PFM25" s="127"/>
      <c r="PFN25" s="127"/>
      <c r="PFO25" s="127"/>
      <c r="PFP25" s="127"/>
      <c r="PFQ25" s="127"/>
      <c r="PFR25" s="127"/>
      <c r="PFS25" s="127"/>
      <c r="PFT25" s="127"/>
      <c r="PFU25" s="127"/>
      <c r="POU25" s="127"/>
      <c r="POV25" s="127"/>
      <c r="PPD25" s="127"/>
      <c r="PPE25" s="127"/>
      <c r="PPF25" s="127"/>
      <c r="PPG25" s="127"/>
      <c r="PPH25" s="127"/>
      <c r="PPI25" s="127"/>
      <c r="PPJ25" s="127"/>
      <c r="PPK25" s="127"/>
      <c r="PPL25" s="127"/>
      <c r="PPM25" s="127"/>
      <c r="PPN25" s="127"/>
      <c r="PPO25" s="127"/>
      <c r="PPP25" s="127"/>
      <c r="PPQ25" s="127"/>
      <c r="PYQ25" s="127"/>
      <c r="PYR25" s="127"/>
      <c r="PYZ25" s="127"/>
      <c r="PZA25" s="127"/>
      <c r="PZB25" s="127"/>
      <c r="PZC25" s="127"/>
      <c r="PZD25" s="127"/>
      <c r="PZE25" s="127"/>
      <c r="PZF25" s="127"/>
      <c r="PZG25" s="127"/>
      <c r="PZH25" s="127"/>
      <c r="PZI25" s="127"/>
      <c r="PZJ25" s="127"/>
      <c r="PZK25" s="127"/>
      <c r="PZL25" s="127"/>
      <c r="PZM25" s="127"/>
      <c r="QIM25" s="127"/>
      <c r="QIN25" s="127"/>
      <c r="QIV25" s="127"/>
      <c r="QIW25" s="127"/>
      <c r="QIX25" s="127"/>
      <c r="QIY25" s="127"/>
      <c r="QIZ25" s="127"/>
      <c r="QJA25" s="127"/>
      <c r="QJB25" s="127"/>
      <c r="QJC25" s="127"/>
      <c r="QJD25" s="127"/>
      <c r="QJE25" s="127"/>
      <c r="QJF25" s="127"/>
      <c r="QJG25" s="127"/>
      <c r="QJH25" s="127"/>
      <c r="QJI25" s="127"/>
      <c r="QSI25" s="127"/>
      <c r="QSJ25" s="127"/>
      <c r="QSR25" s="127"/>
      <c r="QSS25" s="127"/>
      <c r="QST25" s="127"/>
      <c r="QSU25" s="127"/>
      <c r="QSV25" s="127"/>
      <c r="QSW25" s="127"/>
      <c r="QSX25" s="127"/>
      <c r="QSY25" s="127"/>
      <c r="QSZ25" s="127"/>
      <c r="QTA25" s="127"/>
      <c r="QTB25" s="127"/>
      <c r="QTC25" s="127"/>
      <c r="QTD25" s="127"/>
      <c r="QTE25" s="127"/>
      <c r="RCE25" s="127"/>
      <c r="RCF25" s="127"/>
      <c r="RCN25" s="127"/>
      <c r="RCO25" s="127"/>
      <c r="RCP25" s="127"/>
      <c r="RCQ25" s="127"/>
      <c r="RCR25" s="127"/>
      <c r="RCS25" s="127"/>
      <c r="RCT25" s="127"/>
      <c r="RCU25" s="127"/>
      <c r="RCV25" s="127"/>
      <c r="RCW25" s="127"/>
      <c r="RCX25" s="127"/>
      <c r="RCY25" s="127"/>
      <c r="RCZ25" s="127"/>
      <c r="RDA25" s="127"/>
      <c r="RMA25" s="127"/>
      <c r="RMB25" s="127"/>
      <c r="RMJ25" s="127"/>
      <c r="RMK25" s="127"/>
      <c r="RML25" s="127"/>
      <c r="RMM25" s="127"/>
      <c r="RMN25" s="127"/>
      <c r="RMO25" s="127"/>
      <c r="RMP25" s="127"/>
      <c r="RMQ25" s="127"/>
      <c r="RMR25" s="127"/>
      <c r="RMS25" s="127"/>
      <c r="RMT25" s="127"/>
      <c r="RMU25" s="127"/>
      <c r="RMV25" s="127"/>
      <c r="RMW25" s="127"/>
      <c r="RVW25" s="127"/>
      <c r="RVX25" s="127"/>
      <c r="RWF25" s="127"/>
      <c r="RWG25" s="127"/>
      <c r="RWH25" s="127"/>
      <c r="RWI25" s="127"/>
      <c r="RWJ25" s="127"/>
      <c r="RWK25" s="127"/>
      <c r="RWL25" s="127"/>
      <c r="RWM25" s="127"/>
      <c r="RWN25" s="127"/>
      <c r="RWO25" s="127"/>
      <c r="RWP25" s="127"/>
      <c r="RWQ25" s="127"/>
      <c r="RWR25" s="127"/>
      <c r="RWS25" s="127"/>
      <c r="SFS25" s="127"/>
      <c r="SFT25" s="127"/>
      <c r="SGB25" s="127"/>
      <c r="SGC25" s="127"/>
      <c r="SGD25" s="127"/>
      <c r="SGE25" s="127"/>
      <c r="SGF25" s="127"/>
      <c r="SGG25" s="127"/>
      <c r="SGH25" s="127"/>
      <c r="SGI25" s="127"/>
      <c r="SGJ25" s="127"/>
      <c r="SGK25" s="127"/>
      <c r="SGL25" s="127"/>
      <c r="SGM25" s="127"/>
      <c r="SGN25" s="127"/>
      <c r="SGO25" s="127"/>
      <c r="SPO25" s="127"/>
      <c r="SPP25" s="127"/>
      <c r="SPX25" s="127"/>
      <c r="SPY25" s="127"/>
      <c r="SPZ25" s="127"/>
      <c r="SQA25" s="127"/>
      <c r="SQB25" s="127"/>
      <c r="SQC25" s="127"/>
      <c r="SQD25" s="127"/>
      <c r="SQE25" s="127"/>
      <c r="SQF25" s="127"/>
      <c r="SQG25" s="127"/>
      <c r="SQH25" s="127"/>
      <c r="SQI25" s="127"/>
      <c r="SQJ25" s="127"/>
      <c r="SQK25" s="127"/>
      <c r="SZK25" s="127"/>
      <c r="SZL25" s="127"/>
      <c r="SZT25" s="127"/>
      <c r="SZU25" s="127"/>
      <c r="SZV25" s="127"/>
      <c r="SZW25" s="127"/>
      <c r="SZX25" s="127"/>
      <c r="SZY25" s="127"/>
      <c r="SZZ25" s="127"/>
      <c r="TAA25" s="127"/>
      <c r="TAB25" s="127"/>
      <c r="TAC25" s="127"/>
      <c r="TAD25" s="127"/>
      <c r="TAE25" s="127"/>
      <c r="TAF25" s="127"/>
      <c r="TAG25" s="127"/>
      <c r="TJG25" s="127"/>
      <c r="TJH25" s="127"/>
      <c r="TJP25" s="127"/>
      <c r="TJQ25" s="127"/>
      <c r="TJR25" s="127"/>
      <c r="TJS25" s="127"/>
      <c r="TJT25" s="127"/>
      <c r="TJU25" s="127"/>
      <c r="TJV25" s="127"/>
      <c r="TJW25" s="127"/>
      <c r="TJX25" s="127"/>
      <c r="TJY25" s="127"/>
      <c r="TJZ25" s="127"/>
      <c r="TKA25" s="127"/>
      <c r="TKB25" s="127"/>
      <c r="TKC25" s="127"/>
      <c r="TTC25" s="127"/>
      <c r="TTD25" s="127"/>
      <c r="TTL25" s="127"/>
      <c r="TTM25" s="127"/>
      <c r="TTN25" s="127"/>
      <c r="TTO25" s="127"/>
      <c r="TTP25" s="127"/>
      <c r="TTQ25" s="127"/>
      <c r="TTR25" s="127"/>
      <c r="TTS25" s="127"/>
      <c r="TTT25" s="127"/>
      <c r="TTU25" s="127"/>
      <c r="TTV25" s="127"/>
      <c r="TTW25" s="127"/>
      <c r="TTX25" s="127"/>
      <c r="TTY25" s="127"/>
      <c r="UCY25" s="127"/>
      <c r="UCZ25" s="127"/>
      <c r="UDH25" s="127"/>
      <c r="UDI25" s="127"/>
      <c r="UDJ25" s="127"/>
      <c r="UDK25" s="127"/>
      <c r="UDL25" s="127"/>
      <c r="UDM25" s="127"/>
      <c r="UDN25" s="127"/>
      <c r="UDO25" s="127"/>
      <c r="UDP25" s="127"/>
      <c r="UDQ25" s="127"/>
      <c r="UDR25" s="127"/>
      <c r="UDS25" s="127"/>
      <c r="UDT25" s="127"/>
      <c r="UDU25" s="127"/>
      <c r="UMU25" s="127"/>
      <c r="UMV25" s="127"/>
      <c r="UND25" s="127"/>
      <c r="UNE25" s="127"/>
      <c r="UNF25" s="127"/>
      <c r="UNG25" s="127"/>
      <c r="UNH25" s="127"/>
      <c r="UNI25" s="127"/>
      <c r="UNJ25" s="127"/>
      <c r="UNK25" s="127"/>
      <c r="UNL25" s="127"/>
      <c r="UNM25" s="127"/>
      <c r="UNN25" s="127"/>
      <c r="UNO25" s="127"/>
      <c r="UNP25" s="127"/>
      <c r="UNQ25" s="127"/>
      <c r="UWQ25" s="127"/>
      <c r="UWR25" s="127"/>
      <c r="UWZ25" s="127"/>
      <c r="UXA25" s="127"/>
      <c r="UXB25" s="127"/>
      <c r="UXC25" s="127"/>
      <c r="UXD25" s="127"/>
      <c r="UXE25" s="127"/>
      <c r="UXF25" s="127"/>
      <c r="UXG25" s="127"/>
      <c r="UXH25" s="127"/>
      <c r="UXI25" s="127"/>
      <c r="UXJ25" s="127"/>
      <c r="UXK25" s="127"/>
      <c r="UXL25" s="127"/>
      <c r="UXM25" s="127"/>
      <c r="VGM25" s="127"/>
      <c r="VGN25" s="127"/>
      <c r="VGV25" s="127"/>
      <c r="VGW25" s="127"/>
      <c r="VGX25" s="127"/>
      <c r="VGY25" s="127"/>
      <c r="VGZ25" s="127"/>
      <c r="VHA25" s="127"/>
      <c r="VHB25" s="127"/>
      <c r="VHC25" s="127"/>
      <c r="VHD25" s="127"/>
      <c r="VHE25" s="127"/>
      <c r="VHF25" s="127"/>
      <c r="VHG25" s="127"/>
      <c r="VHH25" s="127"/>
      <c r="VHI25" s="127"/>
      <c r="VQI25" s="127"/>
      <c r="VQJ25" s="127"/>
      <c r="VQR25" s="127"/>
      <c r="VQS25" s="127"/>
      <c r="VQT25" s="127"/>
      <c r="VQU25" s="127"/>
      <c r="VQV25" s="127"/>
      <c r="VQW25" s="127"/>
      <c r="VQX25" s="127"/>
      <c r="VQY25" s="127"/>
      <c r="VQZ25" s="127"/>
      <c r="VRA25" s="127"/>
      <c r="VRB25" s="127"/>
      <c r="VRC25" s="127"/>
      <c r="VRD25" s="127"/>
      <c r="VRE25" s="127"/>
      <c r="WAE25" s="127"/>
      <c r="WAF25" s="127"/>
      <c r="WAN25" s="127"/>
      <c r="WAO25" s="127"/>
      <c r="WAP25" s="127"/>
      <c r="WAQ25" s="127"/>
      <c r="WAR25" s="127"/>
      <c r="WAS25" s="127"/>
      <c r="WAT25" s="127"/>
      <c r="WAU25" s="127"/>
      <c r="WAV25" s="127"/>
      <c r="WAW25" s="127"/>
      <c r="WAX25" s="127"/>
      <c r="WAY25" s="127"/>
      <c r="WAZ25" s="127"/>
      <c r="WBA25" s="127"/>
      <c r="WKA25" s="127"/>
      <c r="WKB25" s="127"/>
      <c r="WKJ25" s="127"/>
      <c r="WKK25" s="127"/>
      <c r="WKL25" s="127"/>
      <c r="WKM25" s="127"/>
      <c r="WKN25" s="127"/>
      <c r="WKO25" s="127"/>
      <c r="WKP25" s="127"/>
      <c r="WKQ25" s="127"/>
      <c r="WKR25" s="127"/>
      <c r="WKS25" s="127"/>
      <c r="WKT25" s="127"/>
      <c r="WKU25" s="127"/>
      <c r="WKV25" s="127"/>
      <c r="WKW25" s="127"/>
      <c r="WTW25" s="127"/>
      <c r="WTX25" s="127"/>
      <c r="WUF25" s="127"/>
      <c r="WUG25" s="127"/>
      <c r="WUH25" s="127"/>
      <c r="WUI25" s="127"/>
      <c r="WUJ25" s="127"/>
      <c r="WUK25" s="127"/>
      <c r="WUL25" s="127"/>
      <c r="WUM25" s="127"/>
      <c r="WUN25" s="127"/>
      <c r="WUO25" s="127"/>
      <c r="WUP25" s="127"/>
      <c r="WUQ25" s="127"/>
      <c r="WUR25" s="127"/>
      <c r="WUS25" s="127"/>
    </row>
    <row r="26" spans="1:1009 1243:2033 2267:3057 3291:4081 4315:5105 5339:6129 6363:7153 7387:8177 8411:9201 9435:10225 10459:11249 11483:12273 12507:13297 13531:14321 14555:15345 15579:16113" ht="21.95" customHeight="1" outlineLevel="1">
      <c r="A26" s="240"/>
      <c r="B26" s="259" t="s">
        <v>421</v>
      </c>
      <c r="C26" s="248"/>
      <c r="D26" s="217">
        <v>0</v>
      </c>
      <c r="E26" s="257"/>
      <c r="F26" s="258">
        <v>0</v>
      </c>
      <c r="G26" s="245">
        <v>0</v>
      </c>
      <c r="H26" s="229">
        <f t="shared" si="0"/>
        <v>0</v>
      </c>
      <c r="I26" s="247"/>
      <c r="J26" s="247"/>
      <c r="K26" s="247"/>
      <c r="L26" s="247"/>
      <c r="M26" s="248"/>
      <c r="HK26" s="127"/>
      <c r="HL26" s="127"/>
      <c r="HT26" s="127"/>
      <c r="HU26" s="127"/>
      <c r="HV26" s="127"/>
      <c r="HW26" s="127"/>
      <c r="HX26" s="127"/>
      <c r="HY26" s="127"/>
      <c r="HZ26" s="127"/>
      <c r="IA26" s="127"/>
      <c r="IB26" s="127"/>
      <c r="IC26" s="127"/>
      <c r="ID26" s="127"/>
      <c r="IE26" s="127"/>
      <c r="IF26" s="127"/>
      <c r="IG26" s="127"/>
      <c r="RG26" s="127"/>
      <c r="RH26" s="127"/>
      <c r="RP26" s="127"/>
      <c r="RQ26" s="127"/>
      <c r="RR26" s="127"/>
      <c r="RS26" s="127"/>
      <c r="RT26" s="127"/>
      <c r="RU26" s="127"/>
      <c r="RV26" s="127"/>
      <c r="RW26" s="127"/>
      <c r="RX26" s="127"/>
      <c r="RY26" s="127"/>
      <c r="RZ26" s="127"/>
      <c r="SA26" s="127"/>
      <c r="SB26" s="127"/>
      <c r="SC26" s="127"/>
      <c r="ABC26" s="127"/>
      <c r="ABD26" s="127"/>
      <c r="ABL26" s="127"/>
      <c r="ABM26" s="127"/>
      <c r="ABN26" s="127"/>
      <c r="ABO26" s="127"/>
      <c r="ABP26" s="127"/>
      <c r="ABQ26" s="127"/>
      <c r="ABR26" s="127"/>
      <c r="ABS26" s="127"/>
      <c r="ABT26" s="127"/>
      <c r="ABU26" s="127"/>
      <c r="ABV26" s="127"/>
      <c r="ABW26" s="127"/>
      <c r="ABX26" s="127"/>
      <c r="ABY26" s="127"/>
      <c r="AKY26" s="127"/>
      <c r="AKZ26" s="127"/>
      <c r="ALH26" s="127"/>
      <c r="ALI26" s="127"/>
      <c r="ALJ26" s="127"/>
      <c r="ALK26" s="127"/>
      <c r="ALL26" s="127"/>
      <c r="ALM26" s="127"/>
      <c r="ALN26" s="127"/>
      <c r="ALO26" s="127"/>
      <c r="ALP26" s="127"/>
      <c r="ALQ26" s="127"/>
      <c r="ALR26" s="127"/>
      <c r="ALS26" s="127"/>
      <c r="ALT26" s="127"/>
      <c r="ALU26" s="127"/>
      <c r="AUU26" s="127"/>
      <c r="AUV26" s="127"/>
      <c r="AVD26" s="127"/>
      <c r="AVE26" s="127"/>
      <c r="AVF26" s="127"/>
      <c r="AVG26" s="127"/>
      <c r="AVH26" s="127"/>
      <c r="AVI26" s="127"/>
      <c r="AVJ26" s="127"/>
      <c r="AVK26" s="127"/>
      <c r="AVL26" s="127"/>
      <c r="AVM26" s="127"/>
      <c r="AVN26" s="127"/>
      <c r="AVO26" s="127"/>
      <c r="AVP26" s="127"/>
      <c r="AVQ26" s="127"/>
      <c r="BEQ26" s="127"/>
      <c r="BER26" s="127"/>
      <c r="BEZ26" s="127"/>
      <c r="BFA26" s="127"/>
      <c r="BFB26" s="127"/>
      <c r="BFC26" s="127"/>
      <c r="BFD26" s="127"/>
      <c r="BFE26" s="127"/>
      <c r="BFF26" s="127"/>
      <c r="BFG26" s="127"/>
      <c r="BFH26" s="127"/>
      <c r="BFI26" s="127"/>
      <c r="BFJ26" s="127"/>
      <c r="BFK26" s="127"/>
      <c r="BFL26" s="127"/>
      <c r="BFM26" s="127"/>
      <c r="BOM26" s="127"/>
      <c r="BON26" s="127"/>
      <c r="BOV26" s="127"/>
      <c r="BOW26" s="127"/>
      <c r="BOX26" s="127"/>
      <c r="BOY26" s="127"/>
      <c r="BOZ26" s="127"/>
      <c r="BPA26" s="127"/>
      <c r="BPB26" s="127"/>
      <c r="BPC26" s="127"/>
      <c r="BPD26" s="127"/>
      <c r="BPE26" s="127"/>
      <c r="BPF26" s="127"/>
      <c r="BPG26" s="127"/>
      <c r="BPH26" s="127"/>
      <c r="BPI26" s="127"/>
      <c r="BYI26" s="127"/>
      <c r="BYJ26" s="127"/>
      <c r="BYR26" s="127"/>
      <c r="BYS26" s="127"/>
      <c r="BYT26" s="127"/>
      <c r="BYU26" s="127"/>
      <c r="BYV26" s="127"/>
      <c r="BYW26" s="127"/>
      <c r="BYX26" s="127"/>
      <c r="BYY26" s="127"/>
      <c r="BYZ26" s="127"/>
      <c r="BZA26" s="127"/>
      <c r="BZB26" s="127"/>
      <c r="BZC26" s="127"/>
      <c r="BZD26" s="127"/>
      <c r="BZE26" s="127"/>
      <c r="CIE26" s="127"/>
      <c r="CIF26" s="127"/>
      <c r="CIN26" s="127"/>
      <c r="CIO26" s="127"/>
      <c r="CIP26" s="127"/>
      <c r="CIQ26" s="127"/>
      <c r="CIR26" s="127"/>
      <c r="CIS26" s="127"/>
      <c r="CIT26" s="127"/>
      <c r="CIU26" s="127"/>
      <c r="CIV26" s="127"/>
      <c r="CIW26" s="127"/>
      <c r="CIX26" s="127"/>
      <c r="CIY26" s="127"/>
      <c r="CIZ26" s="127"/>
      <c r="CJA26" s="127"/>
      <c r="CSA26" s="127"/>
      <c r="CSB26" s="127"/>
      <c r="CSJ26" s="127"/>
      <c r="CSK26" s="127"/>
      <c r="CSL26" s="127"/>
      <c r="CSM26" s="127"/>
      <c r="CSN26" s="127"/>
      <c r="CSO26" s="127"/>
      <c r="CSP26" s="127"/>
      <c r="CSQ26" s="127"/>
      <c r="CSR26" s="127"/>
      <c r="CSS26" s="127"/>
      <c r="CST26" s="127"/>
      <c r="CSU26" s="127"/>
      <c r="CSV26" s="127"/>
      <c r="CSW26" s="127"/>
      <c r="DBW26" s="127"/>
      <c r="DBX26" s="127"/>
      <c r="DCF26" s="127"/>
      <c r="DCG26" s="127"/>
      <c r="DCH26" s="127"/>
      <c r="DCI26" s="127"/>
      <c r="DCJ26" s="127"/>
      <c r="DCK26" s="127"/>
      <c r="DCL26" s="127"/>
      <c r="DCM26" s="127"/>
      <c r="DCN26" s="127"/>
      <c r="DCO26" s="127"/>
      <c r="DCP26" s="127"/>
      <c r="DCQ26" s="127"/>
      <c r="DCR26" s="127"/>
      <c r="DCS26" s="127"/>
      <c r="DLS26" s="127"/>
      <c r="DLT26" s="127"/>
      <c r="DMB26" s="127"/>
      <c r="DMC26" s="127"/>
      <c r="DMD26" s="127"/>
      <c r="DME26" s="127"/>
      <c r="DMF26" s="127"/>
      <c r="DMG26" s="127"/>
      <c r="DMH26" s="127"/>
      <c r="DMI26" s="127"/>
      <c r="DMJ26" s="127"/>
      <c r="DMK26" s="127"/>
      <c r="DML26" s="127"/>
      <c r="DMM26" s="127"/>
      <c r="DMN26" s="127"/>
      <c r="DMO26" s="127"/>
      <c r="DVO26" s="127"/>
      <c r="DVP26" s="127"/>
      <c r="DVX26" s="127"/>
      <c r="DVY26" s="127"/>
      <c r="DVZ26" s="127"/>
      <c r="DWA26" s="127"/>
      <c r="DWB26" s="127"/>
      <c r="DWC26" s="127"/>
      <c r="DWD26" s="127"/>
      <c r="DWE26" s="127"/>
      <c r="DWF26" s="127"/>
      <c r="DWG26" s="127"/>
      <c r="DWH26" s="127"/>
      <c r="DWI26" s="127"/>
      <c r="DWJ26" s="127"/>
      <c r="DWK26" s="127"/>
      <c r="EFK26" s="127"/>
      <c r="EFL26" s="127"/>
      <c r="EFT26" s="127"/>
      <c r="EFU26" s="127"/>
      <c r="EFV26" s="127"/>
      <c r="EFW26" s="127"/>
      <c r="EFX26" s="127"/>
      <c r="EFY26" s="127"/>
      <c r="EFZ26" s="127"/>
      <c r="EGA26" s="127"/>
      <c r="EGB26" s="127"/>
      <c r="EGC26" s="127"/>
      <c r="EGD26" s="127"/>
      <c r="EGE26" s="127"/>
      <c r="EGF26" s="127"/>
      <c r="EGG26" s="127"/>
      <c r="EPG26" s="127"/>
      <c r="EPH26" s="127"/>
      <c r="EPP26" s="127"/>
      <c r="EPQ26" s="127"/>
      <c r="EPR26" s="127"/>
      <c r="EPS26" s="127"/>
      <c r="EPT26" s="127"/>
      <c r="EPU26" s="127"/>
      <c r="EPV26" s="127"/>
      <c r="EPW26" s="127"/>
      <c r="EPX26" s="127"/>
      <c r="EPY26" s="127"/>
      <c r="EPZ26" s="127"/>
      <c r="EQA26" s="127"/>
      <c r="EQB26" s="127"/>
      <c r="EQC26" s="127"/>
      <c r="EZC26" s="127"/>
      <c r="EZD26" s="127"/>
      <c r="EZL26" s="127"/>
      <c r="EZM26" s="127"/>
      <c r="EZN26" s="127"/>
      <c r="EZO26" s="127"/>
      <c r="EZP26" s="127"/>
      <c r="EZQ26" s="127"/>
      <c r="EZR26" s="127"/>
      <c r="EZS26" s="127"/>
      <c r="EZT26" s="127"/>
      <c r="EZU26" s="127"/>
      <c r="EZV26" s="127"/>
      <c r="EZW26" s="127"/>
      <c r="EZX26" s="127"/>
      <c r="EZY26" s="127"/>
      <c r="FIY26" s="127"/>
      <c r="FIZ26" s="127"/>
      <c r="FJH26" s="127"/>
      <c r="FJI26" s="127"/>
      <c r="FJJ26" s="127"/>
      <c r="FJK26" s="127"/>
      <c r="FJL26" s="127"/>
      <c r="FJM26" s="127"/>
      <c r="FJN26" s="127"/>
      <c r="FJO26" s="127"/>
      <c r="FJP26" s="127"/>
      <c r="FJQ26" s="127"/>
      <c r="FJR26" s="127"/>
      <c r="FJS26" s="127"/>
      <c r="FJT26" s="127"/>
      <c r="FJU26" s="127"/>
      <c r="FSU26" s="127"/>
      <c r="FSV26" s="127"/>
      <c r="FTD26" s="127"/>
      <c r="FTE26" s="127"/>
      <c r="FTF26" s="127"/>
      <c r="FTG26" s="127"/>
      <c r="FTH26" s="127"/>
      <c r="FTI26" s="127"/>
      <c r="FTJ26" s="127"/>
      <c r="FTK26" s="127"/>
      <c r="FTL26" s="127"/>
      <c r="FTM26" s="127"/>
      <c r="FTN26" s="127"/>
      <c r="FTO26" s="127"/>
      <c r="FTP26" s="127"/>
      <c r="FTQ26" s="127"/>
      <c r="GCQ26" s="127"/>
      <c r="GCR26" s="127"/>
      <c r="GCZ26" s="127"/>
      <c r="GDA26" s="127"/>
      <c r="GDB26" s="127"/>
      <c r="GDC26" s="127"/>
      <c r="GDD26" s="127"/>
      <c r="GDE26" s="127"/>
      <c r="GDF26" s="127"/>
      <c r="GDG26" s="127"/>
      <c r="GDH26" s="127"/>
      <c r="GDI26" s="127"/>
      <c r="GDJ26" s="127"/>
      <c r="GDK26" s="127"/>
      <c r="GDL26" s="127"/>
      <c r="GDM26" s="127"/>
      <c r="GMM26" s="127"/>
      <c r="GMN26" s="127"/>
      <c r="GMV26" s="127"/>
      <c r="GMW26" s="127"/>
      <c r="GMX26" s="127"/>
      <c r="GMY26" s="127"/>
      <c r="GMZ26" s="127"/>
      <c r="GNA26" s="127"/>
      <c r="GNB26" s="127"/>
      <c r="GNC26" s="127"/>
      <c r="GND26" s="127"/>
      <c r="GNE26" s="127"/>
      <c r="GNF26" s="127"/>
      <c r="GNG26" s="127"/>
      <c r="GNH26" s="127"/>
      <c r="GNI26" s="127"/>
      <c r="GWI26" s="127"/>
      <c r="GWJ26" s="127"/>
      <c r="GWR26" s="127"/>
      <c r="GWS26" s="127"/>
      <c r="GWT26" s="127"/>
      <c r="GWU26" s="127"/>
      <c r="GWV26" s="127"/>
      <c r="GWW26" s="127"/>
      <c r="GWX26" s="127"/>
      <c r="GWY26" s="127"/>
      <c r="GWZ26" s="127"/>
      <c r="GXA26" s="127"/>
      <c r="GXB26" s="127"/>
      <c r="GXC26" s="127"/>
      <c r="GXD26" s="127"/>
      <c r="GXE26" s="127"/>
      <c r="HGE26" s="127"/>
      <c r="HGF26" s="127"/>
      <c r="HGN26" s="127"/>
      <c r="HGO26" s="127"/>
      <c r="HGP26" s="127"/>
      <c r="HGQ26" s="127"/>
      <c r="HGR26" s="127"/>
      <c r="HGS26" s="127"/>
      <c r="HGT26" s="127"/>
      <c r="HGU26" s="127"/>
      <c r="HGV26" s="127"/>
      <c r="HGW26" s="127"/>
      <c r="HGX26" s="127"/>
      <c r="HGY26" s="127"/>
      <c r="HGZ26" s="127"/>
      <c r="HHA26" s="127"/>
      <c r="HQA26" s="127"/>
      <c r="HQB26" s="127"/>
      <c r="HQJ26" s="127"/>
      <c r="HQK26" s="127"/>
      <c r="HQL26" s="127"/>
      <c r="HQM26" s="127"/>
      <c r="HQN26" s="127"/>
      <c r="HQO26" s="127"/>
      <c r="HQP26" s="127"/>
      <c r="HQQ26" s="127"/>
      <c r="HQR26" s="127"/>
      <c r="HQS26" s="127"/>
      <c r="HQT26" s="127"/>
      <c r="HQU26" s="127"/>
      <c r="HQV26" s="127"/>
      <c r="HQW26" s="127"/>
      <c r="HZW26" s="127"/>
      <c r="HZX26" s="127"/>
      <c r="IAF26" s="127"/>
      <c r="IAG26" s="127"/>
      <c r="IAH26" s="127"/>
      <c r="IAI26" s="127"/>
      <c r="IAJ26" s="127"/>
      <c r="IAK26" s="127"/>
      <c r="IAL26" s="127"/>
      <c r="IAM26" s="127"/>
      <c r="IAN26" s="127"/>
      <c r="IAO26" s="127"/>
      <c r="IAP26" s="127"/>
      <c r="IAQ26" s="127"/>
      <c r="IAR26" s="127"/>
      <c r="IAS26" s="127"/>
      <c r="IJS26" s="127"/>
      <c r="IJT26" s="127"/>
      <c r="IKB26" s="127"/>
      <c r="IKC26" s="127"/>
      <c r="IKD26" s="127"/>
      <c r="IKE26" s="127"/>
      <c r="IKF26" s="127"/>
      <c r="IKG26" s="127"/>
      <c r="IKH26" s="127"/>
      <c r="IKI26" s="127"/>
      <c r="IKJ26" s="127"/>
      <c r="IKK26" s="127"/>
      <c r="IKL26" s="127"/>
      <c r="IKM26" s="127"/>
      <c r="IKN26" s="127"/>
      <c r="IKO26" s="127"/>
      <c r="ITO26" s="127"/>
      <c r="ITP26" s="127"/>
      <c r="ITX26" s="127"/>
      <c r="ITY26" s="127"/>
      <c r="ITZ26" s="127"/>
      <c r="IUA26" s="127"/>
      <c r="IUB26" s="127"/>
      <c r="IUC26" s="127"/>
      <c r="IUD26" s="127"/>
      <c r="IUE26" s="127"/>
      <c r="IUF26" s="127"/>
      <c r="IUG26" s="127"/>
      <c r="IUH26" s="127"/>
      <c r="IUI26" s="127"/>
      <c r="IUJ26" s="127"/>
      <c r="IUK26" s="127"/>
      <c r="JDK26" s="127"/>
      <c r="JDL26" s="127"/>
      <c r="JDT26" s="127"/>
      <c r="JDU26" s="127"/>
      <c r="JDV26" s="127"/>
      <c r="JDW26" s="127"/>
      <c r="JDX26" s="127"/>
      <c r="JDY26" s="127"/>
      <c r="JDZ26" s="127"/>
      <c r="JEA26" s="127"/>
      <c r="JEB26" s="127"/>
      <c r="JEC26" s="127"/>
      <c r="JED26" s="127"/>
      <c r="JEE26" s="127"/>
      <c r="JEF26" s="127"/>
      <c r="JEG26" s="127"/>
      <c r="JNG26" s="127"/>
      <c r="JNH26" s="127"/>
      <c r="JNP26" s="127"/>
      <c r="JNQ26" s="127"/>
      <c r="JNR26" s="127"/>
      <c r="JNS26" s="127"/>
      <c r="JNT26" s="127"/>
      <c r="JNU26" s="127"/>
      <c r="JNV26" s="127"/>
      <c r="JNW26" s="127"/>
      <c r="JNX26" s="127"/>
      <c r="JNY26" s="127"/>
      <c r="JNZ26" s="127"/>
      <c r="JOA26" s="127"/>
      <c r="JOB26" s="127"/>
      <c r="JOC26" s="127"/>
      <c r="JXC26" s="127"/>
      <c r="JXD26" s="127"/>
      <c r="JXL26" s="127"/>
      <c r="JXM26" s="127"/>
      <c r="JXN26" s="127"/>
      <c r="JXO26" s="127"/>
      <c r="JXP26" s="127"/>
      <c r="JXQ26" s="127"/>
      <c r="JXR26" s="127"/>
      <c r="JXS26" s="127"/>
      <c r="JXT26" s="127"/>
      <c r="JXU26" s="127"/>
      <c r="JXV26" s="127"/>
      <c r="JXW26" s="127"/>
      <c r="JXX26" s="127"/>
      <c r="JXY26" s="127"/>
      <c r="KGY26" s="127"/>
      <c r="KGZ26" s="127"/>
      <c r="KHH26" s="127"/>
      <c r="KHI26" s="127"/>
      <c r="KHJ26" s="127"/>
      <c r="KHK26" s="127"/>
      <c r="KHL26" s="127"/>
      <c r="KHM26" s="127"/>
      <c r="KHN26" s="127"/>
      <c r="KHO26" s="127"/>
      <c r="KHP26" s="127"/>
      <c r="KHQ26" s="127"/>
      <c r="KHR26" s="127"/>
      <c r="KHS26" s="127"/>
      <c r="KHT26" s="127"/>
      <c r="KHU26" s="127"/>
      <c r="KQU26" s="127"/>
      <c r="KQV26" s="127"/>
      <c r="KRD26" s="127"/>
      <c r="KRE26" s="127"/>
      <c r="KRF26" s="127"/>
      <c r="KRG26" s="127"/>
      <c r="KRH26" s="127"/>
      <c r="KRI26" s="127"/>
      <c r="KRJ26" s="127"/>
      <c r="KRK26" s="127"/>
      <c r="KRL26" s="127"/>
      <c r="KRM26" s="127"/>
      <c r="KRN26" s="127"/>
      <c r="KRO26" s="127"/>
      <c r="KRP26" s="127"/>
      <c r="KRQ26" s="127"/>
      <c r="LAQ26" s="127"/>
      <c r="LAR26" s="127"/>
      <c r="LAZ26" s="127"/>
      <c r="LBA26" s="127"/>
      <c r="LBB26" s="127"/>
      <c r="LBC26" s="127"/>
      <c r="LBD26" s="127"/>
      <c r="LBE26" s="127"/>
      <c r="LBF26" s="127"/>
      <c r="LBG26" s="127"/>
      <c r="LBH26" s="127"/>
      <c r="LBI26" s="127"/>
      <c r="LBJ26" s="127"/>
      <c r="LBK26" s="127"/>
      <c r="LBL26" s="127"/>
      <c r="LBM26" s="127"/>
      <c r="LKM26" s="127"/>
      <c r="LKN26" s="127"/>
      <c r="LKV26" s="127"/>
      <c r="LKW26" s="127"/>
      <c r="LKX26" s="127"/>
      <c r="LKY26" s="127"/>
      <c r="LKZ26" s="127"/>
      <c r="LLA26" s="127"/>
      <c r="LLB26" s="127"/>
      <c r="LLC26" s="127"/>
      <c r="LLD26" s="127"/>
      <c r="LLE26" s="127"/>
      <c r="LLF26" s="127"/>
      <c r="LLG26" s="127"/>
      <c r="LLH26" s="127"/>
      <c r="LLI26" s="127"/>
      <c r="LUI26" s="127"/>
      <c r="LUJ26" s="127"/>
      <c r="LUR26" s="127"/>
      <c r="LUS26" s="127"/>
      <c r="LUT26" s="127"/>
      <c r="LUU26" s="127"/>
      <c r="LUV26" s="127"/>
      <c r="LUW26" s="127"/>
      <c r="LUX26" s="127"/>
      <c r="LUY26" s="127"/>
      <c r="LUZ26" s="127"/>
      <c r="LVA26" s="127"/>
      <c r="LVB26" s="127"/>
      <c r="LVC26" s="127"/>
      <c r="LVD26" s="127"/>
      <c r="LVE26" s="127"/>
      <c r="MEE26" s="127"/>
      <c r="MEF26" s="127"/>
      <c r="MEN26" s="127"/>
      <c r="MEO26" s="127"/>
      <c r="MEP26" s="127"/>
      <c r="MEQ26" s="127"/>
      <c r="MER26" s="127"/>
      <c r="MES26" s="127"/>
      <c r="MET26" s="127"/>
      <c r="MEU26" s="127"/>
      <c r="MEV26" s="127"/>
      <c r="MEW26" s="127"/>
      <c r="MEX26" s="127"/>
      <c r="MEY26" s="127"/>
      <c r="MEZ26" s="127"/>
      <c r="MFA26" s="127"/>
      <c r="MOA26" s="127"/>
      <c r="MOB26" s="127"/>
      <c r="MOJ26" s="127"/>
      <c r="MOK26" s="127"/>
      <c r="MOL26" s="127"/>
      <c r="MOM26" s="127"/>
      <c r="MON26" s="127"/>
      <c r="MOO26" s="127"/>
      <c r="MOP26" s="127"/>
      <c r="MOQ26" s="127"/>
      <c r="MOR26" s="127"/>
      <c r="MOS26" s="127"/>
      <c r="MOT26" s="127"/>
      <c r="MOU26" s="127"/>
      <c r="MOV26" s="127"/>
      <c r="MOW26" s="127"/>
      <c r="MXW26" s="127"/>
      <c r="MXX26" s="127"/>
      <c r="MYF26" s="127"/>
      <c r="MYG26" s="127"/>
      <c r="MYH26" s="127"/>
      <c r="MYI26" s="127"/>
      <c r="MYJ26" s="127"/>
      <c r="MYK26" s="127"/>
      <c r="MYL26" s="127"/>
      <c r="MYM26" s="127"/>
      <c r="MYN26" s="127"/>
      <c r="MYO26" s="127"/>
      <c r="MYP26" s="127"/>
      <c r="MYQ26" s="127"/>
      <c r="MYR26" s="127"/>
      <c r="MYS26" s="127"/>
      <c r="NHS26" s="127"/>
      <c r="NHT26" s="127"/>
      <c r="NIB26" s="127"/>
      <c r="NIC26" s="127"/>
      <c r="NID26" s="127"/>
      <c r="NIE26" s="127"/>
      <c r="NIF26" s="127"/>
      <c r="NIG26" s="127"/>
      <c r="NIH26" s="127"/>
      <c r="NII26" s="127"/>
      <c r="NIJ26" s="127"/>
      <c r="NIK26" s="127"/>
      <c r="NIL26" s="127"/>
      <c r="NIM26" s="127"/>
      <c r="NIN26" s="127"/>
      <c r="NIO26" s="127"/>
      <c r="NRO26" s="127"/>
      <c r="NRP26" s="127"/>
      <c r="NRX26" s="127"/>
      <c r="NRY26" s="127"/>
      <c r="NRZ26" s="127"/>
      <c r="NSA26" s="127"/>
      <c r="NSB26" s="127"/>
      <c r="NSC26" s="127"/>
      <c r="NSD26" s="127"/>
      <c r="NSE26" s="127"/>
      <c r="NSF26" s="127"/>
      <c r="NSG26" s="127"/>
      <c r="NSH26" s="127"/>
      <c r="NSI26" s="127"/>
      <c r="NSJ26" s="127"/>
      <c r="NSK26" s="127"/>
      <c r="OBK26" s="127"/>
      <c r="OBL26" s="127"/>
      <c r="OBT26" s="127"/>
      <c r="OBU26" s="127"/>
      <c r="OBV26" s="127"/>
      <c r="OBW26" s="127"/>
      <c r="OBX26" s="127"/>
      <c r="OBY26" s="127"/>
      <c r="OBZ26" s="127"/>
      <c r="OCA26" s="127"/>
      <c r="OCB26" s="127"/>
      <c r="OCC26" s="127"/>
      <c r="OCD26" s="127"/>
      <c r="OCE26" s="127"/>
      <c r="OCF26" s="127"/>
      <c r="OCG26" s="127"/>
      <c r="OLG26" s="127"/>
      <c r="OLH26" s="127"/>
      <c r="OLP26" s="127"/>
      <c r="OLQ26" s="127"/>
      <c r="OLR26" s="127"/>
      <c r="OLS26" s="127"/>
      <c r="OLT26" s="127"/>
      <c r="OLU26" s="127"/>
      <c r="OLV26" s="127"/>
      <c r="OLW26" s="127"/>
      <c r="OLX26" s="127"/>
      <c r="OLY26" s="127"/>
      <c r="OLZ26" s="127"/>
      <c r="OMA26" s="127"/>
      <c r="OMB26" s="127"/>
      <c r="OMC26" s="127"/>
      <c r="OVC26" s="127"/>
      <c r="OVD26" s="127"/>
      <c r="OVL26" s="127"/>
      <c r="OVM26" s="127"/>
      <c r="OVN26" s="127"/>
      <c r="OVO26" s="127"/>
      <c r="OVP26" s="127"/>
      <c r="OVQ26" s="127"/>
      <c r="OVR26" s="127"/>
      <c r="OVS26" s="127"/>
      <c r="OVT26" s="127"/>
      <c r="OVU26" s="127"/>
      <c r="OVV26" s="127"/>
      <c r="OVW26" s="127"/>
      <c r="OVX26" s="127"/>
      <c r="OVY26" s="127"/>
      <c r="PEY26" s="127"/>
      <c r="PEZ26" s="127"/>
      <c r="PFH26" s="127"/>
      <c r="PFI26" s="127"/>
      <c r="PFJ26" s="127"/>
      <c r="PFK26" s="127"/>
      <c r="PFL26" s="127"/>
      <c r="PFM26" s="127"/>
      <c r="PFN26" s="127"/>
      <c r="PFO26" s="127"/>
      <c r="PFP26" s="127"/>
      <c r="PFQ26" s="127"/>
      <c r="PFR26" s="127"/>
      <c r="PFS26" s="127"/>
      <c r="PFT26" s="127"/>
      <c r="PFU26" s="127"/>
      <c r="POU26" s="127"/>
      <c r="POV26" s="127"/>
      <c r="PPD26" s="127"/>
      <c r="PPE26" s="127"/>
      <c r="PPF26" s="127"/>
      <c r="PPG26" s="127"/>
      <c r="PPH26" s="127"/>
      <c r="PPI26" s="127"/>
      <c r="PPJ26" s="127"/>
      <c r="PPK26" s="127"/>
      <c r="PPL26" s="127"/>
      <c r="PPM26" s="127"/>
      <c r="PPN26" s="127"/>
      <c r="PPO26" s="127"/>
      <c r="PPP26" s="127"/>
      <c r="PPQ26" s="127"/>
      <c r="PYQ26" s="127"/>
      <c r="PYR26" s="127"/>
      <c r="PYZ26" s="127"/>
      <c r="PZA26" s="127"/>
      <c r="PZB26" s="127"/>
      <c r="PZC26" s="127"/>
      <c r="PZD26" s="127"/>
      <c r="PZE26" s="127"/>
      <c r="PZF26" s="127"/>
      <c r="PZG26" s="127"/>
      <c r="PZH26" s="127"/>
      <c r="PZI26" s="127"/>
      <c r="PZJ26" s="127"/>
      <c r="PZK26" s="127"/>
      <c r="PZL26" s="127"/>
      <c r="PZM26" s="127"/>
      <c r="QIM26" s="127"/>
      <c r="QIN26" s="127"/>
      <c r="QIV26" s="127"/>
      <c r="QIW26" s="127"/>
      <c r="QIX26" s="127"/>
      <c r="QIY26" s="127"/>
      <c r="QIZ26" s="127"/>
      <c r="QJA26" s="127"/>
      <c r="QJB26" s="127"/>
      <c r="QJC26" s="127"/>
      <c r="QJD26" s="127"/>
      <c r="QJE26" s="127"/>
      <c r="QJF26" s="127"/>
      <c r="QJG26" s="127"/>
      <c r="QJH26" s="127"/>
      <c r="QJI26" s="127"/>
      <c r="QSI26" s="127"/>
      <c r="QSJ26" s="127"/>
      <c r="QSR26" s="127"/>
      <c r="QSS26" s="127"/>
      <c r="QST26" s="127"/>
      <c r="QSU26" s="127"/>
      <c r="QSV26" s="127"/>
      <c r="QSW26" s="127"/>
      <c r="QSX26" s="127"/>
      <c r="QSY26" s="127"/>
      <c r="QSZ26" s="127"/>
      <c r="QTA26" s="127"/>
      <c r="QTB26" s="127"/>
      <c r="QTC26" s="127"/>
      <c r="QTD26" s="127"/>
      <c r="QTE26" s="127"/>
      <c r="RCE26" s="127"/>
      <c r="RCF26" s="127"/>
      <c r="RCN26" s="127"/>
      <c r="RCO26" s="127"/>
      <c r="RCP26" s="127"/>
      <c r="RCQ26" s="127"/>
      <c r="RCR26" s="127"/>
      <c r="RCS26" s="127"/>
      <c r="RCT26" s="127"/>
      <c r="RCU26" s="127"/>
      <c r="RCV26" s="127"/>
      <c r="RCW26" s="127"/>
      <c r="RCX26" s="127"/>
      <c r="RCY26" s="127"/>
      <c r="RCZ26" s="127"/>
      <c r="RDA26" s="127"/>
      <c r="RMA26" s="127"/>
      <c r="RMB26" s="127"/>
      <c r="RMJ26" s="127"/>
      <c r="RMK26" s="127"/>
      <c r="RML26" s="127"/>
      <c r="RMM26" s="127"/>
      <c r="RMN26" s="127"/>
      <c r="RMO26" s="127"/>
      <c r="RMP26" s="127"/>
      <c r="RMQ26" s="127"/>
      <c r="RMR26" s="127"/>
      <c r="RMS26" s="127"/>
      <c r="RMT26" s="127"/>
      <c r="RMU26" s="127"/>
      <c r="RMV26" s="127"/>
      <c r="RMW26" s="127"/>
      <c r="RVW26" s="127"/>
      <c r="RVX26" s="127"/>
      <c r="RWF26" s="127"/>
      <c r="RWG26" s="127"/>
      <c r="RWH26" s="127"/>
      <c r="RWI26" s="127"/>
      <c r="RWJ26" s="127"/>
      <c r="RWK26" s="127"/>
      <c r="RWL26" s="127"/>
      <c r="RWM26" s="127"/>
      <c r="RWN26" s="127"/>
      <c r="RWO26" s="127"/>
      <c r="RWP26" s="127"/>
      <c r="RWQ26" s="127"/>
      <c r="RWR26" s="127"/>
      <c r="RWS26" s="127"/>
      <c r="SFS26" s="127"/>
      <c r="SFT26" s="127"/>
      <c r="SGB26" s="127"/>
      <c r="SGC26" s="127"/>
      <c r="SGD26" s="127"/>
      <c r="SGE26" s="127"/>
      <c r="SGF26" s="127"/>
      <c r="SGG26" s="127"/>
      <c r="SGH26" s="127"/>
      <c r="SGI26" s="127"/>
      <c r="SGJ26" s="127"/>
      <c r="SGK26" s="127"/>
      <c r="SGL26" s="127"/>
      <c r="SGM26" s="127"/>
      <c r="SGN26" s="127"/>
      <c r="SGO26" s="127"/>
      <c r="SPO26" s="127"/>
      <c r="SPP26" s="127"/>
      <c r="SPX26" s="127"/>
      <c r="SPY26" s="127"/>
      <c r="SPZ26" s="127"/>
      <c r="SQA26" s="127"/>
      <c r="SQB26" s="127"/>
      <c r="SQC26" s="127"/>
      <c r="SQD26" s="127"/>
      <c r="SQE26" s="127"/>
      <c r="SQF26" s="127"/>
      <c r="SQG26" s="127"/>
      <c r="SQH26" s="127"/>
      <c r="SQI26" s="127"/>
      <c r="SQJ26" s="127"/>
      <c r="SQK26" s="127"/>
      <c r="SZK26" s="127"/>
      <c r="SZL26" s="127"/>
      <c r="SZT26" s="127"/>
      <c r="SZU26" s="127"/>
      <c r="SZV26" s="127"/>
      <c r="SZW26" s="127"/>
      <c r="SZX26" s="127"/>
      <c r="SZY26" s="127"/>
      <c r="SZZ26" s="127"/>
      <c r="TAA26" s="127"/>
      <c r="TAB26" s="127"/>
      <c r="TAC26" s="127"/>
      <c r="TAD26" s="127"/>
      <c r="TAE26" s="127"/>
      <c r="TAF26" s="127"/>
      <c r="TAG26" s="127"/>
      <c r="TJG26" s="127"/>
      <c r="TJH26" s="127"/>
      <c r="TJP26" s="127"/>
      <c r="TJQ26" s="127"/>
      <c r="TJR26" s="127"/>
      <c r="TJS26" s="127"/>
      <c r="TJT26" s="127"/>
      <c r="TJU26" s="127"/>
      <c r="TJV26" s="127"/>
      <c r="TJW26" s="127"/>
      <c r="TJX26" s="127"/>
      <c r="TJY26" s="127"/>
      <c r="TJZ26" s="127"/>
      <c r="TKA26" s="127"/>
      <c r="TKB26" s="127"/>
      <c r="TKC26" s="127"/>
      <c r="TTC26" s="127"/>
      <c r="TTD26" s="127"/>
      <c r="TTL26" s="127"/>
      <c r="TTM26" s="127"/>
      <c r="TTN26" s="127"/>
      <c r="TTO26" s="127"/>
      <c r="TTP26" s="127"/>
      <c r="TTQ26" s="127"/>
      <c r="TTR26" s="127"/>
      <c r="TTS26" s="127"/>
      <c r="TTT26" s="127"/>
      <c r="TTU26" s="127"/>
      <c r="TTV26" s="127"/>
      <c r="TTW26" s="127"/>
      <c r="TTX26" s="127"/>
      <c r="TTY26" s="127"/>
      <c r="UCY26" s="127"/>
      <c r="UCZ26" s="127"/>
      <c r="UDH26" s="127"/>
      <c r="UDI26" s="127"/>
      <c r="UDJ26" s="127"/>
      <c r="UDK26" s="127"/>
      <c r="UDL26" s="127"/>
      <c r="UDM26" s="127"/>
      <c r="UDN26" s="127"/>
      <c r="UDO26" s="127"/>
      <c r="UDP26" s="127"/>
      <c r="UDQ26" s="127"/>
      <c r="UDR26" s="127"/>
      <c r="UDS26" s="127"/>
      <c r="UDT26" s="127"/>
      <c r="UDU26" s="127"/>
      <c r="UMU26" s="127"/>
      <c r="UMV26" s="127"/>
      <c r="UND26" s="127"/>
      <c r="UNE26" s="127"/>
      <c r="UNF26" s="127"/>
      <c r="UNG26" s="127"/>
      <c r="UNH26" s="127"/>
      <c r="UNI26" s="127"/>
      <c r="UNJ26" s="127"/>
      <c r="UNK26" s="127"/>
      <c r="UNL26" s="127"/>
      <c r="UNM26" s="127"/>
      <c r="UNN26" s="127"/>
      <c r="UNO26" s="127"/>
      <c r="UNP26" s="127"/>
      <c r="UNQ26" s="127"/>
      <c r="UWQ26" s="127"/>
      <c r="UWR26" s="127"/>
      <c r="UWZ26" s="127"/>
      <c r="UXA26" s="127"/>
      <c r="UXB26" s="127"/>
      <c r="UXC26" s="127"/>
      <c r="UXD26" s="127"/>
      <c r="UXE26" s="127"/>
      <c r="UXF26" s="127"/>
      <c r="UXG26" s="127"/>
      <c r="UXH26" s="127"/>
      <c r="UXI26" s="127"/>
      <c r="UXJ26" s="127"/>
      <c r="UXK26" s="127"/>
      <c r="UXL26" s="127"/>
      <c r="UXM26" s="127"/>
      <c r="VGM26" s="127"/>
      <c r="VGN26" s="127"/>
      <c r="VGV26" s="127"/>
      <c r="VGW26" s="127"/>
      <c r="VGX26" s="127"/>
      <c r="VGY26" s="127"/>
      <c r="VGZ26" s="127"/>
      <c r="VHA26" s="127"/>
      <c r="VHB26" s="127"/>
      <c r="VHC26" s="127"/>
      <c r="VHD26" s="127"/>
      <c r="VHE26" s="127"/>
      <c r="VHF26" s="127"/>
      <c r="VHG26" s="127"/>
      <c r="VHH26" s="127"/>
      <c r="VHI26" s="127"/>
      <c r="VQI26" s="127"/>
      <c r="VQJ26" s="127"/>
      <c r="VQR26" s="127"/>
      <c r="VQS26" s="127"/>
      <c r="VQT26" s="127"/>
      <c r="VQU26" s="127"/>
      <c r="VQV26" s="127"/>
      <c r="VQW26" s="127"/>
      <c r="VQX26" s="127"/>
      <c r="VQY26" s="127"/>
      <c r="VQZ26" s="127"/>
      <c r="VRA26" s="127"/>
      <c r="VRB26" s="127"/>
      <c r="VRC26" s="127"/>
      <c r="VRD26" s="127"/>
      <c r="VRE26" s="127"/>
      <c r="WAE26" s="127"/>
      <c r="WAF26" s="127"/>
      <c r="WAN26" s="127"/>
      <c r="WAO26" s="127"/>
      <c r="WAP26" s="127"/>
      <c r="WAQ26" s="127"/>
      <c r="WAR26" s="127"/>
      <c r="WAS26" s="127"/>
      <c r="WAT26" s="127"/>
      <c r="WAU26" s="127"/>
      <c r="WAV26" s="127"/>
      <c r="WAW26" s="127"/>
      <c r="WAX26" s="127"/>
      <c r="WAY26" s="127"/>
      <c r="WAZ26" s="127"/>
      <c r="WBA26" s="127"/>
      <c r="WKA26" s="127"/>
      <c r="WKB26" s="127"/>
      <c r="WKJ26" s="127"/>
      <c r="WKK26" s="127"/>
      <c r="WKL26" s="127"/>
      <c r="WKM26" s="127"/>
      <c r="WKN26" s="127"/>
      <c r="WKO26" s="127"/>
      <c r="WKP26" s="127"/>
      <c r="WKQ26" s="127"/>
      <c r="WKR26" s="127"/>
      <c r="WKS26" s="127"/>
      <c r="WKT26" s="127"/>
      <c r="WKU26" s="127"/>
      <c r="WKV26" s="127"/>
      <c r="WKW26" s="127"/>
      <c r="WTW26" s="127"/>
      <c r="WTX26" s="127"/>
      <c r="WUF26" s="127"/>
      <c r="WUG26" s="127"/>
      <c r="WUH26" s="127"/>
      <c r="WUI26" s="127"/>
      <c r="WUJ26" s="127"/>
      <c r="WUK26" s="127"/>
      <c r="WUL26" s="127"/>
      <c r="WUM26" s="127"/>
      <c r="WUN26" s="127"/>
      <c r="WUO26" s="127"/>
      <c r="WUP26" s="127"/>
      <c r="WUQ26" s="127"/>
      <c r="WUR26" s="127"/>
      <c r="WUS26" s="127"/>
    </row>
    <row r="27" spans="1:1009 1243:2033 2267:3057 3291:4081 4315:5105 5339:6129 6363:7153 7387:8177 8411:9201 9435:10225 10459:11249 11483:12273 12507:13297 13531:14321 14555:15345 15579:16113" ht="22.5" customHeight="1" outlineLevel="1">
      <c r="A27" s="240"/>
      <c r="B27" s="259" t="s">
        <v>422</v>
      </c>
      <c r="C27" s="248"/>
      <c r="D27" s="217">
        <v>0</v>
      </c>
      <c r="E27" s="257"/>
      <c r="F27" s="258">
        <v>0</v>
      </c>
      <c r="G27" s="245">
        <v>0</v>
      </c>
      <c r="H27" s="229">
        <f t="shared" si="0"/>
        <v>0</v>
      </c>
      <c r="I27" s="247"/>
      <c r="J27" s="247"/>
      <c r="K27" s="247"/>
      <c r="L27" s="247"/>
      <c r="M27" s="248"/>
      <c r="HK27" s="127"/>
      <c r="HL27" s="127"/>
      <c r="HT27" s="127"/>
      <c r="HU27" s="127"/>
      <c r="HV27" s="127"/>
      <c r="HW27" s="127"/>
      <c r="HX27" s="127"/>
      <c r="HY27" s="127"/>
      <c r="HZ27" s="127"/>
      <c r="IA27" s="127"/>
      <c r="IB27" s="127"/>
      <c r="IC27" s="127"/>
      <c r="ID27" s="127"/>
      <c r="IE27" s="127"/>
      <c r="IF27" s="127"/>
      <c r="IG27" s="127"/>
      <c r="RG27" s="127"/>
      <c r="RH27" s="127"/>
      <c r="RP27" s="127"/>
      <c r="RQ27" s="127"/>
      <c r="RR27" s="127"/>
      <c r="RS27" s="127"/>
      <c r="RT27" s="127"/>
      <c r="RU27" s="127"/>
      <c r="RV27" s="127"/>
      <c r="RW27" s="127"/>
      <c r="RX27" s="127"/>
      <c r="RY27" s="127"/>
      <c r="RZ27" s="127"/>
      <c r="SA27" s="127"/>
      <c r="SB27" s="127"/>
      <c r="SC27" s="127"/>
      <c r="ABC27" s="127"/>
      <c r="ABD27" s="127"/>
      <c r="ABL27" s="127"/>
      <c r="ABM27" s="127"/>
      <c r="ABN27" s="127"/>
      <c r="ABO27" s="127"/>
      <c r="ABP27" s="127"/>
      <c r="ABQ27" s="127"/>
      <c r="ABR27" s="127"/>
      <c r="ABS27" s="127"/>
      <c r="ABT27" s="127"/>
      <c r="ABU27" s="127"/>
      <c r="ABV27" s="127"/>
      <c r="ABW27" s="127"/>
      <c r="ABX27" s="127"/>
      <c r="ABY27" s="127"/>
      <c r="AKY27" s="127"/>
      <c r="AKZ27" s="127"/>
      <c r="ALH27" s="127"/>
      <c r="ALI27" s="127"/>
      <c r="ALJ27" s="127"/>
      <c r="ALK27" s="127"/>
      <c r="ALL27" s="127"/>
      <c r="ALM27" s="127"/>
      <c r="ALN27" s="127"/>
      <c r="ALO27" s="127"/>
      <c r="ALP27" s="127"/>
      <c r="ALQ27" s="127"/>
      <c r="ALR27" s="127"/>
      <c r="ALS27" s="127"/>
      <c r="ALT27" s="127"/>
      <c r="ALU27" s="127"/>
      <c r="AUU27" s="127"/>
      <c r="AUV27" s="127"/>
      <c r="AVD27" s="127"/>
      <c r="AVE27" s="127"/>
      <c r="AVF27" s="127"/>
      <c r="AVG27" s="127"/>
      <c r="AVH27" s="127"/>
      <c r="AVI27" s="127"/>
      <c r="AVJ27" s="127"/>
      <c r="AVK27" s="127"/>
      <c r="AVL27" s="127"/>
      <c r="AVM27" s="127"/>
      <c r="AVN27" s="127"/>
      <c r="AVO27" s="127"/>
      <c r="AVP27" s="127"/>
      <c r="AVQ27" s="127"/>
      <c r="BEQ27" s="127"/>
      <c r="BER27" s="127"/>
      <c r="BEZ27" s="127"/>
      <c r="BFA27" s="127"/>
      <c r="BFB27" s="127"/>
      <c r="BFC27" s="127"/>
      <c r="BFD27" s="127"/>
      <c r="BFE27" s="127"/>
      <c r="BFF27" s="127"/>
      <c r="BFG27" s="127"/>
      <c r="BFH27" s="127"/>
      <c r="BFI27" s="127"/>
      <c r="BFJ27" s="127"/>
      <c r="BFK27" s="127"/>
      <c r="BFL27" s="127"/>
      <c r="BFM27" s="127"/>
      <c r="BOM27" s="127"/>
      <c r="BON27" s="127"/>
      <c r="BOV27" s="127"/>
      <c r="BOW27" s="127"/>
      <c r="BOX27" s="127"/>
      <c r="BOY27" s="127"/>
      <c r="BOZ27" s="127"/>
      <c r="BPA27" s="127"/>
      <c r="BPB27" s="127"/>
      <c r="BPC27" s="127"/>
      <c r="BPD27" s="127"/>
      <c r="BPE27" s="127"/>
      <c r="BPF27" s="127"/>
      <c r="BPG27" s="127"/>
      <c r="BPH27" s="127"/>
      <c r="BPI27" s="127"/>
      <c r="BYI27" s="127"/>
      <c r="BYJ27" s="127"/>
      <c r="BYR27" s="127"/>
      <c r="BYS27" s="127"/>
      <c r="BYT27" s="127"/>
      <c r="BYU27" s="127"/>
      <c r="BYV27" s="127"/>
      <c r="BYW27" s="127"/>
      <c r="BYX27" s="127"/>
      <c r="BYY27" s="127"/>
      <c r="BYZ27" s="127"/>
      <c r="BZA27" s="127"/>
      <c r="BZB27" s="127"/>
      <c r="BZC27" s="127"/>
      <c r="BZD27" s="127"/>
      <c r="BZE27" s="127"/>
      <c r="CIE27" s="127"/>
      <c r="CIF27" s="127"/>
      <c r="CIN27" s="127"/>
      <c r="CIO27" s="127"/>
      <c r="CIP27" s="127"/>
      <c r="CIQ27" s="127"/>
      <c r="CIR27" s="127"/>
      <c r="CIS27" s="127"/>
      <c r="CIT27" s="127"/>
      <c r="CIU27" s="127"/>
      <c r="CIV27" s="127"/>
      <c r="CIW27" s="127"/>
      <c r="CIX27" s="127"/>
      <c r="CIY27" s="127"/>
      <c r="CIZ27" s="127"/>
      <c r="CJA27" s="127"/>
      <c r="CSA27" s="127"/>
      <c r="CSB27" s="127"/>
      <c r="CSJ27" s="127"/>
      <c r="CSK27" s="127"/>
      <c r="CSL27" s="127"/>
      <c r="CSM27" s="127"/>
      <c r="CSN27" s="127"/>
      <c r="CSO27" s="127"/>
      <c r="CSP27" s="127"/>
      <c r="CSQ27" s="127"/>
      <c r="CSR27" s="127"/>
      <c r="CSS27" s="127"/>
      <c r="CST27" s="127"/>
      <c r="CSU27" s="127"/>
      <c r="CSV27" s="127"/>
      <c r="CSW27" s="127"/>
      <c r="DBW27" s="127"/>
      <c r="DBX27" s="127"/>
      <c r="DCF27" s="127"/>
      <c r="DCG27" s="127"/>
      <c r="DCH27" s="127"/>
      <c r="DCI27" s="127"/>
      <c r="DCJ27" s="127"/>
      <c r="DCK27" s="127"/>
      <c r="DCL27" s="127"/>
      <c r="DCM27" s="127"/>
      <c r="DCN27" s="127"/>
      <c r="DCO27" s="127"/>
      <c r="DCP27" s="127"/>
      <c r="DCQ27" s="127"/>
      <c r="DCR27" s="127"/>
      <c r="DCS27" s="127"/>
      <c r="DLS27" s="127"/>
      <c r="DLT27" s="127"/>
      <c r="DMB27" s="127"/>
      <c r="DMC27" s="127"/>
      <c r="DMD27" s="127"/>
      <c r="DME27" s="127"/>
      <c r="DMF27" s="127"/>
      <c r="DMG27" s="127"/>
      <c r="DMH27" s="127"/>
      <c r="DMI27" s="127"/>
      <c r="DMJ27" s="127"/>
      <c r="DMK27" s="127"/>
      <c r="DML27" s="127"/>
      <c r="DMM27" s="127"/>
      <c r="DMN27" s="127"/>
      <c r="DMO27" s="127"/>
      <c r="DVO27" s="127"/>
      <c r="DVP27" s="127"/>
      <c r="DVX27" s="127"/>
      <c r="DVY27" s="127"/>
      <c r="DVZ27" s="127"/>
      <c r="DWA27" s="127"/>
      <c r="DWB27" s="127"/>
      <c r="DWC27" s="127"/>
      <c r="DWD27" s="127"/>
      <c r="DWE27" s="127"/>
      <c r="DWF27" s="127"/>
      <c r="DWG27" s="127"/>
      <c r="DWH27" s="127"/>
      <c r="DWI27" s="127"/>
      <c r="DWJ27" s="127"/>
      <c r="DWK27" s="127"/>
      <c r="EFK27" s="127"/>
      <c r="EFL27" s="127"/>
      <c r="EFT27" s="127"/>
      <c r="EFU27" s="127"/>
      <c r="EFV27" s="127"/>
      <c r="EFW27" s="127"/>
      <c r="EFX27" s="127"/>
      <c r="EFY27" s="127"/>
      <c r="EFZ27" s="127"/>
      <c r="EGA27" s="127"/>
      <c r="EGB27" s="127"/>
      <c r="EGC27" s="127"/>
      <c r="EGD27" s="127"/>
      <c r="EGE27" s="127"/>
      <c r="EGF27" s="127"/>
      <c r="EGG27" s="127"/>
      <c r="EPG27" s="127"/>
      <c r="EPH27" s="127"/>
      <c r="EPP27" s="127"/>
      <c r="EPQ27" s="127"/>
      <c r="EPR27" s="127"/>
      <c r="EPS27" s="127"/>
      <c r="EPT27" s="127"/>
      <c r="EPU27" s="127"/>
      <c r="EPV27" s="127"/>
      <c r="EPW27" s="127"/>
      <c r="EPX27" s="127"/>
      <c r="EPY27" s="127"/>
      <c r="EPZ27" s="127"/>
      <c r="EQA27" s="127"/>
      <c r="EQB27" s="127"/>
      <c r="EQC27" s="127"/>
      <c r="EZC27" s="127"/>
      <c r="EZD27" s="127"/>
      <c r="EZL27" s="127"/>
      <c r="EZM27" s="127"/>
      <c r="EZN27" s="127"/>
      <c r="EZO27" s="127"/>
      <c r="EZP27" s="127"/>
      <c r="EZQ27" s="127"/>
      <c r="EZR27" s="127"/>
      <c r="EZS27" s="127"/>
      <c r="EZT27" s="127"/>
      <c r="EZU27" s="127"/>
      <c r="EZV27" s="127"/>
      <c r="EZW27" s="127"/>
      <c r="EZX27" s="127"/>
      <c r="EZY27" s="127"/>
      <c r="FIY27" s="127"/>
      <c r="FIZ27" s="127"/>
      <c r="FJH27" s="127"/>
      <c r="FJI27" s="127"/>
      <c r="FJJ27" s="127"/>
      <c r="FJK27" s="127"/>
      <c r="FJL27" s="127"/>
      <c r="FJM27" s="127"/>
      <c r="FJN27" s="127"/>
      <c r="FJO27" s="127"/>
      <c r="FJP27" s="127"/>
      <c r="FJQ27" s="127"/>
      <c r="FJR27" s="127"/>
      <c r="FJS27" s="127"/>
      <c r="FJT27" s="127"/>
      <c r="FJU27" s="127"/>
      <c r="FSU27" s="127"/>
      <c r="FSV27" s="127"/>
      <c r="FTD27" s="127"/>
      <c r="FTE27" s="127"/>
      <c r="FTF27" s="127"/>
      <c r="FTG27" s="127"/>
      <c r="FTH27" s="127"/>
      <c r="FTI27" s="127"/>
      <c r="FTJ27" s="127"/>
      <c r="FTK27" s="127"/>
      <c r="FTL27" s="127"/>
      <c r="FTM27" s="127"/>
      <c r="FTN27" s="127"/>
      <c r="FTO27" s="127"/>
      <c r="FTP27" s="127"/>
      <c r="FTQ27" s="127"/>
      <c r="GCQ27" s="127"/>
      <c r="GCR27" s="127"/>
      <c r="GCZ27" s="127"/>
      <c r="GDA27" s="127"/>
      <c r="GDB27" s="127"/>
      <c r="GDC27" s="127"/>
      <c r="GDD27" s="127"/>
      <c r="GDE27" s="127"/>
      <c r="GDF27" s="127"/>
      <c r="GDG27" s="127"/>
      <c r="GDH27" s="127"/>
      <c r="GDI27" s="127"/>
      <c r="GDJ27" s="127"/>
      <c r="GDK27" s="127"/>
      <c r="GDL27" s="127"/>
      <c r="GDM27" s="127"/>
      <c r="GMM27" s="127"/>
      <c r="GMN27" s="127"/>
      <c r="GMV27" s="127"/>
      <c r="GMW27" s="127"/>
      <c r="GMX27" s="127"/>
      <c r="GMY27" s="127"/>
      <c r="GMZ27" s="127"/>
      <c r="GNA27" s="127"/>
      <c r="GNB27" s="127"/>
      <c r="GNC27" s="127"/>
      <c r="GND27" s="127"/>
      <c r="GNE27" s="127"/>
      <c r="GNF27" s="127"/>
      <c r="GNG27" s="127"/>
      <c r="GNH27" s="127"/>
      <c r="GNI27" s="127"/>
      <c r="GWI27" s="127"/>
      <c r="GWJ27" s="127"/>
      <c r="GWR27" s="127"/>
      <c r="GWS27" s="127"/>
      <c r="GWT27" s="127"/>
      <c r="GWU27" s="127"/>
      <c r="GWV27" s="127"/>
      <c r="GWW27" s="127"/>
      <c r="GWX27" s="127"/>
      <c r="GWY27" s="127"/>
      <c r="GWZ27" s="127"/>
      <c r="GXA27" s="127"/>
      <c r="GXB27" s="127"/>
      <c r="GXC27" s="127"/>
      <c r="GXD27" s="127"/>
      <c r="GXE27" s="127"/>
      <c r="HGE27" s="127"/>
      <c r="HGF27" s="127"/>
      <c r="HGN27" s="127"/>
      <c r="HGO27" s="127"/>
      <c r="HGP27" s="127"/>
      <c r="HGQ27" s="127"/>
      <c r="HGR27" s="127"/>
      <c r="HGS27" s="127"/>
      <c r="HGT27" s="127"/>
      <c r="HGU27" s="127"/>
      <c r="HGV27" s="127"/>
      <c r="HGW27" s="127"/>
      <c r="HGX27" s="127"/>
      <c r="HGY27" s="127"/>
      <c r="HGZ27" s="127"/>
      <c r="HHA27" s="127"/>
      <c r="HQA27" s="127"/>
      <c r="HQB27" s="127"/>
      <c r="HQJ27" s="127"/>
      <c r="HQK27" s="127"/>
      <c r="HQL27" s="127"/>
      <c r="HQM27" s="127"/>
      <c r="HQN27" s="127"/>
      <c r="HQO27" s="127"/>
      <c r="HQP27" s="127"/>
      <c r="HQQ27" s="127"/>
      <c r="HQR27" s="127"/>
      <c r="HQS27" s="127"/>
      <c r="HQT27" s="127"/>
      <c r="HQU27" s="127"/>
      <c r="HQV27" s="127"/>
      <c r="HQW27" s="127"/>
      <c r="HZW27" s="127"/>
      <c r="HZX27" s="127"/>
      <c r="IAF27" s="127"/>
      <c r="IAG27" s="127"/>
      <c r="IAH27" s="127"/>
      <c r="IAI27" s="127"/>
      <c r="IAJ27" s="127"/>
      <c r="IAK27" s="127"/>
      <c r="IAL27" s="127"/>
      <c r="IAM27" s="127"/>
      <c r="IAN27" s="127"/>
      <c r="IAO27" s="127"/>
      <c r="IAP27" s="127"/>
      <c r="IAQ27" s="127"/>
      <c r="IAR27" s="127"/>
      <c r="IAS27" s="127"/>
      <c r="IJS27" s="127"/>
      <c r="IJT27" s="127"/>
      <c r="IKB27" s="127"/>
      <c r="IKC27" s="127"/>
      <c r="IKD27" s="127"/>
      <c r="IKE27" s="127"/>
      <c r="IKF27" s="127"/>
      <c r="IKG27" s="127"/>
      <c r="IKH27" s="127"/>
      <c r="IKI27" s="127"/>
      <c r="IKJ27" s="127"/>
      <c r="IKK27" s="127"/>
      <c r="IKL27" s="127"/>
      <c r="IKM27" s="127"/>
      <c r="IKN27" s="127"/>
      <c r="IKO27" s="127"/>
      <c r="ITO27" s="127"/>
      <c r="ITP27" s="127"/>
      <c r="ITX27" s="127"/>
      <c r="ITY27" s="127"/>
      <c r="ITZ27" s="127"/>
      <c r="IUA27" s="127"/>
      <c r="IUB27" s="127"/>
      <c r="IUC27" s="127"/>
      <c r="IUD27" s="127"/>
      <c r="IUE27" s="127"/>
      <c r="IUF27" s="127"/>
      <c r="IUG27" s="127"/>
      <c r="IUH27" s="127"/>
      <c r="IUI27" s="127"/>
      <c r="IUJ27" s="127"/>
      <c r="IUK27" s="127"/>
      <c r="JDK27" s="127"/>
      <c r="JDL27" s="127"/>
      <c r="JDT27" s="127"/>
      <c r="JDU27" s="127"/>
      <c r="JDV27" s="127"/>
      <c r="JDW27" s="127"/>
      <c r="JDX27" s="127"/>
      <c r="JDY27" s="127"/>
      <c r="JDZ27" s="127"/>
      <c r="JEA27" s="127"/>
      <c r="JEB27" s="127"/>
      <c r="JEC27" s="127"/>
      <c r="JED27" s="127"/>
      <c r="JEE27" s="127"/>
      <c r="JEF27" s="127"/>
      <c r="JEG27" s="127"/>
      <c r="JNG27" s="127"/>
      <c r="JNH27" s="127"/>
      <c r="JNP27" s="127"/>
      <c r="JNQ27" s="127"/>
      <c r="JNR27" s="127"/>
      <c r="JNS27" s="127"/>
      <c r="JNT27" s="127"/>
      <c r="JNU27" s="127"/>
      <c r="JNV27" s="127"/>
      <c r="JNW27" s="127"/>
      <c r="JNX27" s="127"/>
      <c r="JNY27" s="127"/>
      <c r="JNZ27" s="127"/>
      <c r="JOA27" s="127"/>
      <c r="JOB27" s="127"/>
      <c r="JOC27" s="127"/>
      <c r="JXC27" s="127"/>
      <c r="JXD27" s="127"/>
      <c r="JXL27" s="127"/>
      <c r="JXM27" s="127"/>
      <c r="JXN27" s="127"/>
      <c r="JXO27" s="127"/>
      <c r="JXP27" s="127"/>
      <c r="JXQ27" s="127"/>
      <c r="JXR27" s="127"/>
      <c r="JXS27" s="127"/>
      <c r="JXT27" s="127"/>
      <c r="JXU27" s="127"/>
      <c r="JXV27" s="127"/>
      <c r="JXW27" s="127"/>
      <c r="JXX27" s="127"/>
      <c r="JXY27" s="127"/>
      <c r="KGY27" s="127"/>
      <c r="KGZ27" s="127"/>
      <c r="KHH27" s="127"/>
      <c r="KHI27" s="127"/>
      <c r="KHJ27" s="127"/>
      <c r="KHK27" s="127"/>
      <c r="KHL27" s="127"/>
      <c r="KHM27" s="127"/>
      <c r="KHN27" s="127"/>
      <c r="KHO27" s="127"/>
      <c r="KHP27" s="127"/>
      <c r="KHQ27" s="127"/>
      <c r="KHR27" s="127"/>
      <c r="KHS27" s="127"/>
      <c r="KHT27" s="127"/>
      <c r="KHU27" s="127"/>
      <c r="KQU27" s="127"/>
      <c r="KQV27" s="127"/>
      <c r="KRD27" s="127"/>
      <c r="KRE27" s="127"/>
      <c r="KRF27" s="127"/>
      <c r="KRG27" s="127"/>
      <c r="KRH27" s="127"/>
      <c r="KRI27" s="127"/>
      <c r="KRJ27" s="127"/>
      <c r="KRK27" s="127"/>
      <c r="KRL27" s="127"/>
      <c r="KRM27" s="127"/>
      <c r="KRN27" s="127"/>
      <c r="KRO27" s="127"/>
      <c r="KRP27" s="127"/>
      <c r="KRQ27" s="127"/>
      <c r="LAQ27" s="127"/>
      <c r="LAR27" s="127"/>
      <c r="LAZ27" s="127"/>
      <c r="LBA27" s="127"/>
      <c r="LBB27" s="127"/>
      <c r="LBC27" s="127"/>
      <c r="LBD27" s="127"/>
      <c r="LBE27" s="127"/>
      <c r="LBF27" s="127"/>
      <c r="LBG27" s="127"/>
      <c r="LBH27" s="127"/>
      <c r="LBI27" s="127"/>
      <c r="LBJ27" s="127"/>
      <c r="LBK27" s="127"/>
      <c r="LBL27" s="127"/>
      <c r="LBM27" s="127"/>
      <c r="LKM27" s="127"/>
      <c r="LKN27" s="127"/>
      <c r="LKV27" s="127"/>
      <c r="LKW27" s="127"/>
      <c r="LKX27" s="127"/>
      <c r="LKY27" s="127"/>
      <c r="LKZ27" s="127"/>
      <c r="LLA27" s="127"/>
      <c r="LLB27" s="127"/>
      <c r="LLC27" s="127"/>
      <c r="LLD27" s="127"/>
      <c r="LLE27" s="127"/>
      <c r="LLF27" s="127"/>
      <c r="LLG27" s="127"/>
      <c r="LLH27" s="127"/>
      <c r="LLI27" s="127"/>
      <c r="LUI27" s="127"/>
      <c r="LUJ27" s="127"/>
      <c r="LUR27" s="127"/>
      <c r="LUS27" s="127"/>
      <c r="LUT27" s="127"/>
      <c r="LUU27" s="127"/>
      <c r="LUV27" s="127"/>
      <c r="LUW27" s="127"/>
      <c r="LUX27" s="127"/>
      <c r="LUY27" s="127"/>
      <c r="LUZ27" s="127"/>
      <c r="LVA27" s="127"/>
      <c r="LVB27" s="127"/>
      <c r="LVC27" s="127"/>
      <c r="LVD27" s="127"/>
      <c r="LVE27" s="127"/>
      <c r="MEE27" s="127"/>
      <c r="MEF27" s="127"/>
      <c r="MEN27" s="127"/>
      <c r="MEO27" s="127"/>
      <c r="MEP27" s="127"/>
      <c r="MEQ27" s="127"/>
      <c r="MER27" s="127"/>
      <c r="MES27" s="127"/>
      <c r="MET27" s="127"/>
      <c r="MEU27" s="127"/>
      <c r="MEV27" s="127"/>
      <c r="MEW27" s="127"/>
      <c r="MEX27" s="127"/>
      <c r="MEY27" s="127"/>
      <c r="MEZ27" s="127"/>
      <c r="MFA27" s="127"/>
      <c r="MOA27" s="127"/>
      <c r="MOB27" s="127"/>
      <c r="MOJ27" s="127"/>
      <c r="MOK27" s="127"/>
      <c r="MOL27" s="127"/>
      <c r="MOM27" s="127"/>
      <c r="MON27" s="127"/>
      <c r="MOO27" s="127"/>
      <c r="MOP27" s="127"/>
      <c r="MOQ27" s="127"/>
      <c r="MOR27" s="127"/>
      <c r="MOS27" s="127"/>
      <c r="MOT27" s="127"/>
      <c r="MOU27" s="127"/>
      <c r="MOV27" s="127"/>
      <c r="MOW27" s="127"/>
      <c r="MXW27" s="127"/>
      <c r="MXX27" s="127"/>
      <c r="MYF27" s="127"/>
      <c r="MYG27" s="127"/>
      <c r="MYH27" s="127"/>
      <c r="MYI27" s="127"/>
      <c r="MYJ27" s="127"/>
      <c r="MYK27" s="127"/>
      <c r="MYL27" s="127"/>
      <c r="MYM27" s="127"/>
      <c r="MYN27" s="127"/>
      <c r="MYO27" s="127"/>
      <c r="MYP27" s="127"/>
      <c r="MYQ27" s="127"/>
      <c r="MYR27" s="127"/>
      <c r="MYS27" s="127"/>
      <c r="NHS27" s="127"/>
      <c r="NHT27" s="127"/>
      <c r="NIB27" s="127"/>
      <c r="NIC27" s="127"/>
      <c r="NID27" s="127"/>
      <c r="NIE27" s="127"/>
      <c r="NIF27" s="127"/>
      <c r="NIG27" s="127"/>
      <c r="NIH27" s="127"/>
      <c r="NII27" s="127"/>
      <c r="NIJ27" s="127"/>
      <c r="NIK27" s="127"/>
      <c r="NIL27" s="127"/>
      <c r="NIM27" s="127"/>
      <c r="NIN27" s="127"/>
      <c r="NIO27" s="127"/>
      <c r="NRO27" s="127"/>
      <c r="NRP27" s="127"/>
      <c r="NRX27" s="127"/>
      <c r="NRY27" s="127"/>
      <c r="NRZ27" s="127"/>
      <c r="NSA27" s="127"/>
      <c r="NSB27" s="127"/>
      <c r="NSC27" s="127"/>
      <c r="NSD27" s="127"/>
      <c r="NSE27" s="127"/>
      <c r="NSF27" s="127"/>
      <c r="NSG27" s="127"/>
      <c r="NSH27" s="127"/>
      <c r="NSI27" s="127"/>
      <c r="NSJ27" s="127"/>
      <c r="NSK27" s="127"/>
      <c r="OBK27" s="127"/>
      <c r="OBL27" s="127"/>
      <c r="OBT27" s="127"/>
      <c r="OBU27" s="127"/>
      <c r="OBV27" s="127"/>
      <c r="OBW27" s="127"/>
      <c r="OBX27" s="127"/>
      <c r="OBY27" s="127"/>
      <c r="OBZ27" s="127"/>
      <c r="OCA27" s="127"/>
      <c r="OCB27" s="127"/>
      <c r="OCC27" s="127"/>
      <c r="OCD27" s="127"/>
      <c r="OCE27" s="127"/>
      <c r="OCF27" s="127"/>
      <c r="OCG27" s="127"/>
      <c r="OLG27" s="127"/>
      <c r="OLH27" s="127"/>
      <c r="OLP27" s="127"/>
      <c r="OLQ27" s="127"/>
      <c r="OLR27" s="127"/>
      <c r="OLS27" s="127"/>
      <c r="OLT27" s="127"/>
      <c r="OLU27" s="127"/>
      <c r="OLV27" s="127"/>
      <c r="OLW27" s="127"/>
      <c r="OLX27" s="127"/>
      <c r="OLY27" s="127"/>
      <c r="OLZ27" s="127"/>
      <c r="OMA27" s="127"/>
      <c r="OMB27" s="127"/>
      <c r="OMC27" s="127"/>
      <c r="OVC27" s="127"/>
      <c r="OVD27" s="127"/>
      <c r="OVL27" s="127"/>
      <c r="OVM27" s="127"/>
      <c r="OVN27" s="127"/>
      <c r="OVO27" s="127"/>
      <c r="OVP27" s="127"/>
      <c r="OVQ27" s="127"/>
      <c r="OVR27" s="127"/>
      <c r="OVS27" s="127"/>
      <c r="OVT27" s="127"/>
      <c r="OVU27" s="127"/>
      <c r="OVV27" s="127"/>
      <c r="OVW27" s="127"/>
      <c r="OVX27" s="127"/>
      <c r="OVY27" s="127"/>
      <c r="PEY27" s="127"/>
      <c r="PEZ27" s="127"/>
      <c r="PFH27" s="127"/>
      <c r="PFI27" s="127"/>
      <c r="PFJ27" s="127"/>
      <c r="PFK27" s="127"/>
      <c r="PFL27" s="127"/>
      <c r="PFM27" s="127"/>
      <c r="PFN27" s="127"/>
      <c r="PFO27" s="127"/>
      <c r="PFP27" s="127"/>
      <c r="PFQ27" s="127"/>
      <c r="PFR27" s="127"/>
      <c r="PFS27" s="127"/>
      <c r="PFT27" s="127"/>
      <c r="PFU27" s="127"/>
      <c r="POU27" s="127"/>
      <c r="POV27" s="127"/>
      <c r="PPD27" s="127"/>
      <c r="PPE27" s="127"/>
      <c r="PPF27" s="127"/>
      <c r="PPG27" s="127"/>
      <c r="PPH27" s="127"/>
      <c r="PPI27" s="127"/>
      <c r="PPJ27" s="127"/>
      <c r="PPK27" s="127"/>
      <c r="PPL27" s="127"/>
      <c r="PPM27" s="127"/>
      <c r="PPN27" s="127"/>
      <c r="PPO27" s="127"/>
      <c r="PPP27" s="127"/>
      <c r="PPQ27" s="127"/>
      <c r="PYQ27" s="127"/>
      <c r="PYR27" s="127"/>
      <c r="PYZ27" s="127"/>
      <c r="PZA27" s="127"/>
      <c r="PZB27" s="127"/>
      <c r="PZC27" s="127"/>
      <c r="PZD27" s="127"/>
      <c r="PZE27" s="127"/>
      <c r="PZF27" s="127"/>
      <c r="PZG27" s="127"/>
      <c r="PZH27" s="127"/>
      <c r="PZI27" s="127"/>
      <c r="PZJ27" s="127"/>
      <c r="PZK27" s="127"/>
      <c r="PZL27" s="127"/>
      <c r="PZM27" s="127"/>
      <c r="QIM27" s="127"/>
      <c r="QIN27" s="127"/>
      <c r="QIV27" s="127"/>
      <c r="QIW27" s="127"/>
      <c r="QIX27" s="127"/>
      <c r="QIY27" s="127"/>
      <c r="QIZ27" s="127"/>
      <c r="QJA27" s="127"/>
      <c r="QJB27" s="127"/>
      <c r="QJC27" s="127"/>
      <c r="QJD27" s="127"/>
      <c r="QJE27" s="127"/>
      <c r="QJF27" s="127"/>
      <c r="QJG27" s="127"/>
      <c r="QJH27" s="127"/>
      <c r="QJI27" s="127"/>
      <c r="QSI27" s="127"/>
      <c r="QSJ27" s="127"/>
      <c r="QSR27" s="127"/>
      <c r="QSS27" s="127"/>
      <c r="QST27" s="127"/>
      <c r="QSU27" s="127"/>
      <c r="QSV27" s="127"/>
      <c r="QSW27" s="127"/>
      <c r="QSX27" s="127"/>
      <c r="QSY27" s="127"/>
      <c r="QSZ27" s="127"/>
      <c r="QTA27" s="127"/>
      <c r="QTB27" s="127"/>
      <c r="QTC27" s="127"/>
      <c r="QTD27" s="127"/>
      <c r="QTE27" s="127"/>
      <c r="RCE27" s="127"/>
      <c r="RCF27" s="127"/>
      <c r="RCN27" s="127"/>
      <c r="RCO27" s="127"/>
      <c r="RCP27" s="127"/>
      <c r="RCQ27" s="127"/>
      <c r="RCR27" s="127"/>
      <c r="RCS27" s="127"/>
      <c r="RCT27" s="127"/>
      <c r="RCU27" s="127"/>
      <c r="RCV27" s="127"/>
      <c r="RCW27" s="127"/>
      <c r="RCX27" s="127"/>
      <c r="RCY27" s="127"/>
      <c r="RCZ27" s="127"/>
      <c r="RDA27" s="127"/>
      <c r="RMA27" s="127"/>
      <c r="RMB27" s="127"/>
      <c r="RMJ27" s="127"/>
      <c r="RMK27" s="127"/>
      <c r="RML27" s="127"/>
      <c r="RMM27" s="127"/>
      <c r="RMN27" s="127"/>
      <c r="RMO27" s="127"/>
      <c r="RMP27" s="127"/>
      <c r="RMQ27" s="127"/>
      <c r="RMR27" s="127"/>
      <c r="RMS27" s="127"/>
      <c r="RMT27" s="127"/>
      <c r="RMU27" s="127"/>
      <c r="RMV27" s="127"/>
      <c r="RMW27" s="127"/>
      <c r="RVW27" s="127"/>
      <c r="RVX27" s="127"/>
      <c r="RWF27" s="127"/>
      <c r="RWG27" s="127"/>
      <c r="RWH27" s="127"/>
      <c r="RWI27" s="127"/>
      <c r="RWJ27" s="127"/>
      <c r="RWK27" s="127"/>
      <c r="RWL27" s="127"/>
      <c r="RWM27" s="127"/>
      <c r="RWN27" s="127"/>
      <c r="RWO27" s="127"/>
      <c r="RWP27" s="127"/>
      <c r="RWQ27" s="127"/>
      <c r="RWR27" s="127"/>
      <c r="RWS27" s="127"/>
      <c r="SFS27" s="127"/>
      <c r="SFT27" s="127"/>
      <c r="SGB27" s="127"/>
      <c r="SGC27" s="127"/>
      <c r="SGD27" s="127"/>
      <c r="SGE27" s="127"/>
      <c r="SGF27" s="127"/>
      <c r="SGG27" s="127"/>
      <c r="SGH27" s="127"/>
      <c r="SGI27" s="127"/>
      <c r="SGJ27" s="127"/>
      <c r="SGK27" s="127"/>
      <c r="SGL27" s="127"/>
      <c r="SGM27" s="127"/>
      <c r="SGN27" s="127"/>
      <c r="SGO27" s="127"/>
      <c r="SPO27" s="127"/>
      <c r="SPP27" s="127"/>
      <c r="SPX27" s="127"/>
      <c r="SPY27" s="127"/>
      <c r="SPZ27" s="127"/>
      <c r="SQA27" s="127"/>
      <c r="SQB27" s="127"/>
      <c r="SQC27" s="127"/>
      <c r="SQD27" s="127"/>
      <c r="SQE27" s="127"/>
      <c r="SQF27" s="127"/>
      <c r="SQG27" s="127"/>
      <c r="SQH27" s="127"/>
      <c r="SQI27" s="127"/>
      <c r="SQJ27" s="127"/>
      <c r="SQK27" s="127"/>
      <c r="SZK27" s="127"/>
      <c r="SZL27" s="127"/>
      <c r="SZT27" s="127"/>
      <c r="SZU27" s="127"/>
      <c r="SZV27" s="127"/>
      <c r="SZW27" s="127"/>
      <c r="SZX27" s="127"/>
      <c r="SZY27" s="127"/>
      <c r="SZZ27" s="127"/>
      <c r="TAA27" s="127"/>
      <c r="TAB27" s="127"/>
      <c r="TAC27" s="127"/>
      <c r="TAD27" s="127"/>
      <c r="TAE27" s="127"/>
      <c r="TAF27" s="127"/>
      <c r="TAG27" s="127"/>
      <c r="TJG27" s="127"/>
      <c r="TJH27" s="127"/>
      <c r="TJP27" s="127"/>
      <c r="TJQ27" s="127"/>
      <c r="TJR27" s="127"/>
      <c r="TJS27" s="127"/>
      <c r="TJT27" s="127"/>
      <c r="TJU27" s="127"/>
      <c r="TJV27" s="127"/>
      <c r="TJW27" s="127"/>
      <c r="TJX27" s="127"/>
      <c r="TJY27" s="127"/>
      <c r="TJZ27" s="127"/>
      <c r="TKA27" s="127"/>
      <c r="TKB27" s="127"/>
      <c r="TKC27" s="127"/>
      <c r="TTC27" s="127"/>
      <c r="TTD27" s="127"/>
      <c r="TTL27" s="127"/>
      <c r="TTM27" s="127"/>
      <c r="TTN27" s="127"/>
      <c r="TTO27" s="127"/>
      <c r="TTP27" s="127"/>
      <c r="TTQ27" s="127"/>
      <c r="TTR27" s="127"/>
      <c r="TTS27" s="127"/>
      <c r="TTT27" s="127"/>
      <c r="TTU27" s="127"/>
      <c r="TTV27" s="127"/>
      <c r="TTW27" s="127"/>
      <c r="TTX27" s="127"/>
      <c r="TTY27" s="127"/>
      <c r="UCY27" s="127"/>
      <c r="UCZ27" s="127"/>
      <c r="UDH27" s="127"/>
      <c r="UDI27" s="127"/>
      <c r="UDJ27" s="127"/>
      <c r="UDK27" s="127"/>
      <c r="UDL27" s="127"/>
      <c r="UDM27" s="127"/>
      <c r="UDN27" s="127"/>
      <c r="UDO27" s="127"/>
      <c r="UDP27" s="127"/>
      <c r="UDQ27" s="127"/>
      <c r="UDR27" s="127"/>
      <c r="UDS27" s="127"/>
      <c r="UDT27" s="127"/>
      <c r="UDU27" s="127"/>
      <c r="UMU27" s="127"/>
      <c r="UMV27" s="127"/>
      <c r="UND27" s="127"/>
      <c r="UNE27" s="127"/>
      <c r="UNF27" s="127"/>
      <c r="UNG27" s="127"/>
      <c r="UNH27" s="127"/>
      <c r="UNI27" s="127"/>
      <c r="UNJ27" s="127"/>
      <c r="UNK27" s="127"/>
      <c r="UNL27" s="127"/>
      <c r="UNM27" s="127"/>
      <c r="UNN27" s="127"/>
      <c r="UNO27" s="127"/>
      <c r="UNP27" s="127"/>
      <c r="UNQ27" s="127"/>
      <c r="UWQ27" s="127"/>
      <c r="UWR27" s="127"/>
      <c r="UWZ27" s="127"/>
      <c r="UXA27" s="127"/>
      <c r="UXB27" s="127"/>
      <c r="UXC27" s="127"/>
      <c r="UXD27" s="127"/>
      <c r="UXE27" s="127"/>
      <c r="UXF27" s="127"/>
      <c r="UXG27" s="127"/>
      <c r="UXH27" s="127"/>
      <c r="UXI27" s="127"/>
      <c r="UXJ27" s="127"/>
      <c r="UXK27" s="127"/>
      <c r="UXL27" s="127"/>
      <c r="UXM27" s="127"/>
      <c r="VGM27" s="127"/>
      <c r="VGN27" s="127"/>
      <c r="VGV27" s="127"/>
      <c r="VGW27" s="127"/>
      <c r="VGX27" s="127"/>
      <c r="VGY27" s="127"/>
      <c r="VGZ27" s="127"/>
      <c r="VHA27" s="127"/>
      <c r="VHB27" s="127"/>
      <c r="VHC27" s="127"/>
      <c r="VHD27" s="127"/>
      <c r="VHE27" s="127"/>
      <c r="VHF27" s="127"/>
      <c r="VHG27" s="127"/>
      <c r="VHH27" s="127"/>
      <c r="VHI27" s="127"/>
      <c r="VQI27" s="127"/>
      <c r="VQJ27" s="127"/>
      <c r="VQR27" s="127"/>
      <c r="VQS27" s="127"/>
      <c r="VQT27" s="127"/>
      <c r="VQU27" s="127"/>
      <c r="VQV27" s="127"/>
      <c r="VQW27" s="127"/>
      <c r="VQX27" s="127"/>
      <c r="VQY27" s="127"/>
      <c r="VQZ27" s="127"/>
      <c r="VRA27" s="127"/>
      <c r="VRB27" s="127"/>
      <c r="VRC27" s="127"/>
      <c r="VRD27" s="127"/>
      <c r="VRE27" s="127"/>
      <c r="WAE27" s="127"/>
      <c r="WAF27" s="127"/>
      <c r="WAN27" s="127"/>
      <c r="WAO27" s="127"/>
      <c r="WAP27" s="127"/>
      <c r="WAQ27" s="127"/>
      <c r="WAR27" s="127"/>
      <c r="WAS27" s="127"/>
      <c r="WAT27" s="127"/>
      <c r="WAU27" s="127"/>
      <c r="WAV27" s="127"/>
      <c r="WAW27" s="127"/>
      <c r="WAX27" s="127"/>
      <c r="WAY27" s="127"/>
      <c r="WAZ27" s="127"/>
      <c r="WBA27" s="127"/>
      <c r="WKA27" s="127"/>
      <c r="WKB27" s="127"/>
      <c r="WKJ27" s="127"/>
      <c r="WKK27" s="127"/>
      <c r="WKL27" s="127"/>
      <c r="WKM27" s="127"/>
      <c r="WKN27" s="127"/>
      <c r="WKO27" s="127"/>
      <c r="WKP27" s="127"/>
      <c r="WKQ27" s="127"/>
      <c r="WKR27" s="127"/>
      <c r="WKS27" s="127"/>
      <c r="WKT27" s="127"/>
      <c r="WKU27" s="127"/>
      <c r="WKV27" s="127"/>
      <c r="WKW27" s="127"/>
      <c r="WTW27" s="127"/>
      <c r="WTX27" s="127"/>
      <c r="WUF27" s="127"/>
      <c r="WUG27" s="127"/>
      <c r="WUH27" s="127"/>
      <c r="WUI27" s="127"/>
      <c r="WUJ27" s="127"/>
      <c r="WUK27" s="127"/>
      <c r="WUL27" s="127"/>
      <c r="WUM27" s="127"/>
      <c r="WUN27" s="127"/>
      <c r="WUO27" s="127"/>
      <c r="WUP27" s="127"/>
      <c r="WUQ27" s="127"/>
      <c r="WUR27" s="127"/>
      <c r="WUS27" s="127"/>
    </row>
    <row r="28" spans="1:1009 1243:2033 2267:3057 3291:4081 4315:5105 5339:6129 6363:7153 7387:8177 8411:9201 9435:10225 10459:11249 11483:12273 12507:13297 13531:14321 14555:15345 15579:16113" ht="24.95" customHeight="1" outlineLevel="1">
      <c r="A28" s="240"/>
      <c r="B28" s="259" t="s">
        <v>61</v>
      </c>
      <c r="C28" s="248"/>
      <c r="D28" s="217">
        <v>0</v>
      </c>
      <c r="E28" s="260"/>
      <c r="F28" s="258">
        <v>0</v>
      </c>
      <c r="G28" s="245">
        <v>0</v>
      </c>
      <c r="H28" s="229">
        <f t="shared" si="0"/>
        <v>0</v>
      </c>
      <c r="I28" s="247"/>
      <c r="J28" s="247"/>
      <c r="K28" s="247"/>
      <c r="L28" s="247"/>
      <c r="M28" s="248"/>
      <c r="HK28" s="127"/>
      <c r="HL28" s="127"/>
      <c r="HT28" s="127"/>
      <c r="HU28" s="127"/>
      <c r="HV28" s="127"/>
      <c r="HW28" s="127"/>
      <c r="HX28" s="127"/>
      <c r="HY28" s="127"/>
      <c r="HZ28" s="127"/>
      <c r="IA28" s="127"/>
      <c r="IB28" s="127"/>
      <c r="IC28" s="127"/>
      <c r="ID28" s="127"/>
      <c r="IE28" s="127"/>
      <c r="IF28" s="127"/>
      <c r="IG28" s="127"/>
      <c r="RG28" s="127"/>
      <c r="RH28" s="127"/>
      <c r="RP28" s="127"/>
      <c r="RQ28" s="127"/>
      <c r="RR28" s="127"/>
      <c r="RS28" s="127"/>
      <c r="RT28" s="127"/>
      <c r="RU28" s="127"/>
      <c r="RV28" s="127"/>
      <c r="RW28" s="127"/>
      <c r="RX28" s="127"/>
      <c r="RY28" s="127"/>
      <c r="RZ28" s="127"/>
      <c r="SA28" s="127"/>
      <c r="SB28" s="127"/>
      <c r="SC28" s="127"/>
      <c r="ABC28" s="127"/>
      <c r="ABD28" s="127"/>
      <c r="ABL28" s="127"/>
      <c r="ABM28" s="127"/>
      <c r="ABN28" s="127"/>
      <c r="ABO28" s="127"/>
      <c r="ABP28" s="127"/>
      <c r="ABQ28" s="127"/>
      <c r="ABR28" s="127"/>
      <c r="ABS28" s="127"/>
      <c r="ABT28" s="127"/>
      <c r="ABU28" s="127"/>
      <c r="ABV28" s="127"/>
      <c r="ABW28" s="127"/>
      <c r="ABX28" s="127"/>
      <c r="ABY28" s="127"/>
      <c r="AKY28" s="127"/>
      <c r="AKZ28" s="127"/>
      <c r="ALH28" s="127"/>
      <c r="ALI28" s="127"/>
      <c r="ALJ28" s="127"/>
      <c r="ALK28" s="127"/>
      <c r="ALL28" s="127"/>
      <c r="ALM28" s="127"/>
      <c r="ALN28" s="127"/>
      <c r="ALO28" s="127"/>
      <c r="ALP28" s="127"/>
      <c r="ALQ28" s="127"/>
      <c r="ALR28" s="127"/>
      <c r="ALS28" s="127"/>
      <c r="ALT28" s="127"/>
      <c r="ALU28" s="127"/>
      <c r="AUU28" s="127"/>
      <c r="AUV28" s="127"/>
      <c r="AVD28" s="127"/>
      <c r="AVE28" s="127"/>
      <c r="AVF28" s="127"/>
      <c r="AVG28" s="127"/>
      <c r="AVH28" s="127"/>
      <c r="AVI28" s="127"/>
      <c r="AVJ28" s="127"/>
      <c r="AVK28" s="127"/>
      <c r="AVL28" s="127"/>
      <c r="AVM28" s="127"/>
      <c r="AVN28" s="127"/>
      <c r="AVO28" s="127"/>
      <c r="AVP28" s="127"/>
      <c r="AVQ28" s="127"/>
      <c r="BEQ28" s="127"/>
      <c r="BER28" s="127"/>
      <c r="BEZ28" s="127"/>
      <c r="BFA28" s="127"/>
      <c r="BFB28" s="127"/>
      <c r="BFC28" s="127"/>
      <c r="BFD28" s="127"/>
      <c r="BFE28" s="127"/>
      <c r="BFF28" s="127"/>
      <c r="BFG28" s="127"/>
      <c r="BFH28" s="127"/>
      <c r="BFI28" s="127"/>
      <c r="BFJ28" s="127"/>
      <c r="BFK28" s="127"/>
      <c r="BFL28" s="127"/>
      <c r="BFM28" s="127"/>
      <c r="BOM28" s="127"/>
      <c r="BON28" s="127"/>
      <c r="BOV28" s="127"/>
      <c r="BOW28" s="127"/>
      <c r="BOX28" s="127"/>
      <c r="BOY28" s="127"/>
      <c r="BOZ28" s="127"/>
      <c r="BPA28" s="127"/>
      <c r="BPB28" s="127"/>
      <c r="BPC28" s="127"/>
      <c r="BPD28" s="127"/>
      <c r="BPE28" s="127"/>
      <c r="BPF28" s="127"/>
      <c r="BPG28" s="127"/>
      <c r="BPH28" s="127"/>
      <c r="BPI28" s="127"/>
      <c r="BYI28" s="127"/>
      <c r="BYJ28" s="127"/>
      <c r="BYR28" s="127"/>
      <c r="BYS28" s="127"/>
      <c r="BYT28" s="127"/>
      <c r="BYU28" s="127"/>
      <c r="BYV28" s="127"/>
      <c r="BYW28" s="127"/>
      <c r="BYX28" s="127"/>
      <c r="BYY28" s="127"/>
      <c r="BYZ28" s="127"/>
      <c r="BZA28" s="127"/>
      <c r="BZB28" s="127"/>
      <c r="BZC28" s="127"/>
      <c r="BZD28" s="127"/>
      <c r="BZE28" s="127"/>
      <c r="CIE28" s="127"/>
      <c r="CIF28" s="127"/>
      <c r="CIN28" s="127"/>
      <c r="CIO28" s="127"/>
      <c r="CIP28" s="127"/>
      <c r="CIQ28" s="127"/>
      <c r="CIR28" s="127"/>
      <c r="CIS28" s="127"/>
      <c r="CIT28" s="127"/>
      <c r="CIU28" s="127"/>
      <c r="CIV28" s="127"/>
      <c r="CIW28" s="127"/>
      <c r="CIX28" s="127"/>
      <c r="CIY28" s="127"/>
      <c r="CIZ28" s="127"/>
      <c r="CJA28" s="127"/>
      <c r="CSA28" s="127"/>
      <c r="CSB28" s="127"/>
      <c r="CSJ28" s="127"/>
      <c r="CSK28" s="127"/>
      <c r="CSL28" s="127"/>
      <c r="CSM28" s="127"/>
      <c r="CSN28" s="127"/>
      <c r="CSO28" s="127"/>
      <c r="CSP28" s="127"/>
      <c r="CSQ28" s="127"/>
      <c r="CSR28" s="127"/>
      <c r="CSS28" s="127"/>
      <c r="CST28" s="127"/>
      <c r="CSU28" s="127"/>
      <c r="CSV28" s="127"/>
      <c r="CSW28" s="127"/>
      <c r="DBW28" s="127"/>
      <c r="DBX28" s="127"/>
      <c r="DCF28" s="127"/>
      <c r="DCG28" s="127"/>
      <c r="DCH28" s="127"/>
      <c r="DCI28" s="127"/>
      <c r="DCJ28" s="127"/>
      <c r="DCK28" s="127"/>
      <c r="DCL28" s="127"/>
      <c r="DCM28" s="127"/>
      <c r="DCN28" s="127"/>
      <c r="DCO28" s="127"/>
      <c r="DCP28" s="127"/>
      <c r="DCQ28" s="127"/>
      <c r="DCR28" s="127"/>
      <c r="DCS28" s="127"/>
      <c r="DLS28" s="127"/>
      <c r="DLT28" s="127"/>
      <c r="DMB28" s="127"/>
      <c r="DMC28" s="127"/>
      <c r="DMD28" s="127"/>
      <c r="DME28" s="127"/>
      <c r="DMF28" s="127"/>
      <c r="DMG28" s="127"/>
      <c r="DMH28" s="127"/>
      <c r="DMI28" s="127"/>
      <c r="DMJ28" s="127"/>
      <c r="DMK28" s="127"/>
      <c r="DML28" s="127"/>
      <c r="DMM28" s="127"/>
      <c r="DMN28" s="127"/>
      <c r="DMO28" s="127"/>
      <c r="DVO28" s="127"/>
      <c r="DVP28" s="127"/>
      <c r="DVX28" s="127"/>
      <c r="DVY28" s="127"/>
      <c r="DVZ28" s="127"/>
      <c r="DWA28" s="127"/>
      <c r="DWB28" s="127"/>
      <c r="DWC28" s="127"/>
      <c r="DWD28" s="127"/>
      <c r="DWE28" s="127"/>
      <c r="DWF28" s="127"/>
      <c r="DWG28" s="127"/>
      <c r="DWH28" s="127"/>
      <c r="DWI28" s="127"/>
      <c r="DWJ28" s="127"/>
      <c r="DWK28" s="127"/>
      <c r="EFK28" s="127"/>
      <c r="EFL28" s="127"/>
      <c r="EFT28" s="127"/>
      <c r="EFU28" s="127"/>
      <c r="EFV28" s="127"/>
      <c r="EFW28" s="127"/>
      <c r="EFX28" s="127"/>
      <c r="EFY28" s="127"/>
      <c r="EFZ28" s="127"/>
      <c r="EGA28" s="127"/>
      <c r="EGB28" s="127"/>
      <c r="EGC28" s="127"/>
      <c r="EGD28" s="127"/>
      <c r="EGE28" s="127"/>
      <c r="EGF28" s="127"/>
      <c r="EGG28" s="127"/>
      <c r="EPG28" s="127"/>
      <c r="EPH28" s="127"/>
      <c r="EPP28" s="127"/>
      <c r="EPQ28" s="127"/>
      <c r="EPR28" s="127"/>
      <c r="EPS28" s="127"/>
      <c r="EPT28" s="127"/>
      <c r="EPU28" s="127"/>
      <c r="EPV28" s="127"/>
      <c r="EPW28" s="127"/>
      <c r="EPX28" s="127"/>
      <c r="EPY28" s="127"/>
      <c r="EPZ28" s="127"/>
      <c r="EQA28" s="127"/>
      <c r="EQB28" s="127"/>
      <c r="EQC28" s="127"/>
      <c r="EZC28" s="127"/>
      <c r="EZD28" s="127"/>
      <c r="EZL28" s="127"/>
      <c r="EZM28" s="127"/>
      <c r="EZN28" s="127"/>
      <c r="EZO28" s="127"/>
      <c r="EZP28" s="127"/>
      <c r="EZQ28" s="127"/>
      <c r="EZR28" s="127"/>
      <c r="EZS28" s="127"/>
      <c r="EZT28" s="127"/>
      <c r="EZU28" s="127"/>
      <c r="EZV28" s="127"/>
      <c r="EZW28" s="127"/>
      <c r="EZX28" s="127"/>
      <c r="EZY28" s="127"/>
      <c r="FIY28" s="127"/>
      <c r="FIZ28" s="127"/>
      <c r="FJH28" s="127"/>
      <c r="FJI28" s="127"/>
      <c r="FJJ28" s="127"/>
      <c r="FJK28" s="127"/>
      <c r="FJL28" s="127"/>
      <c r="FJM28" s="127"/>
      <c r="FJN28" s="127"/>
      <c r="FJO28" s="127"/>
      <c r="FJP28" s="127"/>
      <c r="FJQ28" s="127"/>
      <c r="FJR28" s="127"/>
      <c r="FJS28" s="127"/>
      <c r="FJT28" s="127"/>
      <c r="FJU28" s="127"/>
      <c r="FSU28" s="127"/>
      <c r="FSV28" s="127"/>
      <c r="FTD28" s="127"/>
      <c r="FTE28" s="127"/>
      <c r="FTF28" s="127"/>
      <c r="FTG28" s="127"/>
      <c r="FTH28" s="127"/>
      <c r="FTI28" s="127"/>
      <c r="FTJ28" s="127"/>
      <c r="FTK28" s="127"/>
      <c r="FTL28" s="127"/>
      <c r="FTM28" s="127"/>
      <c r="FTN28" s="127"/>
      <c r="FTO28" s="127"/>
      <c r="FTP28" s="127"/>
      <c r="FTQ28" s="127"/>
      <c r="GCQ28" s="127"/>
      <c r="GCR28" s="127"/>
      <c r="GCZ28" s="127"/>
      <c r="GDA28" s="127"/>
      <c r="GDB28" s="127"/>
      <c r="GDC28" s="127"/>
      <c r="GDD28" s="127"/>
      <c r="GDE28" s="127"/>
      <c r="GDF28" s="127"/>
      <c r="GDG28" s="127"/>
      <c r="GDH28" s="127"/>
      <c r="GDI28" s="127"/>
      <c r="GDJ28" s="127"/>
      <c r="GDK28" s="127"/>
      <c r="GDL28" s="127"/>
      <c r="GDM28" s="127"/>
      <c r="GMM28" s="127"/>
      <c r="GMN28" s="127"/>
      <c r="GMV28" s="127"/>
      <c r="GMW28" s="127"/>
      <c r="GMX28" s="127"/>
      <c r="GMY28" s="127"/>
      <c r="GMZ28" s="127"/>
      <c r="GNA28" s="127"/>
      <c r="GNB28" s="127"/>
      <c r="GNC28" s="127"/>
      <c r="GND28" s="127"/>
      <c r="GNE28" s="127"/>
      <c r="GNF28" s="127"/>
      <c r="GNG28" s="127"/>
      <c r="GNH28" s="127"/>
      <c r="GNI28" s="127"/>
      <c r="GWI28" s="127"/>
      <c r="GWJ28" s="127"/>
      <c r="GWR28" s="127"/>
      <c r="GWS28" s="127"/>
      <c r="GWT28" s="127"/>
      <c r="GWU28" s="127"/>
      <c r="GWV28" s="127"/>
      <c r="GWW28" s="127"/>
      <c r="GWX28" s="127"/>
      <c r="GWY28" s="127"/>
      <c r="GWZ28" s="127"/>
      <c r="GXA28" s="127"/>
      <c r="GXB28" s="127"/>
      <c r="GXC28" s="127"/>
      <c r="GXD28" s="127"/>
      <c r="GXE28" s="127"/>
      <c r="HGE28" s="127"/>
      <c r="HGF28" s="127"/>
      <c r="HGN28" s="127"/>
      <c r="HGO28" s="127"/>
      <c r="HGP28" s="127"/>
      <c r="HGQ28" s="127"/>
      <c r="HGR28" s="127"/>
      <c r="HGS28" s="127"/>
      <c r="HGT28" s="127"/>
      <c r="HGU28" s="127"/>
      <c r="HGV28" s="127"/>
      <c r="HGW28" s="127"/>
      <c r="HGX28" s="127"/>
      <c r="HGY28" s="127"/>
      <c r="HGZ28" s="127"/>
      <c r="HHA28" s="127"/>
      <c r="HQA28" s="127"/>
      <c r="HQB28" s="127"/>
      <c r="HQJ28" s="127"/>
      <c r="HQK28" s="127"/>
      <c r="HQL28" s="127"/>
      <c r="HQM28" s="127"/>
      <c r="HQN28" s="127"/>
      <c r="HQO28" s="127"/>
      <c r="HQP28" s="127"/>
      <c r="HQQ28" s="127"/>
      <c r="HQR28" s="127"/>
      <c r="HQS28" s="127"/>
      <c r="HQT28" s="127"/>
      <c r="HQU28" s="127"/>
      <c r="HQV28" s="127"/>
      <c r="HQW28" s="127"/>
      <c r="HZW28" s="127"/>
      <c r="HZX28" s="127"/>
      <c r="IAF28" s="127"/>
      <c r="IAG28" s="127"/>
      <c r="IAH28" s="127"/>
      <c r="IAI28" s="127"/>
      <c r="IAJ28" s="127"/>
      <c r="IAK28" s="127"/>
      <c r="IAL28" s="127"/>
      <c r="IAM28" s="127"/>
      <c r="IAN28" s="127"/>
      <c r="IAO28" s="127"/>
      <c r="IAP28" s="127"/>
      <c r="IAQ28" s="127"/>
      <c r="IAR28" s="127"/>
      <c r="IAS28" s="127"/>
      <c r="IJS28" s="127"/>
      <c r="IJT28" s="127"/>
      <c r="IKB28" s="127"/>
      <c r="IKC28" s="127"/>
      <c r="IKD28" s="127"/>
      <c r="IKE28" s="127"/>
      <c r="IKF28" s="127"/>
      <c r="IKG28" s="127"/>
      <c r="IKH28" s="127"/>
      <c r="IKI28" s="127"/>
      <c r="IKJ28" s="127"/>
      <c r="IKK28" s="127"/>
      <c r="IKL28" s="127"/>
      <c r="IKM28" s="127"/>
      <c r="IKN28" s="127"/>
      <c r="IKO28" s="127"/>
      <c r="ITO28" s="127"/>
      <c r="ITP28" s="127"/>
      <c r="ITX28" s="127"/>
      <c r="ITY28" s="127"/>
      <c r="ITZ28" s="127"/>
      <c r="IUA28" s="127"/>
      <c r="IUB28" s="127"/>
      <c r="IUC28" s="127"/>
      <c r="IUD28" s="127"/>
      <c r="IUE28" s="127"/>
      <c r="IUF28" s="127"/>
      <c r="IUG28" s="127"/>
      <c r="IUH28" s="127"/>
      <c r="IUI28" s="127"/>
      <c r="IUJ28" s="127"/>
      <c r="IUK28" s="127"/>
      <c r="JDK28" s="127"/>
      <c r="JDL28" s="127"/>
      <c r="JDT28" s="127"/>
      <c r="JDU28" s="127"/>
      <c r="JDV28" s="127"/>
      <c r="JDW28" s="127"/>
      <c r="JDX28" s="127"/>
      <c r="JDY28" s="127"/>
      <c r="JDZ28" s="127"/>
      <c r="JEA28" s="127"/>
      <c r="JEB28" s="127"/>
      <c r="JEC28" s="127"/>
      <c r="JED28" s="127"/>
      <c r="JEE28" s="127"/>
      <c r="JEF28" s="127"/>
      <c r="JEG28" s="127"/>
      <c r="JNG28" s="127"/>
      <c r="JNH28" s="127"/>
      <c r="JNP28" s="127"/>
      <c r="JNQ28" s="127"/>
      <c r="JNR28" s="127"/>
      <c r="JNS28" s="127"/>
      <c r="JNT28" s="127"/>
      <c r="JNU28" s="127"/>
      <c r="JNV28" s="127"/>
      <c r="JNW28" s="127"/>
      <c r="JNX28" s="127"/>
      <c r="JNY28" s="127"/>
      <c r="JNZ28" s="127"/>
      <c r="JOA28" s="127"/>
      <c r="JOB28" s="127"/>
      <c r="JOC28" s="127"/>
      <c r="JXC28" s="127"/>
      <c r="JXD28" s="127"/>
      <c r="JXL28" s="127"/>
      <c r="JXM28" s="127"/>
      <c r="JXN28" s="127"/>
      <c r="JXO28" s="127"/>
      <c r="JXP28" s="127"/>
      <c r="JXQ28" s="127"/>
      <c r="JXR28" s="127"/>
      <c r="JXS28" s="127"/>
      <c r="JXT28" s="127"/>
      <c r="JXU28" s="127"/>
      <c r="JXV28" s="127"/>
      <c r="JXW28" s="127"/>
      <c r="JXX28" s="127"/>
      <c r="JXY28" s="127"/>
      <c r="KGY28" s="127"/>
      <c r="KGZ28" s="127"/>
      <c r="KHH28" s="127"/>
      <c r="KHI28" s="127"/>
      <c r="KHJ28" s="127"/>
      <c r="KHK28" s="127"/>
      <c r="KHL28" s="127"/>
      <c r="KHM28" s="127"/>
      <c r="KHN28" s="127"/>
      <c r="KHO28" s="127"/>
      <c r="KHP28" s="127"/>
      <c r="KHQ28" s="127"/>
      <c r="KHR28" s="127"/>
      <c r="KHS28" s="127"/>
      <c r="KHT28" s="127"/>
      <c r="KHU28" s="127"/>
      <c r="KQU28" s="127"/>
      <c r="KQV28" s="127"/>
      <c r="KRD28" s="127"/>
      <c r="KRE28" s="127"/>
      <c r="KRF28" s="127"/>
      <c r="KRG28" s="127"/>
      <c r="KRH28" s="127"/>
      <c r="KRI28" s="127"/>
      <c r="KRJ28" s="127"/>
      <c r="KRK28" s="127"/>
      <c r="KRL28" s="127"/>
      <c r="KRM28" s="127"/>
      <c r="KRN28" s="127"/>
      <c r="KRO28" s="127"/>
      <c r="KRP28" s="127"/>
      <c r="KRQ28" s="127"/>
      <c r="LAQ28" s="127"/>
      <c r="LAR28" s="127"/>
      <c r="LAZ28" s="127"/>
      <c r="LBA28" s="127"/>
      <c r="LBB28" s="127"/>
      <c r="LBC28" s="127"/>
      <c r="LBD28" s="127"/>
      <c r="LBE28" s="127"/>
      <c r="LBF28" s="127"/>
      <c r="LBG28" s="127"/>
      <c r="LBH28" s="127"/>
      <c r="LBI28" s="127"/>
      <c r="LBJ28" s="127"/>
      <c r="LBK28" s="127"/>
      <c r="LBL28" s="127"/>
      <c r="LBM28" s="127"/>
      <c r="LKM28" s="127"/>
      <c r="LKN28" s="127"/>
      <c r="LKV28" s="127"/>
      <c r="LKW28" s="127"/>
      <c r="LKX28" s="127"/>
      <c r="LKY28" s="127"/>
      <c r="LKZ28" s="127"/>
      <c r="LLA28" s="127"/>
      <c r="LLB28" s="127"/>
      <c r="LLC28" s="127"/>
      <c r="LLD28" s="127"/>
      <c r="LLE28" s="127"/>
      <c r="LLF28" s="127"/>
      <c r="LLG28" s="127"/>
      <c r="LLH28" s="127"/>
      <c r="LLI28" s="127"/>
      <c r="LUI28" s="127"/>
      <c r="LUJ28" s="127"/>
      <c r="LUR28" s="127"/>
      <c r="LUS28" s="127"/>
      <c r="LUT28" s="127"/>
      <c r="LUU28" s="127"/>
      <c r="LUV28" s="127"/>
      <c r="LUW28" s="127"/>
      <c r="LUX28" s="127"/>
      <c r="LUY28" s="127"/>
      <c r="LUZ28" s="127"/>
      <c r="LVA28" s="127"/>
      <c r="LVB28" s="127"/>
      <c r="LVC28" s="127"/>
      <c r="LVD28" s="127"/>
      <c r="LVE28" s="127"/>
      <c r="MEE28" s="127"/>
      <c r="MEF28" s="127"/>
      <c r="MEN28" s="127"/>
      <c r="MEO28" s="127"/>
      <c r="MEP28" s="127"/>
      <c r="MEQ28" s="127"/>
      <c r="MER28" s="127"/>
      <c r="MES28" s="127"/>
      <c r="MET28" s="127"/>
      <c r="MEU28" s="127"/>
      <c r="MEV28" s="127"/>
      <c r="MEW28" s="127"/>
      <c r="MEX28" s="127"/>
      <c r="MEY28" s="127"/>
      <c r="MEZ28" s="127"/>
      <c r="MFA28" s="127"/>
      <c r="MOA28" s="127"/>
      <c r="MOB28" s="127"/>
      <c r="MOJ28" s="127"/>
      <c r="MOK28" s="127"/>
      <c r="MOL28" s="127"/>
      <c r="MOM28" s="127"/>
      <c r="MON28" s="127"/>
      <c r="MOO28" s="127"/>
      <c r="MOP28" s="127"/>
      <c r="MOQ28" s="127"/>
      <c r="MOR28" s="127"/>
      <c r="MOS28" s="127"/>
      <c r="MOT28" s="127"/>
      <c r="MOU28" s="127"/>
      <c r="MOV28" s="127"/>
      <c r="MOW28" s="127"/>
      <c r="MXW28" s="127"/>
      <c r="MXX28" s="127"/>
      <c r="MYF28" s="127"/>
      <c r="MYG28" s="127"/>
      <c r="MYH28" s="127"/>
      <c r="MYI28" s="127"/>
      <c r="MYJ28" s="127"/>
      <c r="MYK28" s="127"/>
      <c r="MYL28" s="127"/>
      <c r="MYM28" s="127"/>
      <c r="MYN28" s="127"/>
      <c r="MYO28" s="127"/>
      <c r="MYP28" s="127"/>
      <c r="MYQ28" s="127"/>
      <c r="MYR28" s="127"/>
      <c r="MYS28" s="127"/>
      <c r="NHS28" s="127"/>
      <c r="NHT28" s="127"/>
      <c r="NIB28" s="127"/>
      <c r="NIC28" s="127"/>
      <c r="NID28" s="127"/>
      <c r="NIE28" s="127"/>
      <c r="NIF28" s="127"/>
      <c r="NIG28" s="127"/>
      <c r="NIH28" s="127"/>
      <c r="NII28" s="127"/>
      <c r="NIJ28" s="127"/>
      <c r="NIK28" s="127"/>
      <c r="NIL28" s="127"/>
      <c r="NIM28" s="127"/>
      <c r="NIN28" s="127"/>
      <c r="NIO28" s="127"/>
      <c r="NRO28" s="127"/>
      <c r="NRP28" s="127"/>
      <c r="NRX28" s="127"/>
      <c r="NRY28" s="127"/>
      <c r="NRZ28" s="127"/>
      <c r="NSA28" s="127"/>
      <c r="NSB28" s="127"/>
      <c r="NSC28" s="127"/>
      <c r="NSD28" s="127"/>
      <c r="NSE28" s="127"/>
      <c r="NSF28" s="127"/>
      <c r="NSG28" s="127"/>
      <c r="NSH28" s="127"/>
      <c r="NSI28" s="127"/>
      <c r="NSJ28" s="127"/>
      <c r="NSK28" s="127"/>
      <c r="OBK28" s="127"/>
      <c r="OBL28" s="127"/>
      <c r="OBT28" s="127"/>
      <c r="OBU28" s="127"/>
      <c r="OBV28" s="127"/>
      <c r="OBW28" s="127"/>
      <c r="OBX28" s="127"/>
      <c r="OBY28" s="127"/>
      <c r="OBZ28" s="127"/>
      <c r="OCA28" s="127"/>
      <c r="OCB28" s="127"/>
      <c r="OCC28" s="127"/>
      <c r="OCD28" s="127"/>
      <c r="OCE28" s="127"/>
      <c r="OCF28" s="127"/>
      <c r="OCG28" s="127"/>
      <c r="OLG28" s="127"/>
      <c r="OLH28" s="127"/>
      <c r="OLP28" s="127"/>
      <c r="OLQ28" s="127"/>
      <c r="OLR28" s="127"/>
      <c r="OLS28" s="127"/>
      <c r="OLT28" s="127"/>
      <c r="OLU28" s="127"/>
      <c r="OLV28" s="127"/>
      <c r="OLW28" s="127"/>
      <c r="OLX28" s="127"/>
      <c r="OLY28" s="127"/>
      <c r="OLZ28" s="127"/>
      <c r="OMA28" s="127"/>
      <c r="OMB28" s="127"/>
      <c r="OMC28" s="127"/>
      <c r="OVC28" s="127"/>
      <c r="OVD28" s="127"/>
      <c r="OVL28" s="127"/>
      <c r="OVM28" s="127"/>
      <c r="OVN28" s="127"/>
      <c r="OVO28" s="127"/>
      <c r="OVP28" s="127"/>
      <c r="OVQ28" s="127"/>
      <c r="OVR28" s="127"/>
      <c r="OVS28" s="127"/>
      <c r="OVT28" s="127"/>
      <c r="OVU28" s="127"/>
      <c r="OVV28" s="127"/>
      <c r="OVW28" s="127"/>
      <c r="OVX28" s="127"/>
      <c r="OVY28" s="127"/>
      <c r="PEY28" s="127"/>
      <c r="PEZ28" s="127"/>
      <c r="PFH28" s="127"/>
      <c r="PFI28" s="127"/>
      <c r="PFJ28" s="127"/>
      <c r="PFK28" s="127"/>
      <c r="PFL28" s="127"/>
      <c r="PFM28" s="127"/>
      <c r="PFN28" s="127"/>
      <c r="PFO28" s="127"/>
      <c r="PFP28" s="127"/>
      <c r="PFQ28" s="127"/>
      <c r="PFR28" s="127"/>
      <c r="PFS28" s="127"/>
      <c r="PFT28" s="127"/>
      <c r="PFU28" s="127"/>
      <c r="POU28" s="127"/>
      <c r="POV28" s="127"/>
      <c r="PPD28" s="127"/>
      <c r="PPE28" s="127"/>
      <c r="PPF28" s="127"/>
      <c r="PPG28" s="127"/>
      <c r="PPH28" s="127"/>
      <c r="PPI28" s="127"/>
      <c r="PPJ28" s="127"/>
      <c r="PPK28" s="127"/>
      <c r="PPL28" s="127"/>
      <c r="PPM28" s="127"/>
      <c r="PPN28" s="127"/>
      <c r="PPO28" s="127"/>
      <c r="PPP28" s="127"/>
      <c r="PPQ28" s="127"/>
      <c r="PYQ28" s="127"/>
      <c r="PYR28" s="127"/>
      <c r="PYZ28" s="127"/>
      <c r="PZA28" s="127"/>
      <c r="PZB28" s="127"/>
      <c r="PZC28" s="127"/>
      <c r="PZD28" s="127"/>
      <c r="PZE28" s="127"/>
      <c r="PZF28" s="127"/>
      <c r="PZG28" s="127"/>
      <c r="PZH28" s="127"/>
      <c r="PZI28" s="127"/>
      <c r="PZJ28" s="127"/>
      <c r="PZK28" s="127"/>
      <c r="PZL28" s="127"/>
      <c r="PZM28" s="127"/>
      <c r="QIM28" s="127"/>
      <c r="QIN28" s="127"/>
      <c r="QIV28" s="127"/>
      <c r="QIW28" s="127"/>
      <c r="QIX28" s="127"/>
      <c r="QIY28" s="127"/>
      <c r="QIZ28" s="127"/>
      <c r="QJA28" s="127"/>
      <c r="QJB28" s="127"/>
      <c r="QJC28" s="127"/>
      <c r="QJD28" s="127"/>
      <c r="QJE28" s="127"/>
      <c r="QJF28" s="127"/>
      <c r="QJG28" s="127"/>
      <c r="QJH28" s="127"/>
      <c r="QJI28" s="127"/>
      <c r="QSI28" s="127"/>
      <c r="QSJ28" s="127"/>
      <c r="QSR28" s="127"/>
      <c r="QSS28" s="127"/>
      <c r="QST28" s="127"/>
      <c r="QSU28" s="127"/>
      <c r="QSV28" s="127"/>
      <c r="QSW28" s="127"/>
      <c r="QSX28" s="127"/>
      <c r="QSY28" s="127"/>
      <c r="QSZ28" s="127"/>
      <c r="QTA28" s="127"/>
      <c r="QTB28" s="127"/>
      <c r="QTC28" s="127"/>
      <c r="QTD28" s="127"/>
      <c r="QTE28" s="127"/>
      <c r="RCE28" s="127"/>
      <c r="RCF28" s="127"/>
      <c r="RCN28" s="127"/>
      <c r="RCO28" s="127"/>
      <c r="RCP28" s="127"/>
      <c r="RCQ28" s="127"/>
      <c r="RCR28" s="127"/>
      <c r="RCS28" s="127"/>
      <c r="RCT28" s="127"/>
      <c r="RCU28" s="127"/>
      <c r="RCV28" s="127"/>
      <c r="RCW28" s="127"/>
      <c r="RCX28" s="127"/>
      <c r="RCY28" s="127"/>
      <c r="RCZ28" s="127"/>
      <c r="RDA28" s="127"/>
      <c r="RMA28" s="127"/>
      <c r="RMB28" s="127"/>
      <c r="RMJ28" s="127"/>
      <c r="RMK28" s="127"/>
      <c r="RML28" s="127"/>
      <c r="RMM28" s="127"/>
      <c r="RMN28" s="127"/>
      <c r="RMO28" s="127"/>
      <c r="RMP28" s="127"/>
      <c r="RMQ28" s="127"/>
      <c r="RMR28" s="127"/>
      <c r="RMS28" s="127"/>
      <c r="RMT28" s="127"/>
      <c r="RMU28" s="127"/>
      <c r="RMV28" s="127"/>
      <c r="RMW28" s="127"/>
      <c r="RVW28" s="127"/>
      <c r="RVX28" s="127"/>
      <c r="RWF28" s="127"/>
      <c r="RWG28" s="127"/>
      <c r="RWH28" s="127"/>
      <c r="RWI28" s="127"/>
      <c r="RWJ28" s="127"/>
      <c r="RWK28" s="127"/>
      <c r="RWL28" s="127"/>
      <c r="RWM28" s="127"/>
      <c r="RWN28" s="127"/>
      <c r="RWO28" s="127"/>
      <c r="RWP28" s="127"/>
      <c r="RWQ28" s="127"/>
      <c r="RWR28" s="127"/>
      <c r="RWS28" s="127"/>
      <c r="SFS28" s="127"/>
      <c r="SFT28" s="127"/>
      <c r="SGB28" s="127"/>
      <c r="SGC28" s="127"/>
      <c r="SGD28" s="127"/>
      <c r="SGE28" s="127"/>
      <c r="SGF28" s="127"/>
      <c r="SGG28" s="127"/>
      <c r="SGH28" s="127"/>
      <c r="SGI28" s="127"/>
      <c r="SGJ28" s="127"/>
      <c r="SGK28" s="127"/>
      <c r="SGL28" s="127"/>
      <c r="SGM28" s="127"/>
      <c r="SGN28" s="127"/>
      <c r="SGO28" s="127"/>
      <c r="SPO28" s="127"/>
      <c r="SPP28" s="127"/>
      <c r="SPX28" s="127"/>
      <c r="SPY28" s="127"/>
      <c r="SPZ28" s="127"/>
      <c r="SQA28" s="127"/>
      <c r="SQB28" s="127"/>
      <c r="SQC28" s="127"/>
      <c r="SQD28" s="127"/>
      <c r="SQE28" s="127"/>
      <c r="SQF28" s="127"/>
      <c r="SQG28" s="127"/>
      <c r="SQH28" s="127"/>
      <c r="SQI28" s="127"/>
      <c r="SQJ28" s="127"/>
      <c r="SQK28" s="127"/>
      <c r="SZK28" s="127"/>
      <c r="SZL28" s="127"/>
      <c r="SZT28" s="127"/>
      <c r="SZU28" s="127"/>
      <c r="SZV28" s="127"/>
      <c r="SZW28" s="127"/>
      <c r="SZX28" s="127"/>
      <c r="SZY28" s="127"/>
      <c r="SZZ28" s="127"/>
      <c r="TAA28" s="127"/>
      <c r="TAB28" s="127"/>
      <c r="TAC28" s="127"/>
      <c r="TAD28" s="127"/>
      <c r="TAE28" s="127"/>
      <c r="TAF28" s="127"/>
      <c r="TAG28" s="127"/>
      <c r="TJG28" s="127"/>
      <c r="TJH28" s="127"/>
      <c r="TJP28" s="127"/>
      <c r="TJQ28" s="127"/>
      <c r="TJR28" s="127"/>
      <c r="TJS28" s="127"/>
      <c r="TJT28" s="127"/>
      <c r="TJU28" s="127"/>
      <c r="TJV28" s="127"/>
      <c r="TJW28" s="127"/>
      <c r="TJX28" s="127"/>
      <c r="TJY28" s="127"/>
      <c r="TJZ28" s="127"/>
      <c r="TKA28" s="127"/>
      <c r="TKB28" s="127"/>
      <c r="TKC28" s="127"/>
      <c r="TTC28" s="127"/>
      <c r="TTD28" s="127"/>
      <c r="TTL28" s="127"/>
      <c r="TTM28" s="127"/>
      <c r="TTN28" s="127"/>
      <c r="TTO28" s="127"/>
      <c r="TTP28" s="127"/>
      <c r="TTQ28" s="127"/>
      <c r="TTR28" s="127"/>
      <c r="TTS28" s="127"/>
      <c r="TTT28" s="127"/>
      <c r="TTU28" s="127"/>
      <c r="TTV28" s="127"/>
      <c r="TTW28" s="127"/>
      <c r="TTX28" s="127"/>
      <c r="TTY28" s="127"/>
      <c r="UCY28" s="127"/>
      <c r="UCZ28" s="127"/>
      <c r="UDH28" s="127"/>
      <c r="UDI28" s="127"/>
      <c r="UDJ28" s="127"/>
      <c r="UDK28" s="127"/>
      <c r="UDL28" s="127"/>
      <c r="UDM28" s="127"/>
      <c r="UDN28" s="127"/>
      <c r="UDO28" s="127"/>
      <c r="UDP28" s="127"/>
      <c r="UDQ28" s="127"/>
      <c r="UDR28" s="127"/>
      <c r="UDS28" s="127"/>
      <c r="UDT28" s="127"/>
      <c r="UDU28" s="127"/>
      <c r="UMU28" s="127"/>
      <c r="UMV28" s="127"/>
      <c r="UND28" s="127"/>
      <c r="UNE28" s="127"/>
      <c r="UNF28" s="127"/>
      <c r="UNG28" s="127"/>
      <c r="UNH28" s="127"/>
      <c r="UNI28" s="127"/>
      <c r="UNJ28" s="127"/>
      <c r="UNK28" s="127"/>
      <c r="UNL28" s="127"/>
      <c r="UNM28" s="127"/>
      <c r="UNN28" s="127"/>
      <c r="UNO28" s="127"/>
      <c r="UNP28" s="127"/>
      <c r="UNQ28" s="127"/>
      <c r="UWQ28" s="127"/>
      <c r="UWR28" s="127"/>
      <c r="UWZ28" s="127"/>
      <c r="UXA28" s="127"/>
      <c r="UXB28" s="127"/>
      <c r="UXC28" s="127"/>
      <c r="UXD28" s="127"/>
      <c r="UXE28" s="127"/>
      <c r="UXF28" s="127"/>
      <c r="UXG28" s="127"/>
      <c r="UXH28" s="127"/>
      <c r="UXI28" s="127"/>
      <c r="UXJ28" s="127"/>
      <c r="UXK28" s="127"/>
      <c r="UXL28" s="127"/>
      <c r="UXM28" s="127"/>
      <c r="VGM28" s="127"/>
      <c r="VGN28" s="127"/>
      <c r="VGV28" s="127"/>
      <c r="VGW28" s="127"/>
      <c r="VGX28" s="127"/>
      <c r="VGY28" s="127"/>
      <c r="VGZ28" s="127"/>
      <c r="VHA28" s="127"/>
      <c r="VHB28" s="127"/>
      <c r="VHC28" s="127"/>
      <c r="VHD28" s="127"/>
      <c r="VHE28" s="127"/>
      <c r="VHF28" s="127"/>
      <c r="VHG28" s="127"/>
      <c r="VHH28" s="127"/>
      <c r="VHI28" s="127"/>
      <c r="VQI28" s="127"/>
      <c r="VQJ28" s="127"/>
      <c r="VQR28" s="127"/>
      <c r="VQS28" s="127"/>
      <c r="VQT28" s="127"/>
      <c r="VQU28" s="127"/>
      <c r="VQV28" s="127"/>
      <c r="VQW28" s="127"/>
      <c r="VQX28" s="127"/>
      <c r="VQY28" s="127"/>
      <c r="VQZ28" s="127"/>
      <c r="VRA28" s="127"/>
      <c r="VRB28" s="127"/>
      <c r="VRC28" s="127"/>
      <c r="VRD28" s="127"/>
      <c r="VRE28" s="127"/>
      <c r="WAE28" s="127"/>
      <c r="WAF28" s="127"/>
      <c r="WAN28" s="127"/>
      <c r="WAO28" s="127"/>
      <c r="WAP28" s="127"/>
      <c r="WAQ28" s="127"/>
      <c r="WAR28" s="127"/>
      <c r="WAS28" s="127"/>
      <c r="WAT28" s="127"/>
      <c r="WAU28" s="127"/>
      <c r="WAV28" s="127"/>
      <c r="WAW28" s="127"/>
      <c r="WAX28" s="127"/>
      <c r="WAY28" s="127"/>
      <c r="WAZ28" s="127"/>
      <c r="WBA28" s="127"/>
      <c r="WKA28" s="127"/>
      <c r="WKB28" s="127"/>
      <c r="WKJ28" s="127"/>
      <c r="WKK28" s="127"/>
      <c r="WKL28" s="127"/>
      <c r="WKM28" s="127"/>
      <c r="WKN28" s="127"/>
      <c r="WKO28" s="127"/>
      <c r="WKP28" s="127"/>
      <c r="WKQ28" s="127"/>
      <c r="WKR28" s="127"/>
      <c r="WKS28" s="127"/>
      <c r="WKT28" s="127"/>
      <c r="WKU28" s="127"/>
      <c r="WKV28" s="127"/>
      <c r="WKW28" s="127"/>
      <c r="WTW28" s="127"/>
      <c r="WTX28" s="127"/>
      <c r="WUF28" s="127"/>
      <c r="WUG28" s="127"/>
      <c r="WUH28" s="127"/>
      <c r="WUI28" s="127"/>
      <c r="WUJ28" s="127"/>
      <c r="WUK28" s="127"/>
      <c r="WUL28" s="127"/>
      <c r="WUM28" s="127"/>
      <c r="WUN28" s="127"/>
      <c r="WUO28" s="127"/>
      <c r="WUP28" s="127"/>
      <c r="WUQ28" s="127"/>
      <c r="WUR28" s="127"/>
      <c r="WUS28" s="127"/>
    </row>
    <row r="29" spans="1:1009 1243:2033 2267:3057 3291:4081 4315:5105 5339:6129 6363:7153 7387:8177 8411:9201 9435:10225 10459:11249 11483:12273 12507:13297 13531:14321 14555:15345 15579:16113" ht="24.95" customHeight="1" outlineLevel="1">
      <c r="A29" s="240"/>
      <c r="B29" s="259" t="s">
        <v>423</v>
      </c>
      <c r="C29" s="248"/>
      <c r="D29" s="217"/>
      <c r="E29" s="260"/>
      <c r="F29" s="258"/>
      <c r="G29" s="245">
        <v>0</v>
      </c>
      <c r="H29" s="229">
        <f t="shared" si="0"/>
        <v>0</v>
      </c>
      <c r="I29" s="247"/>
      <c r="J29" s="247"/>
      <c r="K29" s="247"/>
      <c r="L29" s="247"/>
      <c r="M29" s="248"/>
      <c r="HK29" s="127"/>
      <c r="HL29" s="127"/>
      <c r="HT29" s="127"/>
      <c r="HU29" s="127"/>
      <c r="HV29" s="127"/>
      <c r="HW29" s="127"/>
      <c r="HX29" s="127"/>
      <c r="HY29" s="127"/>
      <c r="HZ29" s="127"/>
      <c r="IA29" s="127"/>
      <c r="IB29" s="127"/>
      <c r="IC29" s="127"/>
      <c r="ID29" s="127"/>
      <c r="IE29" s="127"/>
      <c r="IF29" s="127"/>
      <c r="IG29" s="127"/>
      <c r="RG29" s="127"/>
      <c r="RH29" s="127"/>
      <c r="RP29" s="127"/>
      <c r="RQ29" s="127"/>
      <c r="RR29" s="127"/>
      <c r="RS29" s="127"/>
      <c r="RT29" s="127"/>
      <c r="RU29" s="127"/>
      <c r="RV29" s="127"/>
      <c r="RW29" s="127"/>
      <c r="RX29" s="127"/>
      <c r="RY29" s="127"/>
      <c r="RZ29" s="127"/>
      <c r="SA29" s="127"/>
      <c r="SB29" s="127"/>
      <c r="SC29" s="127"/>
      <c r="ABC29" s="127"/>
      <c r="ABD29" s="127"/>
      <c r="ABL29" s="127"/>
      <c r="ABM29" s="127"/>
      <c r="ABN29" s="127"/>
      <c r="ABO29" s="127"/>
      <c r="ABP29" s="127"/>
      <c r="ABQ29" s="127"/>
      <c r="ABR29" s="127"/>
      <c r="ABS29" s="127"/>
      <c r="ABT29" s="127"/>
      <c r="ABU29" s="127"/>
      <c r="ABV29" s="127"/>
      <c r="ABW29" s="127"/>
      <c r="ABX29" s="127"/>
      <c r="ABY29" s="127"/>
      <c r="AKY29" s="127"/>
      <c r="AKZ29" s="127"/>
      <c r="ALH29" s="127"/>
      <c r="ALI29" s="127"/>
      <c r="ALJ29" s="127"/>
      <c r="ALK29" s="127"/>
      <c r="ALL29" s="127"/>
      <c r="ALM29" s="127"/>
      <c r="ALN29" s="127"/>
      <c r="ALO29" s="127"/>
      <c r="ALP29" s="127"/>
      <c r="ALQ29" s="127"/>
      <c r="ALR29" s="127"/>
      <c r="ALS29" s="127"/>
      <c r="ALT29" s="127"/>
      <c r="ALU29" s="127"/>
      <c r="AUU29" s="127"/>
      <c r="AUV29" s="127"/>
      <c r="AVD29" s="127"/>
      <c r="AVE29" s="127"/>
      <c r="AVF29" s="127"/>
      <c r="AVG29" s="127"/>
      <c r="AVH29" s="127"/>
      <c r="AVI29" s="127"/>
      <c r="AVJ29" s="127"/>
      <c r="AVK29" s="127"/>
      <c r="AVL29" s="127"/>
      <c r="AVM29" s="127"/>
      <c r="AVN29" s="127"/>
      <c r="AVO29" s="127"/>
      <c r="AVP29" s="127"/>
      <c r="AVQ29" s="127"/>
      <c r="BEQ29" s="127"/>
      <c r="BER29" s="127"/>
      <c r="BEZ29" s="127"/>
      <c r="BFA29" s="127"/>
      <c r="BFB29" s="127"/>
      <c r="BFC29" s="127"/>
      <c r="BFD29" s="127"/>
      <c r="BFE29" s="127"/>
      <c r="BFF29" s="127"/>
      <c r="BFG29" s="127"/>
      <c r="BFH29" s="127"/>
      <c r="BFI29" s="127"/>
      <c r="BFJ29" s="127"/>
      <c r="BFK29" s="127"/>
      <c r="BFL29" s="127"/>
      <c r="BFM29" s="127"/>
      <c r="BOM29" s="127"/>
      <c r="BON29" s="127"/>
      <c r="BOV29" s="127"/>
      <c r="BOW29" s="127"/>
      <c r="BOX29" s="127"/>
      <c r="BOY29" s="127"/>
      <c r="BOZ29" s="127"/>
      <c r="BPA29" s="127"/>
      <c r="BPB29" s="127"/>
      <c r="BPC29" s="127"/>
      <c r="BPD29" s="127"/>
      <c r="BPE29" s="127"/>
      <c r="BPF29" s="127"/>
      <c r="BPG29" s="127"/>
      <c r="BPH29" s="127"/>
      <c r="BPI29" s="127"/>
      <c r="BYI29" s="127"/>
      <c r="BYJ29" s="127"/>
      <c r="BYR29" s="127"/>
      <c r="BYS29" s="127"/>
      <c r="BYT29" s="127"/>
      <c r="BYU29" s="127"/>
      <c r="BYV29" s="127"/>
      <c r="BYW29" s="127"/>
      <c r="BYX29" s="127"/>
      <c r="BYY29" s="127"/>
      <c r="BYZ29" s="127"/>
      <c r="BZA29" s="127"/>
      <c r="BZB29" s="127"/>
      <c r="BZC29" s="127"/>
      <c r="BZD29" s="127"/>
      <c r="BZE29" s="127"/>
      <c r="CIE29" s="127"/>
      <c r="CIF29" s="127"/>
      <c r="CIN29" s="127"/>
      <c r="CIO29" s="127"/>
      <c r="CIP29" s="127"/>
      <c r="CIQ29" s="127"/>
      <c r="CIR29" s="127"/>
      <c r="CIS29" s="127"/>
      <c r="CIT29" s="127"/>
      <c r="CIU29" s="127"/>
      <c r="CIV29" s="127"/>
      <c r="CIW29" s="127"/>
      <c r="CIX29" s="127"/>
      <c r="CIY29" s="127"/>
      <c r="CIZ29" s="127"/>
      <c r="CJA29" s="127"/>
      <c r="CSA29" s="127"/>
      <c r="CSB29" s="127"/>
      <c r="CSJ29" s="127"/>
      <c r="CSK29" s="127"/>
      <c r="CSL29" s="127"/>
      <c r="CSM29" s="127"/>
      <c r="CSN29" s="127"/>
      <c r="CSO29" s="127"/>
      <c r="CSP29" s="127"/>
      <c r="CSQ29" s="127"/>
      <c r="CSR29" s="127"/>
      <c r="CSS29" s="127"/>
      <c r="CST29" s="127"/>
      <c r="CSU29" s="127"/>
      <c r="CSV29" s="127"/>
      <c r="CSW29" s="127"/>
      <c r="DBW29" s="127"/>
      <c r="DBX29" s="127"/>
      <c r="DCF29" s="127"/>
      <c r="DCG29" s="127"/>
      <c r="DCH29" s="127"/>
      <c r="DCI29" s="127"/>
      <c r="DCJ29" s="127"/>
      <c r="DCK29" s="127"/>
      <c r="DCL29" s="127"/>
      <c r="DCM29" s="127"/>
      <c r="DCN29" s="127"/>
      <c r="DCO29" s="127"/>
      <c r="DCP29" s="127"/>
      <c r="DCQ29" s="127"/>
      <c r="DCR29" s="127"/>
      <c r="DCS29" s="127"/>
      <c r="DLS29" s="127"/>
      <c r="DLT29" s="127"/>
      <c r="DMB29" s="127"/>
      <c r="DMC29" s="127"/>
      <c r="DMD29" s="127"/>
      <c r="DME29" s="127"/>
      <c r="DMF29" s="127"/>
      <c r="DMG29" s="127"/>
      <c r="DMH29" s="127"/>
      <c r="DMI29" s="127"/>
      <c r="DMJ29" s="127"/>
      <c r="DMK29" s="127"/>
      <c r="DML29" s="127"/>
      <c r="DMM29" s="127"/>
      <c r="DMN29" s="127"/>
      <c r="DMO29" s="127"/>
      <c r="DVO29" s="127"/>
      <c r="DVP29" s="127"/>
      <c r="DVX29" s="127"/>
      <c r="DVY29" s="127"/>
      <c r="DVZ29" s="127"/>
      <c r="DWA29" s="127"/>
      <c r="DWB29" s="127"/>
      <c r="DWC29" s="127"/>
      <c r="DWD29" s="127"/>
      <c r="DWE29" s="127"/>
      <c r="DWF29" s="127"/>
      <c r="DWG29" s="127"/>
      <c r="DWH29" s="127"/>
      <c r="DWI29" s="127"/>
      <c r="DWJ29" s="127"/>
      <c r="DWK29" s="127"/>
      <c r="EFK29" s="127"/>
      <c r="EFL29" s="127"/>
      <c r="EFT29" s="127"/>
      <c r="EFU29" s="127"/>
      <c r="EFV29" s="127"/>
      <c r="EFW29" s="127"/>
      <c r="EFX29" s="127"/>
      <c r="EFY29" s="127"/>
      <c r="EFZ29" s="127"/>
      <c r="EGA29" s="127"/>
      <c r="EGB29" s="127"/>
      <c r="EGC29" s="127"/>
      <c r="EGD29" s="127"/>
      <c r="EGE29" s="127"/>
      <c r="EGF29" s="127"/>
      <c r="EGG29" s="127"/>
      <c r="EPG29" s="127"/>
      <c r="EPH29" s="127"/>
      <c r="EPP29" s="127"/>
      <c r="EPQ29" s="127"/>
      <c r="EPR29" s="127"/>
      <c r="EPS29" s="127"/>
      <c r="EPT29" s="127"/>
      <c r="EPU29" s="127"/>
      <c r="EPV29" s="127"/>
      <c r="EPW29" s="127"/>
      <c r="EPX29" s="127"/>
      <c r="EPY29" s="127"/>
      <c r="EPZ29" s="127"/>
      <c r="EQA29" s="127"/>
      <c r="EQB29" s="127"/>
      <c r="EQC29" s="127"/>
      <c r="EZC29" s="127"/>
      <c r="EZD29" s="127"/>
      <c r="EZL29" s="127"/>
      <c r="EZM29" s="127"/>
      <c r="EZN29" s="127"/>
      <c r="EZO29" s="127"/>
      <c r="EZP29" s="127"/>
      <c r="EZQ29" s="127"/>
      <c r="EZR29" s="127"/>
      <c r="EZS29" s="127"/>
      <c r="EZT29" s="127"/>
      <c r="EZU29" s="127"/>
      <c r="EZV29" s="127"/>
      <c r="EZW29" s="127"/>
      <c r="EZX29" s="127"/>
      <c r="EZY29" s="127"/>
      <c r="FIY29" s="127"/>
      <c r="FIZ29" s="127"/>
      <c r="FJH29" s="127"/>
      <c r="FJI29" s="127"/>
      <c r="FJJ29" s="127"/>
      <c r="FJK29" s="127"/>
      <c r="FJL29" s="127"/>
      <c r="FJM29" s="127"/>
      <c r="FJN29" s="127"/>
      <c r="FJO29" s="127"/>
      <c r="FJP29" s="127"/>
      <c r="FJQ29" s="127"/>
      <c r="FJR29" s="127"/>
      <c r="FJS29" s="127"/>
      <c r="FJT29" s="127"/>
      <c r="FJU29" s="127"/>
      <c r="FSU29" s="127"/>
      <c r="FSV29" s="127"/>
      <c r="FTD29" s="127"/>
      <c r="FTE29" s="127"/>
      <c r="FTF29" s="127"/>
      <c r="FTG29" s="127"/>
      <c r="FTH29" s="127"/>
      <c r="FTI29" s="127"/>
      <c r="FTJ29" s="127"/>
      <c r="FTK29" s="127"/>
      <c r="FTL29" s="127"/>
      <c r="FTM29" s="127"/>
      <c r="FTN29" s="127"/>
      <c r="FTO29" s="127"/>
      <c r="FTP29" s="127"/>
      <c r="FTQ29" s="127"/>
      <c r="GCQ29" s="127"/>
      <c r="GCR29" s="127"/>
      <c r="GCZ29" s="127"/>
      <c r="GDA29" s="127"/>
      <c r="GDB29" s="127"/>
      <c r="GDC29" s="127"/>
      <c r="GDD29" s="127"/>
      <c r="GDE29" s="127"/>
      <c r="GDF29" s="127"/>
      <c r="GDG29" s="127"/>
      <c r="GDH29" s="127"/>
      <c r="GDI29" s="127"/>
      <c r="GDJ29" s="127"/>
      <c r="GDK29" s="127"/>
      <c r="GDL29" s="127"/>
      <c r="GDM29" s="127"/>
      <c r="GMM29" s="127"/>
      <c r="GMN29" s="127"/>
      <c r="GMV29" s="127"/>
      <c r="GMW29" s="127"/>
      <c r="GMX29" s="127"/>
      <c r="GMY29" s="127"/>
      <c r="GMZ29" s="127"/>
      <c r="GNA29" s="127"/>
      <c r="GNB29" s="127"/>
      <c r="GNC29" s="127"/>
      <c r="GND29" s="127"/>
      <c r="GNE29" s="127"/>
      <c r="GNF29" s="127"/>
      <c r="GNG29" s="127"/>
      <c r="GNH29" s="127"/>
      <c r="GNI29" s="127"/>
      <c r="GWI29" s="127"/>
      <c r="GWJ29" s="127"/>
      <c r="GWR29" s="127"/>
      <c r="GWS29" s="127"/>
      <c r="GWT29" s="127"/>
      <c r="GWU29" s="127"/>
      <c r="GWV29" s="127"/>
      <c r="GWW29" s="127"/>
      <c r="GWX29" s="127"/>
      <c r="GWY29" s="127"/>
      <c r="GWZ29" s="127"/>
      <c r="GXA29" s="127"/>
      <c r="GXB29" s="127"/>
      <c r="GXC29" s="127"/>
      <c r="GXD29" s="127"/>
      <c r="GXE29" s="127"/>
      <c r="HGE29" s="127"/>
      <c r="HGF29" s="127"/>
      <c r="HGN29" s="127"/>
      <c r="HGO29" s="127"/>
      <c r="HGP29" s="127"/>
      <c r="HGQ29" s="127"/>
      <c r="HGR29" s="127"/>
      <c r="HGS29" s="127"/>
      <c r="HGT29" s="127"/>
      <c r="HGU29" s="127"/>
      <c r="HGV29" s="127"/>
      <c r="HGW29" s="127"/>
      <c r="HGX29" s="127"/>
      <c r="HGY29" s="127"/>
      <c r="HGZ29" s="127"/>
      <c r="HHA29" s="127"/>
      <c r="HQA29" s="127"/>
      <c r="HQB29" s="127"/>
      <c r="HQJ29" s="127"/>
      <c r="HQK29" s="127"/>
      <c r="HQL29" s="127"/>
      <c r="HQM29" s="127"/>
      <c r="HQN29" s="127"/>
      <c r="HQO29" s="127"/>
      <c r="HQP29" s="127"/>
      <c r="HQQ29" s="127"/>
      <c r="HQR29" s="127"/>
      <c r="HQS29" s="127"/>
      <c r="HQT29" s="127"/>
      <c r="HQU29" s="127"/>
      <c r="HQV29" s="127"/>
      <c r="HQW29" s="127"/>
      <c r="HZW29" s="127"/>
      <c r="HZX29" s="127"/>
      <c r="IAF29" s="127"/>
      <c r="IAG29" s="127"/>
      <c r="IAH29" s="127"/>
      <c r="IAI29" s="127"/>
      <c r="IAJ29" s="127"/>
      <c r="IAK29" s="127"/>
      <c r="IAL29" s="127"/>
      <c r="IAM29" s="127"/>
      <c r="IAN29" s="127"/>
      <c r="IAO29" s="127"/>
      <c r="IAP29" s="127"/>
      <c r="IAQ29" s="127"/>
      <c r="IAR29" s="127"/>
      <c r="IAS29" s="127"/>
      <c r="IJS29" s="127"/>
      <c r="IJT29" s="127"/>
      <c r="IKB29" s="127"/>
      <c r="IKC29" s="127"/>
      <c r="IKD29" s="127"/>
      <c r="IKE29" s="127"/>
      <c r="IKF29" s="127"/>
      <c r="IKG29" s="127"/>
      <c r="IKH29" s="127"/>
      <c r="IKI29" s="127"/>
      <c r="IKJ29" s="127"/>
      <c r="IKK29" s="127"/>
      <c r="IKL29" s="127"/>
      <c r="IKM29" s="127"/>
      <c r="IKN29" s="127"/>
      <c r="IKO29" s="127"/>
      <c r="ITO29" s="127"/>
      <c r="ITP29" s="127"/>
      <c r="ITX29" s="127"/>
      <c r="ITY29" s="127"/>
      <c r="ITZ29" s="127"/>
      <c r="IUA29" s="127"/>
      <c r="IUB29" s="127"/>
      <c r="IUC29" s="127"/>
      <c r="IUD29" s="127"/>
      <c r="IUE29" s="127"/>
      <c r="IUF29" s="127"/>
      <c r="IUG29" s="127"/>
      <c r="IUH29" s="127"/>
      <c r="IUI29" s="127"/>
      <c r="IUJ29" s="127"/>
      <c r="IUK29" s="127"/>
      <c r="JDK29" s="127"/>
      <c r="JDL29" s="127"/>
      <c r="JDT29" s="127"/>
      <c r="JDU29" s="127"/>
      <c r="JDV29" s="127"/>
      <c r="JDW29" s="127"/>
      <c r="JDX29" s="127"/>
      <c r="JDY29" s="127"/>
      <c r="JDZ29" s="127"/>
      <c r="JEA29" s="127"/>
      <c r="JEB29" s="127"/>
      <c r="JEC29" s="127"/>
      <c r="JED29" s="127"/>
      <c r="JEE29" s="127"/>
      <c r="JEF29" s="127"/>
      <c r="JEG29" s="127"/>
      <c r="JNG29" s="127"/>
      <c r="JNH29" s="127"/>
      <c r="JNP29" s="127"/>
      <c r="JNQ29" s="127"/>
      <c r="JNR29" s="127"/>
      <c r="JNS29" s="127"/>
      <c r="JNT29" s="127"/>
      <c r="JNU29" s="127"/>
      <c r="JNV29" s="127"/>
      <c r="JNW29" s="127"/>
      <c r="JNX29" s="127"/>
      <c r="JNY29" s="127"/>
      <c r="JNZ29" s="127"/>
      <c r="JOA29" s="127"/>
      <c r="JOB29" s="127"/>
      <c r="JOC29" s="127"/>
      <c r="JXC29" s="127"/>
      <c r="JXD29" s="127"/>
      <c r="JXL29" s="127"/>
      <c r="JXM29" s="127"/>
      <c r="JXN29" s="127"/>
      <c r="JXO29" s="127"/>
      <c r="JXP29" s="127"/>
      <c r="JXQ29" s="127"/>
      <c r="JXR29" s="127"/>
      <c r="JXS29" s="127"/>
      <c r="JXT29" s="127"/>
      <c r="JXU29" s="127"/>
      <c r="JXV29" s="127"/>
      <c r="JXW29" s="127"/>
      <c r="JXX29" s="127"/>
      <c r="JXY29" s="127"/>
      <c r="KGY29" s="127"/>
      <c r="KGZ29" s="127"/>
      <c r="KHH29" s="127"/>
      <c r="KHI29" s="127"/>
      <c r="KHJ29" s="127"/>
      <c r="KHK29" s="127"/>
      <c r="KHL29" s="127"/>
      <c r="KHM29" s="127"/>
      <c r="KHN29" s="127"/>
      <c r="KHO29" s="127"/>
      <c r="KHP29" s="127"/>
      <c r="KHQ29" s="127"/>
      <c r="KHR29" s="127"/>
      <c r="KHS29" s="127"/>
      <c r="KHT29" s="127"/>
      <c r="KHU29" s="127"/>
      <c r="KQU29" s="127"/>
      <c r="KQV29" s="127"/>
      <c r="KRD29" s="127"/>
      <c r="KRE29" s="127"/>
      <c r="KRF29" s="127"/>
      <c r="KRG29" s="127"/>
      <c r="KRH29" s="127"/>
      <c r="KRI29" s="127"/>
      <c r="KRJ29" s="127"/>
      <c r="KRK29" s="127"/>
      <c r="KRL29" s="127"/>
      <c r="KRM29" s="127"/>
      <c r="KRN29" s="127"/>
      <c r="KRO29" s="127"/>
      <c r="KRP29" s="127"/>
      <c r="KRQ29" s="127"/>
      <c r="LAQ29" s="127"/>
      <c r="LAR29" s="127"/>
      <c r="LAZ29" s="127"/>
      <c r="LBA29" s="127"/>
      <c r="LBB29" s="127"/>
      <c r="LBC29" s="127"/>
      <c r="LBD29" s="127"/>
      <c r="LBE29" s="127"/>
      <c r="LBF29" s="127"/>
      <c r="LBG29" s="127"/>
      <c r="LBH29" s="127"/>
      <c r="LBI29" s="127"/>
      <c r="LBJ29" s="127"/>
      <c r="LBK29" s="127"/>
      <c r="LBL29" s="127"/>
      <c r="LBM29" s="127"/>
      <c r="LKM29" s="127"/>
      <c r="LKN29" s="127"/>
      <c r="LKV29" s="127"/>
      <c r="LKW29" s="127"/>
      <c r="LKX29" s="127"/>
      <c r="LKY29" s="127"/>
      <c r="LKZ29" s="127"/>
      <c r="LLA29" s="127"/>
      <c r="LLB29" s="127"/>
      <c r="LLC29" s="127"/>
      <c r="LLD29" s="127"/>
      <c r="LLE29" s="127"/>
      <c r="LLF29" s="127"/>
      <c r="LLG29" s="127"/>
      <c r="LLH29" s="127"/>
      <c r="LLI29" s="127"/>
      <c r="LUI29" s="127"/>
      <c r="LUJ29" s="127"/>
      <c r="LUR29" s="127"/>
      <c r="LUS29" s="127"/>
      <c r="LUT29" s="127"/>
      <c r="LUU29" s="127"/>
      <c r="LUV29" s="127"/>
      <c r="LUW29" s="127"/>
      <c r="LUX29" s="127"/>
      <c r="LUY29" s="127"/>
      <c r="LUZ29" s="127"/>
      <c r="LVA29" s="127"/>
      <c r="LVB29" s="127"/>
      <c r="LVC29" s="127"/>
      <c r="LVD29" s="127"/>
      <c r="LVE29" s="127"/>
      <c r="MEE29" s="127"/>
      <c r="MEF29" s="127"/>
      <c r="MEN29" s="127"/>
      <c r="MEO29" s="127"/>
      <c r="MEP29" s="127"/>
      <c r="MEQ29" s="127"/>
      <c r="MER29" s="127"/>
      <c r="MES29" s="127"/>
      <c r="MET29" s="127"/>
      <c r="MEU29" s="127"/>
      <c r="MEV29" s="127"/>
      <c r="MEW29" s="127"/>
      <c r="MEX29" s="127"/>
      <c r="MEY29" s="127"/>
      <c r="MEZ29" s="127"/>
      <c r="MFA29" s="127"/>
      <c r="MOA29" s="127"/>
      <c r="MOB29" s="127"/>
      <c r="MOJ29" s="127"/>
      <c r="MOK29" s="127"/>
      <c r="MOL29" s="127"/>
      <c r="MOM29" s="127"/>
      <c r="MON29" s="127"/>
      <c r="MOO29" s="127"/>
      <c r="MOP29" s="127"/>
      <c r="MOQ29" s="127"/>
      <c r="MOR29" s="127"/>
      <c r="MOS29" s="127"/>
      <c r="MOT29" s="127"/>
      <c r="MOU29" s="127"/>
      <c r="MOV29" s="127"/>
      <c r="MOW29" s="127"/>
      <c r="MXW29" s="127"/>
      <c r="MXX29" s="127"/>
      <c r="MYF29" s="127"/>
      <c r="MYG29" s="127"/>
      <c r="MYH29" s="127"/>
      <c r="MYI29" s="127"/>
      <c r="MYJ29" s="127"/>
      <c r="MYK29" s="127"/>
      <c r="MYL29" s="127"/>
      <c r="MYM29" s="127"/>
      <c r="MYN29" s="127"/>
      <c r="MYO29" s="127"/>
      <c r="MYP29" s="127"/>
      <c r="MYQ29" s="127"/>
      <c r="MYR29" s="127"/>
      <c r="MYS29" s="127"/>
      <c r="NHS29" s="127"/>
      <c r="NHT29" s="127"/>
      <c r="NIB29" s="127"/>
      <c r="NIC29" s="127"/>
      <c r="NID29" s="127"/>
      <c r="NIE29" s="127"/>
      <c r="NIF29" s="127"/>
      <c r="NIG29" s="127"/>
      <c r="NIH29" s="127"/>
      <c r="NII29" s="127"/>
      <c r="NIJ29" s="127"/>
      <c r="NIK29" s="127"/>
      <c r="NIL29" s="127"/>
      <c r="NIM29" s="127"/>
      <c r="NIN29" s="127"/>
      <c r="NIO29" s="127"/>
      <c r="NRO29" s="127"/>
      <c r="NRP29" s="127"/>
      <c r="NRX29" s="127"/>
      <c r="NRY29" s="127"/>
      <c r="NRZ29" s="127"/>
      <c r="NSA29" s="127"/>
      <c r="NSB29" s="127"/>
      <c r="NSC29" s="127"/>
      <c r="NSD29" s="127"/>
      <c r="NSE29" s="127"/>
      <c r="NSF29" s="127"/>
      <c r="NSG29" s="127"/>
      <c r="NSH29" s="127"/>
      <c r="NSI29" s="127"/>
      <c r="NSJ29" s="127"/>
      <c r="NSK29" s="127"/>
      <c r="OBK29" s="127"/>
      <c r="OBL29" s="127"/>
      <c r="OBT29" s="127"/>
      <c r="OBU29" s="127"/>
      <c r="OBV29" s="127"/>
      <c r="OBW29" s="127"/>
      <c r="OBX29" s="127"/>
      <c r="OBY29" s="127"/>
      <c r="OBZ29" s="127"/>
      <c r="OCA29" s="127"/>
      <c r="OCB29" s="127"/>
      <c r="OCC29" s="127"/>
      <c r="OCD29" s="127"/>
      <c r="OCE29" s="127"/>
      <c r="OCF29" s="127"/>
      <c r="OCG29" s="127"/>
      <c r="OLG29" s="127"/>
      <c r="OLH29" s="127"/>
      <c r="OLP29" s="127"/>
      <c r="OLQ29" s="127"/>
      <c r="OLR29" s="127"/>
      <c r="OLS29" s="127"/>
      <c r="OLT29" s="127"/>
      <c r="OLU29" s="127"/>
      <c r="OLV29" s="127"/>
      <c r="OLW29" s="127"/>
      <c r="OLX29" s="127"/>
      <c r="OLY29" s="127"/>
      <c r="OLZ29" s="127"/>
      <c r="OMA29" s="127"/>
      <c r="OMB29" s="127"/>
      <c r="OMC29" s="127"/>
      <c r="OVC29" s="127"/>
      <c r="OVD29" s="127"/>
      <c r="OVL29" s="127"/>
      <c r="OVM29" s="127"/>
      <c r="OVN29" s="127"/>
      <c r="OVO29" s="127"/>
      <c r="OVP29" s="127"/>
      <c r="OVQ29" s="127"/>
      <c r="OVR29" s="127"/>
      <c r="OVS29" s="127"/>
      <c r="OVT29" s="127"/>
      <c r="OVU29" s="127"/>
      <c r="OVV29" s="127"/>
      <c r="OVW29" s="127"/>
      <c r="OVX29" s="127"/>
      <c r="OVY29" s="127"/>
      <c r="PEY29" s="127"/>
      <c r="PEZ29" s="127"/>
      <c r="PFH29" s="127"/>
      <c r="PFI29" s="127"/>
      <c r="PFJ29" s="127"/>
      <c r="PFK29" s="127"/>
      <c r="PFL29" s="127"/>
      <c r="PFM29" s="127"/>
      <c r="PFN29" s="127"/>
      <c r="PFO29" s="127"/>
      <c r="PFP29" s="127"/>
      <c r="PFQ29" s="127"/>
      <c r="PFR29" s="127"/>
      <c r="PFS29" s="127"/>
      <c r="PFT29" s="127"/>
      <c r="PFU29" s="127"/>
      <c r="POU29" s="127"/>
      <c r="POV29" s="127"/>
      <c r="PPD29" s="127"/>
      <c r="PPE29" s="127"/>
      <c r="PPF29" s="127"/>
      <c r="PPG29" s="127"/>
      <c r="PPH29" s="127"/>
      <c r="PPI29" s="127"/>
      <c r="PPJ29" s="127"/>
      <c r="PPK29" s="127"/>
      <c r="PPL29" s="127"/>
      <c r="PPM29" s="127"/>
      <c r="PPN29" s="127"/>
      <c r="PPO29" s="127"/>
      <c r="PPP29" s="127"/>
      <c r="PPQ29" s="127"/>
      <c r="PYQ29" s="127"/>
      <c r="PYR29" s="127"/>
      <c r="PYZ29" s="127"/>
      <c r="PZA29" s="127"/>
      <c r="PZB29" s="127"/>
      <c r="PZC29" s="127"/>
      <c r="PZD29" s="127"/>
      <c r="PZE29" s="127"/>
      <c r="PZF29" s="127"/>
      <c r="PZG29" s="127"/>
      <c r="PZH29" s="127"/>
      <c r="PZI29" s="127"/>
      <c r="PZJ29" s="127"/>
      <c r="PZK29" s="127"/>
      <c r="PZL29" s="127"/>
      <c r="PZM29" s="127"/>
      <c r="QIM29" s="127"/>
      <c r="QIN29" s="127"/>
      <c r="QIV29" s="127"/>
      <c r="QIW29" s="127"/>
      <c r="QIX29" s="127"/>
      <c r="QIY29" s="127"/>
      <c r="QIZ29" s="127"/>
      <c r="QJA29" s="127"/>
      <c r="QJB29" s="127"/>
      <c r="QJC29" s="127"/>
      <c r="QJD29" s="127"/>
      <c r="QJE29" s="127"/>
      <c r="QJF29" s="127"/>
      <c r="QJG29" s="127"/>
      <c r="QJH29" s="127"/>
      <c r="QJI29" s="127"/>
      <c r="QSI29" s="127"/>
      <c r="QSJ29" s="127"/>
      <c r="QSR29" s="127"/>
      <c r="QSS29" s="127"/>
      <c r="QST29" s="127"/>
      <c r="QSU29" s="127"/>
      <c r="QSV29" s="127"/>
      <c r="QSW29" s="127"/>
      <c r="QSX29" s="127"/>
      <c r="QSY29" s="127"/>
      <c r="QSZ29" s="127"/>
      <c r="QTA29" s="127"/>
      <c r="QTB29" s="127"/>
      <c r="QTC29" s="127"/>
      <c r="QTD29" s="127"/>
      <c r="QTE29" s="127"/>
      <c r="RCE29" s="127"/>
      <c r="RCF29" s="127"/>
      <c r="RCN29" s="127"/>
      <c r="RCO29" s="127"/>
      <c r="RCP29" s="127"/>
      <c r="RCQ29" s="127"/>
      <c r="RCR29" s="127"/>
      <c r="RCS29" s="127"/>
      <c r="RCT29" s="127"/>
      <c r="RCU29" s="127"/>
      <c r="RCV29" s="127"/>
      <c r="RCW29" s="127"/>
      <c r="RCX29" s="127"/>
      <c r="RCY29" s="127"/>
      <c r="RCZ29" s="127"/>
      <c r="RDA29" s="127"/>
      <c r="RMA29" s="127"/>
      <c r="RMB29" s="127"/>
      <c r="RMJ29" s="127"/>
      <c r="RMK29" s="127"/>
      <c r="RML29" s="127"/>
      <c r="RMM29" s="127"/>
      <c r="RMN29" s="127"/>
      <c r="RMO29" s="127"/>
      <c r="RMP29" s="127"/>
      <c r="RMQ29" s="127"/>
      <c r="RMR29" s="127"/>
      <c r="RMS29" s="127"/>
      <c r="RMT29" s="127"/>
      <c r="RMU29" s="127"/>
      <c r="RMV29" s="127"/>
      <c r="RMW29" s="127"/>
      <c r="RVW29" s="127"/>
      <c r="RVX29" s="127"/>
      <c r="RWF29" s="127"/>
      <c r="RWG29" s="127"/>
      <c r="RWH29" s="127"/>
      <c r="RWI29" s="127"/>
      <c r="RWJ29" s="127"/>
      <c r="RWK29" s="127"/>
      <c r="RWL29" s="127"/>
      <c r="RWM29" s="127"/>
      <c r="RWN29" s="127"/>
      <c r="RWO29" s="127"/>
      <c r="RWP29" s="127"/>
      <c r="RWQ29" s="127"/>
      <c r="RWR29" s="127"/>
      <c r="RWS29" s="127"/>
      <c r="SFS29" s="127"/>
      <c r="SFT29" s="127"/>
      <c r="SGB29" s="127"/>
      <c r="SGC29" s="127"/>
      <c r="SGD29" s="127"/>
      <c r="SGE29" s="127"/>
      <c r="SGF29" s="127"/>
      <c r="SGG29" s="127"/>
      <c r="SGH29" s="127"/>
      <c r="SGI29" s="127"/>
      <c r="SGJ29" s="127"/>
      <c r="SGK29" s="127"/>
      <c r="SGL29" s="127"/>
      <c r="SGM29" s="127"/>
      <c r="SGN29" s="127"/>
      <c r="SGO29" s="127"/>
      <c r="SPO29" s="127"/>
      <c r="SPP29" s="127"/>
      <c r="SPX29" s="127"/>
      <c r="SPY29" s="127"/>
      <c r="SPZ29" s="127"/>
      <c r="SQA29" s="127"/>
      <c r="SQB29" s="127"/>
      <c r="SQC29" s="127"/>
      <c r="SQD29" s="127"/>
      <c r="SQE29" s="127"/>
      <c r="SQF29" s="127"/>
      <c r="SQG29" s="127"/>
      <c r="SQH29" s="127"/>
      <c r="SQI29" s="127"/>
      <c r="SQJ29" s="127"/>
      <c r="SQK29" s="127"/>
      <c r="SZK29" s="127"/>
      <c r="SZL29" s="127"/>
      <c r="SZT29" s="127"/>
      <c r="SZU29" s="127"/>
      <c r="SZV29" s="127"/>
      <c r="SZW29" s="127"/>
      <c r="SZX29" s="127"/>
      <c r="SZY29" s="127"/>
      <c r="SZZ29" s="127"/>
      <c r="TAA29" s="127"/>
      <c r="TAB29" s="127"/>
      <c r="TAC29" s="127"/>
      <c r="TAD29" s="127"/>
      <c r="TAE29" s="127"/>
      <c r="TAF29" s="127"/>
      <c r="TAG29" s="127"/>
      <c r="TJG29" s="127"/>
      <c r="TJH29" s="127"/>
      <c r="TJP29" s="127"/>
      <c r="TJQ29" s="127"/>
      <c r="TJR29" s="127"/>
      <c r="TJS29" s="127"/>
      <c r="TJT29" s="127"/>
      <c r="TJU29" s="127"/>
      <c r="TJV29" s="127"/>
      <c r="TJW29" s="127"/>
      <c r="TJX29" s="127"/>
      <c r="TJY29" s="127"/>
      <c r="TJZ29" s="127"/>
      <c r="TKA29" s="127"/>
      <c r="TKB29" s="127"/>
      <c r="TKC29" s="127"/>
      <c r="TTC29" s="127"/>
      <c r="TTD29" s="127"/>
      <c r="TTL29" s="127"/>
      <c r="TTM29" s="127"/>
      <c r="TTN29" s="127"/>
      <c r="TTO29" s="127"/>
      <c r="TTP29" s="127"/>
      <c r="TTQ29" s="127"/>
      <c r="TTR29" s="127"/>
      <c r="TTS29" s="127"/>
      <c r="TTT29" s="127"/>
      <c r="TTU29" s="127"/>
      <c r="TTV29" s="127"/>
      <c r="TTW29" s="127"/>
      <c r="TTX29" s="127"/>
      <c r="TTY29" s="127"/>
      <c r="UCY29" s="127"/>
      <c r="UCZ29" s="127"/>
      <c r="UDH29" s="127"/>
      <c r="UDI29" s="127"/>
      <c r="UDJ29" s="127"/>
      <c r="UDK29" s="127"/>
      <c r="UDL29" s="127"/>
      <c r="UDM29" s="127"/>
      <c r="UDN29" s="127"/>
      <c r="UDO29" s="127"/>
      <c r="UDP29" s="127"/>
      <c r="UDQ29" s="127"/>
      <c r="UDR29" s="127"/>
      <c r="UDS29" s="127"/>
      <c r="UDT29" s="127"/>
      <c r="UDU29" s="127"/>
      <c r="UMU29" s="127"/>
      <c r="UMV29" s="127"/>
      <c r="UND29" s="127"/>
      <c r="UNE29" s="127"/>
      <c r="UNF29" s="127"/>
      <c r="UNG29" s="127"/>
      <c r="UNH29" s="127"/>
      <c r="UNI29" s="127"/>
      <c r="UNJ29" s="127"/>
      <c r="UNK29" s="127"/>
      <c r="UNL29" s="127"/>
      <c r="UNM29" s="127"/>
      <c r="UNN29" s="127"/>
      <c r="UNO29" s="127"/>
      <c r="UNP29" s="127"/>
      <c r="UNQ29" s="127"/>
      <c r="UWQ29" s="127"/>
      <c r="UWR29" s="127"/>
      <c r="UWZ29" s="127"/>
      <c r="UXA29" s="127"/>
      <c r="UXB29" s="127"/>
      <c r="UXC29" s="127"/>
      <c r="UXD29" s="127"/>
      <c r="UXE29" s="127"/>
      <c r="UXF29" s="127"/>
      <c r="UXG29" s="127"/>
      <c r="UXH29" s="127"/>
      <c r="UXI29" s="127"/>
      <c r="UXJ29" s="127"/>
      <c r="UXK29" s="127"/>
      <c r="UXL29" s="127"/>
      <c r="UXM29" s="127"/>
      <c r="VGM29" s="127"/>
      <c r="VGN29" s="127"/>
      <c r="VGV29" s="127"/>
      <c r="VGW29" s="127"/>
      <c r="VGX29" s="127"/>
      <c r="VGY29" s="127"/>
      <c r="VGZ29" s="127"/>
      <c r="VHA29" s="127"/>
      <c r="VHB29" s="127"/>
      <c r="VHC29" s="127"/>
      <c r="VHD29" s="127"/>
      <c r="VHE29" s="127"/>
      <c r="VHF29" s="127"/>
      <c r="VHG29" s="127"/>
      <c r="VHH29" s="127"/>
      <c r="VHI29" s="127"/>
      <c r="VQI29" s="127"/>
      <c r="VQJ29" s="127"/>
      <c r="VQR29" s="127"/>
      <c r="VQS29" s="127"/>
      <c r="VQT29" s="127"/>
      <c r="VQU29" s="127"/>
      <c r="VQV29" s="127"/>
      <c r="VQW29" s="127"/>
      <c r="VQX29" s="127"/>
      <c r="VQY29" s="127"/>
      <c r="VQZ29" s="127"/>
      <c r="VRA29" s="127"/>
      <c r="VRB29" s="127"/>
      <c r="VRC29" s="127"/>
      <c r="VRD29" s="127"/>
      <c r="VRE29" s="127"/>
      <c r="WAE29" s="127"/>
      <c r="WAF29" s="127"/>
      <c r="WAN29" s="127"/>
      <c r="WAO29" s="127"/>
      <c r="WAP29" s="127"/>
      <c r="WAQ29" s="127"/>
      <c r="WAR29" s="127"/>
      <c r="WAS29" s="127"/>
      <c r="WAT29" s="127"/>
      <c r="WAU29" s="127"/>
      <c r="WAV29" s="127"/>
      <c r="WAW29" s="127"/>
      <c r="WAX29" s="127"/>
      <c r="WAY29" s="127"/>
      <c r="WAZ29" s="127"/>
      <c r="WBA29" s="127"/>
      <c r="WKA29" s="127"/>
      <c r="WKB29" s="127"/>
      <c r="WKJ29" s="127"/>
      <c r="WKK29" s="127"/>
      <c r="WKL29" s="127"/>
      <c r="WKM29" s="127"/>
      <c r="WKN29" s="127"/>
      <c r="WKO29" s="127"/>
      <c r="WKP29" s="127"/>
      <c r="WKQ29" s="127"/>
      <c r="WKR29" s="127"/>
      <c r="WKS29" s="127"/>
      <c r="WKT29" s="127"/>
      <c r="WKU29" s="127"/>
      <c r="WKV29" s="127"/>
      <c r="WKW29" s="127"/>
      <c r="WTW29" s="127"/>
      <c r="WTX29" s="127"/>
      <c r="WUF29" s="127"/>
      <c r="WUG29" s="127"/>
      <c r="WUH29" s="127"/>
      <c r="WUI29" s="127"/>
      <c r="WUJ29" s="127"/>
      <c r="WUK29" s="127"/>
      <c r="WUL29" s="127"/>
      <c r="WUM29" s="127"/>
      <c r="WUN29" s="127"/>
      <c r="WUO29" s="127"/>
      <c r="WUP29" s="127"/>
      <c r="WUQ29" s="127"/>
      <c r="WUR29" s="127"/>
      <c r="WUS29" s="127"/>
    </row>
    <row r="30" spans="1:1009 1243:2033 2267:3057 3291:4081 4315:5105 5339:6129 6363:7153 7387:8177 8411:9201 9435:10225 10459:11249 11483:12273 12507:13297 13531:14321 14555:15345 15579:16113" ht="27" customHeight="1" outlineLevel="1">
      <c r="A30" s="240"/>
      <c r="B30" s="261" t="s">
        <v>424</v>
      </c>
      <c r="C30" s="248"/>
      <c r="D30" s="217">
        <v>100</v>
      </c>
      <c r="E30" s="260"/>
      <c r="F30" s="258">
        <v>100</v>
      </c>
      <c r="G30" s="245">
        <v>100</v>
      </c>
      <c r="H30" s="229">
        <f t="shared" si="0"/>
        <v>0</v>
      </c>
      <c r="I30" s="247"/>
      <c r="J30" s="247"/>
      <c r="K30" s="247"/>
      <c r="L30" s="247"/>
      <c r="M30" s="248"/>
      <c r="HK30" s="127"/>
      <c r="HL30" s="127"/>
      <c r="HT30" s="127"/>
      <c r="HU30" s="127"/>
      <c r="HV30" s="127"/>
      <c r="HW30" s="127"/>
      <c r="HX30" s="127"/>
      <c r="HY30" s="127"/>
      <c r="HZ30" s="127"/>
      <c r="IA30" s="127"/>
      <c r="IB30" s="127"/>
      <c r="IC30" s="127"/>
      <c r="ID30" s="127"/>
      <c r="IE30" s="127"/>
      <c r="IF30" s="127"/>
      <c r="IG30" s="127"/>
      <c r="RG30" s="127"/>
      <c r="RH30" s="127"/>
      <c r="RP30" s="127"/>
      <c r="RQ30" s="127"/>
      <c r="RR30" s="127"/>
      <c r="RS30" s="127"/>
      <c r="RT30" s="127"/>
      <c r="RU30" s="127"/>
      <c r="RV30" s="127"/>
      <c r="RW30" s="127"/>
      <c r="RX30" s="127"/>
      <c r="RY30" s="127"/>
      <c r="RZ30" s="127"/>
      <c r="SA30" s="127"/>
      <c r="SB30" s="127"/>
      <c r="SC30" s="127"/>
      <c r="ABC30" s="127"/>
      <c r="ABD30" s="127"/>
      <c r="ABL30" s="127"/>
      <c r="ABM30" s="127"/>
      <c r="ABN30" s="127"/>
      <c r="ABO30" s="127"/>
      <c r="ABP30" s="127"/>
      <c r="ABQ30" s="127"/>
      <c r="ABR30" s="127"/>
      <c r="ABS30" s="127"/>
      <c r="ABT30" s="127"/>
      <c r="ABU30" s="127"/>
      <c r="ABV30" s="127"/>
      <c r="ABW30" s="127"/>
      <c r="ABX30" s="127"/>
      <c r="ABY30" s="127"/>
      <c r="AKY30" s="127"/>
      <c r="AKZ30" s="127"/>
      <c r="ALH30" s="127"/>
      <c r="ALI30" s="127"/>
      <c r="ALJ30" s="127"/>
      <c r="ALK30" s="127"/>
      <c r="ALL30" s="127"/>
      <c r="ALM30" s="127"/>
      <c r="ALN30" s="127"/>
      <c r="ALO30" s="127"/>
      <c r="ALP30" s="127"/>
      <c r="ALQ30" s="127"/>
      <c r="ALR30" s="127"/>
      <c r="ALS30" s="127"/>
      <c r="ALT30" s="127"/>
      <c r="ALU30" s="127"/>
      <c r="AUU30" s="127"/>
      <c r="AUV30" s="127"/>
      <c r="AVD30" s="127"/>
      <c r="AVE30" s="127"/>
      <c r="AVF30" s="127"/>
      <c r="AVG30" s="127"/>
      <c r="AVH30" s="127"/>
      <c r="AVI30" s="127"/>
      <c r="AVJ30" s="127"/>
      <c r="AVK30" s="127"/>
      <c r="AVL30" s="127"/>
      <c r="AVM30" s="127"/>
      <c r="AVN30" s="127"/>
      <c r="AVO30" s="127"/>
      <c r="AVP30" s="127"/>
      <c r="AVQ30" s="127"/>
      <c r="BEQ30" s="127"/>
      <c r="BER30" s="127"/>
      <c r="BEZ30" s="127"/>
      <c r="BFA30" s="127"/>
      <c r="BFB30" s="127"/>
      <c r="BFC30" s="127"/>
      <c r="BFD30" s="127"/>
      <c r="BFE30" s="127"/>
      <c r="BFF30" s="127"/>
      <c r="BFG30" s="127"/>
      <c r="BFH30" s="127"/>
      <c r="BFI30" s="127"/>
      <c r="BFJ30" s="127"/>
      <c r="BFK30" s="127"/>
      <c r="BFL30" s="127"/>
      <c r="BFM30" s="127"/>
      <c r="BOM30" s="127"/>
      <c r="BON30" s="127"/>
      <c r="BOV30" s="127"/>
      <c r="BOW30" s="127"/>
      <c r="BOX30" s="127"/>
      <c r="BOY30" s="127"/>
      <c r="BOZ30" s="127"/>
      <c r="BPA30" s="127"/>
      <c r="BPB30" s="127"/>
      <c r="BPC30" s="127"/>
      <c r="BPD30" s="127"/>
      <c r="BPE30" s="127"/>
      <c r="BPF30" s="127"/>
      <c r="BPG30" s="127"/>
      <c r="BPH30" s="127"/>
      <c r="BPI30" s="127"/>
      <c r="BYI30" s="127"/>
      <c r="BYJ30" s="127"/>
      <c r="BYR30" s="127"/>
      <c r="BYS30" s="127"/>
      <c r="BYT30" s="127"/>
      <c r="BYU30" s="127"/>
      <c r="BYV30" s="127"/>
      <c r="BYW30" s="127"/>
      <c r="BYX30" s="127"/>
      <c r="BYY30" s="127"/>
      <c r="BYZ30" s="127"/>
      <c r="BZA30" s="127"/>
      <c r="BZB30" s="127"/>
      <c r="BZC30" s="127"/>
      <c r="BZD30" s="127"/>
      <c r="BZE30" s="127"/>
      <c r="CIE30" s="127"/>
      <c r="CIF30" s="127"/>
      <c r="CIN30" s="127"/>
      <c r="CIO30" s="127"/>
      <c r="CIP30" s="127"/>
      <c r="CIQ30" s="127"/>
      <c r="CIR30" s="127"/>
      <c r="CIS30" s="127"/>
      <c r="CIT30" s="127"/>
      <c r="CIU30" s="127"/>
      <c r="CIV30" s="127"/>
      <c r="CIW30" s="127"/>
      <c r="CIX30" s="127"/>
      <c r="CIY30" s="127"/>
      <c r="CIZ30" s="127"/>
      <c r="CJA30" s="127"/>
      <c r="CSA30" s="127"/>
      <c r="CSB30" s="127"/>
      <c r="CSJ30" s="127"/>
      <c r="CSK30" s="127"/>
      <c r="CSL30" s="127"/>
      <c r="CSM30" s="127"/>
      <c r="CSN30" s="127"/>
      <c r="CSO30" s="127"/>
      <c r="CSP30" s="127"/>
      <c r="CSQ30" s="127"/>
      <c r="CSR30" s="127"/>
      <c r="CSS30" s="127"/>
      <c r="CST30" s="127"/>
      <c r="CSU30" s="127"/>
      <c r="CSV30" s="127"/>
      <c r="CSW30" s="127"/>
      <c r="DBW30" s="127"/>
      <c r="DBX30" s="127"/>
      <c r="DCF30" s="127"/>
      <c r="DCG30" s="127"/>
      <c r="DCH30" s="127"/>
      <c r="DCI30" s="127"/>
      <c r="DCJ30" s="127"/>
      <c r="DCK30" s="127"/>
      <c r="DCL30" s="127"/>
      <c r="DCM30" s="127"/>
      <c r="DCN30" s="127"/>
      <c r="DCO30" s="127"/>
      <c r="DCP30" s="127"/>
      <c r="DCQ30" s="127"/>
      <c r="DCR30" s="127"/>
      <c r="DCS30" s="127"/>
      <c r="DLS30" s="127"/>
      <c r="DLT30" s="127"/>
      <c r="DMB30" s="127"/>
      <c r="DMC30" s="127"/>
      <c r="DMD30" s="127"/>
      <c r="DME30" s="127"/>
      <c r="DMF30" s="127"/>
      <c r="DMG30" s="127"/>
      <c r="DMH30" s="127"/>
      <c r="DMI30" s="127"/>
      <c r="DMJ30" s="127"/>
      <c r="DMK30" s="127"/>
      <c r="DML30" s="127"/>
      <c r="DMM30" s="127"/>
      <c r="DMN30" s="127"/>
      <c r="DMO30" s="127"/>
      <c r="DVO30" s="127"/>
      <c r="DVP30" s="127"/>
      <c r="DVX30" s="127"/>
      <c r="DVY30" s="127"/>
      <c r="DVZ30" s="127"/>
      <c r="DWA30" s="127"/>
      <c r="DWB30" s="127"/>
      <c r="DWC30" s="127"/>
      <c r="DWD30" s="127"/>
      <c r="DWE30" s="127"/>
      <c r="DWF30" s="127"/>
      <c r="DWG30" s="127"/>
      <c r="DWH30" s="127"/>
      <c r="DWI30" s="127"/>
      <c r="DWJ30" s="127"/>
      <c r="DWK30" s="127"/>
      <c r="EFK30" s="127"/>
      <c r="EFL30" s="127"/>
      <c r="EFT30" s="127"/>
      <c r="EFU30" s="127"/>
      <c r="EFV30" s="127"/>
      <c r="EFW30" s="127"/>
      <c r="EFX30" s="127"/>
      <c r="EFY30" s="127"/>
      <c r="EFZ30" s="127"/>
      <c r="EGA30" s="127"/>
      <c r="EGB30" s="127"/>
      <c r="EGC30" s="127"/>
      <c r="EGD30" s="127"/>
      <c r="EGE30" s="127"/>
      <c r="EGF30" s="127"/>
      <c r="EGG30" s="127"/>
      <c r="EPG30" s="127"/>
      <c r="EPH30" s="127"/>
      <c r="EPP30" s="127"/>
      <c r="EPQ30" s="127"/>
      <c r="EPR30" s="127"/>
      <c r="EPS30" s="127"/>
      <c r="EPT30" s="127"/>
      <c r="EPU30" s="127"/>
      <c r="EPV30" s="127"/>
      <c r="EPW30" s="127"/>
      <c r="EPX30" s="127"/>
      <c r="EPY30" s="127"/>
      <c r="EPZ30" s="127"/>
      <c r="EQA30" s="127"/>
      <c r="EQB30" s="127"/>
      <c r="EQC30" s="127"/>
      <c r="EZC30" s="127"/>
      <c r="EZD30" s="127"/>
      <c r="EZL30" s="127"/>
      <c r="EZM30" s="127"/>
      <c r="EZN30" s="127"/>
      <c r="EZO30" s="127"/>
      <c r="EZP30" s="127"/>
      <c r="EZQ30" s="127"/>
      <c r="EZR30" s="127"/>
      <c r="EZS30" s="127"/>
      <c r="EZT30" s="127"/>
      <c r="EZU30" s="127"/>
      <c r="EZV30" s="127"/>
      <c r="EZW30" s="127"/>
      <c r="EZX30" s="127"/>
      <c r="EZY30" s="127"/>
      <c r="FIY30" s="127"/>
      <c r="FIZ30" s="127"/>
      <c r="FJH30" s="127"/>
      <c r="FJI30" s="127"/>
      <c r="FJJ30" s="127"/>
      <c r="FJK30" s="127"/>
      <c r="FJL30" s="127"/>
      <c r="FJM30" s="127"/>
      <c r="FJN30" s="127"/>
      <c r="FJO30" s="127"/>
      <c r="FJP30" s="127"/>
      <c r="FJQ30" s="127"/>
      <c r="FJR30" s="127"/>
      <c r="FJS30" s="127"/>
      <c r="FJT30" s="127"/>
      <c r="FJU30" s="127"/>
      <c r="FSU30" s="127"/>
      <c r="FSV30" s="127"/>
      <c r="FTD30" s="127"/>
      <c r="FTE30" s="127"/>
      <c r="FTF30" s="127"/>
      <c r="FTG30" s="127"/>
      <c r="FTH30" s="127"/>
      <c r="FTI30" s="127"/>
      <c r="FTJ30" s="127"/>
      <c r="FTK30" s="127"/>
      <c r="FTL30" s="127"/>
      <c r="FTM30" s="127"/>
      <c r="FTN30" s="127"/>
      <c r="FTO30" s="127"/>
      <c r="FTP30" s="127"/>
      <c r="FTQ30" s="127"/>
      <c r="GCQ30" s="127"/>
      <c r="GCR30" s="127"/>
      <c r="GCZ30" s="127"/>
      <c r="GDA30" s="127"/>
      <c r="GDB30" s="127"/>
      <c r="GDC30" s="127"/>
      <c r="GDD30" s="127"/>
      <c r="GDE30" s="127"/>
      <c r="GDF30" s="127"/>
      <c r="GDG30" s="127"/>
      <c r="GDH30" s="127"/>
      <c r="GDI30" s="127"/>
      <c r="GDJ30" s="127"/>
      <c r="GDK30" s="127"/>
      <c r="GDL30" s="127"/>
      <c r="GDM30" s="127"/>
      <c r="GMM30" s="127"/>
      <c r="GMN30" s="127"/>
      <c r="GMV30" s="127"/>
      <c r="GMW30" s="127"/>
      <c r="GMX30" s="127"/>
      <c r="GMY30" s="127"/>
      <c r="GMZ30" s="127"/>
      <c r="GNA30" s="127"/>
      <c r="GNB30" s="127"/>
      <c r="GNC30" s="127"/>
      <c r="GND30" s="127"/>
      <c r="GNE30" s="127"/>
      <c r="GNF30" s="127"/>
      <c r="GNG30" s="127"/>
      <c r="GNH30" s="127"/>
      <c r="GNI30" s="127"/>
      <c r="GWI30" s="127"/>
      <c r="GWJ30" s="127"/>
      <c r="GWR30" s="127"/>
      <c r="GWS30" s="127"/>
      <c r="GWT30" s="127"/>
      <c r="GWU30" s="127"/>
      <c r="GWV30" s="127"/>
      <c r="GWW30" s="127"/>
      <c r="GWX30" s="127"/>
      <c r="GWY30" s="127"/>
      <c r="GWZ30" s="127"/>
      <c r="GXA30" s="127"/>
      <c r="GXB30" s="127"/>
      <c r="GXC30" s="127"/>
      <c r="GXD30" s="127"/>
      <c r="GXE30" s="127"/>
      <c r="HGE30" s="127"/>
      <c r="HGF30" s="127"/>
      <c r="HGN30" s="127"/>
      <c r="HGO30" s="127"/>
      <c r="HGP30" s="127"/>
      <c r="HGQ30" s="127"/>
      <c r="HGR30" s="127"/>
      <c r="HGS30" s="127"/>
      <c r="HGT30" s="127"/>
      <c r="HGU30" s="127"/>
      <c r="HGV30" s="127"/>
      <c r="HGW30" s="127"/>
      <c r="HGX30" s="127"/>
      <c r="HGY30" s="127"/>
      <c r="HGZ30" s="127"/>
      <c r="HHA30" s="127"/>
      <c r="HQA30" s="127"/>
      <c r="HQB30" s="127"/>
      <c r="HQJ30" s="127"/>
      <c r="HQK30" s="127"/>
      <c r="HQL30" s="127"/>
      <c r="HQM30" s="127"/>
      <c r="HQN30" s="127"/>
      <c r="HQO30" s="127"/>
      <c r="HQP30" s="127"/>
      <c r="HQQ30" s="127"/>
      <c r="HQR30" s="127"/>
      <c r="HQS30" s="127"/>
      <c r="HQT30" s="127"/>
      <c r="HQU30" s="127"/>
      <c r="HQV30" s="127"/>
      <c r="HQW30" s="127"/>
      <c r="HZW30" s="127"/>
      <c r="HZX30" s="127"/>
      <c r="IAF30" s="127"/>
      <c r="IAG30" s="127"/>
      <c r="IAH30" s="127"/>
      <c r="IAI30" s="127"/>
      <c r="IAJ30" s="127"/>
      <c r="IAK30" s="127"/>
      <c r="IAL30" s="127"/>
      <c r="IAM30" s="127"/>
      <c r="IAN30" s="127"/>
      <c r="IAO30" s="127"/>
      <c r="IAP30" s="127"/>
      <c r="IAQ30" s="127"/>
      <c r="IAR30" s="127"/>
      <c r="IAS30" s="127"/>
      <c r="IJS30" s="127"/>
      <c r="IJT30" s="127"/>
      <c r="IKB30" s="127"/>
      <c r="IKC30" s="127"/>
      <c r="IKD30" s="127"/>
      <c r="IKE30" s="127"/>
      <c r="IKF30" s="127"/>
      <c r="IKG30" s="127"/>
      <c r="IKH30" s="127"/>
      <c r="IKI30" s="127"/>
      <c r="IKJ30" s="127"/>
      <c r="IKK30" s="127"/>
      <c r="IKL30" s="127"/>
      <c r="IKM30" s="127"/>
      <c r="IKN30" s="127"/>
      <c r="IKO30" s="127"/>
      <c r="ITO30" s="127"/>
      <c r="ITP30" s="127"/>
      <c r="ITX30" s="127"/>
      <c r="ITY30" s="127"/>
      <c r="ITZ30" s="127"/>
      <c r="IUA30" s="127"/>
      <c r="IUB30" s="127"/>
      <c r="IUC30" s="127"/>
      <c r="IUD30" s="127"/>
      <c r="IUE30" s="127"/>
      <c r="IUF30" s="127"/>
      <c r="IUG30" s="127"/>
      <c r="IUH30" s="127"/>
      <c r="IUI30" s="127"/>
      <c r="IUJ30" s="127"/>
      <c r="IUK30" s="127"/>
      <c r="JDK30" s="127"/>
      <c r="JDL30" s="127"/>
      <c r="JDT30" s="127"/>
      <c r="JDU30" s="127"/>
      <c r="JDV30" s="127"/>
      <c r="JDW30" s="127"/>
      <c r="JDX30" s="127"/>
      <c r="JDY30" s="127"/>
      <c r="JDZ30" s="127"/>
      <c r="JEA30" s="127"/>
      <c r="JEB30" s="127"/>
      <c r="JEC30" s="127"/>
      <c r="JED30" s="127"/>
      <c r="JEE30" s="127"/>
      <c r="JEF30" s="127"/>
      <c r="JEG30" s="127"/>
      <c r="JNG30" s="127"/>
      <c r="JNH30" s="127"/>
      <c r="JNP30" s="127"/>
      <c r="JNQ30" s="127"/>
      <c r="JNR30" s="127"/>
      <c r="JNS30" s="127"/>
      <c r="JNT30" s="127"/>
      <c r="JNU30" s="127"/>
      <c r="JNV30" s="127"/>
      <c r="JNW30" s="127"/>
      <c r="JNX30" s="127"/>
      <c r="JNY30" s="127"/>
      <c r="JNZ30" s="127"/>
      <c r="JOA30" s="127"/>
      <c r="JOB30" s="127"/>
      <c r="JOC30" s="127"/>
      <c r="JXC30" s="127"/>
      <c r="JXD30" s="127"/>
      <c r="JXL30" s="127"/>
      <c r="JXM30" s="127"/>
      <c r="JXN30" s="127"/>
      <c r="JXO30" s="127"/>
      <c r="JXP30" s="127"/>
      <c r="JXQ30" s="127"/>
      <c r="JXR30" s="127"/>
      <c r="JXS30" s="127"/>
      <c r="JXT30" s="127"/>
      <c r="JXU30" s="127"/>
      <c r="JXV30" s="127"/>
      <c r="JXW30" s="127"/>
      <c r="JXX30" s="127"/>
      <c r="JXY30" s="127"/>
      <c r="KGY30" s="127"/>
      <c r="KGZ30" s="127"/>
      <c r="KHH30" s="127"/>
      <c r="KHI30" s="127"/>
      <c r="KHJ30" s="127"/>
      <c r="KHK30" s="127"/>
      <c r="KHL30" s="127"/>
      <c r="KHM30" s="127"/>
      <c r="KHN30" s="127"/>
      <c r="KHO30" s="127"/>
      <c r="KHP30" s="127"/>
      <c r="KHQ30" s="127"/>
      <c r="KHR30" s="127"/>
      <c r="KHS30" s="127"/>
      <c r="KHT30" s="127"/>
      <c r="KHU30" s="127"/>
      <c r="KQU30" s="127"/>
      <c r="KQV30" s="127"/>
      <c r="KRD30" s="127"/>
      <c r="KRE30" s="127"/>
      <c r="KRF30" s="127"/>
      <c r="KRG30" s="127"/>
      <c r="KRH30" s="127"/>
      <c r="KRI30" s="127"/>
      <c r="KRJ30" s="127"/>
      <c r="KRK30" s="127"/>
      <c r="KRL30" s="127"/>
      <c r="KRM30" s="127"/>
      <c r="KRN30" s="127"/>
      <c r="KRO30" s="127"/>
      <c r="KRP30" s="127"/>
      <c r="KRQ30" s="127"/>
      <c r="LAQ30" s="127"/>
      <c r="LAR30" s="127"/>
      <c r="LAZ30" s="127"/>
      <c r="LBA30" s="127"/>
      <c r="LBB30" s="127"/>
      <c r="LBC30" s="127"/>
      <c r="LBD30" s="127"/>
      <c r="LBE30" s="127"/>
      <c r="LBF30" s="127"/>
      <c r="LBG30" s="127"/>
      <c r="LBH30" s="127"/>
      <c r="LBI30" s="127"/>
      <c r="LBJ30" s="127"/>
      <c r="LBK30" s="127"/>
      <c r="LBL30" s="127"/>
      <c r="LBM30" s="127"/>
      <c r="LKM30" s="127"/>
      <c r="LKN30" s="127"/>
      <c r="LKV30" s="127"/>
      <c r="LKW30" s="127"/>
      <c r="LKX30" s="127"/>
      <c r="LKY30" s="127"/>
      <c r="LKZ30" s="127"/>
      <c r="LLA30" s="127"/>
      <c r="LLB30" s="127"/>
      <c r="LLC30" s="127"/>
      <c r="LLD30" s="127"/>
      <c r="LLE30" s="127"/>
      <c r="LLF30" s="127"/>
      <c r="LLG30" s="127"/>
      <c r="LLH30" s="127"/>
      <c r="LLI30" s="127"/>
      <c r="LUI30" s="127"/>
      <c r="LUJ30" s="127"/>
      <c r="LUR30" s="127"/>
      <c r="LUS30" s="127"/>
      <c r="LUT30" s="127"/>
      <c r="LUU30" s="127"/>
      <c r="LUV30" s="127"/>
      <c r="LUW30" s="127"/>
      <c r="LUX30" s="127"/>
      <c r="LUY30" s="127"/>
      <c r="LUZ30" s="127"/>
      <c r="LVA30" s="127"/>
      <c r="LVB30" s="127"/>
      <c r="LVC30" s="127"/>
      <c r="LVD30" s="127"/>
      <c r="LVE30" s="127"/>
      <c r="MEE30" s="127"/>
      <c r="MEF30" s="127"/>
      <c r="MEN30" s="127"/>
      <c r="MEO30" s="127"/>
      <c r="MEP30" s="127"/>
      <c r="MEQ30" s="127"/>
      <c r="MER30" s="127"/>
      <c r="MES30" s="127"/>
      <c r="MET30" s="127"/>
      <c r="MEU30" s="127"/>
      <c r="MEV30" s="127"/>
      <c r="MEW30" s="127"/>
      <c r="MEX30" s="127"/>
      <c r="MEY30" s="127"/>
      <c r="MEZ30" s="127"/>
      <c r="MFA30" s="127"/>
      <c r="MOA30" s="127"/>
      <c r="MOB30" s="127"/>
      <c r="MOJ30" s="127"/>
      <c r="MOK30" s="127"/>
      <c r="MOL30" s="127"/>
      <c r="MOM30" s="127"/>
      <c r="MON30" s="127"/>
      <c r="MOO30" s="127"/>
      <c r="MOP30" s="127"/>
      <c r="MOQ30" s="127"/>
      <c r="MOR30" s="127"/>
      <c r="MOS30" s="127"/>
      <c r="MOT30" s="127"/>
      <c r="MOU30" s="127"/>
      <c r="MOV30" s="127"/>
      <c r="MOW30" s="127"/>
      <c r="MXW30" s="127"/>
      <c r="MXX30" s="127"/>
      <c r="MYF30" s="127"/>
      <c r="MYG30" s="127"/>
      <c r="MYH30" s="127"/>
      <c r="MYI30" s="127"/>
      <c r="MYJ30" s="127"/>
      <c r="MYK30" s="127"/>
      <c r="MYL30" s="127"/>
      <c r="MYM30" s="127"/>
      <c r="MYN30" s="127"/>
      <c r="MYO30" s="127"/>
      <c r="MYP30" s="127"/>
      <c r="MYQ30" s="127"/>
      <c r="MYR30" s="127"/>
      <c r="MYS30" s="127"/>
      <c r="NHS30" s="127"/>
      <c r="NHT30" s="127"/>
      <c r="NIB30" s="127"/>
      <c r="NIC30" s="127"/>
      <c r="NID30" s="127"/>
      <c r="NIE30" s="127"/>
      <c r="NIF30" s="127"/>
      <c r="NIG30" s="127"/>
      <c r="NIH30" s="127"/>
      <c r="NII30" s="127"/>
      <c r="NIJ30" s="127"/>
      <c r="NIK30" s="127"/>
      <c r="NIL30" s="127"/>
      <c r="NIM30" s="127"/>
      <c r="NIN30" s="127"/>
      <c r="NIO30" s="127"/>
      <c r="NRO30" s="127"/>
      <c r="NRP30" s="127"/>
      <c r="NRX30" s="127"/>
      <c r="NRY30" s="127"/>
      <c r="NRZ30" s="127"/>
      <c r="NSA30" s="127"/>
      <c r="NSB30" s="127"/>
      <c r="NSC30" s="127"/>
      <c r="NSD30" s="127"/>
      <c r="NSE30" s="127"/>
      <c r="NSF30" s="127"/>
      <c r="NSG30" s="127"/>
      <c r="NSH30" s="127"/>
      <c r="NSI30" s="127"/>
      <c r="NSJ30" s="127"/>
      <c r="NSK30" s="127"/>
      <c r="OBK30" s="127"/>
      <c r="OBL30" s="127"/>
      <c r="OBT30" s="127"/>
      <c r="OBU30" s="127"/>
      <c r="OBV30" s="127"/>
      <c r="OBW30" s="127"/>
      <c r="OBX30" s="127"/>
      <c r="OBY30" s="127"/>
      <c r="OBZ30" s="127"/>
      <c r="OCA30" s="127"/>
      <c r="OCB30" s="127"/>
      <c r="OCC30" s="127"/>
      <c r="OCD30" s="127"/>
      <c r="OCE30" s="127"/>
      <c r="OCF30" s="127"/>
      <c r="OCG30" s="127"/>
      <c r="OLG30" s="127"/>
      <c r="OLH30" s="127"/>
      <c r="OLP30" s="127"/>
      <c r="OLQ30" s="127"/>
      <c r="OLR30" s="127"/>
      <c r="OLS30" s="127"/>
      <c r="OLT30" s="127"/>
      <c r="OLU30" s="127"/>
      <c r="OLV30" s="127"/>
      <c r="OLW30" s="127"/>
      <c r="OLX30" s="127"/>
      <c r="OLY30" s="127"/>
      <c r="OLZ30" s="127"/>
      <c r="OMA30" s="127"/>
      <c r="OMB30" s="127"/>
      <c r="OMC30" s="127"/>
      <c r="OVC30" s="127"/>
      <c r="OVD30" s="127"/>
      <c r="OVL30" s="127"/>
      <c r="OVM30" s="127"/>
      <c r="OVN30" s="127"/>
      <c r="OVO30" s="127"/>
      <c r="OVP30" s="127"/>
      <c r="OVQ30" s="127"/>
      <c r="OVR30" s="127"/>
      <c r="OVS30" s="127"/>
      <c r="OVT30" s="127"/>
      <c r="OVU30" s="127"/>
      <c r="OVV30" s="127"/>
      <c r="OVW30" s="127"/>
      <c r="OVX30" s="127"/>
      <c r="OVY30" s="127"/>
      <c r="PEY30" s="127"/>
      <c r="PEZ30" s="127"/>
      <c r="PFH30" s="127"/>
      <c r="PFI30" s="127"/>
      <c r="PFJ30" s="127"/>
      <c r="PFK30" s="127"/>
      <c r="PFL30" s="127"/>
      <c r="PFM30" s="127"/>
      <c r="PFN30" s="127"/>
      <c r="PFO30" s="127"/>
      <c r="PFP30" s="127"/>
      <c r="PFQ30" s="127"/>
      <c r="PFR30" s="127"/>
      <c r="PFS30" s="127"/>
      <c r="PFT30" s="127"/>
      <c r="PFU30" s="127"/>
      <c r="POU30" s="127"/>
      <c r="POV30" s="127"/>
      <c r="PPD30" s="127"/>
      <c r="PPE30" s="127"/>
      <c r="PPF30" s="127"/>
      <c r="PPG30" s="127"/>
      <c r="PPH30" s="127"/>
      <c r="PPI30" s="127"/>
      <c r="PPJ30" s="127"/>
      <c r="PPK30" s="127"/>
      <c r="PPL30" s="127"/>
      <c r="PPM30" s="127"/>
      <c r="PPN30" s="127"/>
      <c r="PPO30" s="127"/>
      <c r="PPP30" s="127"/>
      <c r="PPQ30" s="127"/>
      <c r="PYQ30" s="127"/>
      <c r="PYR30" s="127"/>
      <c r="PYZ30" s="127"/>
      <c r="PZA30" s="127"/>
      <c r="PZB30" s="127"/>
      <c r="PZC30" s="127"/>
      <c r="PZD30" s="127"/>
      <c r="PZE30" s="127"/>
      <c r="PZF30" s="127"/>
      <c r="PZG30" s="127"/>
      <c r="PZH30" s="127"/>
      <c r="PZI30" s="127"/>
      <c r="PZJ30" s="127"/>
      <c r="PZK30" s="127"/>
      <c r="PZL30" s="127"/>
      <c r="PZM30" s="127"/>
      <c r="QIM30" s="127"/>
      <c r="QIN30" s="127"/>
      <c r="QIV30" s="127"/>
      <c r="QIW30" s="127"/>
      <c r="QIX30" s="127"/>
      <c r="QIY30" s="127"/>
      <c r="QIZ30" s="127"/>
      <c r="QJA30" s="127"/>
      <c r="QJB30" s="127"/>
      <c r="QJC30" s="127"/>
      <c r="QJD30" s="127"/>
      <c r="QJE30" s="127"/>
      <c r="QJF30" s="127"/>
      <c r="QJG30" s="127"/>
      <c r="QJH30" s="127"/>
      <c r="QJI30" s="127"/>
      <c r="QSI30" s="127"/>
      <c r="QSJ30" s="127"/>
      <c r="QSR30" s="127"/>
      <c r="QSS30" s="127"/>
      <c r="QST30" s="127"/>
      <c r="QSU30" s="127"/>
      <c r="QSV30" s="127"/>
      <c r="QSW30" s="127"/>
      <c r="QSX30" s="127"/>
      <c r="QSY30" s="127"/>
      <c r="QSZ30" s="127"/>
      <c r="QTA30" s="127"/>
      <c r="QTB30" s="127"/>
      <c r="QTC30" s="127"/>
      <c r="QTD30" s="127"/>
      <c r="QTE30" s="127"/>
      <c r="RCE30" s="127"/>
      <c r="RCF30" s="127"/>
      <c r="RCN30" s="127"/>
      <c r="RCO30" s="127"/>
      <c r="RCP30" s="127"/>
      <c r="RCQ30" s="127"/>
      <c r="RCR30" s="127"/>
      <c r="RCS30" s="127"/>
      <c r="RCT30" s="127"/>
      <c r="RCU30" s="127"/>
      <c r="RCV30" s="127"/>
      <c r="RCW30" s="127"/>
      <c r="RCX30" s="127"/>
      <c r="RCY30" s="127"/>
      <c r="RCZ30" s="127"/>
      <c r="RDA30" s="127"/>
      <c r="RMA30" s="127"/>
      <c r="RMB30" s="127"/>
      <c r="RMJ30" s="127"/>
      <c r="RMK30" s="127"/>
      <c r="RML30" s="127"/>
      <c r="RMM30" s="127"/>
      <c r="RMN30" s="127"/>
      <c r="RMO30" s="127"/>
      <c r="RMP30" s="127"/>
      <c r="RMQ30" s="127"/>
      <c r="RMR30" s="127"/>
      <c r="RMS30" s="127"/>
      <c r="RMT30" s="127"/>
      <c r="RMU30" s="127"/>
      <c r="RMV30" s="127"/>
      <c r="RMW30" s="127"/>
      <c r="RVW30" s="127"/>
      <c r="RVX30" s="127"/>
      <c r="RWF30" s="127"/>
      <c r="RWG30" s="127"/>
      <c r="RWH30" s="127"/>
      <c r="RWI30" s="127"/>
      <c r="RWJ30" s="127"/>
      <c r="RWK30" s="127"/>
      <c r="RWL30" s="127"/>
      <c r="RWM30" s="127"/>
      <c r="RWN30" s="127"/>
      <c r="RWO30" s="127"/>
      <c r="RWP30" s="127"/>
      <c r="RWQ30" s="127"/>
      <c r="RWR30" s="127"/>
      <c r="RWS30" s="127"/>
      <c r="SFS30" s="127"/>
      <c r="SFT30" s="127"/>
      <c r="SGB30" s="127"/>
      <c r="SGC30" s="127"/>
      <c r="SGD30" s="127"/>
      <c r="SGE30" s="127"/>
      <c r="SGF30" s="127"/>
      <c r="SGG30" s="127"/>
      <c r="SGH30" s="127"/>
      <c r="SGI30" s="127"/>
      <c r="SGJ30" s="127"/>
      <c r="SGK30" s="127"/>
      <c r="SGL30" s="127"/>
      <c r="SGM30" s="127"/>
      <c r="SGN30" s="127"/>
      <c r="SGO30" s="127"/>
      <c r="SPO30" s="127"/>
      <c r="SPP30" s="127"/>
      <c r="SPX30" s="127"/>
      <c r="SPY30" s="127"/>
      <c r="SPZ30" s="127"/>
      <c r="SQA30" s="127"/>
      <c r="SQB30" s="127"/>
      <c r="SQC30" s="127"/>
      <c r="SQD30" s="127"/>
      <c r="SQE30" s="127"/>
      <c r="SQF30" s="127"/>
      <c r="SQG30" s="127"/>
      <c r="SQH30" s="127"/>
      <c r="SQI30" s="127"/>
      <c r="SQJ30" s="127"/>
      <c r="SQK30" s="127"/>
      <c r="SZK30" s="127"/>
      <c r="SZL30" s="127"/>
      <c r="SZT30" s="127"/>
      <c r="SZU30" s="127"/>
      <c r="SZV30" s="127"/>
      <c r="SZW30" s="127"/>
      <c r="SZX30" s="127"/>
      <c r="SZY30" s="127"/>
      <c r="SZZ30" s="127"/>
      <c r="TAA30" s="127"/>
      <c r="TAB30" s="127"/>
      <c r="TAC30" s="127"/>
      <c r="TAD30" s="127"/>
      <c r="TAE30" s="127"/>
      <c r="TAF30" s="127"/>
      <c r="TAG30" s="127"/>
      <c r="TJG30" s="127"/>
      <c r="TJH30" s="127"/>
      <c r="TJP30" s="127"/>
      <c r="TJQ30" s="127"/>
      <c r="TJR30" s="127"/>
      <c r="TJS30" s="127"/>
      <c r="TJT30" s="127"/>
      <c r="TJU30" s="127"/>
      <c r="TJV30" s="127"/>
      <c r="TJW30" s="127"/>
      <c r="TJX30" s="127"/>
      <c r="TJY30" s="127"/>
      <c r="TJZ30" s="127"/>
      <c r="TKA30" s="127"/>
      <c r="TKB30" s="127"/>
      <c r="TKC30" s="127"/>
      <c r="TTC30" s="127"/>
      <c r="TTD30" s="127"/>
      <c r="TTL30" s="127"/>
      <c r="TTM30" s="127"/>
      <c r="TTN30" s="127"/>
      <c r="TTO30" s="127"/>
      <c r="TTP30" s="127"/>
      <c r="TTQ30" s="127"/>
      <c r="TTR30" s="127"/>
      <c r="TTS30" s="127"/>
      <c r="TTT30" s="127"/>
      <c r="TTU30" s="127"/>
      <c r="TTV30" s="127"/>
      <c r="TTW30" s="127"/>
      <c r="TTX30" s="127"/>
      <c r="TTY30" s="127"/>
      <c r="UCY30" s="127"/>
      <c r="UCZ30" s="127"/>
      <c r="UDH30" s="127"/>
      <c r="UDI30" s="127"/>
      <c r="UDJ30" s="127"/>
      <c r="UDK30" s="127"/>
      <c r="UDL30" s="127"/>
      <c r="UDM30" s="127"/>
      <c r="UDN30" s="127"/>
      <c r="UDO30" s="127"/>
      <c r="UDP30" s="127"/>
      <c r="UDQ30" s="127"/>
      <c r="UDR30" s="127"/>
      <c r="UDS30" s="127"/>
      <c r="UDT30" s="127"/>
      <c r="UDU30" s="127"/>
      <c r="UMU30" s="127"/>
      <c r="UMV30" s="127"/>
      <c r="UND30" s="127"/>
      <c r="UNE30" s="127"/>
      <c r="UNF30" s="127"/>
      <c r="UNG30" s="127"/>
      <c r="UNH30" s="127"/>
      <c r="UNI30" s="127"/>
      <c r="UNJ30" s="127"/>
      <c r="UNK30" s="127"/>
      <c r="UNL30" s="127"/>
      <c r="UNM30" s="127"/>
      <c r="UNN30" s="127"/>
      <c r="UNO30" s="127"/>
      <c r="UNP30" s="127"/>
      <c r="UNQ30" s="127"/>
      <c r="UWQ30" s="127"/>
      <c r="UWR30" s="127"/>
      <c r="UWZ30" s="127"/>
      <c r="UXA30" s="127"/>
      <c r="UXB30" s="127"/>
      <c r="UXC30" s="127"/>
      <c r="UXD30" s="127"/>
      <c r="UXE30" s="127"/>
      <c r="UXF30" s="127"/>
      <c r="UXG30" s="127"/>
      <c r="UXH30" s="127"/>
      <c r="UXI30" s="127"/>
      <c r="UXJ30" s="127"/>
      <c r="UXK30" s="127"/>
      <c r="UXL30" s="127"/>
      <c r="UXM30" s="127"/>
      <c r="VGM30" s="127"/>
      <c r="VGN30" s="127"/>
      <c r="VGV30" s="127"/>
      <c r="VGW30" s="127"/>
      <c r="VGX30" s="127"/>
      <c r="VGY30" s="127"/>
      <c r="VGZ30" s="127"/>
      <c r="VHA30" s="127"/>
      <c r="VHB30" s="127"/>
      <c r="VHC30" s="127"/>
      <c r="VHD30" s="127"/>
      <c r="VHE30" s="127"/>
      <c r="VHF30" s="127"/>
      <c r="VHG30" s="127"/>
      <c r="VHH30" s="127"/>
      <c r="VHI30" s="127"/>
      <c r="VQI30" s="127"/>
      <c r="VQJ30" s="127"/>
      <c r="VQR30" s="127"/>
      <c r="VQS30" s="127"/>
      <c r="VQT30" s="127"/>
      <c r="VQU30" s="127"/>
      <c r="VQV30" s="127"/>
      <c r="VQW30" s="127"/>
      <c r="VQX30" s="127"/>
      <c r="VQY30" s="127"/>
      <c r="VQZ30" s="127"/>
      <c r="VRA30" s="127"/>
      <c r="VRB30" s="127"/>
      <c r="VRC30" s="127"/>
      <c r="VRD30" s="127"/>
      <c r="VRE30" s="127"/>
      <c r="WAE30" s="127"/>
      <c r="WAF30" s="127"/>
      <c r="WAN30" s="127"/>
      <c r="WAO30" s="127"/>
      <c r="WAP30" s="127"/>
      <c r="WAQ30" s="127"/>
      <c r="WAR30" s="127"/>
      <c r="WAS30" s="127"/>
      <c r="WAT30" s="127"/>
      <c r="WAU30" s="127"/>
      <c r="WAV30" s="127"/>
      <c r="WAW30" s="127"/>
      <c r="WAX30" s="127"/>
      <c r="WAY30" s="127"/>
      <c r="WAZ30" s="127"/>
      <c r="WBA30" s="127"/>
      <c r="WKA30" s="127"/>
      <c r="WKB30" s="127"/>
      <c r="WKJ30" s="127"/>
      <c r="WKK30" s="127"/>
      <c r="WKL30" s="127"/>
      <c r="WKM30" s="127"/>
      <c r="WKN30" s="127"/>
      <c r="WKO30" s="127"/>
      <c r="WKP30" s="127"/>
      <c r="WKQ30" s="127"/>
      <c r="WKR30" s="127"/>
      <c r="WKS30" s="127"/>
      <c r="WKT30" s="127"/>
      <c r="WKU30" s="127"/>
      <c r="WKV30" s="127"/>
      <c r="WKW30" s="127"/>
      <c r="WTW30" s="127"/>
      <c r="WTX30" s="127"/>
      <c r="WUF30" s="127"/>
      <c r="WUG30" s="127"/>
      <c r="WUH30" s="127"/>
      <c r="WUI30" s="127"/>
      <c r="WUJ30" s="127"/>
      <c r="WUK30" s="127"/>
      <c r="WUL30" s="127"/>
      <c r="WUM30" s="127"/>
      <c r="WUN30" s="127"/>
      <c r="WUO30" s="127"/>
      <c r="WUP30" s="127"/>
      <c r="WUQ30" s="127"/>
      <c r="WUR30" s="127"/>
      <c r="WUS30" s="127"/>
    </row>
    <row r="31" spans="1:1009 1243:2033 2267:3057 3291:4081 4315:5105 5339:6129 6363:7153 7387:8177 8411:9201 9435:10225 10459:11249 11483:12273 12507:13297 13531:14321 14555:15345 15579:16113" s="252" customFormat="1">
      <c r="A31" s="218" t="s">
        <v>108</v>
      </c>
      <c r="B31" s="226" t="s">
        <v>141</v>
      </c>
      <c r="C31" s="230">
        <v>0</v>
      </c>
      <c r="D31" s="250">
        <v>75998.718632000004</v>
      </c>
      <c r="E31" s="250">
        <v>75</v>
      </c>
      <c r="F31" s="250">
        <v>75923.718632000004</v>
      </c>
      <c r="G31" s="251">
        <v>0</v>
      </c>
      <c r="H31" s="229">
        <f t="shared" si="0"/>
        <v>71698.881368000002</v>
      </c>
      <c r="I31" s="229">
        <f>I32+I34</f>
        <v>55722.399168000004</v>
      </c>
      <c r="J31" s="229">
        <f t="shared" ref="J31:L31" si="5">J32+J34</f>
        <v>15976.4822</v>
      </c>
      <c r="K31" s="229">
        <f t="shared" si="5"/>
        <v>0</v>
      </c>
      <c r="L31" s="229">
        <f t="shared" si="5"/>
        <v>0</v>
      </c>
      <c r="M31" s="230"/>
      <c r="HK31" s="253"/>
      <c r="HL31" s="253"/>
      <c r="HT31" s="253"/>
      <c r="HU31" s="253"/>
      <c r="HV31" s="253"/>
      <c r="HW31" s="253"/>
      <c r="HX31" s="253"/>
      <c r="HY31" s="253"/>
      <c r="HZ31" s="253"/>
      <c r="IA31" s="253"/>
      <c r="IB31" s="253"/>
      <c r="IC31" s="253"/>
      <c r="ID31" s="253"/>
      <c r="IE31" s="253"/>
      <c r="IF31" s="253"/>
      <c r="IG31" s="253"/>
      <c r="RG31" s="253"/>
      <c r="RH31" s="253"/>
      <c r="RP31" s="253"/>
      <c r="RQ31" s="253"/>
      <c r="RR31" s="253"/>
      <c r="RS31" s="253"/>
      <c r="RT31" s="253"/>
      <c r="RU31" s="253"/>
      <c r="RV31" s="253"/>
      <c r="RW31" s="253"/>
      <c r="RX31" s="253"/>
      <c r="RY31" s="253"/>
      <c r="RZ31" s="253"/>
      <c r="SA31" s="253"/>
      <c r="SB31" s="253"/>
      <c r="SC31" s="253"/>
      <c r="ABC31" s="253"/>
      <c r="ABD31" s="253"/>
      <c r="ABL31" s="253"/>
      <c r="ABM31" s="253"/>
      <c r="ABN31" s="253"/>
      <c r="ABO31" s="253"/>
      <c r="ABP31" s="253"/>
      <c r="ABQ31" s="253"/>
      <c r="ABR31" s="253"/>
      <c r="ABS31" s="253"/>
      <c r="ABT31" s="253"/>
      <c r="ABU31" s="253"/>
      <c r="ABV31" s="253"/>
      <c r="ABW31" s="253"/>
      <c r="ABX31" s="253"/>
      <c r="ABY31" s="253"/>
      <c r="AKY31" s="253"/>
      <c r="AKZ31" s="253"/>
      <c r="ALH31" s="253"/>
      <c r="ALI31" s="253"/>
      <c r="ALJ31" s="253"/>
      <c r="ALK31" s="253"/>
      <c r="ALL31" s="253"/>
      <c r="ALM31" s="253"/>
      <c r="ALN31" s="253"/>
      <c r="ALO31" s="253"/>
      <c r="ALP31" s="253"/>
      <c r="ALQ31" s="253"/>
      <c r="ALR31" s="253"/>
      <c r="ALS31" s="253"/>
      <c r="ALT31" s="253"/>
      <c r="ALU31" s="253"/>
      <c r="AUU31" s="253"/>
      <c r="AUV31" s="253"/>
      <c r="AVD31" s="253"/>
      <c r="AVE31" s="253"/>
      <c r="AVF31" s="253"/>
      <c r="AVG31" s="253"/>
      <c r="AVH31" s="253"/>
      <c r="AVI31" s="253"/>
      <c r="AVJ31" s="253"/>
      <c r="AVK31" s="253"/>
      <c r="AVL31" s="253"/>
      <c r="AVM31" s="253"/>
      <c r="AVN31" s="253"/>
      <c r="AVO31" s="253"/>
      <c r="AVP31" s="253"/>
      <c r="AVQ31" s="253"/>
      <c r="BEQ31" s="253"/>
      <c r="BER31" s="253"/>
      <c r="BEZ31" s="253"/>
      <c r="BFA31" s="253"/>
      <c r="BFB31" s="253"/>
      <c r="BFC31" s="253"/>
      <c r="BFD31" s="253"/>
      <c r="BFE31" s="253"/>
      <c r="BFF31" s="253"/>
      <c r="BFG31" s="253"/>
      <c r="BFH31" s="253"/>
      <c r="BFI31" s="253"/>
      <c r="BFJ31" s="253"/>
      <c r="BFK31" s="253"/>
      <c r="BFL31" s="253"/>
      <c r="BFM31" s="253"/>
      <c r="BOM31" s="253"/>
      <c r="BON31" s="253"/>
      <c r="BOV31" s="253"/>
      <c r="BOW31" s="253"/>
      <c r="BOX31" s="253"/>
      <c r="BOY31" s="253"/>
      <c r="BOZ31" s="253"/>
      <c r="BPA31" s="253"/>
      <c r="BPB31" s="253"/>
      <c r="BPC31" s="253"/>
      <c r="BPD31" s="253"/>
      <c r="BPE31" s="253"/>
      <c r="BPF31" s="253"/>
      <c r="BPG31" s="253"/>
      <c r="BPH31" s="253"/>
      <c r="BPI31" s="253"/>
      <c r="BYI31" s="253"/>
      <c r="BYJ31" s="253"/>
      <c r="BYR31" s="253"/>
      <c r="BYS31" s="253"/>
      <c r="BYT31" s="253"/>
      <c r="BYU31" s="253"/>
      <c r="BYV31" s="253"/>
      <c r="BYW31" s="253"/>
      <c r="BYX31" s="253"/>
      <c r="BYY31" s="253"/>
      <c r="BYZ31" s="253"/>
      <c r="BZA31" s="253"/>
      <c r="BZB31" s="253"/>
      <c r="BZC31" s="253"/>
      <c r="BZD31" s="253"/>
      <c r="BZE31" s="253"/>
      <c r="CIE31" s="253"/>
      <c r="CIF31" s="253"/>
      <c r="CIN31" s="253"/>
      <c r="CIO31" s="253"/>
      <c r="CIP31" s="253"/>
      <c r="CIQ31" s="253"/>
      <c r="CIR31" s="253"/>
      <c r="CIS31" s="253"/>
      <c r="CIT31" s="253"/>
      <c r="CIU31" s="253"/>
      <c r="CIV31" s="253"/>
      <c r="CIW31" s="253"/>
      <c r="CIX31" s="253"/>
      <c r="CIY31" s="253"/>
      <c r="CIZ31" s="253"/>
      <c r="CJA31" s="253"/>
      <c r="CSA31" s="253"/>
      <c r="CSB31" s="253"/>
      <c r="CSJ31" s="253"/>
      <c r="CSK31" s="253"/>
      <c r="CSL31" s="253"/>
      <c r="CSM31" s="253"/>
      <c r="CSN31" s="253"/>
      <c r="CSO31" s="253"/>
      <c r="CSP31" s="253"/>
      <c r="CSQ31" s="253"/>
      <c r="CSR31" s="253"/>
      <c r="CSS31" s="253"/>
      <c r="CST31" s="253"/>
      <c r="CSU31" s="253"/>
      <c r="CSV31" s="253"/>
      <c r="CSW31" s="253"/>
      <c r="DBW31" s="253"/>
      <c r="DBX31" s="253"/>
      <c r="DCF31" s="253"/>
      <c r="DCG31" s="253"/>
      <c r="DCH31" s="253"/>
      <c r="DCI31" s="253"/>
      <c r="DCJ31" s="253"/>
      <c r="DCK31" s="253"/>
      <c r="DCL31" s="253"/>
      <c r="DCM31" s="253"/>
      <c r="DCN31" s="253"/>
      <c r="DCO31" s="253"/>
      <c r="DCP31" s="253"/>
      <c r="DCQ31" s="253"/>
      <c r="DCR31" s="253"/>
      <c r="DCS31" s="253"/>
      <c r="DLS31" s="253"/>
      <c r="DLT31" s="253"/>
      <c r="DMB31" s="253"/>
      <c r="DMC31" s="253"/>
      <c r="DMD31" s="253"/>
      <c r="DME31" s="253"/>
      <c r="DMF31" s="253"/>
      <c r="DMG31" s="253"/>
      <c r="DMH31" s="253"/>
      <c r="DMI31" s="253"/>
      <c r="DMJ31" s="253"/>
      <c r="DMK31" s="253"/>
      <c r="DML31" s="253"/>
      <c r="DMM31" s="253"/>
      <c r="DMN31" s="253"/>
      <c r="DMO31" s="253"/>
      <c r="DVO31" s="253"/>
      <c r="DVP31" s="253"/>
      <c r="DVX31" s="253"/>
      <c r="DVY31" s="253"/>
      <c r="DVZ31" s="253"/>
      <c r="DWA31" s="253"/>
      <c r="DWB31" s="253"/>
      <c r="DWC31" s="253"/>
      <c r="DWD31" s="253"/>
      <c r="DWE31" s="253"/>
      <c r="DWF31" s="253"/>
      <c r="DWG31" s="253"/>
      <c r="DWH31" s="253"/>
      <c r="DWI31" s="253"/>
      <c r="DWJ31" s="253"/>
      <c r="DWK31" s="253"/>
      <c r="EFK31" s="253"/>
      <c r="EFL31" s="253"/>
      <c r="EFT31" s="253"/>
      <c r="EFU31" s="253"/>
      <c r="EFV31" s="253"/>
      <c r="EFW31" s="253"/>
      <c r="EFX31" s="253"/>
      <c r="EFY31" s="253"/>
      <c r="EFZ31" s="253"/>
      <c r="EGA31" s="253"/>
      <c r="EGB31" s="253"/>
      <c r="EGC31" s="253"/>
      <c r="EGD31" s="253"/>
      <c r="EGE31" s="253"/>
      <c r="EGF31" s="253"/>
      <c r="EGG31" s="253"/>
      <c r="EPG31" s="253"/>
      <c r="EPH31" s="253"/>
      <c r="EPP31" s="253"/>
      <c r="EPQ31" s="253"/>
      <c r="EPR31" s="253"/>
      <c r="EPS31" s="253"/>
      <c r="EPT31" s="253"/>
      <c r="EPU31" s="253"/>
      <c r="EPV31" s="253"/>
      <c r="EPW31" s="253"/>
      <c r="EPX31" s="253"/>
      <c r="EPY31" s="253"/>
      <c r="EPZ31" s="253"/>
      <c r="EQA31" s="253"/>
      <c r="EQB31" s="253"/>
      <c r="EQC31" s="253"/>
      <c r="EZC31" s="253"/>
      <c r="EZD31" s="253"/>
      <c r="EZL31" s="253"/>
      <c r="EZM31" s="253"/>
      <c r="EZN31" s="253"/>
      <c r="EZO31" s="253"/>
      <c r="EZP31" s="253"/>
      <c r="EZQ31" s="253"/>
      <c r="EZR31" s="253"/>
      <c r="EZS31" s="253"/>
      <c r="EZT31" s="253"/>
      <c r="EZU31" s="253"/>
      <c r="EZV31" s="253"/>
      <c r="EZW31" s="253"/>
      <c r="EZX31" s="253"/>
      <c r="EZY31" s="253"/>
      <c r="FIY31" s="253"/>
      <c r="FIZ31" s="253"/>
      <c r="FJH31" s="253"/>
      <c r="FJI31" s="253"/>
      <c r="FJJ31" s="253"/>
      <c r="FJK31" s="253"/>
      <c r="FJL31" s="253"/>
      <c r="FJM31" s="253"/>
      <c r="FJN31" s="253"/>
      <c r="FJO31" s="253"/>
      <c r="FJP31" s="253"/>
      <c r="FJQ31" s="253"/>
      <c r="FJR31" s="253"/>
      <c r="FJS31" s="253"/>
      <c r="FJT31" s="253"/>
      <c r="FJU31" s="253"/>
      <c r="FSU31" s="253"/>
      <c r="FSV31" s="253"/>
      <c r="FTD31" s="253"/>
      <c r="FTE31" s="253"/>
      <c r="FTF31" s="253"/>
      <c r="FTG31" s="253"/>
      <c r="FTH31" s="253"/>
      <c r="FTI31" s="253"/>
      <c r="FTJ31" s="253"/>
      <c r="FTK31" s="253"/>
      <c r="FTL31" s="253"/>
      <c r="FTM31" s="253"/>
      <c r="FTN31" s="253"/>
      <c r="FTO31" s="253"/>
      <c r="FTP31" s="253"/>
      <c r="FTQ31" s="253"/>
      <c r="GCQ31" s="253"/>
      <c r="GCR31" s="253"/>
      <c r="GCZ31" s="253"/>
      <c r="GDA31" s="253"/>
      <c r="GDB31" s="253"/>
      <c r="GDC31" s="253"/>
      <c r="GDD31" s="253"/>
      <c r="GDE31" s="253"/>
      <c r="GDF31" s="253"/>
      <c r="GDG31" s="253"/>
      <c r="GDH31" s="253"/>
      <c r="GDI31" s="253"/>
      <c r="GDJ31" s="253"/>
      <c r="GDK31" s="253"/>
      <c r="GDL31" s="253"/>
      <c r="GDM31" s="253"/>
      <c r="GMM31" s="253"/>
      <c r="GMN31" s="253"/>
      <c r="GMV31" s="253"/>
      <c r="GMW31" s="253"/>
      <c r="GMX31" s="253"/>
      <c r="GMY31" s="253"/>
      <c r="GMZ31" s="253"/>
      <c r="GNA31" s="253"/>
      <c r="GNB31" s="253"/>
      <c r="GNC31" s="253"/>
      <c r="GND31" s="253"/>
      <c r="GNE31" s="253"/>
      <c r="GNF31" s="253"/>
      <c r="GNG31" s="253"/>
      <c r="GNH31" s="253"/>
      <c r="GNI31" s="253"/>
      <c r="GWI31" s="253"/>
      <c r="GWJ31" s="253"/>
      <c r="GWR31" s="253"/>
      <c r="GWS31" s="253"/>
      <c r="GWT31" s="253"/>
      <c r="GWU31" s="253"/>
      <c r="GWV31" s="253"/>
      <c r="GWW31" s="253"/>
      <c r="GWX31" s="253"/>
      <c r="GWY31" s="253"/>
      <c r="GWZ31" s="253"/>
      <c r="GXA31" s="253"/>
      <c r="GXB31" s="253"/>
      <c r="GXC31" s="253"/>
      <c r="GXD31" s="253"/>
      <c r="GXE31" s="253"/>
      <c r="HGE31" s="253"/>
      <c r="HGF31" s="253"/>
      <c r="HGN31" s="253"/>
      <c r="HGO31" s="253"/>
      <c r="HGP31" s="253"/>
      <c r="HGQ31" s="253"/>
      <c r="HGR31" s="253"/>
      <c r="HGS31" s="253"/>
      <c r="HGT31" s="253"/>
      <c r="HGU31" s="253"/>
      <c r="HGV31" s="253"/>
      <c r="HGW31" s="253"/>
      <c r="HGX31" s="253"/>
      <c r="HGY31" s="253"/>
      <c r="HGZ31" s="253"/>
      <c r="HHA31" s="253"/>
      <c r="HQA31" s="253"/>
      <c r="HQB31" s="253"/>
      <c r="HQJ31" s="253"/>
      <c r="HQK31" s="253"/>
      <c r="HQL31" s="253"/>
      <c r="HQM31" s="253"/>
      <c r="HQN31" s="253"/>
      <c r="HQO31" s="253"/>
      <c r="HQP31" s="253"/>
      <c r="HQQ31" s="253"/>
      <c r="HQR31" s="253"/>
      <c r="HQS31" s="253"/>
      <c r="HQT31" s="253"/>
      <c r="HQU31" s="253"/>
      <c r="HQV31" s="253"/>
      <c r="HQW31" s="253"/>
      <c r="HZW31" s="253"/>
      <c r="HZX31" s="253"/>
      <c r="IAF31" s="253"/>
      <c r="IAG31" s="253"/>
      <c r="IAH31" s="253"/>
      <c r="IAI31" s="253"/>
      <c r="IAJ31" s="253"/>
      <c r="IAK31" s="253"/>
      <c r="IAL31" s="253"/>
      <c r="IAM31" s="253"/>
      <c r="IAN31" s="253"/>
      <c r="IAO31" s="253"/>
      <c r="IAP31" s="253"/>
      <c r="IAQ31" s="253"/>
      <c r="IAR31" s="253"/>
      <c r="IAS31" s="253"/>
      <c r="IJS31" s="253"/>
      <c r="IJT31" s="253"/>
      <c r="IKB31" s="253"/>
      <c r="IKC31" s="253"/>
      <c r="IKD31" s="253"/>
      <c r="IKE31" s="253"/>
      <c r="IKF31" s="253"/>
      <c r="IKG31" s="253"/>
      <c r="IKH31" s="253"/>
      <c r="IKI31" s="253"/>
      <c r="IKJ31" s="253"/>
      <c r="IKK31" s="253"/>
      <c r="IKL31" s="253"/>
      <c r="IKM31" s="253"/>
      <c r="IKN31" s="253"/>
      <c r="IKO31" s="253"/>
      <c r="ITO31" s="253"/>
      <c r="ITP31" s="253"/>
      <c r="ITX31" s="253"/>
      <c r="ITY31" s="253"/>
      <c r="ITZ31" s="253"/>
      <c r="IUA31" s="253"/>
      <c r="IUB31" s="253"/>
      <c r="IUC31" s="253"/>
      <c r="IUD31" s="253"/>
      <c r="IUE31" s="253"/>
      <c r="IUF31" s="253"/>
      <c r="IUG31" s="253"/>
      <c r="IUH31" s="253"/>
      <c r="IUI31" s="253"/>
      <c r="IUJ31" s="253"/>
      <c r="IUK31" s="253"/>
      <c r="JDK31" s="253"/>
      <c r="JDL31" s="253"/>
      <c r="JDT31" s="253"/>
      <c r="JDU31" s="253"/>
      <c r="JDV31" s="253"/>
      <c r="JDW31" s="253"/>
      <c r="JDX31" s="253"/>
      <c r="JDY31" s="253"/>
      <c r="JDZ31" s="253"/>
      <c r="JEA31" s="253"/>
      <c r="JEB31" s="253"/>
      <c r="JEC31" s="253"/>
      <c r="JED31" s="253"/>
      <c r="JEE31" s="253"/>
      <c r="JEF31" s="253"/>
      <c r="JEG31" s="253"/>
      <c r="JNG31" s="253"/>
      <c r="JNH31" s="253"/>
      <c r="JNP31" s="253"/>
      <c r="JNQ31" s="253"/>
      <c r="JNR31" s="253"/>
      <c r="JNS31" s="253"/>
      <c r="JNT31" s="253"/>
      <c r="JNU31" s="253"/>
      <c r="JNV31" s="253"/>
      <c r="JNW31" s="253"/>
      <c r="JNX31" s="253"/>
      <c r="JNY31" s="253"/>
      <c r="JNZ31" s="253"/>
      <c r="JOA31" s="253"/>
      <c r="JOB31" s="253"/>
      <c r="JOC31" s="253"/>
      <c r="JXC31" s="253"/>
      <c r="JXD31" s="253"/>
      <c r="JXL31" s="253"/>
      <c r="JXM31" s="253"/>
      <c r="JXN31" s="253"/>
      <c r="JXO31" s="253"/>
      <c r="JXP31" s="253"/>
      <c r="JXQ31" s="253"/>
      <c r="JXR31" s="253"/>
      <c r="JXS31" s="253"/>
      <c r="JXT31" s="253"/>
      <c r="JXU31" s="253"/>
      <c r="JXV31" s="253"/>
      <c r="JXW31" s="253"/>
      <c r="JXX31" s="253"/>
      <c r="JXY31" s="253"/>
      <c r="KGY31" s="253"/>
      <c r="KGZ31" s="253"/>
      <c r="KHH31" s="253"/>
      <c r="KHI31" s="253"/>
      <c r="KHJ31" s="253"/>
      <c r="KHK31" s="253"/>
      <c r="KHL31" s="253"/>
      <c r="KHM31" s="253"/>
      <c r="KHN31" s="253"/>
      <c r="KHO31" s="253"/>
      <c r="KHP31" s="253"/>
      <c r="KHQ31" s="253"/>
      <c r="KHR31" s="253"/>
      <c r="KHS31" s="253"/>
      <c r="KHT31" s="253"/>
      <c r="KHU31" s="253"/>
      <c r="KQU31" s="253"/>
      <c r="KQV31" s="253"/>
      <c r="KRD31" s="253"/>
      <c r="KRE31" s="253"/>
      <c r="KRF31" s="253"/>
      <c r="KRG31" s="253"/>
      <c r="KRH31" s="253"/>
      <c r="KRI31" s="253"/>
      <c r="KRJ31" s="253"/>
      <c r="KRK31" s="253"/>
      <c r="KRL31" s="253"/>
      <c r="KRM31" s="253"/>
      <c r="KRN31" s="253"/>
      <c r="KRO31" s="253"/>
      <c r="KRP31" s="253"/>
      <c r="KRQ31" s="253"/>
      <c r="LAQ31" s="253"/>
      <c r="LAR31" s="253"/>
      <c r="LAZ31" s="253"/>
      <c r="LBA31" s="253"/>
      <c r="LBB31" s="253"/>
      <c r="LBC31" s="253"/>
      <c r="LBD31" s="253"/>
      <c r="LBE31" s="253"/>
      <c r="LBF31" s="253"/>
      <c r="LBG31" s="253"/>
      <c r="LBH31" s="253"/>
      <c r="LBI31" s="253"/>
      <c r="LBJ31" s="253"/>
      <c r="LBK31" s="253"/>
      <c r="LBL31" s="253"/>
      <c r="LBM31" s="253"/>
      <c r="LKM31" s="253"/>
      <c r="LKN31" s="253"/>
      <c r="LKV31" s="253"/>
      <c r="LKW31" s="253"/>
      <c r="LKX31" s="253"/>
      <c r="LKY31" s="253"/>
      <c r="LKZ31" s="253"/>
      <c r="LLA31" s="253"/>
      <c r="LLB31" s="253"/>
      <c r="LLC31" s="253"/>
      <c r="LLD31" s="253"/>
      <c r="LLE31" s="253"/>
      <c r="LLF31" s="253"/>
      <c r="LLG31" s="253"/>
      <c r="LLH31" s="253"/>
      <c r="LLI31" s="253"/>
      <c r="LUI31" s="253"/>
      <c r="LUJ31" s="253"/>
      <c r="LUR31" s="253"/>
      <c r="LUS31" s="253"/>
      <c r="LUT31" s="253"/>
      <c r="LUU31" s="253"/>
      <c r="LUV31" s="253"/>
      <c r="LUW31" s="253"/>
      <c r="LUX31" s="253"/>
      <c r="LUY31" s="253"/>
      <c r="LUZ31" s="253"/>
      <c r="LVA31" s="253"/>
      <c r="LVB31" s="253"/>
      <c r="LVC31" s="253"/>
      <c r="LVD31" s="253"/>
      <c r="LVE31" s="253"/>
      <c r="MEE31" s="253"/>
      <c r="MEF31" s="253"/>
      <c r="MEN31" s="253"/>
      <c r="MEO31" s="253"/>
      <c r="MEP31" s="253"/>
      <c r="MEQ31" s="253"/>
      <c r="MER31" s="253"/>
      <c r="MES31" s="253"/>
      <c r="MET31" s="253"/>
      <c r="MEU31" s="253"/>
      <c r="MEV31" s="253"/>
      <c r="MEW31" s="253"/>
      <c r="MEX31" s="253"/>
      <c r="MEY31" s="253"/>
      <c r="MEZ31" s="253"/>
      <c r="MFA31" s="253"/>
      <c r="MOA31" s="253"/>
      <c r="MOB31" s="253"/>
      <c r="MOJ31" s="253"/>
      <c r="MOK31" s="253"/>
      <c r="MOL31" s="253"/>
      <c r="MOM31" s="253"/>
      <c r="MON31" s="253"/>
      <c r="MOO31" s="253"/>
      <c r="MOP31" s="253"/>
      <c r="MOQ31" s="253"/>
      <c r="MOR31" s="253"/>
      <c r="MOS31" s="253"/>
      <c r="MOT31" s="253"/>
      <c r="MOU31" s="253"/>
      <c r="MOV31" s="253"/>
      <c r="MOW31" s="253"/>
      <c r="MXW31" s="253"/>
      <c r="MXX31" s="253"/>
      <c r="MYF31" s="253"/>
      <c r="MYG31" s="253"/>
      <c r="MYH31" s="253"/>
      <c r="MYI31" s="253"/>
      <c r="MYJ31" s="253"/>
      <c r="MYK31" s="253"/>
      <c r="MYL31" s="253"/>
      <c r="MYM31" s="253"/>
      <c r="MYN31" s="253"/>
      <c r="MYO31" s="253"/>
      <c r="MYP31" s="253"/>
      <c r="MYQ31" s="253"/>
      <c r="MYR31" s="253"/>
      <c r="MYS31" s="253"/>
      <c r="NHS31" s="253"/>
      <c r="NHT31" s="253"/>
      <c r="NIB31" s="253"/>
      <c r="NIC31" s="253"/>
      <c r="NID31" s="253"/>
      <c r="NIE31" s="253"/>
      <c r="NIF31" s="253"/>
      <c r="NIG31" s="253"/>
      <c r="NIH31" s="253"/>
      <c r="NII31" s="253"/>
      <c r="NIJ31" s="253"/>
      <c r="NIK31" s="253"/>
      <c r="NIL31" s="253"/>
      <c r="NIM31" s="253"/>
      <c r="NIN31" s="253"/>
      <c r="NIO31" s="253"/>
      <c r="NRO31" s="253"/>
      <c r="NRP31" s="253"/>
      <c r="NRX31" s="253"/>
      <c r="NRY31" s="253"/>
      <c r="NRZ31" s="253"/>
      <c r="NSA31" s="253"/>
      <c r="NSB31" s="253"/>
      <c r="NSC31" s="253"/>
      <c r="NSD31" s="253"/>
      <c r="NSE31" s="253"/>
      <c r="NSF31" s="253"/>
      <c r="NSG31" s="253"/>
      <c r="NSH31" s="253"/>
      <c r="NSI31" s="253"/>
      <c r="NSJ31" s="253"/>
      <c r="NSK31" s="253"/>
      <c r="OBK31" s="253"/>
      <c r="OBL31" s="253"/>
      <c r="OBT31" s="253"/>
      <c r="OBU31" s="253"/>
      <c r="OBV31" s="253"/>
      <c r="OBW31" s="253"/>
      <c r="OBX31" s="253"/>
      <c r="OBY31" s="253"/>
      <c r="OBZ31" s="253"/>
      <c r="OCA31" s="253"/>
      <c r="OCB31" s="253"/>
      <c r="OCC31" s="253"/>
      <c r="OCD31" s="253"/>
      <c r="OCE31" s="253"/>
      <c r="OCF31" s="253"/>
      <c r="OCG31" s="253"/>
      <c r="OLG31" s="253"/>
      <c r="OLH31" s="253"/>
      <c r="OLP31" s="253"/>
      <c r="OLQ31" s="253"/>
      <c r="OLR31" s="253"/>
      <c r="OLS31" s="253"/>
      <c r="OLT31" s="253"/>
      <c r="OLU31" s="253"/>
      <c r="OLV31" s="253"/>
      <c r="OLW31" s="253"/>
      <c r="OLX31" s="253"/>
      <c r="OLY31" s="253"/>
      <c r="OLZ31" s="253"/>
      <c r="OMA31" s="253"/>
      <c r="OMB31" s="253"/>
      <c r="OMC31" s="253"/>
      <c r="OVC31" s="253"/>
      <c r="OVD31" s="253"/>
      <c r="OVL31" s="253"/>
      <c r="OVM31" s="253"/>
      <c r="OVN31" s="253"/>
      <c r="OVO31" s="253"/>
      <c r="OVP31" s="253"/>
      <c r="OVQ31" s="253"/>
      <c r="OVR31" s="253"/>
      <c r="OVS31" s="253"/>
      <c r="OVT31" s="253"/>
      <c r="OVU31" s="253"/>
      <c r="OVV31" s="253"/>
      <c r="OVW31" s="253"/>
      <c r="OVX31" s="253"/>
      <c r="OVY31" s="253"/>
      <c r="PEY31" s="253"/>
      <c r="PEZ31" s="253"/>
      <c r="PFH31" s="253"/>
      <c r="PFI31" s="253"/>
      <c r="PFJ31" s="253"/>
      <c r="PFK31" s="253"/>
      <c r="PFL31" s="253"/>
      <c r="PFM31" s="253"/>
      <c r="PFN31" s="253"/>
      <c r="PFO31" s="253"/>
      <c r="PFP31" s="253"/>
      <c r="PFQ31" s="253"/>
      <c r="PFR31" s="253"/>
      <c r="PFS31" s="253"/>
      <c r="PFT31" s="253"/>
      <c r="PFU31" s="253"/>
      <c r="POU31" s="253"/>
      <c r="POV31" s="253"/>
      <c r="PPD31" s="253"/>
      <c r="PPE31" s="253"/>
      <c r="PPF31" s="253"/>
      <c r="PPG31" s="253"/>
      <c r="PPH31" s="253"/>
      <c r="PPI31" s="253"/>
      <c r="PPJ31" s="253"/>
      <c r="PPK31" s="253"/>
      <c r="PPL31" s="253"/>
      <c r="PPM31" s="253"/>
      <c r="PPN31" s="253"/>
      <c r="PPO31" s="253"/>
      <c r="PPP31" s="253"/>
      <c r="PPQ31" s="253"/>
      <c r="PYQ31" s="253"/>
      <c r="PYR31" s="253"/>
      <c r="PYZ31" s="253"/>
      <c r="PZA31" s="253"/>
      <c r="PZB31" s="253"/>
      <c r="PZC31" s="253"/>
      <c r="PZD31" s="253"/>
      <c r="PZE31" s="253"/>
      <c r="PZF31" s="253"/>
      <c r="PZG31" s="253"/>
      <c r="PZH31" s="253"/>
      <c r="PZI31" s="253"/>
      <c r="PZJ31" s="253"/>
      <c r="PZK31" s="253"/>
      <c r="PZL31" s="253"/>
      <c r="PZM31" s="253"/>
      <c r="QIM31" s="253"/>
      <c r="QIN31" s="253"/>
      <c r="QIV31" s="253"/>
      <c r="QIW31" s="253"/>
      <c r="QIX31" s="253"/>
      <c r="QIY31" s="253"/>
      <c r="QIZ31" s="253"/>
      <c r="QJA31" s="253"/>
      <c r="QJB31" s="253"/>
      <c r="QJC31" s="253"/>
      <c r="QJD31" s="253"/>
      <c r="QJE31" s="253"/>
      <c r="QJF31" s="253"/>
      <c r="QJG31" s="253"/>
      <c r="QJH31" s="253"/>
      <c r="QJI31" s="253"/>
      <c r="QSI31" s="253"/>
      <c r="QSJ31" s="253"/>
      <c r="QSR31" s="253"/>
      <c r="QSS31" s="253"/>
      <c r="QST31" s="253"/>
      <c r="QSU31" s="253"/>
      <c r="QSV31" s="253"/>
      <c r="QSW31" s="253"/>
      <c r="QSX31" s="253"/>
      <c r="QSY31" s="253"/>
      <c r="QSZ31" s="253"/>
      <c r="QTA31" s="253"/>
      <c r="QTB31" s="253"/>
      <c r="QTC31" s="253"/>
      <c r="QTD31" s="253"/>
      <c r="QTE31" s="253"/>
      <c r="RCE31" s="253"/>
      <c r="RCF31" s="253"/>
      <c r="RCN31" s="253"/>
      <c r="RCO31" s="253"/>
      <c r="RCP31" s="253"/>
      <c r="RCQ31" s="253"/>
      <c r="RCR31" s="253"/>
      <c r="RCS31" s="253"/>
      <c r="RCT31" s="253"/>
      <c r="RCU31" s="253"/>
      <c r="RCV31" s="253"/>
      <c r="RCW31" s="253"/>
      <c r="RCX31" s="253"/>
      <c r="RCY31" s="253"/>
      <c r="RCZ31" s="253"/>
      <c r="RDA31" s="253"/>
      <c r="RMA31" s="253"/>
      <c r="RMB31" s="253"/>
      <c r="RMJ31" s="253"/>
      <c r="RMK31" s="253"/>
      <c r="RML31" s="253"/>
      <c r="RMM31" s="253"/>
      <c r="RMN31" s="253"/>
      <c r="RMO31" s="253"/>
      <c r="RMP31" s="253"/>
      <c r="RMQ31" s="253"/>
      <c r="RMR31" s="253"/>
      <c r="RMS31" s="253"/>
      <c r="RMT31" s="253"/>
      <c r="RMU31" s="253"/>
      <c r="RMV31" s="253"/>
      <c r="RMW31" s="253"/>
      <c r="RVW31" s="253"/>
      <c r="RVX31" s="253"/>
      <c r="RWF31" s="253"/>
      <c r="RWG31" s="253"/>
      <c r="RWH31" s="253"/>
      <c r="RWI31" s="253"/>
      <c r="RWJ31" s="253"/>
      <c r="RWK31" s="253"/>
      <c r="RWL31" s="253"/>
      <c r="RWM31" s="253"/>
      <c r="RWN31" s="253"/>
      <c r="RWO31" s="253"/>
      <c r="RWP31" s="253"/>
      <c r="RWQ31" s="253"/>
      <c r="RWR31" s="253"/>
      <c r="RWS31" s="253"/>
      <c r="SFS31" s="253"/>
      <c r="SFT31" s="253"/>
      <c r="SGB31" s="253"/>
      <c r="SGC31" s="253"/>
      <c r="SGD31" s="253"/>
      <c r="SGE31" s="253"/>
      <c r="SGF31" s="253"/>
      <c r="SGG31" s="253"/>
      <c r="SGH31" s="253"/>
      <c r="SGI31" s="253"/>
      <c r="SGJ31" s="253"/>
      <c r="SGK31" s="253"/>
      <c r="SGL31" s="253"/>
      <c r="SGM31" s="253"/>
      <c r="SGN31" s="253"/>
      <c r="SGO31" s="253"/>
      <c r="SPO31" s="253"/>
      <c r="SPP31" s="253"/>
      <c r="SPX31" s="253"/>
      <c r="SPY31" s="253"/>
      <c r="SPZ31" s="253"/>
      <c r="SQA31" s="253"/>
      <c r="SQB31" s="253"/>
      <c r="SQC31" s="253"/>
      <c r="SQD31" s="253"/>
      <c r="SQE31" s="253"/>
      <c r="SQF31" s="253"/>
      <c r="SQG31" s="253"/>
      <c r="SQH31" s="253"/>
      <c r="SQI31" s="253"/>
      <c r="SQJ31" s="253"/>
      <c r="SQK31" s="253"/>
      <c r="SZK31" s="253"/>
      <c r="SZL31" s="253"/>
      <c r="SZT31" s="253"/>
      <c r="SZU31" s="253"/>
      <c r="SZV31" s="253"/>
      <c r="SZW31" s="253"/>
      <c r="SZX31" s="253"/>
      <c r="SZY31" s="253"/>
      <c r="SZZ31" s="253"/>
      <c r="TAA31" s="253"/>
      <c r="TAB31" s="253"/>
      <c r="TAC31" s="253"/>
      <c r="TAD31" s="253"/>
      <c r="TAE31" s="253"/>
      <c r="TAF31" s="253"/>
      <c r="TAG31" s="253"/>
      <c r="TJG31" s="253"/>
      <c r="TJH31" s="253"/>
      <c r="TJP31" s="253"/>
      <c r="TJQ31" s="253"/>
      <c r="TJR31" s="253"/>
      <c r="TJS31" s="253"/>
      <c r="TJT31" s="253"/>
      <c r="TJU31" s="253"/>
      <c r="TJV31" s="253"/>
      <c r="TJW31" s="253"/>
      <c r="TJX31" s="253"/>
      <c r="TJY31" s="253"/>
      <c r="TJZ31" s="253"/>
      <c r="TKA31" s="253"/>
      <c r="TKB31" s="253"/>
      <c r="TKC31" s="253"/>
      <c r="TTC31" s="253"/>
      <c r="TTD31" s="253"/>
      <c r="TTL31" s="253"/>
      <c r="TTM31" s="253"/>
      <c r="TTN31" s="253"/>
      <c r="TTO31" s="253"/>
      <c r="TTP31" s="253"/>
      <c r="TTQ31" s="253"/>
      <c r="TTR31" s="253"/>
      <c r="TTS31" s="253"/>
      <c r="TTT31" s="253"/>
      <c r="TTU31" s="253"/>
      <c r="TTV31" s="253"/>
      <c r="TTW31" s="253"/>
      <c r="TTX31" s="253"/>
      <c r="TTY31" s="253"/>
      <c r="UCY31" s="253"/>
      <c r="UCZ31" s="253"/>
      <c r="UDH31" s="253"/>
      <c r="UDI31" s="253"/>
      <c r="UDJ31" s="253"/>
      <c r="UDK31" s="253"/>
      <c r="UDL31" s="253"/>
      <c r="UDM31" s="253"/>
      <c r="UDN31" s="253"/>
      <c r="UDO31" s="253"/>
      <c r="UDP31" s="253"/>
      <c r="UDQ31" s="253"/>
      <c r="UDR31" s="253"/>
      <c r="UDS31" s="253"/>
      <c r="UDT31" s="253"/>
      <c r="UDU31" s="253"/>
      <c r="UMU31" s="253"/>
      <c r="UMV31" s="253"/>
      <c r="UND31" s="253"/>
      <c r="UNE31" s="253"/>
      <c r="UNF31" s="253"/>
      <c r="UNG31" s="253"/>
      <c r="UNH31" s="253"/>
      <c r="UNI31" s="253"/>
      <c r="UNJ31" s="253"/>
      <c r="UNK31" s="253"/>
      <c r="UNL31" s="253"/>
      <c r="UNM31" s="253"/>
      <c r="UNN31" s="253"/>
      <c r="UNO31" s="253"/>
      <c r="UNP31" s="253"/>
      <c r="UNQ31" s="253"/>
      <c r="UWQ31" s="253"/>
      <c r="UWR31" s="253"/>
      <c r="UWZ31" s="253"/>
      <c r="UXA31" s="253"/>
      <c r="UXB31" s="253"/>
      <c r="UXC31" s="253"/>
      <c r="UXD31" s="253"/>
      <c r="UXE31" s="253"/>
      <c r="UXF31" s="253"/>
      <c r="UXG31" s="253"/>
      <c r="UXH31" s="253"/>
      <c r="UXI31" s="253"/>
      <c r="UXJ31" s="253"/>
      <c r="UXK31" s="253"/>
      <c r="UXL31" s="253"/>
      <c r="UXM31" s="253"/>
      <c r="VGM31" s="253"/>
      <c r="VGN31" s="253"/>
      <c r="VGV31" s="253"/>
      <c r="VGW31" s="253"/>
      <c r="VGX31" s="253"/>
      <c r="VGY31" s="253"/>
      <c r="VGZ31" s="253"/>
      <c r="VHA31" s="253"/>
      <c r="VHB31" s="253"/>
      <c r="VHC31" s="253"/>
      <c r="VHD31" s="253"/>
      <c r="VHE31" s="253"/>
      <c r="VHF31" s="253"/>
      <c r="VHG31" s="253"/>
      <c r="VHH31" s="253"/>
      <c r="VHI31" s="253"/>
      <c r="VQI31" s="253"/>
      <c r="VQJ31" s="253"/>
      <c r="VQR31" s="253"/>
      <c r="VQS31" s="253"/>
      <c r="VQT31" s="253"/>
      <c r="VQU31" s="253"/>
      <c r="VQV31" s="253"/>
      <c r="VQW31" s="253"/>
      <c r="VQX31" s="253"/>
      <c r="VQY31" s="253"/>
      <c r="VQZ31" s="253"/>
      <c r="VRA31" s="253"/>
      <c r="VRB31" s="253"/>
      <c r="VRC31" s="253"/>
      <c r="VRD31" s="253"/>
      <c r="VRE31" s="253"/>
      <c r="WAE31" s="253"/>
      <c r="WAF31" s="253"/>
      <c r="WAN31" s="253"/>
      <c r="WAO31" s="253"/>
      <c r="WAP31" s="253"/>
      <c r="WAQ31" s="253"/>
      <c r="WAR31" s="253"/>
      <c r="WAS31" s="253"/>
      <c r="WAT31" s="253"/>
      <c r="WAU31" s="253"/>
      <c r="WAV31" s="253"/>
      <c r="WAW31" s="253"/>
      <c r="WAX31" s="253"/>
      <c r="WAY31" s="253"/>
      <c r="WAZ31" s="253"/>
      <c r="WBA31" s="253"/>
      <c r="WKA31" s="253"/>
      <c r="WKB31" s="253"/>
      <c r="WKJ31" s="253"/>
      <c r="WKK31" s="253"/>
      <c r="WKL31" s="253"/>
      <c r="WKM31" s="253"/>
      <c r="WKN31" s="253"/>
      <c r="WKO31" s="253"/>
      <c r="WKP31" s="253"/>
      <c r="WKQ31" s="253"/>
      <c r="WKR31" s="253"/>
      <c r="WKS31" s="253"/>
      <c r="WKT31" s="253"/>
      <c r="WKU31" s="253"/>
      <c r="WKV31" s="253"/>
      <c r="WKW31" s="253"/>
      <c r="WTW31" s="253"/>
      <c r="WTX31" s="253"/>
      <c r="WUF31" s="253"/>
      <c r="WUG31" s="253"/>
      <c r="WUH31" s="253"/>
      <c r="WUI31" s="253"/>
      <c r="WUJ31" s="253"/>
      <c r="WUK31" s="253"/>
      <c r="WUL31" s="253"/>
      <c r="WUM31" s="253"/>
      <c r="WUN31" s="253"/>
      <c r="WUO31" s="253"/>
      <c r="WUP31" s="253"/>
      <c r="WUQ31" s="253"/>
      <c r="WUR31" s="253"/>
      <c r="WUS31" s="253"/>
    </row>
    <row r="32" spans="1:1009 1243:2033 2267:3057 3291:4081 4315:5105 5339:6129 6363:7153 7387:8177 8411:9201 9435:10225 10459:11249 11483:12273 12507:13297 13531:14321 14555:15345 15579:16113">
      <c r="A32" s="138">
        <v>1</v>
      </c>
      <c r="B32" s="262" t="s">
        <v>142</v>
      </c>
      <c r="C32" s="238"/>
      <c r="D32" s="217">
        <v>75</v>
      </c>
      <c r="E32" s="216">
        <v>75</v>
      </c>
      <c r="F32" s="217"/>
      <c r="G32" s="245">
        <v>0</v>
      </c>
      <c r="H32" s="229">
        <f t="shared" si="0"/>
        <v>0</v>
      </c>
      <c r="I32" s="254"/>
      <c r="J32" s="254">
        <f>J33</f>
        <v>0</v>
      </c>
      <c r="K32" s="254"/>
      <c r="L32" s="254"/>
      <c r="M32" s="248"/>
      <c r="HK32" s="128"/>
      <c r="HL32" s="128"/>
      <c r="HT32" s="128"/>
      <c r="HU32" s="128"/>
      <c r="HV32" s="128"/>
      <c r="HW32" s="128"/>
      <c r="HX32" s="128"/>
      <c r="HY32" s="128"/>
      <c r="HZ32" s="128"/>
      <c r="IA32" s="128"/>
      <c r="IB32" s="128"/>
      <c r="IC32" s="128"/>
      <c r="ID32" s="128"/>
      <c r="IE32" s="128"/>
      <c r="IF32" s="128"/>
      <c r="IG32" s="128"/>
      <c r="RG32" s="128"/>
      <c r="RH32" s="128"/>
      <c r="RP32" s="128"/>
      <c r="RQ32" s="128"/>
      <c r="RR32" s="128"/>
      <c r="RS32" s="128"/>
      <c r="RT32" s="128"/>
      <c r="RU32" s="128"/>
      <c r="RV32" s="128"/>
      <c r="RW32" s="128"/>
      <c r="RX32" s="128"/>
      <c r="RY32" s="128"/>
      <c r="RZ32" s="128"/>
      <c r="SA32" s="128"/>
      <c r="SB32" s="128"/>
      <c r="SC32" s="128"/>
      <c r="ABC32" s="128"/>
      <c r="ABD32" s="128"/>
      <c r="ABL32" s="128"/>
      <c r="ABM32" s="128"/>
      <c r="ABN32" s="128"/>
      <c r="ABO32" s="128"/>
      <c r="ABP32" s="128"/>
      <c r="ABQ32" s="128"/>
      <c r="ABR32" s="128"/>
      <c r="ABS32" s="128"/>
      <c r="ABT32" s="128"/>
      <c r="ABU32" s="128"/>
      <c r="ABV32" s="128"/>
      <c r="ABW32" s="128"/>
      <c r="ABX32" s="128"/>
      <c r="ABY32" s="128"/>
      <c r="AKY32" s="128"/>
      <c r="AKZ32" s="128"/>
      <c r="ALH32" s="128"/>
      <c r="ALI32" s="128"/>
      <c r="ALJ32" s="128"/>
      <c r="ALK32" s="128"/>
      <c r="ALL32" s="128"/>
      <c r="ALM32" s="128"/>
      <c r="ALN32" s="128"/>
      <c r="ALO32" s="128"/>
      <c r="ALP32" s="128"/>
      <c r="ALQ32" s="128"/>
      <c r="ALR32" s="128"/>
      <c r="ALS32" s="128"/>
      <c r="ALT32" s="128"/>
      <c r="ALU32" s="128"/>
      <c r="AUU32" s="128"/>
      <c r="AUV32" s="128"/>
      <c r="AVD32" s="128"/>
      <c r="AVE32" s="128"/>
      <c r="AVF32" s="128"/>
      <c r="AVG32" s="128"/>
      <c r="AVH32" s="128"/>
      <c r="AVI32" s="128"/>
      <c r="AVJ32" s="128"/>
      <c r="AVK32" s="128"/>
      <c r="AVL32" s="128"/>
      <c r="AVM32" s="128"/>
      <c r="AVN32" s="128"/>
      <c r="AVO32" s="128"/>
      <c r="AVP32" s="128"/>
      <c r="AVQ32" s="128"/>
      <c r="BEQ32" s="128"/>
      <c r="BER32" s="128"/>
      <c r="BEZ32" s="128"/>
      <c r="BFA32" s="128"/>
      <c r="BFB32" s="128"/>
      <c r="BFC32" s="128"/>
      <c r="BFD32" s="128"/>
      <c r="BFE32" s="128"/>
      <c r="BFF32" s="128"/>
      <c r="BFG32" s="128"/>
      <c r="BFH32" s="128"/>
      <c r="BFI32" s="128"/>
      <c r="BFJ32" s="128"/>
      <c r="BFK32" s="128"/>
      <c r="BFL32" s="128"/>
      <c r="BFM32" s="128"/>
      <c r="BOM32" s="128"/>
      <c r="BON32" s="128"/>
      <c r="BOV32" s="128"/>
      <c r="BOW32" s="128"/>
      <c r="BOX32" s="128"/>
      <c r="BOY32" s="128"/>
      <c r="BOZ32" s="128"/>
      <c r="BPA32" s="128"/>
      <c r="BPB32" s="128"/>
      <c r="BPC32" s="128"/>
      <c r="BPD32" s="128"/>
      <c r="BPE32" s="128"/>
      <c r="BPF32" s="128"/>
      <c r="BPG32" s="128"/>
      <c r="BPH32" s="128"/>
      <c r="BPI32" s="128"/>
      <c r="BYI32" s="128"/>
      <c r="BYJ32" s="128"/>
      <c r="BYR32" s="128"/>
      <c r="BYS32" s="128"/>
      <c r="BYT32" s="128"/>
      <c r="BYU32" s="128"/>
      <c r="BYV32" s="128"/>
      <c r="BYW32" s="128"/>
      <c r="BYX32" s="128"/>
      <c r="BYY32" s="128"/>
      <c r="BYZ32" s="128"/>
      <c r="BZA32" s="128"/>
      <c r="BZB32" s="128"/>
      <c r="BZC32" s="128"/>
      <c r="BZD32" s="128"/>
      <c r="BZE32" s="128"/>
      <c r="CIE32" s="128"/>
      <c r="CIF32" s="128"/>
      <c r="CIN32" s="128"/>
      <c r="CIO32" s="128"/>
      <c r="CIP32" s="128"/>
      <c r="CIQ32" s="128"/>
      <c r="CIR32" s="128"/>
      <c r="CIS32" s="128"/>
      <c r="CIT32" s="128"/>
      <c r="CIU32" s="128"/>
      <c r="CIV32" s="128"/>
      <c r="CIW32" s="128"/>
      <c r="CIX32" s="128"/>
      <c r="CIY32" s="128"/>
      <c r="CIZ32" s="128"/>
      <c r="CJA32" s="128"/>
      <c r="CSA32" s="128"/>
      <c r="CSB32" s="128"/>
      <c r="CSJ32" s="128"/>
      <c r="CSK32" s="128"/>
      <c r="CSL32" s="128"/>
      <c r="CSM32" s="128"/>
      <c r="CSN32" s="128"/>
      <c r="CSO32" s="128"/>
      <c r="CSP32" s="128"/>
      <c r="CSQ32" s="128"/>
      <c r="CSR32" s="128"/>
      <c r="CSS32" s="128"/>
      <c r="CST32" s="128"/>
      <c r="CSU32" s="128"/>
      <c r="CSV32" s="128"/>
      <c r="CSW32" s="128"/>
      <c r="DBW32" s="128"/>
      <c r="DBX32" s="128"/>
      <c r="DCF32" s="128"/>
      <c r="DCG32" s="128"/>
      <c r="DCH32" s="128"/>
      <c r="DCI32" s="128"/>
      <c r="DCJ32" s="128"/>
      <c r="DCK32" s="128"/>
      <c r="DCL32" s="128"/>
      <c r="DCM32" s="128"/>
      <c r="DCN32" s="128"/>
      <c r="DCO32" s="128"/>
      <c r="DCP32" s="128"/>
      <c r="DCQ32" s="128"/>
      <c r="DCR32" s="128"/>
      <c r="DCS32" s="128"/>
      <c r="DLS32" s="128"/>
      <c r="DLT32" s="128"/>
      <c r="DMB32" s="128"/>
      <c r="DMC32" s="128"/>
      <c r="DMD32" s="128"/>
      <c r="DME32" s="128"/>
      <c r="DMF32" s="128"/>
      <c r="DMG32" s="128"/>
      <c r="DMH32" s="128"/>
      <c r="DMI32" s="128"/>
      <c r="DMJ32" s="128"/>
      <c r="DMK32" s="128"/>
      <c r="DML32" s="128"/>
      <c r="DMM32" s="128"/>
      <c r="DMN32" s="128"/>
      <c r="DMO32" s="128"/>
      <c r="DVO32" s="128"/>
      <c r="DVP32" s="128"/>
      <c r="DVX32" s="128"/>
      <c r="DVY32" s="128"/>
      <c r="DVZ32" s="128"/>
      <c r="DWA32" s="128"/>
      <c r="DWB32" s="128"/>
      <c r="DWC32" s="128"/>
      <c r="DWD32" s="128"/>
      <c r="DWE32" s="128"/>
      <c r="DWF32" s="128"/>
      <c r="DWG32" s="128"/>
      <c r="DWH32" s="128"/>
      <c r="DWI32" s="128"/>
      <c r="DWJ32" s="128"/>
      <c r="DWK32" s="128"/>
      <c r="EFK32" s="128"/>
      <c r="EFL32" s="128"/>
      <c r="EFT32" s="128"/>
      <c r="EFU32" s="128"/>
      <c r="EFV32" s="128"/>
      <c r="EFW32" s="128"/>
      <c r="EFX32" s="128"/>
      <c r="EFY32" s="128"/>
      <c r="EFZ32" s="128"/>
      <c r="EGA32" s="128"/>
      <c r="EGB32" s="128"/>
      <c r="EGC32" s="128"/>
      <c r="EGD32" s="128"/>
      <c r="EGE32" s="128"/>
      <c r="EGF32" s="128"/>
      <c r="EGG32" s="128"/>
      <c r="EPG32" s="128"/>
      <c r="EPH32" s="128"/>
      <c r="EPP32" s="128"/>
      <c r="EPQ32" s="128"/>
      <c r="EPR32" s="128"/>
      <c r="EPS32" s="128"/>
      <c r="EPT32" s="128"/>
      <c r="EPU32" s="128"/>
      <c r="EPV32" s="128"/>
      <c r="EPW32" s="128"/>
      <c r="EPX32" s="128"/>
      <c r="EPY32" s="128"/>
      <c r="EPZ32" s="128"/>
      <c r="EQA32" s="128"/>
      <c r="EQB32" s="128"/>
      <c r="EQC32" s="128"/>
      <c r="EZC32" s="128"/>
      <c r="EZD32" s="128"/>
      <c r="EZL32" s="128"/>
      <c r="EZM32" s="128"/>
      <c r="EZN32" s="128"/>
      <c r="EZO32" s="128"/>
      <c r="EZP32" s="128"/>
      <c r="EZQ32" s="128"/>
      <c r="EZR32" s="128"/>
      <c r="EZS32" s="128"/>
      <c r="EZT32" s="128"/>
      <c r="EZU32" s="128"/>
      <c r="EZV32" s="128"/>
      <c r="EZW32" s="128"/>
      <c r="EZX32" s="128"/>
      <c r="EZY32" s="128"/>
      <c r="FIY32" s="128"/>
      <c r="FIZ32" s="128"/>
      <c r="FJH32" s="128"/>
      <c r="FJI32" s="128"/>
      <c r="FJJ32" s="128"/>
      <c r="FJK32" s="128"/>
      <c r="FJL32" s="128"/>
      <c r="FJM32" s="128"/>
      <c r="FJN32" s="128"/>
      <c r="FJO32" s="128"/>
      <c r="FJP32" s="128"/>
      <c r="FJQ32" s="128"/>
      <c r="FJR32" s="128"/>
      <c r="FJS32" s="128"/>
      <c r="FJT32" s="128"/>
      <c r="FJU32" s="128"/>
      <c r="FSU32" s="128"/>
      <c r="FSV32" s="128"/>
      <c r="FTD32" s="128"/>
      <c r="FTE32" s="128"/>
      <c r="FTF32" s="128"/>
      <c r="FTG32" s="128"/>
      <c r="FTH32" s="128"/>
      <c r="FTI32" s="128"/>
      <c r="FTJ32" s="128"/>
      <c r="FTK32" s="128"/>
      <c r="FTL32" s="128"/>
      <c r="FTM32" s="128"/>
      <c r="FTN32" s="128"/>
      <c r="FTO32" s="128"/>
      <c r="FTP32" s="128"/>
      <c r="FTQ32" s="128"/>
      <c r="GCQ32" s="128"/>
      <c r="GCR32" s="128"/>
      <c r="GCZ32" s="128"/>
      <c r="GDA32" s="128"/>
      <c r="GDB32" s="128"/>
      <c r="GDC32" s="128"/>
      <c r="GDD32" s="128"/>
      <c r="GDE32" s="128"/>
      <c r="GDF32" s="128"/>
      <c r="GDG32" s="128"/>
      <c r="GDH32" s="128"/>
      <c r="GDI32" s="128"/>
      <c r="GDJ32" s="128"/>
      <c r="GDK32" s="128"/>
      <c r="GDL32" s="128"/>
      <c r="GDM32" s="128"/>
      <c r="GMM32" s="128"/>
      <c r="GMN32" s="128"/>
      <c r="GMV32" s="128"/>
      <c r="GMW32" s="128"/>
      <c r="GMX32" s="128"/>
      <c r="GMY32" s="128"/>
      <c r="GMZ32" s="128"/>
      <c r="GNA32" s="128"/>
      <c r="GNB32" s="128"/>
      <c r="GNC32" s="128"/>
      <c r="GND32" s="128"/>
      <c r="GNE32" s="128"/>
      <c r="GNF32" s="128"/>
      <c r="GNG32" s="128"/>
      <c r="GNH32" s="128"/>
      <c r="GNI32" s="128"/>
      <c r="GWI32" s="128"/>
      <c r="GWJ32" s="128"/>
      <c r="GWR32" s="128"/>
      <c r="GWS32" s="128"/>
      <c r="GWT32" s="128"/>
      <c r="GWU32" s="128"/>
      <c r="GWV32" s="128"/>
      <c r="GWW32" s="128"/>
      <c r="GWX32" s="128"/>
      <c r="GWY32" s="128"/>
      <c r="GWZ32" s="128"/>
      <c r="GXA32" s="128"/>
      <c r="GXB32" s="128"/>
      <c r="GXC32" s="128"/>
      <c r="GXD32" s="128"/>
      <c r="GXE32" s="128"/>
      <c r="HGE32" s="128"/>
      <c r="HGF32" s="128"/>
      <c r="HGN32" s="128"/>
      <c r="HGO32" s="128"/>
      <c r="HGP32" s="128"/>
      <c r="HGQ32" s="128"/>
      <c r="HGR32" s="128"/>
      <c r="HGS32" s="128"/>
      <c r="HGT32" s="128"/>
      <c r="HGU32" s="128"/>
      <c r="HGV32" s="128"/>
      <c r="HGW32" s="128"/>
      <c r="HGX32" s="128"/>
      <c r="HGY32" s="128"/>
      <c r="HGZ32" s="128"/>
      <c r="HHA32" s="128"/>
      <c r="HQA32" s="128"/>
      <c r="HQB32" s="128"/>
      <c r="HQJ32" s="128"/>
      <c r="HQK32" s="128"/>
      <c r="HQL32" s="128"/>
      <c r="HQM32" s="128"/>
      <c r="HQN32" s="128"/>
      <c r="HQO32" s="128"/>
      <c r="HQP32" s="128"/>
      <c r="HQQ32" s="128"/>
      <c r="HQR32" s="128"/>
      <c r="HQS32" s="128"/>
      <c r="HQT32" s="128"/>
      <c r="HQU32" s="128"/>
      <c r="HQV32" s="128"/>
      <c r="HQW32" s="128"/>
      <c r="HZW32" s="128"/>
      <c r="HZX32" s="128"/>
      <c r="IAF32" s="128"/>
      <c r="IAG32" s="128"/>
      <c r="IAH32" s="128"/>
      <c r="IAI32" s="128"/>
      <c r="IAJ32" s="128"/>
      <c r="IAK32" s="128"/>
      <c r="IAL32" s="128"/>
      <c r="IAM32" s="128"/>
      <c r="IAN32" s="128"/>
      <c r="IAO32" s="128"/>
      <c r="IAP32" s="128"/>
      <c r="IAQ32" s="128"/>
      <c r="IAR32" s="128"/>
      <c r="IAS32" s="128"/>
      <c r="IJS32" s="128"/>
      <c r="IJT32" s="128"/>
      <c r="IKB32" s="128"/>
      <c r="IKC32" s="128"/>
      <c r="IKD32" s="128"/>
      <c r="IKE32" s="128"/>
      <c r="IKF32" s="128"/>
      <c r="IKG32" s="128"/>
      <c r="IKH32" s="128"/>
      <c r="IKI32" s="128"/>
      <c r="IKJ32" s="128"/>
      <c r="IKK32" s="128"/>
      <c r="IKL32" s="128"/>
      <c r="IKM32" s="128"/>
      <c r="IKN32" s="128"/>
      <c r="IKO32" s="128"/>
      <c r="ITO32" s="128"/>
      <c r="ITP32" s="128"/>
      <c r="ITX32" s="128"/>
      <c r="ITY32" s="128"/>
      <c r="ITZ32" s="128"/>
      <c r="IUA32" s="128"/>
      <c r="IUB32" s="128"/>
      <c r="IUC32" s="128"/>
      <c r="IUD32" s="128"/>
      <c r="IUE32" s="128"/>
      <c r="IUF32" s="128"/>
      <c r="IUG32" s="128"/>
      <c r="IUH32" s="128"/>
      <c r="IUI32" s="128"/>
      <c r="IUJ32" s="128"/>
      <c r="IUK32" s="128"/>
      <c r="JDK32" s="128"/>
      <c r="JDL32" s="128"/>
      <c r="JDT32" s="128"/>
      <c r="JDU32" s="128"/>
      <c r="JDV32" s="128"/>
      <c r="JDW32" s="128"/>
      <c r="JDX32" s="128"/>
      <c r="JDY32" s="128"/>
      <c r="JDZ32" s="128"/>
      <c r="JEA32" s="128"/>
      <c r="JEB32" s="128"/>
      <c r="JEC32" s="128"/>
      <c r="JED32" s="128"/>
      <c r="JEE32" s="128"/>
      <c r="JEF32" s="128"/>
      <c r="JEG32" s="128"/>
      <c r="JNG32" s="128"/>
      <c r="JNH32" s="128"/>
      <c r="JNP32" s="128"/>
      <c r="JNQ32" s="128"/>
      <c r="JNR32" s="128"/>
      <c r="JNS32" s="128"/>
      <c r="JNT32" s="128"/>
      <c r="JNU32" s="128"/>
      <c r="JNV32" s="128"/>
      <c r="JNW32" s="128"/>
      <c r="JNX32" s="128"/>
      <c r="JNY32" s="128"/>
      <c r="JNZ32" s="128"/>
      <c r="JOA32" s="128"/>
      <c r="JOB32" s="128"/>
      <c r="JOC32" s="128"/>
      <c r="JXC32" s="128"/>
      <c r="JXD32" s="128"/>
      <c r="JXL32" s="128"/>
      <c r="JXM32" s="128"/>
      <c r="JXN32" s="128"/>
      <c r="JXO32" s="128"/>
      <c r="JXP32" s="128"/>
      <c r="JXQ32" s="128"/>
      <c r="JXR32" s="128"/>
      <c r="JXS32" s="128"/>
      <c r="JXT32" s="128"/>
      <c r="JXU32" s="128"/>
      <c r="JXV32" s="128"/>
      <c r="JXW32" s="128"/>
      <c r="JXX32" s="128"/>
      <c r="JXY32" s="128"/>
      <c r="KGY32" s="128"/>
      <c r="KGZ32" s="128"/>
      <c r="KHH32" s="128"/>
      <c r="KHI32" s="128"/>
      <c r="KHJ32" s="128"/>
      <c r="KHK32" s="128"/>
      <c r="KHL32" s="128"/>
      <c r="KHM32" s="128"/>
      <c r="KHN32" s="128"/>
      <c r="KHO32" s="128"/>
      <c r="KHP32" s="128"/>
      <c r="KHQ32" s="128"/>
      <c r="KHR32" s="128"/>
      <c r="KHS32" s="128"/>
      <c r="KHT32" s="128"/>
      <c r="KHU32" s="128"/>
      <c r="KQU32" s="128"/>
      <c r="KQV32" s="128"/>
      <c r="KRD32" s="128"/>
      <c r="KRE32" s="128"/>
      <c r="KRF32" s="128"/>
      <c r="KRG32" s="128"/>
      <c r="KRH32" s="128"/>
      <c r="KRI32" s="128"/>
      <c r="KRJ32" s="128"/>
      <c r="KRK32" s="128"/>
      <c r="KRL32" s="128"/>
      <c r="KRM32" s="128"/>
      <c r="KRN32" s="128"/>
      <c r="KRO32" s="128"/>
      <c r="KRP32" s="128"/>
      <c r="KRQ32" s="128"/>
      <c r="LAQ32" s="128"/>
      <c r="LAR32" s="128"/>
      <c r="LAZ32" s="128"/>
      <c r="LBA32" s="128"/>
      <c r="LBB32" s="128"/>
      <c r="LBC32" s="128"/>
      <c r="LBD32" s="128"/>
      <c r="LBE32" s="128"/>
      <c r="LBF32" s="128"/>
      <c r="LBG32" s="128"/>
      <c r="LBH32" s="128"/>
      <c r="LBI32" s="128"/>
      <c r="LBJ32" s="128"/>
      <c r="LBK32" s="128"/>
      <c r="LBL32" s="128"/>
      <c r="LBM32" s="128"/>
      <c r="LKM32" s="128"/>
      <c r="LKN32" s="128"/>
      <c r="LKV32" s="128"/>
      <c r="LKW32" s="128"/>
      <c r="LKX32" s="128"/>
      <c r="LKY32" s="128"/>
      <c r="LKZ32" s="128"/>
      <c r="LLA32" s="128"/>
      <c r="LLB32" s="128"/>
      <c r="LLC32" s="128"/>
      <c r="LLD32" s="128"/>
      <c r="LLE32" s="128"/>
      <c r="LLF32" s="128"/>
      <c r="LLG32" s="128"/>
      <c r="LLH32" s="128"/>
      <c r="LLI32" s="128"/>
      <c r="LUI32" s="128"/>
      <c r="LUJ32" s="128"/>
      <c r="LUR32" s="128"/>
      <c r="LUS32" s="128"/>
      <c r="LUT32" s="128"/>
      <c r="LUU32" s="128"/>
      <c r="LUV32" s="128"/>
      <c r="LUW32" s="128"/>
      <c r="LUX32" s="128"/>
      <c r="LUY32" s="128"/>
      <c r="LUZ32" s="128"/>
      <c r="LVA32" s="128"/>
      <c r="LVB32" s="128"/>
      <c r="LVC32" s="128"/>
      <c r="LVD32" s="128"/>
      <c r="LVE32" s="128"/>
      <c r="MEE32" s="128"/>
      <c r="MEF32" s="128"/>
      <c r="MEN32" s="128"/>
      <c r="MEO32" s="128"/>
      <c r="MEP32" s="128"/>
      <c r="MEQ32" s="128"/>
      <c r="MER32" s="128"/>
      <c r="MES32" s="128"/>
      <c r="MET32" s="128"/>
      <c r="MEU32" s="128"/>
      <c r="MEV32" s="128"/>
      <c r="MEW32" s="128"/>
      <c r="MEX32" s="128"/>
      <c r="MEY32" s="128"/>
      <c r="MEZ32" s="128"/>
      <c r="MFA32" s="128"/>
      <c r="MOA32" s="128"/>
      <c r="MOB32" s="128"/>
      <c r="MOJ32" s="128"/>
      <c r="MOK32" s="128"/>
      <c r="MOL32" s="128"/>
      <c r="MOM32" s="128"/>
      <c r="MON32" s="128"/>
      <c r="MOO32" s="128"/>
      <c r="MOP32" s="128"/>
      <c r="MOQ32" s="128"/>
      <c r="MOR32" s="128"/>
      <c r="MOS32" s="128"/>
      <c r="MOT32" s="128"/>
      <c r="MOU32" s="128"/>
      <c r="MOV32" s="128"/>
      <c r="MOW32" s="128"/>
      <c r="MXW32" s="128"/>
      <c r="MXX32" s="128"/>
      <c r="MYF32" s="128"/>
      <c r="MYG32" s="128"/>
      <c r="MYH32" s="128"/>
      <c r="MYI32" s="128"/>
      <c r="MYJ32" s="128"/>
      <c r="MYK32" s="128"/>
      <c r="MYL32" s="128"/>
      <c r="MYM32" s="128"/>
      <c r="MYN32" s="128"/>
      <c r="MYO32" s="128"/>
      <c r="MYP32" s="128"/>
      <c r="MYQ32" s="128"/>
      <c r="MYR32" s="128"/>
      <c r="MYS32" s="128"/>
      <c r="NHS32" s="128"/>
      <c r="NHT32" s="128"/>
      <c r="NIB32" s="128"/>
      <c r="NIC32" s="128"/>
      <c r="NID32" s="128"/>
      <c r="NIE32" s="128"/>
      <c r="NIF32" s="128"/>
      <c r="NIG32" s="128"/>
      <c r="NIH32" s="128"/>
      <c r="NII32" s="128"/>
      <c r="NIJ32" s="128"/>
      <c r="NIK32" s="128"/>
      <c r="NIL32" s="128"/>
      <c r="NIM32" s="128"/>
      <c r="NIN32" s="128"/>
      <c r="NIO32" s="128"/>
      <c r="NRO32" s="128"/>
      <c r="NRP32" s="128"/>
      <c r="NRX32" s="128"/>
      <c r="NRY32" s="128"/>
      <c r="NRZ32" s="128"/>
      <c r="NSA32" s="128"/>
      <c r="NSB32" s="128"/>
      <c r="NSC32" s="128"/>
      <c r="NSD32" s="128"/>
      <c r="NSE32" s="128"/>
      <c r="NSF32" s="128"/>
      <c r="NSG32" s="128"/>
      <c r="NSH32" s="128"/>
      <c r="NSI32" s="128"/>
      <c r="NSJ32" s="128"/>
      <c r="NSK32" s="128"/>
      <c r="OBK32" s="128"/>
      <c r="OBL32" s="128"/>
      <c r="OBT32" s="128"/>
      <c r="OBU32" s="128"/>
      <c r="OBV32" s="128"/>
      <c r="OBW32" s="128"/>
      <c r="OBX32" s="128"/>
      <c r="OBY32" s="128"/>
      <c r="OBZ32" s="128"/>
      <c r="OCA32" s="128"/>
      <c r="OCB32" s="128"/>
      <c r="OCC32" s="128"/>
      <c r="OCD32" s="128"/>
      <c r="OCE32" s="128"/>
      <c r="OCF32" s="128"/>
      <c r="OCG32" s="128"/>
      <c r="OLG32" s="128"/>
      <c r="OLH32" s="128"/>
      <c r="OLP32" s="128"/>
      <c r="OLQ32" s="128"/>
      <c r="OLR32" s="128"/>
      <c r="OLS32" s="128"/>
      <c r="OLT32" s="128"/>
      <c r="OLU32" s="128"/>
      <c r="OLV32" s="128"/>
      <c r="OLW32" s="128"/>
      <c r="OLX32" s="128"/>
      <c r="OLY32" s="128"/>
      <c r="OLZ32" s="128"/>
      <c r="OMA32" s="128"/>
      <c r="OMB32" s="128"/>
      <c r="OMC32" s="128"/>
      <c r="OVC32" s="128"/>
      <c r="OVD32" s="128"/>
      <c r="OVL32" s="128"/>
      <c r="OVM32" s="128"/>
      <c r="OVN32" s="128"/>
      <c r="OVO32" s="128"/>
      <c r="OVP32" s="128"/>
      <c r="OVQ32" s="128"/>
      <c r="OVR32" s="128"/>
      <c r="OVS32" s="128"/>
      <c r="OVT32" s="128"/>
      <c r="OVU32" s="128"/>
      <c r="OVV32" s="128"/>
      <c r="OVW32" s="128"/>
      <c r="OVX32" s="128"/>
      <c r="OVY32" s="128"/>
      <c r="PEY32" s="128"/>
      <c r="PEZ32" s="128"/>
      <c r="PFH32" s="128"/>
      <c r="PFI32" s="128"/>
      <c r="PFJ32" s="128"/>
      <c r="PFK32" s="128"/>
      <c r="PFL32" s="128"/>
      <c r="PFM32" s="128"/>
      <c r="PFN32" s="128"/>
      <c r="PFO32" s="128"/>
      <c r="PFP32" s="128"/>
      <c r="PFQ32" s="128"/>
      <c r="PFR32" s="128"/>
      <c r="PFS32" s="128"/>
      <c r="PFT32" s="128"/>
      <c r="PFU32" s="128"/>
      <c r="POU32" s="128"/>
      <c r="POV32" s="128"/>
      <c r="PPD32" s="128"/>
      <c r="PPE32" s="128"/>
      <c r="PPF32" s="128"/>
      <c r="PPG32" s="128"/>
      <c r="PPH32" s="128"/>
      <c r="PPI32" s="128"/>
      <c r="PPJ32" s="128"/>
      <c r="PPK32" s="128"/>
      <c r="PPL32" s="128"/>
      <c r="PPM32" s="128"/>
      <c r="PPN32" s="128"/>
      <c r="PPO32" s="128"/>
      <c r="PPP32" s="128"/>
      <c r="PPQ32" s="128"/>
      <c r="PYQ32" s="128"/>
      <c r="PYR32" s="128"/>
      <c r="PYZ32" s="128"/>
      <c r="PZA32" s="128"/>
      <c r="PZB32" s="128"/>
      <c r="PZC32" s="128"/>
      <c r="PZD32" s="128"/>
      <c r="PZE32" s="128"/>
      <c r="PZF32" s="128"/>
      <c r="PZG32" s="128"/>
      <c r="PZH32" s="128"/>
      <c r="PZI32" s="128"/>
      <c r="PZJ32" s="128"/>
      <c r="PZK32" s="128"/>
      <c r="PZL32" s="128"/>
      <c r="PZM32" s="128"/>
      <c r="QIM32" s="128"/>
      <c r="QIN32" s="128"/>
      <c r="QIV32" s="128"/>
      <c r="QIW32" s="128"/>
      <c r="QIX32" s="128"/>
      <c r="QIY32" s="128"/>
      <c r="QIZ32" s="128"/>
      <c r="QJA32" s="128"/>
      <c r="QJB32" s="128"/>
      <c r="QJC32" s="128"/>
      <c r="QJD32" s="128"/>
      <c r="QJE32" s="128"/>
      <c r="QJF32" s="128"/>
      <c r="QJG32" s="128"/>
      <c r="QJH32" s="128"/>
      <c r="QJI32" s="128"/>
      <c r="QSI32" s="128"/>
      <c r="QSJ32" s="128"/>
      <c r="QSR32" s="128"/>
      <c r="QSS32" s="128"/>
      <c r="QST32" s="128"/>
      <c r="QSU32" s="128"/>
      <c r="QSV32" s="128"/>
      <c r="QSW32" s="128"/>
      <c r="QSX32" s="128"/>
      <c r="QSY32" s="128"/>
      <c r="QSZ32" s="128"/>
      <c r="QTA32" s="128"/>
      <c r="QTB32" s="128"/>
      <c r="QTC32" s="128"/>
      <c r="QTD32" s="128"/>
      <c r="QTE32" s="128"/>
      <c r="RCE32" s="128"/>
      <c r="RCF32" s="128"/>
      <c r="RCN32" s="128"/>
      <c r="RCO32" s="128"/>
      <c r="RCP32" s="128"/>
      <c r="RCQ32" s="128"/>
      <c r="RCR32" s="128"/>
      <c r="RCS32" s="128"/>
      <c r="RCT32" s="128"/>
      <c r="RCU32" s="128"/>
      <c r="RCV32" s="128"/>
      <c r="RCW32" s="128"/>
      <c r="RCX32" s="128"/>
      <c r="RCY32" s="128"/>
      <c r="RCZ32" s="128"/>
      <c r="RDA32" s="128"/>
      <c r="RMA32" s="128"/>
      <c r="RMB32" s="128"/>
      <c r="RMJ32" s="128"/>
      <c r="RMK32" s="128"/>
      <c r="RML32" s="128"/>
      <c r="RMM32" s="128"/>
      <c r="RMN32" s="128"/>
      <c r="RMO32" s="128"/>
      <c r="RMP32" s="128"/>
      <c r="RMQ32" s="128"/>
      <c r="RMR32" s="128"/>
      <c r="RMS32" s="128"/>
      <c r="RMT32" s="128"/>
      <c r="RMU32" s="128"/>
      <c r="RMV32" s="128"/>
      <c r="RMW32" s="128"/>
      <c r="RVW32" s="128"/>
      <c r="RVX32" s="128"/>
      <c r="RWF32" s="128"/>
      <c r="RWG32" s="128"/>
      <c r="RWH32" s="128"/>
      <c r="RWI32" s="128"/>
      <c r="RWJ32" s="128"/>
      <c r="RWK32" s="128"/>
      <c r="RWL32" s="128"/>
      <c r="RWM32" s="128"/>
      <c r="RWN32" s="128"/>
      <c r="RWO32" s="128"/>
      <c r="RWP32" s="128"/>
      <c r="RWQ32" s="128"/>
      <c r="RWR32" s="128"/>
      <c r="RWS32" s="128"/>
      <c r="SFS32" s="128"/>
      <c r="SFT32" s="128"/>
      <c r="SGB32" s="128"/>
      <c r="SGC32" s="128"/>
      <c r="SGD32" s="128"/>
      <c r="SGE32" s="128"/>
      <c r="SGF32" s="128"/>
      <c r="SGG32" s="128"/>
      <c r="SGH32" s="128"/>
      <c r="SGI32" s="128"/>
      <c r="SGJ32" s="128"/>
      <c r="SGK32" s="128"/>
      <c r="SGL32" s="128"/>
      <c r="SGM32" s="128"/>
      <c r="SGN32" s="128"/>
      <c r="SGO32" s="128"/>
      <c r="SPO32" s="128"/>
      <c r="SPP32" s="128"/>
      <c r="SPX32" s="128"/>
      <c r="SPY32" s="128"/>
      <c r="SPZ32" s="128"/>
      <c r="SQA32" s="128"/>
      <c r="SQB32" s="128"/>
      <c r="SQC32" s="128"/>
      <c r="SQD32" s="128"/>
      <c r="SQE32" s="128"/>
      <c r="SQF32" s="128"/>
      <c r="SQG32" s="128"/>
      <c r="SQH32" s="128"/>
      <c r="SQI32" s="128"/>
      <c r="SQJ32" s="128"/>
      <c r="SQK32" s="128"/>
      <c r="SZK32" s="128"/>
      <c r="SZL32" s="128"/>
      <c r="SZT32" s="128"/>
      <c r="SZU32" s="128"/>
      <c r="SZV32" s="128"/>
      <c r="SZW32" s="128"/>
      <c r="SZX32" s="128"/>
      <c r="SZY32" s="128"/>
      <c r="SZZ32" s="128"/>
      <c r="TAA32" s="128"/>
      <c r="TAB32" s="128"/>
      <c r="TAC32" s="128"/>
      <c r="TAD32" s="128"/>
      <c r="TAE32" s="128"/>
      <c r="TAF32" s="128"/>
      <c r="TAG32" s="128"/>
      <c r="TJG32" s="128"/>
      <c r="TJH32" s="128"/>
      <c r="TJP32" s="128"/>
      <c r="TJQ32" s="128"/>
      <c r="TJR32" s="128"/>
      <c r="TJS32" s="128"/>
      <c r="TJT32" s="128"/>
      <c r="TJU32" s="128"/>
      <c r="TJV32" s="128"/>
      <c r="TJW32" s="128"/>
      <c r="TJX32" s="128"/>
      <c r="TJY32" s="128"/>
      <c r="TJZ32" s="128"/>
      <c r="TKA32" s="128"/>
      <c r="TKB32" s="128"/>
      <c r="TKC32" s="128"/>
      <c r="TTC32" s="128"/>
      <c r="TTD32" s="128"/>
      <c r="TTL32" s="128"/>
      <c r="TTM32" s="128"/>
      <c r="TTN32" s="128"/>
      <c r="TTO32" s="128"/>
      <c r="TTP32" s="128"/>
      <c r="TTQ32" s="128"/>
      <c r="TTR32" s="128"/>
      <c r="TTS32" s="128"/>
      <c r="TTT32" s="128"/>
      <c r="TTU32" s="128"/>
      <c r="TTV32" s="128"/>
      <c r="TTW32" s="128"/>
      <c r="TTX32" s="128"/>
      <c r="TTY32" s="128"/>
      <c r="UCY32" s="128"/>
      <c r="UCZ32" s="128"/>
      <c r="UDH32" s="128"/>
      <c r="UDI32" s="128"/>
      <c r="UDJ32" s="128"/>
      <c r="UDK32" s="128"/>
      <c r="UDL32" s="128"/>
      <c r="UDM32" s="128"/>
      <c r="UDN32" s="128"/>
      <c r="UDO32" s="128"/>
      <c r="UDP32" s="128"/>
      <c r="UDQ32" s="128"/>
      <c r="UDR32" s="128"/>
      <c r="UDS32" s="128"/>
      <c r="UDT32" s="128"/>
      <c r="UDU32" s="128"/>
      <c r="UMU32" s="128"/>
      <c r="UMV32" s="128"/>
      <c r="UND32" s="128"/>
      <c r="UNE32" s="128"/>
      <c r="UNF32" s="128"/>
      <c r="UNG32" s="128"/>
      <c r="UNH32" s="128"/>
      <c r="UNI32" s="128"/>
      <c r="UNJ32" s="128"/>
      <c r="UNK32" s="128"/>
      <c r="UNL32" s="128"/>
      <c r="UNM32" s="128"/>
      <c r="UNN32" s="128"/>
      <c r="UNO32" s="128"/>
      <c r="UNP32" s="128"/>
      <c r="UNQ32" s="128"/>
      <c r="UWQ32" s="128"/>
      <c r="UWR32" s="128"/>
      <c r="UWZ32" s="128"/>
      <c r="UXA32" s="128"/>
      <c r="UXB32" s="128"/>
      <c r="UXC32" s="128"/>
      <c r="UXD32" s="128"/>
      <c r="UXE32" s="128"/>
      <c r="UXF32" s="128"/>
      <c r="UXG32" s="128"/>
      <c r="UXH32" s="128"/>
      <c r="UXI32" s="128"/>
      <c r="UXJ32" s="128"/>
      <c r="UXK32" s="128"/>
      <c r="UXL32" s="128"/>
      <c r="UXM32" s="128"/>
      <c r="VGM32" s="128"/>
      <c r="VGN32" s="128"/>
      <c r="VGV32" s="128"/>
      <c r="VGW32" s="128"/>
      <c r="VGX32" s="128"/>
      <c r="VGY32" s="128"/>
      <c r="VGZ32" s="128"/>
      <c r="VHA32" s="128"/>
      <c r="VHB32" s="128"/>
      <c r="VHC32" s="128"/>
      <c r="VHD32" s="128"/>
      <c r="VHE32" s="128"/>
      <c r="VHF32" s="128"/>
      <c r="VHG32" s="128"/>
      <c r="VHH32" s="128"/>
      <c r="VHI32" s="128"/>
      <c r="VQI32" s="128"/>
      <c r="VQJ32" s="128"/>
      <c r="VQR32" s="128"/>
      <c r="VQS32" s="128"/>
      <c r="VQT32" s="128"/>
      <c r="VQU32" s="128"/>
      <c r="VQV32" s="128"/>
      <c r="VQW32" s="128"/>
      <c r="VQX32" s="128"/>
      <c r="VQY32" s="128"/>
      <c r="VQZ32" s="128"/>
      <c r="VRA32" s="128"/>
      <c r="VRB32" s="128"/>
      <c r="VRC32" s="128"/>
      <c r="VRD32" s="128"/>
      <c r="VRE32" s="128"/>
      <c r="WAE32" s="128"/>
      <c r="WAF32" s="128"/>
      <c r="WAN32" s="128"/>
      <c r="WAO32" s="128"/>
      <c r="WAP32" s="128"/>
      <c r="WAQ32" s="128"/>
      <c r="WAR32" s="128"/>
      <c r="WAS32" s="128"/>
      <c r="WAT32" s="128"/>
      <c r="WAU32" s="128"/>
      <c r="WAV32" s="128"/>
      <c r="WAW32" s="128"/>
      <c r="WAX32" s="128"/>
      <c r="WAY32" s="128"/>
      <c r="WAZ32" s="128"/>
      <c r="WBA32" s="128"/>
      <c r="WKA32" s="128"/>
      <c r="WKB32" s="128"/>
      <c r="WKJ32" s="128"/>
      <c r="WKK32" s="128"/>
      <c r="WKL32" s="128"/>
      <c r="WKM32" s="128"/>
      <c r="WKN32" s="128"/>
      <c r="WKO32" s="128"/>
      <c r="WKP32" s="128"/>
      <c r="WKQ32" s="128"/>
      <c r="WKR32" s="128"/>
      <c r="WKS32" s="128"/>
      <c r="WKT32" s="128"/>
      <c r="WKU32" s="128"/>
      <c r="WKV32" s="128"/>
      <c r="WKW32" s="128"/>
      <c r="WTW32" s="128"/>
      <c r="WTX32" s="128"/>
      <c r="WUF32" s="128"/>
      <c r="WUG32" s="128"/>
      <c r="WUH32" s="128"/>
      <c r="WUI32" s="128"/>
      <c r="WUJ32" s="128"/>
      <c r="WUK32" s="128"/>
      <c r="WUL32" s="128"/>
      <c r="WUM32" s="128"/>
      <c r="WUN32" s="128"/>
      <c r="WUO32" s="128"/>
      <c r="WUP32" s="128"/>
      <c r="WUQ32" s="128"/>
      <c r="WUR32" s="128"/>
      <c r="WUS32" s="128"/>
    </row>
    <row r="33" spans="1:1009 1243:2033 2267:3057 3291:4081 4315:5105 5339:6129 6363:7153 7387:8177 8411:9201 9435:10225 10459:11249 11483:12273 12507:13297 13531:14321 14555:15345 15579:16113" outlineLevel="1">
      <c r="A33" s="138"/>
      <c r="B33" s="263" t="s">
        <v>37</v>
      </c>
      <c r="C33" s="238"/>
      <c r="D33" s="258">
        <v>75</v>
      </c>
      <c r="E33" s="257">
        <v>75</v>
      </c>
      <c r="F33" s="217"/>
      <c r="G33" s="245">
        <v>0</v>
      </c>
      <c r="H33" s="229">
        <f t="shared" si="0"/>
        <v>0</v>
      </c>
      <c r="I33" s="254"/>
      <c r="J33" s="254"/>
      <c r="K33" s="254"/>
      <c r="L33" s="254"/>
      <c r="M33" s="248"/>
      <c r="HK33" s="128"/>
      <c r="HL33" s="128"/>
      <c r="HT33" s="128"/>
      <c r="HU33" s="128"/>
      <c r="HV33" s="128"/>
      <c r="HW33" s="128"/>
      <c r="HX33" s="128"/>
      <c r="HY33" s="128"/>
      <c r="HZ33" s="128"/>
      <c r="IA33" s="128"/>
      <c r="IB33" s="128"/>
      <c r="IC33" s="128"/>
      <c r="ID33" s="128"/>
      <c r="IE33" s="128"/>
      <c r="IF33" s="128"/>
      <c r="IG33" s="128"/>
      <c r="RG33" s="128"/>
      <c r="RH33" s="128"/>
      <c r="RP33" s="128"/>
      <c r="RQ33" s="128"/>
      <c r="RR33" s="128"/>
      <c r="RS33" s="128"/>
      <c r="RT33" s="128"/>
      <c r="RU33" s="128"/>
      <c r="RV33" s="128"/>
      <c r="RW33" s="128"/>
      <c r="RX33" s="128"/>
      <c r="RY33" s="128"/>
      <c r="RZ33" s="128"/>
      <c r="SA33" s="128"/>
      <c r="SB33" s="128"/>
      <c r="SC33" s="128"/>
      <c r="ABC33" s="128"/>
      <c r="ABD33" s="128"/>
      <c r="ABL33" s="128"/>
      <c r="ABM33" s="128"/>
      <c r="ABN33" s="128"/>
      <c r="ABO33" s="128"/>
      <c r="ABP33" s="128"/>
      <c r="ABQ33" s="128"/>
      <c r="ABR33" s="128"/>
      <c r="ABS33" s="128"/>
      <c r="ABT33" s="128"/>
      <c r="ABU33" s="128"/>
      <c r="ABV33" s="128"/>
      <c r="ABW33" s="128"/>
      <c r="ABX33" s="128"/>
      <c r="ABY33" s="128"/>
      <c r="AKY33" s="128"/>
      <c r="AKZ33" s="128"/>
      <c r="ALH33" s="128"/>
      <c r="ALI33" s="128"/>
      <c r="ALJ33" s="128"/>
      <c r="ALK33" s="128"/>
      <c r="ALL33" s="128"/>
      <c r="ALM33" s="128"/>
      <c r="ALN33" s="128"/>
      <c r="ALO33" s="128"/>
      <c r="ALP33" s="128"/>
      <c r="ALQ33" s="128"/>
      <c r="ALR33" s="128"/>
      <c r="ALS33" s="128"/>
      <c r="ALT33" s="128"/>
      <c r="ALU33" s="128"/>
      <c r="AUU33" s="128"/>
      <c r="AUV33" s="128"/>
      <c r="AVD33" s="128"/>
      <c r="AVE33" s="128"/>
      <c r="AVF33" s="128"/>
      <c r="AVG33" s="128"/>
      <c r="AVH33" s="128"/>
      <c r="AVI33" s="128"/>
      <c r="AVJ33" s="128"/>
      <c r="AVK33" s="128"/>
      <c r="AVL33" s="128"/>
      <c r="AVM33" s="128"/>
      <c r="AVN33" s="128"/>
      <c r="AVO33" s="128"/>
      <c r="AVP33" s="128"/>
      <c r="AVQ33" s="128"/>
      <c r="BEQ33" s="128"/>
      <c r="BER33" s="128"/>
      <c r="BEZ33" s="128"/>
      <c r="BFA33" s="128"/>
      <c r="BFB33" s="128"/>
      <c r="BFC33" s="128"/>
      <c r="BFD33" s="128"/>
      <c r="BFE33" s="128"/>
      <c r="BFF33" s="128"/>
      <c r="BFG33" s="128"/>
      <c r="BFH33" s="128"/>
      <c r="BFI33" s="128"/>
      <c r="BFJ33" s="128"/>
      <c r="BFK33" s="128"/>
      <c r="BFL33" s="128"/>
      <c r="BFM33" s="128"/>
      <c r="BOM33" s="128"/>
      <c r="BON33" s="128"/>
      <c r="BOV33" s="128"/>
      <c r="BOW33" s="128"/>
      <c r="BOX33" s="128"/>
      <c r="BOY33" s="128"/>
      <c r="BOZ33" s="128"/>
      <c r="BPA33" s="128"/>
      <c r="BPB33" s="128"/>
      <c r="BPC33" s="128"/>
      <c r="BPD33" s="128"/>
      <c r="BPE33" s="128"/>
      <c r="BPF33" s="128"/>
      <c r="BPG33" s="128"/>
      <c r="BPH33" s="128"/>
      <c r="BPI33" s="128"/>
      <c r="BYI33" s="128"/>
      <c r="BYJ33" s="128"/>
      <c r="BYR33" s="128"/>
      <c r="BYS33" s="128"/>
      <c r="BYT33" s="128"/>
      <c r="BYU33" s="128"/>
      <c r="BYV33" s="128"/>
      <c r="BYW33" s="128"/>
      <c r="BYX33" s="128"/>
      <c r="BYY33" s="128"/>
      <c r="BYZ33" s="128"/>
      <c r="BZA33" s="128"/>
      <c r="BZB33" s="128"/>
      <c r="BZC33" s="128"/>
      <c r="BZD33" s="128"/>
      <c r="BZE33" s="128"/>
      <c r="CIE33" s="128"/>
      <c r="CIF33" s="128"/>
      <c r="CIN33" s="128"/>
      <c r="CIO33" s="128"/>
      <c r="CIP33" s="128"/>
      <c r="CIQ33" s="128"/>
      <c r="CIR33" s="128"/>
      <c r="CIS33" s="128"/>
      <c r="CIT33" s="128"/>
      <c r="CIU33" s="128"/>
      <c r="CIV33" s="128"/>
      <c r="CIW33" s="128"/>
      <c r="CIX33" s="128"/>
      <c r="CIY33" s="128"/>
      <c r="CIZ33" s="128"/>
      <c r="CJA33" s="128"/>
      <c r="CSA33" s="128"/>
      <c r="CSB33" s="128"/>
      <c r="CSJ33" s="128"/>
      <c r="CSK33" s="128"/>
      <c r="CSL33" s="128"/>
      <c r="CSM33" s="128"/>
      <c r="CSN33" s="128"/>
      <c r="CSO33" s="128"/>
      <c r="CSP33" s="128"/>
      <c r="CSQ33" s="128"/>
      <c r="CSR33" s="128"/>
      <c r="CSS33" s="128"/>
      <c r="CST33" s="128"/>
      <c r="CSU33" s="128"/>
      <c r="CSV33" s="128"/>
      <c r="CSW33" s="128"/>
      <c r="DBW33" s="128"/>
      <c r="DBX33" s="128"/>
      <c r="DCF33" s="128"/>
      <c r="DCG33" s="128"/>
      <c r="DCH33" s="128"/>
      <c r="DCI33" s="128"/>
      <c r="DCJ33" s="128"/>
      <c r="DCK33" s="128"/>
      <c r="DCL33" s="128"/>
      <c r="DCM33" s="128"/>
      <c r="DCN33" s="128"/>
      <c r="DCO33" s="128"/>
      <c r="DCP33" s="128"/>
      <c r="DCQ33" s="128"/>
      <c r="DCR33" s="128"/>
      <c r="DCS33" s="128"/>
      <c r="DLS33" s="128"/>
      <c r="DLT33" s="128"/>
      <c r="DMB33" s="128"/>
      <c r="DMC33" s="128"/>
      <c r="DMD33" s="128"/>
      <c r="DME33" s="128"/>
      <c r="DMF33" s="128"/>
      <c r="DMG33" s="128"/>
      <c r="DMH33" s="128"/>
      <c r="DMI33" s="128"/>
      <c r="DMJ33" s="128"/>
      <c r="DMK33" s="128"/>
      <c r="DML33" s="128"/>
      <c r="DMM33" s="128"/>
      <c r="DMN33" s="128"/>
      <c r="DMO33" s="128"/>
      <c r="DVO33" s="128"/>
      <c r="DVP33" s="128"/>
      <c r="DVX33" s="128"/>
      <c r="DVY33" s="128"/>
      <c r="DVZ33" s="128"/>
      <c r="DWA33" s="128"/>
      <c r="DWB33" s="128"/>
      <c r="DWC33" s="128"/>
      <c r="DWD33" s="128"/>
      <c r="DWE33" s="128"/>
      <c r="DWF33" s="128"/>
      <c r="DWG33" s="128"/>
      <c r="DWH33" s="128"/>
      <c r="DWI33" s="128"/>
      <c r="DWJ33" s="128"/>
      <c r="DWK33" s="128"/>
      <c r="EFK33" s="128"/>
      <c r="EFL33" s="128"/>
      <c r="EFT33" s="128"/>
      <c r="EFU33" s="128"/>
      <c r="EFV33" s="128"/>
      <c r="EFW33" s="128"/>
      <c r="EFX33" s="128"/>
      <c r="EFY33" s="128"/>
      <c r="EFZ33" s="128"/>
      <c r="EGA33" s="128"/>
      <c r="EGB33" s="128"/>
      <c r="EGC33" s="128"/>
      <c r="EGD33" s="128"/>
      <c r="EGE33" s="128"/>
      <c r="EGF33" s="128"/>
      <c r="EGG33" s="128"/>
      <c r="EPG33" s="128"/>
      <c r="EPH33" s="128"/>
      <c r="EPP33" s="128"/>
      <c r="EPQ33" s="128"/>
      <c r="EPR33" s="128"/>
      <c r="EPS33" s="128"/>
      <c r="EPT33" s="128"/>
      <c r="EPU33" s="128"/>
      <c r="EPV33" s="128"/>
      <c r="EPW33" s="128"/>
      <c r="EPX33" s="128"/>
      <c r="EPY33" s="128"/>
      <c r="EPZ33" s="128"/>
      <c r="EQA33" s="128"/>
      <c r="EQB33" s="128"/>
      <c r="EQC33" s="128"/>
      <c r="EZC33" s="128"/>
      <c r="EZD33" s="128"/>
      <c r="EZL33" s="128"/>
      <c r="EZM33" s="128"/>
      <c r="EZN33" s="128"/>
      <c r="EZO33" s="128"/>
      <c r="EZP33" s="128"/>
      <c r="EZQ33" s="128"/>
      <c r="EZR33" s="128"/>
      <c r="EZS33" s="128"/>
      <c r="EZT33" s="128"/>
      <c r="EZU33" s="128"/>
      <c r="EZV33" s="128"/>
      <c r="EZW33" s="128"/>
      <c r="EZX33" s="128"/>
      <c r="EZY33" s="128"/>
      <c r="FIY33" s="128"/>
      <c r="FIZ33" s="128"/>
      <c r="FJH33" s="128"/>
      <c r="FJI33" s="128"/>
      <c r="FJJ33" s="128"/>
      <c r="FJK33" s="128"/>
      <c r="FJL33" s="128"/>
      <c r="FJM33" s="128"/>
      <c r="FJN33" s="128"/>
      <c r="FJO33" s="128"/>
      <c r="FJP33" s="128"/>
      <c r="FJQ33" s="128"/>
      <c r="FJR33" s="128"/>
      <c r="FJS33" s="128"/>
      <c r="FJT33" s="128"/>
      <c r="FJU33" s="128"/>
      <c r="FSU33" s="128"/>
      <c r="FSV33" s="128"/>
      <c r="FTD33" s="128"/>
      <c r="FTE33" s="128"/>
      <c r="FTF33" s="128"/>
      <c r="FTG33" s="128"/>
      <c r="FTH33" s="128"/>
      <c r="FTI33" s="128"/>
      <c r="FTJ33" s="128"/>
      <c r="FTK33" s="128"/>
      <c r="FTL33" s="128"/>
      <c r="FTM33" s="128"/>
      <c r="FTN33" s="128"/>
      <c r="FTO33" s="128"/>
      <c r="FTP33" s="128"/>
      <c r="FTQ33" s="128"/>
      <c r="GCQ33" s="128"/>
      <c r="GCR33" s="128"/>
      <c r="GCZ33" s="128"/>
      <c r="GDA33" s="128"/>
      <c r="GDB33" s="128"/>
      <c r="GDC33" s="128"/>
      <c r="GDD33" s="128"/>
      <c r="GDE33" s="128"/>
      <c r="GDF33" s="128"/>
      <c r="GDG33" s="128"/>
      <c r="GDH33" s="128"/>
      <c r="GDI33" s="128"/>
      <c r="GDJ33" s="128"/>
      <c r="GDK33" s="128"/>
      <c r="GDL33" s="128"/>
      <c r="GDM33" s="128"/>
      <c r="GMM33" s="128"/>
      <c r="GMN33" s="128"/>
      <c r="GMV33" s="128"/>
      <c r="GMW33" s="128"/>
      <c r="GMX33" s="128"/>
      <c r="GMY33" s="128"/>
      <c r="GMZ33" s="128"/>
      <c r="GNA33" s="128"/>
      <c r="GNB33" s="128"/>
      <c r="GNC33" s="128"/>
      <c r="GND33" s="128"/>
      <c r="GNE33" s="128"/>
      <c r="GNF33" s="128"/>
      <c r="GNG33" s="128"/>
      <c r="GNH33" s="128"/>
      <c r="GNI33" s="128"/>
      <c r="GWI33" s="128"/>
      <c r="GWJ33" s="128"/>
      <c r="GWR33" s="128"/>
      <c r="GWS33" s="128"/>
      <c r="GWT33" s="128"/>
      <c r="GWU33" s="128"/>
      <c r="GWV33" s="128"/>
      <c r="GWW33" s="128"/>
      <c r="GWX33" s="128"/>
      <c r="GWY33" s="128"/>
      <c r="GWZ33" s="128"/>
      <c r="GXA33" s="128"/>
      <c r="GXB33" s="128"/>
      <c r="GXC33" s="128"/>
      <c r="GXD33" s="128"/>
      <c r="GXE33" s="128"/>
      <c r="HGE33" s="128"/>
      <c r="HGF33" s="128"/>
      <c r="HGN33" s="128"/>
      <c r="HGO33" s="128"/>
      <c r="HGP33" s="128"/>
      <c r="HGQ33" s="128"/>
      <c r="HGR33" s="128"/>
      <c r="HGS33" s="128"/>
      <c r="HGT33" s="128"/>
      <c r="HGU33" s="128"/>
      <c r="HGV33" s="128"/>
      <c r="HGW33" s="128"/>
      <c r="HGX33" s="128"/>
      <c r="HGY33" s="128"/>
      <c r="HGZ33" s="128"/>
      <c r="HHA33" s="128"/>
      <c r="HQA33" s="128"/>
      <c r="HQB33" s="128"/>
      <c r="HQJ33" s="128"/>
      <c r="HQK33" s="128"/>
      <c r="HQL33" s="128"/>
      <c r="HQM33" s="128"/>
      <c r="HQN33" s="128"/>
      <c r="HQO33" s="128"/>
      <c r="HQP33" s="128"/>
      <c r="HQQ33" s="128"/>
      <c r="HQR33" s="128"/>
      <c r="HQS33" s="128"/>
      <c r="HQT33" s="128"/>
      <c r="HQU33" s="128"/>
      <c r="HQV33" s="128"/>
      <c r="HQW33" s="128"/>
      <c r="HZW33" s="128"/>
      <c r="HZX33" s="128"/>
      <c r="IAF33" s="128"/>
      <c r="IAG33" s="128"/>
      <c r="IAH33" s="128"/>
      <c r="IAI33" s="128"/>
      <c r="IAJ33" s="128"/>
      <c r="IAK33" s="128"/>
      <c r="IAL33" s="128"/>
      <c r="IAM33" s="128"/>
      <c r="IAN33" s="128"/>
      <c r="IAO33" s="128"/>
      <c r="IAP33" s="128"/>
      <c r="IAQ33" s="128"/>
      <c r="IAR33" s="128"/>
      <c r="IAS33" s="128"/>
      <c r="IJS33" s="128"/>
      <c r="IJT33" s="128"/>
      <c r="IKB33" s="128"/>
      <c r="IKC33" s="128"/>
      <c r="IKD33" s="128"/>
      <c r="IKE33" s="128"/>
      <c r="IKF33" s="128"/>
      <c r="IKG33" s="128"/>
      <c r="IKH33" s="128"/>
      <c r="IKI33" s="128"/>
      <c r="IKJ33" s="128"/>
      <c r="IKK33" s="128"/>
      <c r="IKL33" s="128"/>
      <c r="IKM33" s="128"/>
      <c r="IKN33" s="128"/>
      <c r="IKO33" s="128"/>
      <c r="ITO33" s="128"/>
      <c r="ITP33" s="128"/>
      <c r="ITX33" s="128"/>
      <c r="ITY33" s="128"/>
      <c r="ITZ33" s="128"/>
      <c r="IUA33" s="128"/>
      <c r="IUB33" s="128"/>
      <c r="IUC33" s="128"/>
      <c r="IUD33" s="128"/>
      <c r="IUE33" s="128"/>
      <c r="IUF33" s="128"/>
      <c r="IUG33" s="128"/>
      <c r="IUH33" s="128"/>
      <c r="IUI33" s="128"/>
      <c r="IUJ33" s="128"/>
      <c r="IUK33" s="128"/>
      <c r="JDK33" s="128"/>
      <c r="JDL33" s="128"/>
      <c r="JDT33" s="128"/>
      <c r="JDU33" s="128"/>
      <c r="JDV33" s="128"/>
      <c r="JDW33" s="128"/>
      <c r="JDX33" s="128"/>
      <c r="JDY33" s="128"/>
      <c r="JDZ33" s="128"/>
      <c r="JEA33" s="128"/>
      <c r="JEB33" s="128"/>
      <c r="JEC33" s="128"/>
      <c r="JED33" s="128"/>
      <c r="JEE33" s="128"/>
      <c r="JEF33" s="128"/>
      <c r="JEG33" s="128"/>
      <c r="JNG33" s="128"/>
      <c r="JNH33" s="128"/>
      <c r="JNP33" s="128"/>
      <c r="JNQ33" s="128"/>
      <c r="JNR33" s="128"/>
      <c r="JNS33" s="128"/>
      <c r="JNT33" s="128"/>
      <c r="JNU33" s="128"/>
      <c r="JNV33" s="128"/>
      <c r="JNW33" s="128"/>
      <c r="JNX33" s="128"/>
      <c r="JNY33" s="128"/>
      <c r="JNZ33" s="128"/>
      <c r="JOA33" s="128"/>
      <c r="JOB33" s="128"/>
      <c r="JOC33" s="128"/>
      <c r="JXC33" s="128"/>
      <c r="JXD33" s="128"/>
      <c r="JXL33" s="128"/>
      <c r="JXM33" s="128"/>
      <c r="JXN33" s="128"/>
      <c r="JXO33" s="128"/>
      <c r="JXP33" s="128"/>
      <c r="JXQ33" s="128"/>
      <c r="JXR33" s="128"/>
      <c r="JXS33" s="128"/>
      <c r="JXT33" s="128"/>
      <c r="JXU33" s="128"/>
      <c r="JXV33" s="128"/>
      <c r="JXW33" s="128"/>
      <c r="JXX33" s="128"/>
      <c r="JXY33" s="128"/>
      <c r="KGY33" s="128"/>
      <c r="KGZ33" s="128"/>
      <c r="KHH33" s="128"/>
      <c r="KHI33" s="128"/>
      <c r="KHJ33" s="128"/>
      <c r="KHK33" s="128"/>
      <c r="KHL33" s="128"/>
      <c r="KHM33" s="128"/>
      <c r="KHN33" s="128"/>
      <c r="KHO33" s="128"/>
      <c r="KHP33" s="128"/>
      <c r="KHQ33" s="128"/>
      <c r="KHR33" s="128"/>
      <c r="KHS33" s="128"/>
      <c r="KHT33" s="128"/>
      <c r="KHU33" s="128"/>
      <c r="KQU33" s="128"/>
      <c r="KQV33" s="128"/>
      <c r="KRD33" s="128"/>
      <c r="KRE33" s="128"/>
      <c r="KRF33" s="128"/>
      <c r="KRG33" s="128"/>
      <c r="KRH33" s="128"/>
      <c r="KRI33" s="128"/>
      <c r="KRJ33" s="128"/>
      <c r="KRK33" s="128"/>
      <c r="KRL33" s="128"/>
      <c r="KRM33" s="128"/>
      <c r="KRN33" s="128"/>
      <c r="KRO33" s="128"/>
      <c r="KRP33" s="128"/>
      <c r="KRQ33" s="128"/>
      <c r="LAQ33" s="128"/>
      <c r="LAR33" s="128"/>
      <c r="LAZ33" s="128"/>
      <c r="LBA33" s="128"/>
      <c r="LBB33" s="128"/>
      <c r="LBC33" s="128"/>
      <c r="LBD33" s="128"/>
      <c r="LBE33" s="128"/>
      <c r="LBF33" s="128"/>
      <c r="LBG33" s="128"/>
      <c r="LBH33" s="128"/>
      <c r="LBI33" s="128"/>
      <c r="LBJ33" s="128"/>
      <c r="LBK33" s="128"/>
      <c r="LBL33" s="128"/>
      <c r="LBM33" s="128"/>
      <c r="LKM33" s="128"/>
      <c r="LKN33" s="128"/>
      <c r="LKV33" s="128"/>
      <c r="LKW33" s="128"/>
      <c r="LKX33" s="128"/>
      <c r="LKY33" s="128"/>
      <c r="LKZ33" s="128"/>
      <c r="LLA33" s="128"/>
      <c r="LLB33" s="128"/>
      <c r="LLC33" s="128"/>
      <c r="LLD33" s="128"/>
      <c r="LLE33" s="128"/>
      <c r="LLF33" s="128"/>
      <c r="LLG33" s="128"/>
      <c r="LLH33" s="128"/>
      <c r="LLI33" s="128"/>
      <c r="LUI33" s="128"/>
      <c r="LUJ33" s="128"/>
      <c r="LUR33" s="128"/>
      <c r="LUS33" s="128"/>
      <c r="LUT33" s="128"/>
      <c r="LUU33" s="128"/>
      <c r="LUV33" s="128"/>
      <c r="LUW33" s="128"/>
      <c r="LUX33" s="128"/>
      <c r="LUY33" s="128"/>
      <c r="LUZ33" s="128"/>
      <c r="LVA33" s="128"/>
      <c r="LVB33" s="128"/>
      <c r="LVC33" s="128"/>
      <c r="LVD33" s="128"/>
      <c r="LVE33" s="128"/>
      <c r="MEE33" s="128"/>
      <c r="MEF33" s="128"/>
      <c r="MEN33" s="128"/>
      <c r="MEO33" s="128"/>
      <c r="MEP33" s="128"/>
      <c r="MEQ33" s="128"/>
      <c r="MER33" s="128"/>
      <c r="MES33" s="128"/>
      <c r="MET33" s="128"/>
      <c r="MEU33" s="128"/>
      <c r="MEV33" s="128"/>
      <c r="MEW33" s="128"/>
      <c r="MEX33" s="128"/>
      <c r="MEY33" s="128"/>
      <c r="MEZ33" s="128"/>
      <c r="MFA33" s="128"/>
      <c r="MOA33" s="128"/>
      <c r="MOB33" s="128"/>
      <c r="MOJ33" s="128"/>
      <c r="MOK33" s="128"/>
      <c r="MOL33" s="128"/>
      <c r="MOM33" s="128"/>
      <c r="MON33" s="128"/>
      <c r="MOO33" s="128"/>
      <c r="MOP33" s="128"/>
      <c r="MOQ33" s="128"/>
      <c r="MOR33" s="128"/>
      <c r="MOS33" s="128"/>
      <c r="MOT33" s="128"/>
      <c r="MOU33" s="128"/>
      <c r="MOV33" s="128"/>
      <c r="MOW33" s="128"/>
      <c r="MXW33" s="128"/>
      <c r="MXX33" s="128"/>
      <c r="MYF33" s="128"/>
      <c r="MYG33" s="128"/>
      <c r="MYH33" s="128"/>
      <c r="MYI33" s="128"/>
      <c r="MYJ33" s="128"/>
      <c r="MYK33" s="128"/>
      <c r="MYL33" s="128"/>
      <c r="MYM33" s="128"/>
      <c r="MYN33" s="128"/>
      <c r="MYO33" s="128"/>
      <c r="MYP33" s="128"/>
      <c r="MYQ33" s="128"/>
      <c r="MYR33" s="128"/>
      <c r="MYS33" s="128"/>
      <c r="NHS33" s="128"/>
      <c r="NHT33" s="128"/>
      <c r="NIB33" s="128"/>
      <c r="NIC33" s="128"/>
      <c r="NID33" s="128"/>
      <c r="NIE33" s="128"/>
      <c r="NIF33" s="128"/>
      <c r="NIG33" s="128"/>
      <c r="NIH33" s="128"/>
      <c r="NII33" s="128"/>
      <c r="NIJ33" s="128"/>
      <c r="NIK33" s="128"/>
      <c r="NIL33" s="128"/>
      <c r="NIM33" s="128"/>
      <c r="NIN33" s="128"/>
      <c r="NIO33" s="128"/>
      <c r="NRO33" s="128"/>
      <c r="NRP33" s="128"/>
      <c r="NRX33" s="128"/>
      <c r="NRY33" s="128"/>
      <c r="NRZ33" s="128"/>
      <c r="NSA33" s="128"/>
      <c r="NSB33" s="128"/>
      <c r="NSC33" s="128"/>
      <c r="NSD33" s="128"/>
      <c r="NSE33" s="128"/>
      <c r="NSF33" s="128"/>
      <c r="NSG33" s="128"/>
      <c r="NSH33" s="128"/>
      <c r="NSI33" s="128"/>
      <c r="NSJ33" s="128"/>
      <c r="NSK33" s="128"/>
      <c r="OBK33" s="128"/>
      <c r="OBL33" s="128"/>
      <c r="OBT33" s="128"/>
      <c r="OBU33" s="128"/>
      <c r="OBV33" s="128"/>
      <c r="OBW33" s="128"/>
      <c r="OBX33" s="128"/>
      <c r="OBY33" s="128"/>
      <c r="OBZ33" s="128"/>
      <c r="OCA33" s="128"/>
      <c r="OCB33" s="128"/>
      <c r="OCC33" s="128"/>
      <c r="OCD33" s="128"/>
      <c r="OCE33" s="128"/>
      <c r="OCF33" s="128"/>
      <c r="OCG33" s="128"/>
      <c r="OLG33" s="128"/>
      <c r="OLH33" s="128"/>
      <c r="OLP33" s="128"/>
      <c r="OLQ33" s="128"/>
      <c r="OLR33" s="128"/>
      <c r="OLS33" s="128"/>
      <c r="OLT33" s="128"/>
      <c r="OLU33" s="128"/>
      <c r="OLV33" s="128"/>
      <c r="OLW33" s="128"/>
      <c r="OLX33" s="128"/>
      <c r="OLY33" s="128"/>
      <c r="OLZ33" s="128"/>
      <c r="OMA33" s="128"/>
      <c r="OMB33" s="128"/>
      <c r="OMC33" s="128"/>
      <c r="OVC33" s="128"/>
      <c r="OVD33" s="128"/>
      <c r="OVL33" s="128"/>
      <c r="OVM33" s="128"/>
      <c r="OVN33" s="128"/>
      <c r="OVO33" s="128"/>
      <c r="OVP33" s="128"/>
      <c r="OVQ33" s="128"/>
      <c r="OVR33" s="128"/>
      <c r="OVS33" s="128"/>
      <c r="OVT33" s="128"/>
      <c r="OVU33" s="128"/>
      <c r="OVV33" s="128"/>
      <c r="OVW33" s="128"/>
      <c r="OVX33" s="128"/>
      <c r="OVY33" s="128"/>
      <c r="PEY33" s="128"/>
      <c r="PEZ33" s="128"/>
      <c r="PFH33" s="128"/>
      <c r="PFI33" s="128"/>
      <c r="PFJ33" s="128"/>
      <c r="PFK33" s="128"/>
      <c r="PFL33" s="128"/>
      <c r="PFM33" s="128"/>
      <c r="PFN33" s="128"/>
      <c r="PFO33" s="128"/>
      <c r="PFP33" s="128"/>
      <c r="PFQ33" s="128"/>
      <c r="PFR33" s="128"/>
      <c r="PFS33" s="128"/>
      <c r="PFT33" s="128"/>
      <c r="PFU33" s="128"/>
      <c r="POU33" s="128"/>
      <c r="POV33" s="128"/>
      <c r="PPD33" s="128"/>
      <c r="PPE33" s="128"/>
      <c r="PPF33" s="128"/>
      <c r="PPG33" s="128"/>
      <c r="PPH33" s="128"/>
      <c r="PPI33" s="128"/>
      <c r="PPJ33" s="128"/>
      <c r="PPK33" s="128"/>
      <c r="PPL33" s="128"/>
      <c r="PPM33" s="128"/>
      <c r="PPN33" s="128"/>
      <c r="PPO33" s="128"/>
      <c r="PPP33" s="128"/>
      <c r="PPQ33" s="128"/>
      <c r="PYQ33" s="128"/>
      <c r="PYR33" s="128"/>
      <c r="PYZ33" s="128"/>
      <c r="PZA33" s="128"/>
      <c r="PZB33" s="128"/>
      <c r="PZC33" s="128"/>
      <c r="PZD33" s="128"/>
      <c r="PZE33" s="128"/>
      <c r="PZF33" s="128"/>
      <c r="PZG33" s="128"/>
      <c r="PZH33" s="128"/>
      <c r="PZI33" s="128"/>
      <c r="PZJ33" s="128"/>
      <c r="PZK33" s="128"/>
      <c r="PZL33" s="128"/>
      <c r="PZM33" s="128"/>
      <c r="QIM33" s="128"/>
      <c r="QIN33" s="128"/>
      <c r="QIV33" s="128"/>
      <c r="QIW33" s="128"/>
      <c r="QIX33" s="128"/>
      <c r="QIY33" s="128"/>
      <c r="QIZ33" s="128"/>
      <c r="QJA33" s="128"/>
      <c r="QJB33" s="128"/>
      <c r="QJC33" s="128"/>
      <c r="QJD33" s="128"/>
      <c r="QJE33" s="128"/>
      <c r="QJF33" s="128"/>
      <c r="QJG33" s="128"/>
      <c r="QJH33" s="128"/>
      <c r="QJI33" s="128"/>
      <c r="QSI33" s="128"/>
      <c r="QSJ33" s="128"/>
      <c r="QSR33" s="128"/>
      <c r="QSS33" s="128"/>
      <c r="QST33" s="128"/>
      <c r="QSU33" s="128"/>
      <c r="QSV33" s="128"/>
      <c r="QSW33" s="128"/>
      <c r="QSX33" s="128"/>
      <c r="QSY33" s="128"/>
      <c r="QSZ33" s="128"/>
      <c r="QTA33" s="128"/>
      <c r="QTB33" s="128"/>
      <c r="QTC33" s="128"/>
      <c r="QTD33" s="128"/>
      <c r="QTE33" s="128"/>
      <c r="RCE33" s="128"/>
      <c r="RCF33" s="128"/>
      <c r="RCN33" s="128"/>
      <c r="RCO33" s="128"/>
      <c r="RCP33" s="128"/>
      <c r="RCQ33" s="128"/>
      <c r="RCR33" s="128"/>
      <c r="RCS33" s="128"/>
      <c r="RCT33" s="128"/>
      <c r="RCU33" s="128"/>
      <c r="RCV33" s="128"/>
      <c r="RCW33" s="128"/>
      <c r="RCX33" s="128"/>
      <c r="RCY33" s="128"/>
      <c r="RCZ33" s="128"/>
      <c r="RDA33" s="128"/>
      <c r="RMA33" s="128"/>
      <c r="RMB33" s="128"/>
      <c r="RMJ33" s="128"/>
      <c r="RMK33" s="128"/>
      <c r="RML33" s="128"/>
      <c r="RMM33" s="128"/>
      <c r="RMN33" s="128"/>
      <c r="RMO33" s="128"/>
      <c r="RMP33" s="128"/>
      <c r="RMQ33" s="128"/>
      <c r="RMR33" s="128"/>
      <c r="RMS33" s="128"/>
      <c r="RMT33" s="128"/>
      <c r="RMU33" s="128"/>
      <c r="RMV33" s="128"/>
      <c r="RMW33" s="128"/>
      <c r="RVW33" s="128"/>
      <c r="RVX33" s="128"/>
      <c r="RWF33" s="128"/>
      <c r="RWG33" s="128"/>
      <c r="RWH33" s="128"/>
      <c r="RWI33" s="128"/>
      <c r="RWJ33" s="128"/>
      <c r="RWK33" s="128"/>
      <c r="RWL33" s="128"/>
      <c r="RWM33" s="128"/>
      <c r="RWN33" s="128"/>
      <c r="RWO33" s="128"/>
      <c r="RWP33" s="128"/>
      <c r="RWQ33" s="128"/>
      <c r="RWR33" s="128"/>
      <c r="RWS33" s="128"/>
      <c r="SFS33" s="128"/>
      <c r="SFT33" s="128"/>
      <c r="SGB33" s="128"/>
      <c r="SGC33" s="128"/>
      <c r="SGD33" s="128"/>
      <c r="SGE33" s="128"/>
      <c r="SGF33" s="128"/>
      <c r="SGG33" s="128"/>
      <c r="SGH33" s="128"/>
      <c r="SGI33" s="128"/>
      <c r="SGJ33" s="128"/>
      <c r="SGK33" s="128"/>
      <c r="SGL33" s="128"/>
      <c r="SGM33" s="128"/>
      <c r="SGN33" s="128"/>
      <c r="SGO33" s="128"/>
      <c r="SPO33" s="128"/>
      <c r="SPP33" s="128"/>
      <c r="SPX33" s="128"/>
      <c r="SPY33" s="128"/>
      <c r="SPZ33" s="128"/>
      <c r="SQA33" s="128"/>
      <c r="SQB33" s="128"/>
      <c r="SQC33" s="128"/>
      <c r="SQD33" s="128"/>
      <c r="SQE33" s="128"/>
      <c r="SQF33" s="128"/>
      <c r="SQG33" s="128"/>
      <c r="SQH33" s="128"/>
      <c r="SQI33" s="128"/>
      <c r="SQJ33" s="128"/>
      <c r="SQK33" s="128"/>
      <c r="SZK33" s="128"/>
      <c r="SZL33" s="128"/>
      <c r="SZT33" s="128"/>
      <c r="SZU33" s="128"/>
      <c r="SZV33" s="128"/>
      <c r="SZW33" s="128"/>
      <c r="SZX33" s="128"/>
      <c r="SZY33" s="128"/>
      <c r="SZZ33" s="128"/>
      <c r="TAA33" s="128"/>
      <c r="TAB33" s="128"/>
      <c r="TAC33" s="128"/>
      <c r="TAD33" s="128"/>
      <c r="TAE33" s="128"/>
      <c r="TAF33" s="128"/>
      <c r="TAG33" s="128"/>
      <c r="TJG33" s="128"/>
      <c r="TJH33" s="128"/>
      <c r="TJP33" s="128"/>
      <c r="TJQ33" s="128"/>
      <c r="TJR33" s="128"/>
      <c r="TJS33" s="128"/>
      <c r="TJT33" s="128"/>
      <c r="TJU33" s="128"/>
      <c r="TJV33" s="128"/>
      <c r="TJW33" s="128"/>
      <c r="TJX33" s="128"/>
      <c r="TJY33" s="128"/>
      <c r="TJZ33" s="128"/>
      <c r="TKA33" s="128"/>
      <c r="TKB33" s="128"/>
      <c r="TKC33" s="128"/>
      <c r="TTC33" s="128"/>
      <c r="TTD33" s="128"/>
      <c r="TTL33" s="128"/>
      <c r="TTM33" s="128"/>
      <c r="TTN33" s="128"/>
      <c r="TTO33" s="128"/>
      <c r="TTP33" s="128"/>
      <c r="TTQ33" s="128"/>
      <c r="TTR33" s="128"/>
      <c r="TTS33" s="128"/>
      <c r="TTT33" s="128"/>
      <c r="TTU33" s="128"/>
      <c r="TTV33" s="128"/>
      <c r="TTW33" s="128"/>
      <c r="TTX33" s="128"/>
      <c r="TTY33" s="128"/>
      <c r="UCY33" s="128"/>
      <c r="UCZ33" s="128"/>
      <c r="UDH33" s="128"/>
      <c r="UDI33" s="128"/>
      <c r="UDJ33" s="128"/>
      <c r="UDK33" s="128"/>
      <c r="UDL33" s="128"/>
      <c r="UDM33" s="128"/>
      <c r="UDN33" s="128"/>
      <c r="UDO33" s="128"/>
      <c r="UDP33" s="128"/>
      <c r="UDQ33" s="128"/>
      <c r="UDR33" s="128"/>
      <c r="UDS33" s="128"/>
      <c r="UDT33" s="128"/>
      <c r="UDU33" s="128"/>
      <c r="UMU33" s="128"/>
      <c r="UMV33" s="128"/>
      <c r="UND33" s="128"/>
      <c r="UNE33" s="128"/>
      <c r="UNF33" s="128"/>
      <c r="UNG33" s="128"/>
      <c r="UNH33" s="128"/>
      <c r="UNI33" s="128"/>
      <c r="UNJ33" s="128"/>
      <c r="UNK33" s="128"/>
      <c r="UNL33" s="128"/>
      <c r="UNM33" s="128"/>
      <c r="UNN33" s="128"/>
      <c r="UNO33" s="128"/>
      <c r="UNP33" s="128"/>
      <c r="UNQ33" s="128"/>
      <c r="UWQ33" s="128"/>
      <c r="UWR33" s="128"/>
      <c r="UWZ33" s="128"/>
      <c r="UXA33" s="128"/>
      <c r="UXB33" s="128"/>
      <c r="UXC33" s="128"/>
      <c r="UXD33" s="128"/>
      <c r="UXE33" s="128"/>
      <c r="UXF33" s="128"/>
      <c r="UXG33" s="128"/>
      <c r="UXH33" s="128"/>
      <c r="UXI33" s="128"/>
      <c r="UXJ33" s="128"/>
      <c r="UXK33" s="128"/>
      <c r="UXL33" s="128"/>
      <c r="UXM33" s="128"/>
      <c r="VGM33" s="128"/>
      <c r="VGN33" s="128"/>
      <c r="VGV33" s="128"/>
      <c r="VGW33" s="128"/>
      <c r="VGX33" s="128"/>
      <c r="VGY33" s="128"/>
      <c r="VGZ33" s="128"/>
      <c r="VHA33" s="128"/>
      <c r="VHB33" s="128"/>
      <c r="VHC33" s="128"/>
      <c r="VHD33" s="128"/>
      <c r="VHE33" s="128"/>
      <c r="VHF33" s="128"/>
      <c r="VHG33" s="128"/>
      <c r="VHH33" s="128"/>
      <c r="VHI33" s="128"/>
      <c r="VQI33" s="128"/>
      <c r="VQJ33" s="128"/>
      <c r="VQR33" s="128"/>
      <c r="VQS33" s="128"/>
      <c r="VQT33" s="128"/>
      <c r="VQU33" s="128"/>
      <c r="VQV33" s="128"/>
      <c r="VQW33" s="128"/>
      <c r="VQX33" s="128"/>
      <c r="VQY33" s="128"/>
      <c r="VQZ33" s="128"/>
      <c r="VRA33" s="128"/>
      <c r="VRB33" s="128"/>
      <c r="VRC33" s="128"/>
      <c r="VRD33" s="128"/>
      <c r="VRE33" s="128"/>
      <c r="WAE33" s="128"/>
      <c r="WAF33" s="128"/>
      <c r="WAN33" s="128"/>
      <c r="WAO33" s="128"/>
      <c r="WAP33" s="128"/>
      <c r="WAQ33" s="128"/>
      <c r="WAR33" s="128"/>
      <c r="WAS33" s="128"/>
      <c r="WAT33" s="128"/>
      <c r="WAU33" s="128"/>
      <c r="WAV33" s="128"/>
      <c r="WAW33" s="128"/>
      <c r="WAX33" s="128"/>
      <c r="WAY33" s="128"/>
      <c r="WAZ33" s="128"/>
      <c r="WBA33" s="128"/>
      <c r="WKA33" s="128"/>
      <c r="WKB33" s="128"/>
      <c r="WKJ33" s="128"/>
      <c r="WKK33" s="128"/>
      <c r="WKL33" s="128"/>
      <c r="WKM33" s="128"/>
      <c r="WKN33" s="128"/>
      <c r="WKO33" s="128"/>
      <c r="WKP33" s="128"/>
      <c r="WKQ33" s="128"/>
      <c r="WKR33" s="128"/>
      <c r="WKS33" s="128"/>
      <c r="WKT33" s="128"/>
      <c r="WKU33" s="128"/>
      <c r="WKV33" s="128"/>
      <c r="WKW33" s="128"/>
      <c r="WTW33" s="128"/>
      <c r="WTX33" s="128"/>
      <c r="WUF33" s="128"/>
      <c r="WUG33" s="128"/>
      <c r="WUH33" s="128"/>
      <c r="WUI33" s="128"/>
      <c r="WUJ33" s="128"/>
      <c r="WUK33" s="128"/>
      <c r="WUL33" s="128"/>
      <c r="WUM33" s="128"/>
      <c r="WUN33" s="128"/>
      <c r="WUO33" s="128"/>
      <c r="WUP33" s="128"/>
      <c r="WUQ33" s="128"/>
      <c r="WUR33" s="128"/>
      <c r="WUS33" s="128"/>
    </row>
    <row r="34" spans="1:1009 1243:2033 2267:3057 3291:4081 4315:5105 5339:6129 6363:7153 7387:8177 8411:9201 9435:10225 10459:11249 11483:12273 12507:13297 13531:14321 14555:15345 15579:16113">
      <c r="A34" s="138">
        <v>2</v>
      </c>
      <c r="B34" s="264" t="s">
        <v>143</v>
      </c>
      <c r="C34" s="238"/>
      <c r="D34" s="217">
        <v>75923.718632000004</v>
      </c>
      <c r="E34" s="217">
        <v>0</v>
      </c>
      <c r="F34" s="217">
        <v>75923.718632000004</v>
      </c>
      <c r="G34" s="245">
        <v>0</v>
      </c>
      <c r="H34" s="229">
        <f t="shared" si="0"/>
        <v>71698.881368000002</v>
      </c>
      <c r="I34" s="254">
        <f>I35+I69+I95</f>
        <v>55722.399168000004</v>
      </c>
      <c r="J34" s="254">
        <f>J35+J69+J95</f>
        <v>15976.4822</v>
      </c>
      <c r="K34" s="254">
        <f>K35+K69+K95</f>
        <v>0</v>
      </c>
      <c r="L34" s="254">
        <f>L35+L69+L95</f>
        <v>0</v>
      </c>
      <c r="M34" s="248"/>
      <c r="HK34" s="128"/>
      <c r="HL34" s="128"/>
      <c r="HT34" s="128"/>
      <c r="HU34" s="128"/>
      <c r="HV34" s="128"/>
      <c r="HW34" s="128"/>
      <c r="HX34" s="128"/>
      <c r="HY34" s="128"/>
      <c r="HZ34" s="128"/>
      <c r="IA34" s="128"/>
      <c r="IB34" s="128"/>
      <c r="IC34" s="128"/>
      <c r="ID34" s="128"/>
      <c r="IE34" s="128"/>
      <c r="IF34" s="128"/>
      <c r="IG34" s="128"/>
      <c r="RG34" s="128"/>
      <c r="RH34" s="128"/>
      <c r="RP34" s="128"/>
      <c r="RQ34" s="128"/>
      <c r="RR34" s="128"/>
      <c r="RS34" s="128"/>
      <c r="RT34" s="128"/>
      <c r="RU34" s="128"/>
      <c r="RV34" s="128"/>
      <c r="RW34" s="128"/>
      <c r="RX34" s="128"/>
      <c r="RY34" s="128"/>
      <c r="RZ34" s="128"/>
      <c r="SA34" s="128"/>
      <c r="SB34" s="128"/>
      <c r="SC34" s="128"/>
      <c r="ABC34" s="128"/>
      <c r="ABD34" s="128"/>
      <c r="ABL34" s="128"/>
      <c r="ABM34" s="128"/>
      <c r="ABN34" s="128"/>
      <c r="ABO34" s="128"/>
      <c r="ABP34" s="128"/>
      <c r="ABQ34" s="128"/>
      <c r="ABR34" s="128"/>
      <c r="ABS34" s="128"/>
      <c r="ABT34" s="128"/>
      <c r="ABU34" s="128"/>
      <c r="ABV34" s="128"/>
      <c r="ABW34" s="128"/>
      <c r="ABX34" s="128"/>
      <c r="ABY34" s="128"/>
      <c r="AKY34" s="128"/>
      <c r="AKZ34" s="128"/>
      <c r="ALH34" s="128"/>
      <c r="ALI34" s="128"/>
      <c r="ALJ34" s="128"/>
      <c r="ALK34" s="128"/>
      <c r="ALL34" s="128"/>
      <c r="ALM34" s="128"/>
      <c r="ALN34" s="128"/>
      <c r="ALO34" s="128"/>
      <c r="ALP34" s="128"/>
      <c r="ALQ34" s="128"/>
      <c r="ALR34" s="128"/>
      <c r="ALS34" s="128"/>
      <c r="ALT34" s="128"/>
      <c r="ALU34" s="128"/>
      <c r="AUU34" s="128"/>
      <c r="AUV34" s="128"/>
      <c r="AVD34" s="128"/>
      <c r="AVE34" s="128"/>
      <c r="AVF34" s="128"/>
      <c r="AVG34" s="128"/>
      <c r="AVH34" s="128"/>
      <c r="AVI34" s="128"/>
      <c r="AVJ34" s="128"/>
      <c r="AVK34" s="128"/>
      <c r="AVL34" s="128"/>
      <c r="AVM34" s="128"/>
      <c r="AVN34" s="128"/>
      <c r="AVO34" s="128"/>
      <c r="AVP34" s="128"/>
      <c r="AVQ34" s="128"/>
      <c r="BEQ34" s="128"/>
      <c r="BER34" s="128"/>
      <c r="BEZ34" s="128"/>
      <c r="BFA34" s="128"/>
      <c r="BFB34" s="128"/>
      <c r="BFC34" s="128"/>
      <c r="BFD34" s="128"/>
      <c r="BFE34" s="128"/>
      <c r="BFF34" s="128"/>
      <c r="BFG34" s="128"/>
      <c r="BFH34" s="128"/>
      <c r="BFI34" s="128"/>
      <c r="BFJ34" s="128"/>
      <c r="BFK34" s="128"/>
      <c r="BFL34" s="128"/>
      <c r="BFM34" s="128"/>
      <c r="BOM34" s="128"/>
      <c r="BON34" s="128"/>
      <c r="BOV34" s="128"/>
      <c r="BOW34" s="128"/>
      <c r="BOX34" s="128"/>
      <c r="BOY34" s="128"/>
      <c r="BOZ34" s="128"/>
      <c r="BPA34" s="128"/>
      <c r="BPB34" s="128"/>
      <c r="BPC34" s="128"/>
      <c r="BPD34" s="128"/>
      <c r="BPE34" s="128"/>
      <c r="BPF34" s="128"/>
      <c r="BPG34" s="128"/>
      <c r="BPH34" s="128"/>
      <c r="BPI34" s="128"/>
      <c r="BYI34" s="128"/>
      <c r="BYJ34" s="128"/>
      <c r="BYR34" s="128"/>
      <c r="BYS34" s="128"/>
      <c r="BYT34" s="128"/>
      <c r="BYU34" s="128"/>
      <c r="BYV34" s="128"/>
      <c r="BYW34" s="128"/>
      <c r="BYX34" s="128"/>
      <c r="BYY34" s="128"/>
      <c r="BYZ34" s="128"/>
      <c r="BZA34" s="128"/>
      <c r="BZB34" s="128"/>
      <c r="BZC34" s="128"/>
      <c r="BZD34" s="128"/>
      <c r="BZE34" s="128"/>
      <c r="CIE34" s="128"/>
      <c r="CIF34" s="128"/>
      <c r="CIN34" s="128"/>
      <c r="CIO34" s="128"/>
      <c r="CIP34" s="128"/>
      <c r="CIQ34" s="128"/>
      <c r="CIR34" s="128"/>
      <c r="CIS34" s="128"/>
      <c r="CIT34" s="128"/>
      <c r="CIU34" s="128"/>
      <c r="CIV34" s="128"/>
      <c r="CIW34" s="128"/>
      <c r="CIX34" s="128"/>
      <c r="CIY34" s="128"/>
      <c r="CIZ34" s="128"/>
      <c r="CJA34" s="128"/>
      <c r="CSA34" s="128"/>
      <c r="CSB34" s="128"/>
      <c r="CSJ34" s="128"/>
      <c r="CSK34" s="128"/>
      <c r="CSL34" s="128"/>
      <c r="CSM34" s="128"/>
      <c r="CSN34" s="128"/>
      <c r="CSO34" s="128"/>
      <c r="CSP34" s="128"/>
      <c r="CSQ34" s="128"/>
      <c r="CSR34" s="128"/>
      <c r="CSS34" s="128"/>
      <c r="CST34" s="128"/>
      <c r="CSU34" s="128"/>
      <c r="CSV34" s="128"/>
      <c r="CSW34" s="128"/>
      <c r="DBW34" s="128"/>
      <c r="DBX34" s="128"/>
      <c r="DCF34" s="128"/>
      <c r="DCG34" s="128"/>
      <c r="DCH34" s="128"/>
      <c r="DCI34" s="128"/>
      <c r="DCJ34" s="128"/>
      <c r="DCK34" s="128"/>
      <c r="DCL34" s="128"/>
      <c r="DCM34" s="128"/>
      <c r="DCN34" s="128"/>
      <c r="DCO34" s="128"/>
      <c r="DCP34" s="128"/>
      <c r="DCQ34" s="128"/>
      <c r="DCR34" s="128"/>
      <c r="DCS34" s="128"/>
      <c r="DLS34" s="128"/>
      <c r="DLT34" s="128"/>
      <c r="DMB34" s="128"/>
      <c r="DMC34" s="128"/>
      <c r="DMD34" s="128"/>
      <c r="DME34" s="128"/>
      <c r="DMF34" s="128"/>
      <c r="DMG34" s="128"/>
      <c r="DMH34" s="128"/>
      <c r="DMI34" s="128"/>
      <c r="DMJ34" s="128"/>
      <c r="DMK34" s="128"/>
      <c r="DML34" s="128"/>
      <c r="DMM34" s="128"/>
      <c r="DMN34" s="128"/>
      <c r="DMO34" s="128"/>
      <c r="DVO34" s="128"/>
      <c r="DVP34" s="128"/>
      <c r="DVX34" s="128"/>
      <c r="DVY34" s="128"/>
      <c r="DVZ34" s="128"/>
      <c r="DWA34" s="128"/>
      <c r="DWB34" s="128"/>
      <c r="DWC34" s="128"/>
      <c r="DWD34" s="128"/>
      <c r="DWE34" s="128"/>
      <c r="DWF34" s="128"/>
      <c r="DWG34" s="128"/>
      <c r="DWH34" s="128"/>
      <c r="DWI34" s="128"/>
      <c r="DWJ34" s="128"/>
      <c r="DWK34" s="128"/>
      <c r="EFK34" s="128"/>
      <c r="EFL34" s="128"/>
      <c r="EFT34" s="128"/>
      <c r="EFU34" s="128"/>
      <c r="EFV34" s="128"/>
      <c r="EFW34" s="128"/>
      <c r="EFX34" s="128"/>
      <c r="EFY34" s="128"/>
      <c r="EFZ34" s="128"/>
      <c r="EGA34" s="128"/>
      <c r="EGB34" s="128"/>
      <c r="EGC34" s="128"/>
      <c r="EGD34" s="128"/>
      <c r="EGE34" s="128"/>
      <c r="EGF34" s="128"/>
      <c r="EGG34" s="128"/>
      <c r="EPG34" s="128"/>
      <c r="EPH34" s="128"/>
      <c r="EPP34" s="128"/>
      <c r="EPQ34" s="128"/>
      <c r="EPR34" s="128"/>
      <c r="EPS34" s="128"/>
      <c r="EPT34" s="128"/>
      <c r="EPU34" s="128"/>
      <c r="EPV34" s="128"/>
      <c r="EPW34" s="128"/>
      <c r="EPX34" s="128"/>
      <c r="EPY34" s="128"/>
      <c r="EPZ34" s="128"/>
      <c r="EQA34" s="128"/>
      <c r="EQB34" s="128"/>
      <c r="EQC34" s="128"/>
      <c r="EZC34" s="128"/>
      <c r="EZD34" s="128"/>
      <c r="EZL34" s="128"/>
      <c r="EZM34" s="128"/>
      <c r="EZN34" s="128"/>
      <c r="EZO34" s="128"/>
      <c r="EZP34" s="128"/>
      <c r="EZQ34" s="128"/>
      <c r="EZR34" s="128"/>
      <c r="EZS34" s="128"/>
      <c r="EZT34" s="128"/>
      <c r="EZU34" s="128"/>
      <c r="EZV34" s="128"/>
      <c r="EZW34" s="128"/>
      <c r="EZX34" s="128"/>
      <c r="EZY34" s="128"/>
      <c r="FIY34" s="128"/>
      <c r="FIZ34" s="128"/>
      <c r="FJH34" s="128"/>
      <c r="FJI34" s="128"/>
      <c r="FJJ34" s="128"/>
      <c r="FJK34" s="128"/>
      <c r="FJL34" s="128"/>
      <c r="FJM34" s="128"/>
      <c r="FJN34" s="128"/>
      <c r="FJO34" s="128"/>
      <c r="FJP34" s="128"/>
      <c r="FJQ34" s="128"/>
      <c r="FJR34" s="128"/>
      <c r="FJS34" s="128"/>
      <c r="FJT34" s="128"/>
      <c r="FJU34" s="128"/>
      <c r="FSU34" s="128"/>
      <c r="FSV34" s="128"/>
      <c r="FTD34" s="128"/>
      <c r="FTE34" s="128"/>
      <c r="FTF34" s="128"/>
      <c r="FTG34" s="128"/>
      <c r="FTH34" s="128"/>
      <c r="FTI34" s="128"/>
      <c r="FTJ34" s="128"/>
      <c r="FTK34" s="128"/>
      <c r="FTL34" s="128"/>
      <c r="FTM34" s="128"/>
      <c r="FTN34" s="128"/>
      <c r="FTO34" s="128"/>
      <c r="FTP34" s="128"/>
      <c r="FTQ34" s="128"/>
      <c r="GCQ34" s="128"/>
      <c r="GCR34" s="128"/>
      <c r="GCZ34" s="128"/>
      <c r="GDA34" s="128"/>
      <c r="GDB34" s="128"/>
      <c r="GDC34" s="128"/>
      <c r="GDD34" s="128"/>
      <c r="GDE34" s="128"/>
      <c r="GDF34" s="128"/>
      <c r="GDG34" s="128"/>
      <c r="GDH34" s="128"/>
      <c r="GDI34" s="128"/>
      <c r="GDJ34" s="128"/>
      <c r="GDK34" s="128"/>
      <c r="GDL34" s="128"/>
      <c r="GDM34" s="128"/>
      <c r="GMM34" s="128"/>
      <c r="GMN34" s="128"/>
      <c r="GMV34" s="128"/>
      <c r="GMW34" s="128"/>
      <c r="GMX34" s="128"/>
      <c r="GMY34" s="128"/>
      <c r="GMZ34" s="128"/>
      <c r="GNA34" s="128"/>
      <c r="GNB34" s="128"/>
      <c r="GNC34" s="128"/>
      <c r="GND34" s="128"/>
      <c r="GNE34" s="128"/>
      <c r="GNF34" s="128"/>
      <c r="GNG34" s="128"/>
      <c r="GNH34" s="128"/>
      <c r="GNI34" s="128"/>
      <c r="GWI34" s="128"/>
      <c r="GWJ34" s="128"/>
      <c r="GWR34" s="128"/>
      <c r="GWS34" s="128"/>
      <c r="GWT34" s="128"/>
      <c r="GWU34" s="128"/>
      <c r="GWV34" s="128"/>
      <c r="GWW34" s="128"/>
      <c r="GWX34" s="128"/>
      <c r="GWY34" s="128"/>
      <c r="GWZ34" s="128"/>
      <c r="GXA34" s="128"/>
      <c r="GXB34" s="128"/>
      <c r="GXC34" s="128"/>
      <c r="GXD34" s="128"/>
      <c r="GXE34" s="128"/>
      <c r="HGE34" s="128"/>
      <c r="HGF34" s="128"/>
      <c r="HGN34" s="128"/>
      <c r="HGO34" s="128"/>
      <c r="HGP34" s="128"/>
      <c r="HGQ34" s="128"/>
      <c r="HGR34" s="128"/>
      <c r="HGS34" s="128"/>
      <c r="HGT34" s="128"/>
      <c r="HGU34" s="128"/>
      <c r="HGV34" s="128"/>
      <c r="HGW34" s="128"/>
      <c r="HGX34" s="128"/>
      <c r="HGY34" s="128"/>
      <c r="HGZ34" s="128"/>
      <c r="HHA34" s="128"/>
      <c r="HQA34" s="128"/>
      <c r="HQB34" s="128"/>
      <c r="HQJ34" s="128"/>
      <c r="HQK34" s="128"/>
      <c r="HQL34" s="128"/>
      <c r="HQM34" s="128"/>
      <c r="HQN34" s="128"/>
      <c r="HQO34" s="128"/>
      <c r="HQP34" s="128"/>
      <c r="HQQ34" s="128"/>
      <c r="HQR34" s="128"/>
      <c r="HQS34" s="128"/>
      <c r="HQT34" s="128"/>
      <c r="HQU34" s="128"/>
      <c r="HQV34" s="128"/>
      <c r="HQW34" s="128"/>
      <c r="HZW34" s="128"/>
      <c r="HZX34" s="128"/>
      <c r="IAF34" s="128"/>
      <c r="IAG34" s="128"/>
      <c r="IAH34" s="128"/>
      <c r="IAI34" s="128"/>
      <c r="IAJ34" s="128"/>
      <c r="IAK34" s="128"/>
      <c r="IAL34" s="128"/>
      <c r="IAM34" s="128"/>
      <c r="IAN34" s="128"/>
      <c r="IAO34" s="128"/>
      <c r="IAP34" s="128"/>
      <c r="IAQ34" s="128"/>
      <c r="IAR34" s="128"/>
      <c r="IAS34" s="128"/>
      <c r="IJS34" s="128"/>
      <c r="IJT34" s="128"/>
      <c r="IKB34" s="128"/>
      <c r="IKC34" s="128"/>
      <c r="IKD34" s="128"/>
      <c r="IKE34" s="128"/>
      <c r="IKF34" s="128"/>
      <c r="IKG34" s="128"/>
      <c r="IKH34" s="128"/>
      <c r="IKI34" s="128"/>
      <c r="IKJ34" s="128"/>
      <c r="IKK34" s="128"/>
      <c r="IKL34" s="128"/>
      <c r="IKM34" s="128"/>
      <c r="IKN34" s="128"/>
      <c r="IKO34" s="128"/>
      <c r="ITO34" s="128"/>
      <c r="ITP34" s="128"/>
      <c r="ITX34" s="128"/>
      <c r="ITY34" s="128"/>
      <c r="ITZ34" s="128"/>
      <c r="IUA34" s="128"/>
      <c r="IUB34" s="128"/>
      <c r="IUC34" s="128"/>
      <c r="IUD34" s="128"/>
      <c r="IUE34" s="128"/>
      <c r="IUF34" s="128"/>
      <c r="IUG34" s="128"/>
      <c r="IUH34" s="128"/>
      <c r="IUI34" s="128"/>
      <c r="IUJ34" s="128"/>
      <c r="IUK34" s="128"/>
      <c r="JDK34" s="128"/>
      <c r="JDL34" s="128"/>
      <c r="JDT34" s="128"/>
      <c r="JDU34" s="128"/>
      <c r="JDV34" s="128"/>
      <c r="JDW34" s="128"/>
      <c r="JDX34" s="128"/>
      <c r="JDY34" s="128"/>
      <c r="JDZ34" s="128"/>
      <c r="JEA34" s="128"/>
      <c r="JEB34" s="128"/>
      <c r="JEC34" s="128"/>
      <c r="JED34" s="128"/>
      <c r="JEE34" s="128"/>
      <c r="JEF34" s="128"/>
      <c r="JEG34" s="128"/>
      <c r="JNG34" s="128"/>
      <c r="JNH34" s="128"/>
      <c r="JNP34" s="128"/>
      <c r="JNQ34" s="128"/>
      <c r="JNR34" s="128"/>
      <c r="JNS34" s="128"/>
      <c r="JNT34" s="128"/>
      <c r="JNU34" s="128"/>
      <c r="JNV34" s="128"/>
      <c r="JNW34" s="128"/>
      <c r="JNX34" s="128"/>
      <c r="JNY34" s="128"/>
      <c r="JNZ34" s="128"/>
      <c r="JOA34" s="128"/>
      <c r="JOB34" s="128"/>
      <c r="JOC34" s="128"/>
      <c r="JXC34" s="128"/>
      <c r="JXD34" s="128"/>
      <c r="JXL34" s="128"/>
      <c r="JXM34" s="128"/>
      <c r="JXN34" s="128"/>
      <c r="JXO34" s="128"/>
      <c r="JXP34" s="128"/>
      <c r="JXQ34" s="128"/>
      <c r="JXR34" s="128"/>
      <c r="JXS34" s="128"/>
      <c r="JXT34" s="128"/>
      <c r="JXU34" s="128"/>
      <c r="JXV34" s="128"/>
      <c r="JXW34" s="128"/>
      <c r="JXX34" s="128"/>
      <c r="JXY34" s="128"/>
      <c r="KGY34" s="128"/>
      <c r="KGZ34" s="128"/>
      <c r="KHH34" s="128"/>
      <c r="KHI34" s="128"/>
      <c r="KHJ34" s="128"/>
      <c r="KHK34" s="128"/>
      <c r="KHL34" s="128"/>
      <c r="KHM34" s="128"/>
      <c r="KHN34" s="128"/>
      <c r="KHO34" s="128"/>
      <c r="KHP34" s="128"/>
      <c r="KHQ34" s="128"/>
      <c r="KHR34" s="128"/>
      <c r="KHS34" s="128"/>
      <c r="KHT34" s="128"/>
      <c r="KHU34" s="128"/>
      <c r="KQU34" s="128"/>
      <c r="KQV34" s="128"/>
      <c r="KRD34" s="128"/>
      <c r="KRE34" s="128"/>
      <c r="KRF34" s="128"/>
      <c r="KRG34" s="128"/>
      <c r="KRH34" s="128"/>
      <c r="KRI34" s="128"/>
      <c r="KRJ34" s="128"/>
      <c r="KRK34" s="128"/>
      <c r="KRL34" s="128"/>
      <c r="KRM34" s="128"/>
      <c r="KRN34" s="128"/>
      <c r="KRO34" s="128"/>
      <c r="KRP34" s="128"/>
      <c r="KRQ34" s="128"/>
      <c r="LAQ34" s="128"/>
      <c r="LAR34" s="128"/>
      <c r="LAZ34" s="128"/>
      <c r="LBA34" s="128"/>
      <c r="LBB34" s="128"/>
      <c r="LBC34" s="128"/>
      <c r="LBD34" s="128"/>
      <c r="LBE34" s="128"/>
      <c r="LBF34" s="128"/>
      <c r="LBG34" s="128"/>
      <c r="LBH34" s="128"/>
      <c r="LBI34" s="128"/>
      <c r="LBJ34" s="128"/>
      <c r="LBK34" s="128"/>
      <c r="LBL34" s="128"/>
      <c r="LBM34" s="128"/>
      <c r="LKM34" s="128"/>
      <c r="LKN34" s="128"/>
      <c r="LKV34" s="128"/>
      <c r="LKW34" s="128"/>
      <c r="LKX34" s="128"/>
      <c r="LKY34" s="128"/>
      <c r="LKZ34" s="128"/>
      <c r="LLA34" s="128"/>
      <c r="LLB34" s="128"/>
      <c r="LLC34" s="128"/>
      <c r="LLD34" s="128"/>
      <c r="LLE34" s="128"/>
      <c r="LLF34" s="128"/>
      <c r="LLG34" s="128"/>
      <c r="LLH34" s="128"/>
      <c r="LLI34" s="128"/>
      <c r="LUI34" s="128"/>
      <c r="LUJ34" s="128"/>
      <c r="LUR34" s="128"/>
      <c r="LUS34" s="128"/>
      <c r="LUT34" s="128"/>
      <c r="LUU34" s="128"/>
      <c r="LUV34" s="128"/>
      <c r="LUW34" s="128"/>
      <c r="LUX34" s="128"/>
      <c r="LUY34" s="128"/>
      <c r="LUZ34" s="128"/>
      <c r="LVA34" s="128"/>
      <c r="LVB34" s="128"/>
      <c r="LVC34" s="128"/>
      <c r="LVD34" s="128"/>
      <c r="LVE34" s="128"/>
      <c r="MEE34" s="128"/>
      <c r="MEF34" s="128"/>
      <c r="MEN34" s="128"/>
      <c r="MEO34" s="128"/>
      <c r="MEP34" s="128"/>
      <c r="MEQ34" s="128"/>
      <c r="MER34" s="128"/>
      <c r="MES34" s="128"/>
      <c r="MET34" s="128"/>
      <c r="MEU34" s="128"/>
      <c r="MEV34" s="128"/>
      <c r="MEW34" s="128"/>
      <c r="MEX34" s="128"/>
      <c r="MEY34" s="128"/>
      <c r="MEZ34" s="128"/>
      <c r="MFA34" s="128"/>
      <c r="MOA34" s="128"/>
      <c r="MOB34" s="128"/>
      <c r="MOJ34" s="128"/>
      <c r="MOK34" s="128"/>
      <c r="MOL34" s="128"/>
      <c r="MOM34" s="128"/>
      <c r="MON34" s="128"/>
      <c r="MOO34" s="128"/>
      <c r="MOP34" s="128"/>
      <c r="MOQ34" s="128"/>
      <c r="MOR34" s="128"/>
      <c r="MOS34" s="128"/>
      <c r="MOT34" s="128"/>
      <c r="MOU34" s="128"/>
      <c r="MOV34" s="128"/>
      <c r="MOW34" s="128"/>
      <c r="MXW34" s="128"/>
      <c r="MXX34" s="128"/>
      <c r="MYF34" s="128"/>
      <c r="MYG34" s="128"/>
      <c r="MYH34" s="128"/>
      <c r="MYI34" s="128"/>
      <c r="MYJ34" s="128"/>
      <c r="MYK34" s="128"/>
      <c r="MYL34" s="128"/>
      <c r="MYM34" s="128"/>
      <c r="MYN34" s="128"/>
      <c r="MYO34" s="128"/>
      <c r="MYP34" s="128"/>
      <c r="MYQ34" s="128"/>
      <c r="MYR34" s="128"/>
      <c r="MYS34" s="128"/>
      <c r="NHS34" s="128"/>
      <c r="NHT34" s="128"/>
      <c r="NIB34" s="128"/>
      <c r="NIC34" s="128"/>
      <c r="NID34" s="128"/>
      <c r="NIE34" s="128"/>
      <c r="NIF34" s="128"/>
      <c r="NIG34" s="128"/>
      <c r="NIH34" s="128"/>
      <c r="NII34" s="128"/>
      <c r="NIJ34" s="128"/>
      <c r="NIK34" s="128"/>
      <c r="NIL34" s="128"/>
      <c r="NIM34" s="128"/>
      <c r="NIN34" s="128"/>
      <c r="NIO34" s="128"/>
      <c r="NRO34" s="128"/>
      <c r="NRP34" s="128"/>
      <c r="NRX34" s="128"/>
      <c r="NRY34" s="128"/>
      <c r="NRZ34" s="128"/>
      <c r="NSA34" s="128"/>
      <c r="NSB34" s="128"/>
      <c r="NSC34" s="128"/>
      <c r="NSD34" s="128"/>
      <c r="NSE34" s="128"/>
      <c r="NSF34" s="128"/>
      <c r="NSG34" s="128"/>
      <c r="NSH34" s="128"/>
      <c r="NSI34" s="128"/>
      <c r="NSJ34" s="128"/>
      <c r="NSK34" s="128"/>
      <c r="OBK34" s="128"/>
      <c r="OBL34" s="128"/>
      <c r="OBT34" s="128"/>
      <c r="OBU34" s="128"/>
      <c r="OBV34" s="128"/>
      <c r="OBW34" s="128"/>
      <c r="OBX34" s="128"/>
      <c r="OBY34" s="128"/>
      <c r="OBZ34" s="128"/>
      <c r="OCA34" s="128"/>
      <c r="OCB34" s="128"/>
      <c r="OCC34" s="128"/>
      <c r="OCD34" s="128"/>
      <c r="OCE34" s="128"/>
      <c r="OCF34" s="128"/>
      <c r="OCG34" s="128"/>
      <c r="OLG34" s="128"/>
      <c r="OLH34" s="128"/>
      <c r="OLP34" s="128"/>
      <c r="OLQ34" s="128"/>
      <c r="OLR34" s="128"/>
      <c r="OLS34" s="128"/>
      <c r="OLT34" s="128"/>
      <c r="OLU34" s="128"/>
      <c r="OLV34" s="128"/>
      <c r="OLW34" s="128"/>
      <c r="OLX34" s="128"/>
      <c r="OLY34" s="128"/>
      <c r="OLZ34" s="128"/>
      <c r="OMA34" s="128"/>
      <c r="OMB34" s="128"/>
      <c r="OMC34" s="128"/>
      <c r="OVC34" s="128"/>
      <c r="OVD34" s="128"/>
      <c r="OVL34" s="128"/>
      <c r="OVM34" s="128"/>
      <c r="OVN34" s="128"/>
      <c r="OVO34" s="128"/>
      <c r="OVP34" s="128"/>
      <c r="OVQ34" s="128"/>
      <c r="OVR34" s="128"/>
      <c r="OVS34" s="128"/>
      <c r="OVT34" s="128"/>
      <c r="OVU34" s="128"/>
      <c r="OVV34" s="128"/>
      <c r="OVW34" s="128"/>
      <c r="OVX34" s="128"/>
      <c r="OVY34" s="128"/>
      <c r="PEY34" s="128"/>
      <c r="PEZ34" s="128"/>
      <c r="PFH34" s="128"/>
      <c r="PFI34" s="128"/>
      <c r="PFJ34" s="128"/>
      <c r="PFK34" s="128"/>
      <c r="PFL34" s="128"/>
      <c r="PFM34" s="128"/>
      <c r="PFN34" s="128"/>
      <c r="PFO34" s="128"/>
      <c r="PFP34" s="128"/>
      <c r="PFQ34" s="128"/>
      <c r="PFR34" s="128"/>
      <c r="PFS34" s="128"/>
      <c r="PFT34" s="128"/>
      <c r="PFU34" s="128"/>
      <c r="POU34" s="128"/>
      <c r="POV34" s="128"/>
      <c r="PPD34" s="128"/>
      <c r="PPE34" s="128"/>
      <c r="PPF34" s="128"/>
      <c r="PPG34" s="128"/>
      <c r="PPH34" s="128"/>
      <c r="PPI34" s="128"/>
      <c r="PPJ34" s="128"/>
      <c r="PPK34" s="128"/>
      <c r="PPL34" s="128"/>
      <c r="PPM34" s="128"/>
      <c r="PPN34" s="128"/>
      <c r="PPO34" s="128"/>
      <c r="PPP34" s="128"/>
      <c r="PPQ34" s="128"/>
      <c r="PYQ34" s="128"/>
      <c r="PYR34" s="128"/>
      <c r="PYZ34" s="128"/>
      <c r="PZA34" s="128"/>
      <c r="PZB34" s="128"/>
      <c r="PZC34" s="128"/>
      <c r="PZD34" s="128"/>
      <c r="PZE34" s="128"/>
      <c r="PZF34" s="128"/>
      <c r="PZG34" s="128"/>
      <c r="PZH34" s="128"/>
      <c r="PZI34" s="128"/>
      <c r="PZJ34" s="128"/>
      <c r="PZK34" s="128"/>
      <c r="PZL34" s="128"/>
      <c r="PZM34" s="128"/>
      <c r="QIM34" s="128"/>
      <c r="QIN34" s="128"/>
      <c r="QIV34" s="128"/>
      <c r="QIW34" s="128"/>
      <c r="QIX34" s="128"/>
      <c r="QIY34" s="128"/>
      <c r="QIZ34" s="128"/>
      <c r="QJA34" s="128"/>
      <c r="QJB34" s="128"/>
      <c r="QJC34" s="128"/>
      <c r="QJD34" s="128"/>
      <c r="QJE34" s="128"/>
      <c r="QJF34" s="128"/>
      <c r="QJG34" s="128"/>
      <c r="QJH34" s="128"/>
      <c r="QJI34" s="128"/>
      <c r="QSI34" s="128"/>
      <c r="QSJ34" s="128"/>
      <c r="QSR34" s="128"/>
      <c r="QSS34" s="128"/>
      <c r="QST34" s="128"/>
      <c r="QSU34" s="128"/>
      <c r="QSV34" s="128"/>
      <c r="QSW34" s="128"/>
      <c r="QSX34" s="128"/>
      <c r="QSY34" s="128"/>
      <c r="QSZ34" s="128"/>
      <c r="QTA34" s="128"/>
      <c r="QTB34" s="128"/>
      <c r="QTC34" s="128"/>
      <c r="QTD34" s="128"/>
      <c r="QTE34" s="128"/>
      <c r="RCE34" s="128"/>
      <c r="RCF34" s="128"/>
      <c r="RCN34" s="128"/>
      <c r="RCO34" s="128"/>
      <c r="RCP34" s="128"/>
      <c r="RCQ34" s="128"/>
      <c r="RCR34" s="128"/>
      <c r="RCS34" s="128"/>
      <c r="RCT34" s="128"/>
      <c r="RCU34" s="128"/>
      <c r="RCV34" s="128"/>
      <c r="RCW34" s="128"/>
      <c r="RCX34" s="128"/>
      <c r="RCY34" s="128"/>
      <c r="RCZ34" s="128"/>
      <c r="RDA34" s="128"/>
      <c r="RMA34" s="128"/>
      <c r="RMB34" s="128"/>
      <c r="RMJ34" s="128"/>
      <c r="RMK34" s="128"/>
      <c r="RML34" s="128"/>
      <c r="RMM34" s="128"/>
      <c r="RMN34" s="128"/>
      <c r="RMO34" s="128"/>
      <c r="RMP34" s="128"/>
      <c r="RMQ34" s="128"/>
      <c r="RMR34" s="128"/>
      <c r="RMS34" s="128"/>
      <c r="RMT34" s="128"/>
      <c r="RMU34" s="128"/>
      <c r="RMV34" s="128"/>
      <c r="RMW34" s="128"/>
      <c r="RVW34" s="128"/>
      <c r="RVX34" s="128"/>
      <c r="RWF34" s="128"/>
      <c r="RWG34" s="128"/>
      <c r="RWH34" s="128"/>
      <c r="RWI34" s="128"/>
      <c r="RWJ34" s="128"/>
      <c r="RWK34" s="128"/>
      <c r="RWL34" s="128"/>
      <c r="RWM34" s="128"/>
      <c r="RWN34" s="128"/>
      <c r="RWO34" s="128"/>
      <c r="RWP34" s="128"/>
      <c r="RWQ34" s="128"/>
      <c r="RWR34" s="128"/>
      <c r="RWS34" s="128"/>
      <c r="SFS34" s="128"/>
      <c r="SFT34" s="128"/>
      <c r="SGB34" s="128"/>
      <c r="SGC34" s="128"/>
      <c r="SGD34" s="128"/>
      <c r="SGE34" s="128"/>
      <c r="SGF34" s="128"/>
      <c r="SGG34" s="128"/>
      <c r="SGH34" s="128"/>
      <c r="SGI34" s="128"/>
      <c r="SGJ34" s="128"/>
      <c r="SGK34" s="128"/>
      <c r="SGL34" s="128"/>
      <c r="SGM34" s="128"/>
      <c r="SGN34" s="128"/>
      <c r="SGO34" s="128"/>
      <c r="SPO34" s="128"/>
      <c r="SPP34" s="128"/>
      <c r="SPX34" s="128"/>
      <c r="SPY34" s="128"/>
      <c r="SPZ34" s="128"/>
      <c r="SQA34" s="128"/>
      <c r="SQB34" s="128"/>
      <c r="SQC34" s="128"/>
      <c r="SQD34" s="128"/>
      <c r="SQE34" s="128"/>
      <c r="SQF34" s="128"/>
      <c r="SQG34" s="128"/>
      <c r="SQH34" s="128"/>
      <c r="SQI34" s="128"/>
      <c r="SQJ34" s="128"/>
      <c r="SQK34" s="128"/>
      <c r="SZK34" s="128"/>
      <c r="SZL34" s="128"/>
      <c r="SZT34" s="128"/>
      <c r="SZU34" s="128"/>
      <c r="SZV34" s="128"/>
      <c r="SZW34" s="128"/>
      <c r="SZX34" s="128"/>
      <c r="SZY34" s="128"/>
      <c r="SZZ34" s="128"/>
      <c r="TAA34" s="128"/>
      <c r="TAB34" s="128"/>
      <c r="TAC34" s="128"/>
      <c r="TAD34" s="128"/>
      <c r="TAE34" s="128"/>
      <c r="TAF34" s="128"/>
      <c r="TAG34" s="128"/>
      <c r="TJG34" s="128"/>
      <c r="TJH34" s="128"/>
      <c r="TJP34" s="128"/>
      <c r="TJQ34" s="128"/>
      <c r="TJR34" s="128"/>
      <c r="TJS34" s="128"/>
      <c r="TJT34" s="128"/>
      <c r="TJU34" s="128"/>
      <c r="TJV34" s="128"/>
      <c r="TJW34" s="128"/>
      <c r="TJX34" s="128"/>
      <c r="TJY34" s="128"/>
      <c r="TJZ34" s="128"/>
      <c r="TKA34" s="128"/>
      <c r="TKB34" s="128"/>
      <c r="TKC34" s="128"/>
      <c r="TTC34" s="128"/>
      <c r="TTD34" s="128"/>
      <c r="TTL34" s="128"/>
      <c r="TTM34" s="128"/>
      <c r="TTN34" s="128"/>
      <c r="TTO34" s="128"/>
      <c r="TTP34" s="128"/>
      <c r="TTQ34" s="128"/>
      <c r="TTR34" s="128"/>
      <c r="TTS34" s="128"/>
      <c r="TTT34" s="128"/>
      <c r="TTU34" s="128"/>
      <c r="TTV34" s="128"/>
      <c r="TTW34" s="128"/>
      <c r="TTX34" s="128"/>
      <c r="TTY34" s="128"/>
      <c r="UCY34" s="128"/>
      <c r="UCZ34" s="128"/>
      <c r="UDH34" s="128"/>
      <c r="UDI34" s="128"/>
      <c r="UDJ34" s="128"/>
      <c r="UDK34" s="128"/>
      <c r="UDL34" s="128"/>
      <c r="UDM34" s="128"/>
      <c r="UDN34" s="128"/>
      <c r="UDO34" s="128"/>
      <c r="UDP34" s="128"/>
      <c r="UDQ34" s="128"/>
      <c r="UDR34" s="128"/>
      <c r="UDS34" s="128"/>
      <c r="UDT34" s="128"/>
      <c r="UDU34" s="128"/>
      <c r="UMU34" s="128"/>
      <c r="UMV34" s="128"/>
      <c r="UND34" s="128"/>
      <c r="UNE34" s="128"/>
      <c r="UNF34" s="128"/>
      <c r="UNG34" s="128"/>
      <c r="UNH34" s="128"/>
      <c r="UNI34" s="128"/>
      <c r="UNJ34" s="128"/>
      <c r="UNK34" s="128"/>
      <c r="UNL34" s="128"/>
      <c r="UNM34" s="128"/>
      <c r="UNN34" s="128"/>
      <c r="UNO34" s="128"/>
      <c r="UNP34" s="128"/>
      <c r="UNQ34" s="128"/>
      <c r="UWQ34" s="128"/>
      <c r="UWR34" s="128"/>
      <c r="UWZ34" s="128"/>
      <c r="UXA34" s="128"/>
      <c r="UXB34" s="128"/>
      <c r="UXC34" s="128"/>
      <c r="UXD34" s="128"/>
      <c r="UXE34" s="128"/>
      <c r="UXF34" s="128"/>
      <c r="UXG34" s="128"/>
      <c r="UXH34" s="128"/>
      <c r="UXI34" s="128"/>
      <c r="UXJ34" s="128"/>
      <c r="UXK34" s="128"/>
      <c r="UXL34" s="128"/>
      <c r="UXM34" s="128"/>
      <c r="VGM34" s="128"/>
      <c r="VGN34" s="128"/>
      <c r="VGV34" s="128"/>
      <c r="VGW34" s="128"/>
      <c r="VGX34" s="128"/>
      <c r="VGY34" s="128"/>
      <c r="VGZ34" s="128"/>
      <c r="VHA34" s="128"/>
      <c r="VHB34" s="128"/>
      <c r="VHC34" s="128"/>
      <c r="VHD34" s="128"/>
      <c r="VHE34" s="128"/>
      <c r="VHF34" s="128"/>
      <c r="VHG34" s="128"/>
      <c r="VHH34" s="128"/>
      <c r="VHI34" s="128"/>
      <c r="VQI34" s="128"/>
      <c r="VQJ34" s="128"/>
      <c r="VQR34" s="128"/>
      <c r="VQS34" s="128"/>
      <c r="VQT34" s="128"/>
      <c r="VQU34" s="128"/>
      <c r="VQV34" s="128"/>
      <c r="VQW34" s="128"/>
      <c r="VQX34" s="128"/>
      <c r="VQY34" s="128"/>
      <c r="VQZ34" s="128"/>
      <c r="VRA34" s="128"/>
      <c r="VRB34" s="128"/>
      <c r="VRC34" s="128"/>
      <c r="VRD34" s="128"/>
      <c r="VRE34" s="128"/>
      <c r="WAE34" s="128"/>
      <c r="WAF34" s="128"/>
      <c r="WAN34" s="128"/>
      <c r="WAO34" s="128"/>
      <c r="WAP34" s="128"/>
      <c r="WAQ34" s="128"/>
      <c r="WAR34" s="128"/>
      <c r="WAS34" s="128"/>
      <c r="WAT34" s="128"/>
      <c r="WAU34" s="128"/>
      <c r="WAV34" s="128"/>
      <c r="WAW34" s="128"/>
      <c r="WAX34" s="128"/>
      <c r="WAY34" s="128"/>
      <c r="WAZ34" s="128"/>
      <c r="WBA34" s="128"/>
      <c r="WKA34" s="128"/>
      <c r="WKB34" s="128"/>
      <c r="WKJ34" s="128"/>
      <c r="WKK34" s="128"/>
      <c r="WKL34" s="128"/>
      <c r="WKM34" s="128"/>
      <c r="WKN34" s="128"/>
      <c r="WKO34" s="128"/>
      <c r="WKP34" s="128"/>
      <c r="WKQ34" s="128"/>
      <c r="WKR34" s="128"/>
      <c r="WKS34" s="128"/>
      <c r="WKT34" s="128"/>
      <c r="WKU34" s="128"/>
      <c r="WKV34" s="128"/>
      <c r="WKW34" s="128"/>
      <c r="WTW34" s="128"/>
      <c r="WTX34" s="128"/>
      <c r="WUF34" s="128"/>
      <c r="WUG34" s="128"/>
      <c r="WUH34" s="128"/>
      <c r="WUI34" s="128"/>
      <c r="WUJ34" s="128"/>
      <c r="WUK34" s="128"/>
      <c r="WUL34" s="128"/>
      <c r="WUM34" s="128"/>
      <c r="WUN34" s="128"/>
      <c r="WUO34" s="128"/>
      <c r="WUP34" s="128"/>
      <c r="WUQ34" s="128"/>
      <c r="WUR34" s="128"/>
      <c r="WUS34" s="128"/>
    </row>
    <row r="35" spans="1:1009 1243:2033 2267:3057 3291:4081 4315:5105 5339:6129 6363:7153 7387:8177 8411:9201 9435:10225 10459:11249 11483:12273 12507:13297 13531:14321 14555:15345 15579:16113" s="271" customFormat="1">
      <c r="A35" s="265" t="s">
        <v>425</v>
      </c>
      <c r="B35" s="266" t="s">
        <v>144</v>
      </c>
      <c r="C35" s="267"/>
      <c r="D35" s="268">
        <v>22122.948194999997</v>
      </c>
      <c r="E35" s="268">
        <v>0</v>
      </c>
      <c r="F35" s="268">
        <v>22122.948194999997</v>
      </c>
      <c r="G35" s="245">
        <v>0</v>
      </c>
      <c r="H35" s="229">
        <f t="shared" si="0"/>
        <v>20168.162805</v>
      </c>
      <c r="I35" s="269">
        <f>I36+I45+I54</f>
        <v>16669.960605</v>
      </c>
      <c r="J35" s="269">
        <f>J36+J45+J54</f>
        <v>3498.2021999999997</v>
      </c>
      <c r="K35" s="269">
        <f>K36+K45+K54</f>
        <v>0</v>
      </c>
      <c r="L35" s="269">
        <f>L36+L45+L54</f>
        <v>0</v>
      </c>
      <c r="M35" s="270"/>
      <c r="HK35" s="131"/>
      <c r="HL35" s="131"/>
      <c r="HT35" s="131"/>
      <c r="HU35" s="131"/>
      <c r="HV35" s="131"/>
      <c r="HW35" s="131"/>
      <c r="HX35" s="131"/>
      <c r="HY35" s="131"/>
      <c r="HZ35" s="131"/>
      <c r="IA35" s="131"/>
      <c r="IB35" s="131"/>
      <c r="IC35" s="131"/>
      <c r="ID35" s="131"/>
      <c r="IE35" s="131"/>
      <c r="IF35" s="131"/>
      <c r="IG35" s="131"/>
      <c r="RG35" s="131"/>
      <c r="RH35" s="131"/>
      <c r="RP35" s="131"/>
      <c r="RQ35" s="131"/>
      <c r="RR35" s="131"/>
      <c r="RS35" s="131"/>
      <c r="RT35" s="131"/>
      <c r="RU35" s="131"/>
      <c r="RV35" s="131"/>
      <c r="RW35" s="131"/>
      <c r="RX35" s="131"/>
      <c r="RY35" s="131"/>
      <c r="RZ35" s="131"/>
      <c r="SA35" s="131"/>
      <c r="SB35" s="131"/>
      <c r="SC35" s="131"/>
      <c r="ABC35" s="131"/>
      <c r="ABD35" s="131"/>
      <c r="ABL35" s="131"/>
      <c r="ABM35" s="131"/>
      <c r="ABN35" s="131"/>
      <c r="ABO35" s="131"/>
      <c r="ABP35" s="131"/>
      <c r="ABQ35" s="131"/>
      <c r="ABR35" s="131"/>
      <c r="ABS35" s="131"/>
      <c r="ABT35" s="131"/>
      <c r="ABU35" s="131"/>
      <c r="ABV35" s="131"/>
      <c r="ABW35" s="131"/>
      <c r="ABX35" s="131"/>
      <c r="ABY35" s="131"/>
      <c r="AKY35" s="131"/>
      <c r="AKZ35" s="131"/>
      <c r="ALH35" s="131"/>
      <c r="ALI35" s="131"/>
      <c r="ALJ35" s="131"/>
      <c r="ALK35" s="131"/>
      <c r="ALL35" s="131"/>
      <c r="ALM35" s="131"/>
      <c r="ALN35" s="131"/>
      <c r="ALO35" s="131"/>
      <c r="ALP35" s="131"/>
      <c r="ALQ35" s="131"/>
      <c r="ALR35" s="131"/>
      <c r="ALS35" s="131"/>
      <c r="ALT35" s="131"/>
      <c r="ALU35" s="131"/>
      <c r="AUU35" s="131"/>
      <c r="AUV35" s="131"/>
      <c r="AVD35" s="131"/>
      <c r="AVE35" s="131"/>
      <c r="AVF35" s="131"/>
      <c r="AVG35" s="131"/>
      <c r="AVH35" s="131"/>
      <c r="AVI35" s="131"/>
      <c r="AVJ35" s="131"/>
      <c r="AVK35" s="131"/>
      <c r="AVL35" s="131"/>
      <c r="AVM35" s="131"/>
      <c r="AVN35" s="131"/>
      <c r="AVO35" s="131"/>
      <c r="AVP35" s="131"/>
      <c r="AVQ35" s="131"/>
      <c r="BEQ35" s="131"/>
      <c r="BER35" s="131"/>
      <c r="BEZ35" s="131"/>
      <c r="BFA35" s="131"/>
      <c r="BFB35" s="131"/>
      <c r="BFC35" s="131"/>
      <c r="BFD35" s="131"/>
      <c r="BFE35" s="131"/>
      <c r="BFF35" s="131"/>
      <c r="BFG35" s="131"/>
      <c r="BFH35" s="131"/>
      <c r="BFI35" s="131"/>
      <c r="BFJ35" s="131"/>
      <c r="BFK35" s="131"/>
      <c r="BFL35" s="131"/>
      <c r="BFM35" s="131"/>
      <c r="BOM35" s="131"/>
      <c r="BON35" s="131"/>
      <c r="BOV35" s="131"/>
      <c r="BOW35" s="131"/>
      <c r="BOX35" s="131"/>
      <c r="BOY35" s="131"/>
      <c r="BOZ35" s="131"/>
      <c r="BPA35" s="131"/>
      <c r="BPB35" s="131"/>
      <c r="BPC35" s="131"/>
      <c r="BPD35" s="131"/>
      <c r="BPE35" s="131"/>
      <c r="BPF35" s="131"/>
      <c r="BPG35" s="131"/>
      <c r="BPH35" s="131"/>
      <c r="BPI35" s="131"/>
      <c r="BYI35" s="131"/>
      <c r="BYJ35" s="131"/>
      <c r="BYR35" s="131"/>
      <c r="BYS35" s="131"/>
      <c r="BYT35" s="131"/>
      <c r="BYU35" s="131"/>
      <c r="BYV35" s="131"/>
      <c r="BYW35" s="131"/>
      <c r="BYX35" s="131"/>
      <c r="BYY35" s="131"/>
      <c r="BYZ35" s="131"/>
      <c r="BZA35" s="131"/>
      <c r="BZB35" s="131"/>
      <c r="BZC35" s="131"/>
      <c r="BZD35" s="131"/>
      <c r="BZE35" s="131"/>
      <c r="CIE35" s="131"/>
      <c r="CIF35" s="131"/>
      <c r="CIN35" s="131"/>
      <c r="CIO35" s="131"/>
      <c r="CIP35" s="131"/>
      <c r="CIQ35" s="131"/>
      <c r="CIR35" s="131"/>
      <c r="CIS35" s="131"/>
      <c r="CIT35" s="131"/>
      <c r="CIU35" s="131"/>
      <c r="CIV35" s="131"/>
      <c r="CIW35" s="131"/>
      <c r="CIX35" s="131"/>
      <c r="CIY35" s="131"/>
      <c r="CIZ35" s="131"/>
      <c r="CJA35" s="131"/>
      <c r="CSA35" s="131"/>
      <c r="CSB35" s="131"/>
      <c r="CSJ35" s="131"/>
      <c r="CSK35" s="131"/>
      <c r="CSL35" s="131"/>
      <c r="CSM35" s="131"/>
      <c r="CSN35" s="131"/>
      <c r="CSO35" s="131"/>
      <c r="CSP35" s="131"/>
      <c r="CSQ35" s="131"/>
      <c r="CSR35" s="131"/>
      <c r="CSS35" s="131"/>
      <c r="CST35" s="131"/>
      <c r="CSU35" s="131"/>
      <c r="CSV35" s="131"/>
      <c r="CSW35" s="131"/>
      <c r="DBW35" s="131"/>
      <c r="DBX35" s="131"/>
      <c r="DCF35" s="131"/>
      <c r="DCG35" s="131"/>
      <c r="DCH35" s="131"/>
      <c r="DCI35" s="131"/>
      <c r="DCJ35" s="131"/>
      <c r="DCK35" s="131"/>
      <c r="DCL35" s="131"/>
      <c r="DCM35" s="131"/>
      <c r="DCN35" s="131"/>
      <c r="DCO35" s="131"/>
      <c r="DCP35" s="131"/>
      <c r="DCQ35" s="131"/>
      <c r="DCR35" s="131"/>
      <c r="DCS35" s="131"/>
      <c r="DLS35" s="131"/>
      <c r="DLT35" s="131"/>
      <c r="DMB35" s="131"/>
      <c r="DMC35" s="131"/>
      <c r="DMD35" s="131"/>
      <c r="DME35" s="131"/>
      <c r="DMF35" s="131"/>
      <c r="DMG35" s="131"/>
      <c r="DMH35" s="131"/>
      <c r="DMI35" s="131"/>
      <c r="DMJ35" s="131"/>
      <c r="DMK35" s="131"/>
      <c r="DML35" s="131"/>
      <c r="DMM35" s="131"/>
      <c r="DMN35" s="131"/>
      <c r="DMO35" s="131"/>
      <c r="DVO35" s="131"/>
      <c r="DVP35" s="131"/>
      <c r="DVX35" s="131"/>
      <c r="DVY35" s="131"/>
      <c r="DVZ35" s="131"/>
      <c r="DWA35" s="131"/>
      <c r="DWB35" s="131"/>
      <c r="DWC35" s="131"/>
      <c r="DWD35" s="131"/>
      <c r="DWE35" s="131"/>
      <c r="DWF35" s="131"/>
      <c r="DWG35" s="131"/>
      <c r="DWH35" s="131"/>
      <c r="DWI35" s="131"/>
      <c r="DWJ35" s="131"/>
      <c r="DWK35" s="131"/>
      <c r="EFK35" s="131"/>
      <c r="EFL35" s="131"/>
      <c r="EFT35" s="131"/>
      <c r="EFU35" s="131"/>
      <c r="EFV35" s="131"/>
      <c r="EFW35" s="131"/>
      <c r="EFX35" s="131"/>
      <c r="EFY35" s="131"/>
      <c r="EFZ35" s="131"/>
      <c r="EGA35" s="131"/>
      <c r="EGB35" s="131"/>
      <c r="EGC35" s="131"/>
      <c r="EGD35" s="131"/>
      <c r="EGE35" s="131"/>
      <c r="EGF35" s="131"/>
      <c r="EGG35" s="131"/>
      <c r="EPG35" s="131"/>
      <c r="EPH35" s="131"/>
      <c r="EPP35" s="131"/>
      <c r="EPQ35" s="131"/>
      <c r="EPR35" s="131"/>
      <c r="EPS35" s="131"/>
      <c r="EPT35" s="131"/>
      <c r="EPU35" s="131"/>
      <c r="EPV35" s="131"/>
      <c r="EPW35" s="131"/>
      <c r="EPX35" s="131"/>
      <c r="EPY35" s="131"/>
      <c r="EPZ35" s="131"/>
      <c r="EQA35" s="131"/>
      <c r="EQB35" s="131"/>
      <c r="EQC35" s="131"/>
      <c r="EZC35" s="131"/>
      <c r="EZD35" s="131"/>
      <c r="EZL35" s="131"/>
      <c r="EZM35" s="131"/>
      <c r="EZN35" s="131"/>
      <c r="EZO35" s="131"/>
      <c r="EZP35" s="131"/>
      <c r="EZQ35" s="131"/>
      <c r="EZR35" s="131"/>
      <c r="EZS35" s="131"/>
      <c r="EZT35" s="131"/>
      <c r="EZU35" s="131"/>
      <c r="EZV35" s="131"/>
      <c r="EZW35" s="131"/>
      <c r="EZX35" s="131"/>
      <c r="EZY35" s="131"/>
      <c r="FIY35" s="131"/>
      <c r="FIZ35" s="131"/>
      <c r="FJH35" s="131"/>
      <c r="FJI35" s="131"/>
      <c r="FJJ35" s="131"/>
      <c r="FJK35" s="131"/>
      <c r="FJL35" s="131"/>
      <c r="FJM35" s="131"/>
      <c r="FJN35" s="131"/>
      <c r="FJO35" s="131"/>
      <c r="FJP35" s="131"/>
      <c r="FJQ35" s="131"/>
      <c r="FJR35" s="131"/>
      <c r="FJS35" s="131"/>
      <c r="FJT35" s="131"/>
      <c r="FJU35" s="131"/>
      <c r="FSU35" s="131"/>
      <c r="FSV35" s="131"/>
      <c r="FTD35" s="131"/>
      <c r="FTE35" s="131"/>
      <c r="FTF35" s="131"/>
      <c r="FTG35" s="131"/>
      <c r="FTH35" s="131"/>
      <c r="FTI35" s="131"/>
      <c r="FTJ35" s="131"/>
      <c r="FTK35" s="131"/>
      <c r="FTL35" s="131"/>
      <c r="FTM35" s="131"/>
      <c r="FTN35" s="131"/>
      <c r="FTO35" s="131"/>
      <c r="FTP35" s="131"/>
      <c r="FTQ35" s="131"/>
      <c r="GCQ35" s="131"/>
      <c r="GCR35" s="131"/>
      <c r="GCZ35" s="131"/>
      <c r="GDA35" s="131"/>
      <c r="GDB35" s="131"/>
      <c r="GDC35" s="131"/>
      <c r="GDD35" s="131"/>
      <c r="GDE35" s="131"/>
      <c r="GDF35" s="131"/>
      <c r="GDG35" s="131"/>
      <c r="GDH35" s="131"/>
      <c r="GDI35" s="131"/>
      <c r="GDJ35" s="131"/>
      <c r="GDK35" s="131"/>
      <c r="GDL35" s="131"/>
      <c r="GDM35" s="131"/>
      <c r="GMM35" s="131"/>
      <c r="GMN35" s="131"/>
      <c r="GMV35" s="131"/>
      <c r="GMW35" s="131"/>
      <c r="GMX35" s="131"/>
      <c r="GMY35" s="131"/>
      <c r="GMZ35" s="131"/>
      <c r="GNA35" s="131"/>
      <c r="GNB35" s="131"/>
      <c r="GNC35" s="131"/>
      <c r="GND35" s="131"/>
      <c r="GNE35" s="131"/>
      <c r="GNF35" s="131"/>
      <c r="GNG35" s="131"/>
      <c r="GNH35" s="131"/>
      <c r="GNI35" s="131"/>
      <c r="GWI35" s="131"/>
      <c r="GWJ35" s="131"/>
      <c r="GWR35" s="131"/>
      <c r="GWS35" s="131"/>
      <c r="GWT35" s="131"/>
      <c r="GWU35" s="131"/>
      <c r="GWV35" s="131"/>
      <c r="GWW35" s="131"/>
      <c r="GWX35" s="131"/>
      <c r="GWY35" s="131"/>
      <c r="GWZ35" s="131"/>
      <c r="GXA35" s="131"/>
      <c r="GXB35" s="131"/>
      <c r="GXC35" s="131"/>
      <c r="GXD35" s="131"/>
      <c r="GXE35" s="131"/>
      <c r="HGE35" s="131"/>
      <c r="HGF35" s="131"/>
      <c r="HGN35" s="131"/>
      <c r="HGO35" s="131"/>
      <c r="HGP35" s="131"/>
      <c r="HGQ35" s="131"/>
      <c r="HGR35" s="131"/>
      <c r="HGS35" s="131"/>
      <c r="HGT35" s="131"/>
      <c r="HGU35" s="131"/>
      <c r="HGV35" s="131"/>
      <c r="HGW35" s="131"/>
      <c r="HGX35" s="131"/>
      <c r="HGY35" s="131"/>
      <c r="HGZ35" s="131"/>
      <c r="HHA35" s="131"/>
      <c r="HQA35" s="131"/>
      <c r="HQB35" s="131"/>
      <c r="HQJ35" s="131"/>
      <c r="HQK35" s="131"/>
      <c r="HQL35" s="131"/>
      <c r="HQM35" s="131"/>
      <c r="HQN35" s="131"/>
      <c r="HQO35" s="131"/>
      <c r="HQP35" s="131"/>
      <c r="HQQ35" s="131"/>
      <c r="HQR35" s="131"/>
      <c r="HQS35" s="131"/>
      <c r="HQT35" s="131"/>
      <c r="HQU35" s="131"/>
      <c r="HQV35" s="131"/>
      <c r="HQW35" s="131"/>
      <c r="HZW35" s="131"/>
      <c r="HZX35" s="131"/>
      <c r="IAF35" s="131"/>
      <c r="IAG35" s="131"/>
      <c r="IAH35" s="131"/>
      <c r="IAI35" s="131"/>
      <c r="IAJ35" s="131"/>
      <c r="IAK35" s="131"/>
      <c r="IAL35" s="131"/>
      <c r="IAM35" s="131"/>
      <c r="IAN35" s="131"/>
      <c r="IAO35" s="131"/>
      <c r="IAP35" s="131"/>
      <c r="IAQ35" s="131"/>
      <c r="IAR35" s="131"/>
      <c r="IAS35" s="131"/>
      <c r="IJS35" s="131"/>
      <c r="IJT35" s="131"/>
      <c r="IKB35" s="131"/>
      <c r="IKC35" s="131"/>
      <c r="IKD35" s="131"/>
      <c r="IKE35" s="131"/>
      <c r="IKF35" s="131"/>
      <c r="IKG35" s="131"/>
      <c r="IKH35" s="131"/>
      <c r="IKI35" s="131"/>
      <c r="IKJ35" s="131"/>
      <c r="IKK35" s="131"/>
      <c r="IKL35" s="131"/>
      <c r="IKM35" s="131"/>
      <c r="IKN35" s="131"/>
      <c r="IKO35" s="131"/>
      <c r="ITO35" s="131"/>
      <c r="ITP35" s="131"/>
      <c r="ITX35" s="131"/>
      <c r="ITY35" s="131"/>
      <c r="ITZ35" s="131"/>
      <c r="IUA35" s="131"/>
      <c r="IUB35" s="131"/>
      <c r="IUC35" s="131"/>
      <c r="IUD35" s="131"/>
      <c r="IUE35" s="131"/>
      <c r="IUF35" s="131"/>
      <c r="IUG35" s="131"/>
      <c r="IUH35" s="131"/>
      <c r="IUI35" s="131"/>
      <c r="IUJ35" s="131"/>
      <c r="IUK35" s="131"/>
      <c r="JDK35" s="131"/>
      <c r="JDL35" s="131"/>
      <c r="JDT35" s="131"/>
      <c r="JDU35" s="131"/>
      <c r="JDV35" s="131"/>
      <c r="JDW35" s="131"/>
      <c r="JDX35" s="131"/>
      <c r="JDY35" s="131"/>
      <c r="JDZ35" s="131"/>
      <c r="JEA35" s="131"/>
      <c r="JEB35" s="131"/>
      <c r="JEC35" s="131"/>
      <c r="JED35" s="131"/>
      <c r="JEE35" s="131"/>
      <c r="JEF35" s="131"/>
      <c r="JEG35" s="131"/>
      <c r="JNG35" s="131"/>
      <c r="JNH35" s="131"/>
      <c r="JNP35" s="131"/>
      <c r="JNQ35" s="131"/>
      <c r="JNR35" s="131"/>
      <c r="JNS35" s="131"/>
      <c r="JNT35" s="131"/>
      <c r="JNU35" s="131"/>
      <c r="JNV35" s="131"/>
      <c r="JNW35" s="131"/>
      <c r="JNX35" s="131"/>
      <c r="JNY35" s="131"/>
      <c r="JNZ35" s="131"/>
      <c r="JOA35" s="131"/>
      <c r="JOB35" s="131"/>
      <c r="JOC35" s="131"/>
      <c r="JXC35" s="131"/>
      <c r="JXD35" s="131"/>
      <c r="JXL35" s="131"/>
      <c r="JXM35" s="131"/>
      <c r="JXN35" s="131"/>
      <c r="JXO35" s="131"/>
      <c r="JXP35" s="131"/>
      <c r="JXQ35" s="131"/>
      <c r="JXR35" s="131"/>
      <c r="JXS35" s="131"/>
      <c r="JXT35" s="131"/>
      <c r="JXU35" s="131"/>
      <c r="JXV35" s="131"/>
      <c r="JXW35" s="131"/>
      <c r="JXX35" s="131"/>
      <c r="JXY35" s="131"/>
      <c r="KGY35" s="131"/>
      <c r="KGZ35" s="131"/>
      <c r="KHH35" s="131"/>
      <c r="KHI35" s="131"/>
      <c r="KHJ35" s="131"/>
      <c r="KHK35" s="131"/>
      <c r="KHL35" s="131"/>
      <c r="KHM35" s="131"/>
      <c r="KHN35" s="131"/>
      <c r="KHO35" s="131"/>
      <c r="KHP35" s="131"/>
      <c r="KHQ35" s="131"/>
      <c r="KHR35" s="131"/>
      <c r="KHS35" s="131"/>
      <c r="KHT35" s="131"/>
      <c r="KHU35" s="131"/>
      <c r="KQU35" s="131"/>
      <c r="KQV35" s="131"/>
      <c r="KRD35" s="131"/>
      <c r="KRE35" s="131"/>
      <c r="KRF35" s="131"/>
      <c r="KRG35" s="131"/>
      <c r="KRH35" s="131"/>
      <c r="KRI35" s="131"/>
      <c r="KRJ35" s="131"/>
      <c r="KRK35" s="131"/>
      <c r="KRL35" s="131"/>
      <c r="KRM35" s="131"/>
      <c r="KRN35" s="131"/>
      <c r="KRO35" s="131"/>
      <c r="KRP35" s="131"/>
      <c r="KRQ35" s="131"/>
      <c r="LAQ35" s="131"/>
      <c r="LAR35" s="131"/>
      <c r="LAZ35" s="131"/>
      <c r="LBA35" s="131"/>
      <c r="LBB35" s="131"/>
      <c r="LBC35" s="131"/>
      <c r="LBD35" s="131"/>
      <c r="LBE35" s="131"/>
      <c r="LBF35" s="131"/>
      <c r="LBG35" s="131"/>
      <c r="LBH35" s="131"/>
      <c r="LBI35" s="131"/>
      <c r="LBJ35" s="131"/>
      <c r="LBK35" s="131"/>
      <c r="LBL35" s="131"/>
      <c r="LBM35" s="131"/>
      <c r="LKM35" s="131"/>
      <c r="LKN35" s="131"/>
      <c r="LKV35" s="131"/>
      <c r="LKW35" s="131"/>
      <c r="LKX35" s="131"/>
      <c r="LKY35" s="131"/>
      <c r="LKZ35" s="131"/>
      <c r="LLA35" s="131"/>
      <c r="LLB35" s="131"/>
      <c r="LLC35" s="131"/>
      <c r="LLD35" s="131"/>
      <c r="LLE35" s="131"/>
      <c r="LLF35" s="131"/>
      <c r="LLG35" s="131"/>
      <c r="LLH35" s="131"/>
      <c r="LLI35" s="131"/>
      <c r="LUI35" s="131"/>
      <c r="LUJ35" s="131"/>
      <c r="LUR35" s="131"/>
      <c r="LUS35" s="131"/>
      <c r="LUT35" s="131"/>
      <c r="LUU35" s="131"/>
      <c r="LUV35" s="131"/>
      <c r="LUW35" s="131"/>
      <c r="LUX35" s="131"/>
      <c r="LUY35" s="131"/>
      <c r="LUZ35" s="131"/>
      <c r="LVA35" s="131"/>
      <c r="LVB35" s="131"/>
      <c r="LVC35" s="131"/>
      <c r="LVD35" s="131"/>
      <c r="LVE35" s="131"/>
      <c r="MEE35" s="131"/>
      <c r="MEF35" s="131"/>
      <c r="MEN35" s="131"/>
      <c r="MEO35" s="131"/>
      <c r="MEP35" s="131"/>
      <c r="MEQ35" s="131"/>
      <c r="MER35" s="131"/>
      <c r="MES35" s="131"/>
      <c r="MET35" s="131"/>
      <c r="MEU35" s="131"/>
      <c r="MEV35" s="131"/>
      <c r="MEW35" s="131"/>
      <c r="MEX35" s="131"/>
      <c r="MEY35" s="131"/>
      <c r="MEZ35" s="131"/>
      <c r="MFA35" s="131"/>
      <c r="MOA35" s="131"/>
      <c r="MOB35" s="131"/>
      <c r="MOJ35" s="131"/>
      <c r="MOK35" s="131"/>
      <c r="MOL35" s="131"/>
      <c r="MOM35" s="131"/>
      <c r="MON35" s="131"/>
      <c r="MOO35" s="131"/>
      <c r="MOP35" s="131"/>
      <c r="MOQ35" s="131"/>
      <c r="MOR35" s="131"/>
      <c r="MOS35" s="131"/>
      <c r="MOT35" s="131"/>
      <c r="MOU35" s="131"/>
      <c r="MOV35" s="131"/>
      <c r="MOW35" s="131"/>
      <c r="MXW35" s="131"/>
      <c r="MXX35" s="131"/>
      <c r="MYF35" s="131"/>
      <c r="MYG35" s="131"/>
      <c r="MYH35" s="131"/>
      <c r="MYI35" s="131"/>
      <c r="MYJ35" s="131"/>
      <c r="MYK35" s="131"/>
      <c r="MYL35" s="131"/>
      <c r="MYM35" s="131"/>
      <c r="MYN35" s="131"/>
      <c r="MYO35" s="131"/>
      <c r="MYP35" s="131"/>
      <c r="MYQ35" s="131"/>
      <c r="MYR35" s="131"/>
      <c r="MYS35" s="131"/>
      <c r="NHS35" s="131"/>
      <c r="NHT35" s="131"/>
      <c r="NIB35" s="131"/>
      <c r="NIC35" s="131"/>
      <c r="NID35" s="131"/>
      <c r="NIE35" s="131"/>
      <c r="NIF35" s="131"/>
      <c r="NIG35" s="131"/>
      <c r="NIH35" s="131"/>
      <c r="NII35" s="131"/>
      <c r="NIJ35" s="131"/>
      <c r="NIK35" s="131"/>
      <c r="NIL35" s="131"/>
      <c r="NIM35" s="131"/>
      <c r="NIN35" s="131"/>
      <c r="NIO35" s="131"/>
      <c r="NRO35" s="131"/>
      <c r="NRP35" s="131"/>
      <c r="NRX35" s="131"/>
      <c r="NRY35" s="131"/>
      <c r="NRZ35" s="131"/>
      <c r="NSA35" s="131"/>
      <c r="NSB35" s="131"/>
      <c r="NSC35" s="131"/>
      <c r="NSD35" s="131"/>
      <c r="NSE35" s="131"/>
      <c r="NSF35" s="131"/>
      <c r="NSG35" s="131"/>
      <c r="NSH35" s="131"/>
      <c r="NSI35" s="131"/>
      <c r="NSJ35" s="131"/>
      <c r="NSK35" s="131"/>
      <c r="OBK35" s="131"/>
      <c r="OBL35" s="131"/>
      <c r="OBT35" s="131"/>
      <c r="OBU35" s="131"/>
      <c r="OBV35" s="131"/>
      <c r="OBW35" s="131"/>
      <c r="OBX35" s="131"/>
      <c r="OBY35" s="131"/>
      <c r="OBZ35" s="131"/>
      <c r="OCA35" s="131"/>
      <c r="OCB35" s="131"/>
      <c r="OCC35" s="131"/>
      <c r="OCD35" s="131"/>
      <c r="OCE35" s="131"/>
      <c r="OCF35" s="131"/>
      <c r="OCG35" s="131"/>
      <c r="OLG35" s="131"/>
      <c r="OLH35" s="131"/>
      <c r="OLP35" s="131"/>
      <c r="OLQ35" s="131"/>
      <c r="OLR35" s="131"/>
      <c r="OLS35" s="131"/>
      <c r="OLT35" s="131"/>
      <c r="OLU35" s="131"/>
      <c r="OLV35" s="131"/>
      <c r="OLW35" s="131"/>
      <c r="OLX35" s="131"/>
      <c r="OLY35" s="131"/>
      <c r="OLZ35" s="131"/>
      <c r="OMA35" s="131"/>
      <c r="OMB35" s="131"/>
      <c r="OMC35" s="131"/>
      <c r="OVC35" s="131"/>
      <c r="OVD35" s="131"/>
      <c r="OVL35" s="131"/>
      <c r="OVM35" s="131"/>
      <c r="OVN35" s="131"/>
      <c r="OVO35" s="131"/>
      <c r="OVP35" s="131"/>
      <c r="OVQ35" s="131"/>
      <c r="OVR35" s="131"/>
      <c r="OVS35" s="131"/>
      <c r="OVT35" s="131"/>
      <c r="OVU35" s="131"/>
      <c r="OVV35" s="131"/>
      <c r="OVW35" s="131"/>
      <c r="OVX35" s="131"/>
      <c r="OVY35" s="131"/>
      <c r="PEY35" s="131"/>
      <c r="PEZ35" s="131"/>
      <c r="PFH35" s="131"/>
      <c r="PFI35" s="131"/>
      <c r="PFJ35" s="131"/>
      <c r="PFK35" s="131"/>
      <c r="PFL35" s="131"/>
      <c r="PFM35" s="131"/>
      <c r="PFN35" s="131"/>
      <c r="PFO35" s="131"/>
      <c r="PFP35" s="131"/>
      <c r="PFQ35" s="131"/>
      <c r="PFR35" s="131"/>
      <c r="PFS35" s="131"/>
      <c r="PFT35" s="131"/>
      <c r="PFU35" s="131"/>
      <c r="POU35" s="131"/>
      <c r="POV35" s="131"/>
      <c r="PPD35" s="131"/>
      <c r="PPE35" s="131"/>
      <c r="PPF35" s="131"/>
      <c r="PPG35" s="131"/>
      <c r="PPH35" s="131"/>
      <c r="PPI35" s="131"/>
      <c r="PPJ35" s="131"/>
      <c r="PPK35" s="131"/>
      <c r="PPL35" s="131"/>
      <c r="PPM35" s="131"/>
      <c r="PPN35" s="131"/>
      <c r="PPO35" s="131"/>
      <c r="PPP35" s="131"/>
      <c r="PPQ35" s="131"/>
      <c r="PYQ35" s="131"/>
      <c r="PYR35" s="131"/>
      <c r="PYZ35" s="131"/>
      <c r="PZA35" s="131"/>
      <c r="PZB35" s="131"/>
      <c r="PZC35" s="131"/>
      <c r="PZD35" s="131"/>
      <c r="PZE35" s="131"/>
      <c r="PZF35" s="131"/>
      <c r="PZG35" s="131"/>
      <c r="PZH35" s="131"/>
      <c r="PZI35" s="131"/>
      <c r="PZJ35" s="131"/>
      <c r="PZK35" s="131"/>
      <c r="PZL35" s="131"/>
      <c r="PZM35" s="131"/>
      <c r="QIM35" s="131"/>
      <c r="QIN35" s="131"/>
      <c r="QIV35" s="131"/>
      <c r="QIW35" s="131"/>
      <c r="QIX35" s="131"/>
      <c r="QIY35" s="131"/>
      <c r="QIZ35" s="131"/>
      <c r="QJA35" s="131"/>
      <c r="QJB35" s="131"/>
      <c r="QJC35" s="131"/>
      <c r="QJD35" s="131"/>
      <c r="QJE35" s="131"/>
      <c r="QJF35" s="131"/>
      <c r="QJG35" s="131"/>
      <c r="QJH35" s="131"/>
      <c r="QJI35" s="131"/>
      <c r="QSI35" s="131"/>
      <c r="QSJ35" s="131"/>
      <c r="QSR35" s="131"/>
      <c r="QSS35" s="131"/>
      <c r="QST35" s="131"/>
      <c r="QSU35" s="131"/>
      <c r="QSV35" s="131"/>
      <c r="QSW35" s="131"/>
      <c r="QSX35" s="131"/>
      <c r="QSY35" s="131"/>
      <c r="QSZ35" s="131"/>
      <c r="QTA35" s="131"/>
      <c r="QTB35" s="131"/>
      <c r="QTC35" s="131"/>
      <c r="QTD35" s="131"/>
      <c r="QTE35" s="131"/>
      <c r="RCE35" s="131"/>
      <c r="RCF35" s="131"/>
      <c r="RCN35" s="131"/>
      <c r="RCO35" s="131"/>
      <c r="RCP35" s="131"/>
      <c r="RCQ35" s="131"/>
      <c r="RCR35" s="131"/>
      <c r="RCS35" s="131"/>
      <c r="RCT35" s="131"/>
      <c r="RCU35" s="131"/>
      <c r="RCV35" s="131"/>
      <c r="RCW35" s="131"/>
      <c r="RCX35" s="131"/>
      <c r="RCY35" s="131"/>
      <c r="RCZ35" s="131"/>
      <c r="RDA35" s="131"/>
      <c r="RMA35" s="131"/>
      <c r="RMB35" s="131"/>
      <c r="RMJ35" s="131"/>
      <c r="RMK35" s="131"/>
      <c r="RML35" s="131"/>
      <c r="RMM35" s="131"/>
      <c r="RMN35" s="131"/>
      <c r="RMO35" s="131"/>
      <c r="RMP35" s="131"/>
      <c r="RMQ35" s="131"/>
      <c r="RMR35" s="131"/>
      <c r="RMS35" s="131"/>
      <c r="RMT35" s="131"/>
      <c r="RMU35" s="131"/>
      <c r="RMV35" s="131"/>
      <c r="RMW35" s="131"/>
      <c r="RVW35" s="131"/>
      <c r="RVX35" s="131"/>
      <c r="RWF35" s="131"/>
      <c r="RWG35" s="131"/>
      <c r="RWH35" s="131"/>
      <c r="RWI35" s="131"/>
      <c r="RWJ35" s="131"/>
      <c r="RWK35" s="131"/>
      <c r="RWL35" s="131"/>
      <c r="RWM35" s="131"/>
      <c r="RWN35" s="131"/>
      <c r="RWO35" s="131"/>
      <c r="RWP35" s="131"/>
      <c r="RWQ35" s="131"/>
      <c r="RWR35" s="131"/>
      <c r="RWS35" s="131"/>
      <c r="SFS35" s="131"/>
      <c r="SFT35" s="131"/>
      <c r="SGB35" s="131"/>
      <c r="SGC35" s="131"/>
      <c r="SGD35" s="131"/>
      <c r="SGE35" s="131"/>
      <c r="SGF35" s="131"/>
      <c r="SGG35" s="131"/>
      <c r="SGH35" s="131"/>
      <c r="SGI35" s="131"/>
      <c r="SGJ35" s="131"/>
      <c r="SGK35" s="131"/>
      <c r="SGL35" s="131"/>
      <c r="SGM35" s="131"/>
      <c r="SGN35" s="131"/>
      <c r="SGO35" s="131"/>
      <c r="SPO35" s="131"/>
      <c r="SPP35" s="131"/>
      <c r="SPX35" s="131"/>
      <c r="SPY35" s="131"/>
      <c r="SPZ35" s="131"/>
      <c r="SQA35" s="131"/>
      <c r="SQB35" s="131"/>
      <c r="SQC35" s="131"/>
      <c r="SQD35" s="131"/>
      <c r="SQE35" s="131"/>
      <c r="SQF35" s="131"/>
      <c r="SQG35" s="131"/>
      <c r="SQH35" s="131"/>
      <c r="SQI35" s="131"/>
      <c r="SQJ35" s="131"/>
      <c r="SQK35" s="131"/>
      <c r="SZK35" s="131"/>
      <c r="SZL35" s="131"/>
      <c r="SZT35" s="131"/>
      <c r="SZU35" s="131"/>
      <c r="SZV35" s="131"/>
      <c r="SZW35" s="131"/>
      <c r="SZX35" s="131"/>
      <c r="SZY35" s="131"/>
      <c r="SZZ35" s="131"/>
      <c r="TAA35" s="131"/>
      <c r="TAB35" s="131"/>
      <c r="TAC35" s="131"/>
      <c r="TAD35" s="131"/>
      <c r="TAE35" s="131"/>
      <c r="TAF35" s="131"/>
      <c r="TAG35" s="131"/>
      <c r="TJG35" s="131"/>
      <c r="TJH35" s="131"/>
      <c r="TJP35" s="131"/>
      <c r="TJQ35" s="131"/>
      <c r="TJR35" s="131"/>
      <c r="TJS35" s="131"/>
      <c r="TJT35" s="131"/>
      <c r="TJU35" s="131"/>
      <c r="TJV35" s="131"/>
      <c r="TJW35" s="131"/>
      <c r="TJX35" s="131"/>
      <c r="TJY35" s="131"/>
      <c r="TJZ35" s="131"/>
      <c r="TKA35" s="131"/>
      <c r="TKB35" s="131"/>
      <c r="TKC35" s="131"/>
      <c r="TTC35" s="131"/>
      <c r="TTD35" s="131"/>
      <c r="TTL35" s="131"/>
      <c r="TTM35" s="131"/>
      <c r="TTN35" s="131"/>
      <c r="TTO35" s="131"/>
      <c r="TTP35" s="131"/>
      <c r="TTQ35" s="131"/>
      <c r="TTR35" s="131"/>
      <c r="TTS35" s="131"/>
      <c r="TTT35" s="131"/>
      <c r="TTU35" s="131"/>
      <c r="TTV35" s="131"/>
      <c r="TTW35" s="131"/>
      <c r="TTX35" s="131"/>
      <c r="TTY35" s="131"/>
      <c r="UCY35" s="131"/>
      <c r="UCZ35" s="131"/>
      <c r="UDH35" s="131"/>
      <c r="UDI35" s="131"/>
      <c r="UDJ35" s="131"/>
      <c r="UDK35" s="131"/>
      <c r="UDL35" s="131"/>
      <c r="UDM35" s="131"/>
      <c r="UDN35" s="131"/>
      <c r="UDO35" s="131"/>
      <c r="UDP35" s="131"/>
      <c r="UDQ35" s="131"/>
      <c r="UDR35" s="131"/>
      <c r="UDS35" s="131"/>
      <c r="UDT35" s="131"/>
      <c r="UDU35" s="131"/>
      <c r="UMU35" s="131"/>
      <c r="UMV35" s="131"/>
      <c r="UND35" s="131"/>
      <c r="UNE35" s="131"/>
      <c r="UNF35" s="131"/>
      <c r="UNG35" s="131"/>
      <c r="UNH35" s="131"/>
      <c r="UNI35" s="131"/>
      <c r="UNJ35" s="131"/>
      <c r="UNK35" s="131"/>
      <c r="UNL35" s="131"/>
      <c r="UNM35" s="131"/>
      <c r="UNN35" s="131"/>
      <c r="UNO35" s="131"/>
      <c r="UNP35" s="131"/>
      <c r="UNQ35" s="131"/>
      <c r="UWQ35" s="131"/>
      <c r="UWR35" s="131"/>
      <c r="UWZ35" s="131"/>
      <c r="UXA35" s="131"/>
      <c r="UXB35" s="131"/>
      <c r="UXC35" s="131"/>
      <c r="UXD35" s="131"/>
      <c r="UXE35" s="131"/>
      <c r="UXF35" s="131"/>
      <c r="UXG35" s="131"/>
      <c r="UXH35" s="131"/>
      <c r="UXI35" s="131"/>
      <c r="UXJ35" s="131"/>
      <c r="UXK35" s="131"/>
      <c r="UXL35" s="131"/>
      <c r="UXM35" s="131"/>
      <c r="VGM35" s="131"/>
      <c r="VGN35" s="131"/>
      <c r="VGV35" s="131"/>
      <c r="VGW35" s="131"/>
      <c r="VGX35" s="131"/>
      <c r="VGY35" s="131"/>
      <c r="VGZ35" s="131"/>
      <c r="VHA35" s="131"/>
      <c r="VHB35" s="131"/>
      <c r="VHC35" s="131"/>
      <c r="VHD35" s="131"/>
      <c r="VHE35" s="131"/>
      <c r="VHF35" s="131"/>
      <c r="VHG35" s="131"/>
      <c r="VHH35" s="131"/>
      <c r="VHI35" s="131"/>
      <c r="VQI35" s="131"/>
      <c r="VQJ35" s="131"/>
      <c r="VQR35" s="131"/>
      <c r="VQS35" s="131"/>
      <c r="VQT35" s="131"/>
      <c r="VQU35" s="131"/>
      <c r="VQV35" s="131"/>
      <c r="VQW35" s="131"/>
      <c r="VQX35" s="131"/>
      <c r="VQY35" s="131"/>
      <c r="VQZ35" s="131"/>
      <c r="VRA35" s="131"/>
      <c r="VRB35" s="131"/>
      <c r="VRC35" s="131"/>
      <c r="VRD35" s="131"/>
      <c r="VRE35" s="131"/>
      <c r="WAE35" s="131"/>
      <c r="WAF35" s="131"/>
      <c r="WAN35" s="131"/>
      <c r="WAO35" s="131"/>
      <c r="WAP35" s="131"/>
      <c r="WAQ35" s="131"/>
      <c r="WAR35" s="131"/>
      <c r="WAS35" s="131"/>
      <c r="WAT35" s="131"/>
      <c r="WAU35" s="131"/>
      <c r="WAV35" s="131"/>
      <c r="WAW35" s="131"/>
      <c r="WAX35" s="131"/>
      <c r="WAY35" s="131"/>
      <c r="WAZ35" s="131"/>
      <c r="WBA35" s="131"/>
      <c r="WKA35" s="131"/>
      <c r="WKB35" s="131"/>
      <c r="WKJ35" s="131"/>
      <c r="WKK35" s="131"/>
      <c r="WKL35" s="131"/>
      <c r="WKM35" s="131"/>
      <c r="WKN35" s="131"/>
      <c r="WKO35" s="131"/>
      <c r="WKP35" s="131"/>
      <c r="WKQ35" s="131"/>
      <c r="WKR35" s="131"/>
      <c r="WKS35" s="131"/>
      <c r="WKT35" s="131"/>
      <c r="WKU35" s="131"/>
      <c r="WKV35" s="131"/>
      <c r="WKW35" s="131"/>
      <c r="WTW35" s="131"/>
      <c r="WTX35" s="131"/>
      <c r="WUF35" s="131"/>
      <c r="WUG35" s="131"/>
      <c r="WUH35" s="131"/>
      <c r="WUI35" s="131"/>
      <c r="WUJ35" s="131"/>
      <c r="WUK35" s="131"/>
      <c r="WUL35" s="131"/>
      <c r="WUM35" s="131"/>
      <c r="WUN35" s="131"/>
      <c r="WUO35" s="131"/>
      <c r="WUP35" s="131"/>
      <c r="WUQ35" s="131"/>
      <c r="WUR35" s="131"/>
      <c r="WUS35" s="131"/>
    </row>
    <row r="36" spans="1:1009 1243:2033 2267:3057 3291:4081 4315:5105 5339:6129 6363:7153 7387:8177 8411:9201 9435:10225 10459:11249 11483:12273 12507:13297 13531:14321 14555:15345 15579:16113" s="271" customFormat="1">
      <c r="A36" s="265" t="s">
        <v>79</v>
      </c>
      <c r="B36" s="266" t="s">
        <v>426</v>
      </c>
      <c r="C36" s="267"/>
      <c r="D36" s="268">
        <v>7338.0848549999992</v>
      </c>
      <c r="E36" s="268">
        <v>0</v>
      </c>
      <c r="F36" s="268">
        <v>7338.0848549999992</v>
      </c>
      <c r="G36" s="245">
        <v>0</v>
      </c>
      <c r="H36" s="229">
        <f t="shared" si="0"/>
        <v>6997.0721450000001</v>
      </c>
      <c r="I36" s="272">
        <f>SUM(I37:I44)</f>
        <v>5616.9121450000002</v>
      </c>
      <c r="J36" s="272">
        <f>SUM(J37:J44)</f>
        <v>1380.16</v>
      </c>
      <c r="K36" s="269">
        <f>SUM(K37:K44)</f>
        <v>0</v>
      </c>
      <c r="L36" s="269">
        <f>SUM(L37:L44)</f>
        <v>0</v>
      </c>
      <c r="M36" s="270"/>
      <c r="HK36" s="131"/>
      <c r="HL36" s="131"/>
      <c r="HT36" s="131"/>
      <c r="HU36" s="131"/>
      <c r="HV36" s="131"/>
      <c r="HW36" s="131"/>
      <c r="HX36" s="131"/>
      <c r="HY36" s="131"/>
      <c r="HZ36" s="131"/>
      <c r="IA36" s="131"/>
      <c r="IB36" s="131"/>
      <c r="IC36" s="131"/>
      <c r="ID36" s="131"/>
      <c r="IE36" s="131"/>
      <c r="IF36" s="131"/>
      <c r="IG36" s="131"/>
      <c r="RG36" s="131"/>
      <c r="RH36" s="131"/>
      <c r="RP36" s="131"/>
      <c r="RQ36" s="131"/>
      <c r="RR36" s="131"/>
      <c r="RS36" s="131"/>
      <c r="RT36" s="131"/>
      <c r="RU36" s="131"/>
      <c r="RV36" s="131"/>
      <c r="RW36" s="131"/>
      <c r="RX36" s="131"/>
      <c r="RY36" s="131"/>
      <c r="RZ36" s="131"/>
      <c r="SA36" s="131"/>
      <c r="SB36" s="131"/>
      <c r="SC36" s="131"/>
      <c r="ABC36" s="131"/>
      <c r="ABD36" s="131"/>
      <c r="ABL36" s="131"/>
      <c r="ABM36" s="131"/>
      <c r="ABN36" s="131"/>
      <c r="ABO36" s="131"/>
      <c r="ABP36" s="131"/>
      <c r="ABQ36" s="131"/>
      <c r="ABR36" s="131"/>
      <c r="ABS36" s="131"/>
      <c r="ABT36" s="131"/>
      <c r="ABU36" s="131"/>
      <c r="ABV36" s="131"/>
      <c r="ABW36" s="131"/>
      <c r="ABX36" s="131"/>
      <c r="ABY36" s="131"/>
      <c r="AKY36" s="131"/>
      <c r="AKZ36" s="131"/>
      <c r="ALH36" s="131"/>
      <c r="ALI36" s="131"/>
      <c r="ALJ36" s="131"/>
      <c r="ALK36" s="131"/>
      <c r="ALL36" s="131"/>
      <c r="ALM36" s="131"/>
      <c r="ALN36" s="131"/>
      <c r="ALO36" s="131"/>
      <c r="ALP36" s="131"/>
      <c r="ALQ36" s="131"/>
      <c r="ALR36" s="131"/>
      <c r="ALS36" s="131"/>
      <c r="ALT36" s="131"/>
      <c r="ALU36" s="131"/>
      <c r="AUU36" s="131"/>
      <c r="AUV36" s="131"/>
      <c r="AVD36" s="131"/>
      <c r="AVE36" s="131"/>
      <c r="AVF36" s="131"/>
      <c r="AVG36" s="131"/>
      <c r="AVH36" s="131"/>
      <c r="AVI36" s="131"/>
      <c r="AVJ36" s="131"/>
      <c r="AVK36" s="131"/>
      <c r="AVL36" s="131"/>
      <c r="AVM36" s="131"/>
      <c r="AVN36" s="131"/>
      <c r="AVO36" s="131"/>
      <c r="AVP36" s="131"/>
      <c r="AVQ36" s="131"/>
      <c r="BEQ36" s="131"/>
      <c r="BER36" s="131"/>
      <c r="BEZ36" s="131"/>
      <c r="BFA36" s="131"/>
      <c r="BFB36" s="131"/>
      <c r="BFC36" s="131"/>
      <c r="BFD36" s="131"/>
      <c r="BFE36" s="131"/>
      <c r="BFF36" s="131"/>
      <c r="BFG36" s="131"/>
      <c r="BFH36" s="131"/>
      <c r="BFI36" s="131"/>
      <c r="BFJ36" s="131"/>
      <c r="BFK36" s="131"/>
      <c r="BFL36" s="131"/>
      <c r="BFM36" s="131"/>
      <c r="BOM36" s="131"/>
      <c r="BON36" s="131"/>
      <c r="BOV36" s="131"/>
      <c r="BOW36" s="131"/>
      <c r="BOX36" s="131"/>
      <c r="BOY36" s="131"/>
      <c r="BOZ36" s="131"/>
      <c r="BPA36" s="131"/>
      <c r="BPB36" s="131"/>
      <c r="BPC36" s="131"/>
      <c r="BPD36" s="131"/>
      <c r="BPE36" s="131"/>
      <c r="BPF36" s="131"/>
      <c r="BPG36" s="131"/>
      <c r="BPH36" s="131"/>
      <c r="BPI36" s="131"/>
      <c r="BYI36" s="131"/>
      <c r="BYJ36" s="131"/>
      <c r="BYR36" s="131"/>
      <c r="BYS36" s="131"/>
      <c r="BYT36" s="131"/>
      <c r="BYU36" s="131"/>
      <c r="BYV36" s="131"/>
      <c r="BYW36" s="131"/>
      <c r="BYX36" s="131"/>
      <c r="BYY36" s="131"/>
      <c r="BYZ36" s="131"/>
      <c r="BZA36" s="131"/>
      <c r="BZB36" s="131"/>
      <c r="BZC36" s="131"/>
      <c r="BZD36" s="131"/>
      <c r="BZE36" s="131"/>
      <c r="CIE36" s="131"/>
      <c r="CIF36" s="131"/>
      <c r="CIN36" s="131"/>
      <c r="CIO36" s="131"/>
      <c r="CIP36" s="131"/>
      <c r="CIQ36" s="131"/>
      <c r="CIR36" s="131"/>
      <c r="CIS36" s="131"/>
      <c r="CIT36" s="131"/>
      <c r="CIU36" s="131"/>
      <c r="CIV36" s="131"/>
      <c r="CIW36" s="131"/>
      <c r="CIX36" s="131"/>
      <c r="CIY36" s="131"/>
      <c r="CIZ36" s="131"/>
      <c r="CJA36" s="131"/>
      <c r="CSA36" s="131"/>
      <c r="CSB36" s="131"/>
      <c r="CSJ36" s="131"/>
      <c r="CSK36" s="131"/>
      <c r="CSL36" s="131"/>
      <c r="CSM36" s="131"/>
      <c r="CSN36" s="131"/>
      <c r="CSO36" s="131"/>
      <c r="CSP36" s="131"/>
      <c r="CSQ36" s="131"/>
      <c r="CSR36" s="131"/>
      <c r="CSS36" s="131"/>
      <c r="CST36" s="131"/>
      <c r="CSU36" s="131"/>
      <c r="CSV36" s="131"/>
      <c r="CSW36" s="131"/>
      <c r="DBW36" s="131"/>
      <c r="DBX36" s="131"/>
      <c r="DCF36" s="131"/>
      <c r="DCG36" s="131"/>
      <c r="DCH36" s="131"/>
      <c r="DCI36" s="131"/>
      <c r="DCJ36" s="131"/>
      <c r="DCK36" s="131"/>
      <c r="DCL36" s="131"/>
      <c r="DCM36" s="131"/>
      <c r="DCN36" s="131"/>
      <c r="DCO36" s="131"/>
      <c r="DCP36" s="131"/>
      <c r="DCQ36" s="131"/>
      <c r="DCR36" s="131"/>
      <c r="DCS36" s="131"/>
      <c r="DLS36" s="131"/>
      <c r="DLT36" s="131"/>
      <c r="DMB36" s="131"/>
      <c r="DMC36" s="131"/>
      <c r="DMD36" s="131"/>
      <c r="DME36" s="131"/>
      <c r="DMF36" s="131"/>
      <c r="DMG36" s="131"/>
      <c r="DMH36" s="131"/>
      <c r="DMI36" s="131"/>
      <c r="DMJ36" s="131"/>
      <c r="DMK36" s="131"/>
      <c r="DML36" s="131"/>
      <c r="DMM36" s="131"/>
      <c r="DMN36" s="131"/>
      <c r="DMO36" s="131"/>
      <c r="DVO36" s="131"/>
      <c r="DVP36" s="131"/>
      <c r="DVX36" s="131"/>
      <c r="DVY36" s="131"/>
      <c r="DVZ36" s="131"/>
      <c r="DWA36" s="131"/>
      <c r="DWB36" s="131"/>
      <c r="DWC36" s="131"/>
      <c r="DWD36" s="131"/>
      <c r="DWE36" s="131"/>
      <c r="DWF36" s="131"/>
      <c r="DWG36" s="131"/>
      <c r="DWH36" s="131"/>
      <c r="DWI36" s="131"/>
      <c r="DWJ36" s="131"/>
      <c r="DWK36" s="131"/>
      <c r="EFK36" s="131"/>
      <c r="EFL36" s="131"/>
      <c r="EFT36" s="131"/>
      <c r="EFU36" s="131"/>
      <c r="EFV36" s="131"/>
      <c r="EFW36" s="131"/>
      <c r="EFX36" s="131"/>
      <c r="EFY36" s="131"/>
      <c r="EFZ36" s="131"/>
      <c r="EGA36" s="131"/>
      <c r="EGB36" s="131"/>
      <c r="EGC36" s="131"/>
      <c r="EGD36" s="131"/>
      <c r="EGE36" s="131"/>
      <c r="EGF36" s="131"/>
      <c r="EGG36" s="131"/>
      <c r="EPG36" s="131"/>
      <c r="EPH36" s="131"/>
      <c r="EPP36" s="131"/>
      <c r="EPQ36" s="131"/>
      <c r="EPR36" s="131"/>
      <c r="EPS36" s="131"/>
      <c r="EPT36" s="131"/>
      <c r="EPU36" s="131"/>
      <c r="EPV36" s="131"/>
      <c r="EPW36" s="131"/>
      <c r="EPX36" s="131"/>
      <c r="EPY36" s="131"/>
      <c r="EPZ36" s="131"/>
      <c r="EQA36" s="131"/>
      <c r="EQB36" s="131"/>
      <c r="EQC36" s="131"/>
      <c r="EZC36" s="131"/>
      <c r="EZD36" s="131"/>
      <c r="EZL36" s="131"/>
      <c r="EZM36" s="131"/>
      <c r="EZN36" s="131"/>
      <c r="EZO36" s="131"/>
      <c r="EZP36" s="131"/>
      <c r="EZQ36" s="131"/>
      <c r="EZR36" s="131"/>
      <c r="EZS36" s="131"/>
      <c r="EZT36" s="131"/>
      <c r="EZU36" s="131"/>
      <c r="EZV36" s="131"/>
      <c r="EZW36" s="131"/>
      <c r="EZX36" s="131"/>
      <c r="EZY36" s="131"/>
      <c r="FIY36" s="131"/>
      <c r="FIZ36" s="131"/>
      <c r="FJH36" s="131"/>
      <c r="FJI36" s="131"/>
      <c r="FJJ36" s="131"/>
      <c r="FJK36" s="131"/>
      <c r="FJL36" s="131"/>
      <c r="FJM36" s="131"/>
      <c r="FJN36" s="131"/>
      <c r="FJO36" s="131"/>
      <c r="FJP36" s="131"/>
      <c r="FJQ36" s="131"/>
      <c r="FJR36" s="131"/>
      <c r="FJS36" s="131"/>
      <c r="FJT36" s="131"/>
      <c r="FJU36" s="131"/>
      <c r="FSU36" s="131"/>
      <c r="FSV36" s="131"/>
      <c r="FTD36" s="131"/>
      <c r="FTE36" s="131"/>
      <c r="FTF36" s="131"/>
      <c r="FTG36" s="131"/>
      <c r="FTH36" s="131"/>
      <c r="FTI36" s="131"/>
      <c r="FTJ36" s="131"/>
      <c r="FTK36" s="131"/>
      <c r="FTL36" s="131"/>
      <c r="FTM36" s="131"/>
      <c r="FTN36" s="131"/>
      <c r="FTO36" s="131"/>
      <c r="FTP36" s="131"/>
      <c r="FTQ36" s="131"/>
      <c r="GCQ36" s="131"/>
      <c r="GCR36" s="131"/>
      <c r="GCZ36" s="131"/>
      <c r="GDA36" s="131"/>
      <c r="GDB36" s="131"/>
      <c r="GDC36" s="131"/>
      <c r="GDD36" s="131"/>
      <c r="GDE36" s="131"/>
      <c r="GDF36" s="131"/>
      <c r="GDG36" s="131"/>
      <c r="GDH36" s="131"/>
      <c r="GDI36" s="131"/>
      <c r="GDJ36" s="131"/>
      <c r="GDK36" s="131"/>
      <c r="GDL36" s="131"/>
      <c r="GDM36" s="131"/>
      <c r="GMM36" s="131"/>
      <c r="GMN36" s="131"/>
      <c r="GMV36" s="131"/>
      <c r="GMW36" s="131"/>
      <c r="GMX36" s="131"/>
      <c r="GMY36" s="131"/>
      <c r="GMZ36" s="131"/>
      <c r="GNA36" s="131"/>
      <c r="GNB36" s="131"/>
      <c r="GNC36" s="131"/>
      <c r="GND36" s="131"/>
      <c r="GNE36" s="131"/>
      <c r="GNF36" s="131"/>
      <c r="GNG36" s="131"/>
      <c r="GNH36" s="131"/>
      <c r="GNI36" s="131"/>
      <c r="GWI36" s="131"/>
      <c r="GWJ36" s="131"/>
      <c r="GWR36" s="131"/>
      <c r="GWS36" s="131"/>
      <c r="GWT36" s="131"/>
      <c r="GWU36" s="131"/>
      <c r="GWV36" s="131"/>
      <c r="GWW36" s="131"/>
      <c r="GWX36" s="131"/>
      <c r="GWY36" s="131"/>
      <c r="GWZ36" s="131"/>
      <c r="GXA36" s="131"/>
      <c r="GXB36" s="131"/>
      <c r="GXC36" s="131"/>
      <c r="GXD36" s="131"/>
      <c r="GXE36" s="131"/>
      <c r="HGE36" s="131"/>
      <c r="HGF36" s="131"/>
      <c r="HGN36" s="131"/>
      <c r="HGO36" s="131"/>
      <c r="HGP36" s="131"/>
      <c r="HGQ36" s="131"/>
      <c r="HGR36" s="131"/>
      <c r="HGS36" s="131"/>
      <c r="HGT36" s="131"/>
      <c r="HGU36" s="131"/>
      <c r="HGV36" s="131"/>
      <c r="HGW36" s="131"/>
      <c r="HGX36" s="131"/>
      <c r="HGY36" s="131"/>
      <c r="HGZ36" s="131"/>
      <c r="HHA36" s="131"/>
      <c r="HQA36" s="131"/>
      <c r="HQB36" s="131"/>
      <c r="HQJ36" s="131"/>
      <c r="HQK36" s="131"/>
      <c r="HQL36" s="131"/>
      <c r="HQM36" s="131"/>
      <c r="HQN36" s="131"/>
      <c r="HQO36" s="131"/>
      <c r="HQP36" s="131"/>
      <c r="HQQ36" s="131"/>
      <c r="HQR36" s="131"/>
      <c r="HQS36" s="131"/>
      <c r="HQT36" s="131"/>
      <c r="HQU36" s="131"/>
      <c r="HQV36" s="131"/>
      <c r="HQW36" s="131"/>
      <c r="HZW36" s="131"/>
      <c r="HZX36" s="131"/>
      <c r="IAF36" s="131"/>
      <c r="IAG36" s="131"/>
      <c r="IAH36" s="131"/>
      <c r="IAI36" s="131"/>
      <c r="IAJ36" s="131"/>
      <c r="IAK36" s="131"/>
      <c r="IAL36" s="131"/>
      <c r="IAM36" s="131"/>
      <c r="IAN36" s="131"/>
      <c r="IAO36" s="131"/>
      <c r="IAP36" s="131"/>
      <c r="IAQ36" s="131"/>
      <c r="IAR36" s="131"/>
      <c r="IAS36" s="131"/>
      <c r="IJS36" s="131"/>
      <c r="IJT36" s="131"/>
      <c r="IKB36" s="131"/>
      <c r="IKC36" s="131"/>
      <c r="IKD36" s="131"/>
      <c r="IKE36" s="131"/>
      <c r="IKF36" s="131"/>
      <c r="IKG36" s="131"/>
      <c r="IKH36" s="131"/>
      <c r="IKI36" s="131"/>
      <c r="IKJ36" s="131"/>
      <c r="IKK36" s="131"/>
      <c r="IKL36" s="131"/>
      <c r="IKM36" s="131"/>
      <c r="IKN36" s="131"/>
      <c r="IKO36" s="131"/>
      <c r="ITO36" s="131"/>
      <c r="ITP36" s="131"/>
      <c r="ITX36" s="131"/>
      <c r="ITY36" s="131"/>
      <c r="ITZ36" s="131"/>
      <c r="IUA36" s="131"/>
      <c r="IUB36" s="131"/>
      <c r="IUC36" s="131"/>
      <c r="IUD36" s="131"/>
      <c r="IUE36" s="131"/>
      <c r="IUF36" s="131"/>
      <c r="IUG36" s="131"/>
      <c r="IUH36" s="131"/>
      <c r="IUI36" s="131"/>
      <c r="IUJ36" s="131"/>
      <c r="IUK36" s="131"/>
      <c r="JDK36" s="131"/>
      <c r="JDL36" s="131"/>
      <c r="JDT36" s="131"/>
      <c r="JDU36" s="131"/>
      <c r="JDV36" s="131"/>
      <c r="JDW36" s="131"/>
      <c r="JDX36" s="131"/>
      <c r="JDY36" s="131"/>
      <c r="JDZ36" s="131"/>
      <c r="JEA36" s="131"/>
      <c r="JEB36" s="131"/>
      <c r="JEC36" s="131"/>
      <c r="JED36" s="131"/>
      <c r="JEE36" s="131"/>
      <c r="JEF36" s="131"/>
      <c r="JEG36" s="131"/>
      <c r="JNG36" s="131"/>
      <c r="JNH36" s="131"/>
      <c r="JNP36" s="131"/>
      <c r="JNQ36" s="131"/>
      <c r="JNR36" s="131"/>
      <c r="JNS36" s="131"/>
      <c r="JNT36" s="131"/>
      <c r="JNU36" s="131"/>
      <c r="JNV36" s="131"/>
      <c r="JNW36" s="131"/>
      <c r="JNX36" s="131"/>
      <c r="JNY36" s="131"/>
      <c r="JNZ36" s="131"/>
      <c r="JOA36" s="131"/>
      <c r="JOB36" s="131"/>
      <c r="JOC36" s="131"/>
      <c r="JXC36" s="131"/>
      <c r="JXD36" s="131"/>
      <c r="JXL36" s="131"/>
      <c r="JXM36" s="131"/>
      <c r="JXN36" s="131"/>
      <c r="JXO36" s="131"/>
      <c r="JXP36" s="131"/>
      <c r="JXQ36" s="131"/>
      <c r="JXR36" s="131"/>
      <c r="JXS36" s="131"/>
      <c r="JXT36" s="131"/>
      <c r="JXU36" s="131"/>
      <c r="JXV36" s="131"/>
      <c r="JXW36" s="131"/>
      <c r="JXX36" s="131"/>
      <c r="JXY36" s="131"/>
      <c r="KGY36" s="131"/>
      <c r="KGZ36" s="131"/>
      <c r="KHH36" s="131"/>
      <c r="KHI36" s="131"/>
      <c r="KHJ36" s="131"/>
      <c r="KHK36" s="131"/>
      <c r="KHL36" s="131"/>
      <c r="KHM36" s="131"/>
      <c r="KHN36" s="131"/>
      <c r="KHO36" s="131"/>
      <c r="KHP36" s="131"/>
      <c r="KHQ36" s="131"/>
      <c r="KHR36" s="131"/>
      <c r="KHS36" s="131"/>
      <c r="KHT36" s="131"/>
      <c r="KHU36" s="131"/>
      <c r="KQU36" s="131"/>
      <c r="KQV36" s="131"/>
      <c r="KRD36" s="131"/>
      <c r="KRE36" s="131"/>
      <c r="KRF36" s="131"/>
      <c r="KRG36" s="131"/>
      <c r="KRH36" s="131"/>
      <c r="KRI36" s="131"/>
      <c r="KRJ36" s="131"/>
      <c r="KRK36" s="131"/>
      <c r="KRL36" s="131"/>
      <c r="KRM36" s="131"/>
      <c r="KRN36" s="131"/>
      <c r="KRO36" s="131"/>
      <c r="KRP36" s="131"/>
      <c r="KRQ36" s="131"/>
      <c r="LAQ36" s="131"/>
      <c r="LAR36" s="131"/>
      <c r="LAZ36" s="131"/>
      <c r="LBA36" s="131"/>
      <c r="LBB36" s="131"/>
      <c r="LBC36" s="131"/>
      <c r="LBD36" s="131"/>
      <c r="LBE36" s="131"/>
      <c r="LBF36" s="131"/>
      <c r="LBG36" s="131"/>
      <c r="LBH36" s="131"/>
      <c r="LBI36" s="131"/>
      <c r="LBJ36" s="131"/>
      <c r="LBK36" s="131"/>
      <c r="LBL36" s="131"/>
      <c r="LBM36" s="131"/>
      <c r="LKM36" s="131"/>
      <c r="LKN36" s="131"/>
      <c r="LKV36" s="131"/>
      <c r="LKW36" s="131"/>
      <c r="LKX36" s="131"/>
      <c r="LKY36" s="131"/>
      <c r="LKZ36" s="131"/>
      <c r="LLA36" s="131"/>
      <c r="LLB36" s="131"/>
      <c r="LLC36" s="131"/>
      <c r="LLD36" s="131"/>
      <c r="LLE36" s="131"/>
      <c r="LLF36" s="131"/>
      <c r="LLG36" s="131"/>
      <c r="LLH36" s="131"/>
      <c r="LLI36" s="131"/>
      <c r="LUI36" s="131"/>
      <c r="LUJ36" s="131"/>
      <c r="LUR36" s="131"/>
      <c r="LUS36" s="131"/>
      <c r="LUT36" s="131"/>
      <c r="LUU36" s="131"/>
      <c r="LUV36" s="131"/>
      <c r="LUW36" s="131"/>
      <c r="LUX36" s="131"/>
      <c r="LUY36" s="131"/>
      <c r="LUZ36" s="131"/>
      <c r="LVA36" s="131"/>
      <c r="LVB36" s="131"/>
      <c r="LVC36" s="131"/>
      <c r="LVD36" s="131"/>
      <c r="LVE36" s="131"/>
      <c r="MEE36" s="131"/>
      <c r="MEF36" s="131"/>
      <c r="MEN36" s="131"/>
      <c r="MEO36" s="131"/>
      <c r="MEP36" s="131"/>
      <c r="MEQ36" s="131"/>
      <c r="MER36" s="131"/>
      <c r="MES36" s="131"/>
      <c r="MET36" s="131"/>
      <c r="MEU36" s="131"/>
      <c r="MEV36" s="131"/>
      <c r="MEW36" s="131"/>
      <c r="MEX36" s="131"/>
      <c r="MEY36" s="131"/>
      <c r="MEZ36" s="131"/>
      <c r="MFA36" s="131"/>
      <c r="MOA36" s="131"/>
      <c r="MOB36" s="131"/>
      <c r="MOJ36" s="131"/>
      <c r="MOK36" s="131"/>
      <c r="MOL36" s="131"/>
      <c r="MOM36" s="131"/>
      <c r="MON36" s="131"/>
      <c r="MOO36" s="131"/>
      <c r="MOP36" s="131"/>
      <c r="MOQ36" s="131"/>
      <c r="MOR36" s="131"/>
      <c r="MOS36" s="131"/>
      <c r="MOT36" s="131"/>
      <c r="MOU36" s="131"/>
      <c r="MOV36" s="131"/>
      <c r="MOW36" s="131"/>
      <c r="MXW36" s="131"/>
      <c r="MXX36" s="131"/>
      <c r="MYF36" s="131"/>
      <c r="MYG36" s="131"/>
      <c r="MYH36" s="131"/>
      <c r="MYI36" s="131"/>
      <c r="MYJ36" s="131"/>
      <c r="MYK36" s="131"/>
      <c r="MYL36" s="131"/>
      <c r="MYM36" s="131"/>
      <c r="MYN36" s="131"/>
      <c r="MYO36" s="131"/>
      <c r="MYP36" s="131"/>
      <c r="MYQ36" s="131"/>
      <c r="MYR36" s="131"/>
      <c r="MYS36" s="131"/>
      <c r="NHS36" s="131"/>
      <c r="NHT36" s="131"/>
      <c r="NIB36" s="131"/>
      <c r="NIC36" s="131"/>
      <c r="NID36" s="131"/>
      <c r="NIE36" s="131"/>
      <c r="NIF36" s="131"/>
      <c r="NIG36" s="131"/>
      <c r="NIH36" s="131"/>
      <c r="NII36" s="131"/>
      <c r="NIJ36" s="131"/>
      <c r="NIK36" s="131"/>
      <c r="NIL36" s="131"/>
      <c r="NIM36" s="131"/>
      <c r="NIN36" s="131"/>
      <c r="NIO36" s="131"/>
      <c r="NRO36" s="131"/>
      <c r="NRP36" s="131"/>
      <c r="NRX36" s="131"/>
      <c r="NRY36" s="131"/>
      <c r="NRZ36" s="131"/>
      <c r="NSA36" s="131"/>
      <c r="NSB36" s="131"/>
      <c r="NSC36" s="131"/>
      <c r="NSD36" s="131"/>
      <c r="NSE36" s="131"/>
      <c r="NSF36" s="131"/>
      <c r="NSG36" s="131"/>
      <c r="NSH36" s="131"/>
      <c r="NSI36" s="131"/>
      <c r="NSJ36" s="131"/>
      <c r="NSK36" s="131"/>
      <c r="OBK36" s="131"/>
      <c r="OBL36" s="131"/>
      <c r="OBT36" s="131"/>
      <c r="OBU36" s="131"/>
      <c r="OBV36" s="131"/>
      <c r="OBW36" s="131"/>
      <c r="OBX36" s="131"/>
      <c r="OBY36" s="131"/>
      <c r="OBZ36" s="131"/>
      <c r="OCA36" s="131"/>
      <c r="OCB36" s="131"/>
      <c r="OCC36" s="131"/>
      <c r="OCD36" s="131"/>
      <c r="OCE36" s="131"/>
      <c r="OCF36" s="131"/>
      <c r="OCG36" s="131"/>
      <c r="OLG36" s="131"/>
      <c r="OLH36" s="131"/>
      <c r="OLP36" s="131"/>
      <c r="OLQ36" s="131"/>
      <c r="OLR36" s="131"/>
      <c r="OLS36" s="131"/>
      <c r="OLT36" s="131"/>
      <c r="OLU36" s="131"/>
      <c r="OLV36" s="131"/>
      <c r="OLW36" s="131"/>
      <c r="OLX36" s="131"/>
      <c r="OLY36" s="131"/>
      <c r="OLZ36" s="131"/>
      <c r="OMA36" s="131"/>
      <c r="OMB36" s="131"/>
      <c r="OMC36" s="131"/>
      <c r="OVC36" s="131"/>
      <c r="OVD36" s="131"/>
      <c r="OVL36" s="131"/>
      <c r="OVM36" s="131"/>
      <c r="OVN36" s="131"/>
      <c r="OVO36" s="131"/>
      <c r="OVP36" s="131"/>
      <c r="OVQ36" s="131"/>
      <c r="OVR36" s="131"/>
      <c r="OVS36" s="131"/>
      <c r="OVT36" s="131"/>
      <c r="OVU36" s="131"/>
      <c r="OVV36" s="131"/>
      <c r="OVW36" s="131"/>
      <c r="OVX36" s="131"/>
      <c r="OVY36" s="131"/>
      <c r="PEY36" s="131"/>
      <c r="PEZ36" s="131"/>
      <c r="PFH36" s="131"/>
      <c r="PFI36" s="131"/>
      <c r="PFJ36" s="131"/>
      <c r="PFK36" s="131"/>
      <c r="PFL36" s="131"/>
      <c r="PFM36" s="131"/>
      <c r="PFN36" s="131"/>
      <c r="PFO36" s="131"/>
      <c r="PFP36" s="131"/>
      <c r="PFQ36" s="131"/>
      <c r="PFR36" s="131"/>
      <c r="PFS36" s="131"/>
      <c r="PFT36" s="131"/>
      <c r="PFU36" s="131"/>
      <c r="POU36" s="131"/>
      <c r="POV36" s="131"/>
      <c r="PPD36" s="131"/>
      <c r="PPE36" s="131"/>
      <c r="PPF36" s="131"/>
      <c r="PPG36" s="131"/>
      <c r="PPH36" s="131"/>
      <c r="PPI36" s="131"/>
      <c r="PPJ36" s="131"/>
      <c r="PPK36" s="131"/>
      <c r="PPL36" s="131"/>
      <c r="PPM36" s="131"/>
      <c r="PPN36" s="131"/>
      <c r="PPO36" s="131"/>
      <c r="PPP36" s="131"/>
      <c r="PPQ36" s="131"/>
      <c r="PYQ36" s="131"/>
      <c r="PYR36" s="131"/>
      <c r="PYZ36" s="131"/>
      <c r="PZA36" s="131"/>
      <c r="PZB36" s="131"/>
      <c r="PZC36" s="131"/>
      <c r="PZD36" s="131"/>
      <c r="PZE36" s="131"/>
      <c r="PZF36" s="131"/>
      <c r="PZG36" s="131"/>
      <c r="PZH36" s="131"/>
      <c r="PZI36" s="131"/>
      <c r="PZJ36" s="131"/>
      <c r="PZK36" s="131"/>
      <c r="PZL36" s="131"/>
      <c r="PZM36" s="131"/>
      <c r="QIM36" s="131"/>
      <c r="QIN36" s="131"/>
      <c r="QIV36" s="131"/>
      <c r="QIW36" s="131"/>
      <c r="QIX36" s="131"/>
      <c r="QIY36" s="131"/>
      <c r="QIZ36" s="131"/>
      <c r="QJA36" s="131"/>
      <c r="QJB36" s="131"/>
      <c r="QJC36" s="131"/>
      <c r="QJD36" s="131"/>
      <c r="QJE36" s="131"/>
      <c r="QJF36" s="131"/>
      <c r="QJG36" s="131"/>
      <c r="QJH36" s="131"/>
      <c r="QJI36" s="131"/>
      <c r="QSI36" s="131"/>
      <c r="QSJ36" s="131"/>
      <c r="QSR36" s="131"/>
      <c r="QSS36" s="131"/>
      <c r="QST36" s="131"/>
      <c r="QSU36" s="131"/>
      <c r="QSV36" s="131"/>
      <c r="QSW36" s="131"/>
      <c r="QSX36" s="131"/>
      <c r="QSY36" s="131"/>
      <c r="QSZ36" s="131"/>
      <c r="QTA36" s="131"/>
      <c r="QTB36" s="131"/>
      <c r="QTC36" s="131"/>
      <c r="QTD36" s="131"/>
      <c r="QTE36" s="131"/>
      <c r="RCE36" s="131"/>
      <c r="RCF36" s="131"/>
      <c r="RCN36" s="131"/>
      <c r="RCO36" s="131"/>
      <c r="RCP36" s="131"/>
      <c r="RCQ36" s="131"/>
      <c r="RCR36" s="131"/>
      <c r="RCS36" s="131"/>
      <c r="RCT36" s="131"/>
      <c r="RCU36" s="131"/>
      <c r="RCV36" s="131"/>
      <c r="RCW36" s="131"/>
      <c r="RCX36" s="131"/>
      <c r="RCY36" s="131"/>
      <c r="RCZ36" s="131"/>
      <c r="RDA36" s="131"/>
      <c r="RMA36" s="131"/>
      <c r="RMB36" s="131"/>
      <c r="RMJ36" s="131"/>
      <c r="RMK36" s="131"/>
      <c r="RML36" s="131"/>
      <c r="RMM36" s="131"/>
      <c r="RMN36" s="131"/>
      <c r="RMO36" s="131"/>
      <c r="RMP36" s="131"/>
      <c r="RMQ36" s="131"/>
      <c r="RMR36" s="131"/>
      <c r="RMS36" s="131"/>
      <c r="RMT36" s="131"/>
      <c r="RMU36" s="131"/>
      <c r="RMV36" s="131"/>
      <c r="RMW36" s="131"/>
      <c r="RVW36" s="131"/>
      <c r="RVX36" s="131"/>
      <c r="RWF36" s="131"/>
      <c r="RWG36" s="131"/>
      <c r="RWH36" s="131"/>
      <c r="RWI36" s="131"/>
      <c r="RWJ36" s="131"/>
      <c r="RWK36" s="131"/>
      <c r="RWL36" s="131"/>
      <c r="RWM36" s="131"/>
      <c r="RWN36" s="131"/>
      <c r="RWO36" s="131"/>
      <c r="RWP36" s="131"/>
      <c r="RWQ36" s="131"/>
      <c r="RWR36" s="131"/>
      <c r="RWS36" s="131"/>
      <c r="SFS36" s="131"/>
      <c r="SFT36" s="131"/>
      <c r="SGB36" s="131"/>
      <c r="SGC36" s="131"/>
      <c r="SGD36" s="131"/>
      <c r="SGE36" s="131"/>
      <c r="SGF36" s="131"/>
      <c r="SGG36" s="131"/>
      <c r="SGH36" s="131"/>
      <c r="SGI36" s="131"/>
      <c r="SGJ36" s="131"/>
      <c r="SGK36" s="131"/>
      <c r="SGL36" s="131"/>
      <c r="SGM36" s="131"/>
      <c r="SGN36" s="131"/>
      <c r="SGO36" s="131"/>
      <c r="SPO36" s="131"/>
      <c r="SPP36" s="131"/>
      <c r="SPX36" s="131"/>
      <c r="SPY36" s="131"/>
      <c r="SPZ36" s="131"/>
      <c r="SQA36" s="131"/>
      <c r="SQB36" s="131"/>
      <c r="SQC36" s="131"/>
      <c r="SQD36" s="131"/>
      <c r="SQE36" s="131"/>
      <c r="SQF36" s="131"/>
      <c r="SQG36" s="131"/>
      <c r="SQH36" s="131"/>
      <c r="SQI36" s="131"/>
      <c r="SQJ36" s="131"/>
      <c r="SQK36" s="131"/>
      <c r="SZK36" s="131"/>
      <c r="SZL36" s="131"/>
      <c r="SZT36" s="131"/>
      <c r="SZU36" s="131"/>
      <c r="SZV36" s="131"/>
      <c r="SZW36" s="131"/>
      <c r="SZX36" s="131"/>
      <c r="SZY36" s="131"/>
      <c r="SZZ36" s="131"/>
      <c r="TAA36" s="131"/>
      <c r="TAB36" s="131"/>
      <c r="TAC36" s="131"/>
      <c r="TAD36" s="131"/>
      <c r="TAE36" s="131"/>
      <c r="TAF36" s="131"/>
      <c r="TAG36" s="131"/>
      <c r="TJG36" s="131"/>
      <c r="TJH36" s="131"/>
      <c r="TJP36" s="131"/>
      <c r="TJQ36" s="131"/>
      <c r="TJR36" s="131"/>
      <c r="TJS36" s="131"/>
      <c r="TJT36" s="131"/>
      <c r="TJU36" s="131"/>
      <c r="TJV36" s="131"/>
      <c r="TJW36" s="131"/>
      <c r="TJX36" s="131"/>
      <c r="TJY36" s="131"/>
      <c r="TJZ36" s="131"/>
      <c r="TKA36" s="131"/>
      <c r="TKB36" s="131"/>
      <c r="TKC36" s="131"/>
      <c r="TTC36" s="131"/>
      <c r="TTD36" s="131"/>
      <c r="TTL36" s="131"/>
      <c r="TTM36" s="131"/>
      <c r="TTN36" s="131"/>
      <c r="TTO36" s="131"/>
      <c r="TTP36" s="131"/>
      <c r="TTQ36" s="131"/>
      <c r="TTR36" s="131"/>
      <c r="TTS36" s="131"/>
      <c r="TTT36" s="131"/>
      <c r="TTU36" s="131"/>
      <c r="TTV36" s="131"/>
      <c r="TTW36" s="131"/>
      <c r="TTX36" s="131"/>
      <c r="TTY36" s="131"/>
      <c r="UCY36" s="131"/>
      <c r="UCZ36" s="131"/>
      <c r="UDH36" s="131"/>
      <c r="UDI36" s="131"/>
      <c r="UDJ36" s="131"/>
      <c r="UDK36" s="131"/>
      <c r="UDL36" s="131"/>
      <c r="UDM36" s="131"/>
      <c r="UDN36" s="131"/>
      <c r="UDO36" s="131"/>
      <c r="UDP36" s="131"/>
      <c r="UDQ36" s="131"/>
      <c r="UDR36" s="131"/>
      <c r="UDS36" s="131"/>
      <c r="UDT36" s="131"/>
      <c r="UDU36" s="131"/>
      <c r="UMU36" s="131"/>
      <c r="UMV36" s="131"/>
      <c r="UND36" s="131"/>
      <c r="UNE36" s="131"/>
      <c r="UNF36" s="131"/>
      <c r="UNG36" s="131"/>
      <c r="UNH36" s="131"/>
      <c r="UNI36" s="131"/>
      <c r="UNJ36" s="131"/>
      <c r="UNK36" s="131"/>
      <c r="UNL36" s="131"/>
      <c r="UNM36" s="131"/>
      <c r="UNN36" s="131"/>
      <c r="UNO36" s="131"/>
      <c r="UNP36" s="131"/>
      <c r="UNQ36" s="131"/>
      <c r="UWQ36" s="131"/>
      <c r="UWR36" s="131"/>
      <c r="UWZ36" s="131"/>
      <c r="UXA36" s="131"/>
      <c r="UXB36" s="131"/>
      <c r="UXC36" s="131"/>
      <c r="UXD36" s="131"/>
      <c r="UXE36" s="131"/>
      <c r="UXF36" s="131"/>
      <c r="UXG36" s="131"/>
      <c r="UXH36" s="131"/>
      <c r="UXI36" s="131"/>
      <c r="UXJ36" s="131"/>
      <c r="UXK36" s="131"/>
      <c r="UXL36" s="131"/>
      <c r="UXM36" s="131"/>
      <c r="VGM36" s="131"/>
      <c r="VGN36" s="131"/>
      <c r="VGV36" s="131"/>
      <c r="VGW36" s="131"/>
      <c r="VGX36" s="131"/>
      <c r="VGY36" s="131"/>
      <c r="VGZ36" s="131"/>
      <c r="VHA36" s="131"/>
      <c r="VHB36" s="131"/>
      <c r="VHC36" s="131"/>
      <c r="VHD36" s="131"/>
      <c r="VHE36" s="131"/>
      <c r="VHF36" s="131"/>
      <c r="VHG36" s="131"/>
      <c r="VHH36" s="131"/>
      <c r="VHI36" s="131"/>
      <c r="VQI36" s="131"/>
      <c r="VQJ36" s="131"/>
      <c r="VQR36" s="131"/>
      <c r="VQS36" s="131"/>
      <c r="VQT36" s="131"/>
      <c r="VQU36" s="131"/>
      <c r="VQV36" s="131"/>
      <c r="VQW36" s="131"/>
      <c r="VQX36" s="131"/>
      <c r="VQY36" s="131"/>
      <c r="VQZ36" s="131"/>
      <c r="VRA36" s="131"/>
      <c r="VRB36" s="131"/>
      <c r="VRC36" s="131"/>
      <c r="VRD36" s="131"/>
      <c r="VRE36" s="131"/>
      <c r="WAE36" s="131"/>
      <c r="WAF36" s="131"/>
      <c r="WAN36" s="131"/>
      <c r="WAO36" s="131"/>
      <c r="WAP36" s="131"/>
      <c r="WAQ36" s="131"/>
      <c r="WAR36" s="131"/>
      <c r="WAS36" s="131"/>
      <c r="WAT36" s="131"/>
      <c r="WAU36" s="131"/>
      <c r="WAV36" s="131"/>
      <c r="WAW36" s="131"/>
      <c r="WAX36" s="131"/>
      <c r="WAY36" s="131"/>
      <c r="WAZ36" s="131"/>
      <c r="WBA36" s="131"/>
      <c r="WKA36" s="131"/>
      <c r="WKB36" s="131"/>
      <c r="WKJ36" s="131"/>
      <c r="WKK36" s="131"/>
      <c r="WKL36" s="131"/>
      <c r="WKM36" s="131"/>
      <c r="WKN36" s="131"/>
      <c r="WKO36" s="131"/>
      <c r="WKP36" s="131"/>
      <c r="WKQ36" s="131"/>
      <c r="WKR36" s="131"/>
      <c r="WKS36" s="131"/>
      <c r="WKT36" s="131"/>
      <c r="WKU36" s="131"/>
      <c r="WKV36" s="131"/>
      <c r="WKW36" s="131"/>
      <c r="WTW36" s="131"/>
      <c r="WTX36" s="131"/>
      <c r="WUF36" s="131"/>
      <c r="WUG36" s="131"/>
      <c r="WUH36" s="131"/>
      <c r="WUI36" s="131"/>
      <c r="WUJ36" s="131"/>
      <c r="WUK36" s="131"/>
      <c r="WUL36" s="131"/>
      <c r="WUM36" s="131"/>
      <c r="WUN36" s="131"/>
      <c r="WUO36" s="131"/>
      <c r="WUP36" s="131"/>
      <c r="WUQ36" s="131"/>
      <c r="WUR36" s="131"/>
      <c r="WUS36" s="131"/>
    </row>
    <row r="37" spans="1:1009 1243:2033 2267:3057 3291:4081 4315:5105 5339:6129 6363:7153 7387:8177 8411:9201 9435:10225 10459:11249 11483:12273 12507:13297 13531:14321 14555:15345 15579:16113" ht="25.5" customHeight="1" outlineLevel="1">
      <c r="A37" s="137"/>
      <c r="B37" s="273" t="s">
        <v>28</v>
      </c>
      <c r="C37" s="248"/>
      <c r="D37" s="258">
        <v>5904.2868550000003</v>
      </c>
      <c r="E37" s="257"/>
      <c r="F37" s="258">
        <v>5904.2868550000003</v>
      </c>
      <c r="G37" s="245">
        <v>0</v>
      </c>
      <c r="H37" s="229">
        <f t="shared" si="0"/>
        <v>5616.9121450000002</v>
      </c>
      <c r="I37" s="274">
        <f>5616912145/1000000</f>
        <v>5616.9121450000002</v>
      </c>
      <c r="J37" s="247"/>
      <c r="K37" s="247"/>
      <c r="L37" s="247"/>
      <c r="M37" s="248"/>
      <c r="HK37" s="128"/>
      <c r="HL37" s="128"/>
      <c r="HT37" s="128"/>
      <c r="HU37" s="128"/>
      <c r="HV37" s="128"/>
      <c r="HW37" s="128"/>
      <c r="HX37" s="128"/>
      <c r="HY37" s="128"/>
      <c r="HZ37" s="128"/>
      <c r="IA37" s="128"/>
      <c r="IB37" s="128"/>
      <c r="IC37" s="128"/>
      <c r="ID37" s="128"/>
      <c r="IE37" s="128"/>
      <c r="IF37" s="128"/>
      <c r="IG37" s="128"/>
      <c r="RG37" s="128"/>
      <c r="RH37" s="128"/>
      <c r="RP37" s="128"/>
      <c r="RQ37" s="128"/>
      <c r="RR37" s="128"/>
      <c r="RS37" s="128"/>
      <c r="RT37" s="128"/>
      <c r="RU37" s="128"/>
      <c r="RV37" s="128"/>
      <c r="RW37" s="128"/>
      <c r="RX37" s="128"/>
      <c r="RY37" s="128"/>
      <c r="RZ37" s="128"/>
      <c r="SA37" s="128"/>
      <c r="SB37" s="128"/>
      <c r="SC37" s="128"/>
      <c r="ABC37" s="128"/>
      <c r="ABD37" s="128"/>
      <c r="ABL37" s="128"/>
      <c r="ABM37" s="128"/>
      <c r="ABN37" s="128"/>
      <c r="ABO37" s="128"/>
      <c r="ABP37" s="128"/>
      <c r="ABQ37" s="128"/>
      <c r="ABR37" s="128"/>
      <c r="ABS37" s="128"/>
      <c r="ABT37" s="128"/>
      <c r="ABU37" s="128"/>
      <c r="ABV37" s="128"/>
      <c r="ABW37" s="128"/>
      <c r="ABX37" s="128"/>
      <c r="ABY37" s="128"/>
      <c r="AKY37" s="128"/>
      <c r="AKZ37" s="128"/>
      <c r="ALH37" s="128"/>
      <c r="ALI37" s="128"/>
      <c r="ALJ37" s="128"/>
      <c r="ALK37" s="128"/>
      <c r="ALL37" s="128"/>
      <c r="ALM37" s="128"/>
      <c r="ALN37" s="128"/>
      <c r="ALO37" s="128"/>
      <c r="ALP37" s="128"/>
      <c r="ALQ37" s="128"/>
      <c r="ALR37" s="128"/>
      <c r="ALS37" s="128"/>
      <c r="ALT37" s="128"/>
      <c r="ALU37" s="128"/>
      <c r="AUU37" s="128"/>
      <c r="AUV37" s="128"/>
      <c r="AVD37" s="128"/>
      <c r="AVE37" s="128"/>
      <c r="AVF37" s="128"/>
      <c r="AVG37" s="128"/>
      <c r="AVH37" s="128"/>
      <c r="AVI37" s="128"/>
      <c r="AVJ37" s="128"/>
      <c r="AVK37" s="128"/>
      <c r="AVL37" s="128"/>
      <c r="AVM37" s="128"/>
      <c r="AVN37" s="128"/>
      <c r="AVO37" s="128"/>
      <c r="AVP37" s="128"/>
      <c r="AVQ37" s="128"/>
      <c r="BEQ37" s="128"/>
      <c r="BER37" s="128"/>
      <c r="BEZ37" s="128"/>
      <c r="BFA37" s="128"/>
      <c r="BFB37" s="128"/>
      <c r="BFC37" s="128"/>
      <c r="BFD37" s="128"/>
      <c r="BFE37" s="128"/>
      <c r="BFF37" s="128"/>
      <c r="BFG37" s="128"/>
      <c r="BFH37" s="128"/>
      <c r="BFI37" s="128"/>
      <c r="BFJ37" s="128"/>
      <c r="BFK37" s="128"/>
      <c r="BFL37" s="128"/>
      <c r="BFM37" s="128"/>
      <c r="BOM37" s="128"/>
      <c r="BON37" s="128"/>
      <c r="BOV37" s="128"/>
      <c r="BOW37" s="128"/>
      <c r="BOX37" s="128"/>
      <c r="BOY37" s="128"/>
      <c r="BOZ37" s="128"/>
      <c r="BPA37" s="128"/>
      <c r="BPB37" s="128"/>
      <c r="BPC37" s="128"/>
      <c r="BPD37" s="128"/>
      <c r="BPE37" s="128"/>
      <c r="BPF37" s="128"/>
      <c r="BPG37" s="128"/>
      <c r="BPH37" s="128"/>
      <c r="BPI37" s="128"/>
      <c r="BYI37" s="128"/>
      <c r="BYJ37" s="128"/>
      <c r="BYR37" s="128"/>
      <c r="BYS37" s="128"/>
      <c r="BYT37" s="128"/>
      <c r="BYU37" s="128"/>
      <c r="BYV37" s="128"/>
      <c r="BYW37" s="128"/>
      <c r="BYX37" s="128"/>
      <c r="BYY37" s="128"/>
      <c r="BYZ37" s="128"/>
      <c r="BZA37" s="128"/>
      <c r="BZB37" s="128"/>
      <c r="BZC37" s="128"/>
      <c r="BZD37" s="128"/>
      <c r="BZE37" s="128"/>
      <c r="CIE37" s="128"/>
      <c r="CIF37" s="128"/>
      <c r="CIN37" s="128"/>
      <c r="CIO37" s="128"/>
      <c r="CIP37" s="128"/>
      <c r="CIQ37" s="128"/>
      <c r="CIR37" s="128"/>
      <c r="CIS37" s="128"/>
      <c r="CIT37" s="128"/>
      <c r="CIU37" s="128"/>
      <c r="CIV37" s="128"/>
      <c r="CIW37" s="128"/>
      <c r="CIX37" s="128"/>
      <c r="CIY37" s="128"/>
      <c r="CIZ37" s="128"/>
      <c r="CJA37" s="128"/>
      <c r="CSA37" s="128"/>
      <c r="CSB37" s="128"/>
      <c r="CSJ37" s="128"/>
      <c r="CSK37" s="128"/>
      <c r="CSL37" s="128"/>
      <c r="CSM37" s="128"/>
      <c r="CSN37" s="128"/>
      <c r="CSO37" s="128"/>
      <c r="CSP37" s="128"/>
      <c r="CSQ37" s="128"/>
      <c r="CSR37" s="128"/>
      <c r="CSS37" s="128"/>
      <c r="CST37" s="128"/>
      <c r="CSU37" s="128"/>
      <c r="CSV37" s="128"/>
      <c r="CSW37" s="128"/>
      <c r="DBW37" s="128"/>
      <c r="DBX37" s="128"/>
      <c r="DCF37" s="128"/>
      <c r="DCG37" s="128"/>
      <c r="DCH37" s="128"/>
      <c r="DCI37" s="128"/>
      <c r="DCJ37" s="128"/>
      <c r="DCK37" s="128"/>
      <c r="DCL37" s="128"/>
      <c r="DCM37" s="128"/>
      <c r="DCN37" s="128"/>
      <c r="DCO37" s="128"/>
      <c r="DCP37" s="128"/>
      <c r="DCQ37" s="128"/>
      <c r="DCR37" s="128"/>
      <c r="DCS37" s="128"/>
      <c r="DLS37" s="128"/>
      <c r="DLT37" s="128"/>
      <c r="DMB37" s="128"/>
      <c r="DMC37" s="128"/>
      <c r="DMD37" s="128"/>
      <c r="DME37" s="128"/>
      <c r="DMF37" s="128"/>
      <c r="DMG37" s="128"/>
      <c r="DMH37" s="128"/>
      <c r="DMI37" s="128"/>
      <c r="DMJ37" s="128"/>
      <c r="DMK37" s="128"/>
      <c r="DML37" s="128"/>
      <c r="DMM37" s="128"/>
      <c r="DMN37" s="128"/>
      <c r="DMO37" s="128"/>
      <c r="DVO37" s="128"/>
      <c r="DVP37" s="128"/>
      <c r="DVX37" s="128"/>
      <c r="DVY37" s="128"/>
      <c r="DVZ37" s="128"/>
      <c r="DWA37" s="128"/>
      <c r="DWB37" s="128"/>
      <c r="DWC37" s="128"/>
      <c r="DWD37" s="128"/>
      <c r="DWE37" s="128"/>
      <c r="DWF37" s="128"/>
      <c r="DWG37" s="128"/>
      <c r="DWH37" s="128"/>
      <c r="DWI37" s="128"/>
      <c r="DWJ37" s="128"/>
      <c r="DWK37" s="128"/>
      <c r="EFK37" s="128"/>
      <c r="EFL37" s="128"/>
      <c r="EFT37" s="128"/>
      <c r="EFU37" s="128"/>
      <c r="EFV37" s="128"/>
      <c r="EFW37" s="128"/>
      <c r="EFX37" s="128"/>
      <c r="EFY37" s="128"/>
      <c r="EFZ37" s="128"/>
      <c r="EGA37" s="128"/>
      <c r="EGB37" s="128"/>
      <c r="EGC37" s="128"/>
      <c r="EGD37" s="128"/>
      <c r="EGE37" s="128"/>
      <c r="EGF37" s="128"/>
      <c r="EGG37" s="128"/>
      <c r="EPG37" s="128"/>
      <c r="EPH37" s="128"/>
      <c r="EPP37" s="128"/>
      <c r="EPQ37" s="128"/>
      <c r="EPR37" s="128"/>
      <c r="EPS37" s="128"/>
      <c r="EPT37" s="128"/>
      <c r="EPU37" s="128"/>
      <c r="EPV37" s="128"/>
      <c r="EPW37" s="128"/>
      <c r="EPX37" s="128"/>
      <c r="EPY37" s="128"/>
      <c r="EPZ37" s="128"/>
      <c r="EQA37" s="128"/>
      <c r="EQB37" s="128"/>
      <c r="EQC37" s="128"/>
      <c r="EZC37" s="128"/>
      <c r="EZD37" s="128"/>
      <c r="EZL37" s="128"/>
      <c r="EZM37" s="128"/>
      <c r="EZN37" s="128"/>
      <c r="EZO37" s="128"/>
      <c r="EZP37" s="128"/>
      <c r="EZQ37" s="128"/>
      <c r="EZR37" s="128"/>
      <c r="EZS37" s="128"/>
      <c r="EZT37" s="128"/>
      <c r="EZU37" s="128"/>
      <c r="EZV37" s="128"/>
      <c r="EZW37" s="128"/>
      <c r="EZX37" s="128"/>
      <c r="EZY37" s="128"/>
      <c r="FIY37" s="128"/>
      <c r="FIZ37" s="128"/>
      <c r="FJH37" s="128"/>
      <c r="FJI37" s="128"/>
      <c r="FJJ37" s="128"/>
      <c r="FJK37" s="128"/>
      <c r="FJL37" s="128"/>
      <c r="FJM37" s="128"/>
      <c r="FJN37" s="128"/>
      <c r="FJO37" s="128"/>
      <c r="FJP37" s="128"/>
      <c r="FJQ37" s="128"/>
      <c r="FJR37" s="128"/>
      <c r="FJS37" s="128"/>
      <c r="FJT37" s="128"/>
      <c r="FJU37" s="128"/>
      <c r="FSU37" s="128"/>
      <c r="FSV37" s="128"/>
      <c r="FTD37" s="128"/>
      <c r="FTE37" s="128"/>
      <c r="FTF37" s="128"/>
      <c r="FTG37" s="128"/>
      <c r="FTH37" s="128"/>
      <c r="FTI37" s="128"/>
      <c r="FTJ37" s="128"/>
      <c r="FTK37" s="128"/>
      <c r="FTL37" s="128"/>
      <c r="FTM37" s="128"/>
      <c r="FTN37" s="128"/>
      <c r="FTO37" s="128"/>
      <c r="FTP37" s="128"/>
      <c r="FTQ37" s="128"/>
      <c r="GCQ37" s="128"/>
      <c r="GCR37" s="128"/>
      <c r="GCZ37" s="128"/>
      <c r="GDA37" s="128"/>
      <c r="GDB37" s="128"/>
      <c r="GDC37" s="128"/>
      <c r="GDD37" s="128"/>
      <c r="GDE37" s="128"/>
      <c r="GDF37" s="128"/>
      <c r="GDG37" s="128"/>
      <c r="GDH37" s="128"/>
      <c r="GDI37" s="128"/>
      <c r="GDJ37" s="128"/>
      <c r="GDK37" s="128"/>
      <c r="GDL37" s="128"/>
      <c r="GDM37" s="128"/>
      <c r="GMM37" s="128"/>
      <c r="GMN37" s="128"/>
      <c r="GMV37" s="128"/>
      <c r="GMW37" s="128"/>
      <c r="GMX37" s="128"/>
      <c r="GMY37" s="128"/>
      <c r="GMZ37" s="128"/>
      <c r="GNA37" s="128"/>
      <c r="GNB37" s="128"/>
      <c r="GNC37" s="128"/>
      <c r="GND37" s="128"/>
      <c r="GNE37" s="128"/>
      <c r="GNF37" s="128"/>
      <c r="GNG37" s="128"/>
      <c r="GNH37" s="128"/>
      <c r="GNI37" s="128"/>
      <c r="GWI37" s="128"/>
      <c r="GWJ37" s="128"/>
      <c r="GWR37" s="128"/>
      <c r="GWS37" s="128"/>
      <c r="GWT37" s="128"/>
      <c r="GWU37" s="128"/>
      <c r="GWV37" s="128"/>
      <c r="GWW37" s="128"/>
      <c r="GWX37" s="128"/>
      <c r="GWY37" s="128"/>
      <c r="GWZ37" s="128"/>
      <c r="GXA37" s="128"/>
      <c r="GXB37" s="128"/>
      <c r="GXC37" s="128"/>
      <c r="GXD37" s="128"/>
      <c r="GXE37" s="128"/>
      <c r="HGE37" s="128"/>
      <c r="HGF37" s="128"/>
      <c r="HGN37" s="128"/>
      <c r="HGO37" s="128"/>
      <c r="HGP37" s="128"/>
      <c r="HGQ37" s="128"/>
      <c r="HGR37" s="128"/>
      <c r="HGS37" s="128"/>
      <c r="HGT37" s="128"/>
      <c r="HGU37" s="128"/>
      <c r="HGV37" s="128"/>
      <c r="HGW37" s="128"/>
      <c r="HGX37" s="128"/>
      <c r="HGY37" s="128"/>
      <c r="HGZ37" s="128"/>
      <c r="HHA37" s="128"/>
      <c r="HQA37" s="128"/>
      <c r="HQB37" s="128"/>
      <c r="HQJ37" s="128"/>
      <c r="HQK37" s="128"/>
      <c r="HQL37" s="128"/>
      <c r="HQM37" s="128"/>
      <c r="HQN37" s="128"/>
      <c r="HQO37" s="128"/>
      <c r="HQP37" s="128"/>
      <c r="HQQ37" s="128"/>
      <c r="HQR37" s="128"/>
      <c r="HQS37" s="128"/>
      <c r="HQT37" s="128"/>
      <c r="HQU37" s="128"/>
      <c r="HQV37" s="128"/>
      <c r="HQW37" s="128"/>
      <c r="HZW37" s="128"/>
      <c r="HZX37" s="128"/>
      <c r="IAF37" s="128"/>
      <c r="IAG37" s="128"/>
      <c r="IAH37" s="128"/>
      <c r="IAI37" s="128"/>
      <c r="IAJ37" s="128"/>
      <c r="IAK37" s="128"/>
      <c r="IAL37" s="128"/>
      <c r="IAM37" s="128"/>
      <c r="IAN37" s="128"/>
      <c r="IAO37" s="128"/>
      <c r="IAP37" s="128"/>
      <c r="IAQ37" s="128"/>
      <c r="IAR37" s="128"/>
      <c r="IAS37" s="128"/>
      <c r="IJS37" s="128"/>
      <c r="IJT37" s="128"/>
      <c r="IKB37" s="128"/>
      <c r="IKC37" s="128"/>
      <c r="IKD37" s="128"/>
      <c r="IKE37" s="128"/>
      <c r="IKF37" s="128"/>
      <c r="IKG37" s="128"/>
      <c r="IKH37" s="128"/>
      <c r="IKI37" s="128"/>
      <c r="IKJ37" s="128"/>
      <c r="IKK37" s="128"/>
      <c r="IKL37" s="128"/>
      <c r="IKM37" s="128"/>
      <c r="IKN37" s="128"/>
      <c r="IKO37" s="128"/>
      <c r="ITO37" s="128"/>
      <c r="ITP37" s="128"/>
      <c r="ITX37" s="128"/>
      <c r="ITY37" s="128"/>
      <c r="ITZ37" s="128"/>
      <c r="IUA37" s="128"/>
      <c r="IUB37" s="128"/>
      <c r="IUC37" s="128"/>
      <c r="IUD37" s="128"/>
      <c r="IUE37" s="128"/>
      <c r="IUF37" s="128"/>
      <c r="IUG37" s="128"/>
      <c r="IUH37" s="128"/>
      <c r="IUI37" s="128"/>
      <c r="IUJ37" s="128"/>
      <c r="IUK37" s="128"/>
      <c r="JDK37" s="128"/>
      <c r="JDL37" s="128"/>
      <c r="JDT37" s="128"/>
      <c r="JDU37" s="128"/>
      <c r="JDV37" s="128"/>
      <c r="JDW37" s="128"/>
      <c r="JDX37" s="128"/>
      <c r="JDY37" s="128"/>
      <c r="JDZ37" s="128"/>
      <c r="JEA37" s="128"/>
      <c r="JEB37" s="128"/>
      <c r="JEC37" s="128"/>
      <c r="JED37" s="128"/>
      <c r="JEE37" s="128"/>
      <c r="JEF37" s="128"/>
      <c r="JEG37" s="128"/>
      <c r="JNG37" s="128"/>
      <c r="JNH37" s="128"/>
      <c r="JNP37" s="128"/>
      <c r="JNQ37" s="128"/>
      <c r="JNR37" s="128"/>
      <c r="JNS37" s="128"/>
      <c r="JNT37" s="128"/>
      <c r="JNU37" s="128"/>
      <c r="JNV37" s="128"/>
      <c r="JNW37" s="128"/>
      <c r="JNX37" s="128"/>
      <c r="JNY37" s="128"/>
      <c r="JNZ37" s="128"/>
      <c r="JOA37" s="128"/>
      <c r="JOB37" s="128"/>
      <c r="JOC37" s="128"/>
      <c r="JXC37" s="128"/>
      <c r="JXD37" s="128"/>
      <c r="JXL37" s="128"/>
      <c r="JXM37" s="128"/>
      <c r="JXN37" s="128"/>
      <c r="JXO37" s="128"/>
      <c r="JXP37" s="128"/>
      <c r="JXQ37" s="128"/>
      <c r="JXR37" s="128"/>
      <c r="JXS37" s="128"/>
      <c r="JXT37" s="128"/>
      <c r="JXU37" s="128"/>
      <c r="JXV37" s="128"/>
      <c r="JXW37" s="128"/>
      <c r="JXX37" s="128"/>
      <c r="JXY37" s="128"/>
      <c r="KGY37" s="128"/>
      <c r="KGZ37" s="128"/>
      <c r="KHH37" s="128"/>
      <c r="KHI37" s="128"/>
      <c r="KHJ37" s="128"/>
      <c r="KHK37" s="128"/>
      <c r="KHL37" s="128"/>
      <c r="KHM37" s="128"/>
      <c r="KHN37" s="128"/>
      <c r="KHO37" s="128"/>
      <c r="KHP37" s="128"/>
      <c r="KHQ37" s="128"/>
      <c r="KHR37" s="128"/>
      <c r="KHS37" s="128"/>
      <c r="KHT37" s="128"/>
      <c r="KHU37" s="128"/>
      <c r="KQU37" s="128"/>
      <c r="KQV37" s="128"/>
      <c r="KRD37" s="128"/>
      <c r="KRE37" s="128"/>
      <c r="KRF37" s="128"/>
      <c r="KRG37" s="128"/>
      <c r="KRH37" s="128"/>
      <c r="KRI37" s="128"/>
      <c r="KRJ37" s="128"/>
      <c r="KRK37" s="128"/>
      <c r="KRL37" s="128"/>
      <c r="KRM37" s="128"/>
      <c r="KRN37" s="128"/>
      <c r="KRO37" s="128"/>
      <c r="KRP37" s="128"/>
      <c r="KRQ37" s="128"/>
      <c r="LAQ37" s="128"/>
      <c r="LAR37" s="128"/>
      <c r="LAZ37" s="128"/>
      <c r="LBA37" s="128"/>
      <c r="LBB37" s="128"/>
      <c r="LBC37" s="128"/>
      <c r="LBD37" s="128"/>
      <c r="LBE37" s="128"/>
      <c r="LBF37" s="128"/>
      <c r="LBG37" s="128"/>
      <c r="LBH37" s="128"/>
      <c r="LBI37" s="128"/>
      <c r="LBJ37" s="128"/>
      <c r="LBK37" s="128"/>
      <c r="LBL37" s="128"/>
      <c r="LBM37" s="128"/>
      <c r="LKM37" s="128"/>
      <c r="LKN37" s="128"/>
      <c r="LKV37" s="128"/>
      <c r="LKW37" s="128"/>
      <c r="LKX37" s="128"/>
      <c r="LKY37" s="128"/>
      <c r="LKZ37" s="128"/>
      <c r="LLA37" s="128"/>
      <c r="LLB37" s="128"/>
      <c r="LLC37" s="128"/>
      <c r="LLD37" s="128"/>
      <c r="LLE37" s="128"/>
      <c r="LLF37" s="128"/>
      <c r="LLG37" s="128"/>
      <c r="LLH37" s="128"/>
      <c r="LLI37" s="128"/>
      <c r="LUI37" s="128"/>
      <c r="LUJ37" s="128"/>
      <c r="LUR37" s="128"/>
      <c r="LUS37" s="128"/>
      <c r="LUT37" s="128"/>
      <c r="LUU37" s="128"/>
      <c r="LUV37" s="128"/>
      <c r="LUW37" s="128"/>
      <c r="LUX37" s="128"/>
      <c r="LUY37" s="128"/>
      <c r="LUZ37" s="128"/>
      <c r="LVA37" s="128"/>
      <c r="LVB37" s="128"/>
      <c r="LVC37" s="128"/>
      <c r="LVD37" s="128"/>
      <c r="LVE37" s="128"/>
      <c r="MEE37" s="128"/>
      <c r="MEF37" s="128"/>
      <c r="MEN37" s="128"/>
      <c r="MEO37" s="128"/>
      <c r="MEP37" s="128"/>
      <c r="MEQ37" s="128"/>
      <c r="MER37" s="128"/>
      <c r="MES37" s="128"/>
      <c r="MET37" s="128"/>
      <c r="MEU37" s="128"/>
      <c r="MEV37" s="128"/>
      <c r="MEW37" s="128"/>
      <c r="MEX37" s="128"/>
      <c r="MEY37" s="128"/>
      <c r="MEZ37" s="128"/>
      <c r="MFA37" s="128"/>
      <c r="MOA37" s="128"/>
      <c r="MOB37" s="128"/>
      <c r="MOJ37" s="128"/>
      <c r="MOK37" s="128"/>
      <c r="MOL37" s="128"/>
      <c r="MOM37" s="128"/>
      <c r="MON37" s="128"/>
      <c r="MOO37" s="128"/>
      <c r="MOP37" s="128"/>
      <c r="MOQ37" s="128"/>
      <c r="MOR37" s="128"/>
      <c r="MOS37" s="128"/>
      <c r="MOT37" s="128"/>
      <c r="MOU37" s="128"/>
      <c r="MOV37" s="128"/>
      <c r="MOW37" s="128"/>
      <c r="MXW37" s="128"/>
      <c r="MXX37" s="128"/>
      <c r="MYF37" s="128"/>
      <c r="MYG37" s="128"/>
      <c r="MYH37" s="128"/>
      <c r="MYI37" s="128"/>
      <c r="MYJ37" s="128"/>
      <c r="MYK37" s="128"/>
      <c r="MYL37" s="128"/>
      <c r="MYM37" s="128"/>
      <c r="MYN37" s="128"/>
      <c r="MYO37" s="128"/>
      <c r="MYP37" s="128"/>
      <c r="MYQ37" s="128"/>
      <c r="MYR37" s="128"/>
      <c r="MYS37" s="128"/>
      <c r="NHS37" s="128"/>
      <c r="NHT37" s="128"/>
      <c r="NIB37" s="128"/>
      <c r="NIC37" s="128"/>
      <c r="NID37" s="128"/>
      <c r="NIE37" s="128"/>
      <c r="NIF37" s="128"/>
      <c r="NIG37" s="128"/>
      <c r="NIH37" s="128"/>
      <c r="NII37" s="128"/>
      <c r="NIJ37" s="128"/>
      <c r="NIK37" s="128"/>
      <c r="NIL37" s="128"/>
      <c r="NIM37" s="128"/>
      <c r="NIN37" s="128"/>
      <c r="NIO37" s="128"/>
      <c r="NRO37" s="128"/>
      <c r="NRP37" s="128"/>
      <c r="NRX37" s="128"/>
      <c r="NRY37" s="128"/>
      <c r="NRZ37" s="128"/>
      <c r="NSA37" s="128"/>
      <c r="NSB37" s="128"/>
      <c r="NSC37" s="128"/>
      <c r="NSD37" s="128"/>
      <c r="NSE37" s="128"/>
      <c r="NSF37" s="128"/>
      <c r="NSG37" s="128"/>
      <c r="NSH37" s="128"/>
      <c r="NSI37" s="128"/>
      <c r="NSJ37" s="128"/>
      <c r="NSK37" s="128"/>
      <c r="OBK37" s="128"/>
      <c r="OBL37" s="128"/>
      <c r="OBT37" s="128"/>
      <c r="OBU37" s="128"/>
      <c r="OBV37" s="128"/>
      <c r="OBW37" s="128"/>
      <c r="OBX37" s="128"/>
      <c r="OBY37" s="128"/>
      <c r="OBZ37" s="128"/>
      <c r="OCA37" s="128"/>
      <c r="OCB37" s="128"/>
      <c r="OCC37" s="128"/>
      <c r="OCD37" s="128"/>
      <c r="OCE37" s="128"/>
      <c r="OCF37" s="128"/>
      <c r="OCG37" s="128"/>
      <c r="OLG37" s="128"/>
      <c r="OLH37" s="128"/>
      <c r="OLP37" s="128"/>
      <c r="OLQ37" s="128"/>
      <c r="OLR37" s="128"/>
      <c r="OLS37" s="128"/>
      <c r="OLT37" s="128"/>
      <c r="OLU37" s="128"/>
      <c r="OLV37" s="128"/>
      <c r="OLW37" s="128"/>
      <c r="OLX37" s="128"/>
      <c r="OLY37" s="128"/>
      <c r="OLZ37" s="128"/>
      <c r="OMA37" s="128"/>
      <c r="OMB37" s="128"/>
      <c r="OMC37" s="128"/>
      <c r="OVC37" s="128"/>
      <c r="OVD37" s="128"/>
      <c r="OVL37" s="128"/>
      <c r="OVM37" s="128"/>
      <c r="OVN37" s="128"/>
      <c r="OVO37" s="128"/>
      <c r="OVP37" s="128"/>
      <c r="OVQ37" s="128"/>
      <c r="OVR37" s="128"/>
      <c r="OVS37" s="128"/>
      <c r="OVT37" s="128"/>
      <c r="OVU37" s="128"/>
      <c r="OVV37" s="128"/>
      <c r="OVW37" s="128"/>
      <c r="OVX37" s="128"/>
      <c r="OVY37" s="128"/>
      <c r="PEY37" s="128"/>
      <c r="PEZ37" s="128"/>
      <c r="PFH37" s="128"/>
      <c r="PFI37" s="128"/>
      <c r="PFJ37" s="128"/>
      <c r="PFK37" s="128"/>
      <c r="PFL37" s="128"/>
      <c r="PFM37" s="128"/>
      <c r="PFN37" s="128"/>
      <c r="PFO37" s="128"/>
      <c r="PFP37" s="128"/>
      <c r="PFQ37" s="128"/>
      <c r="PFR37" s="128"/>
      <c r="PFS37" s="128"/>
      <c r="PFT37" s="128"/>
      <c r="PFU37" s="128"/>
      <c r="POU37" s="128"/>
      <c r="POV37" s="128"/>
      <c r="PPD37" s="128"/>
      <c r="PPE37" s="128"/>
      <c r="PPF37" s="128"/>
      <c r="PPG37" s="128"/>
      <c r="PPH37" s="128"/>
      <c r="PPI37" s="128"/>
      <c r="PPJ37" s="128"/>
      <c r="PPK37" s="128"/>
      <c r="PPL37" s="128"/>
      <c r="PPM37" s="128"/>
      <c r="PPN37" s="128"/>
      <c r="PPO37" s="128"/>
      <c r="PPP37" s="128"/>
      <c r="PPQ37" s="128"/>
      <c r="PYQ37" s="128"/>
      <c r="PYR37" s="128"/>
      <c r="PYZ37" s="128"/>
      <c r="PZA37" s="128"/>
      <c r="PZB37" s="128"/>
      <c r="PZC37" s="128"/>
      <c r="PZD37" s="128"/>
      <c r="PZE37" s="128"/>
      <c r="PZF37" s="128"/>
      <c r="PZG37" s="128"/>
      <c r="PZH37" s="128"/>
      <c r="PZI37" s="128"/>
      <c r="PZJ37" s="128"/>
      <c r="PZK37" s="128"/>
      <c r="PZL37" s="128"/>
      <c r="PZM37" s="128"/>
      <c r="QIM37" s="128"/>
      <c r="QIN37" s="128"/>
      <c r="QIV37" s="128"/>
      <c r="QIW37" s="128"/>
      <c r="QIX37" s="128"/>
      <c r="QIY37" s="128"/>
      <c r="QIZ37" s="128"/>
      <c r="QJA37" s="128"/>
      <c r="QJB37" s="128"/>
      <c r="QJC37" s="128"/>
      <c r="QJD37" s="128"/>
      <c r="QJE37" s="128"/>
      <c r="QJF37" s="128"/>
      <c r="QJG37" s="128"/>
      <c r="QJH37" s="128"/>
      <c r="QJI37" s="128"/>
      <c r="QSI37" s="128"/>
      <c r="QSJ37" s="128"/>
      <c r="QSR37" s="128"/>
      <c r="QSS37" s="128"/>
      <c r="QST37" s="128"/>
      <c r="QSU37" s="128"/>
      <c r="QSV37" s="128"/>
      <c r="QSW37" s="128"/>
      <c r="QSX37" s="128"/>
      <c r="QSY37" s="128"/>
      <c r="QSZ37" s="128"/>
      <c r="QTA37" s="128"/>
      <c r="QTB37" s="128"/>
      <c r="QTC37" s="128"/>
      <c r="QTD37" s="128"/>
      <c r="QTE37" s="128"/>
      <c r="RCE37" s="128"/>
      <c r="RCF37" s="128"/>
      <c r="RCN37" s="128"/>
      <c r="RCO37" s="128"/>
      <c r="RCP37" s="128"/>
      <c r="RCQ37" s="128"/>
      <c r="RCR37" s="128"/>
      <c r="RCS37" s="128"/>
      <c r="RCT37" s="128"/>
      <c r="RCU37" s="128"/>
      <c r="RCV37" s="128"/>
      <c r="RCW37" s="128"/>
      <c r="RCX37" s="128"/>
      <c r="RCY37" s="128"/>
      <c r="RCZ37" s="128"/>
      <c r="RDA37" s="128"/>
      <c r="RMA37" s="128"/>
      <c r="RMB37" s="128"/>
      <c r="RMJ37" s="128"/>
      <c r="RMK37" s="128"/>
      <c r="RML37" s="128"/>
      <c r="RMM37" s="128"/>
      <c r="RMN37" s="128"/>
      <c r="RMO37" s="128"/>
      <c r="RMP37" s="128"/>
      <c r="RMQ37" s="128"/>
      <c r="RMR37" s="128"/>
      <c r="RMS37" s="128"/>
      <c r="RMT37" s="128"/>
      <c r="RMU37" s="128"/>
      <c r="RMV37" s="128"/>
      <c r="RMW37" s="128"/>
      <c r="RVW37" s="128"/>
      <c r="RVX37" s="128"/>
      <c r="RWF37" s="128"/>
      <c r="RWG37" s="128"/>
      <c r="RWH37" s="128"/>
      <c r="RWI37" s="128"/>
      <c r="RWJ37" s="128"/>
      <c r="RWK37" s="128"/>
      <c r="RWL37" s="128"/>
      <c r="RWM37" s="128"/>
      <c r="RWN37" s="128"/>
      <c r="RWO37" s="128"/>
      <c r="RWP37" s="128"/>
      <c r="RWQ37" s="128"/>
      <c r="RWR37" s="128"/>
      <c r="RWS37" s="128"/>
      <c r="SFS37" s="128"/>
      <c r="SFT37" s="128"/>
      <c r="SGB37" s="128"/>
      <c r="SGC37" s="128"/>
      <c r="SGD37" s="128"/>
      <c r="SGE37" s="128"/>
      <c r="SGF37" s="128"/>
      <c r="SGG37" s="128"/>
      <c r="SGH37" s="128"/>
      <c r="SGI37" s="128"/>
      <c r="SGJ37" s="128"/>
      <c r="SGK37" s="128"/>
      <c r="SGL37" s="128"/>
      <c r="SGM37" s="128"/>
      <c r="SGN37" s="128"/>
      <c r="SGO37" s="128"/>
      <c r="SPO37" s="128"/>
      <c r="SPP37" s="128"/>
      <c r="SPX37" s="128"/>
      <c r="SPY37" s="128"/>
      <c r="SPZ37" s="128"/>
      <c r="SQA37" s="128"/>
      <c r="SQB37" s="128"/>
      <c r="SQC37" s="128"/>
      <c r="SQD37" s="128"/>
      <c r="SQE37" s="128"/>
      <c r="SQF37" s="128"/>
      <c r="SQG37" s="128"/>
      <c r="SQH37" s="128"/>
      <c r="SQI37" s="128"/>
      <c r="SQJ37" s="128"/>
      <c r="SQK37" s="128"/>
      <c r="SZK37" s="128"/>
      <c r="SZL37" s="128"/>
      <c r="SZT37" s="128"/>
      <c r="SZU37" s="128"/>
      <c r="SZV37" s="128"/>
      <c r="SZW37" s="128"/>
      <c r="SZX37" s="128"/>
      <c r="SZY37" s="128"/>
      <c r="SZZ37" s="128"/>
      <c r="TAA37" s="128"/>
      <c r="TAB37" s="128"/>
      <c r="TAC37" s="128"/>
      <c r="TAD37" s="128"/>
      <c r="TAE37" s="128"/>
      <c r="TAF37" s="128"/>
      <c r="TAG37" s="128"/>
      <c r="TJG37" s="128"/>
      <c r="TJH37" s="128"/>
      <c r="TJP37" s="128"/>
      <c r="TJQ37" s="128"/>
      <c r="TJR37" s="128"/>
      <c r="TJS37" s="128"/>
      <c r="TJT37" s="128"/>
      <c r="TJU37" s="128"/>
      <c r="TJV37" s="128"/>
      <c r="TJW37" s="128"/>
      <c r="TJX37" s="128"/>
      <c r="TJY37" s="128"/>
      <c r="TJZ37" s="128"/>
      <c r="TKA37" s="128"/>
      <c r="TKB37" s="128"/>
      <c r="TKC37" s="128"/>
      <c r="TTC37" s="128"/>
      <c r="TTD37" s="128"/>
      <c r="TTL37" s="128"/>
      <c r="TTM37" s="128"/>
      <c r="TTN37" s="128"/>
      <c r="TTO37" s="128"/>
      <c r="TTP37" s="128"/>
      <c r="TTQ37" s="128"/>
      <c r="TTR37" s="128"/>
      <c r="TTS37" s="128"/>
      <c r="TTT37" s="128"/>
      <c r="TTU37" s="128"/>
      <c r="TTV37" s="128"/>
      <c r="TTW37" s="128"/>
      <c r="TTX37" s="128"/>
      <c r="TTY37" s="128"/>
      <c r="UCY37" s="128"/>
      <c r="UCZ37" s="128"/>
      <c r="UDH37" s="128"/>
      <c r="UDI37" s="128"/>
      <c r="UDJ37" s="128"/>
      <c r="UDK37" s="128"/>
      <c r="UDL37" s="128"/>
      <c r="UDM37" s="128"/>
      <c r="UDN37" s="128"/>
      <c r="UDO37" s="128"/>
      <c r="UDP37" s="128"/>
      <c r="UDQ37" s="128"/>
      <c r="UDR37" s="128"/>
      <c r="UDS37" s="128"/>
      <c r="UDT37" s="128"/>
      <c r="UDU37" s="128"/>
      <c r="UMU37" s="128"/>
      <c r="UMV37" s="128"/>
      <c r="UND37" s="128"/>
      <c r="UNE37" s="128"/>
      <c r="UNF37" s="128"/>
      <c r="UNG37" s="128"/>
      <c r="UNH37" s="128"/>
      <c r="UNI37" s="128"/>
      <c r="UNJ37" s="128"/>
      <c r="UNK37" s="128"/>
      <c r="UNL37" s="128"/>
      <c r="UNM37" s="128"/>
      <c r="UNN37" s="128"/>
      <c r="UNO37" s="128"/>
      <c r="UNP37" s="128"/>
      <c r="UNQ37" s="128"/>
      <c r="UWQ37" s="128"/>
      <c r="UWR37" s="128"/>
      <c r="UWZ37" s="128"/>
      <c r="UXA37" s="128"/>
      <c r="UXB37" s="128"/>
      <c r="UXC37" s="128"/>
      <c r="UXD37" s="128"/>
      <c r="UXE37" s="128"/>
      <c r="UXF37" s="128"/>
      <c r="UXG37" s="128"/>
      <c r="UXH37" s="128"/>
      <c r="UXI37" s="128"/>
      <c r="UXJ37" s="128"/>
      <c r="UXK37" s="128"/>
      <c r="UXL37" s="128"/>
      <c r="UXM37" s="128"/>
      <c r="VGM37" s="128"/>
      <c r="VGN37" s="128"/>
      <c r="VGV37" s="128"/>
      <c r="VGW37" s="128"/>
      <c r="VGX37" s="128"/>
      <c r="VGY37" s="128"/>
      <c r="VGZ37" s="128"/>
      <c r="VHA37" s="128"/>
      <c r="VHB37" s="128"/>
      <c r="VHC37" s="128"/>
      <c r="VHD37" s="128"/>
      <c r="VHE37" s="128"/>
      <c r="VHF37" s="128"/>
      <c r="VHG37" s="128"/>
      <c r="VHH37" s="128"/>
      <c r="VHI37" s="128"/>
      <c r="VQI37" s="128"/>
      <c r="VQJ37" s="128"/>
      <c r="VQR37" s="128"/>
      <c r="VQS37" s="128"/>
      <c r="VQT37" s="128"/>
      <c r="VQU37" s="128"/>
      <c r="VQV37" s="128"/>
      <c r="VQW37" s="128"/>
      <c r="VQX37" s="128"/>
      <c r="VQY37" s="128"/>
      <c r="VQZ37" s="128"/>
      <c r="VRA37" s="128"/>
      <c r="VRB37" s="128"/>
      <c r="VRC37" s="128"/>
      <c r="VRD37" s="128"/>
      <c r="VRE37" s="128"/>
      <c r="WAE37" s="128"/>
      <c r="WAF37" s="128"/>
      <c r="WAN37" s="128"/>
      <c r="WAO37" s="128"/>
      <c r="WAP37" s="128"/>
      <c r="WAQ37" s="128"/>
      <c r="WAR37" s="128"/>
      <c r="WAS37" s="128"/>
      <c r="WAT37" s="128"/>
      <c r="WAU37" s="128"/>
      <c r="WAV37" s="128"/>
      <c r="WAW37" s="128"/>
      <c r="WAX37" s="128"/>
      <c r="WAY37" s="128"/>
      <c r="WAZ37" s="128"/>
      <c r="WBA37" s="128"/>
      <c r="WKA37" s="128"/>
      <c r="WKB37" s="128"/>
      <c r="WKJ37" s="128"/>
      <c r="WKK37" s="128"/>
      <c r="WKL37" s="128"/>
      <c r="WKM37" s="128"/>
      <c r="WKN37" s="128"/>
      <c r="WKO37" s="128"/>
      <c r="WKP37" s="128"/>
      <c r="WKQ37" s="128"/>
      <c r="WKR37" s="128"/>
      <c r="WKS37" s="128"/>
      <c r="WKT37" s="128"/>
      <c r="WKU37" s="128"/>
      <c r="WKV37" s="128"/>
      <c r="WKW37" s="128"/>
      <c r="WTW37" s="128"/>
      <c r="WTX37" s="128"/>
      <c r="WUF37" s="128"/>
      <c r="WUG37" s="128"/>
      <c r="WUH37" s="128"/>
      <c r="WUI37" s="128"/>
      <c r="WUJ37" s="128"/>
      <c r="WUK37" s="128"/>
      <c r="WUL37" s="128"/>
      <c r="WUM37" s="128"/>
      <c r="WUN37" s="128"/>
      <c r="WUO37" s="128"/>
      <c r="WUP37" s="128"/>
      <c r="WUQ37" s="128"/>
      <c r="WUR37" s="128"/>
      <c r="WUS37" s="128"/>
    </row>
    <row r="38" spans="1:1009 1243:2033 2267:3057 3291:4081 4315:5105 5339:6129 6363:7153 7387:8177 8411:9201 9435:10225 10459:11249 11483:12273 12507:13297 13531:14321 14555:15345 15579:16113" ht="47.25" outlineLevel="1">
      <c r="A38" s="137"/>
      <c r="B38" s="263" t="s">
        <v>427</v>
      </c>
      <c r="C38" s="248"/>
      <c r="D38" s="258">
        <v>72.707999999999998</v>
      </c>
      <c r="E38" s="257"/>
      <c r="F38" s="258">
        <v>72.707999999999998</v>
      </c>
      <c r="G38" s="245">
        <v>0</v>
      </c>
      <c r="H38" s="229">
        <f t="shared" si="0"/>
        <v>81.16</v>
      </c>
      <c r="I38" s="247"/>
      <c r="J38" s="274">
        <f>81160000/1000000</f>
        <v>81.16</v>
      </c>
      <c r="K38" s="247"/>
      <c r="L38" s="247"/>
      <c r="M38" s="248"/>
      <c r="HK38" s="128"/>
      <c r="HL38" s="128"/>
      <c r="HT38" s="128"/>
      <c r="HU38" s="128"/>
      <c r="HV38" s="128"/>
      <c r="HW38" s="128"/>
      <c r="HX38" s="128"/>
      <c r="HY38" s="128"/>
      <c r="HZ38" s="128"/>
      <c r="IA38" s="128"/>
      <c r="IB38" s="128"/>
      <c r="IC38" s="128"/>
      <c r="ID38" s="128"/>
      <c r="IE38" s="128"/>
      <c r="IF38" s="128"/>
      <c r="IG38" s="128"/>
      <c r="RG38" s="128"/>
      <c r="RH38" s="128"/>
      <c r="RP38" s="128"/>
      <c r="RQ38" s="128"/>
      <c r="RR38" s="128"/>
      <c r="RS38" s="128"/>
      <c r="RT38" s="128"/>
      <c r="RU38" s="128"/>
      <c r="RV38" s="128"/>
      <c r="RW38" s="128"/>
      <c r="RX38" s="128"/>
      <c r="RY38" s="128"/>
      <c r="RZ38" s="128"/>
      <c r="SA38" s="128"/>
      <c r="SB38" s="128"/>
      <c r="SC38" s="128"/>
      <c r="ABC38" s="128"/>
      <c r="ABD38" s="128"/>
      <c r="ABL38" s="128"/>
      <c r="ABM38" s="128"/>
      <c r="ABN38" s="128"/>
      <c r="ABO38" s="128"/>
      <c r="ABP38" s="128"/>
      <c r="ABQ38" s="128"/>
      <c r="ABR38" s="128"/>
      <c r="ABS38" s="128"/>
      <c r="ABT38" s="128"/>
      <c r="ABU38" s="128"/>
      <c r="ABV38" s="128"/>
      <c r="ABW38" s="128"/>
      <c r="ABX38" s="128"/>
      <c r="ABY38" s="128"/>
      <c r="AKY38" s="128"/>
      <c r="AKZ38" s="128"/>
      <c r="ALH38" s="128"/>
      <c r="ALI38" s="128"/>
      <c r="ALJ38" s="128"/>
      <c r="ALK38" s="128"/>
      <c r="ALL38" s="128"/>
      <c r="ALM38" s="128"/>
      <c r="ALN38" s="128"/>
      <c r="ALO38" s="128"/>
      <c r="ALP38" s="128"/>
      <c r="ALQ38" s="128"/>
      <c r="ALR38" s="128"/>
      <c r="ALS38" s="128"/>
      <c r="ALT38" s="128"/>
      <c r="ALU38" s="128"/>
      <c r="AUU38" s="128"/>
      <c r="AUV38" s="128"/>
      <c r="AVD38" s="128"/>
      <c r="AVE38" s="128"/>
      <c r="AVF38" s="128"/>
      <c r="AVG38" s="128"/>
      <c r="AVH38" s="128"/>
      <c r="AVI38" s="128"/>
      <c r="AVJ38" s="128"/>
      <c r="AVK38" s="128"/>
      <c r="AVL38" s="128"/>
      <c r="AVM38" s="128"/>
      <c r="AVN38" s="128"/>
      <c r="AVO38" s="128"/>
      <c r="AVP38" s="128"/>
      <c r="AVQ38" s="128"/>
      <c r="BEQ38" s="128"/>
      <c r="BER38" s="128"/>
      <c r="BEZ38" s="128"/>
      <c r="BFA38" s="128"/>
      <c r="BFB38" s="128"/>
      <c r="BFC38" s="128"/>
      <c r="BFD38" s="128"/>
      <c r="BFE38" s="128"/>
      <c r="BFF38" s="128"/>
      <c r="BFG38" s="128"/>
      <c r="BFH38" s="128"/>
      <c r="BFI38" s="128"/>
      <c r="BFJ38" s="128"/>
      <c r="BFK38" s="128"/>
      <c r="BFL38" s="128"/>
      <c r="BFM38" s="128"/>
      <c r="BOM38" s="128"/>
      <c r="BON38" s="128"/>
      <c r="BOV38" s="128"/>
      <c r="BOW38" s="128"/>
      <c r="BOX38" s="128"/>
      <c r="BOY38" s="128"/>
      <c r="BOZ38" s="128"/>
      <c r="BPA38" s="128"/>
      <c r="BPB38" s="128"/>
      <c r="BPC38" s="128"/>
      <c r="BPD38" s="128"/>
      <c r="BPE38" s="128"/>
      <c r="BPF38" s="128"/>
      <c r="BPG38" s="128"/>
      <c r="BPH38" s="128"/>
      <c r="BPI38" s="128"/>
      <c r="BYI38" s="128"/>
      <c r="BYJ38" s="128"/>
      <c r="BYR38" s="128"/>
      <c r="BYS38" s="128"/>
      <c r="BYT38" s="128"/>
      <c r="BYU38" s="128"/>
      <c r="BYV38" s="128"/>
      <c r="BYW38" s="128"/>
      <c r="BYX38" s="128"/>
      <c r="BYY38" s="128"/>
      <c r="BYZ38" s="128"/>
      <c r="BZA38" s="128"/>
      <c r="BZB38" s="128"/>
      <c r="BZC38" s="128"/>
      <c r="BZD38" s="128"/>
      <c r="BZE38" s="128"/>
      <c r="CIE38" s="128"/>
      <c r="CIF38" s="128"/>
      <c r="CIN38" s="128"/>
      <c r="CIO38" s="128"/>
      <c r="CIP38" s="128"/>
      <c r="CIQ38" s="128"/>
      <c r="CIR38" s="128"/>
      <c r="CIS38" s="128"/>
      <c r="CIT38" s="128"/>
      <c r="CIU38" s="128"/>
      <c r="CIV38" s="128"/>
      <c r="CIW38" s="128"/>
      <c r="CIX38" s="128"/>
      <c r="CIY38" s="128"/>
      <c r="CIZ38" s="128"/>
      <c r="CJA38" s="128"/>
      <c r="CSA38" s="128"/>
      <c r="CSB38" s="128"/>
      <c r="CSJ38" s="128"/>
      <c r="CSK38" s="128"/>
      <c r="CSL38" s="128"/>
      <c r="CSM38" s="128"/>
      <c r="CSN38" s="128"/>
      <c r="CSO38" s="128"/>
      <c r="CSP38" s="128"/>
      <c r="CSQ38" s="128"/>
      <c r="CSR38" s="128"/>
      <c r="CSS38" s="128"/>
      <c r="CST38" s="128"/>
      <c r="CSU38" s="128"/>
      <c r="CSV38" s="128"/>
      <c r="CSW38" s="128"/>
      <c r="DBW38" s="128"/>
      <c r="DBX38" s="128"/>
      <c r="DCF38" s="128"/>
      <c r="DCG38" s="128"/>
      <c r="DCH38" s="128"/>
      <c r="DCI38" s="128"/>
      <c r="DCJ38" s="128"/>
      <c r="DCK38" s="128"/>
      <c r="DCL38" s="128"/>
      <c r="DCM38" s="128"/>
      <c r="DCN38" s="128"/>
      <c r="DCO38" s="128"/>
      <c r="DCP38" s="128"/>
      <c r="DCQ38" s="128"/>
      <c r="DCR38" s="128"/>
      <c r="DCS38" s="128"/>
      <c r="DLS38" s="128"/>
      <c r="DLT38" s="128"/>
      <c r="DMB38" s="128"/>
      <c r="DMC38" s="128"/>
      <c r="DMD38" s="128"/>
      <c r="DME38" s="128"/>
      <c r="DMF38" s="128"/>
      <c r="DMG38" s="128"/>
      <c r="DMH38" s="128"/>
      <c r="DMI38" s="128"/>
      <c r="DMJ38" s="128"/>
      <c r="DMK38" s="128"/>
      <c r="DML38" s="128"/>
      <c r="DMM38" s="128"/>
      <c r="DMN38" s="128"/>
      <c r="DMO38" s="128"/>
      <c r="DVO38" s="128"/>
      <c r="DVP38" s="128"/>
      <c r="DVX38" s="128"/>
      <c r="DVY38" s="128"/>
      <c r="DVZ38" s="128"/>
      <c r="DWA38" s="128"/>
      <c r="DWB38" s="128"/>
      <c r="DWC38" s="128"/>
      <c r="DWD38" s="128"/>
      <c r="DWE38" s="128"/>
      <c r="DWF38" s="128"/>
      <c r="DWG38" s="128"/>
      <c r="DWH38" s="128"/>
      <c r="DWI38" s="128"/>
      <c r="DWJ38" s="128"/>
      <c r="DWK38" s="128"/>
      <c r="EFK38" s="128"/>
      <c r="EFL38" s="128"/>
      <c r="EFT38" s="128"/>
      <c r="EFU38" s="128"/>
      <c r="EFV38" s="128"/>
      <c r="EFW38" s="128"/>
      <c r="EFX38" s="128"/>
      <c r="EFY38" s="128"/>
      <c r="EFZ38" s="128"/>
      <c r="EGA38" s="128"/>
      <c r="EGB38" s="128"/>
      <c r="EGC38" s="128"/>
      <c r="EGD38" s="128"/>
      <c r="EGE38" s="128"/>
      <c r="EGF38" s="128"/>
      <c r="EGG38" s="128"/>
      <c r="EPG38" s="128"/>
      <c r="EPH38" s="128"/>
      <c r="EPP38" s="128"/>
      <c r="EPQ38" s="128"/>
      <c r="EPR38" s="128"/>
      <c r="EPS38" s="128"/>
      <c r="EPT38" s="128"/>
      <c r="EPU38" s="128"/>
      <c r="EPV38" s="128"/>
      <c r="EPW38" s="128"/>
      <c r="EPX38" s="128"/>
      <c r="EPY38" s="128"/>
      <c r="EPZ38" s="128"/>
      <c r="EQA38" s="128"/>
      <c r="EQB38" s="128"/>
      <c r="EQC38" s="128"/>
      <c r="EZC38" s="128"/>
      <c r="EZD38" s="128"/>
      <c r="EZL38" s="128"/>
      <c r="EZM38" s="128"/>
      <c r="EZN38" s="128"/>
      <c r="EZO38" s="128"/>
      <c r="EZP38" s="128"/>
      <c r="EZQ38" s="128"/>
      <c r="EZR38" s="128"/>
      <c r="EZS38" s="128"/>
      <c r="EZT38" s="128"/>
      <c r="EZU38" s="128"/>
      <c r="EZV38" s="128"/>
      <c r="EZW38" s="128"/>
      <c r="EZX38" s="128"/>
      <c r="EZY38" s="128"/>
      <c r="FIY38" s="128"/>
      <c r="FIZ38" s="128"/>
      <c r="FJH38" s="128"/>
      <c r="FJI38" s="128"/>
      <c r="FJJ38" s="128"/>
      <c r="FJK38" s="128"/>
      <c r="FJL38" s="128"/>
      <c r="FJM38" s="128"/>
      <c r="FJN38" s="128"/>
      <c r="FJO38" s="128"/>
      <c r="FJP38" s="128"/>
      <c r="FJQ38" s="128"/>
      <c r="FJR38" s="128"/>
      <c r="FJS38" s="128"/>
      <c r="FJT38" s="128"/>
      <c r="FJU38" s="128"/>
      <c r="FSU38" s="128"/>
      <c r="FSV38" s="128"/>
      <c r="FTD38" s="128"/>
      <c r="FTE38" s="128"/>
      <c r="FTF38" s="128"/>
      <c r="FTG38" s="128"/>
      <c r="FTH38" s="128"/>
      <c r="FTI38" s="128"/>
      <c r="FTJ38" s="128"/>
      <c r="FTK38" s="128"/>
      <c r="FTL38" s="128"/>
      <c r="FTM38" s="128"/>
      <c r="FTN38" s="128"/>
      <c r="FTO38" s="128"/>
      <c r="FTP38" s="128"/>
      <c r="FTQ38" s="128"/>
      <c r="GCQ38" s="128"/>
      <c r="GCR38" s="128"/>
      <c r="GCZ38" s="128"/>
      <c r="GDA38" s="128"/>
      <c r="GDB38" s="128"/>
      <c r="GDC38" s="128"/>
      <c r="GDD38" s="128"/>
      <c r="GDE38" s="128"/>
      <c r="GDF38" s="128"/>
      <c r="GDG38" s="128"/>
      <c r="GDH38" s="128"/>
      <c r="GDI38" s="128"/>
      <c r="GDJ38" s="128"/>
      <c r="GDK38" s="128"/>
      <c r="GDL38" s="128"/>
      <c r="GDM38" s="128"/>
      <c r="GMM38" s="128"/>
      <c r="GMN38" s="128"/>
      <c r="GMV38" s="128"/>
      <c r="GMW38" s="128"/>
      <c r="GMX38" s="128"/>
      <c r="GMY38" s="128"/>
      <c r="GMZ38" s="128"/>
      <c r="GNA38" s="128"/>
      <c r="GNB38" s="128"/>
      <c r="GNC38" s="128"/>
      <c r="GND38" s="128"/>
      <c r="GNE38" s="128"/>
      <c r="GNF38" s="128"/>
      <c r="GNG38" s="128"/>
      <c r="GNH38" s="128"/>
      <c r="GNI38" s="128"/>
      <c r="GWI38" s="128"/>
      <c r="GWJ38" s="128"/>
      <c r="GWR38" s="128"/>
      <c r="GWS38" s="128"/>
      <c r="GWT38" s="128"/>
      <c r="GWU38" s="128"/>
      <c r="GWV38" s="128"/>
      <c r="GWW38" s="128"/>
      <c r="GWX38" s="128"/>
      <c r="GWY38" s="128"/>
      <c r="GWZ38" s="128"/>
      <c r="GXA38" s="128"/>
      <c r="GXB38" s="128"/>
      <c r="GXC38" s="128"/>
      <c r="GXD38" s="128"/>
      <c r="GXE38" s="128"/>
      <c r="HGE38" s="128"/>
      <c r="HGF38" s="128"/>
      <c r="HGN38" s="128"/>
      <c r="HGO38" s="128"/>
      <c r="HGP38" s="128"/>
      <c r="HGQ38" s="128"/>
      <c r="HGR38" s="128"/>
      <c r="HGS38" s="128"/>
      <c r="HGT38" s="128"/>
      <c r="HGU38" s="128"/>
      <c r="HGV38" s="128"/>
      <c r="HGW38" s="128"/>
      <c r="HGX38" s="128"/>
      <c r="HGY38" s="128"/>
      <c r="HGZ38" s="128"/>
      <c r="HHA38" s="128"/>
      <c r="HQA38" s="128"/>
      <c r="HQB38" s="128"/>
      <c r="HQJ38" s="128"/>
      <c r="HQK38" s="128"/>
      <c r="HQL38" s="128"/>
      <c r="HQM38" s="128"/>
      <c r="HQN38" s="128"/>
      <c r="HQO38" s="128"/>
      <c r="HQP38" s="128"/>
      <c r="HQQ38" s="128"/>
      <c r="HQR38" s="128"/>
      <c r="HQS38" s="128"/>
      <c r="HQT38" s="128"/>
      <c r="HQU38" s="128"/>
      <c r="HQV38" s="128"/>
      <c r="HQW38" s="128"/>
      <c r="HZW38" s="128"/>
      <c r="HZX38" s="128"/>
      <c r="IAF38" s="128"/>
      <c r="IAG38" s="128"/>
      <c r="IAH38" s="128"/>
      <c r="IAI38" s="128"/>
      <c r="IAJ38" s="128"/>
      <c r="IAK38" s="128"/>
      <c r="IAL38" s="128"/>
      <c r="IAM38" s="128"/>
      <c r="IAN38" s="128"/>
      <c r="IAO38" s="128"/>
      <c r="IAP38" s="128"/>
      <c r="IAQ38" s="128"/>
      <c r="IAR38" s="128"/>
      <c r="IAS38" s="128"/>
      <c r="IJS38" s="128"/>
      <c r="IJT38" s="128"/>
      <c r="IKB38" s="128"/>
      <c r="IKC38" s="128"/>
      <c r="IKD38" s="128"/>
      <c r="IKE38" s="128"/>
      <c r="IKF38" s="128"/>
      <c r="IKG38" s="128"/>
      <c r="IKH38" s="128"/>
      <c r="IKI38" s="128"/>
      <c r="IKJ38" s="128"/>
      <c r="IKK38" s="128"/>
      <c r="IKL38" s="128"/>
      <c r="IKM38" s="128"/>
      <c r="IKN38" s="128"/>
      <c r="IKO38" s="128"/>
      <c r="ITO38" s="128"/>
      <c r="ITP38" s="128"/>
      <c r="ITX38" s="128"/>
      <c r="ITY38" s="128"/>
      <c r="ITZ38" s="128"/>
      <c r="IUA38" s="128"/>
      <c r="IUB38" s="128"/>
      <c r="IUC38" s="128"/>
      <c r="IUD38" s="128"/>
      <c r="IUE38" s="128"/>
      <c r="IUF38" s="128"/>
      <c r="IUG38" s="128"/>
      <c r="IUH38" s="128"/>
      <c r="IUI38" s="128"/>
      <c r="IUJ38" s="128"/>
      <c r="IUK38" s="128"/>
      <c r="JDK38" s="128"/>
      <c r="JDL38" s="128"/>
      <c r="JDT38" s="128"/>
      <c r="JDU38" s="128"/>
      <c r="JDV38" s="128"/>
      <c r="JDW38" s="128"/>
      <c r="JDX38" s="128"/>
      <c r="JDY38" s="128"/>
      <c r="JDZ38" s="128"/>
      <c r="JEA38" s="128"/>
      <c r="JEB38" s="128"/>
      <c r="JEC38" s="128"/>
      <c r="JED38" s="128"/>
      <c r="JEE38" s="128"/>
      <c r="JEF38" s="128"/>
      <c r="JEG38" s="128"/>
      <c r="JNG38" s="128"/>
      <c r="JNH38" s="128"/>
      <c r="JNP38" s="128"/>
      <c r="JNQ38" s="128"/>
      <c r="JNR38" s="128"/>
      <c r="JNS38" s="128"/>
      <c r="JNT38" s="128"/>
      <c r="JNU38" s="128"/>
      <c r="JNV38" s="128"/>
      <c r="JNW38" s="128"/>
      <c r="JNX38" s="128"/>
      <c r="JNY38" s="128"/>
      <c r="JNZ38" s="128"/>
      <c r="JOA38" s="128"/>
      <c r="JOB38" s="128"/>
      <c r="JOC38" s="128"/>
      <c r="JXC38" s="128"/>
      <c r="JXD38" s="128"/>
      <c r="JXL38" s="128"/>
      <c r="JXM38" s="128"/>
      <c r="JXN38" s="128"/>
      <c r="JXO38" s="128"/>
      <c r="JXP38" s="128"/>
      <c r="JXQ38" s="128"/>
      <c r="JXR38" s="128"/>
      <c r="JXS38" s="128"/>
      <c r="JXT38" s="128"/>
      <c r="JXU38" s="128"/>
      <c r="JXV38" s="128"/>
      <c r="JXW38" s="128"/>
      <c r="JXX38" s="128"/>
      <c r="JXY38" s="128"/>
      <c r="KGY38" s="128"/>
      <c r="KGZ38" s="128"/>
      <c r="KHH38" s="128"/>
      <c r="KHI38" s="128"/>
      <c r="KHJ38" s="128"/>
      <c r="KHK38" s="128"/>
      <c r="KHL38" s="128"/>
      <c r="KHM38" s="128"/>
      <c r="KHN38" s="128"/>
      <c r="KHO38" s="128"/>
      <c r="KHP38" s="128"/>
      <c r="KHQ38" s="128"/>
      <c r="KHR38" s="128"/>
      <c r="KHS38" s="128"/>
      <c r="KHT38" s="128"/>
      <c r="KHU38" s="128"/>
      <c r="KQU38" s="128"/>
      <c r="KQV38" s="128"/>
      <c r="KRD38" s="128"/>
      <c r="KRE38" s="128"/>
      <c r="KRF38" s="128"/>
      <c r="KRG38" s="128"/>
      <c r="KRH38" s="128"/>
      <c r="KRI38" s="128"/>
      <c r="KRJ38" s="128"/>
      <c r="KRK38" s="128"/>
      <c r="KRL38" s="128"/>
      <c r="KRM38" s="128"/>
      <c r="KRN38" s="128"/>
      <c r="KRO38" s="128"/>
      <c r="KRP38" s="128"/>
      <c r="KRQ38" s="128"/>
      <c r="LAQ38" s="128"/>
      <c r="LAR38" s="128"/>
      <c r="LAZ38" s="128"/>
      <c r="LBA38" s="128"/>
      <c r="LBB38" s="128"/>
      <c r="LBC38" s="128"/>
      <c r="LBD38" s="128"/>
      <c r="LBE38" s="128"/>
      <c r="LBF38" s="128"/>
      <c r="LBG38" s="128"/>
      <c r="LBH38" s="128"/>
      <c r="LBI38" s="128"/>
      <c r="LBJ38" s="128"/>
      <c r="LBK38" s="128"/>
      <c r="LBL38" s="128"/>
      <c r="LBM38" s="128"/>
      <c r="LKM38" s="128"/>
      <c r="LKN38" s="128"/>
      <c r="LKV38" s="128"/>
      <c r="LKW38" s="128"/>
      <c r="LKX38" s="128"/>
      <c r="LKY38" s="128"/>
      <c r="LKZ38" s="128"/>
      <c r="LLA38" s="128"/>
      <c r="LLB38" s="128"/>
      <c r="LLC38" s="128"/>
      <c r="LLD38" s="128"/>
      <c r="LLE38" s="128"/>
      <c r="LLF38" s="128"/>
      <c r="LLG38" s="128"/>
      <c r="LLH38" s="128"/>
      <c r="LLI38" s="128"/>
      <c r="LUI38" s="128"/>
      <c r="LUJ38" s="128"/>
      <c r="LUR38" s="128"/>
      <c r="LUS38" s="128"/>
      <c r="LUT38" s="128"/>
      <c r="LUU38" s="128"/>
      <c r="LUV38" s="128"/>
      <c r="LUW38" s="128"/>
      <c r="LUX38" s="128"/>
      <c r="LUY38" s="128"/>
      <c r="LUZ38" s="128"/>
      <c r="LVA38" s="128"/>
      <c r="LVB38" s="128"/>
      <c r="LVC38" s="128"/>
      <c r="LVD38" s="128"/>
      <c r="LVE38" s="128"/>
      <c r="MEE38" s="128"/>
      <c r="MEF38" s="128"/>
      <c r="MEN38" s="128"/>
      <c r="MEO38" s="128"/>
      <c r="MEP38" s="128"/>
      <c r="MEQ38" s="128"/>
      <c r="MER38" s="128"/>
      <c r="MES38" s="128"/>
      <c r="MET38" s="128"/>
      <c r="MEU38" s="128"/>
      <c r="MEV38" s="128"/>
      <c r="MEW38" s="128"/>
      <c r="MEX38" s="128"/>
      <c r="MEY38" s="128"/>
      <c r="MEZ38" s="128"/>
      <c r="MFA38" s="128"/>
      <c r="MOA38" s="128"/>
      <c r="MOB38" s="128"/>
      <c r="MOJ38" s="128"/>
      <c r="MOK38" s="128"/>
      <c r="MOL38" s="128"/>
      <c r="MOM38" s="128"/>
      <c r="MON38" s="128"/>
      <c r="MOO38" s="128"/>
      <c r="MOP38" s="128"/>
      <c r="MOQ38" s="128"/>
      <c r="MOR38" s="128"/>
      <c r="MOS38" s="128"/>
      <c r="MOT38" s="128"/>
      <c r="MOU38" s="128"/>
      <c r="MOV38" s="128"/>
      <c r="MOW38" s="128"/>
      <c r="MXW38" s="128"/>
      <c r="MXX38" s="128"/>
      <c r="MYF38" s="128"/>
      <c r="MYG38" s="128"/>
      <c r="MYH38" s="128"/>
      <c r="MYI38" s="128"/>
      <c r="MYJ38" s="128"/>
      <c r="MYK38" s="128"/>
      <c r="MYL38" s="128"/>
      <c r="MYM38" s="128"/>
      <c r="MYN38" s="128"/>
      <c r="MYO38" s="128"/>
      <c r="MYP38" s="128"/>
      <c r="MYQ38" s="128"/>
      <c r="MYR38" s="128"/>
      <c r="MYS38" s="128"/>
      <c r="NHS38" s="128"/>
      <c r="NHT38" s="128"/>
      <c r="NIB38" s="128"/>
      <c r="NIC38" s="128"/>
      <c r="NID38" s="128"/>
      <c r="NIE38" s="128"/>
      <c r="NIF38" s="128"/>
      <c r="NIG38" s="128"/>
      <c r="NIH38" s="128"/>
      <c r="NII38" s="128"/>
      <c r="NIJ38" s="128"/>
      <c r="NIK38" s="128"/>
      <c r="NIL38" s="128"/>
      <c r="NIM38" s="128"/>
      <c r="NIN38" s="128"/>
      <c r="NIO38" s="128"/>
      <c r="NRO38" s="128"/>
      <c r="NRP38" s="128"/>
      <c r="NRX38" s="128"/>
      <c r="NRY38" s="128"/>
      <c r="NRZ38" s="128"/>
      <c r="NSA38" s="128"/>
      <c r="NSB38" s="128"/>
      <c r="NSC38" s="128"/>
      <c r="NSD38" s="128"/>
      <c r="NSE38" s="128"/>
      <c r="NSF38" s="128"/>
      <c r="NSG38" s="128"/>
      <c r="NSH38" s="128"/>
      <c r="NSI38" s="128"/>
      <c r="NSJ38" s="128"/>
      <c r="NSK38" s="128"/>
      <c r="OBK38" s="128"/>
      <c r="OBL38" s="128"/>
      <c r="OBT38" s="128"/>
      <c r="OBU38" s="128"/>
      <c r="OBV38" s="128"/>
      <c r="OBW38" s="128"/>
      <c r="OBX38" s="128"/>
      <c r="OBY38" s="128"/>
      <c r="OBZ38" s="128"/>
      <c r="OCA38" s="128"/>
      <c r="OCB38" s="128"/>
      <c r="OCC38" s="128"/>
      <c r="OCD38" s="128"/>
      <c r="OCE38" s="128"/>
      <c r="OCF38" s="128"/>
      <c r="OCG38" s="128"/>
      <c r="OLG38" s="128"/>
      <c r="OLH38" s="128"/>
      <c r="OLP38" s="128"/>
      <c r="OLQ38" s="128"/>
      <c r="OLR38" s="128"/>
      <c r="OLS38" s="128"/>
      <c r="OLT38" s="128"/>
      <c r="OLU38" s="128"/>
      <c r="OLV38" s="128"/>
      <c r="OLW38" s="128"/>
      <c r="OLX38" s="128"/>
      <c r="OLY38" s="128"/>
      <c r="OLZ38" s="128"/>
      <c r="OMA38" s="128"/>
      <c r="OMB38" s="128"/>
      <c r="OMC38" s="128"/>
      <c r="OVC38" s="128"/>
      <c r="OVD38" s="128"/>
      <c r="OVL38" s="128"/>
      <c r="OVM38" s="128"/>
      <c r="OVN38" s="128"/>
      <c r="OVO38" s="128"/>
      <c r="OVP38" s="128"/>
      <c r="OVQ38" s="128"/>
      <c r="OVR38" s="128"/>
      <c r="OVS38" s="128"/>
      <c r="OVT38" s="128"/>
      <c r="OVU38" s="128"/>
      <c r="OVV38" s="128"/>
      <c r="OVW38" s="128"/>
      <c r="OVX38" s="128"/>
      <c r="OVY38" s="128"/>
      <c r="PEY38" s="128"/>
      <c r="PEZ38" s="128"/>
      <c r="PFH38" s="128"/>
      <c r="PFI38" s="128"/>
      <c r="PFJ38" s="128"/>
      <c r="PFK38" s="128"/>
      <c r="PFL38" s="128"/>
      <c r="PFM38" s="128"/>
      <c r="PFN38" s="128"/>
      <c r="PFO38" s="128"/>
      <c r="PFP38" s="128"/>
      <c r="PFQ38" s="128"/>
      <c r="PFR38" s="128"/>
      <c r="PFS38" s="128"/>
      <c r="PFT38" s="128"/>
      <c r="PFU38" s="128"/>
      <c r="POU38" s="128"/>
      <c r="POV38" s="128"/>
      <c r="PPD38" s="128"/>
      <c r="PPE38" s="128"/>
      <c r="PPF38" s="128"/>
      <c r="PPG38" s="128"/>
      <c r="PPH38" s="128"/>
      <c r="PPI38" s="128"/>
      <c r="PPJ38" s="128"/>
      <c r="PPK38" s="128"/>
      <c r="PPL38" s="128"/>
      <c r="PPM38" s="128"/>
      <c r="PPN38" s="128"/>
      <c r="PPO38" s="128"/>
      <c r="PPP38" s="128"/>
      <c r="PPQ38" s="128"/>
      <c r="PYQ38" s="128"/>
      <c r="PYR38" s="128"/>
      <c r="PYZ38" s="128"/>
      <c r="PZA38" s="128"/>
      <c r="PZB38" s="128"/>
      <c r="PZC38" s="128"/>
      <c r="PZD38" s="128"/>
      <c r="PZE38" s="128"/>
      <c r="PZF38" s="128"/>
      <c r="PZG38" s="128"/>
      <c r="PZH38" s="128"/>
      <c r="PZI38" s="128"/>
      <c r="PZJ38" s="128"/>
      <c r="PZK38" s="128"/>
      <c r="PZL38" s="128"/>
      <c r="PZM38" s="128"/>
      <c r="QIM38" s="128"/>
      <c r="QIN38" s="128"/>
      <c r="QIV38" s="128"/>
      <c r="QIW38" s="128"/>
      <c r="QIX38" s="128"/>
      <c r="QIY38" s="128"/>
      <c r="QIZ38" s="128"/>
      <c r="QJA38" s="128"/>
      <c r="QJB38" s="128"/>
      <c r="QJC38" s="128"/>
      <c r="QJD38" s="128"/>
      <c r="QJE38" s="128"/>
      <c r="QJF38" s="128"/>
      <c r="QJG38" s="128"/>
      <c r="QJH38" s="128"/>
      <c r="QJI38" s="128"/>
      <c r="QSI38" s="128"/>
      <c r="QSJ38" s="128"/>
      <c r="QSR38" s="128"/>
      <c r="QSS38" s="128"/>
      <c r="QST38" s="128"/>
      <c r="QSU38" s="128"/>
      <c r="QSV38" s="128"/>
      <c r="QSW38" s="128"/>
      <c r="QSX38" s="128"/>
      <c r="QSY38" s="128"/>
      <c r="QSZ38" s="128"/>
      <c r="QTA38" s="128"/>
      <c r="QTB38" s="128"/>
      <c r="QTC38" s="128"/>
      <c r="QTD38" s="128"/>
      <c r="QTE38" s="128"/>
      <c r="RCE38" s="128"/>
      <c r="RCF38" s="128"/>
      <c r="RCN38" s="128"/>
      <c r="RCO38" s="128"/>
      <c r="RCP38" s="128"/>
      <c r="RCQ38" s="128"/>
      <c r="RCR38" s="128"/>
      <c r="RCS38" s="128"/>
      <c r="RCT38" s="128"/>
      <c r="RCU38" s="128"/>
      <c r="RCV38" s="128"/>
      <c r="RCW38" s="128"/>
      <c r="RCX38" s="128"/>
      <c r="RCY38" s="128"/>
      <c r="RCZ38" s="128"/>
      <c r="RDA38" s="128"/>
      <c r="RMA38" s="128"/>
      <c r="RMB38" s="128"/>
      <c r="RMJ38" s="128"/>
      <c r="RMK38" s="128"/>
      <c r="RML38" s="128"/>
      <c r="RMM38" s="128"/>
      <c r="RMN38" s="128"/>
      <c r="RMO38" s="128"/>
      <c r="RMP38" s="128"/>
      <c r="RMQ38" s="128"/>
      <c r="RMR38" s="128"/>
      <c r="RMS38" s="128"/>
      <c r="RMT38" s="128"/>
      <c r="RMU38" s="128"/>
      <c r="RMV38" s="128"/>
      <c r="RMW38" s="128"/>
      <c r="RVW38" s="128"/>
      <c r="RVX38" s="128"/>
      <c r="RWF38" s="128"/>
      <c r="RWG38" s="128"/>
      <c r="RWH38" s="128"/>
      <c r="RWI38" s="128"/>
      <c r="RWJ38" s="128"/>
      <c r="RWK38" s="128"/>
      <c r="RWL38" s="128"/>
      <c r="RWM38" s="128"/>
      <c r="RWN38" s="128"/>
      <c r="RWO38" s="128"/>
      <c r="RWP38" s="128"/>
      <c r="RWQ38" s="128"/>
      <c r="RWR38" s="128"/>
      <c r="RWS38" s="128"/>
      <c r="SFS38" s="128"/>
      <c r="SFT38" s="128"/>
      <c r="SGB38" s="128"/>
      <c r="SGC38" s="128"/>
      <c r="SGD38" s="128"/>
      <c r="SGE38" s="128"/>
      <c r="SGF38" s="128"/>
      <c r="SGG38" s="128"/>
      <c r="SGH38" s="128"/>
      <c r="SGI38" s="128"/>
      <c r="SGJ38" s="128"/>
      <c r="SGK38" s="128"/>
      <c r="SGL38" s="128"/>
      <c r="SGM38" s="128"/>
      <c r="SGN38" s="128"/>
      <c r="SGO38" s="128"/>
      <c r="SPO38" s="128"/>
      <c r="SPP38" s="128"/>
      <c r="SPX38" s="128"/>
      <c r="SPY38" s="128"/>
      <c r="SPZ38" s="128"/>
      <c r="SQA38" s="128"/>
      <c r="SQB38" s="128"/>
      <c r="SQC38" s="128"/>
      <c r="SQD38" s="128"/>
      <c r="SQE38" s="128"/>
      <c r="SQF38" s="128"/>
      <c r="SQG38" s="128"/>
      <c r="SQH38" s="128"/>
      <c r="SQI38" s="128"/>
      <c r="SQJ38" s="128"/>
      <c r="SQK38" s="128"/>
      <c r="SZK38" s="128"/>
      <c r="SZL38" s="128"/>
      <c r="SZT38" s="128"/>
      <c r="SZU38" s="128"/>
      <c r="SZV38" s="128"/>
      <c r="SZW38" s="128"/>
      <c r="SZX38" s="128"/>
      <c r="SZY38" s="128"/>
      <c r="SZZ38" s="128"/>
      <c r="TAA38" s="128"/>
      <c r="TAB38" s="128"/>
      <c r="TAC38" s="128"/>
      <c r="TAD38" s="128"/>
      <c r="TAE38" s="128"/>
      <c r="TAF38" s="128"/>
      <c r="TAG38" s="128"/>
      <c r="TJG38" s="128"/>
      <c r="TJH38" s="128"/>
      <c r="TJP38" s="128"/>
      <c r="TJQ38" s="128"/>
      <c r="TJR38" s="128"/>
      <c r="TJS38" s="128"/>
      <c r="TJT38" s="128"/>
      <c r="TJU38" s="128"/>
      <c r="TJV38" s="128"/>
      <c r="TJW38" s="128"/>
      <c r="TJX38" s="128"/>
      <c r="TJY38" s="128"/>
      <c r="TJZ38" s="128"/>
      <c r="TKA38" s="128"/>
      <c r="TKB38" s="128"/>
      <c r="TKC38" s="128"/>
      <c r="TTC38" s="128"/>
      <c r="TTD38" s="128"/>
      <c r="TTL38" s="128"/>
      <c r="TTM38" s="128"/>
      <c r="TTN38" s="128"/>
      <c r="TTO38" s="128"/>
      <c r="TTP38" s="128"/>
      <c r="TTQ38" s="128"/>
      <c r="TTR38" s="128"/>
      <c r="TTS38" s="128"/>
      <c r="TTT38" s="128"/>
      <c r="TTU38" s="128"/>
      <c r="TTV38" s="128"/>
      <c r="TTW38" s="128"/>
      <c r="TTX38" s="128"/>
      <c r="TTY38" s="128"/>
      <c r="UCY38" s="128"/>
      <c r="UCZ38" s="128"/>
      <c r="UDH38" s="128"/>
      <c r="UDI38" s="128"/>
      <c r="UDJ38" s="128"/>
      <c r="UDK38" s="128"/>
      <c r="UDL38" s="128"/>
      <c r="UDM38" s="128"/>
      <c r="UDN38" s="128"/>
      <c r="UDO38" s="128"/>
      <c r="UDP38" s="128"/>
      <c r="UDQ38" s="128"/>
      <c r="UDR38" s="128"/>
      <c r="UDS38" s="128"/>
      <c r="UDT38" s="128"/>
      <c r="UDU38" s="128"/>
      <c r="UMU38" s="128"/>
      <c r="UMV38" s="128"/>
      <c r="UND38" s="128"/>
      <c r="UNE38" s="128"/>
      <c r="UNF38" s="128"/>
      <c r="UNG38" s="128"/>
      <c r="UNH38" s="128"/>
      <c r="UNI38" s="128"/>
      <c r="UNJ38" s="128"/>
      <c r="UNK38" s="128"/>
      <c r="UNL38" s="128"/>
      <c r="UNM38" s="128"/>
      <c r="UNN38" s="128"/>
      <c r="UNO38" s="128"/>
      <c r="UNP38" s="128"/>
      <c r="UNQ38" s="128"/>
      <c r="UWQ38" s="128"/>
      <c r="UWR38" s="128"/>
      <c r="UWZ38" s="128"/>
      <c r="UXA38" s="128"/>
      <c r="UXB38" s="128"/>
      <c r="UXC38" s="128"/>
      <c r="UXD38" s="128"/>
      <c r="UXE38" s="128"/>
      <c r="UXF38" s="128"/>
      <c r="UXG38" s="128"/>
      <c r="UXH38" s="128"/>
      <c r="UXI38" s="128"/>
      <c r="UXJ38" s="128"/>
      <c r="UXK38" s="128"/>
      <c r="UXL38" s="128"/>
      <c r="UXM38" s="128"/>
      <c r="VGM38" s="128"/>
      <c r="VGN38" s="128"/>
      <c r="VGV38" s="128"/>
      <c r="VGW38" s="128"/>
      <c r="VGX38" s="128"/>
      <c r="VGY38" s="128"/>
      <c r="VGZ38" s="128"/>
      <c r="VHA38" s="128"/>
      <c r="VHB38" s="128"/>
      <c r="VHC38" s="128"/>
      <c r="VHD38" s="128"/>
      <c r="VHE38" s="128"/>
      <c r="VHF38" s="128"/>
      <c r="VHG38" s="128"/>
      <c r="VHH38" s="128"/>
      <c r="VHI38" s="128"/>
      <c r="VQI38" s="128"/>
      <c r="VQJ38" s="128"/>
      <c r="VQR38" s="128"/>
      <c r="VQS38" s="128"/>
      <c r="VQT38" s="128"/>
      <c r="VQU38" s="128"/>
      <c r="VQV38" s="128"/>
      <c r="VQW38" s="128"/>
      <c r="VQX38" s="128"/>
      <c r="VQY38" s="128"/>
      <c r="VQZ38" s="128"/>
      <c r="VRA38" s="128"/>
      <c r="VRB38" s="128"/>
      <c r="VRC38" s="128"/>
      <c r="VRD38" s="128"/>
      <c r="VRE38" s="128"/>
      <c r="WAE38" s="128"/>
      <c r="WAF38" s="128"/>
      <c r="WAN38" s="128"/>
      <c r="WAO38" s="128"/>
      <c r="WAP38" s="128"/>
      <c r="WAQ38" s="128"/>
      <c r="WAR38" s="128"/>
      <c r="WAS38" s="128"/>
      <c r="WAT38" s="128"/>
      <c r="WAU38" s="128"/>
      <c r="WAV38" s="128"/>
      <c r="WAW38" s="128"/>
      <c r="WAX38" s="128"/>
      <c r="WAY38" s="128"/>
      <c r="WAZ38" s="128"/>
      <c r="WBA38" s="128"/>
      <c r="WKA38" s="128"/>
      <c r="WKB38" s="128"/>
      <c r="WKJ38" s="128"/>
      <c r="WKK38" s="128"/>
      <c r="WKL38" s="128"/>
      <c r="WKM38" s="128"/>
      <c r="WKN38" s="128"/>
      <c r="WKO38" s="128"/>
      <c r="WKP38" s="128"/>
      <c r="WKQ38" s="128"/>
      <c r="WKR38" s="128"/>
      <c r="WKS38" s="128"/>
      <c r="WKT38" s="128"/>
      <c r="WKU38" s="128"/>
      <c r="WKV38" s="128"/>
      <c r="WKW38" s="128"/>
      <c r="WTW38" s="128"/>
      <c r="WTX38" s="128"/>
      <c r="WUF38" s="128"/>
      <c r="WUG38" s="128"/>
      <c r="WUH38" s="128"/>
      <c r="WUI38" s="128"/>
      <c r="WUJ38" s="128"/>
      <c r="WUK38" s="128"/>
      <c r="WUL38" s="128"/>
      <c r="WUM38" s="128"/>
      <c r="WUN38" s="128"/>
      <c r="WUO38" s="128"/>
      <c r="WUP38" s="128"/>
      <c r="WUQ38" s="128"/>
      <c r="WUR38" s="128"/>
      <c r="WUS38" s="128"/>
    </row>
    <row r="39" spans="1:1009 1243:2033 2267:3057 3291:4081 4315:5105 5339:6129 6363:7153 7387:8177 8411:9201 9435:10225 10459:11249 11483:12273 12507:13297 13531:14321 14555:15345 15579:16113" ht="47.25" outlineLevel="1">
      <c r="A39" s="137"/>
      <c r="B39" s="273" t="s">
        <v>428</v>
      </c>
      <c r="C39" s="248"/>
      <c r="D39" s="258">
        <v>277.08800000000002</v>
      </c>
      <c r="E39" s="257"/>
      <c r="F39" s="258">
        <v>277.08800000000002</v>
      </c>
      <c r="G39" s="245">
        <v>0</v>
      </c>
      <c r="H39" s="229">
        <f t="shared" si="0"/>
        <v>0</v>
      </c>
      <c r="I39" s="247"/>
      <c r="J39" s="247"/>
      <c r="K39" s="247"/>
      <c r="L39" s="247"/>
      <c r="M39" s="248"/>
      <c r="HK39" s="128"/>
      <c r="HL39" s="128"/>
      <c r="HT39" s="128"/>
      <c r="HU39" s="128"/>
      <c r="HV39" s="128"/>
      <c r="HW39" s="128"/>
      <c r="HX39" s="128"/>
      <c r="HY39" s="128"/>
      <c r="HZ39" s="128"/>
      <c r="IA39" s="128"/>
      <c r="IB39" s="128"/>
      <c r="IC39" s="128"/>
      <c r="ID39" s="128"/>
      <c r="IE39" s="128"/>
      <c r="IF39" s="128"/>
      <c r="IG39" s="128"/>
      <c r="RG39" s="128"/>
      <c r="RH39" s="128"/>
      <c r="RP39" s="128"/>
      <c r="RQ39" s="128"/>
      <c r="RR39" s="128"/>
      <c r="RS39" s="128"/>
      <c r="RT39" s="128"/>
      <c r="RU39" s="128"/>
      <c r="RV39" s="128"/>
      <c r="RW39" s="128"/>
      <c r="RX39" s="128"/>
      <c r="RY39" s="128"/>
      <c r="RZ39" s="128"/>
      <c r="SA39" s="128"/>
      <c r="SB39" s="128"/>
      <c r="SC39" s="128"/>
      <c r="ABC39" s="128"/>
      <c r="ABD39" s="128"/>
      <c r="ABL39" s="128"/>
      <c r="ABM39" s="128"/>
      <c r="ABN39" s="128"/>
      <c r="ABO39" s="128"/>
      <c r="ABP39" s="128"/>
      <c r="ABQ39" s="128"/>
      <c r="ABR39" s="128"/>
      <c r="ABS39" s="128"/>
      <c r="ABT39" s="128"/>
      <c r="ABU39" s="128"/>
      <c r="ABV39" s="128"/>
      <c r="ABW39" s="128"/>
      <c r="ABX39" s="128"/>
      <c r="ABY39" s="128"/>
      <c r="AKY39" s="128"/>
      <c r="AKZ39" s="128"/>
      <c r="ALH39" s="128"/>
      <c r="ALI39" s="128"/>
      <c r="ALJ39" s="128"/>
      <c r="ALK39" s="128"/>
      <c r="ALL39" s="128"/>
      <c r="ALM39" s="128"/>
      <c r="ALN39" s="128"/>
      <c r="ALO39" s="128"/>
      <c r="ALP39" s="128"/>
      <c r="ALQ39" s="128"/>
      <c r="ALR39" s="128"/>
      <c r="ALS39" s="128"/>
      <c r="ALT39" s="128"/>
      <c r="ALU39" s="128"/>
      <c r="AUU39" s="128"/>
      <c r="AUV39" s="128"/>
      <c r="AVD39" s="128"/>
      <c r="AVE39" s="128"/>
      <c r="AVF39" s="128"/>
      <c r="AVG39" s="128"/>
      <c r="AVH39" s="128"/>
      <c r="AVI39" s="128"/>
      <c r="AVJ39" s="128"/>
      <c r="AVK39" s="128"/>
      <c r="AVL39" s="128"/>
      <c r="AVM39" s="128"/>
      <c r="AVN39" s="128"/>
      <c r="AVO39" s="128"/>
      <c r="AVP39" s="128"/>
      <c r="AVQ39" s="128"/>
      <c r="BEQ39" s="128"/>
      <c r="BER39" s="128"/>
      <c r="BEZ39" s="128"/>
      <c r="BFA39" s="128"/>
      <c r="BFB39" s="128"/>
      <c r="BFC39" s="128"/>
      <c r="BFD39" s="128"/>
      <c r="BFE39" s="128"/>
      <c r="BFF39" s="128"/>
      <c r="BFG39" s="128"/>
      <c r="BFH39" s="128"/>
      <c r="BFI39" s="128"/>
      <c r="BFJ39" s="128"/>
      <c r="BFK39" s="128"/>
      <c r="BFL39" s="128"/>
      <c r="BFM39" s="128"/>
      <c r="BOM39" s="128"/>
      <c r="BON39" s="128"/>
      <c r="BOV39" s="128"/>
      <c r="BOW39" s="128"/>
      <c r="BOX39" s="128"/>
      <c r="BOY39" s="128"/>
      <c r="BOZ39" s="128"/>
      <c r="BPA39" s="128"/>
      <c r="BPB39" s="128"/>
      <c r="BPC39" s="128"/>
      <c r="BPD39" s="128"/>
      <c r="BPE39" s="128"/>
      <c r="BPF39" s="128"/>
      <c r="BPG39" s="128"/>
      <c r="BPH39" s="128"/>
      <c r="BPI39" s="128"/>
      <c r="BYI39" s="128"/>
      <c r="BYJ39" s="128"/>
      <c r="BYR39" s="128"/>
      <c r="BYS39" s="128"/>
      <c r="BYT39" s="128"/>
      <c r="BYU39" s="128"/>
      <c r="BYV39" s="128"/>
      <c r="BYW39" s="128"/>
      <c r="BYX39" s="128"/>
      <c r="BYY39" s="128"/>
      <c r="BYZ39" s="128"/>
      <c r="BZA39" s="128"/>
      <c r="BZB39" s="128"/>
      <c r="BZC39" s="128"/>
      <c r="BZD39" s="128"/>
      <c r="BZE39" s="128"/>
      <c r="CIE39" s="128"/>
      <c r="CIF39" s="128"/>
      <c r="CIN39" s="128"/>
      <c r="CIO39" s="128"/>
      <c r="CIP39" s="128"/>
      <c r="CIQ39" s="128"/>
      <c r="CIR39" s="128"/>
      <c r="CIS39" s="128"/>
      <c r="CIT39" s="128"/>
      <c r="CIU39" s="128"/>
      <c r="CIV39" s="128"/>
      <c r="CIW39" s="128"/>
      <c r="CIX39" s="128"/>
      <c r="CIY39" s="128"/>
      <c r="CIZ39" s="128"/>
      <c r="CJA39" s="128"/>
      <c r="CSA39" s="128"/>
      <c r="CSB39" s="128"/>
      <c r="CSJ39" s="128"/>
      <c r="CSK39" s="128"/>
      <c r="CSL39" s="128"/>
      <c r="CSM39" s="128"/>
      <c r="CSN39" s="128"/>
      <c r="CSO39" s="128"/>
      <c r="CSP39" s="128"/>
      <c r="CSQ39" s="128"/>
      <c r="CSR39" s="128"/>
      <c r="CSS39" s="128"/>
      <c r="CST39" s="128"/>
      <c r="CSU39" s="128"/>
      <c r="CSV39" s="128"/>
      <c r="CSW39" s="128"/>
      <c r="DBW39" s="128"/>
      <c r="DBX39" s="128"/>
      <c r="DCF39" s="128"/>
      <c r="DCG39" s="128"/>
      <c r="DCH39" s="128"/>
      <c r="DCI39" s="128"/>
      <c r="DCJ39" s="128"/>
      <c r="DCK39" s="128"/>
      <c r="DCL39" s="128"/>
      <c r="DCM39" s="128"/>
      <c r="DCN39" s="128"/>
      <c r="DCO39" s="128"/>
      <c r="DCP39" s="128"/>
      <c r="DCQ39" s="128"/>
      <c r="DCR39" s="128"/>
      <c r="DCS39" s="128"/>
      <c r="DLS39" s="128"/>
      <c r="DLT39" s="128"/>
      <c r="DMB39" s="128"/>
      <c r="DMC39" s="128"/>
      <c r="DMD39" s="128"/>
      <c r="DME39" s="128"/>
      <c r="DMF39" s="128"/>
      <c r="DMG39" s="128"/>
      <c r="DMH39" s="128"/>
      <c r="DMI39" s="128"/>
      <c r="DMJ39" s="128"/>
      <c r="DMK39" s="128"/>
      <c r="DML39" s="128"/>
      <c r="DMM39" s="128"/>
      <c r="DMN39" s="128"/>
      <c r="DMO39" s="128"/>
      <c r="DVO39" s="128"/>
      <c r="DVP39" s="128"/>
      <c r="DVX39" s="128"/>
      <c r="DVY39" s="128"/>
      <c r="DVZ39" s="128"/>
      <c r="DWA39" s="128"/>
      <c r="DWB39" s="128"/>
      <c r="DWC39" s="128"/>
      <c r="DWD39" s="128"/>
      <c r="DWE39" s="128"/>
      <c r="DWF39" s="128"/>
      <c r="DWG39" s="128"/>
      <c r="DWH39" s="128"/>
      <c r="DWI39" s="128"/>
      <c r="DWJ39" s="128"/>
      <c r="DWK39" s="128"/>
      <c r="EFK39" s="128"/>
      <c r="EFL39" s="128"/>
      <c r="EFT39" s="128"/>
      <c r="EFU39" s="128"/>
      <c r="EFV39" s="128"/>
      <c r="EFW39" s="128"/>
      <c r="EFX39" s="128"/>
      <c r="EFY39" s="128"/>
      <c r="EFZ39" s="128"/>
      <c r="EGA39" s="128"/>
      <c r="EGB39" s="128"/>
      <c r="EGC39" s="128"/>
      <c r="EGD39" s="128"/>
      <c r="EGE39" s="128"/>
      <c r="EGF39" s="128"/>
      <c r="EGG39" s="128"/>
      <c r="EPG39" s="128"/>
      <c r="EPH39" s="128"/>
      <c r="EPP39" s="128"/>
      <c r="EPQ39" s="128"/>
      <c r="EPR39" s="128"/>
      <c r="EPS39" s="128"/>
      <c r="EPT39" s="128"/>
      <c r="EPU39" s="128"/>
      <c r="EPV39" s="128"/>
      <c r="EPW39" s="128"/>
      <c r="EPX39" s="128"/>
      <c r="EPY39" s="128"/>
      <c r="EPZ39" s="128"/>
      <c r="EQA39" s="128"/>
      <c r="EQB39" s="128"/>
      <c r="EQC39" s="128"/>
      <c r="EZC39" s="128"/>
      <c r="EZD39" s="128"/>
      <c r="EZL39" s="128"/>
      <c r="EZM39" s="128"/>
      <c r="EZN39" s="128"/>
      <c r="EZO39" s="128"/>
      <c r="EZP39" s="128"/>
      <c r="EZQ39" s="128"/>
      <c r="EZR39" s="128"/>
      <c r="EZS39" s="128"/>
      <c r="EZT39" s="128"/>
      <c r="EZU39" s="128"/>
      <c r="EZV39" s="128"/>
      <c r="EZW39" s="128"/>
      <c r="EZX39" s="128"/>
      <c r="EZY39" s="128"/>
      <c r="FIY39" s="128"/>
      <c r="FIZ39" s="128"/>
      <c r="FJH39" s="128"/>
      <c r="FJI39" s="128"/>
      <c r="FJJ39" s="128"/>
      <c r="FJK39" s="128"/>
      <c r="FJL39" s="128"/>
      <c r="FJM39" s="128"/>
      <c r="FJN39" s="128"/>
      <c r="FJO39" s="128"/>
      <c r="FJP39" s="128"/>
      <c r="FJQ39" s="128"/>
      <c r="FJR39" s="128"/>
      <c r="FJS39" s="128"/>
      <c r="FJT39" s="128"/>
      <c r="FJU39" s="128"/>
      <c r="FSU39" s="128"/>
      <c r="FSV39" s="128"/>
      <c r="FTD39" s="128"/>
      <c r="FTE39" s="128"/>
      <c r="FTF39" s="128"/>
      <c r="FTG39" s="128"/>
      <c r="FTH39" s="128"/>
      <c r="FTI39" s="128"/>
      <c r="FTJ39" s="128"/>
      <c r="FTK39" s="128"/>
      <c r="FTL39" s="128"/>
      <c r="FTM39" s="128"/>
      <c r="FTN39" s="128"/>
      <c r="FTO39" s="128"/>
      <c r="FTP39" s="128"/>
      <c r="FTQ39" s="128"/>
      <c r="GCQ39" s="128"/>
      <c r="GCR39" s="128"/>
      <c r="GCZ39" s="128"/>
      <c r="GDA39" s="128"/>
      <c r="GDB39" s="128"/>
      <c r="GDC39" s="128"/>
      <c r="GDD39" s="128"/>
      <c r="GDE39" s="128"/>
      <c r="GDF39" s="128"/>
      <c r="GDG39" s="128"/>
      <c r="GDH39" s="128"/>
      <c r="GDI39" s="128"/>
      <c r="GDJ39" s="128"/>
      <c r="GDK39" s="128"/>
      <c r="GDL39" s="128"/>
      <c r="GDM39" s="128"/>
      <c r="GMM39" s="128"/>
      <c r="GMN39" s="128"/>
      <c r="GMV39" s="128"/>
      <c r="GMW39" s="128"/>
      <c r="GMX39" s="128"/>
      <c r="GMY39" s="128"/>
      <c r="GMZ39" s="128"/>
      <c r="GNA39" s="128"/>
      <c r="GNB39" s="128"/>
      <c r="GNC39" s="128"/>
      <c r="GND39" s="128"/>
      <c r="GNE39" s="128"/>
      <c r="GNF39" s="128"/>
      <c r="GNG39" s="128"/>
      <c r="GNH39" s="128"/>
      <c r="GNI39" s="128"/>
      <c r="GWI39" s="128"/>
      <c r="GWJ39" s="128"/>
      <c r="GWR39" s="128"/>
      <c r="GWS39" s="128"/>
      <c r="GWT39" s="128"/>
      <c r="GWU39" s="128"/>
      <c r="GWV39" s="128"/>
      <c r="GWW39" s="128"/>
      <c r="GWX39" s="128"/>
      <c r="GWY39" s="128"/>
      <c r="GWZ39" s="128"/>
      <c r="GXA39" s="128"/>
      <c r="GXB39" s="128"/>
      <c r="GXC39" s="128"/>
      <c r="GXD39" s="128"/>
      <c r="GXE39" s="128"/>
      <c r="HGE39" s="128"/>
      <c r="HGF39" s="128"/>
      <c r="HGN39" s="128"/>
      <c r="HGO39" s="128"/>
      <c r="HGP39" s="128"/>
      <c r="HGQ39" s="128"/>
      <c r="HGR39" s="128"/>
      <c r="HGS39" s="128"/>
      <c r="HGT39" s="128"/>
      <c r="HGU39" s="128"/>
      <c r="HGV39" s="128"/>
      <c r="HGW39" s="128"/>
      <c r="HGX39" s="128"/>
      <c r="HGY39" s="128"/>
      <c r="HGZ39" s="128"/>
      <c r="HHA39" s="128"/>
      <c r="HQA39" s="128"/>
      <c r="HQB39" s="128"/>
      <c r="HQJ39" s="128"/>
      <c r="HQK39" s="128"/>
      <c r="HQL39" s="128"/>
      <c r="HQM39" s="128"/>
      <c r="HQN39" s="128"/>
      <c r="HQO39" s="128"/>
      <c r="HQP39" s="128"/>
      <c r="HQQ39" s="128"/>
      <c r="HQR39" s="128"/>
      <c r="HQS39" s="128"/>
      <c r="HQT39" s="128"/>
      <c r="HQU39" s="128"/>
      <c r="HQV39" s="128"/>
      <c r="HQW39" s="128"/>
      <c r="HZW39" s="128"/>
      <c r="HZX39" s="128"/>
      <c r="IAF39" s="128"/>
      <c r="IAG39" s="128"/>
      <c r="IAH39" s="128"/>
      <c r="IAI39" s="128"/>
      <c r="IAJ39" s="128"/>
      <c r="IAK39" s="128"/>
      <c r="IAL39" s="128"/>
      <c r="IAM39" s="128"/>
      <c r="IAN39" s="128"/>
      <c r="IAO39" s="128"/>
      <c r="IAP39" s="128"/>
      <c r="IAQ39" s="128"/>
      <c r="IAR39" s="128"/>
      <c r="IAS39" s="128"/>
      <c r="IJS39" s="128"/>
      <c r="IJT39" s="128"/>
      <c r="IKB39" s="128"/>
      <c r="IKC39" s="128"/>
      <c r="IKD39" s="128"/>
      <c r="IKE39" s="128"/>
      <c r="IKF39" s="128"/>
      <c r="IKG39" s="128"/>
      <c r="IKH39" s="128"/>
      <c r="IKI39" s="128"/>
      <c r="IKJ39" s="128"/>
      <c r="IKK39" s="128"/>
      <c r="IKL39" s="128"/>
      <c r="IKM39" s="128"/>
      <c r="IKN39" s="128"/>
      <c r="IKO39" s="128"/>
      <c r="ITO39" s="128"/>
      <c r="ITP39" s="128"/>
      <c r="ITX39" s="128"/>
      <c r="ITY39" s="128"/>
      <c r="ITZ39" s="128"/>
      <c r="IUA39" s="128"/>
      <c r="IUB39" s="128"/>
      <c r="IUC39" s="128"/>
      <c r="IUD39" s="128"/>
      <c r="IUE39" s="128"/>
      <c r="IUF39" s="128"/>
      <c r="IUG39" s="128"/>
      <c r="IUH39" s="128"/>
      <c r="IUI39" s="128"/>
      <c r="IUJ39" s="128"/>
      <c r="IUK39" s="128"/>
      <c r="JDK39" s="128"/>
      <c r="JDL39" s="128"/>
      <c r="JDT39" s="128"/>
      <c r="JDU39" s="128"/>
      <c r="JDV39" s="128"/>
      <c r="JDW39" s="128"/>
      <c r="JDX39" s="128"/>
      <c r="JDY39" s="128"/>
      <c r="JDZ39" s="128"/>
      <c r="JEA39" s="128"/>
      <c r="JEB39" s="128"/>
      <c r="JEC39" s="128"/>
      <c r="JED39" s="128"/>
      <c r="JEE39" s="128"/>
      <c r="JEF39" s="128"/>
      <c r="JEG39" s="128"/>
      <c r="JNG39" s="128"/>
      <c r="JNH39" s="128"/>
      <c r="JNP39" s="128"/>
      <c r="JNQ39" s="128"/>
      <c r="JNR39" s="128"/>
      <c r="JNS39" s="128"/>
      <c r="JNT39" s="128"/>
      <c r="JNU39" s="128"/>
      <c r="JNV39" s="128"/>
      <c r="JNW39" s="128"/>
      <c r="JNX39" s="128"/>
      <c r="JNY39" s="128"/>
      <c r="JNZ39" s="128"/>
      <c r="JOA39" s="128"/>
      <c r="JOB39" s="128"/>
      <c r="JOC39" s="128"/>
      <c r="JXC39" s="128"/>
      <c r="JXD39" s="128"/>
      <c r="JXL39" s="128"/>
      <c r="JXM39" s="128"/>
      <c r="JXN39" s="128"/>
      <c r="JXO39" s="128"/>
      <c r="JXP39" s="128"/>
      <c r="JXQ39" s="128"/>
      <c r="JXR39" s="128"/>
      <c r="JXS39" s="128"/>
      <c r="JXT39" s="128"/>
      <c r="JXU39" s="128"/>
      <c r="JXV39" s="128"/>
      <c r="JXW39" s="128"/>
      <c r="JXX39" s="128"/>
      <c r="JXY39" s="128"/>
      <c r="KGY39" s="128"/>
      <c r="KGZ39" s="128"/>
      <c r="KHH39" s="128"/>
      <c r="KHI39" s="128"/>
      <c r="KHJ39" s="128"/>
      <c r="KHK39" s="128"/>
      <c r="KHL39" s="128"/>
      <c r="KHM39" s="128"/>
      <c r="KHN39" s="128"/>
      <c r="KHO39" s="128"/>
      <c r="KHP39" s="128"/>
      <c r="KHQ39" s="128"/>
      <c r="KHR39" s="128"/>
      <c r="KHS39" s="128"/>
      <c r="KHT39" s="128"/>
      <c r="KHU39" s="128"/>
      <c r="KQU39" s="128"/>
      <c r="KQV39" s="128"/>
      <c r="KRD39" s="128"/>
      <c r="KRE39" s="128"/>
      <c r="KRF39" s="128"/>
      <c r="KRG39" s="128"/>
      <c r="KRH39" s="128"/>
      <c r="KRI39" s="128"/>
      <c r="KRJ39" s="128"/>
      <c r="KRK39" s="128"/>
      <c r="KRL39" s="128"/>
      <c r="KRM39" s="128"/>
      <c r="KRN39" s="128"/>
      <c r="KRO39" s="128"/>
      <c r="KRP39" s="128"/>
      <c r="KRQ39" s="128"/>
      <c r="LAQ39" s="128"/>
      <c r="LAR39" s="128"/>
      <c r="LAZ39" s="128"/>
      <c r="LBA39" s="128"/>
      <c r="LBB39" s="128"/>
      <c r="LBC39" s="128"/>
      <c r="LBD39" s="128"/>
      <c r="LBE39" s="128"/>
      <c r="LBF39" s="128"/>
      <c r="LBG39" s="128"/>
      <c r="LBH39" s="128"/>
      <c r="LBI39" s="128"/>
      <c r="LBJ39" s="128"/>
      <c r="LBK39" s="128"/>
      <c r="LBL39" s="128"/>
      <c r="LBM39" s="128"/>
      <c r="LKM39" s="128"/>
      <c r="LKN39" s="128"/>
      <c r="LKV39" s="128"/>
      <c r="LKW39" s="128"/>
      <c r="LKX39" s="128"/>
      <c r="LKY39" s="128"/>
      <c r="LKZ39" s="128"/>
      <c r="LLA39" s="128"/>
      <c r="LLB39" s="128"/>
      <c r="LLC39" s="128"/>
      <c r="LLD39" s="128"/>
      <c r="LLE39" s="128"/>
      <c r="LLF39" s="128"/>
      <c r="LLG39" s="128"/>
      <c r="LLH39" s="128"/>
      <c r="LLI39" s="128"/>
      <c r="LUI39" s="128"/>
      <c r="LUJ39" s="128"/>
      <c r="LUR39" s="128"/>
      <c r="LUS39" s="128"/>
      <c r="LUT39" s="128"/>
      <c r="LUU39" s="128"/>
      <c r="LUV39" s="128"/>
      <c r="LUW39" s="128"/>
      <c r="LUX39" s="128"/>
      <c r="LUY39" s="128"/>
      <c r="LUZ39" s="128"/>
      <c r="LVA39" s="128"/>
      <c r="LVB39" s="128"/>
      <c r="LVC39" s="128"/>
      <c r="LVD39" s="128"/>
      <c r="LVE39" s="128"/>
      <c r="MEE39" s="128"/>
      <c r="MEF39" s="128"/>
      <c r="MEN39" s="128"/>
      <c r="MEO39" s="128"/>
      <c r="MEP39" s="128"/>
      <c r="MEQ39" s="128"/>
      <c r="MER39" s="128"/>
      <c r="MES39" s="128"/>
      <c r="MET39" s="128"/>
      <c r="MEU39" s="128"/>
      <c r="MEV39" s="128"/>
      <c r="MEW39" s="128"/>
      <c r="MEX39" s="128"/>
      <c r="MEY39" s="128"/>
      <c r="MEZ39" s="128"/>
      <c r="MFA39" s="128"/>
      <c r="MOA39" s="128"/>
      <c r="MOB39" s="128"/>
      <c r="MOJ39" s="128"/>
      <c r="MOK39" s="128"/>
      <c r="MOL39" s="128"/>
      <c r="MOM39" s="128"/>
      <c r="MON39" s="128"/>
      <c r="MOO39" s="128"/>
      <c r="MOP39" s="128"/>
      <c r="MOQ39" s="128"/>
      <c r="MOR39" s="128"/>
      <c r="MOS39" s="128"/>
      <c r="MOT39" s="128"/>
      <c r="MOU39" s="128"/>
      <c r="MOV39" s="128"/>
      <c r="MOW39" s="128"/>
      <c r="MXW39" s="128"/>
      <c r="MXX39" s="128"/>
      <c r="MYF39" s="128"/>
      <c r="MYG39" s="128"/>
      <c r="MYH39" s="128"/>
      <c r="MYI39" s="128"/>
      <c r="MYJ39" s="128"/>
      <c r="MYK39" s="128"/>
      <c r="MYL39" s="128"/>
      <c r="MYM39" s="128"/>
      <c r="MYN39" s="128"/>
      <c r="MYO39" s="128"/>
      <c r="MYP39" s="128"/>
      <c r="MYQ39" s="128"/>
      <c r="MYR39" s="128"/>
      <c r="MYS39" s="128"/>
      <c r="NHS39" s="128"/>
      <c r="NHT39" s="128"/>
      <c r="NIB39" s="128"/>
      <c r="NIC39" s="128"/>
      <c r="NID39" s="128"/>
      <c r="NIE39" s="128"/>
      <c r="NIF39" s="128"/>
      <c r="NIG39" s="128"/>
      <c r="NIH39" s="128"/>
      <c r="NII39" s="128"/>
      <c r="NIJ39" s="128"/>
      <c r="NIK39" s="128"/>
      <c r="NIL39" s="128"/>
      <c r="NIM39" s="128"/>
      <c r="NIN39" s="128"/>
      <c r="NIO39" s="128"/>
      <c r="NRO39" s="128"/>
      <c r="NRP39" s="128"/>
      <c r="NRX39" s="128"/>
      <c r="NRY39" s="128"/>
      <c r="NRZ39" s="128"/>
      <c r="NSA39" s="128"/>
      <c r="NSB39" s="128"/>
      <c r="NSC39" s="128"/>
      <c r="NSD39" s="128"/>
      <c r="NSE39" s="128"/>
      <c r="NSF39" s="128"/>
      <c r="NSG39" s="128"/>
      <c r="NSH39" s="128"/>
      <c r="NSI39" s="128"/>
      <c r="NSJ39" s="128"/>
      <c r="NSK39" s="128"/>
      <c r="OBK39" s="128"/>
      <c r="OBL39" s="128"/>
      <c r="OBT39" s="128"/>
      <c r="OBU39" s="128"/>
      <c r="OBV39" s="128"/>
      <c r="OBW39" s="128"/>
      <c r="OBX39" s="128"/>
      <c r="OBY39" s="128"/>
      <c r="OBZ39" s="128"/>
      <c r="OCA39" s="128"/>
      <c r="OCB39" s="128"/>
      <c r="OCC39" s="128"/>
      <c r="OCD39" s="128"/>
      <c r="OCE39" s="128"/>
      <c r="OCF39" s="128"/>
      <c r="OCG39" s="128"/>
      <c r="OLG39" s="128"/>
      <c r="OLH39" s="128"/>
      <c r="OLP39" s="128"/>
      <c r="OLQ39" s="128"/>
      <c r="OLR39" s="128"/>
      <c r="OLS39" s="128"/>
      <c r="OLT39" s="128"/>
      <c r="OLU39" s="128"/>
      <c r="OLV39" s="128"/>
      <c r="OLW39" s="128"/>
      <c r="OLX39" s="128"/>
      <c r="OLY39" s="128"/>
      <c r="OLZ39" s="128"/>
      <c r="OMA39" s="128"/>
      <c r="OMB39" s="128"/>
      <c r="OMC39" s="128"/>
      <c r="OVC39" s="128"/>
      <c r="OVD39" s="128"/>
      <c r="OVL39" s="128"/>
      <c r="OVM39" s="128"/>
      <c r="OVN39" s="128"/>
      <c r="OVO39" s="128"/>
      <c r="OVP39" s="128"/>
      <c r="OVQ39" s="128"/>
      <c r="OVR39" s="128"/>
      <c r="OVS39" s="128"/>
      <c r="OVT39" s="128"/>
      <c r="OVU39" s="128"/>
      <c r="OVV39" s="128"/>
      <c r="OVW39" s="128"/>
      <c r="OVX39" s="128"/>
      <c r="OVY39" s="128"/>
      <c r="PEY39" s="128"/>
      <c r="PEZ39" s="128"/>
      <c r="PFH39" s="128"/>
      <c r="PFI39" s="128"/>
      <c r="PFJ39" s="128"/>
      <c r="PFK39" s="128"/>
      <c r="PFL39" s="128"/>
      <c r="PFM39" s="128"/>
      <c r="PFN39" s="128"/>
      <c r="PFO39" s="128"/>
      <c r="PFP39" s="128"/>
      <c r="PFQ39" s="128"/>
      <c r="PFR39" s="128"/>
      <c r="PFS39" s="128"/>
      <c r="PFT39" s="128"/>
      <c r="PFU39" s="128"/>
      <c r="POU39" s="128"/>
      <c r="POV39" s="128"/>
      <c r="PPD39" s="128"/>
      <c r="PPE39" s="128"/>
      <c r="PPF39" s="128"/>
      <c r="PPG39" s="128"/>
      <c r="PPH39" s="128"/>
      <c r="PPI39" s="128"/>
      <c r="PPJ39" s="128"/>
      <c r="PPK39" s="128"/>
      <c r="PPL39" s="128"/>
      <c r="PPM39" s="128"/>
      <c r="PPN39" s="128"/>
      <c r="PPO39" s="128"/>
      <c r="PPP39" s="128"/>
      <c r="PPQ39" s="128"/>
      <c r="PYQ39" s="128"/>
      <c r="PYR39" s="128"/>
      <c r="PYZ39" s="128"/>
      <c r="PZA39" s="128"/>
      <c r="PZB39" s="128"/>
      <c r="PZC39" s="128"/>
      <c r="PZD39" s="128"/>
      <c r="PZE39" s="128"/>
      <c r="PZF39" s="128"/>
      <c r="PZG39" s="128"/>
      <c r="PZH39" s="128"/>
      <c r="PZI39" s="128"/>
      <c r="PZJ39" s="128"/>
      <c r="PZK39" s="128"/>
      <c r="PZL39" s="128"/>
      <c r="PZM39" s="128"/>
      <c r="QIM39" s="128"/>
      <c r="QIN39" s="128"/>
      <c r="QIV39" s="128"/>
      <c r="QIW39" s="128"/>
      <c r="QIX39" s="128"/>
      <c r="QIY39" s="128"/>
      <c r="QIZ39" s="128"/>
      <c r="QJA39" s="128"/>
      <c r="QJB39" s="128"/>
      <c r="QJC39" s="128"/>
      <c r="QJD39" s="128"/>
      <c r="QJE39" s="128"/>
      <c r="QJF39" s="128"/>
      <c r="QJG39" s="128"/>
      <c r="QJH39" s="128"/>
      <c r="QJI39" s="128"/>
      <c r="QSI39" s="128"/>
      <c r="QSJ39" s="128"/>
      <c r="QSR39" s="128"/>
      <c r="QSS39" s="128"/>
      <c r="QST39" s="128"/>
      <c r="QSU39" s="128"/>
      <c r="QSV39" s="128"/>
      <c r="QSW39" s="128"/>
      <c r="QSX39" s="128"/>
      <c r="QSY39" s="128"/>
      <c r="QSZ39" s="128"/>
      <c r="QTA39" s="128"/>
      <c r="QTB39" s="128"/>
      <c r="QTC39" s="128"/>
      <c r="QTD39" s="128"/>
      <c r="QTE39" s="128"/>
      <c r="RCE39" s="128"/>
      <c r="RCF39" s="128"/>
      <c r="RCN39" s="128"/>
      <c r="RCO39" s="128"/>
      <c r="RCP39" s="128"/>
      <c r="RCQ39" s="128"/>
      <c r="RCR39" s="128"/>
      <c r="RCS39" s="128"/>
      <c r="RCT39" s="128"/>
      <c r="RCU39" s="128"/>
      <c r="RCV39" s="128"/>
      <c r="RCW39" s="128"/>
      <c r="RCX39" s="128"/>
      <c r="RCY39" s="128"/>
      <c r="RCZ39" s="128"/>
      <c r="RDA39" s="128"/>
      <c r="RMA39" s="128"/>
      <c r="RMB39" s="128"/>
      <c r="RMJ39" s="128"/>
      <c r="RMK39" s="128"/>
      <c r="RML39" s="128"/>
      <c r="RMM39" s="128"/>
      <c r="RMN39" s="128"/>
      <c r="RMO39" s="128"/>
      <c r="RMP39" s="128"/>
      <c r="RMQ39" s="128"/>
      <c r="RMR39" s="128"/>
      <c r="RMS39" s="128"/>
      <c r="RMT39" s="128"/>
      <c r="RMU39" s="128"/>
      <c r="RMV39" s="128"/>
      <c r="RMW39" s="128"/>
      <c r="RVW39" s="128"/>
      <c r="RVX39" s="128"/>
      <c r="RWF39" s="128"/>
      <c r="RWG39" s="128"/>
      <c r="RWH39" s="128"/>
      <c r="RWI39" s="128"/>
      <c r="RWJ39" s="128"/>
      <c r="RWK39" s="128"/>
      <c r="RWL39" s="128"/>
      <c r="RWM39" s="128"/>
      <c r="RWN39" s="128"/>
      <c r="RWO39" s="128"/>
      <c r="RWP39" s="128"/>
      <c r="RWQ39" s="128"/>
      <c r="RWR39" s="128"/>
      <c r="RWS39" s="128"/>
      <c r="SFS39" s="128"/>
      <c r="SFT39" s="128"/>
      <c r="SGB39" s="128"/>
      <c r="SGC39" s="128"/>
      <c r="SGD39" s="128"/>
      <c r="SGE39" s="128"/>
      <c r="SGF39" s="128"/>
      <c r="SGG39" s="128"/>
      <c r="SGH39" s="128"/>
      <c r="SGI39" s="128"/>
      <c r="SGJ39" s="128"/>
      <c r="SGK39" s="128"/>
      <c r="SGL39" s="128"/>
      <c r="SGM39" s="128"/>
      <c r="SGN39" s="128"/>
      <c r="SGO39" s="128"/>
      <c r="SPO39" s="128"/>
      <c r="SPP39" s="128"/>
      <c r="SPX39" s="128"/>
      <c r="SPY39" s="128"/>
      <c r="SPZ39" s="128"/>
      <c r="SQA39" s="128"/>
      <c r="SQB39" s="128"/>
      <c r="SQC39" s="128"/>
      <c r="SQD39" s="128"/>
      <c r="SQE39" s="128"/>
      <c r="SQF39" s="128"/>
      <c r="SQG39" s="128"/>
      <c r="SQH39" s="128"/>
      <c r="SQI39" s="128"/>
      <c r="SQJ39" s="128"/>
      <c r="SQK39" s="128"/>
      <c r="SZK39" s="128"/>
      <c r="SZL39" s="128"/>
      <c r="SZT39" s="128"/>
      <c r="SZU39" s="128"/>
      <c r="SZV39" s="128"/>
      <c r="SZW39" s="128"/>
      <c r="SZX39" s="128"/>
      <c r="SZY39" s="128"/>
      <c r="SZZ39" s="128"/>
      <c r="TAA39" s="128"/>
      <c r="TAB39" s="128"/>
      <c r="TAC39" s="128"/>
      <c r="TAD39" s="128"/>
      <c r="TAE39" s="128"/>
      <c r="TAF39" s="128"/>
      <c r="TAG39" s="128"/>
      <c r="TJG39" s="128"/>
      <c r="TJH39" s="128"/>
      <c r="TJP39" s="128"/>
      <c r="TJQ39" s="128"/>
      <c r="TJR39" s="128"/>
      <c r="TJS39" s="128"/>
      <c r="TJT39" s="128"/>
      <c r="TJU39" s="128"/>
      <c r="TJV39" s="128"/>
      <c r="TJW39" s="128"/>
      <c r="TJX39" s="128"/>
      <c r="TJY39" s="128"/>
      <c r="TJZ39" s="128"/>
      <c r="TKA39" s="128"/>
      <c r="TKB39" s="128"/>
      <c r="TKC39" s="128"/>
      <c r="TTC39" s="128"/>
      <c r="TTD39" s="128"/>
      <c r="TTL39" s="128"/>
      <c r="TTM39" s="128"/>
      <c r="TTN39" s="128"/>
      <c r="TTO39" s="128"/>
      <c r="TTP39" s="128"/>
      <c r="TTQ39" s="128"/>
      <c r="TTR39" s="128"/>
      <c r="TTS39" s="128"/>
      <c r="TTT39" s="128"/>
      <c r="TTU39" s="128"/>
      <c r="TTV39" s="128"/>
      <c r="TTW39" s="128"/>
      <c r="TTX39" s="128"/>
      <c r="TTY39" s="128"/>
      <c r="UCY39" s="128"/>
      <c r="UCZ39" s="128"/>
      <c r="UDH39" s="128"/>
      <c r="UDI39" s="128"/>
      <c r="UDJ39" s="128"/>
      <c r="UDK39" s="128"/>
      <c r="UDL39" s="128"/>
      <c r="UDM39" s="128"/>
      <c r="UDN39" s="128"/>
      <c r="UDO39" s="128"/>
      <c r="UDP39" s="128"/>
      <c r="UDQ39" s="128"/>
      <c r="UDR39" s="128"/>
      <c r="UDS39" s="128"/>
      <c r="UDT39" s="128"/>
      <c r="UDU39" s="128"/>
      <c r="UMU39" s="128"/>
      <c r="UMV39" s="128"/>
      <c r="UND39" s="128"/>
      <c r="UNE39" s="128"/>
      <c r="UNF39" s="128"/>
      <c r="UNG39" s="128"/>
      <c r="UNH39" s="128"/>
      <c r="UNI39" s="128"/>
      <c r="UNJ39" s="128"/>
      <c r="UNK39" s="128"/>
      <c r="UNL39" s="128"/>
      <c r="UNM39" s="128"/>
      <c r="UNN39" s="128"/>
      <c r="UNO39" s="128"/>
      <c r="UNP39" s="128"/>
      <c r="UNQ39" s="128"/>
      <c r="UWQ39" s="128"/>
      <c r="UWR39" s="128"/>
      <c r="UWZ39" s="128"/>
      <c r="UXA39" s="128"/>
      <c r="UXB39" s="128"/>
      <c r="UXC39" s="128"/>
      <c r="UXD39" s="128"/>
      <c r="UXE39" s="128"/>
      <c r="UXF39" s="128"/>
      <c r="UXG39" s="128"/>
      <c r="UXH39" s="128"/>
      <c r="UXI39" s="128"/>
      <c r="UXJ39" s="128"/>
      <c r="UXK39" s="128"/>
      <c r="UXL39" s="128"/>
      <c r="UXM39" s="128"/>
      <c r="VGM39" s="128"/>
      <c r="VGN39" s="128"/>
      <c r="VGV39" s="128"/>
      <c r="VGW39" s="128"/>
      <c r="VGX39" s="128"/>
      <c r="VGY39" s="128"/>
      <c r="VGZ39" s="128"/>
      <c r="VHA39" s="128"/>
      <c r="VHB39" s="128"/>
      <c r="VHC39" s="128"/>
      <c r="VHD39" s="128"/>
      <c r="VHE39" s="128"/>
      <c r="VHF39" s="128"/>
      <c r="VHG39" s="128"/>
      <c r="VHH39" s="128"/>
      <c r="VHI39" s="128"/>
      <c r="VQI39" s="128"/>
      <c r="VQJ39" s="128"/>
      <c r="VQR39" s="128"/>
      <c r="VQS39" s="128"/>
      <c r="VQT39" s="128"/>
      <c r="VQU39" s="128"/>
      <c r="VQV39" s="128"/>
      <c r="VQW39" s="128"/>
      <c r="VQX39" s="128"/>
      <c r="VQY39" s="128"/>
      <c r="VQZ39" s="128"/>
      <c r="VRA39" s="128"/>
      <c r="VRB39" s="128"/>
      <c r="VRC39" s="128"/>
      <c r="VRD39" s="128"/>
      <c r="VRE39" s="128"/>
      <c r="WAE39" s="128"/>
      <c r="WAF39" s="128"/>
      <c r="WAN39" s="128"/>
      <c r="WAO39" s="128"/>
      <c r="WAP39" s="128"/>
      <c r="WAQ39" s="128"/>
      <c r="WAR39" s="128"/>
      <c r="WAS39" s="128"/>
      <c r="WAT39" s="128"/>
      <c r="WAU39" s="128"/>
      <c r="WAV39" s="128"/>
      <c r="WAW39" s="128"/>
      <c r="WAX39" s="128"/>
      <c r="WAY39" s="128"/>
      <c r="WAZ39" s="128"/>
      <c r="WBA39" s="128"/>
      <c r="WKA39" s="128"/>
      <c r="WKB39" s="128"/>
      <c r="WKJ39" s="128"/>
      <c r="WKK39" s="128"/>
      <c r="WKL39" s="128"/>
      <c r="WKM39" s="128"/>
      <c r="WKN39" s="128"/>
      <c r="WKO39" s="128"/>
      <c r="WKP39" s="128"/>
      <c r="WKQ39" s="128"/>
      <c r="WKR39" s="128"/>
      <c r="WKS39" s="128"/>
      <c r="WKT39" s="128"/>
      <c r="WKU39" s="128"/>
      <c r="WKV39" s="128"/>
      <c r="WKW39" s="128"/>
      <c r="WTW39" s="128"/>
      <c r="WTX39" s="128"/>
      <c r="WUF39" s="128"/>
      <c r="WUG39" s="128"/>
      <c r="WUH39" s="128"/>
      <c r="WUI39" s="128"/>
      <c r="WUJ39" s="128"/>
      <c r="WUK39" s="128"/>
      <c r="WUL39" s="128"/>
      <c r="WUM39" s="128"/>
      <c r="WUN39" s="128"/>
      <c r="WUO39" s="128"/>
      <c r="WUP39" s="128"/>
      <c r="WUQ39" s="128"/>
      <c r="WUR39" s="128"/>
      <c r="WUS39" s="128"/>
    </row>
    <row r="40" spans="1:1009 1243:2033 2267:3057 3291:4081 4315:5105 5339:6129 6363:7153 7387:8177 8411:9201 9435:10225 10459:11249 11483:12273 12507:13297 13531:14321 14555:15345 15579:16113" ht="63" outlineLevel="1">
      <c r="A40" s="137"/>
      <c r="B40" s="263" t="s">
        <v>429</v>
      </c>
      <c r="C40" s="248"/>
      <c r="D40" s="258">
        <v>38.299999999999997</v>
      </c>
      <c r="E40" s="257"/>
      <c r="F40" s="258">
        <v>38.299999999999997</v>
      </c>
      <c r="G40" s="245">
        <v>0</v>
      </c>
      <c r="H40" s="229">
        <f t="shared" si="0"/>
        <v>0</v>
      </c>
      <c r="I40" s="247"/>
      <c r="J40" s="247"/>
      <c r="K40" s="247"/>
      <c r="L40" s="247"/>
      <c r="M40" s="248"/>
      <c r="HK40" s="128"/>
      <c r="HL40" s="128"/>
      <c r="HT40" s="128"/>
      <c r="HU40" s="128"/>
      <c r="HV40" s="128"/>
      <c r="HW40" s="128"/>
      <c r="HX40" s="128"/>
      <c r="HY40" s="128"/>
      <c r="HZ40" s="128"/>
      <c r="IA40" s="128"/>
      <c r="IB40" s="128"/>
      <c r="IC40" s="128"/>
      <c r="ID40" s="128"/>
      <c r="IE40" s="128"/>
      <c r="IF40" s="128"/>
      <c r="IG40" s="128"/>
      <c r="RG40" s="128"/>
      <c r="RH40" s="128"/>
      <c r="RP40" s="128"/>
      <c r="RQ40" s="128"/>
      <c r="RR40" s="128"/>
      <c r="RS40" s="128"/>
      <c r="RT40" s="128"/>
      <c r="RU40" s="128"/>
      <c r="RV40" s="128"/>
      <c r="RW40" s="128"/>
      <c r="RX40" s="128"/>
      <c r="RY40" s="128"/>
      <c r="RZ40" s="128"/>
      <c r="SA40" s="128"/>
      <c r="SB40" s="128"/>
      <c r="SC40" s="128"/>
      <c r="ABC40" s="128"/>
      <c r="ABD40" s="128"/>
      <c r="ABL40" s="128"/>
      <c r="ABM40" s="128"/>
      <c r="ABN40" s="128"/>
      <c r="ABO40" s="128"/>
      <c r="ABP40" s="128"/>
      <c r="ABQ40" s="128"/>
      <c r="ABR40" s="128"/>
      <c r="ABS40" s="128"/>
      <c r="ABT40" s="128"/>
      <c r="ABU40" s="128"/>
      <c r="ABV40" s="128"/>
      <c r="ABW40" s="128"/>
      <c r="ABX40" s="128"/>
      <c r="ABY40" s="128"/>
      <c r="AKY40" s="128"/>
      <c r="AKZ40" s="128"/>
      <c r="ALH40" s="128"/>
      <c r="ALI40" s="128"/>
      <c r="ALJ40" s="128"/>
      <c r="ALK40" s="128"/>
      <c r="ALL40" s="128"/>
      <c r="ALM40" s="128"/>
      <c r="ALN40" s="128"/>
      <c r="ALO40" s="128"/>
      <c r="ALP40" s="128"/>
      <c r="ALQ40" s="128"/>
      <c r="ALR40" s="128"/>
      <c r="ALS40" s="128"/>
      <c r="ALT40" s="128"/>
      <c r="ALU40" s="128"/>
      <c r="AUU40" s="128"/>
      <c r="AUV40" s="128"/>
      <c r="AVD40" s="128"/>
      <c r="AVE40" s="128"/>
      <c r="AVF40" s="128"/>
      <c r="AVG40" s="128"/>
      <c r="AVH40" s="128"/>
      <c r="AVI40" s="128"/>
      <c r="AVJ40" s="128"/>
      <c r="AVK40" s="128"/>
      <c r="AVL40" s="128"/>
      <c r="AVM40" s="128"/>
      <c r="AVN40" s="128"/>
      <c r="AVO40" s="128"/>
      <c r="AVP40" s="128"/>
      <c r="AVQ40" s="128"/>
      <c r="BEQ40" s="128"/>
      <c r="BER40" s="128"/>
      <c r="BEZ40" s="128"/>
      <c r="BFA40" s="128"/>
      <c r="BFB40" s="128"/>
      <c r="BFC40" s="128"/>
      <c r="BFD40" s="128"/>
      <c r="BFE40" s="128"/>
      <c r="BFF40" s="128"/>
      <c r="BFG40" s="128"/>
      <c r="BFH40" s="128"/>
      <c r="BFI40" s="128"/>
      <c r="BFJ40" s="128"/>
      <c r="BFK40" s="128"/>
      <c r="BFL40" s="128"/>
      <c r="BFM40" s="128"/>
      <c r="BOM40" s="128"/>
      <c r="BON40" s="128"/>
      <c r="BOV40" s="128"/>
      <c r="BOW40" s="128"/>
      <c r="BOX40" s="128"/>
      <c r="BOY40" s="128"/>
      <c r="BOZ40" s="128"/>
      <c r="BPA40" s="128"/>
      <c r="BPB40" s="128"/>
      <c r="BPC40" s="128"/>
      <c r="BPD40" s="128"/>
      <c r="BPE40" s="128"/>
      <c r="BPF40" s="128"/>
      <c r="BPG40" s="128"/>
      <c r="BPH40" s="128"/>
      <c r="BPI40" s="128"/>
      <c r="BYI40" s="128"/>
      <c r="BYJ40" s="128"/>
      <c r="BYR40" s="128"/>
      <c r="BYS40" s="128"/>
      <c r="BYT40" s="128"/>
      <c r="BYU40" s="128"/>
      <c r="BYV40" s="128"/>
      <c r="BYW40" s="128"/>
      <c r="BYX40" s="128"/>
      <c r="BYY40" s="128"/>
      <c r="BYZ40" s="128"/>
      <c r="BZA40" s="128"/>
      <c r="BZB40" s="128"/>
      <c r="BZC40" s="128"/>
      <c r="BZD40" s="128"/>
      <c r="BZE40" s="128"/>
      <c r="CIE40" s="128"/>
      <c r="CIF40" s="128"/>
      <c r="CIN40" s="128"/>
      <c r="CIO40" s="128"/>
      <c r="CIP40" s="128"/>
      <c r="CIQ40" s="128"/>
      <c r="CIR40" s="128"/>
      <c r="CIS40" s="128"/>
      <c r="CIT40" s="128"/>
      <c r="CIU40" s="128"/>
      <c r="CIV40" s="128"/>
      <c r="CIW40" s="128"/>
      <c r="CIX40" s="128"/>
      <c r="CIY40" s="128"/>
      <c r="CIZ40" s="128"/>
      <c r="CJA40" s="128"/>
      <c r="CSA40" s="128"/>
      <c r="CSB40" s="128"/>
      <c r="CSJ40" s="128"/>
      <c r="CSK40" s="128"/>
      <c r="CSL40" s="128"/>
      <c r="CSM40" s="128"/>
      <c r="CSN40" s="128"/>
      <c r="CSO40" s="128"/>
      <c r="CSP40" s="128"/>
      <c r="CSQ40" s="128"/>
      <c r="CSR40" s="128"/>
      <c r="CSS40" s="128"/>
      <c r="CST40" s="128"/>
      <c r="CSU40" s="128"/>
      <c r="CSV40" s="128"/>
      <c r="CSW40" s="128"/>
      <c r="DBW40" s="128"/>
      <c r="DBX40" s="128"/>
      <c r="DCF40" s="128"/>
      <c r="DCG40" s="128"/>
      <c r="DCH40" s="128"/>
      <c r="DCI40" s="128"/>
      <c r="DCJ40" s="128"/>
      <c r="DCK40" s="128"/>
      <c r="DCL40" s="128"/>
      <c r="DCM40" s="128"/>
      <c r="DCN40" s="128"/>
      <c r="DCO40" s="128"/>
      <c r="DCP40" s="128"/>
      <c r="DCQ40" s="128"/>
      <c r="DCR40" s="128"/>
      <c r="DCS40" s="128"/>
      <c r="DLS40" s="128"/>
      <c r="DLT40" s="128"/>
      <c r="DMB40" s="128"/>
      <c r="DMC40" s="128"/>
      <c r="DMD40" s="128"/>
      <c r="DME40" s="128"/>
      <c r="DMF40" s="128"/>
      <c r="DMG40" s="128"/>
      <c r="DMH40" s="128"/>
      <c r="DMI40" s="128"/>
      <c r="DMJ40" s="128"/>
      <c r="DMK40" s="128"/>
      <c r="DML40" s="128"/>
      <c r="DMM40" s="128"/>
      <c r="DMN40" s="128"/>
      <c r="DMO40" s="128"/>
      <c r="DVO40" s="128"/>
      <c r="DVP40" s="128"/>
      <c r="DVX40" s="128"/>
      <c r="DVY40" s="128"/>
      <c r="DVZ40" s="128"/>
      <c r="DWA40" s="128"/>
      <c r="DWB40" s="128"/>
      <c r="DWC40" s="128"/>
      <c r="DWD40" s="128"/>
      <c r="DWE40" s="128"/>
      <c r="DWF40" s="128"/>
      <c r="DWG40" s="128"/>
      <c r="DWH40" s="128"/>
      <c r="DWI40" s="128"/>
      <c r="DWJ40" s="128"/>
      <c r="DWK40" s="128"/>
      <c r="EFK40" s="128"/>
      <c r="EFL40" s="128"/>
      <c r="EFT40" s="128"/>
      <c r="EFU40" s="128"/>
      <c r="EFV40" s="128"/>
      <c r="EFW40" s="128"/>
      <c r="EFX40" s="128"/>
      <c r="EFY40" s="128"/>
      <c r="EFZ40" s="128"/>
      <c r="EGA40" s="128"/>
      <c r="EGB40" s="128"/>
      <c r="EGC40" s="128"/>
      <c r="EGD40" s="128"/>
      <c r="EGE40" s="128"/>
      <c r="EGF40" s="128"/>
      <c r="EGG40" s="128"/>
      <c r="EPG40" s="128"/>
      <c r="EPH40" s="128"/>
      <c r="EPP40" s="128"/>
      <c r="EPQ40" s="128"/>
      <c r="EPR40" s="128"/>
      <c r="EPS40" s="128"/>
      <c r="EPT40" s="128"/>
      <c r="EPU40" s="128"/>
      <c r="EPV40" s="128"/>
      <c r="EPW40" s="128"/>
      <c r="EPX40" s="128"/>
      <c r="EPY40" s="128"/>
      <c r="EPZ40" s="128"/>
      <c r="EQA40" s="128"/>
      <c r="EQB40" s="128"/>
      <c r="EQC40" s="128"/>
      <c r="EZC40" s="128"/>
      <c r="EZD40" s="128"/>
      <c r="EZL40" s="128"/>
      <c r="EZM40" s="128"/>
      <c r="EZN40" s="128"/>
      <c r="EZO40" s="128"/>
      <c r="EZP40" s="128"/>
      <c r="EZQ40" s="128"/>
      <c r="EZR40" s="128"/>
      <c r="EZS40" s="128"/>
      <c r="EZT40" s="128"/>
      <c r="EZU40" s="128"/>
      <c r="EZV40" s="128"/>
      <c r="EZW40" s="128"/>
      <c r="EZX40" s="128"/>
      <c r="EZY40" s="128"/>
      <c r="FIY40" s="128"/>
      <c r="FIZ40" s="128"/>
      <c r="FJH40" s="128"/>
      <c r="FJI40" s="128"/>
      <c r="FJJ40" s="128"/>
      <c r="FJK40" s="128"/>
      <c r="FJL40" s="128"/>
      <c r="FJM40" s="128"/>
      <c r="FJN40" s="128"/>
      <c r="FJO40" s="128"/>
      <c r="FJP40" s="128"/>
      <c r="FJQ40" s="128"/>
      <c r="FJR40" s="128"/>
      <c r="FJS40" s="128"/>
      <c r="FJT40" s="128"/>
      <c r="FJU40" s="128"/>
      <c r="FSU40" s="128"/>
      <c r="FSV40" s="128"/>
      <c r="FTD40" s="128"/>
      <c r="FTE40" s="128"/>
      <c r="FTF40" s="128"/>
      <c r="FTG40" s="128"/>
      <c r="FTH40" s="128"/>
      <c r="FTI40" s="128"/>
      <c r="FTJ40" s="128"/>
      <c r="FTK40" s="128"/>
      <c r="FTL40" s="128"/>
      <c r="FTM40" s="128"/>
      <c r="FTN40" s="128"/>
      <c r="FTO40" s="128"/>
      <c r="FTP40" s="128"/>
      <c r="FTQ40" s="128"/>
      <c r="GCQ40" s="128"/>
      <c r="GCR40" s="128"/>
      <c r="GCZ40" s="128"/>
      <c r="GDA40" s="128"/>
      <c r="GDB40" s="128"/>
      <c r="GDC40" s="128"/>
      <c r="GDD40" s="128"/>
      <c r="GDE40" s="128"/>
      <c r="GDF40" s="128"/>
      <c r="GDG40" s="128"/>
      <c r="GDH40" s="128"/>
      <c r="GDI40" s="128"/>
      <c r="GDJ40" s="128"/>
      <c r="GDK40" s="128"/>
      <c r="GDL40" s="128"/>
      <c r="GDM40" s="128"/>
      <c r="GMM40" s="128"/>
      <c r="GMN40" s="128"/>
      <c r="GMV40" s="128"/>
      <c r="GMW40" s="128"/>
      <c r="GMX40" s="128"/>
      <c r="GMY40" s="128"/>
      <c r="GMZ40" s="128"/>
      <c r="GNA40" s="128"/>
      <c r="GNB40" s="128"/>
      <c r="GNC40" s="128"/>
      <c r="GND40" s="128"/>
      <c r="GNE40" s="128"/>
      <c r="GNF40" s="128"/>
      <c r="GNG40" s="128"/>
      <c r="GNH40" s="128"/>
      <c r="GNI40" s="128"/>
      <c r="GWI40" s="128"/>
      <c r="GWJ40" s="128"/>
      <c r="GWR40" s="128"/>
      <c r="GWS40" s="128"/>
      <c r="GWT40" s="128"/>
      <c r="GWU40" s="128"/>
      <c r="GWV40" s="128"/>
      <c r="GWW40" s="128"/>
      <c r="GWX40" s="128"/>
      <c r="GWY40" s="128"/>
      <c r="GWZ40" s="128"/>
      <c r="GXA40" s="128"/>
      <c r="GXB40" s="128"/>
      <c r="GXC40" s="128"/>
      <c r="GXD40" s="128"/>
      <c r="GXE40" s="128"/>
      <c r="HGE40" s="128"/>
      <c r="HGF40" s="128"/>
      <c r="HGN40" s="128"/>
      <c r="HGO40" s="128"/>
      <c r="HGP40" s="128"/>
      <c r="HGQ40" s="128"/>
      <c r="HGR40" s="128"/>
      <c r="HGS40" s="128"/>
      <c r="HGT40" s="128"/>
      <c r="HGU40" s="128"/>
      <c r="HGV40" s="128"/>
      <c r="HGW40" s="128"/>
      <c r="HGX40" s="128"/>
      <c r="HGY40" s="128"/>
      <c r="HGZ40" s="128"/>
      <c r="HHA40" s="128"/>
      <c r="HQA40" s="128"/>
      <c r="HQB40" s="128"/>
      <c r="HQJ40" s="128"/>
      <c r="HQK40" s="128"/>
      <c r="HQL40" s="128"/>
      <c r="HQM40" s="128"/>
      <c r="HQN40" s="128"/>
      <c r="HQO40" s="128"/>
      <c r="HQP40" s="128"/>
      <c r="HQQ40" s="128"/>
      <c r="HQR40" s="128"/>
      <c r="HQS40" s="128"/>
      <c r="HQT40" s="128"/>
      <c r="HQU40" s="128"/>
      <c r="HQV40" s="128"/>
      <c r="HQW40" s="128"/>
      <c r="HZW40" s="128"/>
      <c r="HZX40" s="128"/>
      <c r="IAF40" s="128"/>
      <c r="IAG40" s="128"/>
      <c r="IAH40" s="128"/>
      <c r="IAI40" s="128"/>
      <c r="IAJ40" s="128"/>
      <c r="IAK40" s="128"/>
      <c r="IAL40" s="128"/>
      <c r="IAM40" s="128"/>
      <c r="IAN40" s="128"/>
      <c r="IAO40" s="128"/>
      <c r="IAP40" s="128"/>
      <c r="IAQ40" s="128"/>
      <c r="IAR40" s="128"/>
      <c r="IAS40" s="128"/>
      <c r="IJS40" s="128"/>
      <c r="IJT40" s="128"/>
      <c r="IKB40" s="128"/>
      <c r="IKC40" s="128"/>
      <c r="IKD40" s="128"/>
      <c r="IKE40" s="128"/>
      <c r="IKF40" s="128"/>
      <c r="IKG40" s="128"/>
      <c r="IKH40" s="128"/>
      <c r="IKI40" s="128"/>
      <c r="IKJ40" s="128"/>
      <c r="IKK40" s="128"/>
      <c r="IKL40" s="128"/>
      <c r="IKM40" s="128"/>
      <c r="IKN40" s="128"/>
      <c r="IKO40" s="128"/>
      <c r="ITO40" s="128"/>
      <c r="ITP40" s="128"/>
      <c r="ITX40" s="128"/>
      <c r="ITY40" s="128"/>
      <c r="ITZ40" s="128"/>
      <c r="IUA40" s="128"/>
      <c r="IUB40" s="128"/>
      <c r="IUC40" s="128"/>
      <c r="IUD40" s="128"/>
      <c r="IUE40" s="128"/>
      <c r="IUF40" s="128"/>
      <c r="IUG40" s="128"/>
      <c r="IUH40" s="128"/>
      <c r="IUI40" s="128"/>
      <c r="IUJ40" s="128"/>
      <c r="IUK40" s="128"/>
      <c r="JDK40" s="128"/>
      <c r="JDL40" s="128"/>
      <c r="JDT40" s="128"/>
      <c r="JDU40" s="128"/>
      <c r="JDV40" s="128"/>
      <c r="JDW40" s="128"/>
      <c r="JDX40" s="128"/>
      <c r="JDY40" s="128"/>
      <c r="JDZ40" s="128"/>
      <c r="JEA40" s="128"/>
      <c r="JEB40" s="128"/>
      <c r="JEC40" s="128"/>
      <c r="JED40" s="128"/>
      <c r="JEE40" s="128"/>
      <c r="JEF40" s="128"/>
      <c r="JEG40" s="128"/>
      <c r="JNG40" s="128"/>
      <c r="JNH40" s="128"/>
      <c r="JNP40" s="128"/>
      <c r="JNQ40" s="128"/>
      <c r="JNR40" s="128"/>
      <c r="JNS40" s="128"/>
      <c r="JNT40" s="128"/>
      <c r="JNU40" s="128"/>
      <c r="JNV40" s="128"/>
      <c r="JNW40" s="128"/>
      <c r="JNX40" s="128"/>
      <c r="JNY40" s="128"/>
      <c r="JNZ40" s="128"/>
      <c r="JOA40" s="128"/>
      <c r="JOB40" s="128"/>
      <c r="JOC40" s="128"/>
      <c r="JXC40" s="128"/>
      <c r="JXD40" s="128"/>
      <c r="JXL40" s="128"/>
      <c r="JXM40" s="128"/>
      <c r="JXN40" s="128"/>
      <c r="JXO40" s="128"/>
      <c r="JXP40" s="128"/>
      <c r="JXQ40" s="128"/>
      <c r="JXR40" s="128"/>
      <c r="JXS40" s="128"/>
      <c r="JXT40" s="128"/>
      <c r="JXU40" s="128"/>
      <c r="JXV40" s="128"/>
      <c r="JXW40" s="128"/>
      <c r="JXX40" s="128"/>
      <c r="JXY40" s="128"/>
      <c r="KGY40" s="128"/>
      <c r="KGZ40" s="128"/>
      <c r="KHH40" s="128"/>
      <c r="KHI40" s="128"/>
      <c r="KHJ40" s="128"/>
      <c r="KHK40" s="128"/>
      <c r="KHL40" s="128"/>
      <c r="KHM40" s="128"/>
      <c r="KHN40" s="128"/>
      <c r="KHO40" s="128"/>
      <c r="KHP40" s="128"/>
      <c r="KHQ40" s="128"/>
      <c r="KHR40" s="128"/>
      <c r="KHS40" s="128"/>
      <c r="KHT40" s="128"/>
      <c r="KHU40" s="128"/>
      <c r="KQU40" s="128"/>
      <c r="KQV40" s="128"/>
      <c r="KRD40" s="128"/>
      <c r="KRE40" s="128"/>
      <c r="KRF40" s="128"/>
      <c r="KRG40" s="128"/>
      <c r="KRH40" s="128"/>
      <c r="KRI40" s="128"/>
      <c r="KRJ40" s="128"/>
      <c r="KRK40" s="128"/>
      <c r="KRL40" s="128"/>
      <c r="KRM40" s="128"/>
      <c r="KRN40" s="128"/>
      <c r="KRO40" s="128"/>
      <c r="KRP40" s="128"/>
      <c r="KRQ40" s="128"/>
      <c r="LAQ40" s="128"/>
      <c r="LAR40" s="128"/>
      <c r="LAZ40" s="128"/>
      <c r="LBA40" s="128"/>
      <c r="LBB40" s="128"/>
      <c r="LBC40" s="128"/>
      <c r="LBD40" s="128"/>
      <c r="LBE40" s="128"/>
      <c r="LBF40" s="128"/>
      <c r="LBG40" s="128"/>
      <c r="LBH40" s="128"/>
      <c r="LBI40" s="128"/>
      <c r="LBJ40" s="128"/>
      <c r="LBK40" s="128"/>
      <c r="LBL40" s="128"/>
      <c r="LBM40" s="128"/>
      <c r="LKM40" s="128"/>
      <c r="LKN40" s="128"/>
      <c r="LKV40" s="128"/>
      <c r="LKW40" s="128"/>
      <c r="LKX40" s="128"/>
      <c r="LKY40" s="128"/>
      <c r="LKZ40" s="128"/>
      <c r="LLA40" s="128"/>
      <c r="LLB40" s="128"/>
      <c r="LLC40" s="128"/>
      <c r="LLD40" s="128"/>
      <c r="LLE40" s="128"/>
      <c r="LLF40" s="128"/>
      <c r="LLG40" s="128"/>
      <c r="LLH40" s="128"/>
      <c r="LLI40" s="128"/>
      <c r="LUI40" s="128"/>
      <c r="LUJ40" s="128"/>
      <c r="LUR40" s="128"/>
      <c r="LUS40" s="128"/>
      <c r="LUT40" s="128"/>
      <c r="LUU40" s="128"/>
      <c r="LUV40" s="128"/>
      <c r="LUW40" s="128"/>
      <c r="LUX40" s="128"/>
      <c r="LUY40" s="128"/>
      <c r="LUZ40" s="128"/>
      <c r="LVA40" s="128"/>
      <c r="LVB40" s="128"/>
      <c r="LVC40" s="128"/>
      <c r="LVD40" s="128"/>
      <c r="LVE40" s="128"/>
      <c r="MEE40" s="128"/>
      <c r="MEF40" s="128"/>
      <c r="MEN40" s="128"/>
      <c r="MEO40" s="128"/>
      <c r="MEP40" s="128"/>
      <c r="MEQ40" s="128"/>
      <c r="MER40" s="128"/>
      <c r="MES40" s="128"/>
      <c r="MET40" s="128"/>
      <c r="MEU40" s="128"/>
      <c r="MEV40" s="128"/>
      <c r="MEW40" s="128"/>
      <c r="MEX40" s="128"/>
      <c r="MEY40" s="128"/>
      <c r="MEZ40" s="128"/>
      <c r="MFA40" s="128"/>
      <c r="MOA40" s="128"/>
      <c r="MOB40" s="128"/>
      <c r="MOJ40" s="128"/>
      <c r="MOK40" s="128"/>
      <c r="MOL40" s="128"/>
      <c r="MOM40" s="128"/>
      <c r="MON40" s="128"/>
      <c r="MOO40" s="128"/>
      <c r="MOP40" s="128"/>
      <c r="MOQ40" s="128"/>
      <c r="MOR40" s="128"/>
      <c r="MOS40" s="128"/>
      <c r="MOT40" s="128"/>
      <c r="MOU40" s="128"/>
      <c r="MOV40" s="128"/>
      <c r="MOW40" s="128"/>
      <c r="MXW40" s="128"/>
      <c r="MXX40" s="128"/>
      <c r="MYF40" s="128"/>
      <c r="MYG40" s="128"/>
      <c r="MYH40" s="128"/>
      <c r="MYI40" s="128"/>
      <c r="MYJ40" s="128"/>
      <c r="MYK40" s="128"/>
      <c r="MYL40" s="128"/>
      <c r="MYM40" s="128"/>
      <c r="MYN40" s="128"/>
      <c r="MYO40" s="128"/>
      <c r="MYP40" s="128"/>
      <c r="MYQ40" s="128"/>
      <c r="MYR40" s="128"/>
      <c r="MYS40" s="128"/>
      <c r="NHS40" s="128"/>
      <c r="NHT40" s="128"/>
      <c r="NIB40" s="128"/>
      <c r="NIC40" s="128"/>
      <c r="NID40" s="128"/>
      <c r="NIE40" s="128"/>
      <c r="NIF40" s="128"/>
      <c r="NIG40" s="128"/>
      <c r="NIH40" s="128"/>
      <c r="NII40" s="128"/>
      <c r="NIJ40" s="128"/>
      <c r="NIK40" s="128"/>
      <c r="NIL40" s="128"/>
      <c r="NIM40" s="128"/>
      <c r="NIN40" s="128"/>
      <c r="NIO40" s="128"/>
      <c r="NRO40" s="128"/>
      <c r="NRP40" s="128"/>
      <c r="NRX40" s="128"/>
      <c r="NRY40" s="128"/>
      <c r="NRZ40" s="128"/>
      <c r="NSA40" s="128"/>
      <c r="NSB40" s="128"/>
      <c r="NSC40" s="128"/>
      <c r="NSD40" s="128"/>
      <c r="NSE40" s="128"/>
      <c r="NSF40" s="128"/>
      <c r="NSG40" s="128"/>
      <c r="NSH40" s="128"/>
      <c r="NSI40" s="128"/>
      <c r="NSJ40" s="128"/>
      <c r="NSK40" s="128"/>
      <c r="OBK40" s="128"/>
      <c r="OBL40" s="128"/>
      <c r="OBT40" s="128"/>
      <c r="OBU40" s="128"/>
      <c r="OBV40" s="128"/>
      <c r="OBW40" s="128"/>
      <c r="OBX40" s="128"/>
      <c r="OBY40" s="128"/>
      <c r="OBZ40" s="128"/>
      <c r="OCA40" s="128"/>
      <c r="OCB40" s="128"/>
      <c r="OCC40" s="128"/>
      <c r="OCD40" s="128"/>
      <c r="OCE40" s="128"/>
      <c r="OCF40" s="128"/>
      <c r="OCG40" s="128"/>
      <c r="OLG40" s="128"/>
      <c r="OLH40" s="128"/>
      <c r="OLP40" s="128"/>
      <c r="OLQ40" s="128"/>
      <c r="OLR40" s="128"/>
      <c r="OLS40" s="128"/>
      <c r="OLT40" s="128"/>
      <c r="OLU40" s="128"/>
      <c r="OLV40" s="128"/>
      <c r="OLW40" s="128"/>
      <c r="OLX40" s="128"/>
      <c r="OLY40" s="128"/>
      <c r="OLZ40" s="128"/>
      <c r="OMA40" s="128"/>
      <c r="OMB40" s="128"/>
      <c r="OMC40" s="128"/>
      <c r="OVC40" s="128"/>
      <c r="OVD40" s="128"/>
      <c r="OVL40" s="128"/>
      <c r="OVM40" s="128"/>
      <c r="OVN40" s="128"/>
      <c r="OVO40" s="128"/>
      <c r="OVP40" s="128"/>
      <c r="OVQ40" s="128"/>
      <c r="OVR40" s="128"/>
      <c r="OVS40" s="128"/>
      <c r="OVT40" s="128"/>
      <c r="OVU40" s="128"/>
      <c r="OVV40" s="128"/>
      <c r="OVW40" s="128"/>
      <c r="OVX40" s="128"/>
      <c r="OVY40" s="128"/>
      <c r="PEY40" s="128"/>
      <c r="PEZ40" s="128"/>
      <c r="PFH40" s="128"/>
      <c r="PFI40" s="128"/>
      <c r="PFJ40" s="128"/>
      <c r="PFK40" s="128"/>
      <c r="PFL40" s="128"/>
      <c r="PFM40" s="128"/>
      <c r="PFN40" s="128"/>
      <c r="PFO40" s="128"/>
      <c r="PFP40" s="128"/>
      <c r="PFQ40" s="128"/>
      <c r="PFR40" s="128"/>
      <c r="PFS40" s="128"/>
      <c r="PFT40" s="128"/>
      <c r="PFU40" s="128"/>
      <c r="POU40" s="128"/>
      <c r="POV40" s="128"/>
      <c r="PPD40" s="128"/>
      <c r="PPE40" s="128"/>
      <c r="PPF40" s="128"/>
      <c r="PPG40" s="128"/>
      <c r="PPH40" s="128"/>
      <c r="PPI40" s="128"/>
      <c r="PPJ40" s="128"/>
      <c r="PPK40" s="128"/>
      <c r="PPL40" s="128"/>
      <c r="PPM40" s="128"/>
      <c r="PPN40" s="128"/>
      <c r="PPO40" s="128"/>
      <c r="PPP40" s="128"/>
      <c r="PPQ40" s="128"/>
      <c r="PYQ40" s="128"/>
      <c r="PYR40" s="128"/>
      <c r="PYZ40" s="128"/>
      <c r="PZA40" s="128"/>
      <c r="PZB40" s="128"/>
      <c r="PZC40" s="128"/>
      <c r="PZD40" s="128"/>
      <c r="PZE40" s="128"/>
      <c r="PZF40" s="128"/>
      <c r="PZG40" s="128"/>
      <c r="PZH40" s="128"/>
      <c r="PZI40" s="128"/>
      <c r="PZJ40" s="128"/>
      <c r="PZK40" s="128"/>
      <c r="PZL40" s="128"/>
      <c r="PZM40" s="128"/>
      <c r="QIM40" s="128"/>
      <c r="QIN40" s="128"/>
      <c r="QIV40" s="128"/>
      <c r="QIW40" s="128"/>
      <c r="QIX40" s="128"/>
      <c r="QIY40" s="128"/>
      <c r="QIZ40" s="128"/>
      <c r="QJA40" s="128"/>
      <c r="QJB40" s="128"/>
      <c r="QJC40" s="128"/>
      <c r="QJD40" s="128"/>
      <c r="QJE40" s="128"/>
      <c r="QJF40" s="128"/>
      <c r="QJG40" s="128"/>
      <c r="QJH40" s="128"/>
      <c r="QJI40" s="128"/>
      <c r="QSI40" s="128"/>
      <c r="QSJ40" s="128"/>
      <c r="QSR40" s="128"/>
      <c r="QSS40" s="128"/>
      <c r="QST40" s="128"/>
      <c r="QSU40" s="128"/>
      <c r="QSV40" s="128"/>
      <c r="QSW40" s="128"/>
      <c r="QSX40" s="128"/>
      <c r="QSY40" s="128"/>
      <c r="QSZ40" s="128"/>
      <c r="QTA40" s="128"/>
      <c r="QTB40" s="128"/>
      <c r="QTC40" s="128"/>
      <c r="QTD40" s="128"/>
      <c r="QTE40" s="128"/>
      <c r="RCE40" s="128"/>
      <c r="RCF40" s="128"/>
      <c r="RCN40" s="128"/>
      <c r="RCO40" s="128"/>
      <c r="RCP40" s="128"/>
      <c r="RCQ40" s="128"/>
      <c r="RCR40" s="128"/>
      <c r="RCS40" s="128"/>
      <c r="RCT40" s="128"/>
      <c r="RCU40" s="128"/>
      <c r="RCV40" s="128"/>
      <c r="RCW40" s="128"/>
      <c r="RCX40" s="128"/>
      <c r="RCY40" s="128"/>
      <c r="RCZ40" s="128"/>
      <c r="RDA40" s="128"/>
      <c r="RMA40" s="128"/>
      <c r="RMB40" s="128"/>
      <c r="RMJ40" s="128"/>
      <c r="RMK40" s="128"/>
      <c r="RML40" s="128"/>
      <c r="RMM40" s="128"/>
      <c r="RMN40" s="128"/>
      <c r="RMO40" s="128"/>
      <c r="RMP40" s="128"/>
      <c r="RMQ40" s="128"/>
      <c r="RMR40" s="128"/>
      <c r="RMS40" s="128"/>
      <c r="RMT40" s="128"/>
      <c r="RMU40" s="128"/>
      <c r="RMV40" s="128"/>
      <c r="RMW40" s="128"/>
      <c r="RVW40" s="128"/>
      <c r="RVX40" s="128"/>
      <c r="RWF40" s="128"/>
      <c r="RWG40" s="128"/>
      <c r="RWH40" s="128"/>
      <c r="RWI40" s="128"/>
      <c r="RWJ40" s="128"/>
      <c r="RWK40" s="128"/>
      <c r="RWL40" s="128"/>
      <c r="RWM40" s="128"/>
      <c r="RWN40" s="128"/>
      <c r="RWO40" s="128"/>
      <c r="RWP40" s="128"/>
      <c r="RWQ40" s="128"/>
      <c r="RWR40" s="128"/>
      <c r="RWS40" s="128"/>
      <c r="SFS40" s="128"/>
      <c r="SFT40" s="128"/>
      <c r="SGB40" s="128"/>
      <c r="SGC40" s="128"/>
      <c r="SGD40" s="128"/>
      <c r="SGE40" s="128"/>
      <c r="SGF40" s="128"/>
      <c r="SGG40" s="128"/>
      <c r="SGH40" s="128"/>
      <c r="SGI40" s="128"/>
      <c r="SGJ40" s="128"/>
      <c r="SGK40" s="128"/>
      <c r="SGL40" s="128"/>
      <c r="SGM40" s="128"/>
      <c r="SGN40" s="128"/>
      <c r="SGO40" s="128"/>
      <c r="SPO40" s="128"/>
      <c r="SPP40" s="128"/>
      <c r="SPX40" s="128"/>
      <c r="SPY40" s="128"/>
      <c r="SPZ40" s="128"/>
      <c r="SQA40" s="128"/>
      <c r="SQB40" s="128"/>
      <c r="SQC40" s="128"/>
      <c r="SQD40" s="128"/>
      <c r="SQE40" s="128"/>
      <c r="SQF40" s="128"/>
      <c r="SQG40" s="128"/>
      <c r="SQH40" s="128"/>
      <c r="SQI40" s="128"/>
      <c r="SQJ40" s="128"/>
      <c r="SQK40" s="128"/>
      <c r="SZK40" s="128"/>
      <c r="SZL40" s="128"/>
      <c r="SZT40" s="128"/>
      <c r="SZU40" s="128"/>
      <c r="SZV40" s="128"/>
      <c r="SZW40" s="128"/>
      <c r="SZX40" s="128"/>
      <c r="SZY40" s="128"/>
      <c r="SZZ40" s="128"/>
      <c r="TAA40" s="128"/>
      <c r="TAB40" s="128"/>
      <c r="TAC40" s="128"/>
      <c r="TAD40" s="128"/>
      <c r="TAE40" s="128"/>
      <c r="TAF40" s="128"/>
      <c r="TAG40" s="128"/>
      <c r="TJG40" s="128"/>
      <c r="TJH40" s="128"/>
      <c r="TJP40" s="128"/>
      <c r="TJQ40" s="128"/>
      <c r="TJR40" s="128"/>
      <c r="TJS40" s="128"/>
      <c r="TJT40" s="128"/>
      <c r="TJU40" s="128"/>
      <c r="TJV40" s="128"/>
      <c r="TJW40" s="128"/>
      <c r="TJX40" s="128"/>
      <c r="TJY40" s="128"/>
      <c r="TJZ40" s="128"/>
      <c r="TKA40" s="128"/>
      <c r="TKB40" s="128"/>
      <c r="TKC40" s="128"/>
      <c r="TTC40" s="128"/>
      <c r="TTD40" s="128"/>
      <c r="TTL40" s="128"/>
      <c r="TTM40" s="128"/>
      <c r="TTN40" s="128"/>
      <c r="TTO40" s="128"/>
      <c r="TTP40" s="128"/>
      <c r="TTQ40" s="128"/>
      <c r="TTR40" s="128"/>
      <c r="TTS40" s="128"/>
      <c r="TTT40" s="128"/>
      <c r="TTU40" s="128"/>
      <c r="TTV40" s="128"/>
      <c r="TTW40" s="128"/>
      <c r="TTX40" s="128"/>
      <c r="TTY40" s="128"/>
      <c r="UCY40" s="128"/>
      <c r="UCZ40" s="128"/>
      <c r="UDH40" s="128"/>
      <c r="UDI40" s="128"/>
      <c r="UDJ40" s="128"/>
      <c r="UDK40" s="128"/>
      <c r="UDL40" s="128"/>
      <c r="UDM40" s="128"/>
      <c r="UDN40" s="128"/>
      <c r="UDO40" s="128"/>
      <c r="UDP40" s="128"/>
      <c r="UDQ40" s="128"/>
      <c r="UDR40" s="128"/>
      <c r="UDS40" s="128"/>
      <c r="UDT40" s="128"/>
      <c r="UDU40" s="128"/>
      <c r="UMU40" s="128"/>
      <c r="UMV40" s="128"/>
      <c r="UND40" s="128"/>
      <c r="UNE40" s="128"/>
      <c r="UNF40" s="128"/>
      <c r="UNG40" s="128"/>
      <c r="UNH40" s="128"/>
      <c r="UNI40" s="128"/>
      <c r="UNJ40" s="128"/>
      <c r="UNK40" s="128"/>
      <c r="UNL40" s="128"/>
      <c r="UNM40" s="128"/>
      <c r="UNN40" s="128"/>
      <c r="UNO40" s="128"/>
      <c r="UNP40" s="128"/>
      <c r="UNQ40" s="128"/>
      <c r="UWQ40" s="128"/>
      <c r="UWR40" s="128"/>
      <c r="UWZ40" s="128"/>
      <c r="UXA40" s="128"/>
      <c r="UXB40" s="128"/>
      <c r="UXC40" s="128"/>
      <c r="UXD40" s="128"/>
      <c r="UXE40" s="128"/>
      <c r="UXF40" s="128"/>
      <c r="UXG40" s="128"/>
      <c r="UXH40" s="128"/>
      <c r="UXI40" s="128"/>
      <c r="UXJ40" s="128"/>
      <c r="UXK40" s="128"/>
      <c r="UXL40" s="128"/>
      <c r="UXM40" s="128"/>
      <c r="VGM40" s="128"/>
      <c r="VGN40" s="128"/>
      <c r="VGV40" s="128"/>
      <c r="VGW40" s="128"/>
      <c r="VGX40" s="128"/>
      <c r="VGY40" s="128"/>
      <c r="VGZ40" s="128"/>
      <c r="VHA40" s="128"/>
      <c r="VHB40" s="128"/>
      <c r="VHC40" s="128"/>
      <c r="VHD40" s="128"/>
      <c r="VHE40" s="128"/>
      <c r="VHF40" s="128"/>
      <c r="VHG40" s="128"/>
      <c r="VHH40" s="128"/>
      <c r="VHI40" s="128"/>
      <c r="VQI40" s="128"/>
      <c r="VQJ40" s="128"/>
      <c r="VQR40" s="128"/>
      <c r="VQS40" s="128"/>
      <c r="VQT40" s="128"/>
      <c r="VQU40" s="128"/>
      <c r="VQV40" s="128"/>
      <c r="VQW40" s="128"/>
      <c r="VQX40" s="128"/>
      <c r="VQY40" s="128"/>
      <c r="VQZ40" s="128"/>
      <c r="VRA40" s="128"/>
      <c r="VRB40" s="128"/>
      <c r="VRC40" s="128"/>
      <c r="VRD40" s="128"/>
      <c r="VRE40" s="128"/>
      <c r="WAE40" s="128"/>
      <c r="WAF40" s="128"/>
      <c r="WAN40" s="128"/>
      <c r="WAO40" s="128"/>
      <c r="WAP40" s="128"/>
      <c r="WAQ40" s="128"/>
      <c r="WAR40" s="128"/>
      <c r="WAS40" s="128"/>
      <c r="WAT40" s="128"/>
      <c r="WAU40" s="128"/>
      <c r="WAV40" s="128"/>
      <c r="WAW40" s="128"/>
      <c r="WAX40" s="128"/>
      <c r="WAY40" s="128"/>
      <c r="WAZ40" s="128"/>
      <c r="WBA40" s="128"/>
      <c r="WKA40" s="128"/>
      <c r="WKB40" s="128"/>
      <c r="WKJ40" s="128"/>
      <c r="WKK40" s="128"/>
      <c r="WKL40" s="128"/>
      <c r="WKM40" s="128"/>
      <c r="WKN40" s="128"/>
      <c r="WKO40" s="128"/>
      <c r="WKP40" s="128"/>
      <c r="WKQ40" s="128"/>
      <c r="WKR40" s="128"/>
      <c r="WKS40" s="128"/>
      <c r="WKT40" s="128"/>
      <c r="WKU40" s="128"/>
      <c r="WKV40" s="128"/>
      <c r="WKW40" s="128"/>
      <c r="WTW40" s="128"/>
      <c r="WTX40" s="128"/>
      <c r="WUF40" s="128"/>
      <c r="WUG40" s="128"/>
      <c r="WUH40" s="128"/>
      <c r="WUI40" s="128"/>
      <c r="WUJ40" s="128"/>
      <c r="WUK40" s="128"/>
      <c r="WUL40" s="128"/>
      <c r="WUM40" s="128"/>
      <c r="WUN40" s="128"/>
      <c r="WUO40" s="128"/>
      <c r="WUP40" s="128"/>
      <c r="WUQ40" s="128"/>
      <c r="WUR40" s="128"/>
      <c r="WUS40" s="128"/>
    </row>
    <row r="41" spans="1:1009 1243:2033 2267:3057 3291:4081 4315:5105 5339:6129 6363:7153 7387:8177 8411:9201 9435:10225 10459:11249 11483:12273 12507:13297 13531:14321 14555:15345 15579:16113" outlineLevel="1">
      <c r="A41" s="137"/>
      <c r="B41" s="263" t="s">
        <v>33</v>
      </c>
      <c r="C41" s="248"/>
      <c r="D41" s="258">
        <v>0.93799999999999994</v>
      </c>
      <c r="E41" s="257"/>
      <c r="F41" s="258">
        <v>0.93799999999999994</v>
      </c>
      <c r="G41" s="245">
        <v>0</v>
      </c>
      <c r="H41" s="229">
        <f t="shared" si="0"/>
        <v>299.06200000000001</v>
      </c>
      <c r="I41" s="247"/>
      <c r="J41" s="274">
        <f>299062000/1000000</f>
        <v>299.06200000000001</v>
      </c>
      <c r="K41" s="247"/>
      <c r="L41" s="247"/>
      <c r="M41" s="248"/>
      <c r="HK41" s="128"/>
      <c r="HL41" s="128"/>
      <c r="HT41" s="128"/>
      <c r="HU41" s="128"/>
      <c r="HV41" s="128"/>
      <c r="HW41" s="128"/>
      <c r="HX41" s="128"/>
      <c r="HY41" s="128"/>
      <c r="HZ41" s="128"/>
      <c r="IA41" s="128"/>
      <c r="IB41" s="128"/>
      <c r="IC41" s="128"/>
      <c r="ID41" s="128"/>
      <c r="IE41" s="128"/>
      <c r="IF41" s="128"/>
      <c r="IG41" s="128"/>
      <c r="RG41" s="128"/>
      <c r="RH41" s="128"/>
      <c r="RP41" s="128"/>
      <c r="RQ41" s="128"/>
      <c r="RR41" s="128"/>
      <c r="RS41" s="128"/>
      <c r="RT41" s="128"/>
      <c r="RU41" s="128"/>
      <c r="RV41" s="128"/>
      <c r="RW41" s="128"/>
      <c r="RX41" s="128"/>
      <c r="RY41" s="128"/>
      <c r="RZ41" s="128"/>
      <c r="SA41" s="128"/>
      <c r="SB41" s="128"/>
      <c r="SC41" s="128"/>
      <c r="ABC41" s="128"/>
      <c r="ABD41" s="128"/>
      <c r="ABL41" s="128"/>
      <c r="ABM41" s="128"/>
      <c r="ABN41" s="128"/>
      <c r="ABO41" s="128"/>
      <c r="ABP41" s="128"/>
      <c r="ABQ41" s="128"/>
      <c r="ABR41" s="128"/>
      <c r="ABS41" s="128"/>
      <c r="ABT41" s="128"/>
      <c r="ABU41" s="128"/>
      <c r="ABV41" s="128"/>
      <c r="ABW41" s="128"/>
      <c r="ABX41" s="128"/>
      <c r="ABY41" s="128"/>
      <c r="AKY41" s="128"/>
      <c r="AKZ41" s="128"/>
      <c r="ALH41" s="128"/>
      <c r="ALI41" s="128"/>
      <c r="ALJ41" s="128"/>
      <c r="ALK41" s="128"/>
      <c r="ALL41" s="128"/>
      <c r="ALM41" s="128"/>
      <c r="ALN41" s="128"/>
      <c r="ALO41" s="128"/>
      <c r="ALP41" s="128"/>
      <c r="ALQ41" s="128"/>
      <c r="ALR41" s="128"/>
      <c r="ALS41" s="128"/>
      <c r="ALT41" s="128"/>
      <c r="ALU41" s="128"/>
      <c r="AUU41" s="128"/>
      <c r="AUV41" s="128"/>
      <c r="AVD41" s="128"/>
      <c r="AVE41" s="128"/>
      <c r="AVF41" s="128"/>
      <c r="AVG41" s="128"/>
      <c r="AVH41" s="128"/>
      <c r="AVI41" s="128"/>
      <c r="AVJ41" s="128"/>
      <c r="AVK41" s="128"/>
      <c r="AVL41" s="128"/>
      <c r="AVM41" s="128"/>
      <c r="AVN41" s="128"/>
      <c r="AVO41" s="128"/>
      <c r="AVP41" s="128"/>
      <c r="AVQ41" s="128"/>
      <c r="BEQ41" s="128"/>
      <c r="BER41" s="128"/>
      <c r="BEZ41" s="128"/>
      <c r="BFA41" s="128"/>
      <c r="BFB41" s="128"/>
      <c r="BFC41" s="128"/>
      <c r="BFD41" s="128"/>
      <c r="BFE41" s="128"/>
      <c r="BFF41" s="128"/>
      <c r="BFG41" s="128"/>
      <c r="BFH41" s="128"/>
      <c r="BFI41" s="128"/>
      <c r="BFJ41" s="128"/>
      <c r="BFK41" s="128"/>
      <c r="BFL41" s="128"/>
      <c r="BFM41" s="128"/>
      <c r="BOM41" s="128"/>
      <c r="BON41" s="128"/>
      <c r="BOV41" s="128"/>
      <c r="BOW41" s="128"/>
      <c r="BOX41" s="128"/>
      <c r="BOY41" s="128"/>
      <c r="BOZ41" s="128"/>
      <c r="BPA41" s="128"/>
      <c r="BPB41" s="128"/>
      <c r="BPC41" s="128"/>
      <c r="BPD41" s="128"/>
      <c r="BPE41" s="128"/>
      <c r="BPF41" s="128"/>
      <c r="BPG41" s="128"/>
      <c r="BPH41" s="128"/>
      <c r="BPI41" s="128"/>
      <c r="BYI41" s="128"/>
      <c r="BYJ41" s="128"/>
      <c r="BYR41" s="128"/>
      <c r="BYS41" s="128"/>
      <c r="BYT41" s="128"/>
      <c r="BYU41" s="128"/>
      <c r="BYV41" s="128"/>
      <c r="BYW41" s="128"/>
      <c r="BYX41" s="128"/>
      <c r="BYY41" s="128"/>
      <c r="BYZ41" s="128"/>
      <c r="BZA41" s="128"/>
      <c r="BZB41" s="128"/>
      <c r="BZC41" s="128"/>
      <c r="BZD41" s="128"/>
      <c r="BZE41" s="128"/>
      <c r="CIE41" s="128"/>
      <c r="CIF41" s="128"/>
      <c r="CIN41" s="128"/>
      <c r="CIO41" s="128"/>
      <c r="CIP41" s="128"/>
      <c r="CIQ41" s="128"/>
      <c r="CIR41" s="128"/>
      <c r="CIS41" s="128"/>
      <c r="CIT41" s="128"/>
      <c r="CIU41" s="128"/>
      <c r="CIV41" s="128"/>
      <c r="CIW41" s="128"/>
      <c r="CIX41" s="128"/>
      <c r="CIY41" s="128"/>
      <c r="CIZ41" s="128"/>
      <c r="CJA41" s="128"/>
      <c r="CSA41" s="128"/>
      <c r="CSB41" s="128"/>
      <c r="CSJ41" s="128"/>
      <c r="CSK41" s="128"/>
      <c r="CSL41" s="128"/>
      <c r="CSM41" s="128"/>
      <c r="CSN41" s="128"/>
      <c r="CSO41" s="128"/>
      <c r="CSP41" s="128"/>
      <c r="CSQ41" s="128"/>
      <c r="CSR41" s="128"/>
      <c r="CSS41" s="128"/>
      <c r="CST41" s="128"/>
      <c r="CSU41" s="128"/>
      <c r="CSV41" s="128"/>
      <c r="CSW41" s="128"/>
      <c r="DBW41" s="128"/>
      <c r="DBX41" s="128"/>
      <c r="DCF41" s="128"/>
      <c r="DCG41" s="128"/>
      <c r="DCH41" s="128"/>
      <c r="DCI41" s="128"/>
      <c r="DCJ41" s="128"/>
      <c r="DCK41" s="128"/>
      <c r="DCL41" s="128"/>
      <c r="DCM41" s="128"/>
      <c r="DCN41" s="128"/>
      <c r="DCO41" s="128"/>
      <c r="DCP41" s="128"/>
      <c r="DCQ41" s="128"/>
      <c r="DCR41" s="128"/>
      <c r="DCS41" s="128"/>
      <c r="DLS41" s="128"/>
      <c r="DLT41" s="128"/>
      <c r="DMB41" s="128"/>
      <c r="DMC41" s="128"/>
      <c r="DMD41" s="128"/>
      <c r="DME41" s="128"/>
      <c r="DMF41" s="128"/>
      <c r="DMG41" s="128"/>
      <c r="DMH41" s="128"/>
      <c r="DMI41" s="128"/>
      <c r="DMJ41" s="128"/>
      <c r="DMK41" s="128"/>
      <c r="DML41" s="128"/>
      <c r="DMM41" s="128"/>
      <c r="DMN41" s="128"/>
      <c r="DMO41" s="128"/>
      <c r="DVO41" s="128"/>
      <c r="DVP41" s="128"/>
      <c r="DVX41" s="128"/>
      <c r="DVY41" s="128"/>
      <c r="DVZ41" s="128"/>
      <c r="DWA41" s="128"/>
      <c r="DWB41" s="128"/>
      <c r="DWC41" s="128"/>
      <c r="DWD41" s="128"/>
      <c r="DWE41" s="128"/>
      <c r="DWF41" s="128"/>
      <c r="DWG41" s="128"/>
      <c r="DWH41" s="128"/>
      <c r="DWI41" s="128"/>
      <c r="DWJ41" s="128"/>
      <c r="DWK41" s="128"/>
      <c r="EFK41" s="128"/>
      <c r="EFL41" s="128"/>
      <c r="EFT41" s="128"/>
      <c r="EFU41" s="128"/>
      <c r="EFV41" s="128"/>
      <c r="EFW41" s="128"/>
      <c r="EFX41" s="128"/>
      <c r="EFY41" s="128"/>
      <c r="EFZ41" s="128"/>
      <c r="EGA41" s="128"/>
      <c r="EGB41" s="128"/>
      <c r="EGC41" s="128"/>
      <c r="EGD41" s="128"/>
      <c r="EGE41" s="128"/>
      <c r="EGF41" s="128"/>
      <c r="EGG41" s="128"/>
      <c r="EPG41" s="128"/>
      <c r="EPH41" s="128"/>
      <c r="EPP41" s="128"/>
      <c r="EPQ41" s="128"/>
      <c r="EPR41" s="128"/>
      <c r="EPS41" s="128"/>
      <c r="EPT41" s="128"/>
      <c r="EPU41" s="128"/>
      <c r="EPV41" s="128"/>
      <c r="EPW41" s="128"/>
      <c r="EPX41" s="128"/>
      <c r="EPY41" s="128"/>
      <c r="EPZ41" s="128"/>
      <c r="EQA41" s="128"/>
      <c r="EQB41" s="128"/>
      <c r="EQC41" s="128"/>
      <c r="EZC41" s="128"/>
      <c r="EZD41" s="128"/>
      <c r="EZL41" s="128"/>
      <c r="EZM41" s="128"/>
      <c r="EZN41" s="128"/>
      <c r="EZO41" s="128"/>
      <c r="EZP41" s="128"/>
      <c r="EZQ41" s="128"/>
      <c r="EZR41" s="128"/>
      <c r="EZS41" s="128"/>
      <c r="EZT41" s="128"/>
      <c r="EZU41" s="128"/>
      <c r="EZV41" s="128"/>
      <c r="EZW41" s="128"/>
      <c r="EZX41" s="128"/>
      <c r="EZY41" s="128"/>
      <c r="FIY41" s="128"/>
      <c r="FIZ41" s="128"/>
      <c r="FJH41" s="128"/>
      <c r="FJI41" s="128"/>
      <c r="FJJ41" s="128"/>
      <c r="FJK41" s="128"/>
      <c r="FJL41" s="128"/>
      <c r="FJM41" s="128"/>
      <c r="FJN41" s="128"/>
      <c r="FJO41" s="128"/>
      <c r="FJP41" s="128"/>
      <c r="FJQ41" s="128"/>
      <c r="FJR41" s="128"/>
      <c r="FJS41" s="128"/>
      <c r="FJT41" s="128"/>
      <c r="FJU41" s="128"/>
      <c r="FSU41" s="128"/>
      <c r="FSV41" s="128"/>
      <c r="FTD41" s="128"/>
      <c r="FTE41" s="128"/>
      <c r="FTF41" s="128"/>
      <c r="FTG41" s="128"/>
      <c r="FTH41" s="128"/>
      <c r="FTI41" s="128"/>
      <c r="FTJ41" s="128"/>
      <c r="FTK41" s="128"/>
      <c r="FTL41" s="128"/>
      <c r="FTM41" s="128"/>
      <c r="FTN41" s="128"/>
      <c r="FTO41" s="128"/>
      <c r="FTP41" s="128"/>
      <c r="FTQ41" s="128"/>
      <c r="GCQ41" s="128"/>
      <c r="GCR41" s="128"/>
      <c r="GCZ41" s="128"/>
      <c r="GDA41" s="128"/>
      <c r="GDB41" s="128"/>
      <c r="GDC41" s="128"/>
      <c r="GDD41" s="128"/>
      <c r="GDE41" s="128"/>
      <c r="GDF41" s="128"/>
      <c r="GDG41" s="128"/>
      <c r="GDH41" s="128"/>
      <c r="GDI41" s="128"/>
      <c r="GDJ41" s="128"/>
      <c r="GDK41" s="128"/>
      <c r="GDL41" s="128"/>
      <c r="GDM41" s="128"/>
      <c r="GMM41" s="128"/>
      <c r="GMN41" s="128"/>
      <c r="GMV41" s="128"/>
      <c r="GMW41" s="128"/>
      <c r="GMX41" s="128"/>
      <c r="GMY41" s="128"/>
      <c r="GMZ41" s="128"/>
      <c r="GNA41" s="128"/>
      <c r="GNB41" s="128"/>
      <c r="GNC41" s="128"/>
      <c r="GND41" s="128"/>
      <c r="GNE41" s="128"/>
      <c r="GNF41" s="128"/>
      <c r="GNG41" s="128"/>
      <c r="GNH41" s="128"/>
      <c r="GNI41" s="128"/>
      <c r="GWI41" s="128"/>
      <c r="GWJ41" s="128"/>
      <c r="GWR41" s="128"/>
      <c r="GWS41" s="128"/>
      <c r="GWT41" s="128"/>
      <c r="GWU41" s="128"/>
      <c r="GWV41" s="128"/>
      <c r="GWW41" s="128"/>
      <c r="GWX41" s="128"/>
      <c r="GWY41" s="128"/>
      <c r="GWZ41" s="128"/>
      <c r="GXA41" s="128"/>
      <c r="GXB41" s="128"/>
      <c r="GXC41" s="128"/>
      <c r="GXD41" s="128"/>
      <c r="GXE41" s="128"/>
      <c r="HGE41" s="128"/>
      <c r="HGF41" s="128"/>
      <c r="HGN41" s="128"/>
      <c r="HGO41" s="128"/>
      <c r="HGP41" s="128"/>
      <c r="HGQ41" s="128"/>
      <c r="HGR41" s="128"/>
      <c r="HGS41" s="128"/>
      <c r="HGT41" s="128"/>
      <c r="HGU41" s="128"/>
      <c r="HGV41" s="128"/>
      <c r="HGW41" s="128"/>
      <c r="HGX41" s="128"/>
      <c r="HGY41" s="128"/>
      <c r="HGZ41" s="128"/>
      <c r="HHA41" s="128"/>
      <c r="HQA41" s="128"/>
      <c r="HQB41" s="128"/>
      <c r="HQJ41" s="128"/>
      <c r="HQK41" s="128"/>
      <c r="HQL41" s="128"/>
      <c r="HQM41" s="128"/>
      <c r="HQN41" s="128"/>
      <c r="HQO41" s="128"/>
      <c r="HQP41" s="128"/>
      <c r="HQQ41" s="128"/>
      <c r="HQR41" s="128"/>
      <c r="HQS41" s="128"/>
      <c r="HQT41" s="128"/>
      <c r="HQU41" s="128"/>
      <c r="HQV41" s="128"/>
      <c r="HQW41" s="128"/>
      <c r="HZW41" s="128"/>
      <c r="HZX41" s="128"/>
      <c r="IAF41" s="128"/>
      <c r="IAG41" s="128"/>
      <c r="IAH41" s="128"/>
      <c r="IAI41" s="128"/>
      <c r="IAJ41" s="128"/>
      <c r="IAK41" s="128"/>
      <c r="IAL41" s="128"/>
      <c r="IAM41" s="128"/>
      <c r="IAN41" s="128"/>
      <c r="IAO41" s="128"/>
      <c r="IAP41" s="128"/>
      <c r="IAQ41" s="128"/>
      <c r="IAR41" s="128"/>
      <c r="IAS41" s="128"/>
      <c r="IJS41" s="128"/>
      <c r="IJT41" s="128"/>
      <c r="IKB41" s="128"/>
      <c r="IKC41" s="128"/>
      <c r="IKD41" s="128"/>
      <c r="IKE41" s="128"/>
      <c r="IKF41" s="128"/>
      <c r="IKG41" s="128"/>
      <c r="IKH41" s="128"/>
      <c r="IKI41" s="128"/>
      <c r="IKJ41" s="128"/>
      <c r="IKK41" s="128"/>
      <c r="IKL41" s="128"/>
      <c r="IKM41" s="128"/>
      <c r="IKN41" s="128"/>
      <c r="IKO41" s="128"/>
      <c r="ITO41" s="128"/>
      <c r="ITP41" s="128"/>
      <c r="ITX41" s="128"/>
      <c r="ITY41" s="128"/>
      <c r="ITZ41" s="128"/>
      <c r="IUA41" s="128"/>
      <c r="IUB41" s="128"/>
      <c r="IUC41" s="128"/>
      <c r="IUD41" s="128"/>
      <c r="IUE41" s="128"/>
      <c r="IUF41" s="128"/>
      <c r="IUG41" s="128"/>
      <c r="IUH41" s="128"/>
      <c r="IUI41" s="128"/>
      <c r="IUJ41" s="128"/>
      <c r="IUK41" s="128"/>
      <c r="JDK41" s="128"/>
      <c r="JDL41" s="128"/>
      <c r="JDT41" s="128"/>
      <c r="JDU41" s="128"/>
      <c r="JDV41" s="128"/>
      <c r="JDW41" s="128"/>
      <c r="JDX41" s="128"/>
      <c r="JDY41" s="128"/>
      <c r="JDZ41" s="128"/>
      <c r="JEA41" s="128"/>
      <c r="JEB41" s="128"/>
      <c r="JEC41" s="128"/>
      <c r="JED41" s="128"/>
      <c r="JEE41" s="128"/>
      <c r="JEF41" s="128"/>
      <c r="JEG41" s="128"/>
      <c r="JNG41" s="128"/>
      <c r="JNH41" s="128"/>
      <c r="JNP41" s="128"/>
      <c r="JNQ41" s="128"/>
      <c r="JNR41" s="128"/>
      <c r="JNS41" s="128"/>
      <c r="JNT41" s="128"/>
      <c r="JNU41" s="128"/>
      <c r="JNV41" s="128"/>
      <c r="JNW41" s="128"/>
      <c r="JNX41" s="128"/>
      <c r="JNY41" s="128"/>
      <c r="JNZ41" s="128"/>
      <c r="JOA41" s="128"/>
      <c r="JOB41" s="128"/>
      <c r="JOC41" s="128"/>
      <c r="JXC41" s="128"/>
      <c r="JXD41" s="128"/>
      <c r="JXL41" s="128"/>
      <c r="JXM41" s="128"/>
      <c r="JXN41" s="128"/>
      <c r="JXO41" s="128"/>
      <c r="JXP41" s="128"/>
      <c r="JXQ41" s="128"/>
      <c r="JXR41" s="128"/>
      <c r="JXS41" s="128"/>
      <c r="JXT41" s="128"/>
      <c r="JXU41" s="128"/>
      <c r="JXV41" s="128"/>
      <c r="JXW41" s="128"/>
      <c r="JXX41" s="128"/>
      <c r="JXY41" s="128"/>
      <c r="KGY41" s="128"/>
      <c r="KGZ41" s="128"/>
      <c r="KHH41" s="128"/>
      <c r="KHI41" s="128"/>
      <c r="KHJ41" s="128"/>
      <c r="KHK41" s="128"/>
      <c r="KHL41" s="128"/>
      <c r="KHM41" s="128"/>
      <c r="KHN41" s="128"/>
      <c r="KHO41" s="128"/>
      <c r="KHP41" s="128"/>
      <c r="KHQ41" s="128"/>
      <c r="KHR41" s="128"/>
      <c r="KHS41" s="128"/>
      <c r="KHT41" s="128"/>
      <c r="KHU41" s="128"/>
      <c r="KQU41" s="128"/>
      <c r="KQV41" s="128"/>
      <c r="KRD41" s="128"/>
      <c r="KRE41" s="128"/>
      <c r="KRF41" s="128"/>
      <c r="KRG41" s="128"/>
      <c r="KRH41" s="128"/>
      <c r="KRI41" s="128"/>
      <c r="KRJ41" s="128"/>
      <c r="KRK41" s="128"/>
      <c r="KRL41" s="128"/>
      <c r="KRM41" s="128"/>
      <c r="KRN41" s="128"/>
      <c r="KRO41" s="128"/>
      <c r="KRP41" s="128"/>
      <c r="KRQ41" s="128"/>
      <c r="LAQ41" s="128"/>
      <c r="LAR41" s="128"/>
      <c r="LAZ41" s="128"/>
      <c r="LBA41" s="128"/>
      <c r="LBB41" s="128"/>
      <c r="LBC41" s="128"/>
      <c r="LBD41" s="128"/>
      <c r="LBE41" s="128"/>
      <c r="LBF41" s="128"/>
      <c r="LBG41" s="128"/>
      <c r="LBH41" s="128"/>
      <c r="LBI41" s="128"/>
      <c r="LBJ41" s="128"/>
      <c r="LBK41" s="128"/>
      <c r="LBL41" s="128"/>
      <c r="LBM41" s="128"/>
      <c r="LKM41" s="128"/>
      <c r="LKN41" s="128"/>
      <c r="LKV41" s="128"/>
      <c r="LKW41" s="128"/>
      <c r="LKX41" s="128"/>
      <c r="LKY41" s="128"/>
      <c r="LKZ41" s="128"/>
      <c r="LLA41" s="128"/>
      <c r="LLB41" s="128"/>
      <c r="LLC41" s="128"/>
      <c r="LLD41" s="128"/>
      <c r="LLE41" s="128"/>
      <c r="LLF41" s="128"/>
      <c r="LLG41" s="128"/>
      <c r="LLH41" s="128"/>
      <c r="LLI41" s="128"/>
      <c r="LUI41" s="128"/>
      <c r="LUJ41" s="128"/>
      <c r="LUR41" s="128"/>
      <c r="LUS41" s="128"/>
      <c r="LUT41" s="128"/>
      <c r="LUU41" s="128"/>
      <c r="LUV41" s="128"/>
      <c r="LUW41" s="128"/>
      <c r="LUX41" s="128"/>
      <c r="LUY41" s="128"/>
      <c r="LUZ41" s="128"/>
      <c r="LVA41" s="128"/>
      <c r="LVB41" s="128"/>
      <c r="LVC41" s="128"/>
      <c r="LVD41" s="128"/>
      <c r="LVE41" s="128"/>
      <c r="MEE41" s="128"/>
      <c r="MEF41" s="128"/>
      <c r="MEN41" s="128"/>
      <c r="MEO41" s="128"/>
      <c r="MEP41" s="128"/>
      <c r="MEQ41" s="128"/>
      <c r="MER41" s="128"/>
      <c r="MES41" s="128"/>
      <c r="MET41" s="128"/>
      <c r="MEU41" s="128"/>
      <c r="MEV41" s="128"/>
      <c r="MEW41" s="128"/>
      <c r="MEX41" s="128"/>
      <c r="MEY41" s="128"/>
      <c r="MEZ41" s="128"/>
      <c r="MFA41" s="128"/>
      <c r="MOA41" s="128"/>
      <c r="MOB41" s="128"/>
      <c r="MOJ41" s="128"/>
      <c r="MOK41" s="128"/>
      <c r="MOL41" s="128"/>
      <c r="MOM41" s="128"/>
      <c r="MON41" s="128"/>
      <c r="MOO41" s="128"/>
      <c r="MOP41" s="128"/>
      <c r="MOQ41" s="128"/>
      <c r="MOR41" s="128"/>
      <c r="MOS41" s="128"/>
      <c r="MOT41" s="128"/>
      <c r="MOU41" s="128"/>
      <c r="MOV41" s="128"/>
      <c r="MOW41" s="128"/>
      <c r="MXW41" s="128"/>
      <c r="MXX41" s="128"/>
      <c r="MYF41" s="128"/>
      <c r="MYG41" s="128"/>
      <c r="MYH41" s="128"/>
      <c r="MYI41" s="128"/>
      <c r="MYJ41" s="128"/>
      <c r="MYK41" s="128"/>
      <c r="MYL41" s="128"/>
      <c r="MYM41" s="128"/>
      <c r="MYN41" s="128"/>
      <c r="MYO41" s="128"/>
      <c r="MYP41" s="128"/>
      <c r="MYQ41" s="128"/>
      <c r="MYR41" s="128"/>
      <c r="MYS41" s="128"/>
      <c r="NHS41" s="128"/>
      <c r="NHT41" s="128"/>
      <c r="NIB41" s="128"/>
      <c r="NIC41" s="128"/>
      <c r="NID41" s="128"/>
      <c r="NIE41" s="128"/>
      <c r="NIF41" s="128"/>
      <c r="NIG41" s="128"/>
      <c r="NIH41" s="128"/>
      <c r="NII41" s="128"/>
      <c r="NIJ41" s="128"/>
      <c r="NIK41" s="128"/>
      <c r="NIL41" s="128"/>
      <c r="NIM41" s="128"/>
      <c r="NIN41" s="128"/>
      <c r="NIO41" s="128"/>
      <c r="NRO41" s="128"/>
      <c r="NRP41" s="128"/>
      <c r="NRX41" s="128"/>
      <c r="NRY41" s="128"/>
      <c r="NRZ41" s="128"/>
      <c r="NSA41" s="128"/>
      <c r="NSB41" s="128"/>
      <c r="NSC41" s="128"/>
      <c r="NSD41" s="128"/>
      <c r="NSE41" s="128"/>
      <c r="NSF41" s="128"/>
      <c r="NSG41" s="128"/>
      <c r="NSH41" s="128"/>
      <c r="NSI41" s="128"/>
      <c r="NSJ41" s="128"/>
      <c r="NSK41" s="128"/>
      <c r="OBK41" s="128"/>
      <c r="OBL41" s="128"/>
      <c r="OBT41" s="128"/>
      <c r="OBU41" s="128"/>
      <c r="OBV41" s="128"/>
      <c r="OBW41" s="128"/>
      <c r="OBX41" s="128"/>
      <c r="OBY41" s="128"/>
      <c r="OBZ41" s="128"/>
      <c r="OCA41" s="128"/>
      <c r="OCB41" s="128"/>
      <c r="OCC41" s="128"/>
      <c r="OCD41" s="128"/>
      <c r="OCE41" s="128"/>
      <c r="OCF41" s="128"/>
      <c r="OCG41" s="128"/>
      <c r="OLG41" s="128"/>
      <c r="OLH41" s="128"/>
      <c r="OLP41" s="128"/>
      <c r="OLQ41" s="128"/>
      <c r="OLR41" s="128"/>
      <c r="OLS41" s="128"/>
      <c r="OLT41" s="128"/>
      <c r="OLU41" s="128"/>
      <c r="OLV41" s="128"/>
      <c r="OLW41" s="128"/>
      <c r="OLX41" s="128"/>
      <c r="OLY41" s="128"/>
      <c r="OLZ41" s="128"/>
      <c r="OMA41" s="128"/>
      <c r="OMB41" s="128"/>
      <c r="OMC41" s="128"/>
      <c r="OVC41" s="128"/>
      <c r="OVD41" s="128"/>
      <c r="OVL41" s="128"/>
      <c r="OVM41" s="128"/>
      <c r="OVN41" s="128"/>
      <c r="OVO41" s="128"/>
      <c r="OVP41" s="128"/>
      <c r="OVQ41" s="128"/>
      <c r="OVR41" s="128"/>
      <c r="OVS41" s="128"/>
      <c r="OVT41" s="128"/>
      <c r="OVU41" s="128"/>
      <c r="OVV41" s="128"/>
      <c r="OVW41" s="128"/>
      <c r="OVX41" s="128"/>
      <c r="OVY41" s="128"/>
      <c r="PEY41" s="128"/>
      <c r="PEZ41" s="128"/>
      <c r="PFH41" s="128"/>
      <c r="PFI41" s="128"/>
      <c r="PFJ41" s="128"/>
      <c r="PFK41" s="128"/>
      <c r="PFL41" s="128"/>
      <c r="PFM41" s="128"/>
      <c r="PFN41" s="128"/>
      <c r="PFO41" s="128"/>
      <c r="PFP41" s="128"/>
      <c r="PFQ41" s="128"/>
      <c r="PFR41" s="128"/>
      <c r="PFS41" s="128"/>
      <c r="PFT41" s="128"/>
      <c r="PFU41" s="128"/>
      <c r="POU41" s="128"/>
      <c r="POV41" s="128"/>
      <c r="PPD41" s="128"/>
      <c r="PPE41" s="128"/>
      <c r="PPF41" s="128"/>
      <c r="PPG41" s="128"/>
      <c r="PPH41" s="128"/>
      <c r="PPI41" s="128"/>
      <c r="PPJ41" s="128"/>
      <c r="PPK41" s="128"/>
      <c r="PPL41" s="128"/>
      <c r="PPM41" s="128"/>
      <c r="PPN41" s="128"/>
      <c r="PPO41" s="128"/>
      <c r="PPP41" s="128"/>
      <c r="PPQ41" s="128"/>
      <c r="PYQ41" s="128"/>
      <c r="PYR41" s="128"/>
      <c r="PYZ41" s="128"/>
      <c r="PZA41" s="128"/>
      <c r="PZB41" s="128"/>
      <c r="PZC41" s="128"/>
      <c r="PZD41" s="128"/>
      <c r="PZE41" s="128"/>
      <c r="PZF41" s="128"/>
      <c r="PZG41" s="128"/>
      <c r="PZH41" s="128"/>
      <c r="PZI41" s="128"/>
      <c r="PZJ41" s="128"/>
      <c r="PZK41" s="128"/>
      <c r="PZL41" s="128"/>
      <c r="PZM41" s="128"/>
      <c r="QIM41" s="128"/>
      <c r="QIN41" s="128"/>
      <c r="QIV41" s="128"/>
      <c r="QIW41" s="128"/>
      <c r="QIX41" s="128"/>
      <c r="QIY41" s="128"/>
      <c r="QIZ41" s="128"/>
      <c r="QJA41" s="128"/>
      <c r="QJB41" s="128"/>
      <c r="QJC41" s="128"/>
      <c r="QJD41" s="128"/>
      <c r="QJE41" s="128"/>
      <c r="QJF41" s="128"/>
      <c r="QJG41" s="128"/>
      <c r="QJH41" s="128"/>
      <c r="QJI41" s="128"/>
      <c r="QSI41" s="128"/>
      <c r="QSJ41" s="128"/>
      <c r="QSR41" s="128"/>
      <c r="QSS41" s="128"/>
      <c r="QST41" s="128"/>
      <c r="QSU41" s="128"/>
      <c r="QSV41" s="128"/>
      <c r="QSW41" s="128"/>
      <c r="QSX41" s="128"/>
      <c r="QSY41" s="128"/>
      <c r="QSZ41" s="128"/>
      <c r="QTA41" s="128"/>
      <c r="QTB41" s="128"/>
      <c r="QTC41" s="128"/>
      <c r="QTD41" s="128"/>
      <c r="QTE41" s="128"/>
      <c r="RCE41" s="128"/>
      <c r="RCF41" s="128"/>
      <c r="RCN41" s="128"/>
      <c r="RCO41" s="128"/>
      <c r="RCP41" s="128"/>
      <c r="RCQ41" s="128"/>
      <c r="RCR41" s="128"/>
      <c r="RCS41" s="128"/>
      <c r="RCT41" s="128"/>
      <c r="RCU41" s="128"/>
      <c r="RCV41" s="128"/>
      <c r="RCW41" s="128"/>
      <c r="RCX41" s="128"/>
      <c r="RCY41" s="128"/>
      <c r="RCZ41" s="128"/>
      <c r="RDA41" s="128"/>
      <c r="RMA41" s="128"/>
      <c r="RMB41" s="128"/>
      <c r="RMJ41" s="128"/>
      <c r="RMK41" s="128"/>
      <c r="RML41" s="128"/>
      <c r="RMM41" s="128"/>
      <c r="RMN41" s="128"/>
      <c r="RMO41" s="128"/>
      <c r="RMP41" s="128"/>
      <c r="RMQ41" s="128"/>
      <c r="RMR41" s="128"/>
      <c r="RMS41" s="128"/>
      <c r="RMT41" s="128"/>
      <c r="RMU41" s="128"/>
      <c r="RMV41" s="128"/>
      <c r="RMW41" s="128"/>
      <c r="RVW41" s="128"/>
      <c r="RVX41" s="128"/>
      <c r="RWF41" s="128"/>
      <c r="RWG41" s="128"/>
      <c r="RWH41" s="128"/>
      <c r="RWI41" s="128"/>
      <c r="RWJ41" s="128"/>
      <c r="RWK41" s="128"/>
      <c r="RWL41" s="128"/>
      <c r="RWM41" s="128"/>
      <c r="RWN41" s="128"/>
      <c r="RWO41" s="128"/>
      <c r="RWP41" s="128"/>
      <c r="RWQ41" s="128"/>
      <c r="RWR41" s="128"/>
      <c r="RWS41" s="128"/>
      <c r="SFS41" s="128"/>
      <c r="SFT41" s="128"/>
      <c r="SGB41" s="128"/>
      <c r="SGC41" s="128"/>
      <c r="SGD41" s="128"/>
      <c r="SGE41" s="128"/>
      <c r="SGF41" s="128"/>
      <c r="SGG41" s="128"/>
      <c r="SGH41" s="128"/>
      <c r="SGI41" s="128"/>
      <c r="SGJ41" s="128"/>
      <c r="SGK41" s="128"/>
      <c r="SGL41" s="128"/>
      <c r="SGM41" s="128"/>
      <c r="SGN41" s="128"/>
      <c r="SGO41" s="128"/>
      <c r="SPO41" s="128"/>
      <c r="SPP41" s="128"/>
      <c r="SPX41" s="128"/>
      <c r="SPY41" s="128"/>
      <c r="SPZ41" s="128"/>
      <c r="SQA41" s="128"/>
      <c r="SQB41" s="128"/>
      <c r="SQC41" s="128"/>
      <c r="SQD41" s="128"/>
      <c r="SQE41" s="128"/>
      <c r="SQF41" s="128"/>
      <c r="SQG41" s="128"/>
      <c r="SQH41" s="128"/>
      <c r="SQI41" s="128"/>
      <c r="SQJ41" s="128"/>
      <c r="SQK41" s="128"/>
      <c r="SZK41" s="128"/>
      <c r="SZL41" s="128"/>
      <c r="SZT41" s="128"/>
      <c r="SZU41" s="128"/>
      <c r="SZV41" s="128"/>
      <c r="SZW41" s="128"/>
      <c r="SZX41" s="128"/>
      <c r="SZY41" s="128"/>
      <c r="SZZ41" s="128"/>
      <c r="TAA41" s="128"/>
      <c r="TAB41" s="128"/>
      <c r="TAC41" s="128"/>
      <c r="TAD41" s="128"/>
      <c r="TAE41" s="128"/>
      <c r="TAF41" s="128"/>
      <c r="TAG41" s="128"/>
      <c r="TJG41" s="128"/>
      <c r="TJH41" s="128"/>
      <c r="TJP41" s="128"/>
      <c r="TJQ41" s="128"/>
      <c r="TJR41" s="128"/>
      <c r="TJS41" s="128"/>
      <c r="TJT41" s="128"/>
      <c r="TJU41" s="128"/>
      <c r="TJV41" s="128"/>
      <c r="TJW41" s="128"/>
      <c r="TJX41" s="128"/>
      <c r="TJY41" s="128"/>
      <c r="TJZ41" s="128"/>
      <c r="TKA41" s="128"/>
      <c r="TKB41" s="128"/>
      <c r="TKC41" s="128"/>
      <c r="TTC41" s="128"/>
      <c r="TTD41" s="128"/>
      <c r="TTL41" s="128"/>
      <c r="TTM41" s="128"/>
      <c r="TTN41" s="128"/>
      <c r="TTO41" s="128"/>
      <c r="TTP41" s="128"/>
      <c r="TTQ41" s="128"/>
      <c r="TTR41" s="128"/>
      <c r="TTS41" s="128"/>
      <c r="TTT41" s="128"/>
      <c r="TTU41" s="128"/>
      <c r="TTV41" s="128"/>
      <c r="TTW41" s="128"/>
      <c r="TTX41" s="128"/>
      <c r="TTY41" s="128"/>
      <c r="UCY41" s="128"/>
      <c r="UCZ41" s="128"/>
      <c r="UDH41" s="128"/>
      <c r="UDI41" s="128"/>
      <c r="UDJ41" s="128"/>
      <c r="UDK41" s="128"/>
      <c r="UDL41" s="128"/>
      <c r="UDM41" s="128"/>
      <c r="UDN41" s="128"/>
      <c r="UDO41" s="128"/>
      <c r="UDP41" s="128"/>
      <c r="UDQ41" s="128"/>
      <c r="UDR41" s="128"/>
      <c r="UDS41" s="128"/>
      <c r="UDT41" s="128"/>
      <c r="UDU41" s="128"/>
      <c r="UMU41" s="128"/>
      <c r="UMV41" s="128"/>
      <c r="UND41" s="128"/>
      <c r="UNE41" s="128"/>
      <c r="UNF41" s="128"/>
      <c r="UNG41" s="128"/>
      <c r="UNH41" s="128"/>
      <c r="UNI41" s="128"/>
      <c r="UNJ41" s="128"/>
      <c r="UNK41" s="128"/>
      <c r="UNL41" s="128"/>
      <c r="UNM41" s="128"/>
      <c r="UNN41" s="128"/>
      <c r="UNO41" s="128"/>
      <c r="UNP41" s="128"/>
      <c r="UNQ41" s="128"/>
      <c r="UWQ41" s="128"/>
      <c r="UWR41" s="128"/>
      <c r="UWZ41" s="128"/>
      <c r="UXA41" s="128"/>
      <c r="UXB41" s="128"/>
      <c r="UXC41" s="128"/>
      <c r="UXD41" s="128"/>
      <c r="UXE41" s="128"/>
      <c r="UXF41" s="128"/>
      <c r="UXG41" s="128"/>
      <c r="UXH41" s="128"/>
      <c r="UXI41" s="128"/>
      <c r="UXJ41" s="128"/>
      <c r="UXK41" s="128"/>
      <c r="UXL41" s="128"/>
      <c r="UXM41" s="128"/>
      <c r="VGM41" s="128"/>
      <c r="VGN41" s="128"/>
      <c r="VGV41" s="128"/>
      <c r="VGW41" s="128"/>
      <c r="VGX41" s="128"/>
      <c r="VGY41" s="128"/>
      <c r="VGZ41" s="128"/>
      <c r="VHA41" s="128"/>
      <c r="VHB41" s="128"/>
      <c r="VHC41" s="128"/>
      <c r="VHD41" s="128"/>
      <c r="VHE41" s="128"/>
      <c r="VHF41" s="128"/>
      <c r="VHG41" s="128"/>
      <c r="VHH41" s="128"/>
      <c r="VHI41" s="128"/>
      <c r="VQI41" s="128"/>
      <c r="VQJ41" s="128"/>
      <c r="VQR41" s="128"/>
      <c r="VQS41" s="128"/>
      <c r="VQT41" s="128"/>
      <c r="VQU41" s="128"/>
      <c r="VQV41" s="128"/>
      <c r="VQW41" s="128"/>
      <c r="VQX41" s="128"/>
      <c r="VQY41" s="128"/>
      <c r="VQZ41" s="128"/>
      <c r="VRA41" s="128"/>
      <c r="VRB41" s="128"/>
      <c r="VRC41" s="128"/>
      <c r="VRD41" s="128"/>
      <c r="VRE41" s="128"/>
      <c r="WAE41" s="128"/>
      <c r="WAF41" s="128"/>
      <c r="WAN41" s="128"/>
      <c r="WAO41" s="128"/>
      <c r="WAP41" s="128"/>
      <c r="WAQ41" s="128"/>
      <c r="WAR41" s="128"/>
      <c r="WAS41" s="128"/>
      <c r="WAT41" s="128"/>
      <c r="WAU41" s="128"/>
      <c r="WAV41" s="128"/>
      <c r="WAW41" s="128"/>
      <c r="WAX41" s="128"/>
      <c r="WAY41" s="128"/>
      <c r="WAZ41" s="128"/>
      <c r="WBA41" s="128"/>
      <c r="WKA41" s="128"/>
      <c r="WKB41" s="128"/>
      <c r="WKJ41" s="128"/>
      <c r="WKK41" s="128"/>
      <c r="WKL41" s="128"/>
      <c r="WKM41" s="128"/>
      <c r="WKN41" s="128"/>
      <c r="WKO41" s="128"/>
      <c r="WKP41" s="128"/>
      <c r="WKQ41" s="128"/>
      <c r="WKR41" s="128"/>
      <c r="WKS41" s="128"/>
      <c r="WKT41" s="128"/>
      <c r="WKU41" s="128"/>
      <c r="WKV41" s="128"/>
      <c r="WKW41" s="128"/>
      <c r="WTW41" s="128"/>
      <c r="WTX41" s="128"/>
      <c r="WUF41" s="128"/>
      <c r="WUG41" s="128"/>
      <c r="WUH41" s="128"/>
      <c r="WUI41" s="128"/>
      <c r="WUJ41" s="128"/>
      <c r="WUK41" s="128"/>
      <c r="WUL41" s="128"/>
      <c r="WUM41" s="128"/>
      <c r="WUN41" s="128"/>
      <c r="WUO41" s="128"/>
      <c r="WUP41" s="128"/>
      <c r="WUQ41" s="128"/>
      <c r="WUR41" s="128"/>
      <c r="WUS41" s="128"/>
    </row>
    <row r="42" spans="1:1009 1243:2033 2267:3057 3291:4081 4315:5105 5339:6129 6363:7153 7387:8177 8411:9201 9435:10225 10459:11249 11483:12273 12507:13297 13531:14321 14555:15345 15579:16113" outlineLevel="1">
      <c r="A42" s="137"/>
      <c r="B42" s="263" t="s">
        <v>34</v>
      </c>
      <c r="C42" s="248"/>
      <c r="D42" s="258">
        <v>43.457999999999998</v>
      </c>
      <c r="E42" s="257"/>
      <c r="F42" s="258">
        <v>43.457999999999998</v>
      </c>
      <c r="G42" s="245">
        <v>0</v>
      </c>
      <c r="H42" s="229">
        <f t="shared" si="0"/>
        <v>0</v>
      </c>
      <c r="I42" s="247"/>
      <c r="J42" s="247"/>
      <c r="K42" s="247"/>
      <c r="L42" s="247"/>
      <c r="M42" s="248"/>
      <c r="HK42" s="128"/>
      <c r="HL42" s="128"/>
      <c r="HT42" s="128"/>
      <c r="HU42" s="128"/>
      <c r="HV42" s="128"/>
      <c r="HW42" s="128"/>
      <c r="HX42" s="128"/>
      <c r="HY42" s="128"/>
      <c r="HZ42" s="128"/>
      <c r="IA42" s="128"/>
      <c r="IB42" s="128"/>
      <c r="IC42" s="128"/>
      <c r="ID42" s="128"/>
      <c r="IE42" s="128"/>
      <c r="IF42" s="128"/>
      <c r="IG42" s="128"/>
      <c r="RG42" s="128"/>
      <c r="RH42" s="128"/>
      <c r="RP42" s="128"/>
      <c r="RQ42" s="128"/>
      <c r="RR42" s="128"/>
      <c r="RS42" s="128"/>
      <c r="RT42" s="128"/>
      <c r="RU42" s="128"/>
      <c r="RV42" s="128"/>
      <c r="RW42" s="128"/>
      <c r="RX42" s="128"/>
      <c r="RY42" s="128"/>
      <c r="RZ42" s="128"/>
      <c r="SA42" s="128"/>
      <c r="SB42" s="128"/>
      <c r="SC42" s="128"/>
      <c r="ABC42" s="128"/>
      <c r="ABD42" s="128"/>
      <c r="ABL42" s="128"/>
      <c r="ABM42" s="128"/>
      <c r="ABN42" s="128"/>
      <c r="ABO42" s="128"/>
      <c r="ABP42" s="128"/>
      <c r="ABQ42" s="128"/>
      <c r="ABR42" s="128"/>
      <c r="ABS42" s="128"/>
      <c r="ABT42" s="128"/>
      <c r="ABU42" s="128"/>
      <c r="ABV42" s="128"/>
      <c r="ABW42" s="128"/>
      <c r="ABX42" s="128"/>
      <c r="ABY42" s="128"/>
      <c r="AKY42" s="128"/>
      <c r="AKZ42" s="128"/>
      <c r="ALH42" s="128"/>
      <c r="ALI42" s="128"/>
      <c r="ALJ42" s="128"/>
      <c r="ALK42" s="128"/>
      <c r="ALL42" s="128"/>
      <c r="ALM42" s="128"/>
      <c r="ALN42" s="128"/>
      <c r="ALO42" s="128"/>
      <c r="ALP42" s="128"/>
      <c r="ALQ42" s="128"/>
      <c r="ALR42" s="128"/>
      <c r="ALS42" s="128"/>
      <c r="ALT42" s="128"/>
      <c r="ALU42" s="128"/>
      <c r="AUU42" s="128"/>
      <c r="AUV42" s="128"/>
      <c r="AVD42" s="128"/>
      <c r="AVE42" s="128"/>
      <c r="AVF42" s="128"/>
      <c r="AVG42" s="128"/>
      <c r="AVH42" s="128"/>
      <c r="AVI42" s="128"/>
      <c r="AVJ42" s="128"/>
      <c r="AVK42" s="128"/>
      <c r="AVL42" s="128"/>
      <c r="AVM42" s="128"/>
      <c r="AVN42" s="128"/>
      <c r="AVO42" s="128"/>
      <c r="AVP42" s="128"/>
      <c r="AVQ42" s="128"/>
      <c r="BEQ42" s="128"/>
      <c r="BER42" s="128"/>
      <c r="BEZ42" s="128"/>
      <c r="BFA42" s="128"/>
      <c r="BFB42" s="128"/>
      <c r="BFC42" s="128"/>
      <c r="BFD42" s="128"/>
      <c r="BFE42" s="128"/>
      <c r="BFF42" s="128"/>
      <c r="BFG42" s="128"/>
      <c r="BFH42" s="128"/>
      <c r="BFI42" s="128"/>
      <c r="BFJ42" s="128"/>
      <c r="BFK42" s="128"/>
      <c r="BFL42" s="128"/>
      <c r="BFM42" s="128"/>
      <c r="BOM42" s="128"/>
      <c r="BON42" s="128"/>
      <c r="BOV42" s="128"/>
      <c r="BOW42" s="128"/>
      <c r="BOX42" s="128"/>
      <c r="BOY42" s="128"/>
      <c r="BOZ42" s="128"/>
      <c r="BPA42" s="128"/>
      <c r="BPB42" s="128"/>
      <c r="BPC42" s="128"/>
      <c r="BPD42" s="128"/>
      <c r="BPE42" s="128"/>
      <c r="BPF42" s="128"/>
      <c r="BPG42" s="128"/>
      <c r="BPH42" s="128"/>
      <c r="BPI42" s="128"/>
      <c r="BYI42" s="128"/>
      <c r="BYJ42" s="128"/>
      <c r="BYR42" s="128"/>
      <c r="BYS42" s="128"/>
      <c r="BYT42" s="128"/>
      <c r="BYU42" s="128"/>
      <c r="BYV42" s="128"/>
      <c r="BYW42" s="128"/>
      <c r="BYX42" s="128"/>
      <c r="BYY42" s="128"/>
      <c r="BYZ42" s="128"/>
      <c r="BZA42" s="128"/>
      <c r="BZB42" s="128"/>
      <c r="BZC42" s="128"/>
      <c r="BZD42" s="128"/>
      <c r="BZE42" s="128"/>
      <c r="CIE42" s="128"/>
      <c r="CIF42" s="128"/>
      <c r="CIN42" s="128"/>
      <c r="CIO42" s="128"/>
      <c r="CIP42" s="128"/>
      <c r="CIQ42" s="128"/>
      <c r="CIR42" s="128"/>
      <c r="CIS42" s="128"/>
      <c r="CIT42" s="128"/>
      <c r="CIU42" s="128"/>
      <c r="CIV42" s="128"/>
      <c r="CIW42" s="128"/>
      <c r="CIX42" s="128"/>
      <c r="CIY42" s="128"/>
      <c r="CIZ42" s="128"/>
      <c r="CJA42" s="128"/>
      <c r="CSA42" s="128"/>
      <c r="CSB42" s="128"/>
      <c r="CSJ42" s="128"/>
      <c r="CSK42" s="128"/>
      <c r="CSL42" s="128"/>
      <c r="CSM42" s="128"/>
      <c r="CSN42" s="128"/>
      <c r="CSO42" s="128"/>
      <c r="CSP42" s="128"/>
      <c r="CSQ42" s="128"/>
      <c r="CSR42" s="128"/>
      <c r="CSS42" s="128"/>
      <c r="CST42" s="128"/>
      <c r="CSU42" s="128"/>
      <c r="CSV42" s="128"/>
      <c r="CSW42" s="128"/>
      <c r="DBW42" s="128"/>
      <c r="DBX42" s="128"/>
      <c r="DCF42" s="128"/>
      <c r="DCG42" s="128"/>
      <c r="DCH42" s="128"/>
      <c r="DCI42" s="128"/>
      <c r="DCJ42" s="128"/>
      <c r="DCK42" s="128"/>
      <c r="DCL42" s="128"/>
      <c r="DCM42" s="128"/>
      <c r="DCN42" s="128"/>
      <c r="DCO42" s="128"/>
      <c r="DCP42" s="128"/>
      <c r="DCQ42" s="128"/>
      <c r="DCR42" s="128"/>
      <c r="DCS42" s="128"/>
      <c r="DLS42" s="128"/>
      <c r="DLT42" s="128"/>
      <c r="DMB42" s="128"/>
      <c r="DMC42" s="128"/>
      <c r="DMD42" s="128"/>
      <c r="DME42" s="128"/>
      <c r="DMF42" s="128"/>
      <c r="DMG42" s="128"/>
      <c r="DMH42" s="128"/>
      <c r="DMI42" s="128"/>
      <c r="DMJ42" s="128"/>
      <c r="DMK42" s="128"/>
      <c r="DML42" s="128"/>
      <c r="DMM42" s="128"/>
      <c r="DMN42" s="128"/>
      <c r="DMO42" s="128"/>
      <c r="DVO42" s="128"/>
      <c r="DVP42" s="128"/>
      <c r="DVX42" s="128"/>
      <c r="DVY42" s="128"/>
      <c r="DVZ42" s="128"/>
      <c r="DWA42" s="128"/>
      <c r="DWB42" s="128"/>
      <c r="DWC42" s="128"/>
      <c r="DWD42" s="128"/>
      <c r="DWE42" s="128"/>
      <c r="DWF42" s="128"/>
      <c r="DWG42" s="128"/>
      <c r="DWH42" s="128"/>
      <c r="DWI42" s="128"/>
      <c r="DWJ42" s="128"/>
      <c r="DWK42" s="128"/>
      <c r="EFK42" s="128"/>
      <c r="EFL42" s="128"/>
      <c r="EFT42" s="128"/>
      <c r="EFU42" s="128"/>
      <c r="EFV42" s="128"/>
      <c r="EFW42" s="128"/>
      <c r="EFX42" s="128"/>
      <c r="EFY42" s="128"/>
      <c r="EFZ42" s="128"/>
      <c r="EGA42" s="128"/>
      <c r="EGB42" s="128"/>
      <c r="EGC42" s="128"/>
      <c r="EGD42" s="128"/>
      <c r="EGE42" s="128"/>
      <c r="EGF42" s="128"/>
      <c r="EGG42" s="128"/>
      <c r="EPG42" s="128"/>
      <c r="EPH42" s="128"/>
      <c r="EPP42" s="128"/>
      <c r="EPQ42" s="128"/>
      <c r="EPR42" s="128"/>
      <c r="EPS42" s="128"/>
      <c r="EPT42" s="128"/>
      <c r="EPU42" s="128"/>
      <c r="EPV42" s="128"/>
      <c r="EPW42" s="128"/>
      <c r="EPX42" s="128"/>
      <c r="EPY42" s="128"/>
      <c r="EPZ42" s="128"/>
      <c r="EQA42" s="128"/>
      <c r="EQB42" s="128"/>
      <c r="EQC42" s="128"/>
      <c r="EZC42" s="128"/>
      <c r="EZD42" s="128"/>
      <c r="EZL42" s="128"/>
      <c r="EZM42" s="128"/>
      <c r="EZN42" s="128"/>
      <c r="EZO42" s="128"/>
      <c r="EZP42" s="128"/>
      <c r="EZQ42" s="128"/>
      <c r="EZR42" s="128"/>
      <c r="EZS42" s="128"/>
      <c r="EZT42" s="128"/>
      <c r="EZU42" s="128"/>
      <c r="EZV42" s="128"/>
      <c r="EZW42" s="128"/>
      <c r="EZX42" s="128"/>
      <c r="EZY42" s="128"/>
      <c r="FIY42" s="128"/>
      <c r="FIZ42" s="128"/>
      <c r="FJH42" s="128"/>
      <c r="FJI42" s="128"/>
      <c r="FJJ42" s="128"/>
      <c r="FJK42" s="128"/>
      <c r="FJL42" s="128"/>
      <c r="FJM42" s="128"/>
      <c r="FJN42" s="128"/>
      <c r="FJO42" s="128"/>
      <c r="FJP42" s="128"/>
      <c r="FJQ42" s="128"/>
      <c r="FJR42" s="128"/>
      <c r="FJS42" s="128"/>
      <c r="FJT42" s="128"/>
      <c r="FJU42" s="128"/>
      <c r="FSU42" s="128"/>
      <c r="FSV42" s="128"/>
      <c r="FTD42" s="128"/>
      <c r="FTE42" s="128"/>
      <c r="FTF42" s="128"/>
      <c r="FTG42" s="128"/>
      <c r="FTH42" s="128"/>
      <c r="FTI42" s="128"/>
      <c r="FTJ42" s="128"/>
      <c r="FTK42" s="128"/>
      <c r="FTL42" s="128"/>
      <c r="FTM42" s="128"/>
      <c r="FTN42" s="128"/>
      <c r="FTO42" s="128"/>
      <c r="FTP42" s="128"/>
      <c r="FTQ42" s="128"/>
      <c r="GCQ42" s="128"/>
      <c r="GCR42" s="128"/>
      <c r="GCZ42" s="128"/>
      <c r="GDA42" s="128"/>
      <c r="GDB42" s="128"/>
      <c r="GDC42" s="128"/>
      <c r="GDD42" s="128"/>
      <c r="GDE42" s="128"/>
      <c r="GDF42" s="128"/>
      <c r="GDG42" s="128"/>
      <c r="GDH42" s="128"/>
      <c r="GDI42" s="128"/>
      <c r="GDJ42" s="128"/>
      <c r="GDK42" s="128"/>
      <c r="GDL42" s="128"/>
      <c r="GDM42" s="128"/>
      <c r="GMM42" s="128"/>
      <c r="GMN42" s="128"/>
      <c r="GMV42" s="128"/>
      <c r="GMW42" s="128"/>
      <c r="GMX42" s="128"/>
      <c r="GMY42" s="128"/>
      <c r="GMZ42" s="128"/>
      <c r="GNA42" s="128"/>
      <c r="GNB42" s="128"/>
      <c r="GNC42" s="128"/>
      <c r="GND42" s="128"/>
      <c r="GNE42" s="128"/>
      <c r="GNF42" s="128"/>
      <c r="GNG42" s="128"/>
      <c r="GNH42" s="128"/>
      <c r="GNI42" s="128"/>
      <c r="GWI42" s="128"/>
      <c r="GWJ42" s="128"/>
      <c r="GWR42" s="128"/>
      <c r="GWS42" s="128"/>
      <c r="GWT42" s="128"/>
      <c r="GWU42" s="128"/>
      <c r="GWV42" s="128"/>
      <c r="GWW42" s="128"/>
      <c r="GWX42" s="128"/>
      <c r="GWY42" s="128"/>
      <c r="GWZ42" s="128"/>
      <c r="GXA42" s="128"/>
      <c r="GXB42" s="128"/>
      <c r="GXC42" s="128"/>
      <c r="GXD42" s="128"/>
      <c r="GXE42" s="128"/>
      <c r="HGE42" s="128"/>
      <c r="HGF42" s="128"/>
      <c r="HGN42" s="128"/>
      <c r="HGO42" s="128"/>
      <c r="HGP42" s="128"/>
      <c r="HGQ42" s="128"/>
      <c r="HGR42" s="128"/>
      <c r="HGS42" s="128"/>
      <c r="HGT42" s="128"/>
      <c r="HGU42" s="128"/>
      <c r="HGV42" s="128"/>
      <c r="HGW42" s="128"/>
      <c r="HGX42" s="128"/>
      <c r="HGY42" s="128"/>
      <c r="HGZ42" s="128"/>
      <c r="HHA42" s="128"/>
      <c r="HQA42" s="128"/>
      <c r="HQB42" s="128"/>
      <c r="HQJ42" s="128"/>
      <c r="HQK42" s="128"/>
      <c r="HQL42" s="128"/>
      <c r="HQM42" s="128"/>
      <c r="HQN42" s="128"/>
      <c r="HQO42" s="128"/>
      <c r="HQP42" s="128"/>
      <c r="HQQ42" s="128"/>
      <c r="HQR42" s="128"/>
      <c r="HQS42" s="128"/>
      <c r="HQT42" s="128"/>
      <c r="HQU42" s="128"/>
      <c r="HQV42" s="128"/>
      <c r="HQW42" s="128"/>
      <c r="HZW42" s="128"/>
      <c r="HZX42" s="128"/>
      <c r="IAF42" s="128"/>
      <c r="IAG42" s="128"/>
      <c r="IAH42" s="128"/>
      <c r="IAI42" s="128"/>
      <c r="IAJ42" s="128"/>
      <c r="IAK42" s="128"/>
      <c r="IAL42" s="128"/>
      <c r="IAM42" s="128"/>
      <c r="IAN42" s="128"/>
      <c r="IAO42" s="128"/>
      <c r="IAP42" s="128"/>
      <c r="IAQ42" s="128"/>
      <c r="IAR42" s="128"/>
      <c r="IAS42" s="128"/>
      <c r="IJS42" s="128"/>
      <c r="IJT42" s="128"/>
      <c r="IKB42" s="128"/>
      <c r="IKC42" s="128"/>
      <c r="IKD42" s="128"/>
      <c r="IKE42" s="128"/>
      <c r="IKF42" s="128"/>
      <c r="IKG42" s="128"/>
      <c r="IKH42" s="128"/>
      <c r="IKI42" s="128"/>
      <c r="IKJ42" s="128"/>
      <c r="IKK42" s="128"/>
      <c r="IKL42" s="128"/>
      <c r="IKM42" s="128"/>
      <c r="IKN42" s="128"/>
      <c r="IKO42" s="128"/>
      <c r="ITO42" s="128"/>
      <c r="ITP42" s="128"/>
      <c r="ITX42" s="128"/>
      <c r="ITY42" s="128"/>
      <c r="ITZ42" s="128"/>
      <c r="IUA42" s="128"/>
      <c r="IUB42" s="128"/>
      <c r="IUC42" s="128"/>
      <c r="IUD42" s="128"/>
      <c r="IUE42" s="128"/>
      <c r="IUF42" s="128"/>
      <c r="IUG42" s="128"/>
      <c r="IUH42" s="128"/>
      <c r="IUI42" s="128"/>
      <c r="IUJ42" s="128"/>
      <c r="IUK42" s="128"/>
      <c r="JDK42" s="128"/>
      <c r="JDL42" s="128"/>
      <c r="JDT42" s="128"/>
      <c r="JDU42" s="128"/>
      <c r="JDV42" s="128"/>
      <c r="JDW42" s="128"/>
      <c r="JDX42" s="128"/>
      <c r="JDY42" s="128"/>
      <c r="JDZ42" s="128"/>
      <c r="JEA42" s="128"/>
      <c r="JEB42" s="128"/>
      <c r="JEC42" s="128"/>
      <c r="JED42" s="128"/>
      <c r="JEE42" s="128"/>
      <c r="JEF42" s="128"/>
      <c r="JEG42" s="128"/>
      <c r="JNG42" s="128"/>
      <c r="JNH42" s="128"/>
      <c r="JNP42" s="128"/>
      <c r="JNQ42" s="128"/>
      <c r="JNR42" s="128"/>
      <c r="JNS42" s="128"/>
      <c r="JNT42" s="128"/>
      <c r="JNU42" s="128"/>
      <c r="JNV42" s="128"/>
      <c r="JNW42" s="128"/>
      <c r="JNX42" s="128"/>
      <c r="JNY42" s="128"/>
      <c r="JNZ42" s="128"/>
      <c r="JOA42" s="128"/>
      <c r="JOB42" s="128"/>
      <c r="JOC42" s="128"/>
      <c r="JXC42" s="128"/>
      <c r="JXD42" s="128"/>
      <c r="JXL42" s="128"/>
      <c r="JXM42" s="128"/>
      <c r="JXN42" s="128"/>
      <c r="JXO42" s="128"/>
      <c r="JXP42" s="128"/>
      <c r="JXQ42" s="128"/>
      <c r="JXR42" s="128"/>
      <c r="JXS42" s="128"/>
      <c r="JXT42" s="128"/>
      <c r="JXU42" s="128"/>
      <c r="JXV42" s="128"/>
      <c r="JXW42" s="128"/>
      <c r="JXX42" s="128"/>
      <c r="JXY42" s="128"/>
      <c r="KGY42" s="128"/>
      <c r="KGZ42" s="128"/>
      <c r="KHH42" s="128"/>
      <c r="KHI42" s="128"/>
      <c r="KHJ42" s="128"/>
      <c r="KHK42" s="128"/>
      <c r="KHL42" s="128"/>
      <c r="KHM42" s="128"/>
      <c r="KHN42" s="128"/>
      <c r="KHO42" s="128"/>
      <c r="KHP42" s="128"/>
      <c r="KHQ42" s="128"/>
      <c r="KHR42" s="128"/>
      <c r="KHS42" s="128"/>
      <c r="KHT42" s="128"/>
      <c r="KHU42" s="128"/>
      <c r="KQU42" s="128"/>
      <c r="KQV42" s="128"/>
      <c r="KRD42" s="128"/>
      <c r="KRE42" s="128"/>
      <c r="KRF42" s="128"/>
      <c r="KRG42" s="128"/>
      <c r="KRH42" s="128"/>
      <c r="KRI42" s="128"/>
      <c r="KRJ42" s="128"/>
      <c r="KRK42" s="128"/>
      <c r="KRL42" s="128"/>
      <c r="KRM42" s="128"/>
      <c r="KRN42" s="128"/>
      <c r="KRO42" s="128"/>
      <c r="KRP42" s="128"/>
      <c r="KRQ42" s="128"/>
      <c r="LAQ42" s="128"/>
      <c r="LAR42" s="128"/>
      <c r="LAZ42" s="128"/>
      <c r="LBA42" s="128"/>
      <c r="LBB42" s="128"/>
      <c r="LBC42" s="128"/>
      <c r="LBD42" s="128"/>
      <c r="LBE42" s="128"/>
      <c r="LBF42" s="128"/>
      <c r="LBG42" s="128"/>
      <c r="LBH42" s="128"/>
      <c r="LBI42" s="128"/>
      <c r="LBJ42" s="128"/>
      <c r="LBK42" s="128"/>
      <c r="LBL42" s="128"/>
      <c r="LBM42" s="128"/>
      <c r="LKM42" s="128"/>
      <c r="LKN42" s="128"/>
      <c r="LKV42" s="128"/>
      <c r="LKW42" s="128"/>
      <c r="LKX42" s="128"/>
      <c r="LKY42" s="128"/>
      <c r="LKZ42" s="128"/>
      <c r="LLA42" s="128"/>
      <c r="LLB42" s="128"/>
      <c r="LLC42" s="128"/>
      <c r="LLD42" s="128"/>
      <c r="LLE42" s="128"/>
      <c r="LLF42" s="128"/>
      <c r="LLG42" s="128"/>
      <c r="LLH42" s="128"/>
      <c r="LLI42" s="128"/>
      <c r="LUI42" s="128"/>
      <c r="LUJ42" s="128"/>
      <c r="LUR42" s="128"/>
      <c r="LUS42" s="128"/>
      <c r="LUT42" s="128"/>
      <c r="LUU42" s="128"/>
      <c r="LUV42" s="128"/>
      <c r="LUW42" s="128"/>
      <c r="LUX42" s="128"/>
      <c r="LUY42" s="128"/>
      <c r="LUZ42" s="128"/>
      <c r="LVA42" s="128"/>
      <c r="LVB42" s="128"/>
      <c r="LVC42" s="128"/>
      <c r="LVD42" s="128"/>
      <c r="LVE42" s="128"/>
      <c r="MEE42" s="128"/>
      <c r="MEF42" s="128"/>
      <c r="MEN42" s="128"/>
      <c r="MEO42" s="128"/>
      <c r="MEP42" s="128"/>
      <c r="MEQ42" s="128"/>
      <c r="MER42" s="128"/>
      <c r="MES42" s="128"/>
      <c r="MET42" s="128"/>
      <c r="MEU42" s="128"/>
      <c r="MEV42" s="128"/>
      <c r="MEW42" s="128"/>
      <c r="MEX42" s="128"/>
      <c r="MEY42" s="128"/>
      <c r="MEZ42" s="128"/>
      <c r="MFA42" s="128"/>
      <c r="MOA42" s="128"/>
      <c r="MOB42" s="128"/>
      <c r="MOJ42" s="128"/>
      <c r="MOK42" s="128"/>
      <c r="MOL42" s="128"/>
      <c r="MOM42" s="128"/>
      <c r="MON42" s="128"/>
      <c r="MOO42" s="128"/>
      <c r="MOP42" s="128"/>
      <c r="MOQ42" s="128"/>
      <c r="MOR42" s="128"/>
      <c r="MOS42" s="128"/>
      <c r="MOT42" s="128"/>
      <c r="MOU42" s="128"/>
      <c r="MOV42" s="128"/>
      <c r="MOW42" s="128"/>
      <c r="MXW42" s="128"/>
      <c r="MXX42" s="128"/>
      <c r="MYF42" s="128"/>
      <c r="MYG42" s="128"/>
      <c r="MYH42" s="128"/>
      <c r="MYI42" s="128"/>
      <c r="MYJ42" s="128"/>
      <c r="MYK42" s="128"/>
      <c r="MYL42" s="128"/>
      <c r="MYM42" s="128"/>
      <c r="MYN42" s="128"/>
      <c r="MYO42" s="128"/>
      <c r="MYP42" s="128"/>
      <c r="MYQ42" s="128"/>
      <c r="MYR42" s="128"/>
      <c r="MYS42" s="128"/>
      <c r="NHS42" s="128"/>
      <c r="NHT42" s="128"/>
      <c r="NIB42" s="128"/>
      <c r="NIC42" s="128"/>
      <c r="NID42" s="128"/>
      <c r="NIE42" s="128"/>
      <c r="NIF42" s="128"/>
      <c r="NIG42" s="128"/>
      <c r="NIH42" s="128"/>
      <c r="NII42" s="128"/>
      <c r="NIJ42" s="128"/>
      <c r="NIK42" s="128"/>
      <c r="NIL42" s="128"/>
      <c r="NIM42" s="128"/>
      <c r="NIN42" s="128"/>
      <c r="NIO42" s="128"/>
      <c r="NRO42" s="128"/>
      <c r="NRP42" s="128"/>
      <c r="NRX42" s="128"/>
      <c r="NRY42" s="128"/>
      <c r="NRZ42" s="128"/>
      <c r="NSA42" s="128"/>
      <c r="NSB42" s="128"/>
      <c r="NSC42" s="128"/>
      <c r="NSD42" s="128"/>
      <c r="NSE42" s="128"/>
      <c r="NSF42" s="128"/>
      <c r="NSG42" s="128"/>
      <c r="NSH42" s="128"/>
      <c r="NSI42" s="128"/>
      <c r="NSJ42" s="128"/>
      <c r="NSK42" s="128"/>
      <c r="OBK42" s="128"/>
      <c r="OBL42" s="128"/>
      <c r="OBT42" s="128"/>
      <c r="OBU42" s="128"/>
      <c r="OBV42" s="128"/>
      <c r="OBW42" s="128"/>
      <c r="OBX42" s="128"/>
      <c r="OBY42" s="128"/>
      <c r="OBZ42" s="128"/>
      <c r="OCA42" s="128"/>
      <c r="OCB42" s="128"/>
      <c r="OCC42" s="128"/>
      <c r="OCD42" s="128"/>
      <c r="OCE42" s="128"/>
      <c r="OCF42" s="128"/>
      <c r="OCG42" s="128"/>
      <c r="OLG42" s="128"/>
      <c r="OLH42" s="128"/>
      <c r="OLP42" s="128"/>
      <c r="OLQ42" s="128"/>
      <c r="OLR42" s="128"/>
      <c r="OLS42" s="128"/>
      <c r="OLT42" s="128"/>
      <c r="OLU42" s="128"/>
      <c r="OLV42" s="128"/>
      <c r="OLW42" s="128"/>
      <c r="OLX42" s="128"/>
      <c r="OLY42" s="128"/>
      <c r="OLZ42" s="128"/>
      <c r="OMA42" s="128"/>
      <c r="OMB42" s="128"/>
      <c r="OMC42" s="128"/>
      <c r="OVC42" s="128"/>
      <c r="OVD42" s="128"/>
      <c r="OVL42" s="128"/>
      <c r="OVM42" s="128"/>
      <c r="OVN42" s="128"/>
      <c r="OVO42" s="128"/>
      <c r="OVP42" s="128"/>
      <c r="OVQ42" s="128"/>
      <c r="OVR42" s="128"/>
      <c r="OVS42" s="128"/>
      <c r="OVT42" s="128"/>
      <c r="OVU42" s="128"/>
      <c r="OVV42" s="128"/>
      <c r="OVW42" s="128"/>
      <c r="OVX42" s="128"/>
      <c r="OVY42" s="128"/>
      <c r="PEY42" s="128"/>
      <c r="PEZ42" s="128"/>
      <c r="PFH42" s="128"/>
      <c r="PFI42" s="128"/>
      <c r="PFJ42" s="128"/>
      <c r="PFK42" s="128"/>
      <c r="PFL42" s="128"/>
      <c r="PFM42" s="128"/>
      <c r="PFN42" s="128"/>
      <c r="PFO42" s="128"/>
      <c r="PFP42" s="128"/>
      <c r="PFQ42" s="128"/>
      <c r="PFR42" s="128"/>
      <c r="PFS42" s="128"/>
      <c r="PFT42" s="128"/>
      <c r="PFU42" s="128"/>
      <c r="POU42" s="128"/>
      <c r="POV42" s="128"/>
      <c r="PPD42" s="128"/>
      <c r="PPE42" s="128"/>
      <c r="PPF42" s="128"/>
      <c r="PPG42" s="128"/>
      <c r="PPH42" s="128"/>
      <c r="PPI42" s="128"/>
      <c r="PPJ42" s="128"/>
      <c r="PPK42" s="128"/>
      <c r="PPL42" s="128"/>
      <c r="PPM42" s="128"/>
      <c r="PPN42" s="128"/>
      <c r="PPO42" s="128"/>
      <c r="PPP42" s="128"/>
      <c r="PPQ42" s="128"/>
      <c r="PYQ42" s="128"/>
      <c r="PYR42" s="128"/>
      <c r="PYZ42" s="128"/>
      <c r="PZA42" s="128"/>
      <c r="PZB42" s="128"/>
      <c r="PZC42" s="128"/>
      <c r="PZD42" s="128"/>
      <c r="PZE42" s="128"/>
      <c r="PZF42" s="128"/>
      <c r="PZG42" s="128"/>
      <c r="PZH42" s="128"/>
      <c r="PZI42" s="128"/>
      <c r="PZJ42" s="128"/>
      <c r="PZK42" s="128"/>
      <c r="PZL42" s="128"/>
      <c r="PZM42" s="128"/>
      <c r="QIM42" s="128"/>
      <c r="QIN42" s="128"/>
      <c r="QIV42" s="128"/>
      <c r="QIW42" s="128"/>
      <c r="QIX42" s="128"/>
      <c r="QIY42" s="128"/>
      <c r="QIZ42" s="128"/>
      <c r="QJA42" s="128"/>
      <c r="QJB42" s="128"/>
      <c r="QJC42" s="128"/>
      <c r="QJD42" s="128"/>
      <c r="QJE42" s="128"/>
      <c r="QJF42" s="128"/>
      <c r="QJG42" s="128"/>
      <c r="QJH42" s="128"/>
      <c r="QJI42" s="128"/>
      <c r="QSI42" s="128"/>
      <c r="QSJ42" s="128"/>
      <c r="QSR42" s="128"/>
      <c r="QSS42" s="128"/>
      <c r="QST42" s="128"/>
      <c r="QSU42" s="128"/>
      <c r="QSV42" s="128"/>
      <c r="QSW42" s="128"/>
      <c r="QSX42" s="128"/>
      <c r="QSY42" s="128"/>
      <c r="QSZ42" s="128"/>
      <c r="QTA42" s="128"/>
      <c r="QTB42" s="128"/>
      <c r="QTC42" s="128"/>
      <c r="QTD42" s="128"/>
      <c r="QTE42" s="128"/>
      <c r="RCE42" s="128"/>
      <c r="RCF42" s="128"/>
      <c r="RCN42" s="128"/>
      <c r="RCO42" s="128"/>
      <c r="RCP42" s="128"/>
      <c r="RCQ42" s="128"/>
      <c r="RCR42" s="128"/>
      <c r="RCS42" s="128"/>
      <c r="RCT42" s="128"/>
      <c r="RCU42" s="128"/>
      <c r="RCV42" s="128"/>
      <c r="RCW42" s="128"/>
      <c r="RCX42" s="128"/>
      <c r="RCY42" s="128"/>
      <c r="RCZ42" s="128"/>
      <c r="RDA42" s="128"/>
      <c r="RMA42" s="128"/>
      <c r="RMB42" s="128"/>
      <c r="RMJ42" s="128"/>
      <c r="RMK42" s="128"/>
      <c r="RML42" s="128"/>
      <c r="RMM42" s="128"/>
      <c r="RMN42" s="128"/>
      <c r="RMO42" s="128"/>
      <c r="RMP42" s="128"/>
      <c r="RMQ42" s="128"/>
      <c r="RMR42" s="128"/>
      <c r="RMS42" s="128"/>
      <c r="RMT42" s="128"/>
      <c r="RMU42" s="128"/>
      <c r="RMV42" s="128"/>
      <c r="RMW42" s="128"/>
      <c r="RVW42" s="128"/>
      <c r="RVX42" s="128"/>
      <c r="RWF42" s="128"/>
      <c r="RWG42" s="128"/>
      <c r="RWH42" s="128"/>
      <c r="RWI42" s="128"/>
      <c r="RWJ42" s="128"/>
      <c r="RWK42" s="128"/>
      <c r="RWL42" s="128"/>
      <c r="RWM42" s="128"/>
      <c r="RWN42" s="128"/>
      <c r="RWO42" s="128"/>
      <c r="RWP42" s="128"/>
      <c r="RWQ42" s="128"/>
      <c r="RWR42" s="128"/>
      <c r="RWS42" s="128"/>
      <c r="SFS42" s="128"/>
      <c r="SFT42" s="128"/>
      <c r="SGB42" s="128"/>
      <c r="SGC42" s="128"/>
      <c r="SGD42" s="128"/>
      <c r="SGE42" s="128"/>
      <c r="SGF42" s="128"/>
      <c r="SGG42" s="128"/>
      <c r="SGH42" s="128"/>
      <c r="SGI42" s="128"/>
      <c r="SGJ42" s="128"/>
      <c r="SGK42" s="128"/>
      <c r="SGL42" s="128"/>
      <c r="SGM42" s="128"/>
      <c r="SGN42" s="128"/>
      <c r="SGO42" s="128"/>
      <c r="SPO42" s="128"/>
      <c r="SPP42" s="128"/>
      <c r="SPX42" s="128"/>
      <c r="SPY42" s="128"/>
      <c r="SPZ42" s="128"/>
      <c r="SQA42" s="128"/>
      <c r="SQB42" s="128"/>
      <c r="SQC42" s="128"/>
      <c r="SQD42" s="128"/>
      <c r="SQE42" s="128"/>
      <c r="SQF42" s="128"/>
      <c r="SQG42" s="128"/>
      <c r="SQH42" s="128"/>
      <c r="SQI42" s="128"/>
      <c r="SQJ42" s="128"/>
      <c r="SQK42" s="128"/>
      <c r="SZK42" s="128"/>
      <c r="SZL42" s="128"/>
      <c r="SZT42" s="128"/>
      <c r="SZU42" s="128"/>
      <c r="SZV42" s="128"/>
      <c r="SZW42" s="128"/>
      <c r="SZX42" s="128"/>
      <c r="SZY42" s="128"/>
      <c r="SZZ42" s="128"/>
      <c r="TAA42" s="128"/>
      <c r="TAB42" s="128"/>
      <c r="TAC42" s="128"/>
      <c r="TAD42" s="128"/>
      <c r="TAE42" s="128"/>
      <c r="TAF42" s="128"/>
      <c r="TAG42" s="128"/>
      <c r="TJG42" s="128"/>
      <c r="TJH42" s="128"/>
      <c r="TJP42" s="128"/>
      <c r="TJQ42" s="128"/>
      <c r="TJR42" s="128"/>
      <c r="TJS42" s="128"/>
      <c r="TJT42" s="128"/>
      <c r="TJU42" s="128"/>
      <c r="TJV42" s="128"/>
      <c r="TJW42" s="128"/>
      <c r="TJX42" s="128"/>
      <c r="TJY42" s="128"/>
      <c r="TJZ42" s="128"/>
      <c r="TKA42" s="128"/>
      <c r="TKB42" s="128"/>
      <c r="TKC42" s="128"/>
      <c r="TTC42" s="128"/>
      <c r="TTD42" s="128"/>
      <c r="TTL42" s="128"/>
      <c r="TTM42" s="128"/>
      <c r="TTN42" s="128"/>
      <c r="TTO42" s="128"/>
      <c r="TTP42" s="128"/>
      <c r="TTQ42" s="128"/>
      <c r="TTR42" s="128"/>
      <c r="TTS42" s="128"/>
      <c r="TTT42" s="128"/>
      <c r="TTU42" s="128"/>
      <c r="TTV42" s="128"/>
      <c r="TTW42" s="128"/>
      <c r="TTX42" s="128"/>
      <c r="TTY42" s="128"/>
      <c r="UCY42" s="128"/>
      <c r="UCZ42" s="128"/>
      <c r="UDH42" s="128"/>
      <c r="UDI42" s="128"/>
      <c r="UDJ42" s="128"/>
      <c r="UDK42" s="128"/>
      <c r="UDL42" s="128"/>
      <c r="UDM42" s="128"/>
      <c r="UDN42" s="128"/>
      <c r="UDO42" s="128"/>
      <c r="UDP42" s="128"/>
      <c r="UDQ42" s="128"/>
      <c r="UDR42" s="128"/>
      <c r="UDS42" s="128"/>
      <c r="UDT42" s="128"/>
      <c r="UDU42" s="128"/>
      <c r="UMU42" s="128"/>
      <c r="UMV42" s="128"/>
      <c r="UND42" s="128"/>
      <c r="UNE42" s="128"/>
      <c r="UNF42" s="128"/>
      <c r="UNG42" s="128"/>
      <c r="UNH42" s="128"/>
      <c r="UNI42" s="128"/>
      <c r="UNJ42" s="128"/>
      <c r="UNK42" s="128"/>
      <c r="UNL42" s="128"/>
      <c r="UNM42" s="128"/>
      <c r="UNN42" s="128"/>
      <c r="UNO42" s="128"/>
      <c r="UNP42" s="128"/>
      <c r="UNQ42" s="128"/>
      <c r="UWQ42" s="128"/>
      <c r="UWR42" s="128"/>
      <c r="UWZ42" s="128"/>
      <c r="UXA42" s="128"/>
      <c r="UXB42" s="128"/>
      <c r="UXC42" s="128"/>
      <c r="UXD42" s="128"/>
      <c r="UXE42" s="128"/>
      <c r="UXF42" s="128"/>
      <c r="UXG42" s="128"/>
      <c r="UXH42" s="128"/>
      <c r="UXI42" s="128"/>
      <c r="UXJ42" s="128"/>
      <c r="UXK42" s="128"/>
      <c r="UXL42" s="128"/>
      <c r="UXM42" s="128"/>
      <c r="VGM42" s="128"/>
      <c r="VGN42" s="128"/>
      <c r="VGV42" s="128"/>
      <c r="VGW42" s="128"/>
      <c r="VGX42" s="128"/>
      <c r="VGY42" s="128"/>
      <c r="VGZ42" s="128"/>
      <c r="VHA42" s="128"/>
      <c r="VHB42" s="128"/>
      <c r="VHC42" s="128"/>
      <c r="VHD42" s="128"/>
      <c r="VHE42" s="128"/>
      <c r="VHF42" s="128"/>
      <c r="VHG42" s="128"/>
      <c r="VHH42" s="128"/>
      <c r="VHI42" s="128"/>
      <c r="VQI42" s="128"/>
      <c r="VQJ42" s="128"/>
      <c r="VQR42" s="128"/>
      <c r="VQS42" s="128"/>
      <c r="VQT42" s="128"/>
      <c r="VQU42" s="128"/>
      <c r="VQV42" s="128"/>
      <c r="VQW42" s="128"/>
      <c r="VQX42" s="128"/>
      <c r="VQY42" s="128"/>
      <c r="VQZ42" s="128"/>
      <c r="VRA42" s="128"/>
      <c r="VRB42" s="128"/>
      <c r="VRC42" s="128"/>
      <c r="VRD42" s="128"/>
      <c r="VRE42" s="128"/>
      <c r="WAE42" s="128"/>
      <c r="WAF42" s="128"/>
      <c r="WAN42" s="128"/>
      <c r="WAO42" s="128"/>
      <c r="WAP42" s="128"/>
      <c r="WAQ42" s="128"/>
      <c r="WAR42" s="128"/>
      <c r="WAS42" s="128"/>
      <c r="WAT42" s="128"/>
      <c r="WAU42" s="128"/>
      <c r="WAV42" s="128"/>
      <c r="WAW42" s="128"/>
      <c r="WAX42" s="128"/>
      <c r="WAY42" s="128"/>
      <c r="WAZ42" s="128"/>
      <c r="WBA42" s="128"/>
      <c r="WKA42" s="128"/>
      <c r="WKB42" s="128"/>
      <c r="WKJ42" s="128"/>
      <c r="WKK42" s="128"/>
      <c r="WKL42" s="128"/>
      <c r="WKM42" s="128"/>
      <c r="WKN42" s="128"/>
      <c r="WKO42" s="128"/>
      <c r="WKP42" s="128"/>
      <c r="WKQ42" s="128"/>
      <c r="WKR42" s="128"/>
      <c r="WKS42" s="128"/>
      <c r="WKT42" s="128"/>
      <c r="WKU42" s="128"/>
      <c r="WKV42" s="128"/>
      <c r="WKW42" s="128"/>
      <c r="WTW42" s="128"/>
      <c r="WTX42" s="128"/>
      <c r="WUF42" s="128"/>
      <c r="WUG42" s="128"/>
      <c r="WUH42" s="128"/>
      <c r="WUI42" s="128"/>
      <c r="WUJ42" s="128"/>
      <c r="WUK42" s="128"/>
      <c r="WUL42" s="128"/>
      <c r="WUM42" s="128"/>
      <c r="WUN42" s="128"/>
      <c r="WUO42" s="128"/>
      <c r="WUP42" s="128"/>
      <c r="WUQ42" s="128"/>
      <c r="WUR42" s="128"/>
      <c r="WUS42" s="128"/>
    </row>
    <row r="43" spans="1:1009 1243:2033 2267:3057 3291:4081 4315:5105 5339:6129 6363:7153 7387:8177 8411:9201 9435:10225 10459:11249 11483:12273 12507:13297 13531:14321 14555:15345 15579:16113" s="120" customFormat="1" ht="47.25" outlineLevel="1">
      <c r="A43" s="137"/>
      <c r="B43" s="263" t="s">
        <v>430</v>
      </c>
      <c r="C43" s="248"/>
      <c r="D43" s="258">
        <v>759.94600000000003</v>
      </c>
      <c r="E43" s="258"/>
      <c r="F43" s="258">
        <v>759.94600000000003</v>
      </c>
      <c r="G43" s="245">
        <v>0</v>
      </c>
      <c r="H43" s="229">
        <f t="shared" si="0"/>
        <v>844.01800000000003</v>
      </c>
      <c r="I43" s="247"/>
      <c r="J43" s="274">
        <f>844018000/1000000</f>
        <v>844.01800000000003</v>
      </c>
      <c r="K43" s="247"/>
      <c r="L43" s="247"/>
      <c r="M43" s="248"/>
      <c r="HK43" s="129"/>
      <c r="HL43" s="129"/>
      <c r="HT43" s="129"/>
      <c r="HU43" s="129"/>
      <c r="HV43" s="129"/>
      <c r="HW43" s="129"/>
      <c r="HX43" s="129"/>
      <c r="HY43" s="129"/>
      <c r="HZ43" s="129"/>
      <c r="IA43" s="129"/>
      <c r="IB43" s="129"/>
      <c r="IC43" s="129"/>
      <c r="ID43" s="129"/>
      <c r="IE43" s="129"/>
      <c r="IF43" s="129"/>
      <c r="IG43" s="129"/>
      <c r="RG43" s="129"/>
      <c r="RH43" s="129"/>
      <c r="RP43" s="129"/>
      <c r="RQ43" s="129"/>
      <c r="RR43" s="129"/>
      <c r="RS43" s="129"/>
      <c r="RT43" s="129"/>
      <c r="RU43" s="129"/>
      <c r="RV43" s="129"/>
      <c r="RW43" s="129"/>
      <c r="RX43" s="129"/>
      <c r="RY43" s="129"/>
      <c r="RZ43" s="129"/>
      <c r="SA43" s="129"/>
      <c r="SB43" s="129"/>
      <c r="SC43" s="129"/>
      <c r="ABC43" s="129"/>
      <c r="ABD43" s="129"/>
      <c r="ABL43" s="129"/>
      <c r="ABM43" s="129"/>
      <c r="ABN43" s="129"/>
      <c r="ABO43" s="129"/>
      <c r="ABP43" s="129"/>
      <c r="ABQ43" s="129"/>
      <c r="ABR43" s="129"/>
      <c r="ABS43" s="129"/>
      <c r="ABT43" s="129"/>
      <c r="ABU43" s="129"/>
      <c r="ABV43" s="129"/>
      <c r="ABW43" s="129"/>
      <c r="ABX43" s="129"/>
      <c r="ABY43" s="129"/>
      <c r="AKY43" s="129"/>
      <c r="AKZ43" s="129"/>
      <c r="ALH43" s="129"/>
      <c r="ALI43" s="129"/>
      <c r="ALJ43" s="129"/>
      <c r="ALK43" s="129"/>
      <c r="ALL43" s="129"/>
      <c r="ALM43" s="129"/>
      <c r="ALN43" s="129"/>
      <c r="ALO43" s="129"/>
      <c r="ALP43" s="129"/>
      <c r="ALQ43" s="129"/>
      <c r="ALR43" s="129"/>
      <c r="ALS43" s="129"/>
      <c r="ALT43" s="129"/>
      <c r="ALU43" s="129"/>
      <c r="AUU43" s="129"/>
      <c r="AUV43" s="129"/>
      <c r="AVD43" s="129"/>
      <c r="AVE43" s="129"/>
      <c r="AVF43" s="129"/>
      <c r="AVG43" s="129"/>
      <c r="AVH43" s="129"/>
      <c r="AVI43" s="129"/>
      <c r="AVJ43" s="129"/>
      <c r="AVK43" s="129"/>
      <c r="AVL43" s="129"/>
      <c r="AVM43" s="129"/>
      <c r="AVN43" s="129"/>
      <c r="AVO43" s="129"/>
      <c r="AVP43" s="129"/>
      <c r="AVQ43" s="129"/>
      <c r="BEQ43" s="129"/>
      <c r="BER43" s="129"/>
      <c r="BEZ43" s="129"/>
      <c r="BFA43" s="129"/>
      <c r="BFB43" s="129"/>
      <c r="BFC43" s="129"/>
      <c r="BFD43" s="129"/>
      <c r="BFE43" s="129"/>
      <c r="BFF43" s="129"/>
      <c r="BFG43" s="129"/>
      <c r="BFH43" s="129"/>
      <c r="BFI43" s="129"/>
      <c r="BFJ43" s="129"/>
      <c r="BFK43" s="129"/>
      <c r="BFL43" s="129"/>
      <c r="BFM43" s="129"/>
      <c r="BOM43" s="129"/>
      <c r="BON43" s="129"/>
      <c r="BOV43" s="129"/>
      <c r="BOW43" s="129"/>
      <c r="BOX43" s="129"/>
      <c r="BOY43" s="129"/>
      <c r="BOZ43" s="129"/>
      <c r="BPA43" s="129"/>
      <c r="BPB43" s="129"/>
      <c r="BPC43" s="129"/>
      <c r="BPD43" s="129"/>
      <c r="BPE43" s="129"/>
      <c r="BPF43" s="129"/>
      <c r="BPG43" s="129"/>
      <c r="BPH43" s="129"/>
      <c r="BPI43" s="129"/>
      <c r="BYI43" s="129"/>
      <c r="BYJ43" s="129"/>
      <c r="BYR43" s="129"/>
      <c r="BYS43" s="129"/>
      <c r="BYT43" s="129"/>
      <c r="BYU43" s="129"/>
      <c r="BYV43" s="129"/>
      <c r="BYW43" s="129"/>
      <c r="BYX43" s="129"/>
      <c r="BYY43" s="129"/>
      <c r="BYZ43" s="129"/>
      <c r="BZA43" s="129"/>
      <c r="BZB43" s="129"/>
      <c r="BZC43" s="129"/>
      <c r="BZD43" s="129"/>
      <c r="BZE43" s="129"/>
      <c r="CIE43" s="129"/>
      <c r="CIF43" s="129"/>
      <c r="CIN43" s="129"/>
      <c r="CIO43" s="129"/>
      <c r="CIP43" s="129"/>
      <c r="CIQ43" s="129"/>
      <c r="CIR43" s="129"/>
      <c r="CIS43" s="129"/>
      <c r="CIT43" s="129"/>
      <c r="CIU43" s="129"/>
      <c r="CIV43" s="129"/>
      <c r="CIW43" s="129"/>
      <c r="CIX43" s="129"/>
      <c r="CIY43" s="129"/>
      <c r="CIZ43" s="129"/>
      <c r="CJA43" s="129"/>
      <c r="CSA43" s="129"/>
      <c r="CSB43" s="129"/>
      <c r="CSJ43" s="129"/>
      <c r="CSK43" s="129"/>
      <c r="CSL43" s="129"/>
      <c r="CSM43" s="129"/>
      <c r="CSN43" s="129"/>
      <c r="CSO43" s="129"/>
      <c r="CSP43" s="129"/>
      <c r="CSQ43" s="129"/>
      <c r="CSR43" s="129"/>
      <c r="CSS43" s="129"/>
      <c r="CST43" s="129"/>
      <c r="CSU43" s="129"/>
      <c r="CSV43" s="129"/>
      <c r="CSW43" s="129"/>
      <c r="DBW43" s="129"/>
      <c r="DBX43" s="129"/>
      <c r="DCF43" s="129"/>
      <c r="DCG43" s="129"/>
      <c r="DCH43" s="129"/>
      <c r="DCI43" s="129"/>
      <c r="DCJ43" s="129"/>
      <c r="DCK43" s="129"/>
      <c r="DCL43" s="129"/>
      <c r="DCM43" s="129"/>
      <c r="DCN43" s="129"/>
      <c r="DCO43" s="129"/>
      <c r="DCP43" s="129"/>
      <c r="DCQ43" s="129"/>
      <c r="DCR43" s="129"/>
      <c r="DCS43" s="129"/>
      <c r="DLS43" s="129"/>
      <c r="DLT43" s="129"/>
      <c r="DMB43" s="129"/>
      <c r="DMC43" s="129"/>
      <c r="DMD43" s="129"/>
      <c r="DME43" s="129"/>
      <c r="DMF43" s="129"/>
      <c r="DMG43" s="129"/>
      <c r="DMH43" s="129"/>
      <c r="DMI43" s="129"/>
      <c r="DMJ43" s="129"/>
      <c r="DMK43" s="129"/>
      <c r="DML43" s="129"/>
      <c r="DMM43" s="129"/>
      <c r="DMN43" s="129"/>
      <c r="DMO43" s="129"/>
      <c r="DVO43" s="129"/>
      <c r="DVP43" s="129"/>
      <c r="DVX43" s="129"/>
      <c r="DVY43" s="129"/>
      <c r="DVZ43" s="129"/>
      <c r="DWA43" s="129"/>
      <c r="DWB43" s="129"/>
      <c r="DWC43" s="129"/>
      <c r="DWD43" s="129"/>
      <c r="DWE43" s="129"/>
      <c r="DWF43" s="129"/>
      <c r="DWG43" s="129"/>
      <c r="DWH43" s="129"/>
      <c r="DWI43" s="129"/>
      <c r="DWJ43" s="129"/>
      <c r="DWK43" s="129"/>
      <c r="EFK43" s="129"/>
      <c r="EFL43" s="129"/>
      <c r="EFT43" s="129"/>
      <c r="EFU43" s="129"/>
      <c r="EFV43" s="129"/>
      <c r="EFW43" s="129"/>
      <c r="EFX43" s="129"/>
      <c r="EFY43" s="129"/>
      <c r="EFZ43" s="129"/>
      <c r="EGA43" s="129"/>
      <c r="EGB43" s="129"/>
      <c r="EGC43" s="129"/>
      <c r="EGD43" s="129"/>
      <c r="EGE43" s="129"/>
      <c r="EGF43" s="129"/>
      <c r="EGG43" s="129"/>
      <c r="EPG43" s="129"/>
      <c r="EPH43" s="129"/>
      <c r="EPP43" s="129"/>
      <c r="EPQ43" s="129"/>
      <c r="EPR43" s="129"/>
      <c r="EPS43" s="129"/>
      <c r="EPT43" s="129"/>
      <c r="EPU43" s="129"/>
      <c r="EPV43" s="129"/>
      <c r="EPW43" s="129"/>
      <c r="EPX43" s="129"/>
      <c r="EPY43" s="129"/>
      <c r="EPZ43" s="129"/>
      <c r="EQA43" s="129"/>
      <c r="EQB43" s="129"/>
      <c r="EQC43" s="129"/>
      <c r="EZC43" s="129"/>
      <c r="EZD43" s="129"/>
      <c r="EZL43" s="129"/>
      <c r="EZM43" s="129"/>
      <c r="EZN43" s="129"/>
      <c r="EZO43" s="129"/>
      <c r="EZP43" s="129"/>
      <c r="EZQ43" s="129"/>
      <c r="EZR43" s="129"/>
      <c r="EZS43" s="129"/>
      <c r="EZT43" s="129"/>
      <c r="EZU43" s="129"/>
      <c r="EZV43" s="129"/>
      <c r="EZW43" s="129"/>
      <c r="EZX43" s="129"/>
      <c r="EZY43" s="129"/>
      <c r="FIY43" s="129"/>
      <c r="FIZ43" s="129"/>
      <c r="FJH43" s="129"/>
      <c r="FJI43" s="129"/>
      <c r="FJJ43" s="129"/>
      <c r="FJK43" s="129"/>
      <c r="FJL43" s="129"/>
      <c r="FJM43" s="129"/>
      <c r="FJN43" s="129"/>
      <c r="FJO43" s="129"/>
      <c r="FJP43" s="129"/>
      <c r="FJQ43" s="129"/>
      <c r="FJR43" s="129"/>
      <c r="FJS43" s="129"/>
      <c r="FJT43" s="129"/>
      <c r="FJU43" s="129"/>
      <c r="FSU43" s="129"/>
      <c r="FSV43" s="129"/>
      <c r="FTD43" s="129"/>
      <c r="FTE43" s="129"/>
      <c r="FTF43" s="129"/>
      <c r="FTG43" s="129"/>
      <c r="FTH43" s="129"/>
      <c r="FTI43" s="129"/>
      <c r="FTJ43" s="129"/>
      <c r="FTK43" s="129"/>
      <c r="FTL43" s="129"/>
      <c r="FTM43" s="129"/>
      <c r="FTN43" s="129"/>
      <c r="FTO43" s="129"/>
      <c r="FTP43" s="129"/>
      <c r="FTQ43" s="129"/>
      <c r="GCQ43" s="129"/>
      <c r="GCR43" s="129"/>
      <c r="GCZ43" s="129"/>
      <c r="GDA43" s="129"/>
      <c r="GDB43" s="129"/>
      <c r="GDC43" s="129"/>
      <c r="GDD43" s="129"/>
      <c r="GDE43" s="129"/>
      <c r="GDF43" s="129"/>
      <c r="GDG43" s="129"/>
      <c r="GDH43" s="129"/>
      <c r="GDI43" s="129"/>
      <c r="GDJ43" s="129"/>
      <c r="GDK43" s="129"/>
      <c r="GDL43" s="129"/>
      <c r="GDM43" s="129"/>
      <c r="GMM43" s="129"/>
      <c r="GMN43" s="129"/>
      <c r="GMV43" s="129"/>
      <c r="GMW43" s="129"/>
      <c r="GMX43" s="129"/>
      <c r="GMY43" s="129"/>
      <c r="GMZ43" s="129"/>
      <c r="GNA43" s="129"/>
      <c r="GNB43" s="129"/>
      <c r="GNC43" s="129"/>
      <c r="GND43" s="129"/>
      <c r="GNE43" s="129"/>
      <c r="GNF43" s="129"/>
      <c r="GNG43" s="129"/>
      <c r="GNH43" s="129"/>
      <c r="GNI43" s="129"/>
      <c r="GWI43" s="129"/>
      <c r="GWJ43" s="129"/>
      <c r="GWR43" s="129"/>
      <c r="GWS43" s="129"/>
      <c r="GWT43" s="129"/>
      <c r="GWU43" s="129"/>
      <c r="GWV43" s="129"/>
      <c r="GWW43" s="129"/>
      <c r="GWX43" s="129"/>
      <c r="GWY43" s="129"/>
      <c r="GWZ43" s="129"/>
      <c r="GXA43" s="129"/>
      <c r="GXB43" s="129"/>
      <c r="GXC43" s="129"/>
      <c r="GXD43" s="129"/>
      <c r="GXE43" s="129"/>
      <c r="HGE43" s="129"/>
      <c r="HGF43" s="129"/>
      <c r="HGN43" s="129"/>
      <c r="HGO43" s="129"/>
      <c r="HGP43" s="129"/>
      <c r="HGQ43" s="129"/>
      <c r="HGR43" s="129"/>
      <c r="HGS43" s="129"/>
      <c r="HGT43" s="129"/>
      <c r="HGU43" s="129"/>
      <c r="HGV43" s="129"/>
      <c r="HGW43" s="129"/>
      <c r="HGX43" s="129"/>
      <c r="HGY43" s="129"/>
      <c r="HGZ43" s="129"/>
      <c r="HHA43" s="129"/>
      <c r="HQA43" s="129"/>
      <c r="HQB43" s="129"/>
      <c r="HQJ43" s="129"/>
      <c r="HQK43" s="129"/>
      <c r="HQL43" s="129"/>
      <c r="HQM43" s="129"/>
      <c r="HQN43" s="129"/>
      <c r="HQO43" s="129"/>
      <c r="HQP43" s="129"/>
      <c r="HQQ43" s="129"/>
      <c r="HQR43" s="129"/>
      <c r="HQS43" s="129"/>
      <c r="HQT43" s="129"/>
      <c r="HQU43" s="129"/>
      <c r="HQV43" s="129"/>
      <c r="HQW43" s="129"/>
      <c r="HZW43" s="129"/>
      <c r="HZX43" s="129"/>
      <c r="IAF43" s="129"/>
      <c r="IAG43" s="129"/>
      <c r="IAH43" s="129"/>
      <c r="IAI43" s="129"/>
      <c r="IAJ43" s="129"/>
      <c r="IAK43" s="129"/>
      <c r="IAL43" s="129"/>
      <c r="IAM43" s="129"/>
      <c r="IAN43" s="129"/>
      <c r="IAO43" s="129"/>
      <c r="IAP43" s="129"/>
      <c r="IAQ43" s="129"/>
      <c r="IAR43" s="129"/>
      <c r="IAS43" s="129"/>
      <c r="IJS43" s="129"/>
      <c r="IJT43" s="129"/>
      <c r="IKB43" s="129"/>
      <c r="IKC43" s="129"/>
      <c r="IKD43" s="129"/>
      <c r="IKE43" s="129"/>
      <c r="IKF43" s="129"/>
      <c r="IKG43" s="129"/>
      <c r="IKH43" s="129"/>
      <c r="IKI43" s="129"/>
      <c r="IKJ43" s="129"/>
      <c r="IKK43" s="129"/>
      <c r="IKL43" s="129"/>
      <c r="IKM43" s="129"/>
      <c r="IKN43" s="129"/>
      <c r="IKO43" s="129"/>
      <c r="ITO43" s="129"/>
      <c r="ITP43" s="129"/>
      <c r="ITX43" s="129"/>
      <c r="ITY43" s="129"/>
      <c r="ITZ43" s="129"/>
      <c r="IUA43" s="129"/>
      <c r="IUB43" s="129"/>
      <c r="IUC43" s="129"/>
      <c r="IUD43" s="129"/>
      <c r="IUE43" s="129"/>
      <c r="IUF43" s="129"/>
      <c r="IUG43" s="129"/>
      <c r="IUH43" s="129"/>
      <c r="IUI43" s="129"/>
      <c r="IUJ43" s="129"/>
      <c r="IUK43" s="129"/>
      <c r="JDK43" s="129"/>
      <c r="JDL43" s="129"/>
      <c r="JDT43" s="129"/>
      <c r="JDU43" s="129"/>
      <c r="JDV43" s="129"/>
      <c r="JDW43" s="129"/>
      <c r="JDX43" s="129"/>
      <c r="JDY43" s="129"/>
      <c r="JDZ43" s="129"/>
      <c r="JEA43" s="129"/>
      <c r="JEB43" s="129"/>
      <c r="JEC43" s="129"/>
      <c r="JED43" s="129"/>
      <c r="JEE43" s="129"/>
      <c r="JEF43" s="129"/>
      <c r="JEG43" s="129"/>
      <c r="JNG43" s="129"/>
      <c r="JNH43" s="129"/>
      <c r="JNP43" s="129"/>
      <c r="JNQ43" s="129"/>
      <c r="JNR43" s="129"/>
      <c r="JNS43" s="129"/>
      <c r="JNT43" s="129"/>
      <c r="JNU43" s="129"/>
      <c r="JNV43" s="129"/>
      <c r="JNW43" s="129"/>
      <c r="JNX43" s="129"/>
      <c r="JNY43" s="129"/>
      <c r="JNZ43" s="129"/>
      <c r="JOA43" s="129"/>
      <c r="JOB43" s="129"/>
      <c r="JOC43" s="129"/>
      <c r="JXC43" s="129"/>
      <c r="JXD43" s="129"/>
      <c r="JXL43" s="129"/>
      <c r="JXM43" s="129"/>
      <c r="JXN43" s="129"/>
      <c r="JXO43" s="129"/>
      <c r="JXP43" s="129"/>
      <c r="JXQ43" s="129"/>
      <c r="JXR43" s="129"/>
      <c r="JXS43" s="129"/>
      <c r="JXT43" s="129"/>
      <c r="JXU43" s="129"/>
      <c r="JXV43" s="129"/>
      <c r="JXW43" s="129"/>
      <c r="JXX43" s="129"/>
      <c r="JXY43" s="129"/>
      <c r="KGY43" s="129"/>
      <c r="KGZ43" s="129"/>
      <c r="KHH43" s="129"/>
      <c r="KHI43" s="129"/>
      <c r="KHJ43" s="129"/>
      <c r="KHK43" s="129"/>
      <c r="KHL43" s="129"/>
      <c r="KHM43" s="129"/>
      <c r="KHN43" s="129"/>
      <c r="KHO43" s="129"/>
      <c r="KHP43" s="129"/>
      <c r="KHQ43" s="129"/>
      <c r="KHR43" s="129"/>
      <c r="KHS43" s="129"/>
      <c r="KHT43" s="129"/>
      <c r="KHU43" s="129"/>
      <c r="KQU43" s="129"/>
      <c r="KQV43" s="129"/>
      <c r="KRD43" s="129"/>
      <c r="KRE43" s="129"/>
      <c r="KRF43" s="129"/>
      <c r="KRG43" s="129"/>
      <c r="KRH43" s="129"/>
      <c r="KRI43" s="129"/>
      <c r="KRJ43" s="129"/>
      <c r="KRK43" s="129"/>
      <c r="KRL43" s="129"/>
      <c r="KRM43" s="129"/>
      <c r="KRN43" s="129"/>
      <c r="KRO43" s="129"/>
      <c r="KRP43" s="129"/>
      <c r="KRQ43" s="129"/>
      <c r="LAQ43" s="129"/>
      <c r="LAR43" s="129"/>
      <c r="LAZ43" s="129"/>
      <c r="LBA43" s="129"/>
      <c r="LBB43" s="129"/>
      <c r="LBC43" s="129"/>
      <c r="LBD43" s="129"/>
      <c r="LBE43" s="129"/>
      <c r="LBF43" s="129"/>
      <c r="LBG43" s="129"/>
      <c r="LBH43" s="129"/>
      <c r="LBI43" s="129"/>
      <c r="LBJ43" s="129"/>
      <c r="LBK43" s="129"/>
      <c r="LBL43" s="129"/>
      <c r="LBM43" s="129"/>
      <c r="LKM43" s="129"/>
      <c r="LKN43" s="129"/>
      <c r="LKV43" s="129"/>
      <c r="LKW43" s="129"/>
      <c r="LKX43" s="129"/>
      <c r="LKY43" s="129"/>
      <c r="LKZ43" s="129"/>
      <c r="LLA43" s="129"/>
      <c r="LLB43" s="129"/>
      <c r="LLC43" s="129"/>
      <c r="LLD43" s="129"/>
      <c r="LLE43" s="129"/>
      <c r="LLF43" s="129"/>
      <c r="LLG43" s="129"/>
      <c r="LLH43" s="129"/>
      <c r="LLI43" s="129"/>
      <c r="LUI43" s="129"/>
      <c r="LUJ43" s="129"/>
      <c r="LUR43" s="129"/>
      <c r="LUS43" s="129"/>
      <c r="LUT43" s="129"/>
      <c r="LUU43" s="129"/>
      <c r="LUV43" s="129"/>
      <c r="LUW43" s="129"/>
      <c r="LUX43" s="129"/>
      <c r="LUY43" s="129"/>
      <c r="LUZ43" s="129"/>
      <c r="LVA43" s="129"/>
      <c r="LVB43" s="129"/>
      <c r="LVC43" s="129"/>
      <c r="LVD43" s="129"/>
      <c r="LVE43" s="129"/>
      <c r="MEE43" s="129"/>
      <c r="MEF43" s="129"/>
      <c r="MEN43" s="129"/>
      <c r="MEO43" s="129"/>
      <c r="MEP43" s="129"/>
      <c r="MEQ43" s="129"/>
      <c r="MER43" s="129"/>
      <c r="MES43" s="129"/>
      <c r="MET43" s="129"/>
      <c r="MEU43" s="129"/>
      <c r="MEV43" s="129"/>
      <c r="MEW43" s="129"/>
      <c r="MEX43" s="129"/>
      <c r="MEY43" s="129"/>
      <c r="MEZ43" s="129"/>
      <c r="MFA43" s="129"/>
      <c r="MOA43" s="129"/>
      <c r="MOB43" s="129"/>
      <c r="MOJ43" s="129"/>
      <c r="MOK43" s="129"/>
      <c r="MOL43" s="129"/>
      <c r="MOM43" s="129"/>
      <c r="MON43" s="129"/>
      <c r="MOO43" s="129"/>
      <c r="MOP43" s="129"/>
      <c r="MOQ43" s="129"/>
      <c r="MOR43" s="129"/>
      <c r="MOS43" s="129"/>
      <c r="MOT43" s="129"/>
      <c r="MOU43" s="129"/>
      <c r="MOV43" s="129"/>
      <c r="MOW43" s="129"/>
      <c r="MXW43" s="129"/>
      <c r="MXX43" s="129"/>
      <c r="MYF43" s="129"/>
      <c r="MYG43" s="129"/>
      <c r="MYH43" s="129"/>
      <c r="MYI43" s="129"/>
      <c r="MYJ43" s="129"/>
      <c r="MYK43" s="129"/>
      <c r="MYL43" s="129"/>
      <c r="MYM43" s="129"/>
      <c r="MYN43" s="129"/>
      <c r="MYO43" s="129"/>
      <c r="MYP43" s="129"/>
      <c r="MYQ43" s="129"/>
      <c r="MYR43" s="129"/>
      <c r="MYS43" s="129"/>
      <c r="NHS43" s="129"/>
      <c r="NHT43" s="129"/>
      <c r="NIB43" s="129"/>
      <c r="NIC43" s="129"/>
      <c r="NID43" s="129"/>
      <c r="NIE43" s="129"/>
      <c r="NIF43" s="129"/>
      <c r="NIG43" s="129"/>
      <c r="NIH43" s="129"/>
      <c r="NII43" s="129"/>
      <c r="NIJ43" s="129"/>
      <c r="NIK43" s="129"/>
      <c r="NIL43" s="129"/>
      <c r="NIM43" s="129"/>
      <c r="NIN43" s="129"/>
      <c r="NIO43" s="129"/>
      <c r="NRO43" s="129"/>
      <c r="NRP43" s="129"/>
      <c r="NRX43" s="129"/>
      <c r="NRY43" s="129"/>
      <c r="NRZ43" s="129"/>
      <c r="NSA43" s="129"/>
      <c r="NSB43" s="129"/>
      <c r="NSC43" s="129"/>
      <c r="NSD43" s="129"/>
      <c r="NSE43" s="129"/>
      <c r="NSF43" s="129"/>
      <c r="NSG43" s="129"/>
      <c r="NSH43" s="129"/>
      <c r="NSI43" s="129"/>
      <c r="NSJ43" s="129"/>
      <c r="NSK43" s="129"/>
      <c r="OBK43" s="129"/>
      <c r="OBL43" s="129"/>
      <c r="OBT43" s="129"/>
      <c r="OBU43" s="129"/>
      <c r="OBV43" s="129"/>
      <c r="OBW43" s="129"/>
      <c r="OBX43" s="129"/>
      <c r="OBY43" s="129"/>
      <c r="OBZ43" s="129"/>
      <c r="OCA43" s="129"/>
      <c r="OCB43" s="129"/>
      <c r="OCC43" s="129"/>
      <c r="OCD43" s="129"/>
      <c r="OCE43" s="129"/>
      <c r="OCF43" s="129"/>
      <c r="OCG43" s="129"/>
      <c r="OLG43" s="129"/>
      <c r="OLH43" s="129"/>
      <c r="OLP43" s="129"/>
      <c r="OLQ43" s="129"/>
      <c r="OLR43" s="129"/>
      <c r="OLS43" s="129"/>
      <c r="OLT43" s="129"/>
      <c r="OLU43" s="129"/>
      <c r="OLV43" s="129"/>
      <c r="OLW43" s="129"/>
      <c r="OLX43" s="129"/>
      <c r="OLY43" s="129"/>
      <c r="OLZ43" s="129"/>
      <c r="OMA43" s="129"/>
      <c r="OMB43" s="129"/>
      <c r="OMC43" s="129"/>
      <c r="OVC43" s="129"/>
      <c r="OVD43" s="129"/>
      <c r="OVL43" s="129"/>
      <c r="OVM43" s="129"/>
      <c r="OVN43" s="129"/>
      <c r="OVO43" s="129"/>
      <c r="OVP43" s="129"/>
      <c r="OVQ43" s="129"/>
      <c r="OVR43" s="129"/>
      <c r="OVS43" s="129"/>
      <c r="OVT43" s="129"/>
      <c r="OVU43" s="129"/>
      <c r="OVV43" s="129"/>
      <c r="OVW43" s="129"/>
      <c r="OVX43" s="129"/>
      <c r="OVY43" s="129"/>
      <c r="PEY43" s="129"/>
      <c r="PEZ43" s="129"/>
      <c r="PFH43" s="129"/>
      <c r="PFI43" s="129"/>
      <c r="PFJ43" s="129"/>
      <c r="PFK43" s="129"/>
      <c r="PFL43" s="129"/>
      <c r="PFM43" s="129"/>
      <c r="PFN43" s="129"/>
      <c r="PFO43" s="129"/>
      <c r="PFP43" s="129"/>
      <c r="PFQ43" s="129"/>
      <c r="PFR43" s="129"/>
      <c r="PFS43" s="129"/>
      <c r="PFT43" s="129"/>
      <c r="PFU43" s="129"/>
      <c r="POU43" s="129"/>
      <c r="POV43" s="129"/>
      <c r="PPD43" s="129"/>
      <c r="PPE43" s="129"/>
      <c r="PPF43" s="129"/>
      <c r="PPG43" s="129"/>
      <c r="PPH43" s="129"/>
      <c r="PPI43" s="129"/>
      <c r="PPJ43" s="129"/>
      <c r="PPK43" s="129"/>
      <c r="PPL43" s="129"/>
      <c r="PPM43" s="129"/>
      <c r="PPN43" s="129"/>
      <c r="PPO43" s="129"/>
      <c r="PPP43" s="129"/>
      <c r="PPQ43" s="129"/>
      <c r="PYQ43" s="129"/>
      <c r="PYR43" s="129"/>
      <c r="PYZ43" s="129"/>
      <c r="PZA43" s="129"/>
      <c r="PZB43" s="129"/>
      <c r="PZC43" s="129"/>
      <c r="PZD43" s="129"/>
      <c r="PZE43" s="129"/>
      <c r="PZF43" s="129"/>
      <c r="PZG43" s="129"/>
      <c r="PZH43" s="129"/>
      <c r="PZI43" s="129"/>
      <c r="PZJ43" s="129"/>
      <c r="PZK43" s="129"/>
      <c r="PZL43" s="129"/>
      <c r="PZM43" s="129"/>
      <c r="QIM43" s="129"/>
      <c r="QIN43" s="129"/>
      <c r="QIV43" s="129"/>
      <c r="QIW43" s="129"/>
      <c r="QIX43" s="129"/>
      <c r="QIY43" s="129"/>
      <c r="QIZ43" s="129"/>
      <c r="QJA43" s="129"/>
      <c r="QJB43" s="129"/>
      <c r="QJC43" s="129"/>
      <c r="QJD43" s="129"/>
      <c r="QJE43" s="129"/>
      <c r="QJF43" s="129"/>
      <c r="QJG43" s="129"/>
      <c r="QJH43" s="129"/>
      <c r="QJI43" s="129"/>
      <c r="QSI43" s="129"/>
      <c r="QSJ43" s="129"/>
      <c r="QSR43" s="129"/>
      <c r="QSS43" s="129"/>
      <c r="QST43" s="129"/>
      <c r="QSU43" s="129"/>
      <c r="QSV43" s="129"/>
      <c r="QSW43" s="129"/>
      <c r="QSX43" s="129"/>
      <c r="QSY43" s="129"/>
      <c r="QSZ43" s="129"/>
      <c r="QTA43" s="129"/>
      <c r="QTB43" s="129"/>
      <c r="QTC43" s="129"/>
      <c r="QTD43" s="129"/>
      <c r="QTE43" s="129"/>
      <c r="RCE43" s="129"/>
      <c r="RCF43" s="129"/>
      <c r="RCN43" s="129"/>
      <c r="RCO43" s="129"/>
      <c r="RCP43" s="129"/>
      <c r="RCQ43" s="129"/>
      <c r="RCR43" s="129"/>
      <c r="RCS43" s="129"/>
      <c r="RCT43" s="129"/>
      <c r="RCU43" s="129"/>
      <c r="RCV43" s="129"/>
      <c r="RCW43" s="129"/>
      <c r="RCX43" s="129"/>
      <c r="RCY43" s="129"/>
      <c r="RCZ43" s="129"/>
      <c r="RDA43" s="129"/>
      <c r="RMA43" s="129"/>
      <c r="RMB43" s="129"/>
      <c r="RMJ43" s="129"/>
      <c r="RMK43" s="129"/>
      <c r="RML43" s="129"/>
      <c r="RMM43" s="129"/>
      <c r="RMN43" s="129"/>
      <c r="RMO43" s="129"/>
      <c r="RMP43" s="129"/>
      <c r="RMQ43" s="129"/>
      <c r="RMR43" s="129"/>
      <c r="RMS43" s="129"/>
      <c r="RMT43" s="129"/>
      <c r="RMU43" s="129"/>
      <c r="RMV43" s="129"/>
      <c r="RMW43" s="129"/>
      <c r="RVW43" s="129"/>
      <c r="RVX43" s="129"/>
      <c r="RWF43" s="129"/>
      <c r="RWG43" s="129"/>
      <c r="RWH43" s="129"/>
      <c r="RWI43" s="129"/>
      <c r="RWJ43" s="129"/>
      <c r="RWK43" s="129"/>
      <c r="RWL43" s="129"/>
      <c r="RWM43" s="129"/>
      <c r="RWN43" s="129"/>
      <c r="RWO43" s="129"/>
      <c r="RWP43" s="129"/>
      <c r="RWQ43" s="129"/>
      <c r="RWR43" s="129"/>
      <c r="RWS43" s="129"/>
      <c r="SFS43" s="129"/>
      <c r="SFT43" s="129"/>
      <c r="SGB43" s="129"/>
      <c r="SGC43" s="129"/>
      <c r="SGD43" s="129"/>
      <c r="SGE43" s="129"/>
      <c r="SGF43" s="129"/>
      <c r="SGG43" s="129"/>
      <c r="SGH43" s="129"/>
      <c r="SGI43" s="129"/>
      <c r="SGJ43" s="129"/>
      <c r="SGK43" s="129"/>
      <c r="SGL43" s="129"/>
      <c r="SGM43" s="129"/>
      <c r="SGN43" s="129"/>
      <c r="SGO43" s="129"/>
      <c r="SPO43" s="129"/>
      <c r="SPP43" s="129"/>
      <c r="SPX43" s="129"/>
      <c r="SPY43" s="129"/>
      <c r="SPZ43" s="129"/>
      <c r="SQA43" s="129"/>
      <c r="SQB43" s="129"/>
      <c r="SQC43" s="129"/>
      <c r="SQD43" s="129"/>
      <c r="SQE43" s="129"/>
      <c r="SQF43" s="129"/>
      <c r="SQG43" s="129"/>
      <c r="SQH43" s="129"/>
      <c r="SQI43" s="129"/>
      <c r="SQJ43" s="129"/>
      <c r="SQK43" s="129"/>
      <c r="SZK43" s="129"/>
      <c r="SZL43" s="129"/>
      <c r="SZT43" s="129"/>
      <c r="SZU43" s="129"/>
      <c r="SZV43" s="129"/>
      <c r="SZW43" s="129"/>
      <c r="SZX43" s="129"/>
      <c r="SZY43" s="129"/>
      <c r="SZZ43" s="129"/>
      <c r="TAA43" s="129"/>
      <c r="TAB43" s="129"/>
      <c r="TAC43" s="129"/>
      <c r="TAD43" s="129"/>
      <c r="TAE43" s="129"/>
      <c r="TAF43" s="129"/>
      <c r="TAG43" s="129"/>
      <c r="TJG43" s="129"/>
      <c r="TJH43" s="129"/>
      <c r="TJP43" s="129"/>
      <c r="TJQ43" s="129"/>
      <c r="TJR43" s="129"/>
      <c r="TJS43" s="129"/>
      <c r="TJT43" s="129"/>
      <c r="TJU43" s="129"/>
      <c r="TJV43" s="129"/>
      <c r="TJW43" s="129"/>
      <c r="TJX43" s="129"/>
      <c r="TJY43" s="129"/>
      <c r="TJZ43" s="129"/>
      <c r="TKA43" s="129"/>
      <c r="TKB43" s="129"/>
      <c r="TKC43" s="129"/>
      <c r="TTC43" s="129"/>
      <c r="TTD43" s="129"/>
      <c r="TTL43" s="129"/>
      <c r="TTM43" s="129"/>
      <c r="TTN43" s="129"/>
      <c r="TTO43" s="129"/>
      <c r="TTP43" s="129"/>
      <c r="TTQ43" s="129"/>
      <c r="TTR43" s="129"/>
      <c r="TTS43" s="129"/>
      <c r="TTT43" s="129"/>
      <c r="TTU43" s="129"/>
      <c r="TTV43" s="129"/>
      <c r="TTW43" s="129"/>
      <c r="TTX43" s="129"/>
      <c r="TTY43" s="129"/>
      <c r="UCY43" s="129"/>
      <c r="UCZ43" s="129"/>
      <c r="UDH43" s="129"/>
      <c r="UDI43" s="129"/>
      <c r="UDJ43" s="129"/>
      <c r="UDK43" s="129"/>
      <c r="UDL43" s="129"/>
      <c r="UDM43" s="129"/>
      <c r="UDN43" s="129"/>
      <c r="UDO43" s="129"/>
      <c r="UDP43" s="129"/>
      <c r="UDQ43" s="129"/>
      <c r="UDR43" s="129"/>
      <c r="UDS43" s="129"/>
      <c r="UDT43" s="129"/>
      <c r="UDU43" s="129"/>
      <c r="UMU43" s="129"/>
      <c r="UMV43" s="129"/>
      <c r="UND43" s="129"/>
      <c r="UNE43" s="129"/>
      <c r="UNF43" s="129"/>
      <c r="UNG43" s="129"/>
      <c r="UNH43" s="129"/>
      <c r="UNI43" s="129"/>
      <c r="UNJ43" s="129"/>
      <c r="UNK43" s="129"/>
      <c r="UNL43" s="129"/>
      <c r="UNM43" s="129"/>
      <c r="UNN43" s="129"/>
      <c r="UNO43" s="129"/>
      <c r="UNP43" s="129"/>
      <c r="UNQ43" s="129"/>
      <c r="UWQ43" s="129"/>
      <c r="UWR43" s="129"/>
      <c r="UWZ43" s="129"/>
      <c r="UXA43" s="129"/>
      <c r="UXB43" s="129"/>
      <c r="UXC43" s="129"/>
      <c r="UXD43" s="129"/>
      <c r="UXE43" s="129"/>
      <c r="UXF43" s="129"/>
      <c r="UXG43" s="129"/>
      <c r="UXH43" s="129"/>
      <c r="UXI43" s="129"/>
      <c r="UXJ43" s="129"/>
      <c r="UXK43" s="129"/>
      <c r="UXL43" s="129"/>
      <c r="UXM43" s="129"/>
      <c r="VGM43" s="129"/>
      <c r="VGN43" s="129"/>
      <c r="VGV43" s="129"/>
      <c r="VGW43" s="129"/>
      <c r="VGX43" s="129"/>
      <c r="VGY43" s="129"/>
      <c r="VGZ43" s="129"/>
      <c r="VHA43" s="129"/>
      <c r="VHB43" s="129"/>
      <c r="VHC43" s="129"/>
      <c r="VHD43" s="129"/>
      <c r="VHE43" s="129"/>
      <c r="VHF43" s="129"/>
      <c r="VHG43" s="129"/>
      <c r="VHH43" s="129"/>
      <c r="VHI43" s="129"/>
      <c r="VQI43" s="129"/>
      <c r="VQJ43" s="129"/>
      <c r="VQR43" s="129"/>
      <c r="VQS43" s="129"/>
      <c r="VQT43" s="129"/>
      <c r="VQU43" s="129"/>
      <c r="VQV43" s="129"/>
      <c r="VQW43" s="129"/>
      <c r="VQX43" s="129"/>
      <c r="VQY43" s="129"/>
      <c r="VQZ43" s="129"/>
      <c r="VRA43" s="129"/>
      <c r="VRB43" s="129"/>
      <c r="VRC43" s="129"/>
      <c r="VRD43" s="129"/>
      <c r="VRE43" s="129"/>
      <c r="WAE43" s="129"/>
      <c r="WAF43" s="129"/>
      <c r="WAN43" s="129"/>
      <c r="WAO43" s="129"/>
      <c r="WAP43" s="129"/>
      <c r="WAQ43" s="129"/>
      <c r="WAR43" s="129"/>
      <c r="WAS43" s="129"/>
      <c r="WAT43" s="129"/>
      <c r="WAU43" s="129"/>
      <c r="WAV43" s="129"/>
      <c r="WAW43" s="129"/>
      <c r="WAX43" s="129"/>
      <c r="WAY43" s="129"/>
      <c r="WAZ43" s="129"/>
      <c r="WBA43" s="129"/>
      <c r="WKA43" s="129"/>
      <c r="WKB43" s="129"/>
      <c r="WKJ43" s="129"/>
      <c r="WKK43" s="129"/>
      <c r="WKL43" s="129"/>
      <c r="WKM43" s="129"/>
      <c r="WKN43" s="129"/>
      <c r="WKO43" s="129"/>
      <c r="WKP43" s="129"/>
      <c r="WKQ43" s="129"/>
      <c r="WKR43" s="129"/>
      <c r="WKS43" s="129"/>
      <c r="WKT43" s="129"/>
      <c r="WKU43" s="129"/>
      <c r="WKV43" s="129"/>
      <c r="WKW43" s="129"/>
      <c r="WTW43" s="129"/>
      <c r="WTX43" s="129"/>
      <c r="WUF43" s="129"/>
      <c r="WUG43" s="129"/>
      <c r="WUH43" s="129"/>
      <c r="WUI43" s="129"/>
      <c r="WUJ43" s="129"/>
      <c r="WUK43" s="129"/>
      <c r="WUL43" s="129"/>
      <c r="WUM43" s="129"/>
      <c r="WUN43" s="129"/>
      <c r="WUO43" s="129"/>
      <c r="WUP43" s="129"/>
      <c r="WUQ43" s="129"/>
      <c r="WUR43" s="129"/>
      <c r="WUS43" s="129"/>
    </row>
    <row r="44" spans="1:1009 1243:2033 2267:3057 3291:4081 4315:5105 5339:6129 6363:7153 7387:8177 8411:9201 9435:10225 10459:11249 11483:12273 12507:13297 13531:14321 14555:15345 15579:16113" s="120" customFormat="1" ht="31.5" outlineLevel="1">
      <c r="A44" s="137"/>
      <c r="B44" s="263" t="s">
        <v>431</v>
      </c>
      <c r="C44" s="248"/>
      <c r="D44" s="258">
        <v>241.36</v>
      </c>
      <c r="E44" s="257"/>
      <c r="F44" s="258">
        <v>241.36</v>
      </c>
      <c r="G44" s="245">
        <v>0</v>
      </c>
      <c r="H44" s="229">
        <f t="shared" si="0"/>
        <v>155.91999999999999</v>
      </c>
      <c r="I44" s="247"/>
      <c r="J44" s="274">
        <f>155920000/1000000</f>
        <v>155.91999999999999</v>
      </c>
      <c r="K44" s="247"/>
      <c r="L44" s="247"/>
      <c r="M44" s="248">
        <f>+M42-M43</f>
        <v>0</v>
      </c>
      <c r="HK44" s="129"/>
      <c r="HL44" s="129"/>
      <c r="HT44" s="129"/>
      <c r="HU44" s="129"/>
      <c r="HV44" s="129"/>
      <c r="HW44" s="129"/>
      <c r="HX44" s="129"/>
      <c r="HY44" s="129"/>
      <c r="HZ44" s="129"/>
      <c r="IA44" s="129"/>
      <c r="IB44" s="129"/>
      <c r="IC44" s="129"/>
      <c r="ID44" s="129"/>
      <c r="IE44" s="129"/>
      <c r="IF44" s="129"/>
      <c r="IG44" s="129"/>
      <c r="RG44" s="129"/>
      <c r="RH44" s="129"/>
      <c r="RP44" s="129"/>
      <c r="RQ44" s="129"/>
      <c r="RR44" s="129"/>
      <c r="RS44" s="129"/>
      <c r="RT44" s="129"/>
      <c r="RU44" s="129"/>
      <c r="RV44" s="129"/>
      <c r="RW44" s="129"/>
      <c r="RX44" s="129"/>
      <c r="RY44" s="129"/>
      <c r="RZ44" s="129"/>
      <c r="SA44" s="129"/>
      <c r="SB44" s="129"/>
      <c r="SC44" s="129"/>
      <c r="ABC44" s="129"/>
      <c r="ABD44" s="129"/>
      <c r="ABL44" s="129"/>
      <c r="ABM44" s="129"/>
      <c r="ABN44" s="129"/>
      <c r="ABO44" s="129"/>
      <c r="ABP44" s="129"/>
      <c r="ABQ44" s="129"/>
      <c r="ABR44" s="129"/>
      <c r="ABS44" s="129"/>
      <c r="ABT44" s="129"/>
      <c r="ABU44" s="129"/>
      <c r="ABV44" s="129"/>
      <c r="ABW44" s="129"/>
      <c r="ABX44" s="129"/>
      <c r="ABY44" s="129"/>
      <c r="AKY44" s="129"/>
      <c r="AKZ44" s="129"/>
      <c r="ALH44" s="129"/>
      <c r="ALI44" s="129"/>
      <c r="ALJ44" s="129"/>
      <c r="ALK44" s="129"/>
      <c r="ALL44" s="129"/>
      <c r="ALM44" s="129"/>
      <c r="ALN44" s="129"/>
      <c r="ALO44" s="129"/>
      <c r="ALP44" s="129"/>
      <c r="ALQ44" s="129"/>
      <c r="ALR44" s="129"/>
      <c r="ALS44" s="129"/>
      <c r="ALT44" s="129"/>
      <c r="ALU44" s="129"/>
      <c r="AUU44" s="129"/>
      <c r="AUV44" s="129"/>
      <c r="AVD44" s="129"/>
      <c r="AVE44" s="129"/>
      <c r="AVF44" s="129"/>
      <c r="AVG44" s="129"/>
      <c r="AVH44" s="129"/>
      <c r="AVI44" s="129"/>
      <c r="AVJ44" s="129"/>
      <c r="AVK44" s="129"/>
      <c r="AVL44" s="129"/>
      <c r="AVM44" s="129"/>
      <c r="AVN44" s="129"/>
      <c r="AVO44" s="129"/>
      <c r="AVP44" s="129"/>
      <c r="AVQ44" s="129"/>
      <c r="BEQ44" s="129"/>
      <c r="BER44" s="129"/>
      <c r="BEZ44" s="129"/>
      <c r="BFA44" s="129"/>
      <c r="BFB44" s="129"/>
      <c r="BFC44" s="129"/>
      <c r="BFD44" s="129"/>
      <c r="BFE44" s="129"/>
      <c r="BFF44" s="129"/>
      <c r="BFG44" s="129"/>
      <c r="BFH44" s="129"/>
      <c r="BFI44" s="129"/>
      <c r="BFJ44" s="129"/>
      <c r="BFK44" s="129"/>
      <c r="BFL44" s="129"/>
      <c r="BFM44" s="129"/>
      <c r="BOM44" s="129"/>
      <c r="BON44" s="129"/>
      <c r="BOV44" s="129"/>
      <c r="BOW44" s="129"/>
      <c r="BOX44" s="129"/>
      <c r="BOY44" s="129"/>
      <c r="BOZ44" s="129"/>
      <c r="BPA44" s="129"/>
      <c r="BPB44" s="129"/>
      <c r="BPC44" s="129"/>
      <c r="BPD44" s="129"/>
      <c r="BPE44" s="129"/>
      <c r="BPF44" s="129"/>
      <c r="BPG44" s="129"/>
      <c r="BPH44" s="129"/>
      <c r="BPI44" s="129"/>
      <c r="BYI44" s="129"/>
      <c r="BYJ44" s="129"/>
      <c r="BYR44" s="129"/>
      <c r="BYS44" s="129"/>
      <c r="BYT44" s="129"/>
      <c r="BYU44" s="129"/>
      <c r="BYV44" s="129"/>
      <c r="BYW44" s="129"/>
      <c r="BYX44" s="129"/>
      <c r="BYY44" s="129"/>
      <c r="BYZ44" s="129"/>
      <c r="BZA44" s="129"/>
      <c r="BZB44" s="129"/>
      <c r="BZC44" s="129"/>
      <c r="BZD44" s="129"/>
      <c r="BZE44" s="129"/>
      <c r="CIE44" s="129"/>
      <c r="CIF44" s="129"/>
      <c r="CIN44" s="129"/>
      <c r="CIO44" s="129"/>
      <c r="CIP44" s="129"/>
      <c r="CIQ44" s="129"/>
      <c r="CIR44" s="129"/>
      <c r="CIS44" s="129"/>
      <c r="CIT44" s="129"/>
      <c r="CIU44" s="129"/>
      <c r="CIV44" s="129"/>
      <c r="CIW44" s="129"/>
      <c r="CIX44" s="129"/>
      <c r="CIY44" s="129"/>
      <c r="CIZ44" s="129"/>
      <c r="CJA44" s="129"/>
      <c r="CSA44" s="129"/>
      <c r="CSB44" s="129"/>
      <c r="CSJ44" s="129"/>
      <c r="CSK44" s="129"/>
      <c r="CSL44" s="129"/>
      <c r="CSM44" s="129"/>
      <c r="CSN44" s="129"/>
      <c r="CSO44" s="129"/>
      <c r="CSP44" s="129"/>
      <c r="CSQ44" s="129"/>
      <c r="CSR44" s="129"/>
      <c r="CSS44" s="129"/>
      <c r="CST44" s="129"/>
      <c r="CSU44" s="129"/>
      <c r="CSV44" s="129"/>
      <c r="CSW44" s="129"/>
      <c r="DBW44" s="129"/>
      <c r="DBX44" s="129"/>
      <c r="DCF44" s="129"/>
      <c r="DCG44" s="129"/>
      <c r="DCH44" s="129"/>
      <c r="DCI44" s="129"/>
      <c r="DCJ44" s="129"/>
      <c r="DCK44" s="129"/>
      <c r="DCL44" s="129"/>
      <c r="DCM44" s="129"/>
      <c r="DCN44" s="129"/>
      <c r="DCO44" s="129"/>
      <c r="DCP44" s="129"/>
      <c r="DCQ44" s="129"/>
      <c r="DCR44" s="129"/>
      <c r="DCS44" s="129"/>
      <c r="DLS44" s="129"/>
      <c r="DLT44" s="129"/>
      <c r="DMB44" s="129"/>
      <c r="DMC44" s="129"/>
      <c r="DMD44" s="129"/>
      <c r="DME44" s="129"/>
      <c r="DMF44" s="129"/>
      <c r="DMG44" s="129"/>
      <c r="DMH44" s="129"/>
      <c r="DMI44" s="129"/>
      <c r="DMJ44" s="129"/>
      <c r="DMK44" s="129"/>
      <c r="DML44" s="129"/>
      <c r="DMM44" s="129"/>
      <c r="DMN44" s="129"/>
      <c r="DMO44" s="129"/>
      <c r="DVO44" s="129"/>
      <c r="DVP44" s="129"/>
      <c r="DVX44" s="129"/>
      <c r="DVY44" s="129"/>
      <c r="DVZ44" s="129"/>
      <c r="DWA44" s="129"/>
      <c r="DWB44" s="129"/>
      <c r="DWC44" s="129"/>
      <c r="DWD44" s="129"/>
      <c r="DWE44" s="129"/>
      <c r="DWF44" s="129"/>
      <c r="DWG44" s="129"/>
      <c r="DWH44" s="129"/>
      <c r="DWI44" s="129"/>
      <c r="DWJ44" s="129"/>
      <c r="DWK44" s="129"/>
      <c r="EFK44" s="129"/>
      <c r="EFL44" s="129"/>
      <c r="EFT44" s="129"/>
      <c r="EFU44" s="129"/>
      <c r="EFV44" s="129"/>
      <c r="EFW44" s="129"/>
      <c r="EFX44" s="129"/>
      <c r="EFY44" s="129"/>
      <c r="EFZ44" s="129"/>
      <c r="EGA44" s="129"/>
      <c r="EGB44" s="129"/>
      <c r="EGC44" s="129"/>
      <c r="EGD44" s="129"/>
      <c r="EGE44" s="129"/>
      <c r="EGF44" s="129"/>
      <c r="EGG44" s="129"/>
      <c r="EPG44" s="129"/>
      <c r="EPH44" s="129"/>
      <c r="EPP44" s="129"/>
      <c r="EPQ44" s="129"/>
      <c r="EPR44" s="129"/>
      <c r="EPS44" s="129"/>
      <c r="EPT44" s="129"/>
      <c r="EPU44" s="129"/>
      <c r="EPV44" s="129"/>
      <c r="EPW44" s="129"/>
      <c r="EPX44" s="129"/>
      <c r="EPY44" s="129"/>
      <c r="EPZ44" s="129"/>
      <c r="EQA44" s="129"/>
      <c r="EQB44" s="129"/>
      <c r="EQC44" s="129"/>
      <c r="EZC44" s="129"/>
      <c r="EZD44" s="129"/>
      <c r="EZL44" s="129"/>
      <c r="EZM44" s="129"/>
      <c r="EZN44" s="129"/>
      <c r="EZO44" s="129"/>
      <c r="EZP44" s="129"/>
      <c r="EZQ44" s="129"/>
      <c r="EZR44" s="129"/>
      <c r="EZS44" s="129"/>
      <c r="EZT44" s="129"/>
      <c r="EZU44" s="129"/>
      <c r="EZV44" s="129"/>
      <c r="EZW44" s="129"/>
      <c r="EZX44" s="129"/>
      <c r="EZY44" s="129"/>
      <c r="FIY44" s="129"/>
      <c r="FIZ44" s="129"/>
      <c r="FJH44" s="129"/>
      <c r="FJI44" s="129"/>
      <c r="FJJ44" s="129"/>
      <c r="FJK44" s="129"/>
      <c r="FJL44" s="129"/>
      <c r="FJM44" s="129"/>
      <c r="FJN44" s="129"/>
      <c r="FJO44" s="129"/>
      <c r="FJP44" s="129"/>
      <c r="FJQ44" s="129"/>
      <c r="FJR44" s="129"/>
      <c r="FJS44" s="129"/>
      <c r="FJT44" s="129"/>
      <c r="FJU44" s="129"/>
      <c r="FSU44" s="129"/>
      <c r="FSV44" s="129"/>
      <c r="FTD44" s="129"/>
      <c r="FTE44" s="129"/>
      <c r="FTF44" s="129"/>
      <c r="FTG44" s="129"/>
      <c r="FTH44" s="129"/>
      <c r="FTI44" s="129"/>
      <c r="FTJ44" s="129"/>
      <c r="FTK44" s="129"/>
      <c r="FTL44" s="129"/>
      <c r="FTM44" s="129"/>
      <c r="FTN44" s="129"/>
      <c r="FTO44" s="129"/>
      <c r="FTP44" s="129"/>
      <c r="FTQ44" s="129"/>
      <c r="GCQ44" s="129"/>
      <c r="GCR44" s="129"/>
      <c r="GCZ44" s="129"/>
      <c r="GDA44" s="129"/>
      <c r="GDB44" s="129"/>
      <c r="GDC44" s="129"/>
      <c r="GDD44" s="129"/>
      <c r="GDE44" s="129"/>
      <c r="GDF44" s="129"/>
      <c r="GDG44" s="129"/>
      <c r="GDH44" s="129"/>
      <c r="GDI44" s="129"/>
      <c r="GDJ44" s="129"/>
      <c r="GDK44" s="129"/>
      <c r="GDL44" s="129"/>
      <c r="GDM44" s="129"/>
      <c r="GMM44" s="129"/>
      <c r="GMN44" s="129"/>
      <c r="GMV44" s="129"/>
      <c r="GMW44" s="129"/>
      <c r="GMX44" s="129"/>
      <c r="GMY44" s="129"/>
      <c r="GMZ44" s="129"/>
      <c r="GNA44" s="129"/>
      <c r="GNB44" s="129"/>
      <c r="GNC44" s="129"/>
      <c r="GND44" s="129"/>
      <c r="GNE44" s="129"/>
      <c r="GNF44" s="129"/>
      <c r="GNG44" s="129"/>
      <c r="GNH44" s="129"/>
      <c r="GNI44" s="129"/>
      <c r="GWI44" s="129"/>
      <c r="GWJ44" s="129"/>
      <c r="GWR44" s="129"/>
      <c r="GWS44" s="129"/>
      <c r="GWT44" s="129"/>
      <c r="GWU44" s="129"/>
      <c r="GWV44" s="129"/>
      <c r="GWW44" s="129"/>
      <c r="GWX44" s="129"/>
      <c r="GWY44" s="129"/>
      <c r="GWZ44" s="129"/>
      <c r="GXA44" s="129"/>
      <c r="GXB44" s="129"/>
      <c r="GXC44" s="129"/>
      <c r="GXD44" s="129"/>
      <c r="GXE44" s="129"/>
      <c r="HGE44" s="129"/>
      <c r="HGF44" s="129"/>
      <c r="HGN44" s="129"/>
      <c r="HGO44" s="129"/>
      <c r="HGP44" s="129"/>
      <c r="HGQ44" s="129"/>
      <c r="HGR44" s="129"/>
      <c r="HGS44" s="129"/>
      <c r="HGT44" s="129"/>
      <c r="HGU44" s="129"/>
      <c r="HGV44" s="129"/>
      <c r="HGW44" s="129"/>
      <c r="HGX44" s="129"/>
      <c r="HGY44" s="129"/>
      <c r="HGZ44" s="129"/>
      <c r="HHA44" s="129"/>
      <c r="HQA44" s="129"/>
      <c r="HQB44" s="129"/>
      <c r="HQJ44" s="129"/>
      <c r="HQK44" s="129"/>
      <c r="HQL44" s="129"/>
      <c r="HQM44" s="129"/>
      <c r="HQN44" s="129"/>
      <c r="HQO44" s="129"/>
      <c r="HQP44" s="129"/>
      <c r="HQQ44" s="129"/>
      <c r="HQR44" s="129"/>
      <c r="HQS44" s="129"/>
      <c r="HQT44" s="129"/>
      <c r="HQU44" s="129"/>
      <c r="HQV44" s="129"/>
      <c r="HQW44" s="129"/>
      <c r="HZW44" s="129"/>
      <c r="HZX44" s="129"/>
      <c r="IAF44" s="129"/>
      <c r="IAG44" s="129"/>
      <c r="IAH44" s="129"/>
      <c r="IAI44" s="129"/>
      <c r="IAJ44" s="129"/>
      <c r="IAK44" s="129"/>
      <c r="IAL44" s="129"/>
      <c r="IAM44" s="129"/>
      <c r="IAN44" s="129"/>
      <c r="IAO44" s="129"/>
      <c r="IAP44" s="129"/>
      <c r="IAQ44" s="129"/>
      <c r="IAR44" s="129"/>
      <c r="IAS44" s="129"/>
      <c r="IJS44" s="129"/>
      <c r="IJT44" s="129"/>
      <c r="IKB44" s="129"/>
      <c r="IKC44" s="129"/>
      <c r="IKD44" s="129"/>
      <c r="IKE44" s="129"/>
      <c r="IKF44" s="129"/>
      <c r="IKG44" s="129"/>
      <c r="IKH44" s="129"/>
      <c r="IKI44" s="129"/>
      <c r="IKJ44" s="129"/>
      <c r="IKK44" s="129"/>
      <c r="IKL44" s="129"/>
      <c r="IKM44" s="129"/>
      <c r="IKN44" s="129"/>
      <c r="IKO44" s="129"/>
      <c r="ITO44" s="129"/>
      <c r="ITP44" s="129"/>
      <c r="ITX44" s="129"/>
      <c r="ITY44" s="129"/>
      <c r="ITZ44" s="129"/>
      <c r="IUA44" s="129"/>
      <c r="IUB44" s="129"/>
      <c r="IUC44" s="129"/>
      <c r="IUD44" s="129"/>
      <c r="IUE44" s="129"/>
      <c r="IUF44" s="129"/>
      <c r="IUG44" s="129"/>
      <c r="IUH44" s="129"/>
      <c r="IUI44" s="129"/>
      <c r="IUJ44" s="129"/>
      <c r="IUK44" s="129"/>
      <c r="JDK44" s="129"/>
      <c r="JDL44" s="129"/>
      <c r="JDT44" s="129"/>
      <c r="JDU44" s="129"/>
      <c r="JDV44" s="129"/>
      <c r="JDW44" s="129"/>
      <c r="JDX44" s="129"/>
      <c r="JDY44" s="129"/>
      <c r="JDZ44" s="129"/>
      <c r="JEA44" s="129"/>
      <c r="JEB44" s="129"/>
      <c r="JEC44" s="129"/>
      <c r="JED44" s="129"/>
      <c r="JEE44" s="129"/>
      <c r="JEF44" s="129"/>
      <c r="JEG44" s="129"/>
      <c r="JNG44" s="129"/>
      <c r="JNH44" s="129"/>
      <c r="JNP44" s="129"/>
      <c r="JNQ44" s="129"/>
      <c r="JNR44" s="129"/>
      <c r="JNS44" s="129"/>
      <c r="JNT44" s="129"/>
      <c r="JNU44" s="129"/>
      <c r="JNV44" s="129"/>
      <c r="JNW44" s="129"/>
      <c r="JNX44" s="129"/>
      <c r="JNY44" s="129"/>
      <c r="JNZ44" s="129"/>
      <c r="JOA44" s="129"/>
      <c r="JOB44" s="129"/>
      <c r="JOC44" s="129"/>
      <c r="JXC44" s="129"/>
      <c r="JXD44" s="129"/>
      <c r="JXL44" s="129"/>
      <c r="JXM44" s="129"/>
      <c r="JXN44" s="129"/>
      <c r="JXO44" s="129"/>
      <c r="JXP44" s="129"/>
      <c r="JXQ44" s="129"/>
      <c r="JXR44" s="129"/>
      <c r="JXS44" s="129"/>
      <c r="JXT44" s="129"/>
      <c r="JXU44" s="129"/>
      <c r="JXV44" s="129"/>
      <c r="JXW44" s="129"/>
      <c r="JXX44" s="129"/>
      <c r="JXY44" s="129"/>
      <c r="KGY44" s="129"/>
      <c r="KGZ44" s="129"/>
      <c r="KHH44" s="129"/>
      <c r="KHI44" s="129"/>
      <c r="KHJ44" s="129"/>
      <c r="KHK44" s="129"/>
      <c r="KHL44" s="129"/>
      <c r="KHM44" s="129"/>
      <c r="KHN44" s="129"/>
      <c r="KHO44" s="129"/>
      <c r="KHP44" s="129"/>
      <c r="KHQ44" s="129"/>
      <c r="KHR44" s="129"/>
      <c r="KHS44" s="129"/>
      <c r="KHT44" s="129"/>
      <c r="KHU44" s="129"/>
      <c r="KQU44" s="129"/>
      <c r="KQV44" s="129"/>
      <c r="KRD44" s="129"/>
      <c r="KRE44" s="129"/>
      <c r="KRF44" s="129"/>
      <c r="KRG44" s="129"/>
      <c r="KRH44" s="129"/>
      <c r="KRI44" s="129"/>
      <c r="KRJ44" s="129"/>
      <c r="KRK44" s="129"/>
      <c r="KRL44" s="129"/>
      <c r="KRM44" s="129"/>
      <c r="KRN44" s="129"/>
      <c r="KRO44" s="129"/>
      <c r="KRP44" s="129"/>
      <c r="KRQ44" s="129"/>
      <c r="LAQ44" s="129"/>
      <c r="LAR44" s="129"/>
      <c r="LAZ44" s="129"/>
      <c r="LBA44" s="129"/>
      <c r="LBB44" s="129"/>
      <c r="LBC44" s="129"/>
      <c r="LBD44" s="129"/>
      <c r="LBE44" s="129"/>
      <c r="LBF44" s="129"/>
      <c r="LBG44" s="129"/>
      <c r="LBH44" s="129"/>
      <c r="LBI44" s="129"/>
      <c r="LBJ44" s="129"/>
      <c r="LBK44" s="129"/>
      <c r="LBL44" s="129"/>
      <c r="LBM44" s="129"/>
      <c r="LKM44" s="129"/>
      <c r="LKN44" s="129"/>
      <c r="LKV44" s="129"/>
      <c r="LKW44" s="129"/>
      <c r="LKX44" s="129"/>
      <c r="LKY44" s="129"/>
      <c r="LKZ44" s="129"/>
      <c r="LLA44" s="129"/>
      <c r="LLB44" s="129"/>
      <c r="LLC44" s="129"/>
      <c r="LLD44" s="129"/>
      <c r="LLE44" s="129"/>
      <c r="LLF44" s="129"/>
      <c r="LLG44" s="129"/>
      <c r="LLH44" s="129"/>
      <c r="LLI44" s="129"/>
      <c r="LUI44" s="129"/>
      <c r="LUJ44" s="129"/>
      <c r="LUR44" s="129"/>
      <c r="LUS44" s="129"/>
      <c r="LUT44" s="129"/>
      <c r="LUU44" s="129"/>
      <c r="LUV44" s="129"/>
      <c r="LUW44" s="129"/>
      <c r="LUX44" s="129"/>
      <c r="LUY44" s="129"/>
      <c r="LUZ44" s="129"/>
      <c r="LVA44" s="129"/>
      <c r="LVB44" s="129"/>
      <c r="LVC44" s="129"/>
      <c r="LVD44" s="129"/>
      <c r="LVE44" s="129"/>
      <c r="MEE44" s="129"/>
      <c r="MEF44" s="129"/>
      <c r="MEN44" s="129"/>
      <c r="MEO44" s="129"/>
      <c r="MEP44" s="129"/>
      <c r="MEQ44" s="129"/>
      <c r="MER44" s="129"/>
      <c r="MES44" s="129"/>
      <c r="MET44" s="129"/>
      <c r="MEU44" s="129"/>
      <c r="MEV44" s="129"/>
      <c r="MEW44" s="129"/>
      <c r="MEX44" s="129"/>
      <c r="MEY44" s="129"/>
      <c r="MEZ44" s="129"/>
      <c r="MFA44" s="129"/>
      <c r="MOA44" s="129"/>
      <c r="MOB44" s="129"/>
      <c r="MOJ44" s="129"/>
      <c r="MOK44" s="129"/>
      <c r="MOL44" s="129"/>
      <c r="MOM44" s="129"/>
      <c r="MON44" s="129"/>
      <c r="MOO44" s="129"/>
      <c r="MOP44" s="129"/>
      <c r="MOQ44" s="129"/>
      <c r="MOR44" s="129"/>
      <c r="MOS44" s="129"/>
      <c r="MOT44" s="129"/>
      <c r="MOU44" s="129"/>
      <c r="MOV44" s="129"/>
      <c r="MOW44" s="129"/>
      <c r="MXW44" s="129"/>
      <c r="MXX44" s="129"/>
      <c r="MYF44" s="129"/>
      <c r="MYG44" s="129"/>
      <c r="MYH44" s="129"/>
      <c r="MYI44" s="129"/>
      <c r="MYJ44" s="129"/>
      <c r="MYK44" s="129"/>
      <c r="MYL44" s="129"/>
      <c r="MYM44" s="129"/>
      <c r="MYN44" s="129"/>
      <c r="MYO44" s="129"/>
      <c r="MYP44" s="129"/>
      <c r="MYQ44" s="129"/>
      <c r="MYR44" s="129"/>
      <c r="MYS44" s="129"/>
      <c r="NHS44" s="129"/>
      <c r="NHT44" s="129"/>
      <c r="NIB44" s="129"/>
      <c r="NIC44" s="129"/>
      <c r="NID44" s="129"/>
      <c r="NIE44" s="129"/>
      <c r="NIF44" s="129"/>
      <c r="NIG44" s="129"/>
      <c r="NIH44" s="129"/>
      <c r="NII44" s="129"/>
      <c r="NIJ44" s="129"/>
      <c r="NIK44" s="129"/>
      <c r="NIL44" s="129"/>
      <c r="NIM44" s="129"/>
      <c r="NIN44" s="129"/>
      <c r="NIO44" s="129"/>
      <c r="NRO44" s="129"/>
      <c r="NRP44" s="129"/>
      <c r="NRX44" s="129"/>
      <c r="NRY44" s="129"/>
      <c r="NRZ44" s="129"/>
      <c r="NSA44" s="129"/>
      <c r="NSB44" s="129"/>
      <c r="NSC44" s="129"/>
      <c r="NSD44" s="129"/>
      <c r="NSE44" s="129"/>
      <c r="NSF44" s="129"/>
      <c r="NSG44" s="129"/>
      <c r="NSH44" s="129"/>
      <c r="NSI44" s="129"/>
      <c r="NSJ44" s="129"/>
      <c r="NSK44" s="129"/>
      <c r="OBK44" s="129"/>
      <c r="OBL44" s="129"/>
      <c r="OBT44" s="129"/>
      <c r="OBU44" s="129"/>
      <c r="OBV44" s="129"/>
      <c r="OBW44" s="129"/>
      <c r="OBX44" s="129"/>
      <c r="OBY44" s="129"/>
      <c r="OBZ44" s="129"/>
      <c r="OCA44" s="129"/>
      <c r="OCB44" s="129"/>
      <c r="OCC44" s="129"/>
      <c r="OCD44" s="129"/>
      <c r="OCE44" s="129"/>
      <c r="OCF44" s="129"/>
      <c r="OCG44" s="129"/>
      <c r="OLG44" s="129"/>
      <c r="OLH44" s="129"/>
      <c r="OLP44" s="129"/>
      <c r="OLQ44" s="129"/>
      <c r="OLR44" s="129"/>
      <c r="OLS44" s="129"/>
      <c r="OLT44" s="129"/>
      <c r="OLU44" s="129"/>
      <c r="OLV44" s="129"/>
      <c r="OLW44" s="129"/>
      <c r="OLX44" s="129"/>
      <c r="OLY44" s="129"/>
      <c r="OLZ44" s="129"/>
      <c r="OMA44" s="129"/>
      <c r="OMB44" s="129"/>
      <c r="OMC44" s="129"/>
      <c r="OVC44" s="129"/>
      <c r="OVD44" s="129"/>
      <c r="OVL44" s="129"/>
      <c r="OVM44" s="129"/>
      <c r="OVN44" s="129"/>
      <c r="OVO44" s="129"/>
      <c r="OVP44" s="129"/>
      <c r="OVQ44" s="129"/>
      <c r="OVR44" s="129"/>
      <c r="OVS44" s="129"/>
      <c r="OVT44" s="129"/>
      <c r="OVU44" s="129"/>
      <c r="OVV44" s="129"/>
      <c r="OVW44" s="129"/>
      <c r="OVX44" s="129"/>
      <c r="OVY44" s="129"/>
      <c r="PEY44" s="129"/>
      <c r="PEZ44" s="129"/>
      <c r="PFH44" s="129"/>
      <c r="PFI44" s="129"/>
      <c r="PFJ44" s="129"/>
      <c r="PFK44" s="129"/>
      <c r="PFL44" s="129"/>
      <c r="PFM44" s="129"/>
      <c r="PFN44" s="129"/>
      <c r="PFO44" s="129"/>
      <c r="PFP44" s="129"/>
      <c r="PFQ44" s="129"/>
      <c r="PFR44" s="129"/>
      <c r="PFS44" s="129"/>
      <c r="PFT44" s="129"/>
      <c r="PFU44" s="129"/>
      <c r="POU44" s="129"/>
      <c r="POV44" s="129"/>
      <c r="PPD44" s="129"/>
      <c r="PPE44" s="129"/>
      <c r="PPF44" s="129"/>
      <c r="PPG44" s="129"/>
      <c r="PPH44" s="129"/>
      <c r="PPI44" s="129"/>
      <c r="PPJ44" s="129"/>
      <c r="PPK44" s="129"/>
      <c r="PPL44" s="129"/>
      <c r="PPM44" s="129"/>
      <c r="PPN44" s="129"/>
      <c r="PPO44" s="129"/>
      <c r="PPP44" s="129"/>
      <c r="PPQ44" s="129"/>
      <c r="PYQ44" s="129"/>
      <c r="PYR44" s="129"/>
      <c r="PYZ44" s="129"/>
      <c r="PZA44" s="129"/>
      <c r="PZB44" s="129"/>
      <c r="PZC44" s="129"/>
      <c r="PZD44" s="129"/>
      <c r="PZE44" s="129"/>
      <c r="PZF44" s="129"/>
      <c r="PZG44" s="129"/>
      <c r="PZH44" s="129"/>
      <c r="PZI44" s="129"/>
      <c r="PZJ44" s="129"/>
      <c r="PZK44" s="129"/>
      <c r="PZL44" s="129"/>
      <c r="PZM44" s="129"/>
      <c r="QIM44" s="129"/>
      <c r="QIN44" s="129"/>
      <c r="QIV44" s="129"/>
      <c r="QIW44" s="129"/>
      <c r="QIX44" s="129"/>
      <c r="QIY44" s="129"/>
      <c r="QIZ44" s="129"/>
      <c r="QJA44" s="129"/>
      <c r="QJB44" s="129"/>
      <c r="QJC44" s="129"/>
      <c r="QJD44" s="129"/>
      <c r="QJE44" s="129"/>
      <c r="QJF44" s="129"/>
      <c r="QJG44" s="129"/>
      <c r="QJH44" s="129"/>
      <c r="QJI44" s="129"/>
      <c r="QSI44" s="129"/>
      <c r="QSJ44" s="129"/>
      <c r="QSR44" s="129"/>
      <c r="QSS44" s="129"/>
      <c r="QST44" s="129"/>
      <c r="QSU44" s="129"/>
      <c r="QSV44" s="129"/>
      <c r="QSW44" s="129"/>
      <c r="QSX44" s="129"/>
      <c r="QSY44" s="129"/>
      <c r="QSZ44" s="129"/>
      <c r="QTA44" s="129"/>
      <c r="QTB44" s="129"/>
      <c r="QTC44" s="129"/>
      <c r="QTD44" s="129"/>
      <c r="QTE44" s="129"/>
      <c r="RCE44" s="129"/>
      <c r="RCF44" s="129"/>
      <c r="RCN44" s="129"/>
      <c r="RCO44" s="129"/>
      <c r="RCP44" s="129"/>
      <c r="RCQ44" s="129"/>
      <c r="RCR44" s="129"/>
      <c r="RCS44" s="129"/>
      <c r="RCT44" s="129"/>
      <c r="RCU44" s="129"/>
      <c r="RCV44" s="129"/>
      <c r="RCW44" s="129"/>
      <c r="RCX44" s="129"/>
      <c r="RCY44" s="129"/>
      <c r="RCZ44" s="129"/>
      <c r="RDA44" s="129"/>
      <c r="RMA44" s="129"/>
      <c r="RMB44" s="129"/>
      <c r="RMJ44" s="129"/>
      <c r="RMK44" s="129"/>
      <c r="RML44" s="129"/>
      <c r="RMM44" s="129"/>
      <c r="RMN44" s="129"/>
      <c r="RMO44" s="129"/>
      <c r="RMP44" s="129"/>
      <c r="RMQ44" s="129"/>
      <c r="RMR44" s="129"/>
      <c r="RMS44" s="129"/>
      <c r="RMT44" s="129"/>
      <c r="RMU44" s="129"/>
      <c r="RMV44" s="129"/>
      <c r="RMW44" s="129"/>
      <c r="RVW44" s="129"/>
      <c r="RVX44" s="129"/>
      <c r="RWF44" s="129"/>
      <c r="RWG44" s="129"/>
      <c r="RWH44" s="129"/>
      <c r="RWI44" s="129"/>
      <c r="RWJ44" s="129"/>
      <c r="RWK44" s="129"/>
      <c r="RWL44" s="129"/>
      <c r="RWM44" s="129"/>
      <c r="RWN44" s="129"/>
      <c r="RWO44" s="129"/>
      <c r="RWP44" s="129"/>
      <c r="RWQ44" s="129"/>
      <c r="RWR44" s="129"/>
      <c r="RWS44" s="129"/>
      <c r="SFS44" s="129"/>
      <c r="SFT44" s="129"/>
      <c r="SGB44" s="129"/>
      <c r="SGC44" s="129"/>
      <c r="SGD44" s="129"/>
      <c r="SGE44" s="129"/>
      <c r="SGF44" s="129"/>
      <c r="SGG44" s="129"/>
      <c r="SGH44" s="129"/>
      <c r="SGI44" s="129"/>
      <c r="SGJ44" s="129"/>
      <c r="SGK44" s="129"/>
      <c r="SGL44" s="129"/>
      <c r="SGM44" s="129"/>
      <c r="SGN44" s="129"/>
      <c r="SGO44" s="129"/>
      <c r="SPO44" s="129"/>
      <c r="SPP44" s="129"/>
      <c r="SPX44" s="129"/>
      <c r="SPY44" s="129"/>
      <c r="SPZ44" s="129"/>
      <c r="SQA44" s="129"/>
      <c r="SQB44" s="129"/>
      <c r="SQC44" s="129"/>
      <c r="SQD44" s="129"/>
      <c r="SQE44" s="129"/>
      <c r="SQF44" s="129"/>
      <c r="SQG44" s="129"/>
      <c r="SQH44" s="129"/>
      <c r="SQI44" s="129"/>
      <c r="SQJ44" s="129"/>
      <c r="SQK44" s="129"/>
      <c r="SZK44" s="129"/>
      <c r="SZL44" s="129"/>
      <c r="SZT44" s="129"/>
      <c r="SZU44" s="129"/>
      <c r="SZV44" s="129"/>
      <c r="SZW44" s="129"/>
      <c r="SZX44" s="129"/>
      <c r="SZY44" s="129"/>
      <c r="SZZ44" s="129"/>
      <c r="TAA44" s="129"/>
      <c r="TAB44" s="129"/>
      <c r="TAC44" s="129"/>
      <c r="TAD44" s="129"/>
      <c r="TAE44" s="129"/>
      <c r="TAF44" s="129"/>
      <c r="TAG44" s="129"/>
      <c r="TJG44" s="129"/>
      <c r="TJH44" s="129"/>
      <c r="TJP44" s="129"/>
      <c r="TJQ44" s="129"/>
      <c r="TJR44" s="129"/>
      <c r="TJS44" s="129"/>
      <c r="TJT44" s="129"/>
      <c r="TJU44" s="129"/>
      <c r="TJV44" s="129"/>
      <c r="TJW44" s="129"/>
      <c r="TJX44" s="129"/>
      <c r="TJY44" s="129"/>
      <c r="TJZ44" s="129"/>
      <c r="TKA44" s="129"/>
      <c r="TKB44" s="129"/>
      <c r="TKC44" s="129"/>
      <c r="TTC44" s="129"/>
      <c r="TTD44" s="129"/>
      <c r="TTL44" s="129"/>
      <c r="TTM44" s="129"/>
      <c r="TTN44" s="129"/>
      <c r="TTO44" s="129"/>
      <c r="TTP44" s="129"/>
      <c r="TTQ44" s="129"/>
      <c r="TTR44" s="129"/>
      <c r="TTS44" s="129"/>
      <c r="TTT44" s="129"/>
      <c r="TTU44" s="129"/>
      <c r="TTV44" s="129"/>
      <c r="TTW44" s="129"/>
      <c r="TTX44" s="129"/>
      <c r="TTY44" s="129"/>
      <c r="UCY44" s="129"/>
      <c r="UCZ44" s="129"/>
      <c r="UDH44" s="129"/>
      <c r="UDI44" s="129"/>
      <c r="UDJ44" s="129"/>
      <c r="UDK44" s="129"/>
      <c r="UDL44" s="129"/>
      <c r="UDM44" s="129"/>
      <c r="UDN44" s="129"/>
      <c r="UDO44" s="129"/>
      <c r="UDP44" s="129"/>
      <c r="UDQ44" s="129"/>
      <c r="UDR44" s="129"/>
      <c r="UDS44" s="129"/>
      <c r="UDT44" s="129"/>
      <c r="UDU44" s="129"/>
      <c r="UMU44" s="129"/>
      <c r="UMV44" s="129"/>
      <c r="UND44" s="129"/>
      <c r="UNE44" s="129"/>
      <c r="UNF44" s="129"/>
      <c r="UNG44" s="129"/>
      <c r="UNH44" s="129"/>
      <c r="UNI44" s="129"/>
      <c r="UNJ44" s="129"/>
      <c r="UNK44" s="129"/>
      <c r="UNL44" s="129"/>
      <c r="UNM44" s="129"/>
      <c r="UNN44" s="129"/>
      <c r="UNO44" s="129"/>
      <c r="UNP44" s="129"/>
      <c r="UNQ44" s="129"/>
      <c r="UWQ44" s="129"/>
      <c r="UWR44" s="129"/>
      <c r="UWZ44" s="129"/>
      <c r="UXA44" s="129"/>
      <c r="UXB44" s="129"/>
      <c r="UXC44" s="129"/>
      <c r="UXD44" s="129"/>
      <c r="UXE44" s="129"/>
      <c r="UXF44" s="129"/>
      <c r="UXG44" s="129"/>
      <c r="UXH44" s="129"/>
      <c r="UXI44" s="129"/>
      <c r="UXJ44" s="129"/>
      <c r="UXK44" s="129"/>
      <c r="UXL44" s="129"/>
      <c r="UXM44" s="129"/>
      <c r="VGM44" s="129"/>
      <c r="VGN44" s="129"/>
      <c r="VGV44" s="129"/>
      <c r="VGW44" s="129"/>
      <c r="VGX44" s="129"/>
      <c r="VGY44" s="129"/>
      <c r="VGZ44" s="129"/>
      <c r="VHA44" s="129"/>
      <c r="VHB44" s="129"/>
      <c r="VHC44" s="129"/>
      <c r="VHD44" s="129"/>
      <c r="VHE44" s="129"/>
      <c r="VHF44" s="129"/>
      <c r="VHG44" s="129"/>
      <c r="VHH44" s="129"/>
      <c r="VHI44" s="129"/>
      <c r="VQI44" s="129"/>
      <c r="VQJ44" s="129"/>
      <c r="VQR44" s="129"/>
      <c r="VQS44" s="129"/>
      <c r="VQT44" s="129"/>
      <c r="VQU44" s="129"/>
      <c r="VQV44" s="129"/>
      <c r="VQW44" s="129"/>
      <c r="VQX44" s="129"/>
      <c r="VQY44" s="129"/>
      <c r="VQZ44" s="129"/>
      <c r="VRA44" s="129"/>
      <c r="VRB44" s="129"/>
      <c r="VRC44" s="129"/>
      <c r="VRD44" s="129"/>
      <c r="VRE44" s="129"/>
      <c r="WAE44" s="129"/>
      <c r="WAF44" s="129"/>
      <c r="WAN44" s="129"/>
      <c r="WAO44" s="129"/>
      <c r="WAP44" s="129"/>
      <c r="WAQ44" s="129"/>
      <c r="WAR44" s="129"/>
      <c r="WAS44" s="129"/>
      <c r="WAT44" s="129"/>
      <c r="WAU44" s="129"/>
      <c r="WAV44" s="129"/>
      <c r="WAW44" s="129"/>
      <c r="WAX44" s="129"/>
      <c r="WAY44" s="129"/>
      <c r="WAZ44" s="129"/>
      <c r="WBA44" s="129"/>
      <c r="WKA44" s="129"/>
      <c r="WKB44" s="129"/>
      <c r="WKJ44" s="129"/>
      <c r="WKK44" s="129"/>
      <c r="WKL44" s="129"/>
      <c r="WKM44" s="129"/>
      <c r="WKN44" s="129"/>
      <c r="WKO44" s="129"/>
      <c r="WKP44" s="129"/>
      <c r="WKQ44" s="129"/>
      <c r="WKR44" s="129"/>
      <c r="WKS44" s="129"/>
      <c r="WKT44" s="129"/>
      <c r="WKU44" s="129"/>
      <c r="WKV44" s="129"/>
      <c r="WKW44" s="129"/>
      <c r="WTW44" s="129"/>
      <c r="WTX44" s="129"/>
      <c r="WUF44" s="129"/>
      <c r="WUG44" s="129"/>
      <c r="WUH44" s="129"/>
      <c r="WUI44" s="129"/>
      <c r="WUJ44" s="129"/>
      <c r="WUK44" s="129"/>
      <c r="WUL44" s="129"/>
      <c r="WUM44" s="129"/>
      <c r="WUN44" s="129"/>
      <c r="WUO44" s="129"/>
      <c r="WUP44" s="129"/>
      <c r="WUQ44" s="129"/>
      <c r="WUR44" s="129"/>
      <c r="WUS44" s="129"/>
    </row>
    <row r="45" spans="1:1009 1243:2033 2267:3057 3291:4081 4315:5105 5339:6129 6363:7153 7387:8177 8411:9201 9435:10225 10459:11249 11483:12273 12507:13297 13531:14321 14555:15345 15579:16113" s="271" customFormat="1">
      <c r="A45" s="265" t="s">
        <v>82</v>
      </c>
      <c r="B45" s="266" t="s">
        <v>432</v>
      </c>
      <c r="C45" s="267"/>
      <c r="D45" s="268">
        <v>4367.4545400000006</v>
      </c>
      <c r="E45" s="268">
        <v>0</v>
      </c>
      <c r="F45" s="268">
        <v>4367.4545400000006</v>
      </c>
      <c r="G45" s="245">
        <v>0</v>
      </c>
      <c r="H45" s="229">
        <f t="shared" si="0"/>
        <v>3887.13546</v>
      </c>
      <c r="I45" s="272">
        <f>SUM(I46:I53)</f>
        <v>3183.4654599999999</v>
      </c>
      <c r="J45" s="272">
        <f>SUM(J46:J53)</f>
        <v>703.67</v>
      </c>
      <c r="K45" s="269">
        <f>SUM(K46:K53)</f>
        <v>0</v>
      </c>
      <c r="L45" s="269">
        <f>SUM(L46:L53)</f>
        <v>0</v>
      </c>
      <c r="M45" s="270"/>
      <c r="HK45" s="131"/>
      <c r="HL45" s="131"/>
      <c r="HT45" s="131"/>
      <c r="HU45" s="131"/>
      <c r="HV45" s="131"/>
      <c r="HW45" s="131"/>
      <c r="HX45" s="131"/>
      <c r="HY45" s="131"/>
      <c r="HZ45" s="131"/>
      <c r="IA45" s="131"/>
      <c r="IB45" s="131"/>
      <c r="IC45" s="131"/>
      <c r="ID45" s="131"/>
      <c r="IE45" s="131"/>
      <c r="IF45" s="131"/>
      <c r="IG45" s="131"/>
      <c r="RG45" s="131"/>
      <c r="RH45" s="131"/>
      <c r="RP45" s="131"/>
      <c r="RQ45" s="131"/>
      <c r="RR45" s="131"/>
      <c r="RS45" s="131"/>
      <c r="RT45" s="131"/>
      <c r="RU45" s="131"/>
      <c r="RV45" s="131"/>
      <c r="RW45" s="131"/>
      <c r="RX45" s="131"/>
      <c r="RY45" s="131"/>
      <c r="RZ45" s="131"/>
      <c r="SA45" s="131"/>
      <c r="SB45" s="131"/>
      <c r="SC45" s="131"/>
      <c r="ABC45" s="131"/>
      <c r="ABD45" s="131"/>
      <c r="ABL45" s="131"/>
      <c r="ABM45" s="131"/>
      <c r="ABN45" s="131"/>
      <c r="ABO45" s="131"/>
      <c r="ABP45" s="131"/>
      <c r="ABQ45" s="131"/>
      <c r="ABR45" s="131"/>
      <c r="ABS45" s="131"/>
      <c r="ABT45" s="131"/>
      <c r="ABU45" s="131"/>
      <c r="ABV45" s="131"/>
      <c r="ABW45" s="131"/>
      <c r="ABX45" s="131"/>
      <c r="ABY45" s="131"/>
      <c r="AKY45" s="131"/>
      <c r="AKZ45" s="131"/>
      <c r="ALH45" s="131"/>
      <c r="ALI45" s="131"/>
      <c r="ALJ45" s="131"/>
      <c r="ALK45" s="131"/>
      <c r="ALL45" s="131"/>
      <c r="ALM45" s="131"/>
      <c r="ALN45" s="131"/>
      <c r="ALO45" s="131"/>
      <c r="ALP45" s="131"/>
      <c r="ALQ45" s="131"/>
      <c r="ALR45" s="131"/>
      <c r="ALS45" s="131"/>
      <c r="ALT45" s="131"/>
      <c r="ALU45" s="131"/>
      <c r="AUU45" s="131"/>
      <c r="AUV45" s="131"/>
      <c r="AVD45" s="131"/>
      <c r="AVE45" s="131"/>
      <c r="AVF45" s="131"/>
      <c r="AVG45" s="131"/>
      <c r="AVH45" s="131"/>
      <c r="AVI45" s="131"/>
      <c r="AVJ45" s="131"/>
      <c r="AVK45" s="131"/>
      <c r="AVL45" s="131"/>
      <c r="AVM45" s="131"/>
      <c r="AVN45" s="131"/>
      <c r="AVO45" s="131"/>
      <c r="AVP45" s="131"/>
      <c r="AVQ45" s="131"/>
      <c r="BEQ45" s="131"/>
      <c r="BER45" s="131"/>
      <c r="BEZ45" s="131"/>
      <c r="BFA45" s="131"/>
      <c r="BFB45" s="131"/>
      <c r="BFC45" s="131"/>
      <c r="BFD45" s="131"/>
      <c r="BFE45" s="131"/>
      <c r="BFF45" s="131"/>
      <c r="BFG45" s="131"/>
      <c r="BFH45" s="131"/>
      <c r="BFI45" s="131"/>
      <c r="BFJ45" s="131"/>
      <c r="BFK45" s="131"/>
      <c r="BFL45" s="131"/>
      <c r="BFM45" s="131"/>
      <c r="BOM45" s="131"/>
      <c r="BON45" s="131"/>
      <c r="BOV45" s="131"/>
      <c r="BOW45" s="131"/>
      <c r="BOX45" s="131"/>
      <c r="BOY45" s="131"/>
      <c r="BOZ45" s="131"/>
      <c r="BPA45" s="131"/>
      <c r="BPB45" s="131"/>
      <c r="BPC45" s="131"/>
      <c r="BPD45" s="131"/>
      <c r="BPE45" s="131"/>
      <c r="BPF45" s="131"/>
      <c r="BPG45" s="131"/>
      <c r="BPH45" s="131"/>
      <c r="BPI45" s="131"/>
      <c r="BYI45" s="131"/>
      <c r="BYJ45" s="131"/>
      <c r="BYR45" s="131"/>
      <c r="BYS45" s="131"/>
      <c r="BYT45" s="131"/>
      <c r="BYU45" s="131"/>
      <c r="BYV45" s="131"/>
      <c r="BYW45" s="131"/>
      <c r="BYX45" s="131"/>
      <c r="BYY45" s="131"/>
      <c r="BYZ45" s="131"/>
      <c r="BZA45" s="131"/>
      <c r="BZB45" s="131"/>
      <c r="BZC45" s="131"/>
      <c r="BZD45" s="131"/>
      <c r="BZE45" s="131"/>
      <c r="CIE45" s="131"/>
      <c r="CIF45" s="131"/>
      <c r="CIN45" s="131"/>
      <c r="CIO45" s="131"/>
      <c r="CIP45" s="131"/>
      <c r="CIQ45" s="131"/>
      <c r="CIR45" s="131"/>
      <c r="CIS45" s="131"/>
      <c r="CIT45" s="131"/>
      <c r="CIU45" s="131"/>
      <c r="CIV45" s="131"/>
      <c r="CIW45" s="131"/>
      <c r="CIX45" s="131"/>
      <c r="CIY45" s="131"/>
      <c r="CIZ45" s="131"/>
      <c r="CJA45" s="131"/>
      <c r="CSA45" s="131"/>
      <c r="CSB45" s="131"/>
      <c r="CSJ45" s="131"/>
      <c r="CSK45" s="131"/>
      <c r="CSL45" s="131"/>
      <c r="CSM45" s="131"/>
      <c r="CSN45" s="131"/>
      <c r="CSO45" s="131"/>
      <c r="CSP45" s="131"/>
      <c r="CSQ45" s="131"/>
      <c r="CSR45" s="131"/>
      <c r="CSS45" s="131"/>
      <c r="CST45" s="131"/>
      <c r="CSU45" s="131"/>
      <c r="CSV45" s="131"/>
      <c r="CSW45" s="131"/>
      <c r="DBW45" s="131"/>
      <c r="DBX45" s="131"/>
      <c r="DCF45" s="131"/>
      <c r="DCG45" s="131"/>
      <c r="DCH45" s="131"/>
      <c r="DCI45" s="131"/>
      <c r="DCJ45" s="131"/>
      <c r="DCK45" s="131"/>
      <c r="DCL45" s="131"/>
      <c r="DCM45" s="131"/>
      <c r="DCN45" s="131"/>
      <c r="DCO45" s="131"/>
      <c r="DCP45" s="131"/>
      <c r="DCQ45" s="131"/>
      <c r="DCR45" s="131"/>
      <c r="DCS45" s="131"/>
      <c r="DLS45" s="131"/>
      <c r="DLT45" s="131"/>
      <c r="DMB45" s="131"/>
      <c r="DMC45" s="131"/>
      <c r="DMD45" s="131"/>
      <c r="DME45" s="131"/>
      <c r="DMF45" s="131"/>
      <c r="DMG45" s="131"/>
      <c r="DMH45" s="131"/>
      <c r="DMI45" s="131"/>
      <c r="DMJ45" s="131"/>
      <c r="DMK45" s="131"/>
      <c r="DML45" s="131"/>
      <c r="DMM45" s="131"/>
      <c r="DMN45" s="131"/>
      <c r="DMO45" s="131"/>
      <c r="DVO45" s="131"/>
      <c r="DVP45" s="131"/>
      <c r="DVX45" s="131"/>
      <c r="DVY45" s="131"/>
      <c r="DVZ45" s="131"/>
      <c r="DWA45" s="131"/>
      <c r="DWB45" s="131"/>
      <c r="DWC45" s="131"/>
      <c r="DWD45" s="131"/>
      <c r="DWE45" s="131"/>
      <c r="DWF45" s="131"/>
      <c r="DWG45" s="131"/>
      <c r="DWH45" s="131"/>
      <c r="DWI45" s="131"/>
      <c r="DWJ45" s="131"/>
      <c r="DWK45" s="131"/>
      <c r="EFK45" s="131"/>
      <c r="EFL45" s="131"/>
      <c r="EFT45" s="131"/>
      <c r="EFU45" s="131"/>
      <c r="EFV45" s="131"/>
      <c r="EFW45" s="131"/>
      <c r="EFX45" s="131"/>
      <c r="EFY45" s="131"/>
      <c r="EFZ45" s="131"/>
      <c r="EGA45" s="131"/>
      <c r="EGB45" s="131"/>
      <c r="EGC45" s="131"/>
      <c r="EGD45" s="131"/>
      <c r="EGE45" s="131"/>
      <c r="EGF45" s="131"/>
      <c r="EGG45" s="131"/>
      <c r="EPG45" s="131"/>
      <c r="EPH45" s="131"/>
      <c r="EPP45" s="131"/>
      <c r="EPQ45" s="131"/>
      <c r="EPR45" s="131"/>
      <c r="EPS45" s="131"/>
      <c r="EPT45" s="131"/>
      <c r="EPU45" s="131"/>
      <c r="EPV45" s="131"/>
      <c r="EPW45" s="131"/>
      <c r="EPX45" s="131"/>
      <c r="EPY45" s="131"/>
      <c r="EPZ45" s="131"/>
      <c r="EQA45" s="131"/>
      <c r="EQB45" s="131"/>
      <c r="EQC45" s="131"/>
      <c r="EZC45" s="131"/>
      <c r="EZD45" s="131"/>
      <c r="EZL45" s="131"/>
      <c r="EZM45" s="131"/>
      <c r="EZN45" s="131"/>
      <c r="EZO45" s="131"/>
      <c r="EZP45" s="131"/>
      <c r="EZQ45" s="131"/>
      <c r="EZR45" s="131"/>
      <c r="EZS45" s="131"/>
      <c r="EZT45" s="131"/>
      <c r="EZU45" s="131"/>
      <c r="EZV45" s="131"/>
      <c r="EZW45" s="131"/>
      <c r="EZX45" s="131"/>
      <c r="EZY45" s="131"/>
      <c r="FIY45" s="131"/>
      <c r="FIZ45" s="131"/>
      <c r="FJH45" s="131"/>
      <c r="FJI45" s="131"/>
      <c r="FJJ45" s="131"/>
      <c r="FJK45" s="131"/>
      <c r="FJL45" s="131"/>
      <c r="FJM45" s="131"/>
      <c r="FJN45" s="131"/>
      <c r="FJO45" s="131"/>
      <c r="FJP45" s="131"/>
      <c r="FJQ45" s="131"/>
      <c r="FJR45" s="131"/>
      <c r="FJS45" s="131"/>
      <c r="FJT45" s="131"/>
      <c r="FJU45" s="131"/>
      <c r="FSU45" s="131"/>
      <c r="FSV45" s="131"/>
      <c r="FTD45" s="131"/>
      <c r="FTE45" s="131"/>
      <c r="FTF45" s="131"/>
      <c r="FTG45" s="131"/>
      <c r="FTH45" s="131"/>
      <c r="FTI45" s="131"/>
      <c r="FTJ45" s="131"/>
      <c r="FTK45" s="131"/>
      <c r="FTL45" s="131"/>
      <c r="FTM45" s="131"/>
      <c r="FTN45" s="131"/>
      <c r="FTO45" s="131"/>
      <c r="FTP45" s="131"/>
      <c r="FTQ45" s="131"/>
      <c r="GCQ45" s="131"/>
      <c r="GCR45" s="131"/>
      <c r="GCZ45" s="131"/>
      <c r="GDA45" s="131"/>
      <c r="GDB45" s="131"/>
      <c r="GDC45" s="131"/>
      <c r="GDD45" s="131"/>
      <c r="GDE45" s="131"/>
      <c r="GDF45" s="131"/>
      <c r="GDG45" s="131"/>
      <c r="GDH45" s="131"/>
      <c r="GDI45" s="131"/>
      <c r="GDJ45" s="131"/>
      <c r="GDK45" s="131"/>
      <c r="GDL45" s="131"/>
      <c r="GDM45" s="131"/>
      <c r="GMM45" s="131"/>
      <c r="GMN45" s="131"/>
      <c r="GMV45" s="131"/>
      <c r="GMW45" s="131"/>
      <c r="GMX45" s="131"/>
      <c r="GMY45" s="131"/>
      <c r="GMZ45" s="131"/>
      <c r="GNA45" s="131"/>
      <c r="GNB45" s="131"/>
      <c r="GNC45" s="131"/>
      <c r="GND45" s="131"/>
      <c r="GNE45" s="131"/>
      <c r="GNF45" s="131"/>
      <c r="GNG45" s="131"/>
      <c r="GNH45" s="131"/>
      <c r="GNI45" s="131"/>
      <c r="GWI45" s="131"/>
      <c r="GWJ45" s="131"/>
      <c r="GWR45" s="131"/>
      <c r="GWS45" s="131"/>
      <c r="GWT45" s="131"/>
      <c r="GWU45" s="131"/>
      <c r="GWV45" s="131"/>
      <c r="GWW45" s="131"/>
      <c r="GWX45" s="131"/>
      <c r="GWY45" s="131"/>
      <c r="GWZ45" s="131"/>
      <c r="GXA45" s="131"/>
      <c r="GXB45" s="131"/>
      <c r="GXC45" s="131"/>
      <c r="GXD45" s="131"/>
      <c r="GXE45" s="131"/>
      <c r="HGE45" s="131"/>
      <c r="HGF45" s="131"/>
      <c r="HGN45" s="131"/>
      <c r="HGO45" s="131"/>
      <c r="HGP45" s="131"/>
      <c r="HGQ45" s="131"/>
      <c r="HGR45" s="131"/>
      <c r="HGS45" s="131"/>
      <c r="HGT45" s="131"/>
      <c r="HGU45" s="131"/>
      <c r="HGV45" s="131"/>
      <c r="HGW45" s="131"/>
      <c r="HGX45" s="131"/>
      <c r="HGY45" s="131"/>
      <c r="HGZ45" s="131"/>
      <c r="HHA45" s="131"/>
      <c r="HQA45" s="131"/>
      <c r="HQB45" s="131"/>
      <c r="HQJ45" s="131"/>
      <c r="HQK45" s="131"/>
      <c r="HQL45" s="131"/>
      <c r="HQM45" s="131"/>
      <c r="HQN45" s="131"/>
      <c r="HQO45" s="131"/>
      <c r="HQP45" s="131"/>
      <c r="HQQ45" s="131"/>
      <c r="HQR45" s="131"/>
      <c r="HQS45" s="131"/>
      <c r="HQT45" s="131"/>
      <c r="HQU45" s="131"/>
      <c r="HQV45" s="131"/>
      <c r="HQW45" s="131"/>
      <c r="HZW45" s="131"/>
      <c r="HZX45" s="131"/>
      <c r="IAF45" s="131"/>
      <c r="IAG45" s="131"/>
      <c r="IAH45" s="131"/>
      <c r="IAI45" s="131"/>
      <c r="IAJ45" s="131"/>
      <c r="IAK45" s="131"/>
      <c r="IAL45" s="131"/>
      <c r="IAM45" s="131"/>
      <c r="IAN45" s="131"/>
      <c r="IAO45" s="131"/>
      <c r="IAP45" s="131"/>
      <c r="IAQ45" s="131"/>
      <c r="IAR45" s="131"/>
      <c r="IAS45" s="131"/>
      <c r="IJS45" s="131"/>
      <c r="IJT45" s="131"/>
      <c r="IKB45" s="131"/>
      <c r="IKC45" s="131"/>
      <c r="IKD45" s="131"/>
      <c r="IKE45" s="131"/>
      <c r="IKF45" s="131"/>
      <c r="IKG45" s="131"/>
      <c r="IKH45" s="131"/>
      <c r="IKI45" s="131"/>
      <c r="IKJ45" s="131"/>
      <c r="IKK45" s="131"/>
      <c r="IKL45" s="131"/>
      <c r="IKM45" s="131"/>
      <c r="IKN45" s="131"/>
      <c r="IKO45" s="131"/>
      <c r="ITO45" s="131"/>
      <c r="ITP45" s="131"/>
      <c r="ITX45" s="131"/>
      <c r="ITY45" s="131"/>
      <c r="ITZ45" s="131"/>
      <c r="IUA45" s="131"/>
      <c r="IUB45" s="131"/>
      <c r="IUC45" s="131"/>
      <c r="IUD45" s="131"/>
      <c r="IUE45" s="131"/>
      <c r="IUF45" s="131"/>
      <c r="IUG45" s="131"/>
      <c r="IUH45" s="131"/>
      <c r="IUI45" s="131"/>
      <c r="IUJ45" s="131"/>
      <c r="IUK45" s="131"/>
      <c r="JDK45" s="131"/>
      <c r="JDL45" s="131"/>
      <c r="JDT45" s="131"/>
      <c r="JDU45" s="131"/>
      <c r="JDV45" s="131"/>
      <c r="JDW45" s="131"/>
      <c r="JDX45" s="131"/>
      <c r="JDY45" s="131"/>
      <c r="JDZ45" s="131"/>
      <c r="JEA45" s="131"/>
      <c r="JEB45" s="131"/>
      <c r="JEC45" s="131"/>
      <c r="JED45" s="131"/>
      <c r="JEE45" s="131"/>
      <c r="JEF45" s="131"/>
      <c r="JEG45" s="131"/>
      <c r="JNG45" s="131"/>
      <c r="JNH45" s="131"/>
      <c r="JNP45" s="131"/>
      <c r="JNQ45" s="131"/>
      <c r="JNR45" s="131"/>
      <c r="JNS45" s="131"/>
      <c r="JNT45" s="131"/>
      <c r="JNU45" s="131"/>
      <c r="JNV45" s="131"/>
      <c r="JNW45" s="131"/>
      <c r="JNX45" s="131"/>
      <c r="JNY45" s="131"/>
      <c r="JNZ45" s="131"/>
      <c r="JOA45" s="131"/>
      <c r="JOB45" s="131"/>
      <c r="JOC45" s="131"/>
      <c r="JXC45" s="131"/>
      <c r="JXD45" s="131"/>
      <c r="JXL45" s="131"/>
      <c r="JXM45" s="131"/>
      <c r="JXN45" s="131"/>
      <c r="JXO45" s="131"/>
      <c r="JXP45" s="131"/>
      <c r="JXQ45" s="131"/>
      <c r="JXR45" s="131"/>
      <c r="JXS45" s="131"/>
      <c r="JXT45" s="131"/>
      <c r="JXU45" s="131"/>
      <c r="JXV45" s="131"/>
      <c r="JXW45" s="131"/>
      <c r="JXX45" s="131"/>
      <c r="JXY45" s="131"/>
      <c r="KGY45" s="131"/>
      <c r="KGZ45" s="131"/>
      <c r="KHH45" s="131"/>
      <c r="KHI45" s="131"/>
      <c r="KHJ45" s="131"/>
      <c r="KHK45" s="131"/>
      <c r="KHL45" s="131"/>
      <c r="KHM45" s="131"/>
      <c r="KHN45" s="131"/>
      <c r="KHO45" s="131"/>
      <c r="KHP45" s="131"/>
      <c r="KHQ45" s="131"/>
      <c r="KHR45" s="131"/>
      <c r="KHS45" s="131"/>
      <c r="KHT45" s="131"/>
      <c r="KHU45" s="131"/>
      <c r="KQU45" s="131"/>
      <c r="KQV45" s="131"/>
      <c r="KRD45" s="131"/>
      <c r="KRE45" s="131"/>
      <c r="KRF45" s="131"/>
      <c r="KRG45" s="131"/>
      <c r="KRH45" s="131"/>
      <c r="KRI45" s="131"/>
      <c r="KRJ45" s="131"/>
      <c r="KRK45" s="131"/>
      <c r="KRL45" s="131"/>
      <c r="KRM45" s="131"/>
      <c r="KRN45" s="131"/>
      <c r="KRO45" s="131"/>
      <c r="KRP45" s="131"/>
      <c r="KRQ45" s="131"/>
      <c r="LAQ45" s="131"/>
      <c r="LAR45" s="131"/>
      <c r="LAZ45" s="131"/>
      <c r="LBA45" s="131"/>
      <c r="LBB45" s="131"/>
      <c r="LBC45" s="131"/>
      <c r="LBD45" s="131"/>
      <c r="LBE45" s="131"/>
      <c r="LBF45" s="131"/>
      <c r="LBG45" s="131"/>
      <c r="LBH45" s="131"/>
      <c r="LBI45" s="131"/>
      <c r="LBJ45" s="131"/>
      <c r="LBK45" s="131"/>
      <c r="LBL45" s="131"/>
      <c r="LBM45" s="131"/>
      <c r="LKM45" s="131"/>
      <c r="LKN45" s="131"/>
      <c r="LKV45" s="131"/>
      <c r="LKW45" s="131"/>
      <c r="LKX45" s="131"/>
      <c r="LKY45" s="131"/>
      <c r="LKZ45" s="131"/>
      <c r="LLA45" s="131"/>
      <c r="LLB45" s="131"/>
      <c r="LLC45" s="131"/>
      <c r="LLD45" s="131"/>
      <c r="LLE45" s="131"/>
      <c r="LLF45" s="131"/>
      <c r="LLG45" s="131"/>
      <c r="LLH45" s="131"/>
      <c r="LLI45" s="131"/>
      <c r="LUI45" s="131"/>
      <c r="LUJ45" s="131"/>
      <c r="LUR45" s="131"/>
      <c r="LUS45" s="131"/>
      <c r="LUT45" s="131"/>
      <c r="LUU45" s="131"/>
      <c r="LUV45" s="131"/>
      <c r="LUW45" s="131"/>
      <c r="LUX45" s="131"/>
      <c r="LUY45" s="131"/>
      <c r="LUZ45" s="131"/>
      <c r="LVA45" s="131"/>
      <c r="LVB45" s="131"/>
      <c r="LVC45" s="131"/>
      <c r="LVD45" s="131"/>
      <c r="LVE45" s="131"/>
      <c r="MEE45" s="131"/>
      <c r="MEF45" s="131"/>
      <c r="MEN45" s="131"/>
      <c r="MEO45" s="131"/>
      <c r="MEP45" s="131"/>
      <c r="MEQ45" s="131"/>
      <c r="MER45" s="131"/>
      <c r="MES45" s="131"/>
      <c r="MET45" s="131"/>
      <c r="MEU45" s="131"/>
      <c r="MEV45" s="131"/>
      <c r="MEW45" s="131"/>
      <c r="MEX45" s="131"/>
      <c r="MEY45" s="131"/>
      <c r="MEZ45" s="131"/>
      <c r="MFA45" s="131"/>
      <c r="MOA45" s="131"/>
      <c r="MOB45" s="131"/>
      <c r="MOJ45" s="131"/>
      <c r="MOK45" s="131"/>
      <c r="MOL45" s="131"/>
      <c r="MOM45" s="131"/>
      <c r="MON45" s="131"/>
      <c r="MOO45" s="131"/>
      <c r="MOP45" s="131"/>
      <c r="MOQ45" s="131"/>
      <c r="MOR45" s="131"/>
      <c r="MOS45" s="131"/>
      <c r="MOT45" s="131"/>
      <c r="MOU45" s="131"/>
      <c r="MOV45" s="131"/>
      <c r="MOW45" s="131"/>
      <c r="MXW45" s="131"/>
      <c r="MXX45" s="131"/>
      <c r="MYF45" s="131"/>
      <c r="MYG45" s="131"/>
      <c r="MYH45" s="131"/>
      <c r="MYI45" s="131"/>
      <c r="MYJ45" s="131"/>
      <c r="MYK45" s="131"/>
      <c r="MYL45" s="131"/>
      <c r="MYM45" s="131"/>
      <c r="MYN45" s="131"/>
      <c r="MYO45" s="131"/>
      <c r="MYP45" s="131"/>
      <c r="MYQ45" s="131"/>
      <c r="MYR45" s="131"/>
      <c r="MYS45" s="131"/>
      <c r="NHS45" s="131"/>
      <c r="NHT45" s="131"/>
      <c r="NIB45" s="131"/>
      <c r="NIC45" s="131"/>
      <c r="NID45" s="131"/>
      <c r="NIE45" s="131"/>
      <c r="NIF45" s="131"/>
      <c r="NIG45" s="131"/>
      <c r="NIH45" s="131"/>
      <c r="NII45" s="131"/>
      <c r="NIJ45" s="131"/>
      <c r="NIK45" s="131"/>
      <c r="NIL45" s="131"/>
      <c r="NIM45" s="131"/>
      <c r="NIN45" s="131"/>
      <c r="NIO45" s="131"/>
      <c r="NRO45" s="131"/>
      <c r="NRP45" s="131"/>
      <c r="NRX45" s="131"/>
      <c r="NRY45" s="131"/>
      <c r="NRZ45" s="131"/>
      <c r="NSA45" s="131"/>
      <c r="NSB45" s="131"/>
      <c r="NSC45" s="131"/>
      <c r="NSD45" s="131"/>
      <c r="NSE45" s="131"/>
      <c r="NSF45" s="131"/>
      <c r="NSG45" s="131"/>
      <c r="NSH45" s="131"/>
      <c r="NSI45" s="131"/>
      <c r="NSJ45" s="131"/>
      <c r="NSK45" s="131"/>
      <c r="OBK45" s="131"/>
      <c r="OBL45" s="131"/>
      <c r="OBT45" s="131"/>
      <c r="OBU45" s="131"/>
      <c r="OBV45" s="131"/>
      <c r="OBW45" s="131"/>
      <c r="OBX45" s="131"/>
      <c r="OBY45" s="131"/>
      <c r="OBZ45" s="131"/>
      <c r="OCA45" s="131"/>
      <c r="OCB45" s="131"/>
      <c r="OCC45" s="131"/>
      <c r="OCD45" s="131"/>
      <c r="OCE45" s="131"/>
      <c r="OCF45" s="131"/>
      <c r="OCG45" s="131"/>
      <c r="OLG45" s="131"/>
      <c r="OLH45" s="131"/>
      <c r="OLP45" s="131"/>
      <c r="OLQ45" s="131"/>
      <c r="OLR45" s="131"/>
      <c r="OLS45" s="131"/>
      <c r="OLT45" s="131"/>
      <c r="OLU45" s="131"/>
      <c r="OLV45" s="131"/>
      <c r="OLW45" s="131"/>
      <c r="OLX45" s="131"/>
      <c r="OLY45" s="131"/>
      <c r="OLZ45" s="131"/>
      <c r="OMA45" s="131"/>
      <c r="OMB45" s="131"/>
      <c r="OMC45" s="131"/>
      <c r="OVC45" s="131"/>
      <c r="OVD45" s="131"/>
      <c r="OVL45" s="131"/>
      <c r="OVM45" s="131"/>
      <c r="OVN45" s="131"/>
      <c r="OVO45" s="131"/>
      <c r="OVP45" s="131"/>
      <c r="OVQ45" s="131"/>
      <c r="OVR45" s="131"/>
      <c r="OVS45" s="131"/>
      <c r="OVT45" s="131"/>
      <c r="OVU45" s="131"/>
      <c r="OVV45" s="131"/>
      <c r="OVW45" s="131"/>
      <c r="OVX45" s="131"/>
      <c r="OVY45" s="131"/>
      <c r="PEY45" s="131"/>
      <c r="PEZ45" s="131"/>
      <c r="PFH45" s="131"/>
      <c r="PFI45" s="131"/>
      <c r="PFJ45" s="131"/>
      <c r="PFK45" s="131"/>
      <c r="PFL45" s="131"/>
      <c r="PFM45" s="131"/>
      <c r="PFN45" s="131"/>
      <c r="PFO45" s="131"/>
      <c r="PFP45" s="131"/>
      <c r="PFQ45" s="131"/>
      <c r="PFR45" s="131"/>
      <c r="PFS45" s="131"/>
      <c r="PFT45" s="131"/>
      <c r="PFU45" s="131"/>
      <c r="POU45" s="131"/>
      <c r="POV45" s="131"/>
      <c r="PPD45" s="131"/>
      <c r="PPE45" s="131"/>
      <c r="PPF45" s="131"/>
      <c r="PPG45" s="131"/>
      <c r="PPH45" s="131"/>
      <c r="PPI45" s="131"/>
      <c r="PPJ45" s="131"/>
      <c r="PPK45" s="131"/>
      <c r="PPL45" s="131"/>
      <c r="PPM45" s="131"/>
      <c r="PPN45" s="131"/>
      <c r="PPO45" s="131"/>
      <c r="PPP45" s="131"/>
      <c r="PPQ45" s="131"/>
      <c r="PYQ45" s="131"/>
      <c r="PYR45" s="131"/>
      <c r="PYZ45" s="131"/>
      <c r="PZA45" s="131"/>
      <c r="PZB45" s="131"/>
      <c r="PZC45" s="131"/>
      <c r="PZD45" s="131"/>
      <c r="PZE45" s="131"/>
      <c r="PZF45" s="131"/>
      <c r="PZG45" s="131"/>
      <c r="PZH45" s="131"/>
      <c r="PZI45" s="131"/>
      <c r="PZJ45" s="131"/>
      <c r="PZK45" s="131"/>
      <c r="PZL45" s="131"/>
      <c r="PZM45" s="131"/>
      <c r="QIM45" s="131"/>
      <c r="QIN45" s="131"/>
      <c r="QIV45" s="131"/>
      <c r="QIW45" s="131"/>
      <c r="QIX45" s="131"/>
      <c r="QIY45" s="131"/>
      <c r="QIZ45" s="131"/>
      <c r="QJA45" s="131"/>
      <c r="QJB45" s="131"/>
      <c r="QJC45" s="131"/>
      <c r="QJD45" s="131"/>
      <c r="QJE45" s="131"/>
      <c r="QJF45" s="131"/>
      <c r="QJG45" s="131"/>
      <c r="QJH45" s="131"/>
      <c r="QJI45" s="131"/>
      <c r="QSI45" s="131"/>
      <c r="QSJ45" s="131"/>
      <c r="QSR45" s="131"/>
      <c r="QSS45" s="131"/>
      <c r="QST45" s="131"/>
      <c r="QSU45" s="131"/>
      <c r="QSV45" s="131"/>
      <c r="QSW45" s="131"/>
      <c r="QSX45" s="131"/>
      <c r="QSY45" s="131"/>
      <c r="QSZ45" s="131"/>
      <c r="QTA45" s="131"/>
      <c r="QTB45" s="131"/>
      <c r="QTC45" s="131"/>
      <c r="QTD45" s="131"/>
      <c r="QTE45" s="131"/>
      <c r="RCE45" s="131"/>
      <c r="RCF45" s="131"/>
      <c r="RCN45" s="131"/>
      <c r="RCO45" s="131"/>
      <c r="RCP45" s="131"/>
      <c r="RCQ45" s="131"/>
      <c r="RCR45" s="131"/>
      <c r="RCS45" s="131"/>
      <c r="RCT45" s="131"/>
      <c r="RCU45" s="131"/>
      <c r="RCV45" s="131"/>
      <c r="RCW45" s="131"/>
      <c r="RCX45" s="131"/>
      <c r="RCY45" s="131"/>
      <c r="RCZ45" s="131"/>
      <c r="RDA45" s="131"/>
      <c r="RMA45" s="131"/>
      <c r="RMB45" s="131"/>
      <c r="RMJ45" s="131"/>
      <c r="RMK45" s="131"/>
      <c r="RML45" s="131"/>
      <c r="RMM45" s="131"/>
      <c r="RMN45" s="131"/>
      <c r="RMO45" s="131"/>
      <c r="RMP45" s="131"/>
      <c r="RMQ45" s="131"/>
      <c r="RMR45" s="131"/>
      <c r="RMS45" s="131"/>
      <c r="RMT45" s="131"/>
      <c r="RMU45" s="131"/>
      <c r="RMV45" s="131"/>
      <c r="RMW45" s="131"/>
      <c r="RVW45" s="131"/>
      <c r="RVX45" s="131"/>
      <c r="RWF45" s="131"/>
      <c r="RWG45" s="131"/>
      <c r="RWH45" s="131"/>
      <c r="RWI45" s="131"/>
      <c r="RWJ45" s="131"/>
      <c r="RWK45" s="131"/>
      <c r="RWL45" s="131"/>
      <c r="RWM45" s="131"/>
      <c r="RWN45" s="131"/>
      <c r="RWO45" s="131"/>
      <c r="RWP45" s="131"/>
      <c r="RWQ45" s="131"/>
      <c r="RWR45" s="131"/>
      <c r="RWS45" s="131"/>
      <c r="SFS45" s="131"/>
      <c r="SFT45" s="131"/>
      <c r="SGB45" s="131"/>
      <c r="SGC45" s="131"/>
      <c r="SGD45" s="131"/>
      <c r="SGE45" s="131"/>
      <c r="SGF45" s="131"/>
      <c r="SGG45" s="131"/>
      <c r="SGH45" s="131"/>
      <c r="SGI45" s="131"/>
      <c r="SGJ45" s="131"/>
      <c r="SGK45" s="131"/>
      <c r="SGL45" s="131"/>
      <c r="SGM45" s="131"/>
      <c r="SGN45" s="131"/>
      <c r="SGO45" s="131"/>
      <c r="SPO45" s="131"/>
      <c r="SPP45" s="131"/>
      <c r="SPX45" s="131"/>
      <c r="SPY45" s="131"/>
      <c r="SPZ45" s="131"/>
      <c r="SQA45" s="131"/>
      <c r="SQB45" s="131"/>
      <c r="SQC45" s="131"/>
      <c r="SQD45" s="131"/>
      <c r="SQE45" s="131"/>
      <c r="SQF45" s="131"/>
      <c r="SQG45" s="131"/>
      <c r="SQH45" s="131"/>
      <c r="SQI45" s="131"/>
      <c r="SQJ45" s="131"/>
      <c r="SQK45" s="131"/>
      <c r="SZK45" s="131"/>
      <c r="SZL45" s="131"/>
      <c r="SZT45" s="131"/>
      <c r="SZU45" s="131"/>
      <c r="SZV45" s="131"/>
      <c r="SZW45" s="131"/>
      <c r="SZX45" s="131"/>
      <c r="SZY45" s="131"/>
      <c r="SZZ45" s="131"/>
      <c r="TAA45" s="131"/>
      <c r="TAB45" s="131"/>
      <c r="TAC45" s="131"/>
      <c r="TAD45" s="131"/>
      <c r="TAE45" s="131"/>
      <c r="TAF45" s="131"/>
      <c r="TAG45" s="131"/>
      <c r="TJG45" s="131"/>
      <c r="TJH45" s="131"/>
      <c r="TJP45" s="131"/>
      <c r="TJQ45" s="131"/>
      <c r="TJR45" s="131"/>
      <c r="TJS45" s="131"/>
      <c r="TJT45" s="131"/>
      <c r="TJU45" s="131"/>
      <c r="TJV45" s="131"/>
      <c r="TJW45" s="131"/>
      <c r="TJX45" s="131"/>
      <c r="TJY45" s="131"/>
      <c r="TJZ45" s="131"/>
      <c r="TKA45" s="131"/>
      <c r="TKB45" s="131"/>
      <c r="TKC45" s="131"/>
      <c r="TTC45" s="131"/>
      <c r="TTD45" s="131"/>
      <c r="TTL45" s="131"/>
      <c r="TTM45" s="131"/>
      <c r="TTN45" s="131"/>
      <c r="TTO45" s="131"/>
      <c r="TTP45" s="131"/>
      <c r="TTQ45" s="131"/>
      <c r="TTR45" s="131"/>
      <c r="TTS45" s="131"/>
      <c r="TTT45" s="131"/>
      <c r="TTU45" s="131"/>
      <c r="TTV45" s="131"/>
      <c r="TTW45" s="131"/>
      <c r="TTX45" s="131"/>
      <c r="TTY45" s="131"/>
      <c r="UCY45" s="131"/>
      <c r="UCZ45" s="131"/>
      <c r="UDH45" s="131"/>
      <c r="UDI45" s="131"/>
      <c r="UDJ45" s="131"/>
      <c r="UDK45" s="131"/>
      <c r="UDL45" s="131"/>
      <c r="UDM45" s="131"/>
      <c r="UDN45" s="131"/>
      <c r="UDO45" s="131"/>
      <c r="UDP45" s="131"/>
      <c r="UDQ45" s="131"/>
      <c r="UDR45" s="131"/>
      <c r="UDS45" s="131"/>
      <c r="UDT45" s="131"/>
      <c r="UDU45" s="131"/>
      <c r="UMU45" s="131"/>
      <c r="UMV45" s="131"/>
      <c r="UND45" s="131"/>
      <c r="UNE45" s="131"/>
      <c r="UNF45" s="131"/>
      <c r="UNG45" s="131"/>
      <c r="UNH45" s="131"/>
      <c r="UNI45" s="131"/>
      <c r="UNJ45" s="131"/>
      <c r="UNK45" s="131"/>
      <c r="UNL45" s="131"/>
      <c r="UNM45" s="131"/>
      <c r="UNN45" s="131"/>
      <c r="UNO45" s="131"/>
      <c r="UNP45" s="131"/>
      <c r="UNQ45" s="131"/>
      <c r="UWQ45" s="131"/>
      <c r="UWR45" s="131"/>
      <c r="UWZ45" s="131"/>
      <c r="UXA45" s="131"/>
      <c r="UXB45" s="131"/>
      <c r="UXC45" s="131"/>
      <c r="UXD45" s="131"/>
      <c r="UXE45" s="131"/>
      <c r="UXF45" s="131"/>
      <c r="UXG45" s="131"/>
      <c r="UXH45" s="131"/>
      <c r="UXI45" s="131"/>
      <c r="UXJ45" s="131"/>
      <c r="UXK45" s="131"/>
      <c r="UXL45" s="131"/>
      <c r="UXM45" s="131"/>
      <c r="VGM45" s="131"/>
      <c r="VGN45" s="131"/>
      <c r="VGV45" s="131"/>
      <c r="VGW45" s="131"/>
      <c r="VGX45" s="131"/>
      <c r="VGY45" s="131"/>
      <c r="VGZ45" s="131"/>
      <c r="VHA45" s="131"/>
      <c r="VHB45" s="131"/>
      <c r="VHC45" s="131"/>
      <c r="VHD45" s="131"/>
      <c r="VHE45" s="131"/>
      <c r="VHF45" s="131"/>
      <c r="VHG45" s="131"/>
      <c r="VHH45" s="131"/>
      <c r="VHI45" s="131"/>
      <c r="VQI45" s="131"/>
      <c r="VQJ45" s="131"/>
      <c r="VQR45" s="131"/>
      <c r="VQS45" s="131"/>
      <c r="VQT45" s="131"/>
      <c r="VQU45" s="131"/>
      <c r="VQV45" s="131"/>
      <c r="VQW45" s="131"/>
      <c r="VQX45" s="131"/>
      <c r="VQY45" s="131"/>
      <c r="VQZ45" s="131"/>
      <c r="VRA45" s="131"/>
      <c r="VRB45" s="131"/>
      <c r="VRC45" s="131"/>
      <c r="VRD45" s="131"/>
      <c r="VRE45" s="131"/>
      <c r="WAE45" s="131"/>
      <c r="WAF45" s="131"/>
      <c r="WAN45" s="131"/>
      <c r="WAO45" s="131"/>
      <c r="WAP45" s="131"/>
      <c r="WAQ45" s="131"/>
      <c r="WAR45" s="131"/>
      <c r="WAS45" s="131"/>
      <c r="WAT45" s="131"/>
      <c r="WAU45" s="131"/>
      <c r="WAV45" s="131"/>
      <c r="WAW45" s="131"/>
      <c r="WAX45" s="131"/>
      <c r="WAY45" s="131"/>
      <c r="WAZ45" s="131"/>
      <c r="WBA45" s="131"/>
      <c r="WKA45" s="131"/>
      <c r="WKB45" s="131"/>
      <c r="WKJ45" s="131"/>
      <c r="WKK45" s="131"/>
      <c r="WKL45" s="131"/>
      <c r="WKM45" s="131"/>
      <c r="WKN45" s="131"/>
      <c r="WKO45" s="131"/>
      <c r="WKP45" s="131"/>
      <c r="WKQ45" s="131"/>
      <c r="WKR45" s="131"/>
      <c r="WKS45" s="131"/>
      <c r="WKT45" s="131"/>
      <c r="WKU45" s="131"/>
      <c r="WKV45" s="131"/>
      <c r="WKW45" s="131"/>
      <c r="WTW45" s="131"/>
      <c r="WTX45" s="131"/>
      <c r="WUF45" s="131"/>
      <c r="WUG45" s="131"/>
      <c r="WUH45" s="131"/>
      <c r="WUI45" s="131"/>
      <c r="WUJ45" s="131"/>
      <c r="WUK45" s="131"/>
      <c r="WUL45" s="131"/>
      <c r="WUM45" s="131"/>
      <c r="WUN45" s="131"/>
      <c r="WUO45" s="131"/>
      <c r="WUP45" s="131"/>
      <c r="WUQ45" s="131"/>
      <c r="WUR45" s="131"/>
      <c r="WUS45" s="131"/>
    </row>
    <row r="46" spans="1:1009 1243:2033 2267:3057 3291:4081 4315:5105 5339:6129 6363:7153 7387:8177 8411:9201 9435:10225 10459:11249 11483:12273 12507:13297 13531:14321 14555:15345 15579:16113" outlineLevel="1">
      <c r="A46" s="137"/>
      <c r="B46" s="273" t="s">
        <v>28</v>
      </c>
      <c r="C46" s="248"/>
      <c r="D46" s="258">
        <v>3387.08754</v>
      </c>
      <c r="E46" s="257"/>
      <c r="F46" s="258">
        <v>3387.08754</v>
      </c>
      <c r="G46" s="245">
        <v>0</v>
      </c>
      <c r="H46" s="229">
        <f t="shared" si="0"/>
        <v>3183.4654599999999</v>
      </c>
      <c r="I46" s="247">
        <f>3183465460/1000000</f>
        <v>3183.4654599999999</v>
      </c>
      <c r="J46" s="247"/>
      <c r="K46" s="247"/>
      <c r="L46" s="247"/>
      <c r="M46" s="248"/>
      <c r="HK46" s="128"/>
      <c r="HL46" s="128"/>
      <c r="HT46" s="128"/>
      <c r="HU46" s="128"/>
      <c r="HV46" s="128"/>
      <c r="HW46" s="128"/>
      <c r="HX46" s="128"/>
      <c r="HY46" s="128"/>
      <c r="HZ46" s="128"/>
      <c r="IA46" s="128"/>
      <c r="IB46" s="128"/>
      <c r="IC46" s="128"/>
      <c r="ID46" s="128"/>
      <c r="IE46" s="128"/>
      <c r="IF46" s="128"/>
      <c r="IG46" s="128"/>
      <c r="RG46" s="128"/>
      <c r="RH46" s="128"/>
      <c r="RP46" s="128"/>
      <c r="RQ46" s="128"/>
      <c r="RR46" s="128"/>
      <c r="RS46" s="128"/>
      <c r="RT46" s="128"/>
      <c r="RU46" s="128"/>
      <c r="RV46" s="128"/>
      <c r="RW46" s="128"/>
      <c r="RX46" s="128"/>
      <c r="RY46" s="128"/>
      <c r="RZ46" s="128"/>
      <c r="SA46" s="128"/>
      <c r="SB46" s="128"/>
      <c r="SC46" s="128"/>
      <c r="ABC46" s="128"/>
      <c r="ABD46" s="128"/>
      <c r="ABL46" s="128"/>
      <c r="ABM46" s="128"/>
      <c r="ABN46" s="128"/>
      <c r="ABO46" s="128"/>
      <c r="ABP46" s="128"/>
      <c r="ABQ46" s="128"/>
      <c r="ABR46" s="128"/>
      <c r="ABS46" s="128"/>
      <c r="ABT46" s="128"/>
      <c r="ABU46" s="128"/>
      <c r="ABV46" s="128"/>
      <c r="ABW46" s="128"/>
      <c r="ABX46" s="128"/>
      <c r="ABY46" s="128"/>
      <c r="AKY46" s="128"/>
      <c r="AKZ46" s="128"/>
      <c r="ALH46" s="128"/>
      <c r="ALI46" s="128"/>
      <c r="ALJ46" s="128"/>
      <c r="ALK46" s="128"/>
      <c r="ALL46" s="128"/>
      <c r="ALM46" s="128"/>
      <c r="ALN46" s="128"/>
      <c r="ALO46" s="128"/>
      <c r="ALP46" s="128"/>
      <c r="ALQ46" s="128"/>
      <c r="ALR46" s="128"/>
      <c r="ALS46" s="128"/>
      <c r="ALT46" s="128"/>
      <c r="ALU46" s="128"/>
      <c r="AUU46" s="128"/>
      <c r="AUV46" s="128"/>
      <c r="AVD46" s="128"/>
      <c r="AVE46" s="128"/>
      <c r="AVF46" s="128"/>
      <c r="AVG46" s="128"/>
      <c r="AVH46" s="128"/>
      <c r="AVI46" s="128"/>
      <c r="AVJ46" s="128"/>
      <c r="AVK46" s="128"/>
      <c r="AVL46" s="128"/>
      <c r="AVM46" s="128"/>
      <c r="AVN46" s="128"/>
      <c r="AVO46" s="128"/>
      <c r="AVP46" s="128"/>
      <c r="AVQ46" s="128"/>
      <c r="BEQ46" s="128"/>
      <c r="BER46" s="128"/>
      <c r="BEZ46" s="128"/>
      <c r="BFA46" s="128"/>
      <c r="BFB46" s="128"/>
      <c r="BFC46" s="128"/>
      <c r="BFD46" s="128"/>
      <c r="BFE46" s="128"/>
      <c r="BFF46" s="128"/>
      <c r="BFG46" s="128"/>
      <c r="BFH46" s="128"/>
      <c r="BFI46" s="128"/>
      <c r="BFJ46" s="128"/>
      <c r="BFK46" s="128"/>
      <c r="BFL46" s="128"/>
      <c r="BFM46" s="128"/>
      <c r="BOM46" s="128"/>
      <c r="BON46" s="128"/>
      <c r="BOV46" s="128"/>
      <c r="BOW46" s="128"/>
      <c r="BOX46" s="128"/>
      <c r="BOY46" s="128"/>
      <c r="BOZ46" s="128"/>
      <c r="BPA46" s="128"/>
      <c r="BPB46" s="128"/>
      <c r="BPC46" s="128"/>
      <c r="BPD46" s="128"/>
      <c r="BPE46" s="128"/>
      <c r="BPF46" s="128"/>
      <c r="BPG46" s="128"/>
      <c r="BPH46" s="128"/>
      <c r="BPI46" s="128"/>
      <c r="BYI46" s="128"/>
      <c r="BYJ46" s="128"/>
      <c r="BYR46" s="128"/>
      <c r="BYS46" s="128"/>
      <c r="BYT46" s="128"/>
      <c r="BYU46" s="128"/>
      <c r="BYV46" s="128"/>
      <c r="BYW46" s="128"/>
      <c r="BYX46" s="128"/>
      <c r="BYY46" s="128"/>
      <c r="BYZ46" s="128"/>
      <c r="BZA46" s="128"/>
      <c r="BZB46" s="128"/>
      <c r="BZC46" s="128"/>
      <c r="BZD46" s="128"/>
      <c r="BZE46" s="128"/>
      <c r="CIE46" s="128"/>
      <c r="CIF46" s="128"/>
      <c r="CIN46" s="128"/>
      <c r="CIO46" s="128"/>
      <c r="CIP46" s="128"/>
      <c r="CIQ46" s="128"/>
      <c r="CIR46" s="128"/>
      <c r="CIS46" s="128"/>
      <c r="CIT46" s="128"/>
      <c r="CIU46" s="128"/>
      <c r="CIV46" s="128"/>
      <c r="CIW46" s="128"/>
      <c r="CIX46" s="128"/>
      <c r="CIY46" s="128"/>
      <c r="CIZ46" s="128"/>
      <c r="CJA46" s="128"/>
      <c r="CSA46" s="128"/>
      <c r="CSB46" s="128"/>
      <c r="CSJ46" s="128"/>
      <c r="CSK46" s="128"/>
      <c r="CSL46" s="128"/>
      <c r="CSM46" s="128"/>
      <c r="CSN46" s="128"/>
      <c r="CSO46" s="128"/>
      <c r="CSP46" s="128"/>
      <c r="CSQ46" s="128"/>
      <c r="CSR46" s="128"/>
      <c r="CSS46" s="128"/>
      <c r="CST46" s="128"/>
      <c r="CSU46" s="128"/>
      <c r="CSV46" s="128"/>
      <c r="CSW46" s="128"/>
      <c r="DBW46" s="128"/>
      <c r="DBX46" s="128"/>
      <c r="DCF46" s="128"/>
      <c r="DCG46" s="128"/>
      <c r="DCH46" s="128"/>
      <c r="DCI46" s="128"/>
      <c r="DCJ46" s="128"/>
      <c r="DCK46" s="128"/>
      <c r="DCL46" s="128"/>
      <c r="DCM46" s="128"/>
      <c r="DCN46" s="128"/>
      <c r="DCO46" s="128"/>
      <c r="DCP46" s="128"/>
      <c r="DCQ46" s="128"/>
      <c r="DCR46" s="128"/>
      <c r="DCS46" s="128"/>
      <c r="DLS46" s="128"/>
      <c r="DLT46" s="128"/>
      <c r="DMB46" s="128"/>
      <c r="DMC46" s="128"/>
      <c r="DMD46" s="128"/>
      <c r="DME46" s="128"/>
      <c r="DMF46" s="128"/>
      <c r="DMG46" s="128"/>
      <c r="DMH46" s="128"/>
      <c r="DMI46" s="128"/>
      <c r="DMJ46" s="128"/>
      <c r="DMK46" s="128"/>
      <c r="DML46" s="128"/>
      <c r="DMM46" s="128"/>
      <c r="DMN46" s="128"/>
      <c r="DMO46" s="128"/>
      <c r="DVO46" s="128"/>
      <c r="DVP46" s="128"/>
      <c r="DVX46" s="128"/>
      <c r="DVY46" s="128"/>
      <c r="DVZ46" s="128"/>
      <c r="DWA46" s="128"/>
      <c r="DWB46" s="128"/>
      <c r="DWC46" s="128"/>
      <c r="DWD46" s="128"/>
      <c r="DWE46" s="128"/>
      <c r="DWF46" s="128"/>
      <c r="DWG46" s="128"/>
      <c r="DWH46" s="128"/>
      <c r="DWI46" s="128"/>
      <c r="DWJ46" s="128"/>
      <c r="DWK46" s="128"/>
      <c r="EFK46" s="128"/>
      <c r="EFL46" s="128"/>
      <c r="EFT46" s="128"/>
      <c r="EFU46" s="128"/>
      <c r="EFV46" s="128"/>
      <c r="EFW46" s="128"/>
      <c r="EFX46" s="128"/>
      <c r="EFY46" s="128"/>
      <c r="EFZ46" s="128"/>
      <c r="EGA46" s="128"/>
      <c r="EGB46" s="128"/>
      <c r="EGC46" s="128"/>
      <c r="EGD46" s="128"/>
      <c r="EGE46" s="128"/>
      <c r="EGF46" s="128"/>
      <c r="EGG46" s="128"/>
      <c r="EPG46" s="128"/>
      <c r="EPH46" s="128"/>
      <c r="EPP46" s="128"/>
      <c r="EPQ46" s="128"/>
      <c r="EPR46" s="128"/>
      <c r="EPS46" s="128"/>
      <c r="EPT46" s="128"/>
      <c r="EPU46" s="128"/>
      <c r="EPV46" s="128"/>
      <c r="EPW46" s="128"/>
      <c r="EPX46" s="128"/>
      <c r="EPY46" s="128"/>
      <c r="EPZ46" s="128"/>
      <c r="EQA46" s="128"/>
      <c r="EQB46" s="128"/>
      <c r="EQC46" s="128"/>
      <c r="EZC46" s="128"/>
      <c r="EZD46" s="128"/>
      <c r="EZL46" s="128"/>
      <c r="EZM46" s="128"/>
      <c r="EZN46" s="128"/>
      <c r="EZO46" s="128"/>
      <c r="EZP46" s="128"/>
      <c r="EZQ46" s="128"/>
      <c r="EZR46" s="128"/>
      <c r="EZS46" s="128"/>
      <c r="EZT46" s="128"/>
      <c r="EZU46" s="128"/>
      <c r="EZV46" s="128"/>
      <c r="EZW46" s="128"/>
      <c r="EZX46" s="128"/>
      <c r="EZY46" s="128"/>
      <c r="FIY46" s="128"/>
      <c r="FIZ46" s="128"/>
      <c r="FJH46" s="128"/>
      <c r="FJI46" s="128"/>
      <c r="FJJ46" s="128"/>
      <c r="FJK46" s="128"/>
      <c r="FJL46" s="128"/>
      <c r="FJM46" s="128"/>
      <c r="FJN46" s="128"/>
      <c r="FJO46" s="128"/>
      <c r="FJP46" s="128"/>
      <c r="FJQ46" s="128"/>
      <c r="FJR46" s="128"/>
      <c r="FJS46" s="128"/>
      <c r="FJT46" s="128"/>
      <c r="FJU46" s="128"/>
      <c r="FSU46" s="128"/>
      <c r="FSV46" s="128"/>
      <c r="FTD46" s="128"/>
      <c r="FTE46" s="128"/>
      <c r="FTF46" s="128"/>
      <c r="FTG46" s="128"/>
      <c r="FTH46" s="128"/>
      <c r="FTI46" s="128"/>
      <c r="FTJ46" s="128"/>
      <c r="FTK46" s="128"/>
      <c r="FTL46" s="128"/>
      <c r="FTM46" s="128"/>
      <c r="FTN46" s="128"/>
      <c r="FTO46" s="128"/>
      <c r="FTP46" s="128"/>
      <c r="FTQ46" s="128"/>
      <c r="GCQ46" s="128"/>
      <c r="GCR46" s="128"/>
      <c r="GCZ46" s="128"/>
      <c r="GDA46" s="128"/>
      <c r="GDB46" s="128"/>
      <c r="GDC46" s="128"/>
      <c r="GDD46" s="128"/>
      <c r="GDE46" s="128"/>
      <c r="GDF46" s="128"/>
      <c r="GDG46" s="128"/>
      <c r="GDH46" s="128"/>
      <c r="GDI46" s="128"/>
      <c r="GDJ46" s="128"/>
      <c r="GDK46" s="128"/>
      <c r="GDL46" s="128"/>
      <c r="GDM46" s="128"/>
      <c r="GMM46" s="128"/>
      <c r="GMN46" s="128"/>
      <c r="GMV46" s="128"/>
      <c r="GMW46" s="128"/>
      <c r="GMX46" s="128"/>
      <c r="GMY46" s="128"/>
      <c r="GMZ46" s="128"/>
      <c r="GNA46" s="128"/>
      <c r="GNB46" s="128"/>
      <c r="GNC46" s="128"/>
      <c r="GND46" s="128"/>
      <c r="GNE46" s="128"/>
      <c r="GNF46" s="128"/>
      <c r="GNG46" s="128"/>
      <c r="GNH46" s="128"/>
      <c r="GNI46" s="128"/>
      <c r="GWI46" s="128"/>
      <c r="GWJ46" s="128"/>
      <c r="GWR46" s="128"/>
      <c r="GWS46" s="128"/>
      <c r="GWT46" s="128"/>
      <c r="GWU46" s="128"/>
      <c r="GWV46" s="128"/>
      <c r="GWW46" s="128"/>
      <c r="GWX46" s="128"/>
      <c r="GWY46" s="128"/>
      <c r="GWZ46" s="128"/>
      <c r="GXA46" s="128"/>
      <c r="GXB46" s="128"/>
      <c r="GXC46" s="128"/>
      <c r="GXD46" s="128"/>
      <c r="GXE46" s="128"/>
      <c r="HGE46" s="128"/>
      <c r="HGF46" s="128"/>
      <c r="HGN46" s="128"/>
      <c r="HGO46" s="128"/>
      <c r="HGP46" s="128"/>
      <c r="HGQ46" s="128"/>
      <c r="HGR46" s="128"/>
      <c r="HGS46" s="128"/>
      <c r="HGT46" s="128"/>
      <c r="HGU46" s="128"/>
      <c r="HGV46" s="128"/>
      <c r="HGW46" s="128"/>
      <c r="HGX46" s="128"/>
      <c r="HGY46" s="128"/>
      <c r="HGZ46" s="128"/>
      <c r="HHA46" s="128"/>
      <c r="HQA46" s="128"/>
      <c r="HQB46" s="128"/>
      <c r="HQJ46" s="128"/>
      <c r="HQK46" s="128"/>
      <c r="HQL46" s="128"/>
      <c r="HQM46" s="128"/>
      <c r="HQN46" s="128"/>
      <c r="HQO46" s="128"/>
      <c r="HQP46" s="128"/>
      <c r="HQQ46" s="128"/>
      <c r="HQR46" s="128"/>
      <c r="HQS46" s="128"/>
      <c r="HQT46" s="128"/>
      <c r="HQU46" s="128"/>
      <c r="HQV46" s="128"/>
      <c r="HQW46" s="128"/>
      <c r="HZW46" s="128"/>
      <c r="HZX46" s="128"/>
      <c r="IAF46" s="128"/>
      <c r="IAG46" s="128"/>
      <c r="IAH46" s="128"/>
      <c r="IAI46" s="128"/>
      <c r="IAJ46" s="128"/>
      <c r="IAK46" s="128"/>
      <c r="IAL46" s="128"/>
      <c r="IAM46" s="128"/>
      <c r="IAN46" s="128"/>
      <c r="IAO46" s="128"/>
      <c r="IAP46" s="128"/>
      <c r="IAQ46" s="128"/>
      <c r="IAR46" s="128"/>
      <c r="IAS46" s="128"/>
      <c r="IJS46" s="128"/>
      <c r="IJT46" s="128"/>
      <c r="IKB46" s="128"/>
      <c r="IKC46" s="128"/>
      <c r="IKD46" s="128"/>
      <c r="IKE46" s="128"/>
      <c r="IKF46" s="128"/>
      <c r="IKG46" s="128"/>
      <c r="IKH46" s="128"/>
      <c r="IKI46" s="128"/>
      <c r="IKJ46" s="128"/>
      <c r="IKK46" s="128"/>
      <c r="IKL46" s="128"/>
      <c r="IKM46" s="128"/>
      <c r="IKN46" s="128"/>
      <c r="IKO46" s="128"/>
      <c r="ITO46" s="128"/>
      <c r="ITP46" s="128"/>
      <c r="ITX46" s="128"/>
      <c r="ITY46" s="128"/>
      <c r="ITZ46" s="128"/>
      <c r="IUA46" s="128"/>
      <c r="IUB46" s="128"/>
      <c r="IUC46" s="128"/>
      <c r="IUD46" s="128"/>
      <c r="IUE46" s="128"/>
      <c r="IUF46" s="128"/>
      <c r="IUG46" s="128"/>
      <c r="IUH46" s="128"/>
      <c r="IUI46" s="128"/>
      <c r="IUJ46" s="128"/>
      <c r="IUK46" s="128"/>
      <c r="JDK46" s="128"/>
      <c r="JDL46" s="128"/>
      <c r="JDT46" s="128"/>
      <c r="JDU46" s="128"/>
      <c r="JDV46" s="128"/>
      <c r="JDW46" s="128"/>
      <c r="JDX46" s="128"/>
      <c r="JDY46" s="128"/>
      <c r="JDZ46" s="128"/>
      <c r="JEA46" s="128"/>
      <c r="JEB46" s="128"/>
      <c r="JEC46" s="128"/>
      <c r="JED46" s="128"/>
      <c r="JEE46" s="128"/>
      <c r="JEF46" s="128"/>
      <c r="JEG46" s="128"/>
      <c r="JNG46" s="128"/>
      <c r="JNH46" s="128"/>
      <c r="JNP46" s="128"/>
      <c r="JNQ46" s="128"/>
      <c r="JNR46" s="128"/>
      <c r="JNS46" s="128"/>
      <c r="JNT46" s="128"/>
      <c r="JNU46" s="128"/>
      <c r="JNV46" s="128"/>
      <c r="JNW46" s="128"/>
      <c r="JNX46" s="128"/>
      <c r="JNY46" s="128"/>
      <c r="JNZ46" s="128"/>
      <c r="JOA46" s="128"/>
      <c r="JOB46" s="128"/>
      <c r="JOC46" s="128"/>
      <c r="JXC46" s="128"/>
      <c r="JXD46" s="128"/>
      <c r="JXL46" s="128"/>
      <c r="JXM46" s="128"/>
      <c r="JXN46" s="128"/>
      <c r="JXO46" s="128"/>
      <c r="JXP46" s="128"/>
      <c r="JXQ46" s="128"/>
      <c r="JXR46" s="128"/>
      <c r="JXS46" s="128"/>
      <c r="JXT46" s="128"/>
      <c r="JXU46" s="128"/>
      <c r="JXV46" s="128"/>
      <c r="JXW46" s="128"/>
      <c r="JXX46" s="128"/>
      <c r="JXY46" s="128"/>
      <c r="KGY46" s="128"/>
      <c r="KGZ46" s="128"/>
      <c r="KHH46" s="128"/>
      <c r="KHI46" s="128"/>
      <c r="KHJ46" s="128"/>
      <c r="KHK46" s="128"/>
      <c r="KHL46" s="128"/>
      <c r="KHM46" s="128"/>
      <c r="KHN46" s="128"/>
      <c r="KHO46" s="128"/>
      <c r="KHP46" s="128"/>
      <c r="KHQ46" s="128"/>
      <c r="KHR46" s="128"/>
      <c r="KHS46" s="128"/>
      <c r="KHT46" s="128"/>
      <c r="KHU46" s="128"/>
      <c r="KQU46" s="128"/>
      <c r="KQV46" s="128"/>
      <c r="KRD46" s="128"/>
      <c r="KRE46" s="128"/>
      <c r="KRF46" s="128"/>
      <c r="KRG46" s="128"/>
      <c r="KRH46" s="128"/>
      <c r="KRI46" s="128"/>
      <c r="KRJ46" s="128"/>
      <c r="KRK46" s="128"/>
      <c r="KRL46" s="128"/>
      <c r="KRM46" s="128"/>
      <c r="KRN46" s="128"/>
      <c r="KRO46" s="128"/>
      <c r="KRP46" s="128"/>
      <c r="KRQ46" s="128"/>
      <c r="LAQ46" s="128"/>
      <c r="LAR46" s="128"/>
      <c r="LAZ46" s="128"/>
      <c r="LBA46" s="128"/>
      <c r="LBB46" s="128"/>
      <c r="LBC46" s="128"/>
      <c r="LBD46" s="128"/>
      <c r="LBE46" s="128"/>
      <c r="LBF46" s="128"/>
      <c r="LBG46" s="128"/>
      <c r="LBH46" s="128"/>
      <c r="LBI46" s="128"/>
      <c r="LBJ46" s="128"/>
      <c r="LBK46" s="128"/>
      <c r="LBL46" s="128"/>
      <c r="LBM46" s="128"/>
      <c r="LKM46" s="128"/>
      <c r="LKN46" s="128"/>
      <c r="LKV46" s="128"/>
      <c r="LKW46" s="128"/>
      <c r="LKX46" s="128"/>
      <c r="LKY46" s="128"/>
      <c r="LKZ46" s="128"/>
      <c r="LLA46" s="128"/>
      <c r="LLB46" s="128"/>
      <c r="LLC46" s="128"/>
      <c r="LLD46" s="128"/>
      <c r="LLE46" s="128"/>
      <c r="LLF46" s="128"/>
      <c r="LLG46" s="128"/>
      <c r="LLH46" s="128"/>
      <c r="LLI46" s="128"/>
      <c r="LUI46" s="128"/>
      <c r="LUJ46" s="128"/>
      <c r="LUR46" s="128"/>
      <c r="LUS46" s="128"/>
      <c r="LUT46" s="128"/>
      <c r="LUU46" s="128"/>
      <c r="LUV46" s="128"/>
      <c r="LUW46" s="128"/>
      <c r="LUX46" s="128"/>
      <c r="LUY46" s="128"/>
      <c r="LUZ46" s="128"/>
      <c r="LVA46" s="128"/>
      <c r="LVB46" s="128"/>
      <c r="LVC46" s="128"/>
      <c r="LVD46" s="128"/>
      <c r="LVE46" s="128"/>
      <c r="MEE46" s="128"/>
      <c r="MEF46" s="128"/>
      <c r="MEN46" s="128"/>
      <c r="MEO46" s="128"/>
      <c r="MEP46" s="128"/>
      <c r="MEQ46" s="128"/>
      <c r="MER46" s="128"/>
      <c r="MES46" s="128"/>
      <c r="MET46" s="128"/>
      <c r="MEU46" s="128"/>
      <c r="MEV46" s="128"/>
      <c r="MEW46" s="128"/>
      <c r="MEX46" s="128"/>
      <c r="MEY46" s="128"/>
      <c r="MEZ46" s="128"/>
      <c r="MFA46" s="128"/>
      <c r="MOA46" s="128"/>
      <c r="MOB46" s="128"/>
      <c r="MOJ46" s="128"/>
      <c r="MOK46" s="128"/>
      <c r="MOL46" s="128"/>
      <c r="MOM46" s="128"/>
      <c r="MON46" s="128"/>
      <c r="MOO46" s="128"/>
      <c r="MOP46" s="128"/>
      <c r="MOQ46" s="128"/>
      <c r="MOR46" s="128"/>
      <c r="MOS46" s="128"/>
      <c r="MOT46" s="128"/>
      <c r="MOU46" s="128"/>
      <c r="MOV46" s="128"/>
      <c r="MOW46" s="128"/>
      <c r="MXW46" s="128"/>
      <c r="MXX46" s="128"/>
      <c r="MYF46" s="128"/>
      <c r="MYG46" s="128"/>
      <c r="MYH46" s="128"/>
      <c r="MYI46" s="128"/>
      <c r="MYJ46" s="128"/>
      <c r="MYK46" s="128"/>
      <c r="MYL46" s="128"/>
      <c r="MYM46" s="128"/>
      <c r="MYN46" s="128"/>
      <c r="MYO46" s="128"/>
      <c r="MYP46" s="128"/>
      <c r="MYQ46" s="128"/>
      <c r="MYR46" s="128"/>
      <c r="MYS46" s="128"/>
      <c r="NHS46" s="128"/>
      <c r="NHT46" s="128"/>
      <c r="NIB46" s="128"/>
      <c r="NIC46" s="128"/>
      <c r="NID46" s="128"/>
      <c r="NIE46" s="128"/>
      <c r="NIF46" s="128"/>
      <c r="NIG46" s="128"/>
      <c r="NIH46" s="128"/>
      <c r="NII46" s="128"/>
      <c r="NIJ46" s="128"/>
      <c r="NIK46" s="128"/>
      <c r="NIL46" s="128"/>
      <c r="NIM46" s="128"/>
      <c r="NIN46" s="128"/>
      <c r="NIO46" s="128"/>
      <c r="NRO46" s="128"/>
      <c r="NRP46" s="128"/>
      <c r="NRX46" s="128"/>
      <c r="NRY46" s="128"/>
      <c r="NRZ46" s="128"/>
      <c r="NSA46" s="128"/>
      <c r="NSB46" s="128"/>
      <c r="NSC46" s="128"/>
      <c r="NSD46" s="128"/>
      <c r="NSE46" s="128"/>
      <c r="NSF46" s="128"/>
      <c r="NSG46" s="128"/>
      <c r="NSH46" s="128"/>
      <c r="NSI46" s="128"/>
      <c r="NSJ46" s="128"/>
      <c r="NSK46" s="128"/>
      <c r="OBK46" s="128"/>
      <c r="OBL46" s="128"/>
      <c r="OBT46" s="128"/>
      <c r="OBU46" s="128"/>
      <c r="OBV46" s="128"/>
      <c r="OBW46" s="128"/>
      <c r="OBX46" s="128"/>
      <c r="OBY46" s="128"/>
      <c r="OBZ46" s="128"/>
      <c r="OCA46" s="128"/>
      <c r="OCB46" s="128"/>
      <c r="OCC46" s="128"/>
      <c r="OCD46" s="128"/>
      <c r="OCE46" s="128"/>
      <c r="OCF46" s="128"/>
      <c r="OCG46" s="128"/>
      <c r="OLG46" s="128"/>
      <c r="OLH46" s="128"/>
      <c r="OLP46" s="128"/>
      <c r="OLQ46" s="128"/>
      <c r="OLR46" s="128"/>
      <c r="OLS46" s="128"/>
      <c r="OLT46" s="128"/>
      <c r="OLU46" s="128"/>
      <c r="OLV46" s="128"/>
      <c r="OLW46" s="128"/>
      <c r="OLX46" s="128"/>
      <c r="OLY46" s="128"/>
      <c r="OLZ46" s="128"/>
      <c r="OMA46" s="128"/>
      <c r="OMB46" s="128"/>
      <c r="OMC46" s="128"/>
      <c r="OVC46" s="128"/>
      <c r="OVD46" s="128"/>
      <c r="OVL46" s="128"/>
      <c r="OVM46" s="128"/>
      <c r="OVN46" s="128"/>
      <c r="OVO46" s="128"/>
      <c r="OVP46" s="128"/>
      <c r="OVQ46" s="128"/>
      <c r="OVR46" s="128"/>
      <c r="OVS46" s="128"/>
      <c r="OVT46" s="128"/>
      <c r="OVU46" s="128"/>
      <c r="OVV46" s="128"/>
      <c r="OVW46" s="128"/>
      <c r="OVX46" s="128"/>
      <c r="OVY46" s="128"/>
      <c r="PEY46" s="128"/>
      <c r="PEZ46" s="128"/>
      <c r="PFH46" s="128"/>
      <c r="PFI46" s="128"/>
      <c r="PFJ46" s="128"/>
      <c r="PFK46" s="128"/>
      <c r="PFL46" s="128"/>
      <c r="PFM46" s="128"/>
      <c r="PFN46" s="128"/>
      <c r="PFO46" s="128"/>
      <c r="PFP46" s="128"/>
      <c r="PFQ46" s="128"/>
      <c r="PFR46" s="128"/>
      <c r="PFS46" s="128"/>
      <c r="PFT46" s="128"/>
      <c r="PFU46" s="128"/>
      <c r="POU46" s="128"/>
      <c r="POV46" s="128"/>
      <c r="PPD46" s="128"/>
      <c r="PPE46" s="128"/>
      <c r="PPF46" s="128"/>
      <c r="PPG46" s="128"/>
      <c r="PPH46" s="128"/>
      <c r="PPI46" s="128"/>
      <c r="PPJ46" s="128"/>
      <c r="PPK46" s="128"/>
      <c r="PPL46" s="128"/>
      <c r="PPM46" s="128"/>
      <c r="PPN46" s="128"/>
      <c r="PPO46" s="128"/>
      <c r="PPP46" s="128"/>
      <c r="PPQ46" s="128"/>
      <c r="PYQ46" s="128"/>
      <c r="PYR46" s="128"/>
      <c r="PYZ46" s="128"/>
      <c r="PZA46" s="128"/>
      <c r="PZB46" s="128"/>
      <c r="PZC46" s="128"/>
      <c r="PZD46" s="128"/>
      <c r="PZE46" s="128"/>
      <c r="PZF46" s="128"/>
      <c r="PZG46" s="128"/>
      <c r="PZH46" s="128"/>
      <c r="PZI46" s="128"/>
      <c r="PZJ46" s="128"/>
      <c r="PZK46" s="128"/>
      <c r="PZL46" s="128"/>
      <c r="PZM46" s="128"/>
      <c r="QIM46" s="128"/>
      <c r="QIN46" s="128"/>
      <c r="QIV46" s="128"/>
      <c r="QIW46" s="128"/>
      <c r="QIX46" s="128"/>
      <c r="QIY46" s="128"/>
      <c r="QIZ46" s="128"/>
      <c r="QJA46" s="128"/>
      <c r="QJB46" s="128"/>
      <c r="QJC46" s="128"/>
      <c r="QJD46" s="128"/>
      <c r="QJE46" s="128"/>
      <c r="QJF46" s="128"/>
      <c r="QJG46" s="128"/>
      <c r="QJH46" s="128"/>
      <c r="QJI46" s="128"/>
      <c r="QSI46" s="128"/>
      <c r="QSJ46" s="128"/>
      <c r="QSR46" s="128"/>
      <c r="QSS46" s="128"/>
      <c r="QST46" s="128"/>
      <c r="QSU46" s="128"/>
      <c r="QSV46" s="128"/>
      <c r="QSW46" s="128"/>
      <c r="QSX46" s="128"/>
      <c r="QSY46" s="128"/>
      <c r="QSZ46" s="128"/>
      <c r="QTA46" s="128"/>
      <c r="QTB46" s="128"/>
      <c r="QTC46" s="128"/>
      <c r="QTD46" s="128"/>
      <c r="QTE46" s="128"/>
      <c r="RCE46" s="128"/>
      <c r="RCF46" s="128"/>
      <c r="RCN46" s="128"/>
      <c r="RCO46" s="128"/>
      <c r="RCP46" s="128"/>
      <c r="RCQ46" s="128"/>
      <c r="RCR46" s="128"/>
      <c r="RCS46" s="128"/>
      <c r="RCT46" s="128"/>
      <c r="RCU46" s="128"/>
      <c r="RCV46" s="128"/>
      <c r="RCW46" s="128"/>
      <c r="RCX46" s="128"/>
      <c r="RCY46" s="128"/>
      <c r="RCZ46" s="128"/>
      <c r="RDA46" s="128"/>
      <c r="RMA46" s="128"/>
      <c r="RMB46" s="128"/>
      <c r="RMJ46" s="128"/>
      <c r="RMK46" s="128"/>
      <c r="RML46" s="128"/>
      <c r="RMM46" s="128"/>
      <c r="RMN46" s="128"/>
      <c r="RMO46" s="128"/>
      <c r="RMP46" s="128"/>
      <c r="RMQ46" s="128"/>
      <c r="RMR46" s="128"/>
      <c r="RMS46" s="128"/>
      <c r="RMT46" s="128"/>
      <c r="RMU46" s="128"/>
      <c r="RMV46" s="128"/>
      <c r="RMW46" s="128"/>
      <c r="RVW46" s="128"/>
      <c r="RVX46" s="128"/>
      <c r="RWF46" s="128"/>
      <c r="RWG46" s="128"/>
      <c r="RWH46" s="128"/>
      <c r="RWI46" s="128"/>
      <c r="RWJ46" s="128"/>
      <c r="RWK46" s="128"/>
      <c r="RWL46" s="128"/>
      <c r="RWM46" s="128"/>
      <c r="RWN46" s="128"/>
      <c r="RWO46" s="128"/>
      <c r="RWP46" s="128"/>
      <c r="RWQ46" s="128"/>
      <c r="RWR46" s="128"/>
      <c r="RWS46" s="128"/>
      <c r="SFS46" s="128"/>
      <c r="SFT46" s="128"/>
      <c r="SGB46" s="128"/>
      <c r="SGC46" s="128"/>
      <c r="SGD46" s="128"/>
      <c r="SGE46" s="128"/>
      <c r="SGF46" s="128"/>
      <c r="SGG46" s="128"/>
      <c r="SGH46" s="128"/>
      <c r="SGI46" s="128"/>
      <c r="SGJ46" s="128"/>
      <c r="SGK46" s="128"/>
      <c r="SGL46" s="128"/>
      <c r="SGM46" s="128"/>
      <c r="SGN46" s="128"/>
      <c r="SGO46" s="128"/>
      <c r="SPO46" s="128"/>
      <c r="SPP46" s="128"/>
      <c r="SPX46" s="128"/>
      <c r="SPY46" s="128"/>
      <c r="SPZ46" s="128"/>
      <c r="SQA46" s="128"/>
      <c r="SQB46" s="128"/>
      <c r="SQC46" s="128"/>
      <c r="SQD46" s="128"/>
      <c r="SQE46" s="128"/>
      <c r="SQF46" s="128"/>
      <c r="SQG46" s="128"/>
      <c r="SQH46" s="128"/>
      <c r="SQI46" s="128"/>
      <c r="SQJ46" s="128"/>
      <c r="SQK46" s="128"/>
      <c r="SZK46" s="128"/>
      <c r="SZL46" s="128"/>
      <c r="SZT46" s="128"/>
      <c r="SZU46" s="128"/>
      <c r="SZV46" s="128"/>
      <c r="SZW46" s="128"/>
      <c r="SZX46" s="128"/>
      <c r="SZY46" s="128"/>
      <c r="SZZ46" s="128"/>
      <c r="TAA46" s="128"/>
      <c r="TAB46" s="128"/>
      <c r="TAC46" s="128"/>
      <c r="TAD46" s="128"/>
      <c r="TAE46" s="128"/>
      <c r="TAF46" s="128"/>
      <c r="TAG46" s="128"/>
      <c r="TJG46" s="128"/>
      <c r="TJH46" s="128"/>
      <c r="TJP46" s="128"/>
      <c r="TJQ46" s="128"/>
      <c r="TJR46" s="128"/>
      <c r="TJS46" s="128"/>
      <c r="TJT46" s="128"/>
      <c r="TJU46" s="128"/>
      <c r="TJV46" s="128"/>
      <c r="TJW46" s="128"/>
      <c r="TJX46" s="128"/>
      <c r="TJY46" s="128"/>
      <c r="TJZ46" s="128"/>
      <c r="TKA46" s="128"/>
      <c r="TKB46" s="128"/>
      <c r="TKC46" s="128"/>
      <c r="TTC46" s="128"/>
      <c r="TTD46" s="128"/>
      <c r="TTL46" s="128"/>
      <c r="TTM46" s="128"/>
      <c r="TTN46" s="128"/>
      <c r="TTO46" s="128"/>
      <c r="TTP46" s="128"/>
      <c r="TTQ46" s="128"/>
      <c r="TTR46" s="128"/>
      <c r="TTS46" s="128"/>
      <c r="TTT46" s="128"/>
      <c r="TTU46" s="128"/>
      <c r="TTV46" s="128"/>
      <c r="TTW46" s="128"/>
      <c r="TTX46" s="128"/>
      <c r="TTY46" s="128"/>
      <c r="UCY46" s="128"/>
      <c r="UCZ46" s="128"/>
      <c r="UDH46" s="128"/>
      <c r="UDI46" s="128"/>
      <c r="UDJ46" s="128"/>
      <c r="UDK46" s="128"/>
      <c r="UDL46" s="128"/>
      <c r="UDM46" s="128"/>
      <c r="UDN46" s="128"/>
      <c r="UDO46" s="128"/>
      <c r="UDP46" s="128"/>
      <c r="UDQ46" s="128"/>
      <c r="UDR46" s="128"/>
      <c r="UDS46" s="128"/>
      <c r="UDT46" s="128"/>
      <c r="UDU46" s="128"/>
      <c r="UMU46" s="128"/>
      <c r="UMV46" s="128"/>
      <c r="UND46" s="128"/>
      <c r="UNE46" s="128"/>
      <c r="UNF46" s="128"/>
      <c r="UNG46" s="128"/>
      <c r="UNH46" s="128"/>
      <c r="UNI46" s="128"/>
      <c r="UNJ46" s="128"/>
      <c r="UNK46" s="128"/>
      <c r="UNL46" s="128"/>
      <c r="UNM46" s="128"/>
      <c r="UNN46" s="128"/>
      <c r="UNO46" s="128"/>
      <c r="UNP46" s="128"/>
      <c r="UNQ46" s="128"/>
      <c r="UWQ46" s="128"/>
      <c r="UWR46" s="128"/>
      <c r="UWZ46" s="128"/>
      <c r="UXA46" s="128"/>
      <c r="UXB46" s="128"/>
      <c r="UXC46" s="128"/>
      <c r="UXD46" s="128"/>
      <c r="UXE46" s="128"/>
      <c r="UXF46" s="128"/>
      <c r="UXG46" s="128"/>
      <c r="UXH46" s="128"/>
      <c r="UXI46" s="128"/>
      <c r="UXJ46" s="128"/>
      <c r="UXK46" s="128"/>
      <c r="UXL46" s="128"/>
      <c r="UXM46" s="128"/>
      <c r="VGM46" s="128"/>
      <c r="VGN46" s="128"/>
      <c r="VGV46" s="128"/>
      <c r="VGW46" s="128"/>
      <c r="VGX46" s="128"/>
      <c r="VGY46" s="128"/>
      <c r="VGZ46" s="128"/>
      <c r="VHA46" s="128"/>
      <c r="VHB46" s="128"/>
      <c r="VHC46" s="128"/>
      <c r="VHD46" s="128"/>
      <c r="VHE46" s="128"/>
      <c r="VHF46" s="128"/>
      <c r="VHG46" s="128"/>
      <c r="VHH46" s="128"/>
      <c r="VHI46" s="128"/>
      <c r="VQI46" s="128"/>
      <c r="VQJ46" s="128"/>
      <c r="VQR46" s="128"/>
      <c r="VQS46" s="128"/>
      <c r="VQT46" s="128"/>
      <c r="VQU46" s="128"/>
      <c r="VQV46" s="128"/>
      <c r="VQW46" s="128"/>
      <c r="VQX46" s="128"/>
      <c r="VQY46" s="128"/>
      <c r="VQZ46" s="128"/>
      <c r="VRA46" s="128"/>
      <c r="VRB46" s="128"/>
      <c r="VRC46" s="128"/>
      <c r="VRD46" s="128"/>
      <c r="VRE46" s="128"/>
      <c r="WAE46" s="128"/>
      <c r="WAF46" s="128"/>
      <c r="WAN46" s="128"/>
      <c r="WAO46" s="128"/>
      <c r="WAP46" s="128"/>
      <c r="WAQ46" s="128"/>
      <c r="WAR46" s="128"/>
      <c r="WAS46" s="128"/>
      <c r="WAT46" s="128"/>
      <c r="WAU46" s="128"/>
      <c r="WAV46" s="128"/>
      <c r="WAW46" s="128"/>
      <c r="WAX46" s="128"/>
      <c r="WAY46" s="128"/>
      <c r="WAZ46" s="128"/>
      <c r="WBA46" s="128"/>
      <c r="WKA46" s="128"/>
      <c r="WKB46" s="128"/>
      <c r="WKJ46" s="128"/>
      <c r="WKK46" s="128"/>
      <c r="WKL46" s="128"/>
      <c r="WKM46" s="128"/>
      <c r="WKN46" s="128"/>
      <c r="WKO46" s="128"/>
      <c r="WKP46" s="128"/>
      <c r="WKQ46" s="128"/>
      <c r="WKR46" s="128"/>
      <c r="WKS46" s="128"/>
      <c r="WKT46" s="128"/>
      <c r="WKU46" s="128"/>
      <c r="WKV46" s="128"/>
      <c r="WKW46" s="128"/>
      <c r="WTW46" s="128"/>
      <c r="WTX46" s="128"/>
      <c r="WUF46" s="128"/>
      <c r="WUG46" s="128"/>
      <c r="WUH46" s="128"/>
      <c r="WUI46" s="128"/>
      <c r="WUJ46" s="128"/>
      <c r="WUK46" s="128"/>
      <c r="WUL46" s="128"/>
      <c r="WUM46" s="128"/>
      <c r="WUN46" s="128"/>
      <c r="WUO46" s="128"/>
      <c r="WUP46" s="128"/>
      <c r="WUQ46" s="128"/>
      <c r="WUR46" s="128"/>
      <c r="WUS46" s="128"/>
    </row>
    <row r="47" spans="1:1009 1243:2033 2267:3057 3291:4081 4315:5105 5339:6129 6363:7153 7387:8177 8411:9201 9435:10225 10459:11249 11483:12273 12507:13297 13531:14321 14555:15345 15579:16113" ht="47.25" outlineLevel="1">
      <c r="A47" s="137"/>
      <c r="B47" s="263" t="s">
        <v>427</v>
      </c>
      <c r="C47" s="248"/>
      <c r="D47" s="258">
        <v>67.786000000000001</v>
      </c>
      <c r="E47" s="257"/>
      <c r="F47" s="258">
        <v>67.786000000000001</v>
      </c>
      <c r="G47" s="245">
        <v>0</v>
      </c>
      <c r="H47" s="229">
        <f t="shared" si="0"/>
        <v>95.236000000000004</v>
      </c>
      <c r="I47" s="247"/>
      <c r="J47" s="275">
        <f>95236000/1000000</f>
        <v>95.236000000000004</v>
      </c>
      <c r="K47" s="247"/>
      <c r="L47" s="247"/>
      <c r="M47" s="248"/>
      <c r="HK47" s="128"/>
      <c r="HL47" s="128"/>
      <c r="HT47" s="128"/>
      <c r="HU47" s="128"/>
      <c r="HV47" s="128"/>
      <c r="HW47" s="128"/>
      <c r="HX47" s="128"/>
      <c r="HY47" s="128"/>
      <c r="HZ47" s="128"/>
      <c r="IA47" s="128"/>
      <c r="IB47" s="128"/>
      <c r="IC47" s="128"/>
      <c r="ID47" s="128"/>
      <c r="IE47" s="128"/>
      <c r="IF47" s="128"/>
      <c r="IG47" s="128"/>
      <c r="RG47" s="128"/>
      <c r="RH47" s="128"/>
      <c r="RP47" s="128"/>
      <c r="RQ47" s="128"/>
      <c r="RR47" s="128"/>
      <c r="RS47" s="128"/>
      <c r="RT47" s="128"/>
      <c r="RU47" s="128"/>
      <c r="RV47" s="128"/>
      <c r="RW47" s="128"/>
      <c r="RX47" s="128"/>
      <c r="RY47" s="128"/>
      <c r="RZ47" s="128"/>
      <c r="SA47" s="128"/>
      <c r="SB47" s="128"/>
      <c r="SC47" s="128"/>
      <c r="ABC47" s="128"/>
      <c r="ABD47" s="128"/>
      <c r="ABL47" s="128"/>
      <c r="ABM47" s="128"/>
      <c r="ABN47" s="128"/>
      <c r="ABO47" s="128"/>
      <c r="ABP47" s="128"/>
      <c r="ABQ47" s="128"/>
      <c r="ABR47" s="128"/>
      <c r="ABS47" s="128"/>
      <c r="ABT47" s="128"/>
      <c r="ABU47" s="128"/>
      <c r="ABV47" s="128"/>
      <c r="ABW47" s="128"/>
      <c r="ABX47" s="128"/>
      <c r="ABY47" s="128"/>
      <c r="AKY47" s="128"/>
      <c r="AKZ47" s="128"/>
      <c r="ALH47" s="128"/>
      <c r="ALI47" s="128"/>
      <c r="ALJ47" s="128"/>
      <c r="ALK47" s="128"/>
      <c r="ALL47" s="128"/>
      <c r="ALM47" s="128"/>
      <c r="ALN47" s="128"/>
      <c r="ALO47" s="128"/>
      <c r="ALP47" s="128"/>
      <c r="ALQ47" s="128"/>
      <c r="ALR47" s="128"/>
      <c r="ALS47" s="128"/>
      <c r="ALT47" s="128"/>
      <c r="ALU47" s="128"/>
      <c r="AUU47" s="128"/>
      <c r="AUV47" s="128"/>
      <c r="AVD47" s="128"/>
      <c r="AVE47" s="128"/>
      <c r="AVF47" s="128"/>
      <c r="AVG47" s="128"/>
      <c r="AVH47" s="128"/>
      <c r="AVI47" s="128"/>
      <c r="AVJ47" s="128"/>
      <c r="AVK47" s="128"/>
      <c r="AVL47" s="128"/>
      <c r="AVM47" s="128"/>
      <c r="AVN47" s="128"/>
      <c r="AVO47" s="128"/>
      <c r="AVP47" s="128"/>
      <c r="AVQ47" s="128"/>
      <c r="BEQ47" s="128"/>
      <c r="BER47" s="128"/>
      <c r="BEZ47" s="128"/>
      <c r="BFA47" s="128"/>
      <c r="BFB47" s="128"/>
      <c r="BFC47" s="128"/>
      <c r="BFD47" s="128"/>
      <c r="BFE47" s="128"/>
      <c r="BFF47" s="128"/>
      <c r="BFG47" s="128"/>
      <c r="BFH47" s="128"/>
      <c r="BFI47" s="128"/>
      <c r="BFJ47" s="128"/>
      <c r="BFK47" s="128"/>
      <c r="BFL47" s="128"/>
      <c r="BFM47" s="128"/>
      <c r="BOM47" s="128"/>
      <c r="BON47" s="128"/>
      <c r="BOV47" s="128"/>
      <c r="BOW47" s="128"/>
      <c r="BOX47" s="128"/>
      <c r="BOY47" s="128"/>
      <c r="BOZ47" s="128"/>
      <c r="BPA47" s="128"/>
      <c r="BPB47" s="128"/>
      <c r="BPC47" s="128"/>
      <c r="BPD47" s="128"/>
      <c r="BPE47" s="128"/>
      <c r="BPF47" s="128"/>
      <c r="BPG47" s="128"/>
      <c r="BPH47" s="128"/>
      <c r="BPI47" s="128"/>
      <c r="BYI47" s="128"/>
      <c r="BYJ47" s="128"/>
      <c r="BYR47" s="128"/>
      <c r="BYS47" s="128"/>
      <c r="BYT47" s="128"/>
      <c r="BYU47" s="128"/>
      <c r="BYV47" s="128"/>
      <c r="BYW47" s="128"/>
      <c r="BYX47" s="128"/>
      <c r="BYY47" s="128"/>
      <c r="BYZ47" s="128"/>
      <c r="BZA47" s="128"/>
      <c r="BZB47" s="128"/>
      <c r="BZC47" s="128"/>
      <c r="BZD47" s="128"/>
      <c r="BZE47" s="128"/>
      <c r="CIE47" s="128"/>
      <c r="CIF47" s="128"/>
      <c r="CIN47" s="128"/>
      <c r="CIO47" s="128"/>
      <c r="CIP47" s="128"/>
      <c r="CIQ47" s="128"/>
      <c r="CIR47" s="128"/>
      <c r="CIS47" s="128"/>
      <c r="CIT47" s="128"/>
      <c r="CIU47" s="128"/>
      <c r="CIV47" s="128"/>
      <c r="CIW47" s="128"/>
      <c r="CIX47" s="128"/>
      <c r="CIY47" s="128"/>
      <c r="CIZ47" s="128"/>
      <c r="CJA47" s="128"/>
      <c r="CSA47" s="128"/>
      <c r="CSB47" s="128"/>
      <c r="CSJ47" s="128"/>
      <c r="CSK47" s="128"/>
      <c r="CSL47" s="128"/>
      <c r="CSM47" s="128"/>
      <c r="CSN47" s="128"/>
      <c r="CSO47" s="128"/>
      <c r="CSP47" s="128"/>
      <c r="CSQ47" s="128"/>
      <c r="CSR47" s="128"/>
      <c r="CSS47" s="128"/>
      <c r="CST47" s="128"/>
      <c r="CSU47" s="128"/>
      <c r="CSV47" s="128"/>
      <c r="CSW47" s="128"/>
      <c r="DBW47" s="128"/>
      <c r="DBX47" s="128"/>
      <c r="DCF47" s="128"/>
      <c r="DCG47" s="128"/>
      <c r="DCH47" s="128"/>
      <c r="DCI47" s="128"/>
      <c r="DCJ47" s="128"/>
      <c r="DCK47" s="128"/>
      <c r="DCL47" s="128"/>
      <c r="DCM47" s="128"/>
      <c r="DCN47" s="128"/>
      <c r="DCO47" s="128"/>
      <c r="DCP47" s="128"/>
      <c r="DCQ47" s="128"/>
      <c r="DCR47" s="128"/>
      <c r="DCS47" s="128"/>
      <c r="DLS47" s="128"/>
      <c r="DLT47" s="128"/>
      <c r="DMB47" s="128"/>
      <c r="DMC47" s="128"/>
      <c r="DMD47" s="128"/>
      <c r="DME47" s="128"/>
      <c r="DMF47" s="128"/>
      <c r="DMG47" s="128"/>
      <c r="DMH47" s="128"/>
      <c r="DMI47" s="128"/>
      <c r="DMJ47" s="128"/>
      <c r="DMK47" s="128"/>
      <c r="DML47" s="128"/>
      <c r="DMM47" s="128"/>
      <c r="DMN47" s="128"/>
      <c r="DMO47" s="128"/>
      <c r="DVO47" s="128"/>
      <c r="DVP47" s="128"/>
      <c r="DVX47" s="128"/>
      <c r="DVY47" s="128"/>
      <c r="DVZ47" s="128"/>
      <c r="DWA47" s="128"/>
      <c r="DWB47" s="128"/>
      <c r="DWC47" s="128"/>
      <c r="DWD47" s="128"/>
      <c r="DWE47" s="128"/>
      <c r="DWF47" s="128"/>
      <c r="DWG47" s="128"/>
      <c r="DWH47" s="128"/>
      <c r="DWI47" s="128"/>
      <c r="DWJ47" s="128"/>
      <c r="DWK47" s="128"/>
      <c r="EFK47" s="128"/>
      <c r="EFL47" s="128"/>
      <c r="EFT47" s="128"/>
      <c r="EFU47" s="128"/>
      <c r="EFV47" s="128"/>
      <c r="EFW47" s="128"/>
      <c r="EFX47" s="128"/>
      <c r="EFY47" s="128"/>
      <c r="EFZ47" s="128"/>
      <c r="EGA47" s="128"/>
      <c r="EGB47" s="128"/>
      <c r="EGC47" s="128"/>
      <c r="EGD47" s="128"/>
      <c r="EGE47" s="128"/>
      <c r="EGF47" s="128"/>
      <c r="EGG47" s="128"/>
      <c r="EPG47" s="128"/>
      <c r="EPH47" s="128"/>
      <c r="EPP47" s="128"/>
      <c r="EPQ47" s="128"/>
      <c r="EPR47" s="128"/>
      <c r="EPS47" s="128"/>
      <c r="EPT47" s="128"/>
      <c r="EPU47" s="128"/>
      <c r="EPV47" s="128"/>
      <c r="EPW47" s="128"/>
      <c r="EPX47" s="128"/>
      <c r="EPY47" s="128"/>
      <c r="EPZ47" s="128"/>
      <c r="EQA47" s="128"/>
      <c r="EQB47" s="128"/>
      <c r="EQC47" s="128"/>
      <c r="EZC47" s="128"/>
      <c r="EZD47" s="128"/>
      <c r="EZL47" s="128"/>
      <c r="EZM47" s="128"/>
      <c r="EZN47" s="128"/>
      <c r="EZO47" s="128"/>
      <c r="EZP47" s="128"/>
      <c r="EZQ47" s="128"/>
      <c r="EZR47" s="128"/>
      <c r="EZS47" s="128"/>
      <c r="EZT47" s="128"/>
      <c r="EZU47" s="128"/>
      <c r="EZV47" s="128"/>
      <c r="EZW47" s="128"/>
      <c r="EZX47" s="128"/>
      <c r="EZY47" s="128"/>
      <c r="FIY47" s="128"/>
      <c r="FIZ47" s="128"/>
      <c r="FJH47" s="128"/>
      <c r="FJI47" s="128"/>
      <c r="FJJ47" s="128"/>
      <c r="FJK47" s="128"/>
      <c r="FJL47" s="128"/>
      <c r="FJM47" s="128"/>
      <c r="FJN47" s="128"/>
      <c r="FJO47" s="128"/>
      <c r="FJP47" s="128"/>
      <c r="FJQ47" s="128"/>
      <c r="FJR47" s="128"/>
      <c r="FJS47" s="128"/>
      <c r="FJT47" s="128"/>
      <c r="FJU47" s="128"/>
      <c r="FSU47" s="128"/>
      <c r="FSV47" s="128"/>
      <c r="FTD47" s="128"/>
      <c r="FTE47" s="128"/>
      <c r="FTF47" s="128"/>
      <c r="FTG47" s="128"/>
      <c r="FTH47" s="128"/>
      <c r="FTI47" s="128"/>
      <c r="FTJ47" s="128"/>
      <c r="FTK47" s="128"/>
      <c r="FTL47" s="128"/>
      <c r="FTM47" s="128"/>
      <c r="FTN47" s="128"/>
      <c r="FTO47" s="128"/>
      <c r="FTP47" s="128"/>
      <c r="FTQ47" s="128"/>
      <c r="GCQ47" s="128"/>
      <c r="GCR47" s="128"/>
      <c r="GCZ47" s="128"/>
      <c r="GDA47" s="128"/>
      <c r="GDB47" s="128"/>
      <c r="GDC47" s="128"/>
      <c r="GDD47" s="128"/>
      <c r="GDE47" s="128"/>
      <c r="GDF47" s="128"/>
      <c r="GDG47" s="128"/>
      <c r="GDH47" s="128"/>
      <c r="GDI47" s="128"/>
      <c r="GDJ47" s="128"/>
      <c r="GDK47" s="128"/>
      <c r="GDL47" s="128"/>
      <c r="GDM47" s="128"/>
      <c r="GMM47" s="128"/>
      <c r="GMN47" s="128"/>
      <c r="GMV47" s="128"/>
      <c r="GMW47" s="128"/>
      <c r="GMX47" s="128"/>
      <c r="GMY47" s="128"/>
      <c r="GMZ47" s="128"/>
      <c r="GNA47" s="128"/>
      <c r="GNB47" s="128"/>
      <c r="GNC47" s="128"/>
      <c r="GND47" s="128"/>
      <c r="GNE47" s="128"/>
      <c r="GNF47" s="128"/>
      <c r="GNG47" s="128"/>
      <c r="GNH47" s="128"/>
      <c r="GNI47" s="128"/>
      <c r="GWI47" s="128"/>
      <c r="GWJ47" s="128"/>
      <c r="GWR47" s="128"/>
      <c r="GWS47" s="128"/>
      <c r="GWT47" s="128"/>
      <c r="GWU47" s="128"/>
      <c r="GWV47" s="128"/>
      <c r="GWW47" s="128"/>
      <c r="GWX47" s="128"/>
      <c r="GWY47" s="128"/>
      <c r="GWZ47" s="128"/>
      <c r="GXA47" s="128"/>
      <c r="GXB47" s="128"/>
      <c r="GXC47" s="128"/>
      <c r="GXD47" s="128"/>
      <c r="GXE47" s="128"/>
      <c r="HGE47" s="128"/>
      <c r="HGF47" s="128"/>
      <c r="HGN47" s="128"/>
      <c r="HGO47" s="128"/>
      <c r="HGP47" s="128"/>
      <c r="HGQ47" s="128"/>
      <c r="HGR47" s="128"/>
      <c r="HGS47" s="128"/>
      <c r="HGT47" s="128"/>
      <c r="HGU47" s="128"/>
      <c r="HGV47" s="128"/>
      <c r="HGW47" s="128"/>
      <c r="HGX47" s="128"/>
      <c r="HGY47" s="128"/>
      <c r="HGZ47" s="128"/>
      <c r="HHA47" s="128"/>
      <c r="HQA47" s="128"/>
      <c r="HQB47" s="128"/>
      <c r="HQJ47" s="128"/>
      <c r="HQK47" s="128"/>
      <c r="HQL47" s="128"/>
      <c r="HQM47" s="128"/>
      <c r="HQN47" s="128"/>
      <c r="HQO47" s="128"/>
      <c r="HQP47" s="128"/>
      <c r="HQQ47" s="128"/>
      <c r="HQR47" s="128"/>
      <c r="HQS47" s="128"/>
      <c r="HQT47" s="128"/>
      <c r="HQU47" s="128"/>
      <c r="HQV47" s="128"/>
      <c r="HQW47" s="128"/>
      <c r="HZW47" s="128"/>
      <c r="HZX47" s="128"/>
      <c r="IAF47" s="128"/>
      <c r="IAG47" s="128"/>
      <c r="IAH47" s="128"/>
      <c r="IAI47" s="128"/>
      <c r="IAJ47" s="128"/>
      <c r="IAK47" s="128"/>
      <c r="IAL47" s="128"/>
      <c r="IAM47" s="128"/>
      <c r="IAN47" s="128"/>
      <c r="IAO47" s="128"/>
      <c r="IAP47" s="128"/>
      <c r="IAQ47" s="128"/>
      <c r="IAR47" s="128"/>
      <c r="IAS47" s="128"/>
      <c r="IJS47" s="128"/>
      <c r="IJT47" s="128"/>
      <c r="IKB47" s="128"/>
      <c r="IKC47" s="128"/>
      <c r="IKD47" s="128"/>
      <c r="IKE47" s="128"/>
      <c r="IKF47" s="128"/>
      <c r="IKG47" s="128"/>
      <c r="IKH47" s="128"/>
      <c r="IKI47" s="128"/>
      <c r="IKJ47" s="128"/>
      <c r="IKK47" s="128"/>
      <c r="IKL47" s="128"/>
      <c r="IKM47" s="128"/>
      <c r="IKN47" s="128"/>
      <c r="IKO47" s="128"/>
      <c r="ITO47" s="128"/>
      <c r="ITP47" s="128"/>
      <c r="ITX47" s="128"/>
      <c r="ITY47" s="128"/>
      <c r="ITZ47" s="128"/>
      <c r="IUA47" s="128"/>
      <c r="IUB47" s="128"/>
      <c r="IUC47" s="128"/>
      <c r="IUD47" s="128"/>
      <c r="IUE47" s="128"/>
      <c r="IUF47" s="128"/>
      <c r="IUG47" s="128"/>
      <c r="IUH47" s="128"/>
      <c r="IUI47" s="128"/>
      <c r="IUJ47" s="128"/>
      <c r="IUK47" s="128"/>
      <c r="JDK47" s="128"/>
      <c r="JDL47" s="128"/>
      <c r="JDT47" s="128"/>
      <c r="JDU47" s="128"/>
      <c r="JDV47" s="128"/>
      <c r="JDW47" s="128"/>
      <c r="JDX47" s="128"/>
      <c r="JDY47" s="128"/>
      <c r="JDZ47" s="128"/>
      <c r="JEA47" s="128"/>
      <c r="JEB47" s="128"/>
      <c r="JEC47" s="128"/>
      <c r="JED47" s="128"/>
      <c r="JEE47" s="128"/>
      <c r="JEF47" s="128"/>
      <c r="JEG47" s="128"/>
      <c r="JNG47" s="128"/>
      <c r="JNH47" s="128"/>
      <c r="JNP47" s="128"/>
      <c r="JNQ47" s="128"/>
      <c r="JNR47" s="128"/>
      <c r="JNS47" s="128"/>
      <c r="JNT47" s="128"/>
      <c r="JNU47" s="128"/>
      <c r="JNV47" s="128"/>
      <c r="JNW47" s="128"/>
      <c r="JNX47" s="128"/>
      <c r="JNY47" s="128"/>
      <c r="JNZ47" s="128"/>
      <c r="JOA47" s="128"/>
      <c r="JOB47" s="128"/>
      <c r="JOC47" s="128"/>
      <c r="JXC47" s="128"/>
      <c r="JXD47" s="128"/>
      <c r="JXL47" s="128"/>
      <c r="JXM47" s="128"/>
      <c r="JXN47" s="128"/>
      <c r="JXO47" s="128"/>
      <c r="JXP47" s="128"/>
      <c r="JXQ47" s="128"/>
      <c r="JXR47" s="128"/>
      <c r="JXS47" s="128"/>
      <c r="JXT47" s="128"/>
      <c r="JXU47" s="128"/>
      <c r="JXV47" s="128"/>
      <c r="JXW47" s="128"/>
      <c r="JXX47" s="128"/>
      <c r="JXY47" s="128"/>
      <c r="KGY47" s="128"/>
      <c r="KGZ47" s="128"/>
      <c r="KHH47" s="128"/>
      <c r="KHI47" s="128"/>
      <c r="KHJ47" s="128"/>
      <c r="KHK47" s="128"/>
      <c r="KHL47" s="128"/>
      <c r="KHM47" s="128"/>
      <c r="KHN47" s="128"/>
      <c r="KHO47" s="128"/>
      <c r="KHP47" s="128"/>
      <c r="KHQ47" s="128"/>
      <c r="KHR47" s="128"/>
      <c r="KHS47" s="128"/>
      <c r="KHT47" s="128"/>
      <c r="KHU47" s="128"/>
      <c r="KQU47" s="128"/>
      <c r="KQV47" s="128"/>
      <c r="KRD47" s="128"/>
      <c r="KRE47" s="128"/>
      <c r="KRF47" s="128"/>
      <c r="KRG47" s="128"/>
      <c r="KRH47" s="128"/>
      <c r="KRI47" s="128"/>
      <c r="KRJ47" s="128"/>
      <c r="KRK47" s="128"/>
      <c r="KRL47" s="128"/>
      <c r="KRM47" s="128"/>
      <c r="KRN47" s="128"/>
      <c r="KRO47" s="128"/>
      <c r="KRP47" s="128"/>
      <c r="KRQ47" s="128"/>
      <c r="LAQ47" s="128"/>
      <c r="LAR47" s="128"/>
      <c r="LAZ47" s="128"/>
      <c r="LBA47" s="128"/>
      <c r="LBB47" s="128"/>
      <c r="LBC47" s="128"/>
      <c r="LBD47" s="128"/>
      <c r="LBE47" s="128"/>
      <c r="LBF47" s="128"/>
      <c r="LBG47" s="128"/>
      <c r="LBH47" s="128"/>
      <c r="LBI47" s="128"/>
      <c r="LBJ47" s="128"/>
      <c r="LBK47" s="128"/>
      <c r="LBL47" s="128"/>
      <c r="LBM47" s="128"/>
      <c r="LKM47" s="128"/>
      <c r="LKN47" s="128"/>
      <c r="LKV47" s="128"/>
      <c r="LKW47" s="128"/>
      <c r="LKX47" s="128"/>
      <c r="LKY47" s="128"/>
      <c r="LKZ47" s="128"/>
      <c r="LLA47" s="128"/>
      <c r="LLB47" s="128"/>
      <c r="LLC47" s="128"/>
      <c r="LLD47" s="128"/>
      <c r="LLE47" s="128"/>
      <c r="LLF47" s="128"/>
      <c r="LLG47" s="128"/>
      <c r="LLH47" s="128"/>
      <c r="LLI47" s="128"/>
      <c r="LUI47" s="128"/>
      <c r="LUJ47" s="128"/>
      <c r="LUR47" s="128"/>
      <c r="LUS47" s="128"/>
      <c r="LUT47" s="128"/>
      <c r="LUU47" s="128"/>
      <c r="LUV47" s="128"/>
      <c r="LUW47" s="128"/>
      <c r="LUX47" s="128"/>
      <c r="LUY47" s="128"/>
      <c r="LUZ47" s="128"/>
      <c r="LVA47" s="128"/>
      <c r="LVB47" s="128"/>
      <c r="LVC47" s="128"/>
      <c r="LVD47" s="128"/>
      <c r="LVE47" s="128"/>
      <c r="MEE47" s="128"/>
      <c r="MEF47" s="128"/>
      <c r="MEN47" s="128"/>
      <c r="MEO47" s="128"/>
      <c r="MEP47" s="128"/>
      <c r="MEQ47" s="128"/>
      <c r="MER47" s="128"/>
      <c r="MES47" s="128"/>
      <c r="MET47" s="128"/>
      <c r="MEU47" s="128"/>
      <c r="MEV47" s="128"/>
      <c r="MEW47" s="128"/>
      <c r="MEX47" s="128"/>
      <c r="MEY47" s="128"/>
      <c r="MEZ47" s="128"/>
      <c r="MFA47" s="128"/>
      <c r="MOA47" s="128"/>
      <c r="MOB47" s="128"/>
      <c r="MOJ47" s="128"/>
      <c r="MOK47" s="128"/>
      <c r="MOL47" s="128"/>
      <c r="MOM47" s="128"/>
      <c r="MON47" s="128"/>
      <c r="MOO47" s="128"/>
      <c r="MOP47" s="128"/>
      <c r="MOQ47" s="128"/>
      <c r="MOR47" s="128"/>
      <c r="MOS47" s="128"/>
      <c r="MOT47" s="128"/>
      <c r="MOU47" s="128"/>
      <c r="MOV47" s="128"/>
      <c r="MOW47" s="128"/>
      <c r="MXW47" s="128"/>
      <c r="MXX47" s="128"/>
      <c r="MYF47" s="128"/>
      <c r="MYG47" s="128"/>
      <c r="MYH47" s="128"/>
      <c r="MYI47" s="128"/>
      <c r="MYJ47" s="128"/>
      <c r="MYK47" s="128"/>
      <c r="MYL47" s="128"/>
      <c r="MYM47" s="128"/>
      <c r="MYN47" s="128"/>
      <c r="MYO47" s="128"/>
      <c r="MYP47" s="128"/>
      <c r="MYQ47" s="128"/>
      <c r="MYR47" s="128"/>
      <c r="MYS47" s="128"/>
      <c r="NHS47" s="128"/>
      <c r="NHT47" s="128"/>
      <c r="NIB47" s="128"/>
      <c r="NIC47" s="128"/>
      <c r="NID47" s="128"/>
      <c r="NIE47" s="128"/>
      <c r="NIF47" s="128"/>
      <c r="NIG47" s="128"/>
      <c r="NIH47" s="128"/>
      <c r="NII47" s="128"/>
      <c r="NIJ47" s="128"/>
      <c r="NIK47" s="128"/>
      <c r="NIL47" s="128"/>
      <c r="NIM47" s="128"/>
      <c r="NIN47" s="128"/>
      <c r="NIO47" s="128"/>
      <c r="NRO47" s="128"/>
      <c r="NRP47" s="128"/>
      <c r="NRX47" s="128"/>
      <c r="NRY47" s="128"/>
      <c r="NRZ47" s="128"/>
      <c r="NSA47" s="128"/>
      <c r="NSB47" s="128"/>
      <c r="NSC47" s="128"/>
      <c r="NSD47" s="128"/>
      <c r="NSE47" s="128"/>
      <c r="NSF47" s="128"/>
      <c r="NSG47" s="128"/>
      <c r="NSH47" s="128"/>
      <c r="NSI47" s="128"/>
      <c r="NSJ47" s="128"/>
      <c r="NSK47" s="128"/>
      <c r="OBK47" s="128"/>
      <c r="OBL47" s="128"/>
      <c r="OBT47" s="128"/>
      <c r="OBU47" s="128"/>
      <c r="OBV47" s="128"/>
      <c r="OBW47" s="128"/>
      <c r="OBX47" s="128"/>
      <c r="OBY47" s="128"/>
      <c r="OBZ47" s="128"/>
      <c r="OCA47" s="128"/>
      <c r="OCB47" s="128"/>
      <c r="OCC47" s="128"/>
      <c r="OCD47" s="128"/>
      <c r="OCE47" s="128"/>
      <c r="OCF47" s="128"/>
      <c r="OCG47" s="128"/>
      <c r="OLG47" s="128"/>
      <c r="OLH47" s="128"/>
      <c r="OLP47" s="128"/>
      <c r="OLQ47" s="128"/>
      <c r="OLR47" s="128"/>
      <c r="OLS47" s="128"/>
      <c r="OLT47" s="128"/>
      <c r="OLU47" s="128"/>
      <c r="OLV47" s="128"/>
      <c r="OLW47" s="128"/>
      <c r="OLX47" s="128"/>
      <c r="OLY47" s="128"/>
      <c r="OLZ47" s="128"/>
      <c r="OMA47" s="128"/>
      <c r="OMB47" s="128"/>
      <c r="OMC47" s="128"/>
      <c r="OVC47" s="128"/>
      <c r="OVD47" s="128"/>
      <c r="OVL47" s="128"/>
      <c r="OVM47" s="128"/>
      <c r="OVN47" s="128"/>
      <c r="OVO47" s="128"/>
      <c r="OVP47" s="128"/>
      <c r="OVQ47" s="128"/>
      <c r="OVR47" s="128"/>
      <c r="OVS47" s="128"/>
      <c r="OVT47" s="128"/>
      <c r="OVU47" s="128"/>
      <c r="OVV47" s="128"/>
      <c r="OVW47" s="128"/>
      <c r="OVX47" s="128"/>
      <c r="OVY47" s="128"/>
      <c r="PEY47" s="128"/>
      <c r="PEZ47" s="128"/>
      <c r="PFH47" s="128"/>
      <c r="PFI47" s="128"/>
      <c r="PFJ47" s="128"/>
      <c r="PFK47" s="128"/>
      <c r="PFL47" s="128"/>
      <c r="PFM47" s="128"/>
      <c r="PFN47" s="128"/>
      <c r="PFO47" s="128"/>
      <c r="PFP47" s="128"/>
      <c r="PFQ47" s="128"/>
      <c r="PFR47" s="128"/>
      <c r="PFS47" s="128"/>
      <c r="PFT47" s="128"/>
      <c r="PFU47" s="128"/>
      <c r="POU47" s="128"/>
      <c r="POV47" s="128"/>
      <c r="PPD47" s="128"/>
      <c r="PPE47" s="128"/>
      <c r="PPF47" s="128"/>
      <c r="PPG47" s="128"/>
      <c r="PPH47" s="128"/>
      <c r="PPI47" s="128"/>
      <c r="PPJ47" s="128"/>
      <c r="PPK47" s="128"/>
      <c r="PPL47" s="128"/>
      <c r="PPM47" s="128"/>
      <c r="PPN47" s="128"/>
      <c r="PPO47" s="128"/>
      <c r="PPP47" s="128"/>
      <c r="PPQ47" s="128"/>
      <c r="PYQ47" s="128"/>
      <c r="PYR47" s="128"/>
      <c r="PYZ47" s="128"/>
      <c r="PZA47" s="128"/>
      <c r="PZB47" s="128"/>
      <c r="PZC47" s="128"/>
      <c r="PZD47" s="128"/>
      <c r="PZE47" s="128"/>
      <c r="PZF47" s="128"/>
      <c r="PZG47" s="128"/>
      <c r="PZH47" s="128"/>
      <c r="PZI47" s="128"/>
      <c r="PZJ47" s="128"/>
      <c r="PZK47" s="128"/>
      <c r="PZL47" s="128"/>
      <c r="PZM47" s="128"/>
      <c r="QIM47" s="128"/>
      <c r="QIN47" s="128"/>
      <c r="QIV47" s="128"/>
      <c r="QIW47" s="128"/>
      <c r="QIX47" s="128"/>
      <c r="QIY47" s="128"/>
      <c r="QIZ47" s="128"/>
      <c r="QJA47" s="128"/>
      <c r="QJB47" s="128"/>
      <c r="QJC47" s="128"/>
      <c r="QJD47" s="128"/>
      <c r="QJE47" s="128"/>
      <c r="QJF47" s="128"/>
      <c r="QJG47" s="128"/>
      <c r="QJH47" s="128"/>
      <c r="QJI47" s="128"/>
      <c r="QSI47" s="128"/>
      <c r="QSJ47" s="128"/>
      <c r="QSR47" s="128"/>
      <c r="QSS47" s="128"/>
      <c r="QST47" s="128"/>
      <c r="QSU47" s="128"/>
      <c r="QSV47" s="128"/>
      <c r="QSW47" s="128"/>
      <c r="QSX47" s="128"/>
      <c r="QSY47" s="128"/>
      <c r="QSZ47" s="128"/>
      <c r="QTA47" s="128"/>
      <c r="QTB47" s="128"/>
      <c r="QTC47" s="128"/>
      <c r="QTD47" s="128"/>
      <c r="QTE47" s="128"/>
      <c r="RCE47" s="128"/>
      <c r="RCF47" s="128"/>
      <c r="RCN47" s="128"/>
      <c r="RCO47" s="128"/>
      <c r="RCP47" s="128"/>
      <c r="RCQ47" s="128"/>
      <c r="RCR47" s="128"/>
      <c r="RCS47" s="128"/>
      <c r="RCT47" s="128"/>
      <c r="RCU47" s="128"/>
      <c r="RCV47" s="128"/>
      <c r="RCW47" s="128"/>
      <c r="RCX47" s="128"/>
      <c r="RCY47" s="128"/>
      <c r="RCZ47" s="128"/>
      <c r="RDA47" s="128"/>
      <c r="RMA47" s="128"/>
      <c r="RMB47" s="128"/>
      <c r="RMJ47" s="128"/>
      <c r="RMK47" s="128"/>
      <c r="RML47" s="128"/>
      <c r="RMM47" s="128"/>
      <c r="RMN47" s="128"/>
      <c r="RMO47" s="128"/>
      <c r="RMP47" s="128"/>
      <c r="RMQ47" s="128"/>
      <c r="RMR47" s="128"/>
      <c r="RMS47" s="128"/>
      <c r="RMT47" s="128"/>
      <c r="RMU47" s="128"/>
      <c r="RMV47" s="128"/>
      <c r="RMW47" s="128"/>
      <c r="RVW47" s="128"/>
      <c r="RVX47" s="128"/>
      <c r="RWF47" s="128"/>
      <c r="RWG47" s="128"/>
      <c r="RWH47" s="128"/>
      <c r="RWI47" s="128"/>
      <c r="RWJ47" s="128"/>
      <c r="RWK47" s="128"/>
      <c r="RWL47" s="128"/>
      <c r="RWM47" s="128"/>
      <c r="RWN47" s="128"/>
      <c r="RWO47" s="128"/>
      <c r="RWP47" s="128"/>
      <c r="RWQ47" s="128"/>
      <c r="RWR47" s="128"/>
      <c r="RWS47" s="128"/>
      <c r="SFS47" s="128"/>
      <c r="SFT47" s="128"/>
      <c r="SGB47" s="128"/>
      <c r="SGC47" s="128"/>
      <c r="SGD47" s="128"/>
      <c r="SGE47" s="128"/>
      <c r="SGF47" s="128"/>
      <c r="SGG47" s="128"/>
      <c r="SGH47" s="128"/>
      <c r="SGI47" s="128"/>
      <c r="SGJ47" s="128"/>
      <c r="SGK47" s="128"/>
      <c r="SGL47" s="128"/>
      <c r="SGM47" s="128"/>
      <c r="SGN47" s="128"/>
      <c r="SGO47" s="128"/>
      <c r="SPO47" s="128"/>
      <c r="SPP47" s="128"/>
      <c r="SPX47" s="128"/>
      <c r="SPY47" s="128"/>
      <c r="SPZ47" s="128"/>
      <c r="SQA47" s="128"/>
      <c r="SQB47" s="128"/>
      <c r="SQC47" s="128"/>
      <c r="SQD47" s="128"/>
      <c r="SQE47" s="128"/>
      <c r="SQF47" s="128"/>
      <c r="SQG47" s="128"/>
      <c r="SQH47" s="128"/>
      <c r="SQI47" s="128"/>
      <c r="SQJ47" s="128"/>
      <c r="SQK47" s="128"/>
      <c r="SZK47" s="128"/>
      <c r="SZL47" s="128"/>
      <c r="SZT47" s="128"/>
      <c r="SZU47" s="128"/>
      <c r="SZV47" s="128"/>
      <c r="SZW47" s="128"/>
      <c r="SZX47" s="128"/>
      <c r="SZY47" s="128"/>
      <c r="SZZ47" s="128"/>
      <c r="TAA47" s="128"/>
      <c r="TAB47" s="128"/>
      <c r="TAC47" s="128"/>
      <c r="TAD47" s="128"/>
      <c r="TAE47" s="128"/>
      <c r="TAF47" s="128"/>
      <c r="TAG47" s="128"/>
      <c r="TJG47" s="128"/>
      <c r="TJH47" s="128"/>
      <c r="TJP47" s="128"/>
      <c r="TJQ47" s="128"/>
      <c r="TJR47" s="128"/>
      <c r="TJS47" s="128"/>
      <c r="TJT47" s="128"/>
      <c r="TJU47" s="128"/>
      <c r="TJV47" s="128"/>
      <c r="TJW47" s="128"/>
      <c r="TJX47" s="128"/>
      <c r="TJY47" s="128"/>
      <c r="TJZ47" s="128"/>
      <c r="TKA47" s="128"/>
      <c r="TKB47" s="128"/>
      <c r="TKC47" s="128"/>
      <c r="TTC47" s="128"/>
      <c r="TTD47" s="128"/>
      <c r="TTL47" s="128"/>
      <c r="TTM47" s="128"/>
      <c r="TTN47" s="128"/>
      <c r="TTO47" s="128"/>
      <c r="TTP47" s="128"/>
      <c r="TTQ47" s="128"/>
      <c r="TTR47" s="128"/>
      <c r="TTS47" s="128"/>
      <c r="TTT47" s="128"/>
      <c r="TTU47" s="128"/>
      <c r="TTV47" s="128"/>
      <c r="TTW47" s="128"/>
      <c r="TTX47" s="128"/>
      <c r="TTY47" s="128"/>
      <c r="UCY47" s="128"/>
      <c r="UCZ47" s="128"/>
      <c r="UDH47" s="128"/>
      <c r="UDI47" s="128"/>
      <c r="UDJ47" s="128"/>
      <c r="UDK47" s="128"/>
      <c r="UDL47" s="128"/>
      <c r="UDM47" s="128"/>
      <c r="UDN47" s="128"/>
      <c r="UDO47" s="128"/>
      <c r="UDP47" s="128"/>
      <c r="UDQ47" s="128"/>
      <c r="UDR47" s="128"/>
      <c r="UDS47" s="128"/>
      <c r="UDT47" s="128"/>
      <c r="UDU47" s="128"/>
      <c r="UMU47" s="128"/>
      <c r="UMV47" s="128"/>
      <c r="UND47" s="128"/>
      <c r="UNE47" s="128"/>
      <c r="UNF47" s="128"/>
      <c r="UNG47" s="128"/>
      <c r="UNH47" s="128"/>
      <c r="UNI47" s="128"/>
      <c r="UNJ47" s="128"/>
      <c r="UNK47" s="128"/>
      <c r="UNL47" s="128"/>
      <c r="UNM47" s="128"/>
      <c r="UNN47" s="128"/>
      <c r="UNO47" s="128"/>
      <c r="UNP47" s="128"/>
      <c r="UNQ47" s="128"/>
      <c r="UWQ47" s="128"/>
      <c r="UWR47" s="128"/>
      <c r="UWZ47" s="128"/>
      <c r="UXA47" s="128"/>
      <c r="UXB47" s="128"/>
      <c r="UXC47" s="128"/>
      <c r="UXD47" s="128"/>
      <c r="UXE47" s="128"/>
      <c r="UXF47" s="128"/>
      <c r="UXG47" s="128"/>
      <c r="UXH47" s="128"/>
      <c r="UXI47" s="128"/>
      <c r="UXJ47" s="128"/>
      <c r="UXK47" s="128"/>
      <c r="UXL47" s="128"/>
      <c r="UXM47" s="128"/>
      <c r="VGM47" s="128"/>
      <c r="VGN47" s="128"/>
      <c r="VGV47" s="128"/>
      <c r="VGW47" s="128"/>
      <c r="VGX47" s="128"/>
      <c r="VGY47" s="128"/>
      <c r="VGZ47" s="128"/>
      <c r="VHA47" s="128"/>
      <c r="VHB47" s="128"/>
      <c r="VHC47" s="128"/>
      <c r="VHD47" s="128"/>
      <c r="VHE47" s="128"/>
      <c r="VHF47" s="128"/>
      <c r="VHG47" s="128"/>
      <c r="VHH47" s="128"/>
      <c r="VHI47" s="128"/>
      <c r="VQI47" s="128"/>
      <c r="VQJ47" s="128"/>
      <c r="VQR47" s="128"/>
      <c r="VQS47" s="128"/>
      <c r="VQT47" s="128"/>
      <c r="VQU47" s="128"/>
      <c r="VQV47" s="128"/>
      <c r="VQW47" s="128"/>
      <c r="VQX47" s="128"/>
      <c r="VQY47" s="128"/>
      <c r="VQZ47" s="128"/>
      <c r="VRA47" s="128"/>
      <c r="VRB47" s="128"/>
      <c r="VRC47" s="128"/>
      <c r="VRD47" s="128"/>
      <c r="VRE47" s="128"/>
      <c r="WAE47" s="128"/>
      <c r="WAF47" s="128"/>
      <c r="WAN47" s="128"/>
      <c r="WAO47" s="128"/>
      <c r="WAP47" s="128"/>
      <c r="WAQ47" s="128"/>
      <c r="WAR47" s="128"/>
      <c r="WAS47" s="128"/>
      <c r="WAT47" s="128"/>
      <c r="WAU47" s="128"/>
      <c r="WAV47" s="128"/>
      <c r="WAW47" s="128"/>
      <c r="WAX47" s="128"/>
      <c r="WAY47" s="128"/>
      <c r="WAZ47" s="128"/>
      <c r="WBA47" s="128"/>
      <c r="WKA47" s="128"/>
      <c r="WKB47" s="128"/>
      <c r="WKJ47" s="128"/>
      <c r="WKK47" s="128"/>
      <c r="WKL47" s="128"/>
      <c r="WKM47" s="128"/>
      <c r="WKN47" s="128"/>
      <c r="WKO47" s="128"/>
      <c r="WKP47" s="128"/>
      <c r="WKQ47" s="128"/>
      <c r="WKR47" s="128"/>
      <c r="WKS47" s="128"/>
      <c r="WKT47" s="128"/>
      <c r="WKU47" s="128"/>
      <c r="WKV47" s="128"/>
      <c r="WKW47" s="128"/>
      <c r="WTW47" s="128"/>
      <c r="WTX47" s="128"/>
      <c r="WUF47" s="128"/>
      <c r="WUG47" s="128"/>
      <c r="WUH47" s="128"/>
      <c r="WUI47" s="128"/>
      <c r="WUJ47" s="128"/>
      <c r="WUK47" s="128"/>
      <c r="WUL47" s="128"/>
      <c r="WUM47" s="128"/>
      <c r="WUN47" s="128"/>
      <c r="WUO47" s="128"/>
      <c r="WUP47" s="128"/>
      <c r="WUQ47" s="128"/>
      <c r="WUR47" s="128"/>
      <c r="WUS47" s="128"/>
    </row>
    <row r="48" spans="1:1009 1243:2033 2267:3057 3291:4081 4315:5105 5339:6129 6363:7153 7387:8177 8411:9201 9435:10225 10459:11249 11483:12273 12507:13297 13531:14321 14555:15345 15579:16113" ht="47.25" outlineLevel="1">
      <c r="A48" s="137"/>
      <c r="B48" s="273" t="s">
        <v>428</v>
      </c>
      <c r="C48" s="248"/>
      <c r="D48" s="258">
        <v>166.83500000000001</v>
      </c>
      <c r="E48" s="257"/>
      <c r="F48" s="258">
        <v>166.83500000000001</v>
      </c>
      <c r="G48" s="245">
        <v>0</v>
      </c>
      <c r="H48" s="229">
        <f t="shared" si="0"/>
        <v>0</v>
      </c>
      <c r="I48" s="247"/>
      <c r="J48" s="247"/>
      <c r="K48" s="247"/>
      <c r="L48" s="247"/>
      <c r="M48" s="248"/>
      <c r="HK48" s="128"/>
      <c r="HL48" s="128"/>
      <c r="HT48" s="128"/>
      <c r="HU48" s="128"/>
      <c r="HV48" s="128"/>
      <c r="HW48" s="128"/>
      <c r="HX48" s="128"/>
      <c r="HY48" s="128"/>
      <c r="HZ48" s="128"/>
      <c r="IA48" s="128"/>
      <c r="IB48" s="128"/>
      <c r="IC48" s="128"/>
      <c r="ID48" s="128"/>
      <c r="IE48" s="128"/>
      <c r="IF48" s="128"/>
      <c r="IG48" s="128"/>
      <c r="RG48" s="128"/>
      <c r="RH48" s="128"/>
      <c r="RP48" s="128"/>
      <c r="RQ48" s="128"/>
      <c r="RR48" s="128"/>
      <c r="RS48" s="128"/>
      <c r="RT48" s="128"/>
      <c r="RU48" s="128"/>
      <c r="RV48" s="128"/>
      <c r="RW48" s="128"/>
      <c r="RX48" s="128"/>
      <c r="RY48" s="128"/>
      <c r="RZ48" s="128"/>
      <c r="SA48" s="128"/>
      <c r="SB48" s="128"/>
      <c r="SC48" s="128"/>
      <c r="ABC48" s="128"/>
      <c r="ABD48" s="128"/>
      <c r="ABL48" s="128"/>
      <c r="ABM48" s="128"/>
      <c r="ABN48" s="128"/>
      <c r="ABO48" s="128"/>
      <c r="ABP48" s="128"/>
      <c r="ABQ48" s="128"/>
      <c r="ABR48" s="128"/>
      <c r="ABS48" s="128"/>
      <c r="ABT48" s="128"/>
      <c r="ABU48" s="128"/>
      <c r="ABV48" s="128"/>
      <c r="ABW48" s="128"/>
      <c r="ABX48" s="128"/>
      <c r="ABY48" s="128"/>
      <c r="AKY48" s="128"/>
      <c r="AKZ48" s="128"/>
      <c r="ALH48" s="128"/>
      <c r="ALI48" s="128"/>
      <c r="ALJ48" s="128"/>
      <c r="ALK48" s="128"/>
      <c r="ALL48" s="128"/>
      <c r="ALM48" s="128"/>
      <c r="ALN48" s="128"/>
      <c r="ALO48" s="128"/>
      <c r="ALP48" s="128"/>
      <c r="ALQ48" s="128"/>
      <c r="ALR48" s="128"/>
      <c r="ALS48" s="128"/>
      <c r="ALT48" s="128"/>
      <c r="ALU48" s="128"/>
      <c r="AUU48" s="128"/>
      <c r="AUV48" s="128"/>
      <c r="AVD48" s="128"/>
      <c r="AVE48" s="128"/>
      <c r="AVF48" s="128"/>
      <c r="AVG48" s="128"/>
      <c r="AVH48" s="128"/>
      <c r="AVI48" s="128"/>
      <c r="AVJ48" s="128"/>
      <c r="AVK48" s="128"/>
      <c r="AVL48" s="128"/>
      <c r="AVM48" s="128"/>
      <c r="AVN48" s="128"/>
      <c r="AVO48" s="128"/>
      <c r="AVP48" s="128"/>
      <c r="AVQ48" s="128"/>
      <c r="BEQ48" s="128"/>
      <c r="BER48" s="128"/>
      <c r="BEZ48" s="128"/>
      <c r="BFA48" s="128"/>
      <c r="BFB48" s="128"/>
      <c r="BFC48" s="128"/>
      <c r="BFD48" s="128"/>
      <c r="BFE48" s="128"/>
      <c r="BFF48" s="128"/>
      <c r="BFG48" s="128"/>
      <c r="BFH48" s="128"/>
      <c r="BFI48" s="128"/>
      <c r="BFJ48" s="128"/>
      <c r="BFK48" s="128"/>
      <c r="BFL48" s="128"/>
      <c r="BFM48" s="128"/>
      <c r="BOM48" s="128"/>
      <c r="BON48" s="128"/>
      <c r="BOV48" s="128"/>
      <c r="BOW48" s="128"/>
      <c r="BOX48" s="128"/>
      <c r="BOY48" s="128"/>
      <c r="BOZ48" s="128"/>
      <c r="BPA48" s="128"/>
      <c r="BPB48" s="128"/>
      <c r="BPC48" s="128"/>
      <c r="BPD48" s="128"/>
      <c r="BPE48" s="128"/>
      <c r="BPF48" s="128"/>
      <c r="BPG48" s="128"/>
      <c r="BPH48" s="128"/>
      <c r="BPI48" s="128"/>
      <c r="BYI48" s="128"/>
      <c r="BYJ48" s="128"/>
      <c r="BYR48" s="128"/>
      <c r="BYS48" s="128"/>
      <c r="BYT48" s="128"/>
      <c r="BYU48" s="128"/>
      <c r="BYV48" s="128"/>
      <c r="BYW48" s="128"/>
      <c r="BYX48" s="128"/>
      <c r="BYY48" s="128"/>
      <c r="BYZ48" s="128"/>
      <c r="BZA48" s="128"/>
      <c r="BZB48" s="128"/>
      <c r="BZC48" s="128"/>
      <c r="BZD48" s="128"/>
      <c r="BZE48" s="128"/>
      <c r="CIE48" s="128"/>
      <c r="CIF48" s="128"/>
      <c r="CIN48" s="128"/>
      <c r="CIO48" s="128"/>
      <c r="CIP48" s="128"/>
      <c r="CIQ48" s="128"/>
      <c r="CIR48" s="128"/>
      <c r="CIS48" s="128"/>
      <c r="CIT48" s="128"/>
      <c r="CIU48" s="128"/>
      <c r="CIV48" s="128"/>
      <c r="CIW48" s="128"/>
      <c r="CIX48" s="128"/>
      <c r="CIY48" s="128"/>
      <c r="CIZ48" s="128"/>
      <c r="CJA48" s="128"/>
      <c r="CSA48" s="128"/>
      <c r="CSB48" s="128"/>
      <c r="CSJ48" s="128"/>
      <c r="CSK48" s="128"/>
      <c r="CSL48" s="128"/>
      <c r="CSM48" s="128"/>
      <c r="CSN48" s="128"/>
      <c r="CSO48" s="128"/>
      <c r="CSP48" s="128"/>
      <c r="CSQ48" s="128"/>
      <c r="CSR48" s="128"/>
      <c r="CSS48" s="128"/>
      <c r="CST48" s="128"/>
      <c r="CSU48" s="128"/>
      <c r="CSV48" s="128"/>
      <c r="CSW48" s="128"/>
      <c r="DBW48" s="128"/>
      <c r="DBX48" s="128"/>
      <c r="DCF48" s="128"/>
      <c r="DCG48" s="128"/>
      <c r="DCH48" s="128"/>
      <c r="DCI48" s="128"/>
      <c r="DCJ48" s="128"/>
      <c r="DCK48" s="128"/>
      <c r="DCL48" s="128"/>
      <c r="DCM48" s="128"/>
      <c r="DCN48" s="128"/>
      <c r="DCO48" s="128"/>
      <c r="DCP48" s="128"/>
      <c r="DCQ48" s="128"/>
      <c r="DCR48" s="128"/>
      <c r="DCS48" s="128"/>
      <c r="DLS48" s="128"/>
      <c r="DLT48" s="128"/>
      <c r="DMB48" s="128"/>
      <c r="DMC48" s="128"/>
      <c r="DMD48" s="128"/>
      <c r="DME48" s="128"/>
      <c r="DMF48" s="128"/>
      <c r="DMG48" s="128"/>
      <c r="DMH48" s="128"/>
      <c r="DMI48" s="128"/>
      <c r="DMJ48" s="128"/>
      <c r="DMK48" s="128"/>
      <c r="DML48" s="128"/>
      <c r="DMM48" s="128"/>
      <c r="DMN48" s="128"/>
      <c r="DMO48" s="128"/>
      <c r="DVO48" s="128"/>
      <c r="DVP48" s="128"/>
      <c r="DVX48" s="128"/>
      <c r="DVY48" s="128"/>
      <c r="DVZ48" s="128"/>
      <c r="DWA48" s="128"/>
      <c r="DWB48" s="128"/>
      <c r="DWC48" s="128"/>
      <c r="DWD48" s="128"/>
      <c r="DWE48" s="128"/>
      <c r="DWF48" s="128"/>
      <c r="DWG48" s="128"/>
      <c r="DWH48" s="128"/>
      <c r="DWI48" s="128"/>
      <c r="DWJ48" s="128"/>
      <c r="DWK48" s="128"/>
      <c r="EFK48" s="128"/>
      <c r="EFL48" s="128"/>
      <c r="EFT48" s="128"/>
      <c r="EFU48" s="128"/>
      <c r="EFV48" s="128"/>
      <c r="EFW48" s="128"/>
      <c r="EFX48" s="128"/>
      <c r="EFY48" s="128"/>
      <c r="EFZ48" s="128"/>
      <c r="EGA48" s="128"/>
      <c r="EGB48" s="128"/>
      <c r="EGC48" s="128"/>
      <c r="EGD48" s="128"/>
      <c r="EGE48" s="128"/>
      <c r="EGF48" s="128"/>
      <c r="EGG48" s="128"/>
      <c r="EPG48" s="128"/>
      <c r="EPH48" s="128"/>
      <c r="EPP48" s="128"/>
      <c r="EPQ48" s="128"/>
      <c r="EPR48" s="128"/>
      <c r="EPS48" s="128"/>
      <c r="EPT48" s="128"/>
      <c r="EPU48" s="128"/>
      <c r="EPV48" s="128"/>
      <c r="EPW48" s="128"/>
      <c r="EPX48" s="128"/>
      <c r="EPY48" s="128"/>
      <c r="EPZ48" s="128"/>
      <c r="EQA48" s="128"/>
      <c r="EQB48" s="128"/>
      <c r="EQC48" s="128"/>
      <c r="EZC48" s="128"/>
      <c r="EZD48" s="128"/>
      <c r="EZL48" s="128"/>
      <c r="EZM48" s="128"/>
      <c r="EZN48" s="128"/>
      <c r="EZO48" s="128"/>
      <c r="EZP48" s="128"/>
      <c r="EZQ48" s="128"/>
      <c r="EZR48" s="128"/>
      <c r="EZS48" s="128"/>
      <c r="EZT48" s="128"/>
      <c r="EZU48" s="128"/>
      <c r="EZV48" s="128"/>
      <c r="EZW48" s="128"/>
      <c r="EZX48" s="128"/>
      <c r="EZY48" s="128"/>
      <c r="FIY48" s="128"/>
      <c r="FIZ48" s="128"/>
      <c r="FJH48" s="128"/>
      <c r="FJI48" s="128"/>
      <c r="FJJ48" s="128"/>
      <c r="FJK48" s="128"/>
      <c r="FJL48" s="128"/>
      <c r="FJM48" s="128"/>
      <c r="FJN48" s="128"/>
      <c r="FJO48" s="128"/>
      <c r="FJP48" s="128"/>
      <c r="FJQ48" s="128"/>
      <c r="FJR48" s="128"/>
      <c r="FJS48" s="128"/>
      <c r="FJT48" s="128"/>
      <c r="FJU48" s="128"/>
      <c r="FSU48" s="128"/>
      <c r="FSV48" s="128"/>
      <c r="FTD48" s="128"/>
      <c r="FTE48" s="128"/>
      <c r="FTF48" s="128"/>
      <c r="FTG48" s="128"/>
      <c r="FTH48" s="128"/>
      <c r="FTI48" s="128"/>
      <c r="FTJ48" s="128"/>
      <c r="FTK48" s="128"/>
      <c r="FTL48" s="128"/>
      <c r="FTM48" s="128"/>
      <c r="FTN48" s="128"/>
      <c r="FTO48" s="128"/>
      <c r="FTP48" s="128"/>
      <c r="FTQ48" s="128"/>
      <c r="GCQ48" s="128"/>
      <c r="GCR48" s="128"/>
      <c r="GCZ48" s="128"/>
      <c r="GDA48" s="128"/>
      <c r="GDB48" s="128"/>
      <c r="GDC48" s="128"/>
      <c r="GDD48" s="128"/>
      <c r="GDE48" s="128"/>
      <c r="GDF48" s="128"/>
      <c r="GDG48" s="128"/>
      <c r="GDH48" s="128"/>
      <c r="GDI48" s="128"/>
      <c r="GDJ48" s="128"/>
      <c r="GDK48" s="128"/>
      <c r="GDL48" s="128"/>
      <c r="GDM48" s="128"/>
      <c r="GMM48" s="128"/>
      <c r="GMN48" s="128"/>
      <c r="GMV48" s="128"/>
      <c r="GMW48" s="128"/>
      <c r="GMX48" s="128"/>
      <c r="GMY48" s="128"/>
      <c r="GMZ48" s="128"/>
      <c r="GNA48" s="128"/>
      <c r="GNB48" s="128"/>
      <c r="GNC48" s="128"/>
      <c r="GND48" s="128"/>
      <c r="GNE48" s="128"/>
      <c r="GNF48" s="128"/>
      <c r="GNG48" s="128"/>
      <c r="GNH48" s="128"/>
      <c r="GNI48" s="128"/>
      <c r="GWI48" s="128"/>
      <c r="GWJ48" s="128"/>
      <c r="GWR48" s="128"/>
      <c r="GWS48" s="128"/>
      <c r="GWT48" s="128"/>
      <c r="GWU48" s="128"/>
      <c r="GWV48" s="128"/>
      <c r="GWW48" s="128"/>
      <c r="GWX48" s="128"/>
      <c r="GWY48" s="128"/>
      <c r="GWZ48" s="128"/>
      <c r="GXA48" s="128"/>
      <c r="GXB48" s="128"/>
      <c r="GXC48" s="128"/>
      <c r="GXD48" s="128"/>
      <c r="GXE48" s="128"/>
      <c r="HGE48" s="128"/>
      <c r="HGF48" s="128"/>
      <c r="HGN48" s="128"/>
      <c r="HGO48" s="128"/>
      <c r="HGP48" s="128"/>
      <c r="HGQ48" s="128"/>
      <c r="HGR48" s="128"/>
      <c r="HGS48" s="128"/>
      <c r="HGT48" s="128"/>
      <c r="HGU48" s="128"/>
      <c r="HGV48" s="128"/>
      <c r="HGW48" s="128"/>
      <c r="HGX48" s="128"/>
      <c r="HGY48" s="128"/>
      <c r="HGZ48" s="128"/>
      <c r="HHA48" s="128"/>
      <c r="HQA48" s="128"/>
      <c r="HQB48" s="128"/>
      <c r="HQJ48" s="128"/>
      <c r="HQK48" s="128"/>
      <c r="HQL48" s="128"/>
      <c r="HQM48" s="128"/>
      <c r="HQN48" s="128"/>
      <c r="HQO48" s="128"/>
      <c r="HQP48" s="128"/>
      <c r="HQQ48" s="128"/>
      <c r="HQR48" s="128"/>
      <c r="HQS48" s="128"/>
      <c r="HQT48" s="128"/>
      <c r="HQU48" s="128"/>
      <c r="HQV48" s="128"/>
      <c r="HQW48" s="128"/>
      <c r="HZW48" s="128"/>
      <c r="HZX48" s="128"/>
      <c r="IAF48" s="128"/>
      <c r="IAG48" s="128"/>
      <c r="IAH48" s="128"/>
      <c r="IAI48" s="128"/>
      <c r="IAJ48" s="128"/>
      <c r="IAK48" s="128"/>
      <c r="IAL48" s="128"/>
      <c r="IAM48" s="128"/>
      <c r="IAN48" s="128"/>
      <c r="IAO48" s="128"/>
      <c r="IAP48" s="128"/>
      <c r="IAQ48" s="128"/>
      <c r="IAR48" s="128"/>
      <c r="IAS48" s="128"/>
      <c r="IJS48" s="128"/>
      <c r="IJT48" s="128"/>
      <c r="IKB48" s="128"/>
      <c r="IKC48" s="128"/>
      <c r="IKD48" s="128"/>
      <c r="IKE48" s="128"/>
      <c r="IKF48" s="128"/>
      <c r="IKG48" s="128"/>
      <c r="IKH48" s="128"/>
      <c r="IKI48" s="128"/>
      <c r="IKJ48" s="128"/>
      <c r="IKK48" s="128"/>
      <c r="IKL48" s="128"/>
      <c r="IKM48" s="128"/>
      <c r="IKN48" s="128"/>
      <c r="IKO48" s="128"/>
      <c r="ITO48" s="128"/>
      <c r="ITP48" s="128"/>
      <c r="ITX48" s="128"/>
      <c r="ITY48" s="128"/>
      <c r="ITZ48" s="128"/>
      <c r="IUA48" s="128"/>
      <c r="IUB48" s="128"/>
      <c r="IUC48" s="128"/>
      <c r="IUD48" s="128"/>
      <c r="IUE48" s="128"/>
      <c r="IUF48" s="128"/>
      <c r="IUG48" s="128"/>
      <c r="IUH48" s="128"/>
      <c r="IUI48" s="128"/>
      <c r="IUJ48" s="128"/>
      <c r="IUK48" s="128"/>
      <c r="JDK48" s="128"/>
      <c r="JDL48" s="128"/>
      <c r="JDT48" s="128"/>
      <c r="JDU48" s="128"/>
      <c r="JDV48" s="128"/>
      <c r="JDW48" s="128"/>
      <c r="JDX48" s="128"/>
      <c r="JDY48" s="128"/>
      <c r="JDZ48" s="128"/>
      <c r="JEA48" s="128"/>
      <c r="JEB48" s="128"/>
      <c r="JEC48" s="128"/>
      <c r="JED48" s="128"/>
      <c r="JEE48" s="128"/>
      <c r="JEF48" s="128"/>
      <c r="JEG48" s="128"/>
      <c r="JNG48" s="128"/>
      <c r="JNH48" s="128"/>
      <c r="JNP48" s="128"/>
      <c r="JNQ48" s="128"/>
      <c r="JNR48" s="128"/>
      <c r="JNS48" s="128"/>
      <c r="JNT48" s="128"/>
      <c r="JNU48" s="128"/>
      <c r="JNV48" s="128"/>
      <c r="JNW48" s="128"/>
      <c r="JNX48" s="128"/>
      <c r="JNY48" s="128"/>
      <c r="JNZ48" s="128"/>
      <c r="JOA48" s="128"/>
      <c r="JOB48" s="128"/>
      <c r="JOC48" s="128"/>
      <c r="JXC48" s="128"/>
      <c r="JXD48" s="128"/>
      <c r="JXL48" s="128"/>
      <c r="JXM48" s="128"/>
      <c r="JXN48" s="128"/>
      <c r="JXO48" s="128"/>
      <c r="JXP48" s="128"/>
      <c r="JXQ48" s="128"/>
      <c r="JXR48" s="128"/>
      <c r="JXS48" s="128"/>
      <c r="JXT48" s="128"/>
      <c r="JXU48" s="128"/>
      <c r="JXV48" s="128"/>
      <c r="JXW48" s="128"/>
      <c r="JXX48" s="128"/>
      <c r="JXY48" s="128"/>
      <c r="KGY48" s="128"/>
      <c r="KGZ48" s="128"/>
      <c r="KHH48" s="128"/>
      <c r="KHI48" s="128"/>
      <c r="KHJ48" s="128"/>
      <c r="KHK48" s="128"/>
      <c r="KHL48" s="128"/>
      <c r="KHM48" s="128"/>
      <c r="KHN48" s="128"/>
      <c r="KHO48" s="128"/>
      <c r="KHP48" s="128"/>
      <c r="KHQ48" s="128"/>
      <c r="KHR48" s="128"/>
      <c r="KHS48" s="128"/>
      <c r="KHT48" s="128"/>
      <c r="KHU48" s="128"/>
      <c r="KQU48" s="128"/>
      <c r="KQV48" s="128"/>
      <c r="KRD48" s="128"/>
      <c r="KRE48" s="128"/>
      <c r="KRF48" s="128"/>
      <c r="KRG48" s="128"/>
      <c r="KRH48" s="128"/>
      <c r="KRI48" s="128"/>
      <c r="KRJ48" s="128"/>
      <c r="KRK48" s="128"/>
      <c r="KRL48" s="128"/>
      <c r="KRM48" s="128"/>
      <c r="KRN48" s="128"/>
      <c r="KRO48" s="128"/>
      <c r="KRP48" s="128"/>
      <c r="KRQ48" s="128"/>
      <c r="LAQ48" s="128"/>
      <c r="LAR48" s="128"/>
      <c r="LAZ48" s="128"/>
      <c r="LBA48" s="128"/>
      <c r="LBB48" s="128"/>
      <c r="LBC48" s="128"/>
      <c r="LBD48" s="128"/>
      <c r="LBE48" s="128"/>
      <c r="LBF48" s="128"/>
      <c r="LBG48" s="128"/>
      <c r="LBH48" s="128"/>
      <c r="LBI48" s="128"/>
      <c r="LBJ48" s="128"/>
      <c r="LBK48" s="128"/>
      <c r="LBL48" s="128"/>
      <c r="LBM48" s="128"/>
      <c r="LKM48" s="128"/>
      <c r="LKN48" s="128"/>
      <c r="LKV48" s="128"/>
      <c r="LKW48" s="128"/>
      <c r="LKX48" s="128"/>
      <c r="LKY48" s="128"/>
      <c r="LKZ48" s="128"/>
      <c r="LLA48" s="128"/>
      <c r="LLB48" s="128"/>
      <c r="LLC48" s="128"/>
      <c r="LLD48" s="128"/>
      <c r="LLE48" s="128"/>
      <c r="LLF48" s="128"/>
      <c r="LLG48" s="128"/>
      <c r="LLH48" s="128"/>
      <c r="LLI48" s="128"/>
      <c r="LUI48" s="128"/>
      <c r="LUJ48" s="128"/>
      <c r="LUR48" s="128"/>
      <c r="LUS48" s="128"/>
      <c r="LUT48" s="128"/>
      <c r="LUU48" s="128"/>
      <c r="LUV48" s="128"/>
      <c r="LUW48" s="128"/>
      <c r="LUX48" s="128"/>
      <c r="LUY48" s="128"/>
      <c r="LUZ48" s="128"/>
      <c r="LVA48" s="128"/>
      <c r="LVB48" s="128"/>
      <c r="LVC48" s="128"/>
      <c r="LVD48" s="128"/>
      <c r="LVE48" s="128"/>
      <c r="MEE48" s="128"/>
      <c r="MEF48" s="128"/>
      <c r="MEN48" s="128"/>
      <c r="MEO48" s="128"/>
      <c r="MEP48" s="128"/>
      <c r="MEQ48" s="128"/>
      <c r="MER48" s="128"/>
      <c r="MES48" s="128"/>
      <c r="MET48" s="128"/>
      <c r="MEU48" s="128"/>
      <c r="MEV48" s="128"/>
      <c r="MEW48" s="128"/>
      <c r="MEX48" s="128"/>
      <c r="MEY48" s="128"/>
      <c r="MEZ48" s="128"/>
      <c r="MFA48" s="128"/>
      <c r="MOA48" s="128"/>
      <c r="MOB48" s="128"/>
      <c r="MOJ48" s="128"/>
      <c r="MOK48" s="128"/>
      <c r="MOL48" s="128"/>
      <c r="MOM48" s="128"/>
      <c r="MON48" s="128"/>
      <c r="MOO48" s="128"/>
      <c r="MOP48" s="128"/>
      <c r="MOQ48" s="128"/>
      <c r="MOR48" s="128"/>
      <c r="MOS48" s="128"/>
      <c r="MOT48" s="128"/>
      <c r="MOU48" s="128"/>
      <c r="MOV48" s="128"/>
      <c r="MOW48" s="128"/>
      <c r="MXW48" s="128"/>
      <c r="MXX48" s="128"/>
      <c r="MYF48" s="128"/>
      <c r="MYG48" s="128"/>
      <c r="MYH48" s="128"/>
      <c r="MYI48" s="128"/>
      <c r="MYJ48" s="128"/>
      <c r="MYK48" s="128"/>
      <c r="MYL48" s="128"/>
      <c r="MYM48" s="128"/>
      <c r="MYN48" s="128"/>
      <c r="MYO48" s="128"/>
      <c r="MYP48" s="128"/>
      <c r="MYQ48" s="128"/>
      <c r="MYR48" s="128"/>
      <c r="MYS48" s="128"/>
      <c r="NHS48" s="128"/>
      <c r="NHT48" s="128"/>
      <c r="NIB48" s="128"/>
      <c r="NIC48" s="128"/>
      <c r="NID48" s="128"/>
      <c r="NIE48" s="128"/>
      <c r="NIF48" s="128"/>
      <c r="NIG48" s="128"/>
      <c r="NIH48" s="128"/>
      <c r="NII48" s="128"/>
      <c r="NIJ48" s="128"/>
      <c r="NIK48" s="128"/>
      <c r="NIL48" s="128"/>
      <c r="NIM48" s="128"/>
      <c r="NIN48" s="128"/>
      <c r="NIO48" s="128"/>
      <c r="NRO48" s="128"/>
      <c r="NRP48" s="128"/>
      <c r="NRX48" s="128"/>
      <c r="NRY48" s="128"/>
      <c r="NRZ48" s="128"/>
      <c r="NSA48" s="128"/>
      <c r="NSB48" s="128"/>
      <c r="NSC48" s="128"/>
      <c r="NSD48" s="128"/>
      <c r="NSE48" s="128"/>
      <c r="NSF48" s="128"/>
      <c r="NSG48" s="128"/>
      <c r="NSH48" s="128"/>
      <c r="NSI48" s="128"/>
      <c r="NSJ48" s="128"/>
      <c r="NSK48" s="128"/>
      <c r="OBK48" s="128"/>
      <c r="OBL48" s="128"/>
      <c r="OBT48" s="128"/>
      <c r="OBU48" s="128"/>
      <c r="OBV48" s="128"/>
      <c r="OBW48" s="128"/>
      <c r="OBX48" s="128"/>
      <c r="OBY48" s="128"/>
      <c r="OBZ48" s="128"/>
      <c r="OCA48" s="128"/>
      <c r="OCB48" s="128"/>
      <c r="OCC48" s="128"/>
      <c r="OCD48" s="128"/>
      <c r="OCE48" s="128"/>
      <c r="OCF48" s="128"/>
      <c r="OCG48" s="128"/>
      <c r="OLG48" s="128"/>
      <c r="OLH48" s="128"/>
      <c r="OLP48" s="128"/>
      <c r="OLQ48" s="128"/>
      <c r="OLR48" s="128"/>
      <c r="OLS48" s="128"/>
      <c r="OLT48" s="128"/>
      <c r="OLU48" s="128"/>
      <c r="OLV48" s="128"/>
      <c r="OLW48" s="128"/>
      <c r="OLX48" s="128"/>
      <c r="OLY48" s="128"/>
      <c r="OLZ48" s="128"/>
      <c r="OMA48" s="128"/>
      <c r="OMB48" s="128"/>
      <c r="OMC48" s="128"/>
      <c r="OVC48" s="128"/>
      <c r="OVD48" s="128"/>
      <c r="OVL48" s="128"/>
      <c r="OVM48" s="128"/>
      <c r="OVN48" s="128"/>
      <c r="OVO48" s="128"/>
      <c r="OVP48" s="128"/>
      <c r="OVQ48" s="128"/>
      <c r="OVR48" s="128"/>
      <c r="OVS48" s="128"/>
      <c r="OVT48" s="128"/>
      <c r="OVU48" s="128"/>
      <c r="OVV48" s="128"/>
      <c r="OVW48" s="128"/>
      <c r="OVX48" s="128"/>
      <c r="OVY48" s="128"/>
      <c r="PEY48" s="128"/>
      <c r="PEZ48" s="128"/>
      <c r="PFH48" s="128"/>
      <c r="PFI48" s="128"/>
      <c r="PFJ48" s="128"/>
      <c r="PFK48" s="128"/>
      <c r="PFL48" s="128"/>
      <c r="PFM48" s="128"/>
      <c r="PFN48" s="128"/>
      <c r="PFO48" s="128"/>
      <c r="PFP48" s="128"/>
      <c r="PFQ48" s="128"/>
      <c r="PFR48" s="128"/>
      <c r="PFS48" s="128"/>
      <c r="PFT48" s="128"/>
      <c r="PFU48" s="128"/>
      <c r="POU48" s="128"/>
      <c r="POV48" s="128"/>
      <c r="PPD48" s="128"/>
      <c r="PPE48" s="128"/>
      <c r="PPF48" s="128"/>
      <c r="PPG48" s="128"/>
      <c r="PPH48" s="128"/>
      <c r="PPI48" s="128"/>
      <c r="PPJ48" s="128"/>
      <c r="PPK48" s="128"/>
      <c r="PPL48" s="128"/>
      <c r="PPM48" s="128"/>
      <c r="PPN48" s="128"/>
      <c r="PPO48" s="128"/>
      <c r="PPP48" s="128"/>
      <c r="PPQ48" s="128"/>
      <c r="PYQ48" s="128"/>
      <c r="PYR48" s="128"/>
      <c r="PYZ48" s="128"/>
      <c r="PZA48" s="128"/>
      <c r="PZB48" s="128"/>
      <c r="PZC48" s="128"/>
      <c r="PZD48" s="128"/>
      <c r="PZE48" s="128"/>
      <c r="PZF48" s="128"/>
      <c r="PZG48" s="128"/>
      <c r="PZH48" s="128"/>
      <c r="PZI48" s="128"/>
      <c r="PZJ48" s="128"/>
      <c r="PZK48" s="128"/>
      <c r="PZL48" s="128"/>
      <c r="PZM48" s="128"/>
      <c r="QIM48" s="128"/>
      <c r="QIN48" s="128"/>
      <c r="QIV48" s="128"/>
      <c r="QIW48" s="128"/>
      <c r="QIX48" s="128"/>
      <c r="QIY48" s="128"/>
      <c r="QIZ48" s="128"/>
      <c r="QJA48" s="128"/>
      <c r="QJB48" s="128"/>
      <c r="QJC48" s="128"/>
      <c r="QJD48" s="128"/>
      <c r="QJE48" s="128"/>
      <c r="QJF48" s="128"/>
      <c r="QJG48" s="128"/>
      <c r="QJH48" s="128"/>
      <c r="QJI48" s="128"/>
      <c r="QSI48" s="128"/>
      <c r="QSJ48" s="128"/>
      <c r="QSR48" s="128"/>
      <c r="QSS48" s="128"/>
      <c r="QST48" s="128"/>
      <c r="QSU48" s="128"/>
      <c r="QSV48" s="128"/>
      <c r="QSW48" s="128"/>
      <c r="QSX48" s="128"/>
      <c r="QSY48" s="128"/>
      <c r="QSZ48" s="128"/>
      <c r="QTA48" s="128"/>
      <c r="QTB48" s="128"/>
      <c r="QTC48" s="128"/>
      <c r="QTD48" s="128"/>
      <c r="QTE48" s="128"/>
      <c r="RCE48" s="128"/>
      <c r="RCF48" s="128"/>
      <c r="RCN48" s="128"/>
      <c r="RCO48" s="128"/>
      <c r="RCP48" s="128"/>
      <c r="RCQ48" s="128"/>
      <c r="RCR48" s="128"/>
      <c r="RCS48" s="128"/>
      <c r="RCT48" s="128"/>
      <c r="RCU48" s="128"/>
      <c r="RCV48" s="128"/>
      <c r="RCW48" s="128"/>
      <c r="RCX48" s="128"/>
      <c r="RCY48" s="128"/>
      <c r="RCZ48" s="128"/>
      <c r="RDA48" s="128"/>
      <c r="RMA48" s="128"/>
      <c r="RMB48" s="128"/>
      <c r="RMJ48" s="128"/>
      <c r="RMK48" s="128"/>
      <c r="RML48" s="128"/>
      <c r="RMM48" s="128"/>
      <c r="RMN48" s="128"/>
      <c r="RMO48" s="128"/>
      <c r="RMP48" s="128"/>
      <c r="RMQ48" s="128"/>
      <c r="RMR48" s="128"/>
      <c r="RMS48" s="128"/>
      <c r="RMT48" s="128"/>
      <c r="RMU48" s="128"/>
      <c r="RMV48" s="128"/>
      <c r="RMW48" s="128"/>
      <c r="RVW48" s="128"/>
      <c r="RVX48" s="128"/>
      <c r="RWF48" s="128"/>
      <c r="RWG48" s="128"/>
      <c r="RWH48" s="128"/>
      <c r="RWI48" s="128"/>
      <c r="RWJ48" s="128"/>
      <c r="RWK48" s="128"/>
      <c r="RWL48" s="128"/>
      <c r="RWM48" s="128"/>
      <c r="RWN48" s="128"/>
      <c r="RWO48" s="128"/>
      <c r="RWP48" s="128"/>
      <c r="RWQ48" s="128"/>
      <c r="RWR48" s="128"/>
      <c r="RWS48" s="128"/>
      <c r="SFS48" s="128"/>
      <c r="SFT48" s="128"/>
      <c r="SGB48" s="128"/>
      <c r="SGC48" s="128"/>
      <c r="SGD48" s="128"/>
      <c r="SGE48" s="128"/>
      <c r="SGF48" s="128"/>
      <c r="SGG48" s="128"/>
      <c r="SGH48" s="128"/>
      <c r="SGI48" s="128"/>
      <c r="SGJ48" s="128"/>
      <c r="SGK48" s="128"/>
      <c r="SGL48" s="128"/>
      <c r="SGM48" s="128"/>
      <c r="SGN48" s="128"/>
      <c r="SGO48" s="128"/>
      <c r="SPO48" s="128"/>
      <c r="SPP48" s="128"/>
      <c r="SPX48" s="128"/>
      <c r="SPY48" s="128"/>
      <c r="SPZ48" s="128"/>
      <c r="SQA48" s="128"/>
      <c r="SQB48" s="128"/>
      <c r="SQC48" s="128"/>
      <c r="SQD48" s="128"/>
      <c r="SQE48" s="128"/>
      <c r="SQF48" s="128"/>
      <c r="SQG48" s="128"/>
      <c r="SQH48" s="128"/>
      <c r="SQI48" s="128"/>
      <c r="SQJ48" s="128"/>
      <c r="SQK48" s="128"/>
      <c r="SZK48" s="128"/>
      <c r="SZL48" s="128"/>
      <c r="SZT48" s="128"/>
      <c r="SZU48" s="128"/>
      <c r="SZV48" s="128"/>
      <c r="SZW48" s="128"/>
      <c r="SZX48" s="128"/>
      <c r="SZY48" s="128"/>
      <c r="SZZ48" s="128"/>
      <c r="TAA48" s="128"/>
      <c r="TAB48" s="128"/>
      <c r="TAC48" s="128"/>
      <c r="TAD48" s="128"/>
      <c r="TAE48" s="128"/>
      <c r="TAF48" s="128"/>
      <c r="TAG48" s="128"/>
      <c r="TJG48" s="128"/>
      <c r="TJH48" s="128"/>
      <c r="TJP48" s="128"/>
      <c r="TJQ48" s="128"/>
      <c r="TJR48" s="128"/>
      <c r="TJS48" s="128"/>
      <c r="TJT48" s="128"/>
      <c r="TJU48" s="128"/>
      <c r="TJV48" s="128"/>
      <c r="TJW48" s="128"/>
      <c r="TJX48" s="128"/>
      <c r="TJY48" s="128"/>
      <c r="TJZ48" s="128"/>
      <c r="TKA48" s="128"/>
      <c r="TKB48" s="128"/>
      <c r="TKC48" s="128"/>
      <c r="TTC48" s="128"/>
      <c r="TTD48" s="128"/>
      <c r="TTL48" s="128"/>
      <c r="TTM48" s="128"/>
      <c r="TTN48" s="128"/>
      <c r="TTO48" s="128"/>
      <c r="TTP48" s="128"/>
      <c r="TTQ48" s="128"/>
      <c r="TTR48" s="128"/>
      <c r="TTS48" s="128"/>
      <c r="TTT48" s="128"/>
      <c r="TTU48" s="128"/>
      <c r="TTV48" s="128"/>
      <c r="TTW48" s="128"/>
      <c r="TTX48" s="128"/>
      <c r="TTY48" s="128"/>
      <c r="UCY48" s="128"/>
      <c r="UCZ48" s="128"/>
      <c r="UDH48" s="128"/>
      <c r="UDI48" s="128"/>
      <c r="UDJ48" s="128"/>
      <c r="UDK48" s="128"/>
      <c r="UDL48" s="128"/>
      <c r="UDM48" s="128"/>
      <c r="UDN48" s="128"/>
      <c r="UDO48" s="128"/>
      <c r="UDP48" s="128"/>
      <c r="UDQ48" s="128"/>
      <c r="UDR48" s="128"/>
      <c r="UDS48" s="128"/>
      <c r="UDT48" s="128"/>
      <c r="UDU48" s="128"/>
      <c r="UMU48" s="128"/>
      <c r="UMV48" s="128"/>
      <c r="UND48" s="128"/>
      <c r="UNE48" s="128"/>
      <c r="UNF48" s="128"/>
      <c r="UNG48" s="128"/>
      <c r="UNH48" s="128"/>
      <c r="UNI48" s="128"/>
      <c r="UNJ48" s="128"/>
      <c r="UNK48" s="128"/>
      <c r="UNL48" s="128"/>
      <c r="UNM48" s="128"/>
      <c r="UNN48" s="128"/>
      <c r="UNO48" s="128"/>
      <c r="UNP48" s="128"/>
      <c r="UNQ48" s="128"/>
      <c r="UWQ48" s="128"/>
      <c r="UWR48" s="128"/>
      <c r="UWZ48" s="128"/>
      <c r="UXA48" s="128"/>
      <c r="UXB48" s="128"/>
      <c r="UXC48" s="128"/>
      <c r="UXD48" s="128"/>
      <c r="UXE48" s="128"/>
      <c r="UXF48" s="128"/>
      <c r="UXG48" s="128"/>
      <c r="UXH48" s="128"/>
      <c r="UXI48" s="128"/>
      <c r="UXJ48" s="128"/>
      <c r="UXK48" s="128"/>
      <c r="UXL48" s="128"/>
      <c r="UXM48" s="128"/>
      <c r="VGM48" s="128"/>
      <c r="VGN48" s="128"/>
      <c r="VGV48" s="128"/>
      <c r="VGW48" s="128"/>
      <c r="VGX48" s="128"/>
      <c r="VGY48" s="128"/>
      <c r="VGZ48" s="128"/>
      <c r="VHA48" s="128"/>
      <c r="VHB48" s="128"/>
      <c r="VHC48" s="128"/>
      <c r="VHD48" s="128"/>
      <c r="VHE48" s="128"/>
      <c r="VHF48" s="128"/>
      <c r="VHG48" s="128"/>
      <c r="VHH48" s="128"/>
      <c r="VHI48" s="128"/>
      <c r="VQI48" s="128"/>
      <c r="VQJ48" s="128"/>
      <c r="VQR48" s="128"/>
      <c r="VQS48" s="128"/>
      <c r="VQT48" s="128"/>
      <c r="VQU48" s="128"/>
      <c r="VQV48" s="128"/>
      <c r="VQW48" s="128"/>
      <c r="VQX48" s="128"/>
      <c r="VQY48" s="128"/>
      <c r="VQZ48" s="128"/>
      <c r="VRA48" s="128"/>
      <c r="VRB48" s="128"/>
      <c r="VRC48" s="128"/>
      <c r="VRD48" s="128"/>
      <c r="VRE48" s="128"/>
      <c r="WAE48" s="128"/>
      <c r="WAF48" s="128"/>
      <c r="WAN48" s="128"/>
      <c r="WAO48" s="128"/>
      <c r="WAP48" s="128"/>
      <c r="WAQ48" s="128"/>
      <c r="WAR48" s="128"/>
      <c r="WAS48" s="128"/>
      <c r="WAT48" s="128"/>
      <c r="WAU48" s="128"/>
      <c r="WAV48" s="128"/>
      <c r="WAW48" s="128"/>
      <c r="WAX48" s="128"/>
      <c r="WAY48" s="128"/>
      <c r="WAZ48" s="128"/>
      <c r="WBA48" s="128"/>
      <c r="WKA48" s="128"/>
      <c r="WKB48" s="128"/>
      <c r="WKJ48" s="128"/>
      <c r="WKK48" s="128"/>
      <c r="WKL48" s="128"/>
      <c r="WKM48" s="128"/>
      <c r="WKN48" s="128"/>
      <c r="WKO48" s="128"/>
      <c r="WKP48" s="128"/>
      <c r="WKQ48" s="128"/>
      <c r="WKR48" s="128"/>
      <c r="WKS48" s="128"/>
      <c r="WKT48" s="128"/>
      <c r="WKU48" s="128"/>
      <c r="WKV48" s="128"/>
      <c r="WKW48" s="128"/>
      <c r="WTW48" s="128"/>
      <c r="WTX48" s="128"/>
      <c r="WUF48" s="128"/>
      <c r="WUG48" s="128"/>
      <c r="WUH48" s="128"/>
      <c r="WUI48" s="128"/>
      <c r="WUJ48" s="128"/>
      <c r="WUK48" s="128"/>
      <c r="WUL48" s="128"/>
      <c r="WUM48" s="128"/>
      <c r="WUN48" s="128"/>
      <c r="WUO48" s="128"/>
      <c r="WUP48" s="128"/>
      <c r="WUQ48" s="128"/>
      <c r="WUR48" s="128"/>
      <c r="WUS48" s="128"/>
    </row>
    <row r="49" spans="1:1009 1243:2033 2267:3057 3291:4081 4315:5105 5339:6129 6363:7153 7387:8177 8411:9201 9435:10225 10459:11249 11483:12273 12507:13297 13531:14321 14555:15345 15579:16113" ht="63" outlineLevel="1">
      <c r="A49" s="137"/>
      <c r="B49" s="263" t="s">
        <v>429</v>
      </c>
      <c r="C49" s="248"/>
      <c r="D49" s="217">
        <v>0</v>
      </c>
      <c r="E49" s="257"/>
      <c r="F49" s="258">
        <v>0</v>
      </c>
      <c r="G49" s="245">
        <v>0</v>
      </c>
      <c r="H49" s="229">
        <f t="shared" si="0"/>
        <v>0</v>
      </c>
      <c r="I49" s="247"/>
      <c r="J49" s="247"/>
      <c r="K49" s="247"/>
      <c r="L49" s="247"/>
      <c r="M49" s="248"/>
      <c r="HK49" s="128"/>
      <c r="HL49" s="128"/>
      <c r="HT49" s="128"/>
      <c r="HU49" s="128"/>
      <c r="HV49" s="128"/>
      <c r="HW49" s="128"/>
      <c r="HX49" s="128"/>
      <c r="HY49" s="128"/>
      <c r="HZ49" s="128"/>
      <c r="IA49" s="128"/>
      <c r="IB49" s="128"/>
      <c r="IC49" s="128"/>
      <c r="ID49" s="128"/>
      <c r="IE49" s="128"/>
      <c r="IF49" s="128"/>
      <c r="IG49" s="128"/>
      <c r="RG49" s="128"/>
      <c r="RH49" s="128"/>
      <c r="RP49" s="128"/>
      <c r="RQ49" s="128"/>
      <c r="RR49" s="128"/>
      <c r="RS49" s="128"/>
      <c r="RT49" s="128"/>
      <c r="RU49" s="128"/>
      <c r="RV49" s="128"/>
      <c r="RW49" s="128"/>
      <c r="RX49" s="128"/>
      <c r="RY49" s="128"/>
      <c r="RZ49" s="128"/>
      <c r="SA49" s="128"/>
      <c r="SB49" s="128"/>
      <c r="SC49" s="128"/>
      <c r="ABC49" s="128"/>
      <c r="ABD49" s="128"/>
      <c r="ABL49" s="128"/>
      <c r="ABM49" s="128"/>
      <c r="ABN49" s="128"/>
      <c r="ABO49" s="128"/>
      <c r="ABP49" s="128"/>
      <c r="ABQ49" s="128"/>
      <c r="ABR49" s="128"/>
      <c r="ABS49" s="128"/>
      <c r="ABT49" s="128"/>
      <c r="ABU49" s="128"/>
      <c r="ABV49" s="128"/>
      <c r="ABW49" s="128"/>
      <c r="ABX49" s="128"/>
      <c r="ABY49" s="128"/>
      <c r="AKY49" s="128"/>
      <c r="AKZ49" s="128"/>
      <c r="ALH49" s="128"/>
      <c r="ALI49" s="128"/>
      <c r="ALJ49" s="128"/>
      <c r="ALK49" s="128"/>
      <c r="ALL49" s="128"/>
      <c r="ALM49" s="128"/>
      <c r="ALN49" s="128"/>
      <c r="ALO49" s="128"/>
      <c r="ALP49" s="128"/>
      <c r="ALQ49" s="128"/>
      <c r="ALR49" s="128"/>
      <c r="ALS49" s="128"/>
      <c r="ALT49" s="128"/>
      <c r="ALU49" s="128"/>
      <c r="AUU49" s="128"/>
      <c r="AUV49" s="128"/>
      <c r="AVD49" s="128"/>
      <c r="AVE49" s="128"/>
      <c r="AVF49" s="128"/>
      <c r="AVG49" s="128"/>
      <c r="AVH49" s="128"/>
      <c r="AVI49" s="128"/>
      <c r="AVJ49" s="128"/>
      <c r="AVK49" s="128"/>
      <c r="AVL49" s="128"/>
      <c r="AVM49" s="128"/>
      <c r="AVN49" s="128"/>
      <c r="AVO49" s="128"/>
      <c r="AVP49" s="128"/>
      <c r="AVQ49" s="128"/>
      <c r="BEQ49" s="128"/>
      <c r="BER49" s="128"/>
      <c r="BEZ49" s="128"/>
      <c r="BFA49" s="128"/>
      <c r="BFB49" s="128"/>
      <c r="BFC49" s="128"/>
      <c r="BFD49" s="128"/>
      <c r="BFE49" s="128"/>
      <c r="BFF49" s="128"/>
      <c r="BFG49" s="128"/>
      <c r="BFH49" s="128"/>
      <c r="BFI49" s="128"/>
      <c r="BFJ49" s="128"/>
      <c r="BFK49" s="128"/>
      <c r="BFL49" s="128"/>
      <c r="BFM49" s="128"/>
      <c r="BOM49" s="128"/>
      <c r="BON49" s="128"/>
      <c r="BOV49" s="128"/>
      <c r="BOW49" s="128"/>
      <c r="BOX49" s="128"/>
      <c r="BOY49" s="128"/>
      <c r="BOZ49" s="128"/>
      <c r="BPA49" s="128"/>
      <c r="BPB49" s="128"/>
      <c r="BPC49" s="128"/>
      <c r="BPD49" s="128"/>
      <c r="BPE49" s="128"/>
      <c r="BPF49" s="128"/>
      <c r="BPG49" s="128"/>
      <c r="BPH49" s="128"/>
      <c r="BPI49" s="128"/>
      <c r="BYI49" s="128"/>
      <c r="BYJ49" s="128"/>
      <c r="BYR49" s="128"/>
      <c r="BYS49" s="128"/>
      <c r="BYT49" s="128"/>
      <c r="BYU49" s="128"/>
      <c r="BYV49" s="128"/>
      <c r="BYW49" s="128"/>
      <c r="BYX49" s="128"/>
      <c r="BYY49" s="128"/>
      <c r="BYZ49" s="128"/>
      <c r="BZA49" s="128"/>
      <c r="BZB49" s="128"/>
      <c r="BZC49" s="128"/>
      <c r="BZD49" s="128"/>
      <c r="BZE49" s="128"/>
      <c r="CIE49" s="128"/>
      <c r="CIF49" s="128"/>
      <c r="CIN49" s="128"/>
      <c r="CIO49" s="128"/>
      <c r="CIP49" s="128"/>
      <c r="CIQ49" s="128"/>
      <c r="CIR49" s="128"/>
      <c r="CIS49" s="128"/>
      <c r="CIT49" s="128"/>
      <c r="CIU49" s="128"/>
      <c r="CIV49" s="128"/>
      <c r="CIW49" s="128"/>
      <c r="CIX49" s="128"/>
      <c r="CIY49" s="128"/>
      <c r="CIZ49" s="128"/>
      <c r="CJA49" s="128"/>
      <c r="CSA49" s="128"/>
      <c r="CSB49" s="128"/>
      <c r="CSJ49" s="128"/>
      <c r="CSK49" s="128"/>
      <c r="CSL49" s="128"/>
      <c r="CSM49" s="128"/>
      <c r="CSN49" s="128"/>
      <c r="CSO49" s="128"/>
      <c r="CSP49" s="128"/>
      <c r="CSQ49" s="128"/>
      <c r="CSR49" s="128"/>
      <c r="CSS49" s="128"/>
      <c r="CST49" s="128"/>
      <c r="CSU49" s="128"/>
      <c r="CSV49" s="128"/>
      <c r="CSW49" s="128"/>
      <c r="DBW49" s="128"/>
      <c r="DBX49" s="128"/>
      <c r="DCF49" s="128"/>
      <c r="DCG49" s="128"/>
      <c r="DCH49" s="128"/>
      <c r="DCI49" s="128"/>
      <c r="DCJ49" s="128"/>
      <c r="DCK49" s="128"/>
      <c r="DCL49" s="128"/>
      <c r="DCM49" s="128"/>
      <c r="DCN49" s="128"/>
      <c r="DCO49" s="128"/>
      <c r="DCP49" s="128"/>
      <c r="DCQ49" s="128"/>
      <c r="DCR49" s="128"/>
      <c r="DCS49" s="128"/>
      <c r="DLS49" s="128"/>
      <c r="DLT49" s="128"/>
      <c r="DMB49" s="128"/>
      <c r="DMC49" s="128"/>
      <c r="DMD49" s="128"/>
      <c r="DME49" s="128"/>
      <c r="DMF49" s="128"/>
      <c r="DMG49" s="128"/>
      <c r="DMH49" s="128"/>
      <c r="DMI49" s="128"/>
      <c r="DMJ49" s="128"/>
      <c r="DMK49" s="128"/>
      <c r="DML49" s="128"/>
      <c r="DMM49" s="128"/>
      <c r="DMN49" s="128"/>
      <c r="DMO49" s="128"/>
      <c r="DVO49" s="128"/>
      <c r="DVP49" s="128"/>
      <c r="DVX49" s="128"/>
      <c r="DVY49" s="128"/>
      <c r="DVZ49" s="128"/>
      <c r="DWA49" s="128"/>
      <c r="DWB49" s="128"/>
      <c r="DWC49" s="128"/>
      <c r="DWD49" s="128"/>
      <c r="DWE49" s="128"/>
      <c r="DWF49" s="128"/>
      <c r="DWG49" s="128"/>
      <c r="DWH49" s="128"/>
      <c r="DWI49" s="128"/>
      <c r="DWJ49" s="128"/>
      <c r="DWK49" s="128"/>
      <c r="EFK49" s="128"/>
      <c r="EFL49" s="128"/>
      <c r="EFT49" s="128"/>
      <c r="EFU49" s="128"/>
      <c r="EFV49" s="128"/>
      <c r="EFW49" s="128"/>
      <c r="EFX49" s="128"/>
      <c r="EFY49" s="128"/>
      <c r="EFZ49" s="128"/>
      <c r="EGA49" s="128"/>
      <c r="EGB49" s="128"/>
      <c r="EGC49" s="128"/>
      <c r="EGD49" s="128"/>
      <c r="EGE49" s="128"/>
      <c r="EGF49" s="128"/>
      <c r="EGG49" s="128"/>
      <c r="EPG49" s="128"/>
      <c r="EPH49" s="128"/>
      <c r="EPP49" s="128"/>
      <c r="EPQ49" s="128"/>
      <c r="EPR49" s="128"/>
      <c r="EPS49" s="128"/>
      <c r="EPT49" s="128"/>
      <c r="EPU49" s="128"/>
      <c r="EPV49" s="128"/>
      <c r="EPW49" s="128"/>
      <c r="EPX49" s="128"/>
      <c r="EPY49" s="128"/>
      <c r="EPZ49" s="128"/>
      <c r="EQA49" s="128"/>
      <c r="EQB49" s="128"/>
      <c r="EQC49" s="128"/>
      <c r="EZC49" s="128"/>
      <c r="EZD49" s="128"/>
      <c r="EZL49" s="128"/>
      <c r="EZM49" s="128"/>
      <c r="EZN49" s="128"/>
      <c r="EZO49" s="128"/>
      <c r="EZP49" s="128"/>
      <c r="EZQ49" s="128"/>
      <c r="EZR49" s="128"/>
      <c r="EZS49" s="128"/>
      <c r="EZT49" s="128"/>
      <c r="EZU49" s="128"/>
      <c r="EZV49" s="128"/>
      <c r="EZW49" s="128"/>
      <c r="EZX49" s="128"/>
      <c r="EZY49" s="128"/>
      <c r="FIY49" s="128"/>
      <c r="FIZ49" s="128"/>
      <c r="FJH49" s="128"/>
      <c r="FJI49" s="128"/>
      <c r="FJJ49" s="128"/>
      <c r="FJK49" s="128"/>
      <c r="FJL49" s="128"/>
      <c r="FJM49" s="128"/>
      <c r="FJN49" s="128"/>
      <c r="FJO49" s="128"/>
      <c r="FJP49" s="128"/>
      <c r="FJQ49" s="128"/>
      <c r="FJR49" s="128"/>
      <c r="FJS49" s="128"/>
      <c r="FJT49" s="128"/>
      <c r="FJU49" s="128"/>
      <c r="FSU49" s="128"/>
      <c r="FSV49" s="128"/>
      <c r="FTD49" s="128"/>
      <c r="FTE49" s="128"/>
      <c r="FTF49" s="128"/>
      <c r="FTG49" s="128"/>
      <c r="FTH49" s="128"/>
      <c r="FTI49" s="128"/>
      <c r="FTJ49" s="128"/>
      <c r="FTK49" s="128"/>
      <c r="FTL49" s="128"/>
      <c r="FTM49" s="128"/>
      <c r="FTN49" s="128"/>
      <c r="FTO49" s="128"/>
      <c r="FTP49" s="128"/>
      <c r="FTQ49" s="128"/>
      <c r="GCQ49" s="128"/>
      <c r="GCR49" s="128"/>
      <c r="GCZ49" s="128"/>
      <c r="GDA49" s="128"/>
      <c r="GDB49" s="128"/>
      <c r="GDC49" s="128"/>
      <c r="GDD49" s="128"/>
      <c r="GDE49" s="128"/>
      <c r="GDF49" s="128"/>
      <c r="GDG49" s="128"/>
      <c r="GDH49" s="128"/>
      <c r="GDI49" s="128"/>
      <c r="GDJ49" s="128"/>
      <c r="GDK49" s="128"/>
      <c r="GDL49" s="128"/>
      <c r="GDM49" s="128"/>
      <c r="GMM49" s="128"/>
      <c r="GMN49" s="128"/>
      <c r="GMV49" s="128"/>
      <c r="GMW49" s="128"/>
      <c r="GMX49" s="128"/>
      <c r="GMY49" s="128"/>
      <c r="GMZ49" s="128"/>
      <c r="GNA49" s="128"/>
      <c r="GNB49" s="128"/>
      <c r="GNC49" s="128"/>
      <c r="GND49" s="128"/>
      <c r="GNE49" s="128"/>
      <c r="GNF49" s="128"/>
      <c r="GNG49" s="128"/>
      <c r="GNH49" s="128"/>
      <c r="GNI49" s="128"/>
      <c r="GWI49" s="128"/>
      <c r="GWJ49" s="128"/>
      <c r="GWR49" s="128"/>
      <c r="GWS49" s="128"/>
      <c r="GWT49" s="128"/>
      <c r="GWU49" s="128"/>
      <c r="GWV49" s="128"/>
      <c r="GWW49" s="128"/>
      <c r="GWX49" s="128"/>
      <c r="GWY49" s="128"/>
      <c r="GWZ49" s="128"/>
      <c r="GXA49" s="128"/>
      <c r="GXB49" s="128"/>
      <c r="GXC49" s="128"/>
      <c r="GXD49" s="128"/>
      <c r="GXE49" s="128"/>
      <c r="HGE49" s="128"/>
      <c r="HGF49" s="128"/>
      <c r="HGN49" s="128"/>
      <c r="HGO49" s="128"/>
      <c r="HGP49" s="128"/>
      <c r="HGQ49" s="128"/>
      <c r="HGR49" s="128"/>
      <c r="HGS49" s="128"/>
      <c r="HGT49" s="128"/>
      <c r="HGU49" s="128"/>
      <c r="HGV49" s="128"/>
      <c r="HGW49" s="128"/>
      <c r="HGX49" s="128"/>
      <c r="HGY49" s="128"/>
      <c r="HGZ49" s="128"/>
      <c r="HHA49" s="128"/>
      <c r="HQA49" s="128"/>
      <c r="HQB49" s="128"/>
      <c r="HQJ49" s="128"/>
      <c r="HQK49" s="128"/>
      <c r="HQL49" s="128"/>
      <c r="HQM49" s="128"/>
      <c r="HQN49" s="128"/>
      <c r="HQO49" s="128"/>
      <c r="HQP49" s="128"/>
      <c r="HQQ49" s="128"/>
      <c r="HQR49" s="128"/>
      <c r="HQS49" s="128"/>
      <c r="HQT49" s="128"/>
      <c r="HQU49" s="128"/>
      <c r="HQV49" s="128"/>
      <c r="HQW49" s="128"/>
      <c r="HZW49" s="128"/>
      <c r="HZX49" s="128"/>
      <c r="IAF49" s="128"/>
      <c r="IAG49" s="128"/>
      <c r="IAH49" s="128"/>
      <c r="IAI49" s="128"/>
      <c r="IAJ49" s="128"/>
      <c r="IAK49" s="128"/>
      <c r="IAL49" s="128"/>
      <c r="IAM49" s="128"/>
      <c r="IAN49" s="128"/>
      <c r="IAO49" s="128"/>
      <c r="IAP49" s="128"/>
      <c r="IAQ49" s="128"/>
      <c r="IAR49" s="128"/>
      <c r="IAS49" s="128"/>
      <c r="IJS49" s="128"/>
      <c r="IJT49" s="128"/>
      <c r="IKB49" s="128"/>
      <c r="IKC49" s="128"/>
      <c r="IKD49" s="128"/>
      <c r="IKE49" s="128"/>
      <c r="IKF49" s="128"/>
      <c r="IKG49" s="128"/>
      <c r="IKH49" s="128"/>
      <c r="IKI49" s="128"/>
      <c r="IKJ49" s="128"/>
      <c r="IKK49" s="128"/>
      <c r="IKL49" s="128"/>
      <c r="IKM49" s="128"/>
      <c r="IKN49" s="128"/>
      <c r="IKO49" s="128"/>
      <c r="ITO49" s="128"/>
      <c r="ITP49" s="128"/>
      <c r="ITX49" s="128"/>
      <c r="ITY49" s="128"/>
      <c r="ITZ49" s="128"/>
      <c r="IUA49" s="128"/>
      <c r="IUB49" s="128"/>
      <c r="IUC49" s="128"/>
      <c r="IUD49" s="128"/>
      <c r="IUE49" s="128"/>
      <c r="IUF49" s="128"/>
      <c r="IUG49" s="128"/>
      <c r="IUH49" s="128"/>
      <c r="IUI49" s="128"/>
      <c r="IUJ49" s="128"/>
      <c r="IUK49" s="128"/>
      <c r="JDK49" s="128"/>
      <c r="JDL49" s="128"/>
      <c r="JDT49" s="128"/>
      <c r="JDU49" s="128"/>
      <c r="JDV49" s="128"/>
      <c r="JDW49" s="128"/>
      <c r="JDX49" s="128"/>
      <c r="JDY49" s="128"/>
      <c r="JDZ49" s="128"/>
      <c r="JEA49" s="128"/>
      <c r="JEB49" s="128"/>
      <c r="JEC49" s="128"/>
      <c r="JED49" s="128"/>
      <c r="JEE49" s="128"/>
      <c r="JEF49" s="128"/>
      <c r="JEG49" s="128"/>
      <c r="JNG49" s="128"/>
      <c r="JNH49" s="128"/>
      <c r="JNP49" s="128"/>
      <c r="JNQ49" s="128"/>
      <c r="JNR49" s="128"/>
      <c r="JNS49" s="128"/>
      <c r="JNT49" s="128"/>
      <c r="JNU49" s="128"/>
      <c r="JNV49" s="128"/>
      <c r="JNW49" s="128"/>
      <c r="JNX49" s="128"/>
      <c r="JNY49" s="128"/>
      <c r="JNZ49" s="128"/>
      <c r="JOA49" s="128"/>
      <c r="JOB49" s="128"/>
      <c r="JOC49" s="128"/>
      <c r="JXC49" s="128"/>
      <c r="JXD49" s="128"/>
      <c r="JXL49" s="128"/>
      <c r="JXM49" s="128"/>
      <c r="JXN49" s="128"/>
      <c r="JXO49" s="128"/>
      <c r="JXP49" s="128"/>
      <c r="JXQ49" s="128"/>
      <c r="JXR49" s="128"/>
      <c r="JXS49" s="128"/>
      <c r="JXT49" s="128"/>
      <c r="JXU49" s="128"/>
      <c r="JXV49" s="128"/>
      <c r="JXW49" s="128"/>
      <c r="JXX49" s="128"/>
      <c r="JXY49" s="128"/>
      <c r="KGY49" s="128"/>
      <c r="KGZ49" s="128"/>
      <c r="KHH49" s="128"/>
      <c r="KHI49" s="128"/>
      <c r="KHJ49" s="128"/>
      <c r="KHK49" s="128"/>
      <c r="KHL49" s="128"/>
      <c r="KHM49" s="128"/>
      <c r="KHN49" s="128"/>
      <c r="KHO49" s="128"/>
      <c r="KHP49" s="128"/>
      <c r="KHQ49" s="128"/>
      <c r="KHR49" s="128"/>
      <c r="KHS49" s="128"/>
      <c r="KHT49" s="128"/>
      <c r="KHU49" s="128"/>
      <c r="KQU49" s="128"/>
      <c r="KQV49" s="128"/>
      <c r="KRD49" s="128"/>
      <c r="KRE49" s="128"/>
      <c r="KRF49" s="128"/>
      <c r="KRG49" s="128"/>
      <c r="KRH49" s="128"/>
      <c r="KRI49" s="128"/>
      <c r="KRJ49" s="128"/>
      <c r="KRK49" s="128"/>
      <c r="KRL49" s="128"/>
      <c r="KRM49" s="128"/>
      <c r="KRN49" s="128"/>
      <c r="KRO49" s="128"/>
      <c r="KRP49" s="128"/>
      <c r="KRQ49" s="128"/>
      <c r="LAQ49" s="128"/>
      <c r="LAR49" s="128"/>
      <c r="LAZ49" s="128"/>
      <c r="LBA49" s="128"/>
      <c r="LBB49" s="128"/>
      <c r="LBC49" s="128"/>
      <c r="LBD49" s="128"/>
      <c r="LBE49" s="128"/>
      <c r="LBF49" s="128"/>
      <c r="LBG49" s="128"/>
      <c r="LBH49" s="128"/>
      <c r="LBI49" s="128"/>
      <c r="LBJ49" s="128"/>
      <c r="LBK49" s="128"/>
      <c r="LBL49" s="128"/>
      <c r="LBM49" s="128"/>
      <c r="LKM49" s="128"/>
      <c r="LKN49" s="128"/>
      <c r="LKV49" s="128"/>
      <c r="LKW49" s="128"/>
      <c r="LKX49" s="128"/>
      <c r="LKY49" s="128"/>
      <c r="LKZ49" s="128"/>
      <c r="LLA49" s="128"/>
      <c r="LLB49" s="128"/>
      <c r="LLC49" s="128"/>
      <c r="LLD49" s="128"/>
      <c r="LLE49" s="128"/>
      <c r="LLF49" s="128"/>
      <c r="LLG49" s="128"/>
      <c r="LLH49" s="128"/>
      <c r="LLI49" s="128"/>
      <c r="LUI49" s="128"/>
      <c r="LUJ49" s="128"/>
      <c r="LUR49" s="128"/>
      <c r="LUS49" s="128"/>
      <c r="LUT49" s="128"/>
      <c r="LUU49" s="128"/>
      <c r="LUV49" s="128"/>
      <c r="LUW49" s="128"/>
      <c r="LUX49" s="128"/>
      <c r="LUY49" s="128"/>
      <c r="LUZ49" s="128"/>
      <c r="LVA49" s="128"/>
      <c r="LVB49" s="128"/>
      <c r="LVC49" s="128"/>
      <c r="LVD49" s="128"/>
      <c r="LVE49" s="128"/>
      <c r="MEE49" s="128"/>
      <c r="MEF49" s="128"/>
      <c r="MEN49" s="128"/>
      <c r="MEO49" s="128"/>
      <c r="MEP49" s="128"/>
      <c r="MEQ49" s="128"/>
      <c r="MER49" s="128"/>
      <c r="MES49" s="128"/>
      <c r="MET49" s="128"/>
      <c r="MEU49" s="128"/>
      <c r="MEV49" s="128"/>
      <c r="MEW49" s="128"/>
      <c r="MEX49" s="128"/>
      <c r="MEY49" s="128"/>
      <c r="MEZ49" s="128"/>
      <c r="MFA49" s="128"/>
      <c r="MOA49" s="128"/>
      <c r="MOB49" s="128"/>
      <c r="MOJ49" s="128"/>
      <c r="MOK49" s="128"/>
      <c r="MOL49" s="128"/>
      <c r="MOM49" s="128"/>
      <c r="MON49" s="128"/>
      <c r="MOO49" s="128"/>
      <c r="MOP49" s="128"/>
      <c r="MOQ49" s="128"/>
      <c r="MOR49" s="128"/>
      <c r="MOS49" s="128"/>
      <c r="MOT49" s="128"/>
      <c r="MOU49" s="128"/>
      <c r="MOV49" s="128"/>
      <c r="MOW49" s="128"/>
      <c r="MXW49" s="128"/>
      <c r="MXX49" s="128"/>
      <c r="MYF49" s="128"/>
      <c r="MYG49" s="128"/>
      <c r="MYH49" s="128"/>
      <c r="MYI49" s="128"/>
      <c r="MYJ49" s="128"/>
      <c r="MYK49" s="128"/>
      <c r="MYL49" s="128"/>
      <c r="MYM49" s="128"/>
      <c r="MYN49" s="128"/>
      <c r="MYO49" s="128"/>
      <c r="MYP49" s="128"/>
      <c r="MYQ49" s="128"/>
      <c r="MYR49" s="128"/>
      <c r="MYS49" s="128"/>
      <c r="NHS49" s="128"/>
      <c r="NHT49" s="128"/>
      <c r="NIB49" s="128"/>
      <c r="NIC49" s="128"/>
      <c r="NID49" s="128"/>
      <c r="NIE49" s="128"/>
      <c r="NIF49" s="128"/>
      <c r="NIG49" s="128"/>
      <c r="NIH49" s="128"/>
      <c r="NII49" s="128"/>
      <c r="NIJ49" s="128"/>
      <c r="NIK49" s="128"/>
      <c r="NIL49" s="128"/>
      <c r="NIM49" s="128"/>
      <c r="NIN49" s="128"/>
      <c r="NIO49" s="128"/>
      <c r="NRO49" s="128"/>
      <c r="NRP49" s="128"/>
      <c r="NRX49" s="128"/>
      <c r="NRY49" s="128"/>
      <c r="NRZ49" s="128"/>
      <c r="NSA49" s="128"/>
      <c r="NSB49" s="128"/>
      <c r="NSC49" s="128"/>
      <c r="NSD49" s="128"/>
      <c r="NSE49" s="128"/>
      <c r="NSF49" s="128"/>
      <c r="NSG49" s="128"/>
      <c r="NSH49" s="128"/>
      <c r="NSI49" s="128"/>
      <c r="NSJ49" s="128"/>
      <c r="NSK49" s="128"/>
      <c r="OBK49" s="128"/>
      <c r="OBL49" s="128"/>
      <c r="OBT49" s="128"/>
      <c r="OBU49" s="128"/>
      <c r="OBV49" s="128"/>
      <c r="OBW49" s="128"/>
      <c r="OBX49" s="128"/>
      <c r="OBY49" s="128"/>
      <c r="OBZ49" s="128"/>
      <c r="OCA49" s="128"/>
      <c r="OCB49" s="128"/>
      <c r="OCC49" s="128"/>
      <c r="OCD49" s="128"/>
      <c r="OCE49" s="128"/>
      <c r="OCF49" s="128"/>
      <c r="OCG49" s="128"/>
      <c r="OLG49" s="128"/>
      <c r="OLH49" s="128"/>
      <c r="OLP49" s="128"/>
      <c r="OLQ49" s="128"/>
      <c r="OLR49" s="128"/>
      <c r="OLS49" s="128"/>
      <c r="OLT49" s="128"/>
      <c r="OLU49" s="128"/>
      <c r="OLV49" s="128"/>
      <c r="OLW49" s="128"/>
      <c r="OLX49" s="128"/>
      <c r="OLY49" s="128"/>
      <c r="OLZ49" s="128"/>
      <c r="OMA49" s="128"/>
      <c r="OMB49" s="128"/>
      <c r="OMC49" s="128"/>
      <c r="OVC49" s="128"/>
      <c r="OVD49" s="128"/>
      <c r="OVL49" s="128"/>
      <c r="OVM49" s="128"/>
      <c r="OVN49" s="128"/>
      <c r="OVO49" s="128"/>
      <c r="OVP49" s="128"/>
      <c r="OVQ49" s="128"/>
      <c r="OVR49" s="128"/>
      <c r="OVS49" s="128"/>
      <c r="OVT49" s="128"/>
      <c r="OVU49" s="128"/>
      <c r="OVV49" s="128"/>
      <c r="OVW49" s="128"/>
      <c r="OVX49" s="128"/>
      <c r="OVY49" s="128"/>
      <c r="PEY49" s="128"/>
      <c r="PEZ49" s="128"/>
      <c r="PFH49" s="128"/>
      <c r="PFI49" s="128"/>
      <c r="PFJ49" s="128"/>
      <c r="PFK49" s="128"/>
      <c r="PFL49" s="128"/>
      <c r="PFM49" s="128"/>
      <c r="PFN49" s="128"/>
      <c r="PFO49" s="128"/>
      <c r="PFP49" s="128"/>
      <c r="PFQ49" s="128"/>
      <c r="PFR49" s="128"/>
      <c r="PFS49" s="128"/>
      <c r="PFT49" s="128"/>
      <c r="PFU49" s="128"/>
      <c r="POU49" s="128"/>
      <c r="POV49" s="128"/>
      <c r="PPD49" s="128"/>
      <c r="PPE49" s="128"/>
      <c r="PPF49" s="128"/>
      <c r="PPG49" s="128"/>
      <c r="PPH49" s="128"/>
      <c r="PPI49" s="128"/>
      <c r="PPJ49" s="128"/>
      <c r="PPK49" s="128"/>
      <c r="PPL49" s="128"/>
      <c r="PPM49" s="128"/>
      <c r="PPN49" s="128"/>
      <c r="PPO49" s="128"/>
      <c r="PPP49" s="128"/>
      <c r="PPQ49" s="128"/>
      <c r="PYQ49" s="128"/>
      <c r="PYR49" s="128"/>
      <c r="PYZ49" s="128"/>
      <c r="PZA49" s="128"/>
      <c r="PZB49" s="128"/>
      <c r="PZC49" s="128"/>
      <c r="PZD49" s="128"/>
      <c r="PZE49" s="128"/>
      <c r="PZF49" s="128"/>
      <c r="PZG49" s="128"/>
      <c r="PZH49" s="128"/>
      <c r="PZI49" s="128"/>
      <c r="PZJ49" s="128"/>
      <c r="PZK49" s="128"/>
      <c r="PZL49" s="128"/>
      <c r="PZM49" s="128"/>
      <c r="QIM49" s="128"/>
      <c r="QIN49" s="128"/>
      <c r="QIV49" s="128"/>
      <c r="QIW49" s="128"/>
      <c r="QIX49" s="128"/>
      <c r="QIY49" s="128"/>
      <c r="QIZ49" s="128"/>
      <c r="QJA49" s="128"/>
      <c r="QJB49" s="128"/>
      <c r="QJC49" s="128"/>
      <c r="QJD49" s="128"/>
      <c r="QJE49" s="128"/>
      <c r="QJF49" s="128"/>
      <c r="QJG49" s="128"/>
      <c r="QJH49" s="128"/>
      <c r="QJI49" s="128"/>
      <c r="QSI49" s="128"/>
      <c r="QSJ49" s="128"/>
      <c r="QSR49" s="128"/>
      <c r="QSS49" s="128"/>
      <c r="QST49" s="128"/>
      <c r="QSU49" s="128"/>
      <c r="QSV49" s="128"/>
      <c r="QSW49" s="128"/>
      <c r="QSX49" s="128"/>
      <c r="QSY49" s="128"/>
      <c r="QSZ49" s="128"/>
      <c r="QTA49" s="128"/>
      <c r="QTB49" s="128"/>
      <c r="QTC49" s="128"/>
      <c r="QTD49" s="128"/>
      <c r="QTE49" s="128"/>
      <c r="RCE49" s="128"/>
      <c r="RCF49" s="128"/>
      <c r="RCN49" s="128"/>
      <c r="RCO49" s="128"/>
      <c r="RCP49" s="128"/>
      <c r="RCQ49" s="128"/>
      <c r="RCR49" s="128"/>
      <c r="RCS49" s="128"/>
      <c r="RCT49" s="128"/>
      <c r="RCU49" s="128"/>
      <c r="RCV49" s="128"/>
      <c r="RCW49" s="128"/>
      <c r="RCX49" s="128"/>
      <c r="RCY49" s="128"/>
      <c r="RCZ49" s="128"/>
      <c r="RDA49" s="128"/>
      <c r="RMA49" s="128"/>
      <c r="RMB49" s="128"/>
      <c r="RMJ49" s="128"/>
      <c r="RMK49" s="128"/>
      <c r="RML49" s="128"/>
      <c r="RMM49" s="128"/>
      <c r="RMN49" s="128"/>
      <c r="RMO49" s="128"/>
      <c r="RMP49" s="128"/>
      <c r="RMQ49" s="128"/>
      <c r="RMR49" s="128"/>
      <c r="RMS49" s="128"/>
      <c r="RMT49" s="128"/>
      <c r="RMU49" s="128"/>
      <c r="RMV49" s="128"/>
      <c r="RMW49" s="128"/>
      <c r="RVW49" s="128"/>
      <c r="RVX49" s="128"/>
      <c r="RWF49" s="128"/>
      <c r="RWG49" s="128"/>
      <c r="RWH49" s="128"/>
      <c r="RWI49" s="128"/>
      <c r="RWJ49" s="128"/>
      <c r="RWK49" s="128"/>
      <c r="RWL49" s="128"/>
      <c r="RWM49" s="128"/>
      <c r="RWN49" s="128"/>
      <c r="RWO49" s="128"/>
      <c r="RWP49" s="128"/>
      <c r="RWQ49" s="128"/>
      <c r="RWR49" s="128"/>
      <c r="RWS49" s="128"/>
      <c r="SFS49" s="128"/>
      <c r="SFT49" s="128"/>
      <c r="SGB49" s="128"/>
      <c r="SGC49" s="128"/>
      <c r="SGD49" s="128"/>
      <c r="SGE49" s="128"/>
      <c r="SGF49" s="128"/>
      <c r="SGG49" s="128"/>
      <c r="SGH49" s="128"/>
      <c r="SGI49" s="128"/>
      <c r="SGJ49" s="128"/>
      <c r="SGK49" s="128"/>
      <c r="SGL49" s="128"/>
      <c r="SGM49" s="128"/>
      <c r="SGN49" s="128"/>
      <c r="SGO49" s="128"/>
      <c r="SPO49" s="128"/>
      <c r="SPP49" s="128"/>
      <c r="SPX49" s="128"/>
      <c r="SPY49" s="128"/>
      <c r="SPZ49" s="128"/>
      <c r="SQA49" s="128"/>
      <c r="SQB49" s="128"/>
      <c r="SQC49" s="128"/>
      <c r="SQD49" s="128"/>
      <c r="SQE49" s="128"/>
      <c r="SQF49" s="128"/>
      <c r="SQG49" s="128"/>
      <c r="SQH49" s="128"/>
      <c r="SQI49" s="128"/>
      <c r="SQJ49" s="128"/>
      <c r="SQK49" s="128"/>
      <c r="SZK49" s="128"/>
      <c r="SZL49" s="128"/>
      <c r="SZT49" s="128"/>
      <c r="SZU49" s="128"/>
      <c r="SZV49" s="128"/>
      <c r="SZW49" s="128"/>
      <c r="SZX49" s="128"/>
      <c r="SZY49" s="128"/>
      <c r="SZZ49" s="128"/>
      <c r="TAA49" s="128"/>
      <c r="TAB49" s="128"/>
      <c r="TAC49" s="128"/>
      <c r="TAD49" s="128"/>
      <c r="TAE49" s="128"/>
      <c r="TAF49" s="128"/>
      <c r="TAG49" s="128"/>
      <c r="TJG49" s="128"/>
      <c r="TJH49" s="128"/>
      <c r="TJP49" s="128"/>
      <c r="TJQ49" s="128"/>
      <c r="TJR49" s="128"/>
      <c r="TJS49" s="128"/>
      <c r="TJT49" s="128"/>
      <c r="TJU49" s="128"/>
      <c r="TJV49" s="128"/>
      <c r="TJW49" s="128"/>
      <c r="TJX49" s="128"/>
      <c r="TJY49" s="128"/>
      <c r="TJZ49" s="128"/>
      <c r="TKA49" s="128"/>
      <c r="TKB49" s="128"/>
      <c r="TKC49" s="128"/>
      <c r="TTC49" s="128"/>
      <c r="TTD49" s="128"/>
      <c r="TTL49" s="128"/>
      <c r="TTM49" s="128"/>
      <c r="TTN49" s="128"/>
      <c r="TTO49" s="128"/>
      <c r="TTP49" s="128"/>
      <c r="TTQ49" s="128"/>
      <c r="TTR49" s="128"/>
      <c r="TTS49" s="128"/>
      <c r="TTT49" s="128"/>
      <c r="TTU49" s="128"/>
      <c r="TTV49" s="128"/>
      <c r="TTW49" s="128"/>
      <c r="TTX49" s="128"/>
      <c r="TTY49" s="128"/>
      <c r="UCY49" s="128"/>
      <c r="UCZ49" s="128"/>
      <c r="UDH49" s="128"/>
      <c r="UDI49" s="128"/>
      <c r="UDJ49" s="128"/>
      <c r="UDK49" s="128"/>
      <c r="UDL49" s="128"/>
      <c r="UDM49" s="128"/>
      <c r="UDN49" s="128"/>
      <c r="UDO49" s="128"/>
      <c r="UDP49" s="128"/>
      <c r="UDQ49" s="128"/>
      <c r="UDR49" s="128"/>
      <c r="UDS49" s="128"/>
      <c r="UDT49" s="128"/>
      <c r="UDU49" s="128"/>
      <c r="UMU49" s="128"/>
      <c r="UMV49" s="128"/>
      <c r="UND49" s="128"/>
      <c r="UNE49" s="128"/>
      <c r="UNF49" s="128"/>
      <c r="UNG49" s="128"/>
      <c r="UNH49" s="128"/>
      <c r="UNI49" s="128"/>
      <c r="UNJ49" s="128"/>
      <c r="UNK49" s="128"/>
      <c r="UNL49" s="128"/>
      <c r="UNM49" s="128"/>
      <c r="UNN49" s="128"/>
      <c r="UNO49" s="128"/>
      <c r="UNP49" s="128"/>
      <c r="UNQ49" s="128"/>
      <c r="UWQ49" s="128"/>
      <c r="UWR49" s="128"/>
      <c r="UWZ49" s="128"/>
      <c r="UXA49" s="128"/>
      <c r="UXB49" s="128"/>
      <c r="UXC49" s="128"/>
      <c r="UXD49" s="128"/>
      <c r="UXE49" s="128"/>
      <c r="UXF49" s="128"/>
      <c r="UXG49" s="128"/>
      <c r="UXH49" s="128"/>
      <c r="UXI49" s="128"/>
      <c r="UXJ49" s="128"/>
      <c r="UXK49" s="128"/>
      <c r="UXL49" s="128"/>
      <c r="UXM49" s="128"/>
      <c r="VGM49" s="128"/>
      <c r="VGN49" s="128"/>
      <c r="VGV49" s="128"/>
      <c r="VGW49" s="128"/>
      <c r="VGX49" s="128"/>
      <c r="VGY49" s="128"/>
      <c r="VGZ49" s="128"/>
      <c r="VHA49" s="128"/>
      <c r="VHB49" s="128"/>
      <c r="VHC49" s="128"/>
      <c r="VHD49" s="128"/>
      <c r="VHE49" s="128"/>
      <c r="VHF49" s="128"/>
      <c r="VHG49" s="128"/>
      <c r="VHH49" s="128"/>
      <c r="VHI49" s="128"/>
      <c r="VQI49" s="128"/>
      <c r="VQJ49" s="128"/>
      <c r="VQR49" s="128"/>
      <c r="VQS49" s="128"/>
      <c r="VQT49" s="128"/>
      <c r="VQU49" s="128"/>
      <c r="VQV49" s="128"/>
      <c r="VQW49" s="128"/>
      <c r="VQX49" s="128"/>
      <c r="VQY49" s="128"/>
      <c r="VQZ49" s="128"/>
      <c r="VRA49" s="128"/>
      <c r="VRB49" s="128"/>
      <c r="VRC49" s="128"/>
      <c r="VRD49" s="128"/>
      <c r="VRE49" s="128"/>
      <c r="WAE49" s="128"/>
      <c r="WAF49" s="128"/>
      <c r="WAN49" s="128"/>
      <c r="WAO49" s="128"/>
      <c r="WAP49" s="128"/>
      <c r="WAQ49" s="128"/>
      <c r="WAR49" s="128"/>
      <c r="WAS49" s="128"/>
      <c r="WAT49" s="128"/>
      <c r="WAU49" s="128"/>
      <c r="WAV49" s="128"/>
      <c r="WAW49" s="128"/>
      <c r="WAX49" s="128"/>
      <c r="WAY49" s="128"/>
      <c r="WAZ49" s="128"/>
      <c r="WBA49" s="128"/>
      <c r="WKA49" s="128"/>
      <c r="WKB49" s="128"/>
      <c r="WKJ49" s="128"/>
      <c r="WKK49" s="128"/>
      <c r="WKL49" s="128"/>
      <c r="WKM49" s="128"/>
      <c r="WKN49" s="128"/>
      <c r="WKO49" s="128"/>
      <c r="WKP49" s="128"/>
      <c r="WKQ49" s="128"/>
      <c r="WKR49" s="128"/>
      <c r="WKS49" s="128"/>
      <c r="WKT49" s="128"/>
      <c r="WKU49" s="128"/>
      <c r="WKV49" s="128"/>
      <c r="WKW49" s="128"/>
      <c r="WTW49" s="128"/>
      <c r="WTX49" s="128"/>
      <c r="WUF49" s="128"/>
      <c r="WUG49" s="128"/>
      <c r="WUH49" s="128"/>
      <c r="WUI49" s="128"/>
      <c r="WUJ49" s="128"/>
      <c r="WUK49" s="128"/>
      <c r="WUL49" s="128"/>
      <c r="WUM49" s="128"/>
      <c r="WUN49" s="128"/>
      <c r="WUO49" s="128"/>
      <c r="WUP49" s="128"/>
      <c r="WUQ49" s="128"/>
      <c r="WUR49" s="128"/>
      <c r="WUS49" s="128"/>
    </row>
    <row r="50" spans="1:1009 1243:2033 2267:3057 3291:4081 4315:5105 5339:6129 6363:7153 7387:8177 8411:9201 9435:10225 10459:11249 11483:12273 12507:13297 13531:14321 14555:15345 15579:16113" outlineLevel="1">
      <c r="A50" s="137"/>
      <c r="B50" s="263" t="s">
        <v>33</v>
      </c>
      <c r="C50" s="248"/>
      <c r="D50" s="258">
        <v>100</v>
      </c>
      <c r="E50" s="257"/>
      <c r="F50" s="258">
        <v>100</v>
      </c>
      <c r="G50" s="245">
        <v>0</v>
      </c>
      <c r="H50" s="229">
        <f t="shared" si="0"/>
        <v>0</v>
      </c>
      <c r="I50" s="247"/>
      <c r="J50" s="247"/>
      <c r="K50" s="247"/>
      <c r="L50" s="247"/>
      <c r="M50" s="248"/>
      <c r="HK50" s="128"/>
      <c r="HL50" s="128"/>
      <c r="HT50" s="128"/>
      <c r="HU50" s="128"/>
      <c r="HV50" s="128"/>
      <c r="HW50" s="128"/>
      <c r="HX50" s="128"/>
      <c r="HY50" s="128"/>
      <c r="HZ50" s="128"/>
      <c r="IA50" s="128"/>
      <c r="IB50" s="128"/>
      <c r="IC50" s="128"/>
      <c r="ID50" s="128"/>
      <c r="IE50" s="128"/>
      <c r="IF50" s="128"/>
      <c r="IG50" s="128"/>
      <c r="RG50" s="128"/>
      <c r="RH50" s="128"/>
      <c r="RP50" s="128"/>
      <c r="RQ50" s="128"/>
      <c r="RR50" s="128"/>
      <c r="RS50" s="128"/>
      <c r="RT50" s="128"/>
      <c r="RU50" s="128"/>
      <c r="RV50" s="128"/>
      <c r="RW50" s="128"/>
      <c r="RX50" s="128"/>
      <c r="RY50" s="128"/>
      <c r="RZ50" s="128"/>
      <c r="SA50" s="128"/>
      <c r="SB50" s="128"/>
      <c r="SC50" s="128"/>
      <c r="ABC50" s="128"/>
      <c r="ABD50" s="128"/>
      <c r="ABL50" s="128"/>
      <c r="ABM50" s="128"/>
      <c r="ABN50" s="128"/>
      <c r="ABO50" s="128"/>
      <c r="ABP50" s="128"/>
      <c r="ABQ50" s="128"/>
      <c r="ABR50" s="128"/>
      <c r="ABS50" s="128"/>
      <c r="ABT50" s="128"/>
      <c r="ABU50" s="128"/>
      <c r="ABV50" s="128"/>
      <c r="ABW50" s="128"/>
      <c r="ABX50" s="128"/>
      <c r="ABY50" s="128"/>
      <c r="AKY50" s="128"/>
      <c r="AKZ50" s="128"/>
      <c r="ALH50" s="128"/>
      <c r="ALI50" s="128"/>
      <c r="ALJ50" s="128"/>
      <c r="ALK50" s="128"/>
      <c r="ALL50" s="128"/>
      <c r="ALM50" s="128"/>
      <c r="ALN50" s="128"/>
      <c r="ALO50" s="128"/>
      <c r="ALP50" s="128"/>
      <c r="ALQ50" s="128"/>
      <c r="ALR50" s="128"/>
      <c r="ALS50" s="128"/>
      <c r="ALT50" s="128"/>
      <c r="ALU50" s="128"/>
      <c r="AUU50" s="128"/>
      <c r="AUV50" s="128"/>
      <c r="AVD50" s="128"/>
      <c r="AVE50" s="128"/>
      <c r="AVF50" s="128"/>
      <c r="AVG50" s="128"/>
      <c r="AVH50" s="128"/>
      <c r="AVI50" s="128"/>
      <c r="AVJ50" s="128"/>
      <c r="AVK50" s="128"/>
      <c r="AVL50" s="128"/>
      <c r="AVM50" s="128"/>
      <c r="AVN50" s="128"/>
      <c r="AVO50" s="128"/>
      <c r="AVP50" s="128"/>
      <c r="AVQ50" s="128"/>
      <c r="BEQ50" s="128"/>
      <c r="BER50" s="128"/>
      <c r="BEZ50" s="128"/>
      <c r="BFA50" s="128"/>
      <c r="BFB50" s="128"/>
      <c r="BFC50" s="128"/>
      <c r="BFD50" s="128"/>
      <c r="BFE50" s="128"/>
      <c r="BFF50" s="128"/>
      <c r="BFG50" s="128"/>
      <c r="BFH50" s="128"/>
      <c r="BFI50" s="128"/>
      <c r="BFJ50" s="128"/>
      <c r="BFK50" s="128"/>
      <c r="BFL50" s="128"/>
      <c r="BFM50" s="128"/>
      <c r="BOM50" s="128"/>
      <c r="BON50" s="128"/>
      <c r="BOV50" s="128"/>
      <c r="BOW50" s="128"/>
      <c r="BOX50" s="128"/>
      <c r="BOY50" s="128"/>
      <c r="BOZ50" s="128"/>
      <c r="BPA50" s="128"/>
      <c r="BPB50" s="128"/>
      <c r="BPC50" s="128"/>
      <c r="BPD50" s="128"/>
      <c r="BPE50" s="128"/>
      <c r="BPF50" s="128"/>
      <c r="BPG50" s="128"/>
      <c r="BPH50" s="128"/>
      <c r="BPI50" s="128"/>
      <c r="BYI50" s="128"/>
      <c r="BYJ50" s="128"/>
      <c r="BYR50" s="128"/>
      <c r="BYS50" s="128"/>
      <c r="BYT50" s="128"/>
      <c r="BYU50" s="128"/>
      <c r="BYV50" s="128"/>
      <c r="BYW50" s="128"/>
      <c r="BYX50" s="128"/>
      <c r="BYY50" s="128"/>
      <c r="BYZ50" s="128"/>
      <c r="BZA50" s="128"/>
      <c r="BZB50" s="128"/>
      <c r="BZC50" s="128"/>
      <c r="BZD50" s="128"/>
      <c r="BZE50" s="128"/>
      <c r="CIE50" s="128"/>
      <c r="CIF50" s="128"/>
      <c r="CIN50" s="128"/>
      <c r="CIO50" s="128"/>
      <c r="CIP50" s="128"/>
      <c r="CIQ50" s="128"/>
      <c r="CIR50" s="128"/>
      <c r="CIS50" s="128"/>
      <c r="CIT50" s="128"/>
      <c r="CIU50" s="128"/>
      <c r="CIV50" s="128"/>
      <c r="CIW50" s="128"/>
      <c r="CIX50" s="128"/>
      <c r="CIY50" s="128"/>
      <c r="CIZ50" s="128"/>
      <c r="CJA50" s="128"/>
      <c r="CSA50" s="128"/>
      <c r="CSB50" s="128"/>
      <c r="CSJ50" s="128"/>
      <c r="CSK50" s="128"/>
      <c r="CSL50" s="128"/>
      <c r="CSM50" s="128"/>
      <c r="CSN50" s="128"/>
      <c r="CSO50" s="128"/>
      <c r="CSP50" s="128"/>
      <c r="CSQ50" s="128"/>
      <c r="CSR50" s="128"/>
      <c r="CSS50" s="128"/>
      <c r="CST50" s="128"/>
      <c r="CSU50" s="128"/>
      <c r="CSV50" s="128"/>
      <c r="CSW50" s="128"/>
      <c r="DBW50" s="128"/>
      <c r="DBX50" s="128"/>
      <c r="DCF50" s="128"/>
      <c r="DCG50" s="128"/>
      <c r="DCH50" s="128"/>
      <c r="DCI50" s="128"/>
      <c r="DCJ50" s="128"/>
      <c r="DCK50" s="128"/>
      <c r="DCL50" s="128"/>
      <c r="DCM50" s="128"/>
      <c r="DCN50" s="128"/>
      <c r="DCO50" s="128"/>
      <c r="DCP50" s="128"/>
      <c r="DCQ50" s="128"/>
      <c r="DCR50" s="128"/>
      <c r="DCS50" s="128"/>
      <c r="DLS50" s="128"/>
      <c r="DLT50" s="128"/>
      <c r="DMB50" s="128"/>
      <c r="DMC50" s="128"/>
      <c r="DMD50" s="128"/>
      <c r="DME50" s="128"/>
      <c r="DMF50" s="128"/>
      <c r="DMG50" s="128"/>
      <c r="DMH50" s="128"/>
      <c r="DMI50" s="128"/>
      <c r="DMJ50" s="128"/>
      <c r="DMK50" s="128"/>
      <c r="DML50" s="128"/>
      <c r="DMM50" s="128"/>
      <c r="DMN50" s="128"/>
      <c r="DMO50" s="128"/>
      <c r="DVO50" s="128"/>
      <c r="DVP50" s="128"/>
      <c r="DVX50" s="128"/>
      <c r="DVY50" s="128"/>
      <c r="DVZ50" s="128"/>
      <c r="DWA50" s="128"/>
      <c r="DWB50" s="128"/>
      <c r="DWC50" s="128"/>
      <c r="DWD50" s="128"/>
      <c r="DWE50" s="128"/>
      <c r="DWF50" s="128"/>
      <c r="DWG50" s="128"/>
      <c r="DWH50" s="128"/>
      <c r="DWI50" s="128"/>
      <c r="DWJ50" s="128"/>
      <c r="DWK50" s="128"/>
      <c r="EFK50" s="128"/>
      <c r="EFL50" s="128"/>
      <c r="EFT50" s="128"/>
      <c r="EFU50" s="128"/>
      <c r="EFV50" s="128"/>
      <c r="EFW50" s="128"/>
      <c r="EFX50" s="128"/>
      <c r="EFY50" s="128"/>
      <c r="EFZ50" s="128"/>
      <c r="EGA50" s="128"/>
      <c r="EGB50" s="128"/>
      <c r="EGC50" s="128"/>
      <c r="EGD50" s="128"/>
      <c r="EGE50" s="128"/>
      <c r="EGF50" s="128"/>
      <c r="EGG50" s="128"/>
      <c r="EPG50" s="128"/>
      <c r="EPH50" s="128"/>
      <c r="EPP50" s="128"/>
      <c r="EPQ50" s="128"/>
      <c r="EPR50" s="128"/>
      <c r="EPS50" s="128"/>
      <c r="EPT50" s="128"/>
      <c r="EPU50" s="128"/>
      <c r="EPV50" s="128"/>
      <c r="EPW50" s="128"/>
      <c r="EPX50" s="128"/>
      <c r="EPY50" s="128"/>
      <c r="EPZ50" s="128"/>
      <c r="EQA50" s="128"/>
      <c r="EQB50" s="128"/>
      <c r="EQC50" s="128"/>
      <c r="EZC50" s="128"/>
      <c r="EZD50" s="128"/>
      <c r="EZL50" s="128"/>
      <c r="EZM50" s="128"/>
      <c r="EZN50" s="128"/>
      <c r="EZO50" s="128"/>
      <c r="EZP50" s="128"/>
      <c r="EZQ50" s="128"/>
      <c r="EZR50" s="128"/>
      <c r="EZS50" s="128"/>
      <c r="EZT50" s="128"/>
      <c r="EZU50" s="128"/>
      <c r="EZV50" s="128"/>
      <c r="EZW50" s="128"/>
      <c r="EZX50" s="128"/>
      <c r="EZY50" s="128"/>
      <c r="FIY50" s="128"/>
      <c r="FIZ50" s="128"/>
      <c r="FJH50" s="128"/>
      <c r="FJI50" s="128"/>
      <c r="FJJ50" s="128"/>
      <c r="FJK50" s="128"/>
      <c r="FJL50" s="128"/>
      <c r="FJM50" s="128"/>
      <c r="FJN50" s="128"/>
      <c r="FJO50" s="128"/>
      <c r="FJP50" s="128"/>
      <c r="FJQ50" s="128"/>
      <c r="FJR50" s="128"/>
      <c r="FJS50" s="128"/>
      <c r="FJT50" s="128"/>
      <c r="FJU50" s="128"/>
      <c r="FSU50" s="128"/>
      <c r="FSV50" s="128"/>
      <c r="FTD50" s="128"/>
      <c r="FTE50" s="128"/>
      <c r="FTF50" s="128"/>
      <c r="FTG50" s="128"/>
      <c r="FTH50" s="128"/>
      <c r="FTI50" s="128"/>
      <c r="FTJ50" s="128"/>
      <c r="FTK50" s="128"/>
      <c r="FTL50" s="128"/>
      <c r="FTM50" s="128"/>
      <c r="FTN50" s="128"/>
      <c r="FTO50" s="128"/>
      <c r="FTP50" s="128"/>
      <c r="FTQ50" s="128"/>
      <c r="GCQ50" s="128"/>
      <c r="GCR50" s="128"/>
      <c r="GCZ50" s="128"/>
      <c r="GDA50" s="128"/>
      <c r="GDB50" s="128"/>
      <c r="GDC50" s="128"/>
      <c r="GDD50" s="128"/>
      <c r="GDE50" s="128"/>
      <c r="GDF50" s="128"/>
      <c r="GDG50" s="128"/>
      <c r="GDH50" s="128"/>
      <c r="GDI50" s="128"/>
      <c r="GDJ50" s="128"/>
      <c r="GDK50" s="128"/>
      <c r="GDL50" s="128"/>
      <c r="GDM50" s="128"/>
      <c r="GMM50" s="128"/>
      <c r="GMN50" s="128"/>
      <c r="GMV50" s="128"/>
      <c r="GMW50" s="128"/>
      <c r="GMX50" s="128"/>
      <c r="GMY50" s="128"/>
      <c r="GMZ50" s="128"/>
      <c r="GNA50" s="128"/>
      <c r="GNB50" s="128"/>
      <c r="GNC50" s="128"/>
      <c r="GND50" s="128"/>
      <c r="GNE50" s="128"/>
      <c r="GNF50" s="128"/>
      <c r="GNG50" s="128"/>
      <c r="GNH50" s="128"/>
      <c r="GNI50" s="128"/>
      <c r="GWI50" s="128"/>
      <c r="GWJ50" s="128"/>
      <c r="GWR50" s="128"/>
      <c r="GWS50" s="128"/>
      <c r="GWT50" s="128"/>
      <c r="GWU50" s="128"/>
      <c r="GWV50" s="128"/>
      <c r="GWW50" s="128"/>
      <c r="GWX50" s="128"/>
      <c r="GWY50" s="128"/>
      <c r="GWZ50" s="128"/>
      <c r="GXA50" s="128"/>
      <c r="GXB50" s="128"/>
      <c r="GXC50" s="128"/>
      <c r="GXD50" s="128"/>
      <c r="GXE50" s="128"/>
      <c r="HGE50" s="128"/>
      <c r="HGF50" s="128"/>
      <c r="HGN50" s="128"/>
      <c r="HGO50" s="128"/>
      <c r="HGP50" s="128"/>
      <c r="HGQ50" s="128"/>
      <c r="HGR50" s="128"/>
      <c r="HGS50" s="128"/>
      <c r="HGT50" s="128"/>
      <c r="HGU50" s="128"/>
      <c r="HGV50" s="128"/>
      <c r="HGW50" s="128"/>
      <c r="HGX50" s="128"/>
      <c r="HGY50" s="128"/>
      <c r="HGZ50" s="128"/>
      <c r="HHA50" s="128"/>
      <c r="HQA50" s="128"/>
      <c r="HQB50" s="128"/>
      <c r="HQJ50" s="128"/>
      <c r="HQK50" s="128"/>
      <c r="HQL50" s="128"/>
      <c r="HQM50" s="128"/>
      <c r="HQN50" s="128"/>
      <c r="HQO50" s="128"/>
      <c r="HQP50" s="128"/>
      <c r="HQQ50" s="128"/>
      <c r="HQR50" s="128"/>
      <c r="HQS50" s="128"/>
      <c r="HQT50" s="128"/>
      <c r="HQU50" s="128"/>
      <c r="HQV50" s="128"/>
      <c r="HQW50" s="128"/>
      <c r="HZW50" s="128"/>
      <c r="HZX50" s="128"/>
      <c r="IAF50" s="128"/>
      <c r="IAG50" s="128"/>
      <c r="IAH50" s="128"/>
      <c r="IAI50" s="128"/>
      <c r="IAJ50" s="128"/>
      <c r="IAK50" s="128"/>
      <c r="IAL50" s="128"/>
      <c r="IAM50" s="128"/>
      <c r="IAN50" s="128"/>
      <c r="IAO50" s="128"/>
      <c r="IAP50" s="128"/>
      <c r="IAQ50" s="128"/>
      <c r="IAR50" s="128"/>
      <c r="IAS50" s="128"/>
      <c r="IJS50" s="128"/>
      <c r="IJT50" s="128"/>
      <c r="IKB50" s="128"/>
      <c r="IKC50" s="128"/>
      <c r="IKD50" s="128"/>
      <c r="IKE50" s="128"/>
      <c r="IKF50" s="128"/>
      <c r="IKG50" s="128"/>
      <c r="IKH50" s="128"/>
      <c r="IKI50" s="128"/>
      <c r="IKJ50" s="128"/>
      <c r="IKK50" s="128"/>
      <c r="IKL50" s="128"/>
      <c r="IKM50" s="128"/>
      <c r="IKN50" s="128"/>
      <c r="IKO50" s="128"/>
      <c r="ITO50" s="128"/>
      <c r="ITP50" s="128"/>
      <c r="ITX50" s="128"/>
      <c r="ITY50" s="128"/>
      <c r="ITZ50" s="128"/>
      <c r="IUA50" s="128"/>
      <c r="IUB50" s="128"/>
      <c r="IUC50" s="128"/>
      <c r="IUD50" s="128"/>
      <c r="IUE50" s="128"/>
      <c r="IUF50" s="128"/>
      <c r="IUG50" s="128"/>
      <c r="IUH50" s="128"/>
      <c r="IUI50" s="128"/>
      <c r="IUJ50" s="128"/>
      <c r="IUK50" s="128"/>
      <c r="JDK50" s="128"/>
      <c r="JDL50" s="128"/>
      <c r="JDT50" s="128"/>
      <c r="JDU50" s="128"/>
      <c r="JDV50" s="128"/>
      <c r="JDW50" s="128"/>
      <c r="JDX50" s="128"/>
      <c r="JDY50" s="128"/>
      <c r="JDZ50" s="128"/>
      <c r="JEA50" s="128"/>
      <c r="JEB50" s="128"/>
      <c r="JEC50" s="128"/>
      <c r="JED50" s="128"/>
      <c r="JEE50" s="128"/>
      <c r="JEF50" s="128"/>
      <c r="JEG50" s="128"/>
      <c r="JNG50" s="128"/>
      <c r="JNH50" s="128"/>
      <c r="JNP50" s="128"/>
      <c r="JNQ50" s="128"/>
      <c r="JNR50" s="128"/>
      <c r="JNS50" s="128"/>
      <c r="JNT50" s="128"/>
      <c r="JNU50" s="128"/>
      <c r="JNV50" s="128"/>
      <c r="JNW50" s="128"/>
      <c r="JNX50" s="128"/>
      <c r="JNY50" s="128"/>
      <c r="JNZ50" s="128"/>
      <c r="JOA50" s="128"/>
      <c r="JOB50" s="128"/>
      <c r="JOC50" s="128"/>
      <c r="JXC50" s="128"/>
      <c r="JXD50" s="128"/>
      <c r="JXL50" s="128"/>
      <c r="JXM50" s="128"/>
      <c r="JXN50" s="128"/>
      <c r="JXO50" s="128"/>
      <c r="JXP50" s="128"/>
      <c r="JXQ50" s="128"/>
      <c r="JXR50" s="128"/>
      <c r="JXS50" s="128"/>
      <c r="JXT50" s="128"/>
      <c r="JXU50" s="128"/>
      <c r="JXV50" s="128"/>
      <c r="JXW50" s="128"/>
      <c r="JXX50" s="128"/>
      <c r="JXY50" s="128"/>
      <c r="KGY50" s="128"/>
      <c r="KGZ50" s="128"/>
      <c r="KHH50" s="128"/>
      <c r="KHI50" s="128"/>
      <c r="KHJ50" s="128"/>
      <c r="KHK50" s="128"/>
      <c r="KHL50" s="128"/>
      <c r="KHM50" s="128"/>
      <c r="KHN50" s="128"/>
      <c r="KHO50" s="128"/>
      <c r="KHP50" s="128"/>
      <c r="KHQ50" s="128"/>
      <c r="KHR50" s="128"/>
      <c r="KHS50" s="128"/>
      <c r="KHT50" s="128"/>
      <c r="KHU50" s="128"/>
      <c r="KQU50" s="128"/>
      <c r="KQV50" s="128"/>
      <c r="KRD50" s="128"/>
      <c r="KRE50" s="128"/>
      <c r="KRF50" s="128"/>
      <c r="KRG50" s="128"/>
      <c r="KRH50" s="128"/>
      <c r="KRI50" s="128"/>
      <c r="KRJ50" s="128"/>
      <c r="KRK50" s="128"/>
      <c r="KRL50" s="128"/>
      <c r="KRM50" s="128"/>
      <c r="KRN50" s="128"/>
      <c r="KRO50" s="128"/>
      <c r="KRP50" s="128"/>
      <c r="KRQ50" s="128"/>
      <c r="LAQ50" s="128"/>
      <c r="LAR50" s="128"/>
      <c r="LAZ50" s="128"/>
      <c r="LBA50" s="128"/>
      <c r="LBB50" s="128"/>
      <c r="LBC50" s="128"/>
      <c r="LBD50" s="128"/>
      <c r="LBE50" s="128"/>
      <c r="LBF50" s="128"/>
      <c r="LBG50" s="128"/>
      <c r="LBH50" s="128"/>
      <c r="LBI50" s="128"/>
      <c r="LBJ50" s="128"/>
      <c r="LBK50" s="128"/>
      <c r="LBL50" s="128"/>
      <c r="LBM50" s="128"/>
      <c r="LKM50" s="128"/>
      <c r="LKN50" s="128"/>
      <c r="LKV50" s="128"/>
      <c r="LKW50" s="128"/>
      <c r="LKX50" s="128"/>
      <c r="LKY50" s="128"/>
      <c r="LKZ50" s="128"/>
      <c r="LLA50" s="128"/>
      <c r="LLB50" s="128"/>
      <c r="LLC50" s="128"/>
      <c r="LLD50" s="128"/>
      <c r="LLE50" s="128"/>
      <c r="LLF50" s="128"/>
      <c r="LLG50" s="128"/>
      <c r="LLH50" s="128"/>
      <c r="LLI50" s="128"/>
      <c r="LUI50" s="128"/>
      <c r="LUJ50" s="128"/>
      <c r="LUR50" s="128"/>
      <c r="LUS50" s="128"/>
      <c r="LUT50" s="128"/>
      <c r="LUU50" s="128"/>
      <c r="LUV50" s="128"/>
      <c r="LUW50" s="128"/>
      <c r="LUX50" s="128"/>
      <c r="LUY50" s="128"/>
      <c r="LUZ50" s="128"/>
      <c r="LVA50" s="128"/>
      <c r="LVB50" s="128"/>
      <c r="LVC50" s="128"/>
      <c r="LVD50" s="128"/>
      <c r="LVE50" s="128"/>
      <c r="MEE50" s="128"/>
      <c r="MEF50" s="128"/>
      <c r="MEN50" s="128"/>
      <c r="MEO50" s="128"/>
      <c r="MEP50" s="128"/>
      <c r="MEQ50" s="128"/>
      <c r="MER50" s="128"/>
      <c r="MES50" s="128"/>
      <c r="MET50" s="128"/>
      <c r="MEU50" s="128"/>
      <c r="MEV50" s="128"/>
      <c r="MEW50" s="128"/>
      <c r="MEX50" s="128"/>
      <c r="MEY50" s="128"/>
      <c r="MEZ50" s="128"/>
      <c r="MFA50" s="128"/>
      <c r="MOA50" s="128"/>
      <c r="MOB50" s="128"/>
      <c r="MOJ50" s="128"/>
      <c r="MOK50" s="128"/>
      <c r="MOL50" s="128"/>
      <c r="MOM50" s="128"/>
      <c r="MON50" s="128"/>
      <c r="MOO50" s="128"/>
      <c r="MOP50" s="128"/>
      <c r="MOQ50" s="128"/>
      <c r="MOR50" s="128"/>
      <c r="MOS50" s="128"/>
      <c r="MOT50" s="128"/>
      <c r="MOU50" s="128"/>
      <c r="MOV50" s="128"/>
      <c r="MOW50" s="128"/>
      <c r="MXW50" s="128"/>
      <c r="MXX50" s="128"/>
      <c r="MYF50" s="128"/>
      <c r="MYG50" s="128"/>
      <c r="MYH50" s="128"/>
      <c r="MYI50" s="128"/>
      <c r="MYJ50" s="128"/>
      <c r="MYK50" s="128"/>
      <c r="MYL50" s="128"/>
      <c r="MYM50" s="128"/>
      <c r="MYN50" s="128"/>
      <c r="MYO50" s="128"/>
      <c r="MYP50" s="128"/>
      <c r="MYQ50" s="128"/>
      <c r="MYR50" s="128"/>
      <c r="MYS50" s="128"/>
      <c r="NHS50" s="128"/>
      <c r="NHT50" s="128"/>
      <c r="NIB50" s="128"/>
      <c r="NIC50" s="128"/>
      <c r="NID50" s="128"/>
      <c r="NIE50" s="128"/>
      <c r="NIF50" s="128"/>
      <c r="NIG50" s="128"/>
      <c r="NIH50" s="128"/>
      <c r="NII50" s="128"/>
      <c r="NIJ50" s="128"/>
      <c r="NIK50" s="128"/>
      <c r="NIL50" s="128"/>
      <c r="NIM50" s="128"/>
      <c r="NIN50" s="128"/>
      <c r="NIO50" s="128"/>
      <c r="NRO50" s="128"/>
      <c r="NRP50" s="128"/>
      <c r="NRX50" s="128"/>
      <c r="NRY50" s="128"/>
      <c r="NRZ50" s="128"/>
      <c r="NSA50" s="128"/>
      <c r="NSB50" s="128"/>
      <c r="NSC50" s="128"/>
      <c r="NSD50" s="128"/>
      <c r="NSE50" s="128"/>
      <c r="NSF50" s="128"/>
      <c r="NSG50" s="128"/>
      <c r="NSH50" s="128"/>
      <c r="NSI50" s="128"/>
      <c r="NSJ50" s="128"/>
      <c r="NSK50" s="128"/>
      <c r="OBK50" s="128"/>
      <c r="OBL50" s="128"/>
      <c r="OBT50" s="128"/>
      <c r="OBU50" s="128"/>
      <c r="OBV50" s="128"/>
      <c r="OBW50" s="128"/>
      <c r="OBX50" s="128"/>
      <c r="OBY50" s="128"/>
      <c r="OBZ50" s="128"/>
      <c r="OCA50" s="128"/>
      <c r="OCB50" s="128"/>
      <c r="OCC50" s="128"/>
      <c r="OCD50" s="128"/>
      <c r="OCE50" s="128"/>
      <c r="OCF50" s="128"/>
      <c r="OCG50" s="128"/>
      <c r="OLG50" s="128"/>
      <c r="OLH50" s="128"/>
      <c r="OLP50" s="128"/>
      <c r="OLQ50" s="128"/>
      <c r="OLR50" s="128"/>
      <c r="OLS50" s="128"/>
      <c r="OLT50" s="128"/>
      <c r="OLU50" s="128"/>
      <c r="OLV50" s="128"/>
      <c r="OLW50" s="128"/>
      <c r="OLX50" s="128"/>
      <c r="OLY50" s="128"/>
      <c r="OLZ50" s="128"/>
      <c r="OMA50" s="128"/>
      <c r="OMB50" s="128"/>
      <c r="OMC50" s="128"/>
      <c r="OVC50" s="128"/>
      <c r="OVD50" s="128"/>
      <c r="OVL50" s="128"/>
      <c r="OVM50" s="128"/>
      <c r="OVN50" s="128"/>
      <c r="OVO50" s="128"/>
      <c r="OVP50" s="128"/>
      <c r="OVQ50" s="128"/>
      <c r="OVR50" s="128"/>
      <c r="OVS50" s="128"/>
      <c r="OVT50" s="128"/>
      <c r="OVU50" s="128"/>
      <c r="OVV50" s="128"/>
      <c r="OVW50" s="128"/>
      <c r="OVX50" s="128"/>
      <c r="OVY50" s="128"/>
      <c r="PEY50" s="128"/>
      <c r="PEZ50" s="128"/>
      <c r="PFH50" s="128"/>
      <c r="PFI50" s="128"/>
      <c r="PFJ50" s="128"/>
      <c r="PFK50" s="128"/>
      <c r="PFL50" s="128"/>
      <c r="PFM50" s="128"/>
      <c r="PFN50" s="128"/>
      <c r="PFO50" s="128"/>
      <c r="PFP50" s="128"/>
      <c r="PFQ50" s="128"/>
      <c r="PFR50" s="128"/>
      <c r="PFS50" s="128"/>
      <c r="PFT50" s="128"/>
      <c r="PFU50" s="128"/>
      <c r="POU50" s="128"/>
      <c r="POV50" s="128"/>
      <c r="PPD50" s="128"/>
      <c r="PPE50" s="128"/>
      <c r="PPF50" s="128"/>
      <c r="PPG50" s="128"/>
      <c r="PPH50" s="128"/>
      <c r="PPI50" s="128"/>
      <c r="PPJ50" s="128"/>
      <c r="PPK50" s="128"/>
      <c r="PPL50" s="128"/>
      <c r="PPM50" s="128"/>
      <c r="PPN50" s="128"/>
      <c r="PPO50" s="128"/>
      <c r="PPP50" s="128"/>
      <c r="PPQ50" s="128"/>
      <c r="PYQ50" s="128"/>
      <c r="PYR50" s="128"/>
      <c r="PYZ50" s="128"/>
      <c r="PZA50" s="128"/>
      <c r="PZB50" s="128"/>
      <c r="PZC50" s="128"/>
      <c r="PZD50" s="128"/>
      <c r="PZE50" s="128"/>
      <c r="PZF50" s="128"/>
      <c r="PZG50" s="128"/>
      <c r="PZH50" s="128"/>
      <c r="PZI50" s="128"/>
      <c r="PZJ50" s="128"/>
      <c r="PZK50" s="128"/>
      <c r="PZL50" s="128"/>
      <c r="PZM50" s="128"/>
      <c r="QIM50" s="128"/>
      <c r="QIN50" s="128"/>
      <c r="QIV50" s="128"/>
      <c r="QIW50" s="128"/>
      <c r="QIX50" s="128"/>
      <c r="QIY50" s="128"/>
      <c r="QIZ50" s="128"/>
      <c r="QJA50" s="128"/>
      <c r="QJB50" s="128"/>
      <c r="QJC50" s="128"/>
      <c r="QJD50" s="128"/>
      <c r="QJE50" s="128"/>
      <c r="QJF50" s="128"/>
      <c r="QJG50" s="128"/>
      <c r="QJH50" s="128"/>
      <c r="QJI50" s="128"/>
      <c r="QSI50" s="128"/>
      <c r="QSJ50" s="128"/>
      <c r="QSR50" s="128"/>
      <c r="QSS50" s="128"/>
      <c r="QST50" s="128"/>
      <c r="QSU50" s="128"/>
      <c r="QSV50" s="128"/>
      <c r="QSW50" s="128"/>
      <c r="QSX50" s="128"/>
      <c r="QSY50" s="128"/>
      <c r="QSZ50" s="128"/>
      <c r="QTA50" s="128"/>
      <c r="QTB50" s="128"/>
      <c r="QTC50" s="128"/>
      <c r="QTD50" s="128"/>
      <c r="QTE50" s="128"/>
      <c r="RCE50" s="128"/>
      <c r="RCF50" s="128"/>
      <c r="RCN50" s="128"/>
      <c r="RCO50" s="128"/>
      <c r="RCP50" s="128"/>
      <c r="RCQ50" s="128"/>
      <c r="RCR50" s="128"/>
      <c r="RCS50" s="128"/>
      <c r="RCT50" s="128"/>
      <c r="RCU50" s="128"/>
      <c r="RCV50" s="128"/>
      <c r="RCW50" s="128"/>
      <c r="RCX50" s="128"/>
      <c r="RCY50" s="128"/>
      <c r="RCZ50" s="128"/>
      <c r="RDA50" s="128"/>
      <c r="RMA50" s="128"/>
      <c r="RMB50" s="128"/>
      <c r="RMJ50" s="128"/>
      <c r="RMK50" s="128"/>
      <c r="RML50" s="128"/>
      <c r="RMM50" s="128"/>
      <c r="RMN50" s="128"/>
      <c r="RMO50" s="128"/>
      <c r="RMP50" s="128"/>
      <c r="RMQ50" s="128"/>
      <c r="RMR50" s="128"/>
      <c r="RMS50" s="128"/>
      <c r="RMT50" s="128"/>
      <c r="RMU50" s="128"/>
      <c r="RMV50" s="128"/>
      <c r="RMW50" s="128"/>
      <c r="RVW50" s="128"/>
      <c r="RVX50" s="128"/>
      <c r="RWF50" s="128"/>
      <c r="RWG50" s="128"/>
      <c r="RWH50" s="128"/>
      <c r="RWI50" s="128"/>
      <c r="RWJ50" s="128"/>
      <c r="RWK50" s="128"/>
      <c r="RWL50" s="128"/>
      <c r="RWM50" s="128"/>
      <c r="RWN50" s="128"/>
      <c r="RWO50" s="128"/>
      <c r="RWP50" s="128"/>
      <c r="RWQ50" s="128"/>
      <c r="RWR50" s="128"/>
      <c r="RWS50" s="128"/>
      <c r="SFS50" s="128"/>
      <c r="SFT50" s="128"/>
      <c r="SGB50" s="128"/>
      <c r="SGC50" s="128"/>
      <c r="SGD50" s="128"/>
      <c r="SGE50" s="128"/>
      <c r="SGF50" s="128"/>
      <c r="SGG50" s="128"/>
      <c r="SGH50" s="128"/>
      <c r="SGI50" s="128"/>
      <c r="SGJ50" s="128"/>
      <c r="SGK50" s="128"/>
      <c r="SGL50" s="128"/>
      <c r="SGM50" s="128"/>
      <c r="SGN50" s="128"/>
      <c r="SGO50" s="128"/>
      <c r="SPO50" s="128"/>
      <c r="SPP50" s="128"/>
      <c r="SPX50" s="128"/>
      <c r="SPY50" s="128"/>
      <c r="SPZ50" s="128"/>
      <c r="SQA50" s="128"/>
      <c r="SQB50" s="128"/>
      <c r="SQC50" s="128"/>
      <c r="SQD50" s="128"/>
      <c r="SQE50" s="128"/>
      <c r="SQF50" s="128"/>
      <c r="SQG50" s="128"/>
      <c r="SQH50" s="128"/>
      <c r="SQI50" s="128"/>
      <c r="SQJ50" s="128"/>
      <c r="SQK50" s="128"/>
      <c r="SZK50" s="128"/>
      <c r="SZL50" s="128"/>
      <c r="SZT50" s="128"/>
      <c r="SZU50" s="128"/>
      <c r="SZV50" s="128"/>
      <c r="SZW50" s="128"/>
      <c r="SZX50" s="128"/>
      <c r="SZY50" s="128"/>
      <c r="SZZ50" s="128"/>
      <c r="TAA50" s="128"/>
      <c r="TAB50" s="128"/>
      <c r="TAC50" s="128"/>
      <c r="TAD50" s="128"/>
      <c r="TAE50" s="128"/>
      <c r="TAF50" s="128"/>
      <c r="TAG50" s="128"/>
      <c r="TJG50" s="128"/>
      <c r="TJH50" s="128"/>
      <c r="TJP50" s="128"/>
      <c r="TJQ50" s="128"/>
      <c r="TJR50" s="128"/>
      <c r="TJS50" s="128"/>
      <c r="TJT50" s="128"/>
      <c r="TJU50" s="128"/>
      <c r="TJV50" s="128"/>
      <c r="TJW50" s="128"/>
      <c r="TJX50" s="128"/>
      <c r="TJY50" s="128"/>
      <c r="TJZ50" s="128"/>
      <c r="TKA50" s="128"/>
      <c r="TKB50" s="128"/>
      <c r="TKC50" s="128"/>
      <c r="TTC50" s="128"/>
      <c r="TTD50" s="128"/>
      <c r="TTL50" s="128"/>
      <c r="TTM50" s="128"/>
      <c r="TTN50" s="128"/>
      <c r="TTO50" s="128"/>
      <c r="TTP50" s="128"/>
      <c r="TTQ50" s="128"/>
      <c r="TTR50" s="128"/>
      <c r="TTS50" s="128"/>
      <c r="TTT50" s="128"/>
      <c r="TTU50" s="128"/>
      <c r="TTV50" s="128"/>
      <c r="TTW50" s="128"/>
      <c r="TTX50" s="128"/>
      <c r="TTY50" s="128"/>
      <c r="UCY50" s="128"/>
      <c r="UCZ50" s="128"/>
      <c r="UDH50" s="128"/>
      <c r="UDI50" s="128"/>
      <c r="UDJ50" s="128"/>
      <c r="UDK50" s="128"/>
      <c r="UDL50" s="128"/>
      <c r="UDM50" s="128"/>
      <c r="UDN50" s="128"/>
      <c r="UDO50" s="128"/>
      <c r="UDP50" s="128"/>
      <c r="UDQ50" s="128"/>
      <c r="UDR50" s="128"/>
      <c r="UDS50" s="128"/>
      <c r="UDT50" s="128"/>
      <c r="UDU50" s="128"/>
      <c r="UMU50" s="128"/>
      <c r="UMV50" s="128"/>
      <c r="UND50" s="128"/>
      <c r="UNE50" s="128"/>
      <c r="UNF50" s="128"/>
      <c r="UNG50" s="128"/>
      <c r="UNH50" s="128"/>
      <c r="UNI50" s="128"/>
      <c r="UNJ50" s="128"/>
      <c r="UNK50" s="128"/>
      <c r="UNL50" s="128"/>
      <c r="UNM50" s="128"/>
      <c r="UNN50" s="128"/>
      <c r="UNO50" s="128"/>
      <c r="UNP50" s="128"/>
      <c r="UNQ50" s="128"/>
      <c r="UWQ50" s="128"/>
      <c r="UWR50" s="128"/>
      <c r="UWZ50" s="128"/>
      <c r="UXA50" s="128"/>
      <c r="UXB50" s="128"/>
      <c r="UXC50" s="128"/>
      <c r="UXD50" s="128"/>
      <c r="UXE50" s="128"/>
      <c r="UXF50" s="128"/>
      <c r="UXG50" s="128"/>
      <c r="UXH50" s="128"/>
      <c r="UXI50" s="128"/>
      <c r="UXJ50" s="128"/>
      <c r="UXK50" s="128"/>
      <c r="UXL50" s="128"/>
      <c r="UXM50" s="128"/>
      <c r="VGM50" s="128"/>
      <c r="VGN50" s="128"/>
      <c r="VGV50" s="128"/>
      <c r="VGW50" s="128"/>
      <c r="VGX50" s="128"/>
      <c r="VGY50" s="128"/>
      <c r="VGZ50" s="128"/>
      <c r="VHA50" s="128"/>
      <c r="VHB50" s="128"/>
      <c r="VHC50" s="128"/>
      <c r="VHD50" s="128"/>
      <c r="VHE50" s="128"/>
      <c r="VHF50" s="128"/>
      <c r="VHG50" s="128"/>
      <c r="VHH50" s="128"/>
      <c r="VHI50" s="128"/>
      <c r="VQI50" s="128"/>
      <c r="VQJ50" s="128"/>
      <c r="VQR50" s="128"/>
      <c r="VQS50" s="128"/>
      <c r="VQT50" s="128"/>
      <c r="VQU50" s="128"/>
      <c r="VQV50" s="128"/>
      <c r="VQW50" s="128"/>
      <c r="VQX50" s="128"/>
      <c r="VQY50" s="128"/>
      <c r="VQZ50" s="128"/>
      <c r="VRA50" s="128"/>
      <c r="VRB50" s="128"/>
      <c r="VRC50" s="128"/>
      <c r="VRD50" s="128"/>
      <c r="VRE50" s="128"/>
      <c r="WAE50" s="128"/>
      <c r="WAF50" s="128"/>
      <c r="WAN50" s="128"/>
      <c r="WAO50" s="128"/>
      <c r="WAP50" s="128"/>
      <c r="WAQ50" s="128"/>
      <c r="WAR50" s="128"/>
      <c r="WAS50" s="128"/>
      <c r="WAT50" s="128"/>
      <c r="WAU50" s="128"/>
      <c r="WAV50" s="128"/>
      <c r="WAW50" s="128"/>
      <c r="WAX50" s="128"/>
      <c r="WAY50" s="128"/>
      <c r="WAZ50" s="128"/>
      <c r="WBA50" s="128"/>
      <c r="WKA50" s="128"/>
      <c r="WKB50" s="128"/>
      <c r="WKJ50" s="128"/>
      <c r="WKK50" s="128"/>
      <c r="WKL50" s="128"/>
      <c r="WKM50" s="128"/>
      <c r="WKN50" s="128"/>
      <c r="WKO50" s="128"/>
      <c r="WKP50" s="128"/>
      <c r="WKQ50" s="128"/>
      <c r="WKR50" s="128"/>
      <c r="WKS50" s="128"/>
      <c r="WKT50" s="128"/>
      <c r="WKU50" s="128"/>
      <c r="WKV50" s="128"/>
      <c r="WKW50" s="128"/>
      <c r="WTW50" s="128"/>
      <c r="WTX50" s="128"/>
      <c r="WUF50" s="128"/>
      <c r="WUG50" s="128"/>
      <c r="WUH50" s="128"/>
      <c r="WUI50" s="128"/>
      <c r="WUJ50" s="128"/>
      <c r="WUK50" s="128"/>
      <c r="WUL50" s="128"/>
      <c r="WUM50" s="128"/>
      <c r="WUN50" s="128"/>
      <c r="WUO50" s="128"/>
      <c r="WUP50" s="128"/>
      <c r="WUQ50" s="128"/>
      <c r="WUR50" s="128"/>
      <c r="WUS50" s="128"/>
    </row>
    <row r="51" spans="1:1009 1243:2033 2267:3057 3291:4081 4315:5105 5339:6129 6363:7153 7387:8177 8411:9201 9435:10225 10459:11249 11483:12273 12507:13297 13531:14321 14555:15345 15579:16113" outlineLevel="1">
      <c r="A51" s="137"/>
      <c r="B51" s="263" t="s">
        <v>34</v>
      </c>
      <c r="C51" s="248"/>
      <c r="D51" s="258">
        <v>35.792000000000002</v>
      </c>
      <c r="E51" s="257"/>
      <c r="F51" s="258">
        <v>35.792000000000002</v>
      </c>
      <c r="G51" s="245">
        <v>0</v>
      </c>
      <c r="H51" s="229">
        <f t="shared" si="0"/>
        <v>0</v>
      </c>
      <c r="I51" s="247"/>
      <c r="J51" s="247"/>
      <c r="K51" s="247"/>
      <c r="L51" s="247"/>
      <c r="M51" s="248"/>
      <c r="HK51" s="128"/>
      <c r="HL51" s="128"/>
      <c r="HT51" s="128"/>
      <c r="HU51" s="128"/>
      <c r="HV51" s="128"/>
      <c r="HW51" s="128"/>
      <c r="HX51" s="128"/>
      <c r="HY51" s="128"/>
      <c r="HZ51" s="128"/>
      <c r="IA51" s="128"/>
      <c r="IB51" s="128"/>
      <c r="IC51" s="128"/>
      <c r="ID51" s="128"/>
      <c r="IE51" s="128"/>
      <c r="IF51" s="128"/>
      <c r="IG51" s="128"/>
      <c r="RG51" s="128"/>
      <c r="RH51" s="128"/>
      <c r="RP51" s="128"/>
      <c r="RQ51" s="128"/>
      <c r="RR51" s="128"/>
      <c r="RS51" s="128"/>
      <c r="RT51" s="128"/>
      <c r="RU51" s="128"/>
      <c r="RV51" s="128"/>
      <c r="RW51" s="128"/>
      <c r="RX51" s="128"/>
      <c r="RY51" s="128"/>
      <c r="RZ51" s="128"/>
      <c r="SA51" s="128"/>
      <c r="SB51" s="128"/>
      <c r="SC51" s="128"/>
      <c r="ABC51" s="128"/>
      <c r="ABD51" s="128"/>
      <c r="ABL51" s="128"/>
      <c r="ABM51" s="128"/>
      <c r="ABN51" s="128"/>
      <c r="ABO51" s="128"/>
      <c r="ABP51" s="128"/>
      <c r="ABQ51" s="128"/>
      <c r="ABR51" s="128"/>
      <c r="ABS51" s="128"/>
      <c r="ABT51" s="128"/>
      <c r="ABU51" s="128"/>
      <c r="ABV51" s="128"/>
      <c r="ABW51" s="128"/>
      <c r="ABX51" s="128"/>
      <c r="ABY51" s="128"/>
      <c r="AKY51" s="128"/>
      <c r="AKZ51" s="128"/>
      <c r="ALH51" s="128"/>
      <c r="ALI51" s="128"/>
      <c r="ALJ51" s="128"/>
      <c r="ALK51" s="128"/>
      <c r="ALL51" s="128"/>
      <c r="ALM51" s="128"/>
      <c r="ALN51" s="128"/>
      <c r="ALO51" s="128"/>
      <c r="ALP51" s="128"/>
      <c r="ALQ51" s="128"/>
      <c r="ALR51" s="128"/>
      <c r="ALS51" s="128"/>
      <c r="ALT51" s="128"/>
      <c r="ALU51" s="128"/>
      <c r="AUU51" s="128"/>
      <c r="AUV51" s="128"/>
      <c r="AVD51" s="128"/>
      <c r="AVE51" s="128"/>
      <c r="AVF51" s="128"/>
      <c r="AVG51" s="128"/>
      <c r="AVH51" s="128"/>
      <c r="AVI51" s="128"/>
      <c r="AVJ51" s="128"/>
      <c r="AVK51" s="128"/>
      <c r="AVL51" s="128"/>
      <c r="AVM51" s="128"/>
      <c r="AVN51" s="128"/>
      <c r="AVO51" s="128"/>
      <c r="AVP51" s="128"/>
      <c r="AVQ51" s="128"/>
      <c r="BEQ51" s="128"/>
      <c r="BER51" s="128"/>
      <c r="BEZ51" s="128"/>
      <c r="BFA51" s="128"/>
      <c r="BFB51" s="128"/>
      <c r="BFC51" s="128"/>
      <c r="BFD51" s="128"/>
      <c r="BFE51" s="128"/>
      <c r="BFF51" s="128"/>
      <c r="BFG51" s="128"/>
      <c r="BFH51" s="128"/>
      <c r="BFI51" s="128"/>
      <c r="BFJ51" s="128"/>
      <c r="BFK51" s="128"/>
      <c r="BFL51" s="128"/>
      <c r="BFM51" s="128"/>
      <c r="BOM51" s="128"/>
      <c r="BON51" s="128"/>
      <c r="BOV51" s="128"/>
      <c r="BOW51" s="128"/>
      <c r="BOX51" s="128"/>
      <c r="BOY51" s="128"/>
      <c r="BOZ51" s="128"/>
      <c r="BPA51" s="128"/>
      <c r="BPB51" s="128"/>
      <c r="BPC51" s="128"/>
      <c r="BPD51" s="128"/>
      <c r="BPE51" s="128"/>
      <c r="BPF51" s="128"/>
      <c r="BPG51" s="128"/>
      <c r="BPH51" s="128"/>
      <c r="BPI51" s="128"/>
      <c r="BYI51" s="128"/>
      <c r="BYJ51" s="128"/>
      <c r="BYR51" s="128"/>
      <c r="BYS51" s="128"/>
      <c r="BYT51" s="128"/>
      <c r="BYU51" s="128"/>
      <c r="BYV51" s="128"/>
      <c r="BYW51" s="128"/>
      <c r="BYX51" s="128"/>
      <c r="BYY51" s="128"/>
      <c r="BYZ51" s="128"/>
      <c r="BZA51" s="128"/>
      <c r="BZB51" s="128"/>
      <c r="BZC51" s="128"/>
      <c r="BZD51" s="128"/>
      <c r="BZE51" s="128"/>
      <c r="CIE51" s="128"/>
      <c r="CIF51" s="128"/>
      <c r="CIN51" s="128"/>
      <c r="CIO51" s="128"/>
      <c r="CIP51" s="128"/>
      <c r="CIQ51" s="128"/>
      <c r="CIR51" s="128"/>
      <c r="CIS51" s="128"/>
      <c r="CIT51" s="128"/>
      <c r="CIU51" s="128"/>
      <c r="CIV51" s="128"/>
      <c r="CIW51" s="128"/>
      <c r="CIX51" s="128"/>
      <c r="CIY51" s="128"/>
      <c r="CIZ51" s="128"/>
      <c r="CJA51" s="128"/>
      <c r="CSA51" s="128"/>
      <c r="CSB51" s="128"/>
      <c r="CSJ51" s="128"/>
      <c r="CSK51" s="128"/>
      <c r="CSL51" s="128"/>
      <c r="CSM51" s="128"/>
      <c r="CSN51" s="128"/>
      <c r="CSO51" s="128"/>
      <c r="CSP51" s="128"/>
      <c r="CSQ51" s="128"/>
      <c r="CSR51" s="128"/>
      <c r="CSS51" s="128"/>
      <c r="CST51" s="128"/>
      <c r="CSU51" s="128"/>
      <c r="CSV51" s="128"/>
      <c r="CSW51" s="128"/>
      <c r="DBW51" s="128"/>
      <c r="DBX51" s="128"/>
      <c r="DCF51" s="128"/>
      <c r="DCG51" s="128"/>
      <c r="DCH51" s="128"/>
      <c r="DCI51" s="128"/>
      <c r="DCJ51" s="128"/>
      <c r="DCK51" s="128"/>
      <c r="DCL51" s="128"/>
      <c r="DCM51" s="128"/>
      <c r="DCN51" s="128"/>
      <c r="DCO51" s="128"/>
      <c r="DCP51" s="128"/>
      <c r="DCQ51" s="128"/>
      <c r="DCR51" s="128"/>
      <c r="DCS51" s="128"/>
      <c r="DLS51" s="128"/>
      <c r="DLT51" s="128"/>
      <c r="DMB51" s="128"/>
      <c r="DMC51" s="128"/>
      <c r="DMD51" s="128"/>
      <c r="DME51" s="128"/>
      <c r="DMF51" s="128"/>
      <c r="DMG51" s="128"/>
      <c r="DMH51" s="128"/>
      <c r="DMI51" s="128"/>
      <c r="DMJ51" s="128"/>
      <c r="DMK51" s="128"/>
      <c r="DML51" s="128"/>
      <c r="DMM51" s="128"/>
      <c r="DMN51" s="128"/>
      <c r="DMO51" s="128"/>
      <c r="DVO51" s="128"/>
      <c r="DVP51" s="128"/>
      <c r="DVX51" s="128"/>
      <c r="DVY51" s="128"/>
      <c r="DVZ51" s="128"/>
      <c r="DWA51" s="128"/>
      <c r="DWB51" s="128"/>
      <c r="DWC51" s="128"/>
      <c r="DWD51" s="128"/>
      <c r="DWE51" s="128"/>
      <c r="DWF51" s="128"/>
      <c r="DWG51" s="128"/>
      <c r="DWH51" s="128"/>
      <c r="DWI51" s="128"/>
      <c r="DWJ51" s="128"/>
      <c r="DWK51" s="128"/>
      <c r="EFK51" s="128"/>
      <c r="EFL51" s="128"/>
      <c r="EFT51" s="128"/>
      <c r="EFU51" s="128"/>
      <c r="EFV51" s="128"/>
      <c r="EFW51" s="128"/>
      <c r="EFX51" s="128"/>
      <c r="EFY51" s="128"/>
      <c r="EFZ51" s="128"/>
      <c r="EGA51" s="128"/>
      <c r="EGB51" s="128"/>
      <c r="EGC51" s="128"/>
      <c r="EGD51" s="128"/>
      <c r="EGE51" s="128"/>
      <c r="EGF51" s="128"/>
      <c r="EGG51" s="128"/>
      <c r="EPG51" s="128"/>
      <c r="EPH51" s="128"/>
      <c r="EPP51" s="128"/>
      <c r="EPQ51" s="128"/>
      <c r="EPR51" s="128"/>
      <c r="EPS51" s="128"/>
      <c r="EPT51" s="128"/>
      <c r="EPU51" s="128"/>
      <c r="EPV51" s="128"/>
      <c r="EPW51" s="128"/>
      <c r="EPX51" s="128"/>
      <c r="EPY51" s="128"/>
      <c r="EPZ51" s="128"/>
      <c r="EQA51" s="128"/>
      <c r="EQB51" s="128"/>
      <c r="EQC51" s="128"/>
      <c r="EZC51" s="128"/>
      <c r="EZD51" s="128"/>
      <c r="EZL51" s="128"/>
      <c r="EZM51" s="128"/>
      <c r="EZN51" s="128"/>
      <c r="EZO51" s="128"/>
      <c r="EZP51" s="128"/>
      <c r="EZQ51" s="128"/>
      <c r="EZR51" s="128"/>
      <c r="EZS51" s="128"/>
      <c r="EZT51" s="128"/>
      <c r="EZU51" s="128"/>
      <c r="EZV51" s="128"/>
      <c r="EZW51" s="128"/>
      <c r="EZX51" s="128"/>
      <c r="EZY51" s="128"/>
      <c r="FIY51" s="128"/>
      <c r="FIZ51" s="128"/>
      <c r="FJH51" s="128"/>
      <c r="FJI51" s="128"/>
      <c r="FJJ51" s="128"/>
      <c r="FJK51" s="128"/>
      <c r="FJL51" s="128"/>
      <c r="FJM51" s="128"/>
      <c r="FJN51" s="128"/>
      <c r="FJO51" s="128"/>
      <c r="FJP51" s="128"/>
      <c r="FJQ51" s="128"/>
      <c r="FJR51" s="128"/>
      <c r="FJS51" s="128"/>
      <c r="FJT51" s="128"/>
      <c r="FJU51" s="128"/>
      <c r="FSU51" s="128"/>
      <c r="FSV51" s="128"/>
      <c r="FTD51" s="128"/>
      <c r="FTE51" s="128"/>
      <c r="FTF51" s="128"/>
      <c r="FTG51" s="128"/>
      <c r="FTH51" s="128"/>
      <c r="FTI51" s="128"/>
      <c r="FTJ51" s="128"/>
      <c r="FTK51" s="128"/>
      <c r="FTL51" s="128"/>
      <c r="FTM51" s="128"/>
      <c r="FTN51" s="128"/>
      <c r="FTO51" s="128"/>
      <c r="FTP51" s="128"/>
      <c r="FTQ51" s="128"/>
      <c r="GCQ51" s="128"/>
      <c r="GCR51" s="128"/>
      <c r="GCZ51" s="128"/>
      <c r="GDA51" s="128"/>
      <c r="GDB51" s="128"/>
      <c r="GDC51" s="128"/>
      <c r="GDD51" s="128"/>
      <c r="GDE51" s="128"/>
      <c r="GDF51" s="128"/>
      <c r="GDG51" s="128"/>
      <c r="GDH51" s="128"/>
      <c r="GDI51" s="128"/>
      <c r="GDJ51" s="128"/>
      <c r="GDK51" s="128"/>
      <c r="GDL51" s="128"/>
      <c r="GDM51" s="128"/>
      <c r="GMM51" s="128"/>
      <c r="GMN51" s="128"/>
      <c r="GMV51" s="128"/>
      <c r="GMW51" s="128"/>
      <c r="GMX51" s="128"/>
      <c r="GMY51" s="128"/>
      <c r="GMZ51" s="128"/>
      <c r="GNA51" s="128"/>
      <c r="GNB51" s="128"/>
      <c r="GNC51" s="128"/>
      <c r="GND51" s="128"/>
      <c r="GNE51" s="128"/>
      <c r="GNF51" s="128"/>
      <c r="GNG51" s="128"/>
      <c r="GNH51" s="128"/>
      <c r="GNI51" s="128"/>
      <c r="GWI51" s="128"/>
      <c r="GWJ51" s="128"/>
      <c r="GWR51" s="128"/>
      <c r="GWS51" s="128"/>
      <c r="GWT51" s="128"/>
      <c r="GWU51" s="128"/>
      <c r="GWV51" s="128"/>
      <c r="GWW51" s="128"/>
      <c r="GWX51" s="128"/>
      <c r="GWY51" s="128"/>
      <c r="GWZ51" s="128"/>
      <c r="GXA51" s="128"/>
      <c r="GXB51" s="128"/>
      <c r="GXC51" s="128"/>
      <c r="GXD51" s="128"/>
      <c r="GXE51" s="128"/>
      <c r="HGE51" s="128"/>
      <c r="HGF51" s="128"/>
      <c r="HGN51" s="128"/>
      <c r="HGO51" s="128"/>
      <c r="HGP51" s="128"/>
      <c r="HGQ51" s="128"/>
      <c r="HGR51" s="128"/>
      <c r="HGS51" s="128"/>
      <c r="HGT51" s="128"/>
      <c r="HGU51" s="128"/>
      <c r="HGV51" s="128"/>
      <c r="HGW51" s="128"/>
      <c r="HGX51" s="128"/>
      <c r="HGY51" s="128"/>
      <c r="HGZ51" s="128"/>
      <c r="HHA51" s="128"/>
      <c r="HQA51" s="128"/>
      <c r="HQB51" s="128"/>
      <c r="HQJ51" s="128"/>
      <c r="HQK51" s="128"/>
      <c r="HQL51" s="128"/>
      <c r="HQM51" s="128"/>
      <c r="HQN51" s="128"/>
      <c r="HQO51" s="128"/>
      <c r="HQP51" s="128"/>
      <c r="HQQ51" s="128"/>
      <c r="HQR51" s="128"/>
      <c r="HQS51" s="128"/>
      <c r="HQT51" s="128"/>
      <c r="HQU51" s="128"/>
      <c r="HQV51" s="128"/>
      <c r="HQW51" s="128"/>
      <c r="HZW51" s="128"/>
      <c r="HZX51" s="128"/>
      <c r="IAF51" s="128"/>
      <c r="IAG51" s="128"/>
      <c r="IAH51" s="128"/>
      <c r="IAI51" s="128"/>
      <c r="IAJ51" s="128"/>
      <c r="IAK51" s="128"/>
      <c r="IAL51" s="128"/>
      <c r="IAM51" s="128"/>
      <c r="IAN51" s="128"/>
      <c r="IAO51" s="128"/>
      <c r="IAP51" s="128"/>
      <c r="IAQ51" s="128"/>
      <c r="IAR51" s="128"/>
      <c r="IAS51" s="128"/>
      <c r="IJS51" s="128"/>
      <c r="IJT51" s="128"/>
      <c r="IKB51" s="128"/>
      <c r="IKC51" s="128"/>
      <c r="IKD51" s="128"/>
      <c r="IKE51" s="128"/>
      <c r="IKF51" s="128"/>
      <c r="IKG51" s="128"/>
      <c r="IKH51" s="128"/>
      <c r="IKI51" s="128"/>
      <c r="IKJ51" s="128"/>
      <c r="IKK51" s="128"/>
      <c r="IKL51" s="128"/>
      <c r="IKM51" s="128"/>
      <c r="IKN51" s="128"/>
      <c r="IKO51" s="128"/>
      <c r="ITO51" s="128"/>
      <c r="ITP51" s="128"/>
      <c r="ITX51" s="128"/>
      <c r="ITY51" s="128"/>
      <c r="ITZ51" s="128"/>
      <c r="IUA51" s="128"/>
      <c r="IUB51" s="128"/>
      <c r="IUC51" s="128"/>
      <c r="IUD51" s="128"/>
      <c r="IUE51" s="128"/>
      <c r="IUF51" s="128"/>
      <c r="IUG51" s="128"/>
      <c r="IUH51" s="128"/>
      <c r="IUI51" s="128"/>
      <c r="IUJ51" s="128"/>
      <c r="IUK51" s="128"/>
      <c r="JDK51" s="128"/>
      <c r="JDL51" s="128"/>
      <c r="JDT51" s="128"/>
      <c r="JDU51" s="128"/>
      <c r="JDV51" s="128"/>
      <c r="JDW51" s="128"/>
      <c r="JDX51" s="128"/>
      <c r="JDY51" s="128"/>
      <c r="JDZ51" s="128"/>
      <c r="JEA51" s="128"/>
      <c r="JEB51" s="128"/>
      <c r="JEC51" s="128"/>
      <c r="JED51" s="128"/>
      <c r="JEE51" s="128"/>
      <c r="JEF51" s="128"/>
      <c r="JEG51" s="128"/>
      <c r="JNG51" s="128"/>
      <c r="JNH51" s="128"/>
      <c r="JNP51" s="128"/>
      <c r="JNQ51" s="128"/>
      <c r="JNR51" s="128"/>
      <c r="JNS51" s="128"/>
      <c r="JNT51" s="128"/>
      <c r="JNU51" s="128"/>
      <c r="JNV51" s="128"/>
      <c r="JNW51" s="128"/>
      <c r="JNX51" s="128"/>
      <c r="JNY51" s="128"/>
      <c r="JNZ51" s="128"/>
      <c r="JOA51" s="128"/>
      <c r="JOB51" s="128"/>
      <c r="JOC51" s="128"/>
      <c r="JXC51" s="128"/>
      <c r="JXD51" s="128"/>
      <c r="JXL51" s="128"/>
      <c r="JXM51" s="128"/>
      <c r="JXN51" s="128"/>
      <c r="JXO51" s="128"/>
      <c r="JXP51" s="128"/>
      <c r="JXQ51" s="128"/>
      <c r="JXR51" s="128"/>
      <c r="JXS51" s="128"/>
      <c r="JXT51" s="128"/>
      <c r="JXU51" s="128"/>
      <c r="JXV51" s="128"/>
      <c r="JXW51" s="128"/>
      <c r="JXX51" s="128"/>
      <c r="JXY51" s="128"/>
      <c r="KGY51" s="128"/>
      <c r="KGZ51" s="128"/>
      <c r="KHH51" s="128"/>
      <c r="KHI51" s="128"/>
      <c r="KHJ51" s="128"/>
      <c r="KHK51" s="128"/>
      <c r="KHL51" s="128"/>
      <c r="KHM51" s="128"/>
      <c r="KHN51" s="128"/>
      <c r="KHO51" s="128"/>
      <c r="KHP51" s="128"/>
      <c r="KHQ51" s="128"/>
      <c r="KHR51" s="128"/>
      <c r="KHS51" s="128"/>
      <c r="KHT51" s="128"/>
      <c r="KHU51" s="128"/>
      <c r="KQU51" s="128"/>
      <c r="KQV51" s="128"/>
      <c r="KRD51" s="128"/>
      <c r="KRE51" s="128"/>
      <c r="KRF51" s="128"/>
      <c r="KRG51" s="128"/>
      <c r="KRH51" s="128"/>
      <c r="KRI51" s="128"/>
      <c r="KRJ51" s="128"/>
      <c r="KRK51" s="128"/>
      <c r="KRL51" s="128"/>
      <c r="KRM51" s="128"/>
      <c r="KRN51" s="128"/>
      <c r="KRO51" s="128"/>
      <c r="KRP51" s="128"/>
      <c r="KRQ51" s="128"/>
      <c r="LAQ51" s="128"/>
      <c r="LAR51" s="128"/>
      <c r="LAZ51" s="128"/>
      <c r="LBA51" s="128"/>
      <c r="LBB51" s="128"/>
      <c r="LBC51" s="128"/>
      <c r="LBD51" s="128"/>
      <c r="LBE51" s="128"/>
      <c r="LBF51" s="128"/>
      <c r="LBG51" s="128"/>
      <c r="LBH51" s="128"/>
      <c r="LBI51" s="128"/>
      <c r="LBJ51" s="128"/>
      <c r="LBK51" s="128"/>
      <c r="LBL51" s="128"/>
      <c r="LBM51" s="128"/>
      <c r="LKM51" s="128"/>
      <c r="LKN51" s="128"/>
      <c r="LKV51" s="128"/>
      <c r="LKW51" s="128"/>
      <c r="LKX51" s="128"/>
      <c r="LKY51" s="128"/>
      <c r="LKZ51" s="128"/>
      <c r="LLA51" s="128"/>
      <c r="LLB51" s="128"/>
      <c r="LLC51" s="128"/>
      <c r="LLD51" s="128"/>
      <c r="LLE51" s="128"/>
      <c r="LLF51" s="128"/>
      <c r="LLG51" s="128"/>
      <c r="LLH51" s="128"/>
      <c r="LLI51" s="128"/>
      <c r="LUI51" s="128"/>
      <c r="LUJ51" s="128"/>
      <c r="LUR51" s="128"/>
      <c r="LUS51" s="128"/>
      <c r="LUT51" s="128"/>
      <c r="LUU51" s="128"/>
      <c r="LUV51" s="128"/>
      <c r="LUW51" s="128"/>
      <c r="LUX51" s="128"/>
      <c r="LUY51" s="128"/>
      <c r="LUZ51" s="128"/>
      <c r="LVA51" s="128"/>
      <c r="LVB51" s="128"/>
      <c r="LVC51" s="128"/>
      <c r="LVD51" s="128"/>
      <c r="LVE51" s="128"/>
      <c r="MEE51" s="128"/>
      <c r="MEF51" s="128"/>
      <c r="MEN51" s="128"/>
      <c r="MEO51" s="128"/>
      <c r="MEP51" s="128"/>
      <c r="MEQ51" s="128"/>
      <c r="MER51" s="128"/>
      <c r="MES51" s="128"/>
      <c r="MET51" s="128"/>
      <c r="MEU51" s="128"/>
      <c r="MEV51" s="128"/>
      <c r="MEW51" s="128"/>
      <c r="MEX51" s="128"/>
      <c r="MEY51" s="128"/>
      <c r="MEZ51" s="128"/>
      <c r="MFA51" s="128"/>
      <c r="MOA51" s="128"/>
      <c r="MOB51" s="128"/>
      <c r="MOJ51" s="128"/>
      <c r="MOK51" s="128"/>
      <c r="MOL51" s="128"/>
      <c r="MOM51" s="128"/>
      <c r="MON51" s="128"/>
      <c r="MOO51" s="128"/>
      <c r="MOP51" s="128"/>
      <c r="MOQ51" s="128"/>
      <c r="MOR51" s="128"/>
      <c r="MOS51" s="128"/>
      <c r="MOT51" s="128"/>
      <c r="MOU51" s="128"/>
      <c r="MOV51" s="128"/>
      <c r="MOW51" s="128"/>
      <c r="MXW51" s="128"/>
      <c r="MXX51" s="128"/>
      <c r="MYF51" s="128"/>
      <c r="MYG51" s="128"/>
      <c r="MYH51" s="128"/>
      <c r="MYI51" s="128"/>
      <c r="MYJ51" s="128"/>
      <c r="MYK51" s="128"/>
      <c r="MYL51" s="128"/>
      <c r="MYM51" s="128"/>
      <c r="MYN51" s="128"/>
      <c r="MYO51" s="128"/>
      <c r="MYP51" s="128"/>
      <c r="MYQ51" s="128"/>
      <c r="MYR51" s="128"/>
      <c r="MYS51" s="128"/>
      <c r="NHS51" s="128"/>
      <c r="NHT51" s="128"/>
      <c r="NIB51" s="128"/>
      <c r="NIC51" s="128"/>
      <c r="NID51" s="128"/>
      <c r="NIE51" s="128"/>
      <c r="NIF51" s="128"/>
      <c r="NIG51" s="128"/>
      <c r="NIH51" s="128"/>
      <c r="NII51" s="128"/>
      <c r="NIJ51" s="128"/>
      <c r="NIK51" s="128"/>
      <c r="NIL51" s="128"/>
      <c r="NIM51" s="128"/>
      <c r="NIN51" s="128"/>
      <c r="NIO51" s="128"/>
      <c r="NRO51" s="128"/>
      <c r="NRP51" s="128"/>
      <c r="NRX51" s="128"/>
      <c r="NRY51" s="128"/>
      <c r="NRZ51" s="128"/>
      <c r="NSA51" s="128"/>
      <c r="NSB51" s="128"/>
      <c r="NSC51" s="128"/>
      <c r="NSD51" s="128"/>
      <c r="NSE51" s="128"/>
      <c r="NSF51" s="128"/>
      <c r="NSG51" s="128"/>
      <c r="NSH51" s="128"/>
      <c r="NSI51" s="128"/>
      <c r="NSJ51" s="128"/>
      <c r="NSK51" s="128"/>
      <c r="OBK51" s="128"/>
      <c r="OBL51" s="128"/>
      <c r="OBT51" s="128"/>
      <c r="OBU51" s="128"/>
      <c r="OBV51" s="128"/>
      <c r="OBW51" s="128"/>
      <c r="OBX51" s="128"/>
      <c r="OBY51" s="128"/>
      <c r="OBZ51" s="128"/>
      <c r="OCA51" s="128"/>
      <c r="OCB51" s="128"/>
      <c r="OCC51" s="128"/>
      <c r="OCD51" s="128"/>
      <c r="OCE51" s="128"/>
      <c r="OCF51" s="128"/>
      <c r="OCG51" s="128"/>
      <c r="OLG51" s="128"/>
      <c r="OLH51" s="128"/>
      <c r="OLP51" s="128"/>
      <c r="OLQ51" s="128"/>
      <c r="OLR51" s="128"/>
      <c r="OLS51" s="128"/>
      <c r="OLT51" s="128"/>
      <c r="OLU51" s="128"/>
      <c r="OLV51" s="128"/>
      <c r="OLW51" s="128"/>
      <c r="OLX51" s="128"/>
      <c r="OLY51" s="128"/>
      <c r="OLZ51" s="128"/>
      <c r="OMA51" s="128"/>
      <c r="OMB51" s="128"/>
      <c r="OMC51" s="128"/>
      <c r="OVC51" s="128"/>
      <c r="OVD51" s="128"/>
      <c r="OVL51" s="128"/>
      <c r="OVM51" s="128"/>
      <c r="OVN51" s="128"/>
      <c r="OVO51" s="128"/>
      <c r="OVP51" s="128"/>
      <c r="OVQ51" s="128"/>
      <c r="OVR51" s="128"/>
      <c r="OVS51" s="128"/>
      <c r="OVT51" s="128"/>
      <c r="OVU51" s="128"/>
      <c r="OVV51" s="128"/>
      <c r="OVW51" s="128"/>
      <c r="OVX51" s="128"/>
      <c r="OVY51" s="128"/>
      <c r="PEY51" s="128"/>
      <c r="PEZ51" s="128"/>
      <c r="PFH51" s="128"/>
      <c r="PFI51" s="128"/>
      <c r="PFJ51" s="128"/>
      <c r="PFK51" s="128"/>
      <c r="PFL51" s="128"/>
      <c r="PFM51" s="128"/>
      <c r="PFN51" s="128"/>
      <c r="PFO51" s="128"/>
      <c r="PFP51" s="128"/>
      <c r="PFQ51" s="128"/>
      <c r="PFR51" s="128"/>
      <c r="PFS51" s="128"/>
      <c r="PFT51" s="128"/>
      <c r="PFU51" s="128"/>
      <c r="POU51" s="128"/>
      <c r="POV51" s="128"/>
      <c r="PPD51" s="128"/>
      <c r="PPE51" s="128"/>
      <c r="PPF51" s="128"/>
      <c r="PPG51" s="128"/>
      <c r="PPH51" s="128"/>
      <c r="PPI51" s="128"/>
      <c r="PPJ51" s="128"/>
      <c r="PPK51" s="128"/>
      <c r="PPL51" s="128"/>
      <c r="PPM51" s="128"/>
      <c r="PPN51" s="128"/>
      <c r="PPO51" s="128"/>
      <c r="PPP51" s="128"/>
      <c r="PPQ51" s="128"/>
      <c r="PYQ51" s="128"/>
      <c r="PYR51" s="128"/>
      <c r="PYZ51" s="128"/>
      <c r="PZA51" s="128"/>
      <c r="PZB51" s="128"/>
      <c r="PZC51" s="128"/>
      <c r="PZD51" s="128"/>
      <c r="PZE51" s="128"/>
      <c r="PZF51" s="128"/>
      <c r="PZG51" s="128"/>
      <c r="PZH51" s="128"/>
      <c r="PZI51" s="128"/>
      <c r="PZJ51" s="128"/>
      <c r="PZK51" s="128"/>
      <c r="PZL51" s="128"/>
      <c r="PZM51" s="128"/>
      <c r="QIM51" s="128"/>
      <c r="QIN51" s="128"/>
      <c r="QIV51" s="128"/>
      <c r="QIW51" s="128"/>
      <c r="QIX51" s="128"/>
      <c r="QIY51" s="128"/>
      <c r="QIZ51" s="128"/>
      <c r="QJA51" s="128"/>
      <c r="QJB51" s="128"/>
      <c r="QJC51" s="128"/>
      <c r="QJD51" s="128"/>
      <c r="QJE51" s="128"/>
      <c r="QJF51" s="128"/>
      <c r="QJG51" s="128"/>
      <c r="QJH51" s="128"/>
      <c r="QJI51" s="128"/>
      <c r="QSI51" s="128"/>
      <c r="QSJ51" s="128"/>
      <c r="QSR51" s="128"/>
      <c r="QSS51" s="128"/>
      <c r="QST51" s="128"/>
      <c r="QSU51" s="128"/>
      <c r="QSV51" s="128"/>
      <c r="QSW51" s="128"/>
      <c r="QSX51" s="128"/>
      <c r="QSY51" s="128"/>
      <c r="QSZ51" s="128"/>
      <c r="QTA51" s="128"/>
      <c r="QTB51" s="128"/>
      <c r="QTC51" s="128"/>
      <c r="QTD51" s="128"/>
      <c r="QTE51" s="128"/>
      <c r="RCE51" s="128"/>
      <c r="RCF51" s="128"/>
      <c r="RCN51" s="128"/>
      <c r="RCO51" s="128"/>
      <c r="RCP51" s="128"/>
      <c r="RCQ51" s="128"/>
      <c r="RCR51" s="128"/>
      <c r="RCS51" s="128"/>
      <c r="RCT51" s="128"/>
      <c r="RCU51" s="128"/>
      <c r="RCV51" s="128"/>
      <c r="RCW51" s="128"/>
      <c r="RCX51" s="128"/>
      <c r="RCY51" s="128"/>
      <c r="RCZ51" s="128"/>
      <c r="RDA51" s="128"/>
      <c r="RMA51" s="128"/>
      <c r="RMB51" s="128"/>
      <c r="RMJ51" s="128"/>
      <c r="RMK51" s="128"/>
      <c r="RML51" s="128"/>
      <c r="RMM51" s="128"/>
      <c r="RMN51" s="128"/>
      <c r="RMO51" s="128"/>
      <c r="RMP51" s="128"/>
      <c r="RMQ51" s="128"/>
      <c r="RMR51" s="128"/>
      <c r="RMS51" s="128"/>
      <c r="RMT51" s="128"/>
      <c r="RMU51" s="128"/>
      <c r="RMV51" s="128"/>
      <c r="RMW51" s="128"/>
      <c r="RVW51" s="128"/>
      <c r="RVX51" s="128"/>
      <c r="RWF51" s="128"/>
      <c r="RWG51" s="128"/>
      <c r="RWH51" s="128"/>
      <c r="RWI51" s="128"/>
      <c r="RWJ51" s="128"/>
      <c r="RWK51" s="128"/>
      <c r="RWL51" s="128"/>
      <c r="RWM51" s="128"/>
      <c r="RWN51" s="128"/>
      <c r="RWO51" s="128"/>
      <c r="RWP51" s="128"/>
      <c r="RWQ51" s="128"/>
      <c r="RWR51" s="128"/>
      <c r="RWS51" s="128"/>
      <c r="SFS51" s="128"/>
      <c r="SFT51" s="128"/>
      <c r="SGB51" s="128"/>
      <c r="SGC51" s="128"/>
      <c r="SGD51" s="128"/>
      <c r="SGE51" s="128"/>
      <c r="SGF51" s="128"/>
      <c r="SGG51" s="128"/>
      <c r="SGH51" s="128"/>
      <c r="SGI51" s="128"/>
      <c r="SGJ51" s="128"/>
      <c r="SGK51" s="128"/>
      <c r="SGL51" s="128"/>
      <c r="SGM51" s="128"/>
      <c r="SGN51" s="128"/>
      <c r="SGO51" s="128"/>
      <c r="SPO51" s="128"/>
      <c r="SPP51" s="128"/>
      <c r="SPX51" s="128"/>
      <c r="SPY51" s="128"/>
      <c r="SPZ51" s="128"/>
      <c r="SQA51" s="128"/>
      <c r="SQB51" s="128"/>
      <c r="SQC51" s="128"/>
      <c r="SQD51" s="128"/>
      <c r="SQE51" s="128"/>
      <c r="SQF51" s="128"/>
      <c r="SQG51" s="128"/>
      <c r="SQH51" s="128"/>
      <c r="SQI51" s="128"/>
      <c r="SQJ51" s="128"/>
      <c r="SQK51" s="128"/>
      <c r="SZK51" s="128"/>
      <c r="SZL51" s="128"/>
      <c r="SZT51" s="128"/>
      <c r="SZU51" s="128"/>
      <c r="SZV51" s="128"/>
      <c r="SZW51" s="128"/>
      <c r="SZX51" s="128"/>
      <c r="SZY51" s="128"/>
      <c r="SZZ51" s="128"/>
      <c r="TAA51" s="128"/>
      <c r="TAB51" s="128"/>
      <c r="TAC51" s="128"/>
      <c r="TAD51" s="128"/>
      <c r="TAE51" s="128"/>
      <c r="TAF51" s="128"/>
      <c r="TAG51" s="128"/>
      <c r="TJG51" s="128"/>
      <c r="TJH51" s="128"/>
      <c r="TJP51" s="128"/>
      <c r="TJQ51" s="128"/>
      <c r="TJR51" s="128"/>
      <c r="TJS51" s="128"/>
      <c r="TJT51" s="128"/>
      <c r="TJU51" s="128"/>
      <c r="TJV51" s="128"/>
      <c r="TJW51" s="128"/>
      <c r="TJX51" s="128"/>
      <c r="TJY51" s="128"/>
      <c r="TJZ51" s="128"/>
      <c r="TKA51" s="128"/>
      <c r="TKB51" s="128"/>
      <c r="TKC51" s="128"/>
      <c r="TTC51" s="128"/>
      <c r="TTD51" s="128"/>
      <c r="TTL51" s="128"/>
      <c r="TTM51" s="128"/>
      <c r="TTN51" s="128"/>
      <c r="TTO51" s="128"/>
      <c r="TTP51" s="128"/>
      <c r="TTQ51" s="128"/>
      <c r="TTR51" s="128"/>
      <c r="TTS51" s="128"/>
      <c r="TTT51" s="128"/>
      <c r="TTU51" s="128"/>
      <c r="TTV51" s="128"/>
      <c r="TTW51" s="128"/>
      <c r="TTX51" s="128"/>
      <c r="TTY51" s="128"/>
      <c r="UCY51" s="128"/>
      <c r="UCZ51" s="128"/>
      <c r="UDH51" s="128"/>
      <c r="UDI51" s="128"/>
      <c r="UDJ51" s="128"/>
      <c r="UDK51" s="128"/>
      <c r="UDL51" s="128"/>
      <c r="UDM51" s="128"/>
      <c r="UDN51" s="128"/>
      <c r="UDO51" s="128"/>
      <c r="UDP51" s="128"/>
      <c r="UDQ51" s="128"/>
      <c r="UDR51" s="128"/>
      <c r="UDS51" s="128"/>
      <c r="UDT51" s="128"/>
      <c r="UDU51" s="128"/>
      <c r="UMU51" s="128"/>
      <c r="UMV51" s="128"/>
      <c r="UND51" s="128"/>
      <c r="UNE51" s="128"/>
      <c r="UNF51" s="128"/>
      <c r="UNG51" s="128"/>
      <c r="UNH51" s="128"/>
      <c r="UNI51" s="128"/>
      <c r="UNJ51" s="128"/>
      <c r="UNK51" s="128"/>
      <c r="UNL51" s="128"/>
      <c r="UNM51" s="128"/>
      <c r="UNN51" s="128"/>
      <c r="UNO51" s="128"/>
      <c r="UNP51" s="128"/>
      <c r="UNQ51" s="128"/>
      <c r="UWQ51" s="128"/>
      <c r="UWR51" s="128"/>
      <c r="UWZ51" s="128"/>
      <c r="UXA51" s="128"/>
      <c r="UXB51" s="128"/>
      <c r="UXC51" s="128"/>
      <c r="UXD51" s="128"/>
      <c r="UXE51" s="128"/>
      <c r="UXF51" s="128"/>
      <c r="UXG51" s="128"/>
      <c r="UXH51" s="128"/>
      <c r="UXI51" s="128"/>
      <c r="UXJ51" s="128"/>
      <c r="UXK51" s="128"/>
      <c r="UXL51" s="128"/>
      <c r="UXM51" s="128"/>
      <c r="VGM51" s="128"/>
      <c r="VGN51" s="128"/>
      <c r="VGV51" s="128"/>
      <c r="VGW51" s="128"/>
      <c r="VGX51" s="128"/>
      <c r="VGY51" s="128"/>
      <c r="VGZ51" s="128"/>
      <c r="VHA51" s="128"/>
      <c r="VHB51" s="128"/>
      <c r="VHC51" s="128"/>
      <c r="VHD51" s="128"/>
      <c r="VHE51" s="128"/>
      <c r="VHF51" s="128"/>
      <c r="VHG51" s="128"/>
      <c r="VHH51" s="128"/>
      <c r="VHI51" s="128"/>
      <c r="VQI51" s="128"/>
      <c r="VQJ51" s="128"/>
      <c r="VQR51" s="128"/>
      <c r="VQS51" s="128"/>
      <c r="VQT51" s="128"/>
      <c r="VQU51" s="128"/>
      <c r="VQV51" s="128"/>
      <c r="VQW51" s="128"/>
      <c r="VQX51" s="128"/>
      <c r="VQY51" s="128"/>
      <c r="VQZ51" s="128"/>
      <c r="VRA51" s="128"/>
      <c r="VRB51" s="128"/>
      <c r="VRC51" s="128"/>
      <c r="VRD51" s="128"/>
      <c r="VRE51" s="128"/>
      <c r="WAE51" s="128"/>
      <c r="WAF51" s="128"/>
      <c r="WAN51" s="128"/>
      <c r="WAO51" s="128"/>
      <c r="WAP51" s="128"/>
      <c r="WAQ51" s="128"/>
      <c r="WAR51" s="128"/>
      <c r="WAS51" s="128"/>
      <c r="WAT51" s="128"/>
      <c r="WAU51" s="128"/>
      <c r="WAV51" s="128"/>
      <c r="WAW51" s="128"/>
      <c r="WAX51" s="128"/>
      <c r="WAY51" s="128"/>
      <c r="WAZ51" s="128"/>
      <c r="WBA51" s="128"/>
      <c r="WKA51" s="128"/>
      <c r="WKB51" s="128"/>
      <c r="WKJ51" s="128"/>
      <c r="WKK51" s="128"/>
      <c r="WKL51" s="128"/>
      <c r="WKM51" s="128"/>
      <c r="WKN51" s="128"/>
      <c r="WKO51" s="128"/>
      <c r="WKP51" s="128"/>
      <c r="WKQ51" s="128"/>
      <c r="WKR51" s="128"/>
      <c r="WKS51" s="128"/>
      <c r="WKT51" s="128"/>
      <c r="WKU51" s="128"/>
      <c r="WKV51" s="128"/>
      <c r="WKW51" s="128"/>
      <c r="WTW51" s="128"/>
      <c r="WTX51" s="128"/>
      <c r="WUF51" s="128"/>
      <c r="WUG51" s="128"/>
      <c r="WUH51" s="128"/>
      <c r="WUI51" s="128"/>
      <c r="WUJ51" s="128"/>
      <c r="WUK51" s="128"/>
      <c r="WUL51" s="128"/>
      <c r="WUM51" s="128"/>
      <c r="WUN51" s="128"/>
      <c r="WUO51" s="128"/>
      <c r="WUP51" s="128"/>
      <c r="WUQ51" s="128"/>
      <c r="WUR51" s="128"/>
      <c r="WUS51" s="128"/>
    </row>
    <row r="52" spans="1:1009 1243:2033 2267:3057 3291:4081 4315:5105 5339:6129 6363:7153 7387:8177 8411:9201 9435:10225 10459:11249 11483:12273 12507:13297 13531:14321 14555:15345 15579:16113" s="120" customFormat="1" ht="47.25" outlineLevel="1">
      <c r="A52" s="137"/>
      <c r="B52" s="263" t="s">
        <v>430</v>
      </c>
      <c r="C52" s="248"/>
      <c r="D52" s="258">
        <v>507.58600000000001</v>
      </c>
      <c r="E52" s="258"/>
      <c r="F52" s="258">
        <v>507.58600000000001</v>
      </c>
      <c r="G52" s="245">
        <v>0</v>
      </c>
      <c r="H52" s="229">
        <f t="shared" si="0"/>
        <v>526.83399999999995</v>
      </c>
      <c r="I52" s="247"/>
      <c r="J52" s="275">
        <f>526834000/1000000</f>
        <v>526.83399999999995</v>
      </c>
      <c r="K52" s="247"/>
      <c r="L52" s="247"/>
      <c r="M52" s="248"/>
      <c r="HK52" s="129"/>
      <c r="HL52" s="129"/>
      <c r="HT52" s="129"/>
      <c r="HU52" s="129"/>
      <c r="HV52" s="129"/>
      <c r="HW52" s="129"/>
      <c r="HX52" s="129"/>
      <c r="HY52" s="129"/>
      <c r="HZ52" s="129"/>
      <c r="IA52" s="129"/>
      <c r="IB52" s="129"/>
      <c r="IC52" s="129"/>
      <c r="ID52" s="129"/>
      <c r="IE52" s="129"/>
      <c r="IF52" s="129"/>
      <c r="IG52" s="129"/>
      <c r="RG52" s="129"/>
      <c r="RH52" s="129"/>
      <c r="RP52" s="129"/>
      <c r="RQ52" s="129"/>
      <c r="RR52" s="129"/>
      <c r="RS52" s="129"/>
      <c r="RT52" s="129"/>
      <c r="RU52" s="129"/>
      <c r="RV52" s="129"/>
      <c r="RW52" s="129"/>
      <c r="RX52" s="129"/>
      <c r="RY52" s="129"/>
      <c r="RZ52" s="129"/>
      <c r="SA52" s="129"/>
      <c r="SB52" s="129"/>
      <c r="SC52" s="129"/>
      <c r="ABC52" s="129"/>
      <c r="ABD52" s="129"/>
      <c r="ABL52" s="129"/>
      <c r="ABM52" s="129"/>
      <c r="ABN52" s="129"/>
      <c r="ABO52" s="129"/>
      <c r="ABP52" s="129"/>
      <c r="ABQ52" s="129"/>
      <c r="ABR52" s="129"/>
      <c r="ABS52" s="129"/>
      <c r="ABT52" s="129"/>
      <c r="ABU52" s="129"/>
      <c r="ABV52" s="129"/>
      <c r="ABW52" s="129"/>
      <c r="ABX52" s="129"/>
      <c r="ABY52" s="129"/>
      <c r="AKY52" s="129"/>
      <c r="AKZ52" s="129"/>
      <c r="ALH52" s="129"/>
      <c r="ALI52" s="129"/>
      <c r="ALJ52" s="129"/>
      <c r="ALK52" s="129"/>
      <c r="ALL52" s="129"/>
      <c r="ALM52" s="129"/>
      <c r="ALN52" s="129"/>
      <c r="ALO52" s="129"/>
      <c r="ALP52" s="129"/>
      <c r="ALQ52" s="129"/>
      <c r="ALR52" s="129"/>
      <c r="ALS52" s="129"/>
      <c r="ALT52" s="129"/>
      <c r="ALU52" s="129"/>
      <c r="AUU52" s="129"/>
      <c r="AUV52" s="129"/>
      <c r="AVD52" s="129"/>
      <c r="AVE52" s="129"/>
      <c r="AVF52" s="129"/>
      <c r="AVG52" s="129"/>
      <c r="AVH52" s="129"/>
      <c r="AVI52" s="129"/>
      <c r="AVJ52" s="129"/>
      <c r="AVK52" s="129"/>
      <c r="AVL52" s="129"/>
      <c r="AVM52" s="129"/>
      <c r="AVN52" s="129"/>
      <c r="AVO52" s="129"/>
      <c r="AVP52" s="129"/>
      <c r="AVQ52" s="129"/>
      <c r="BEQ52" s="129"/>
      <c r="BER52" s="129"/>
      <c r="BEZ52" s="129"/>
      <c r="BFA52" s="129"/>
      <c r="BFB52" s="129"/>
      <c r="BFC52" s="129"/>
      <c r="BFD52" s="129"/>
      <c r="BFE52" s="129"/>
      <c r="BFF52" s="129"/>
      <c r="BFG52" s="129"/>
      <c r="BFH52" s="129"/>
      <c r="BFI52" s="129"/>
      <c r="BFJ52" s="129"/>
      <c r="BFK52" s="129"/>
      <c r="BFL52" s="129"/>
      <c r="BFM52" s="129"/>
      <c r="BOM52" s="129"/>
      <c r="BON52" s="129"/>
      <c r="BOV52" s="129"/>
      <c r="BOW52" s="129"/>
      <c r="BOX52" s="129"/>
      <c r="BOY52" s="129"/>
      <c r="BOZ52" s="129"/>
      <c r="BPA52" s="129"/>
      <c r="BPB52" s="129"/>
      <c r="BPC52" s="129"/>
      <c r="BPD52" s="129"/>
      <c r="BPE52" s="129"/>
      <c r="BPF52" s="129"/>
      <c r="BPG52" s="129"/>
      <c r="BPH52" s="129"/>
      <c r="BPI52" s="129"/>
      <c r="BYI52" s="129"/>
      <c r="BYJ52" s="129"/>
      <c r="BYR52" s="129"/>
      <c r="BYS52" s="129"/>
      <c r="BYT52" s="129"/>
      <c r="BYU52" s="129"/>
      <c r="BYV52" s="129"/>
      <c r="BYW52" s="129"/>
      <c r="BYX52" s="129"/>
      <c r="BYY52" s="129"/>
      <c r="BYZ52" s="129"/>
      <c r="BZA52" s="129"/>
      <c r="BZB52" s="129"/>
      <c r="BZC52" s="129"/>
      <c r="BZD52" s="129"/>
      <c r="BZE52" s="129"/>
      <c r="CIE52" s="129"/>
      <c r="CIF52" s="129"/>
      <c r="CIN52" s="129"/>
      <c r="CIO52" s="129"/>
      <c r="CIP52" s="129"/>
      <c r="CIQ52" s="129"/>
      <c r="CIR52" s="129"/>
      <c r="CIS52" s="129"/>
      <c r="CIT52" s="129"/>
      <c r="CIU52" s="129"/>
      <c r="CIV52" s="129"/>
      <c r="CIW52" s="129"/>
      <c r="CIX52" s="129"/>
      <c r="CIY52" s="129"/>
      <c r="CIZ52" s="129"/>
      <c r="CJA52" s="129"/>
      <c r="CSA52" s="129"/>
      <c r="CSB52" s="129"/>
      <c r="CSJ52" s="129"/>
      <c r="CSK52" s="129"/>
      <c r="CSL52" s="129"/>
      <c r="CSM52" s="129"/>
      <c r="CSN52" s="129"/>
      <c r="CSO52" s="129"/>
      <c r="CSP52" s="129"/>
      <c r="CSQ52" s="129"/>
      <c r="CSR52" s="129"/>
      <c r="CSS52" s="129"/>
      <c r="CST52" s="129"/>
      <c r="CSU52" s="129"/>
      <c r="CSV52" s="129"/>
      <c r="CSW52" s="129"/>
      <c r="DBW52" s="129"/>
      <c r="DBX52" s="129"/>
      <c r="DCF52" s="129"/>
      <c r="DCG52" s="129"/>
      <c r="DCH52" s="129"/>
      <c r="DCI52" s="129"/>
      <c r="DCJ52" s="129"/>
      <c r="DCK52" s="129"/>
      <c r="DCL52" s="129"/>
      <c r="DCM52" s="129"/>
      <c r="DCN52" s="129"/>
      <c r="DCO52" s="129"/>
      <c r="DCP52" s="129"/>
      <c r="DCQ52" s="129"/>
      <c r="DCR52" s="129"/>
      <c r="DCS52" s="129"/>
      <c r="DLS52" s="129"/>
      <c r="DLT52" s="129"/>
      <c r="DMB52" s="129"/>
      <c r="DMC52" s="129"/>
      <c r="DMD52" s="129"/>
      <c r="DME52" s="129"/>
      <c r="DMF52" s="129"/>
      <c r="DMG52" s="129"/>
      <c r="DMH52" s="129"/>
      <c r="DMI52" s="129"/>
      <c r="DMJ52" s="129"/>
      <c r="DMK52" s="129"/>
      <c r="DML52" s="129"/>
      <c r="DMM52" s="129"/>
      <c r="DMN52" s="129"/>
      <c r="DMO52" s="129"/>
      <c r="DVO52" s="129"/>
      <c r="DVP52" s="129"/>
      <c r="DVX52" s="129"/>
      <c r="DVY52" s="129"/>
      <c r="DVZ52" s="129"/>
      <c r="DWA52" s="129"/>
      <c r="DWB52" s="129"/>
      <c r="DWC52" s="129"/>
      <c r="DWD52" s="129"/>
      <c r="DWE52" s="129"/>
      <c r="DWF52" s="129"/>
      <c r="DWG52" s="129"/>
      <c r="DWH52" s="129"/>
      <c r="DWI52" s="129"/>
      <c r="DWJ52" s="129"/>
      <c r="DWK52" s="129"/>
      <c r="EFK52" s="129"/>
      <c r="EFL52" s="129"/>
      <c r="EFT52" s="129"/>
      <c r="EFU52" s="129"/>
      <c r="EFV52" s="129"/>
      <c r="EFW52" s="129"/>
      <c r="EFX52" s="129"/>
      <c r="EFY52" s="129"/>
      <c r="EFZ52" s="129"/>
      <c r="EGA52" s="129"/>
      <c r="EGB52" s="129"/>
      <c r="EGC52" s="129"/>
      <c r="EGD52" s="129"/>
      <c r="EGE52" s="129"/>
      <c r="EGF52" s="129"/>
      <c r="EGG52" s="129"/>
      <c r="EPG52" s="129"/>
      <c r="EPH52" s="129"/>
      <c r="EPP52" s="129"/>
      <c r="EPQ52" s="129"/>
      <c r="EPR52" s="129"/>
      <c r="EPS52" s="129"/>
      <c r="EPT52" s="129"/>
      <c r="EPU52" s="129"/>
      <c r="EPV52" s="129"/>
      <c r="EPW52" s="129"/>
      <c r="EPX52" s="129"/>
      <c r="EPY52" s="129"/>
      <c r="EPZ52" s="129"/>
      <c r="EQA52" s="129"/>
      <c r="EQB52" s="129"/>
      <c r="EQC52" s="129"/>
      <c r="EZC52" s="129"/>
      <c r="EZD52" s="129"/>
      <c r="EZL52" s="129"/>
      <c r="EZM52" s="129"/>
      <c r="EZN52" s="129"/>
      <c r="EZO52" s="129"/>
      <c r="EZP52" s="129"/>
      <c r="EZQ52" s="129"/>
      <c r="EZR52" s="129"/>
      <c r="EZS52" s="129"/>
      <c r="EZT52" s="129"/>
      <c r="EZU52" s="129"/>
      <c r="EZV52" s="129"/>
      <c r="EZW52" s="129"/>
      <c r="EZX52" s="129"/>
      <c r="EZY52" s="129"/>
      <c r="FIY52" s="129"/>
      <c r="FIZ52" s="129"/>
      <c r="FJH52" s="129"/>
      <c r="FJI52" s="129"/>
      <c r="FJJ52" s="129"/>
      <c r="FJK52" s="129"/>
      <c r="FJL52" s="129"/>
      <c r="FJM52" s="129"/>
      <c r="FJN52" s="129"/>
      <c r="FJO52" s="129"/>
      <c r="FJP52" s="129"/>
      <c r="FJQ52" s="129"/>
      <c r="FJR52" s="129"/>
      <c r="FJS52" s="129"/>
      <c r="FJT52" s="129"/>
      <c r="FJU52" s="129"/>
      <c r="FSU52" s="129"/>
      <c r="FSV52" s="129"/>
      <c r="FTD52" s="129"/>
      <c r="FTE52" s="129"/>
      <c r="FTF52" s="129"/>
      <c r="FTG52" s="129"/>
      <c r="FTH52" s="129"/>
      <c r="FTI52" s="129"/>
      <c r="FTJ52" s="129"/>
      <c r="FTK52" s="129"/>
      <c r="FTL52" s="129"/>
      <c r="FTM52" s="129"/>
      <c r="FTN52" s="129"/>
      <c r="FTO52" s="129"/>
      <c r="FTP52" s="129"/>
      <c r="FTQ52" s="129"/>
      <c r="GCQ52" s="129"/>
      <c r="GCR52" s="129"/>
      <c r="GCZ52" s="129"/>
      <c r="GDA52" s="129"/>
      <c r="GDB52" s="129"/>
      <c r="GDC52" s="129"/>
      <c r="GDD52" s="129"/>
      <c r="GDE52" s="129"/>
      <c r="GDF52" s="129"/>
      <c r="GDG52" s="129"/>
      <c r="GDH52" s="129"/>
      <c r="GDI52" s="129"/>
      <c r="GDJ52" s="129"/>
      <c r="GDK52" s="129"/>
      <c r="GDL52" s="129"/>
      <c r="GDM52" s="129"/>
      <c r="GMM52" s="129"/>
      <c r="GMN52" s="129"/>
      <c r="GMV52" s="129"/>
      <c r="GMW52" s="129"/>
      <c r="GMX52" s="129"/>
      <c r="GMY52" s="129"/>
      <c r="GMZ52" s="129"/>
      <c r="GNA52" s="129"/>
      <c r="GNB52" s="129"/>
      <c r="GNC52" s="129"/>
      <c r="GND52" s="129"/>
      <c r="GNE52" s="129"/>
      <c r="GNF52" s="129"/>
      <c r="GNG52" s="129"/>
      <c r="GNH52" s="129"/>
      <c r="GNI52" s="129"/>
      <c r="GWI52" s="129"/>
      <c r="GWJ52" s="129"/>
      <c r="GWR52" s="129"/>
      <c r="GWS52" s="129"/>
      <c r="GWT52" s="129"/>
      <c r="GWU52" s="129"/>
      <c r="GWV52" s="129"/>
      <c r="GWW52" s="129"/>
      <c r="GWX52" s="129"/>
      <c r="GWY52" s="129"/>
      <c r="GWZ52" s="129"/>
      <c r="GXA52" s="129"/>
      <c r="GXB52" s="129"/>
      <c r="GXC52" s="129"/>
      <c r="GXD52" s="129"/>
      <c r="GXE52" s="129"/>
      <c r="HGE52" s="129"/>
      <c r="HGF52" s="129"/>
      <c r="HGN52" s="129"/>
      <c r="HGO52" s="129"/>
      <c r="HGP52" s="129"/>
      <c r="HGQ52" s="129"/>
      <c r="HGR52" s="129"/>
      <c r="HGS52" s="129"/>
      <c r="HGT52" s="129"/>
      <c r="HGU52" s="129"/>
      <c r="HGV52" s="129"/>
      <c r="HGW52" s="129"/>
      <c r="HGX52" s="129"/>
      <c r="HGY52" s="129"/>
      <c r="HGZ52" s="129"/>
      <c r="HHA52" s="129"/>
      <c r="HQA52" s="129"/>
      <c r="HQB52" s="129"/>
      <c r="HQJ52" s="129"/>
      <c r="HQK52" s="129"/>
      <c r="HQL52" s="129"/>
      <c r="HQM52" s="129"/>
      <c r="HQN52" s="129"/>
      <c r="HQO52" s="129"/>
      <c r="HQP52" s="129"/>
      <c r="HQQ52" s="129"/>
      <c r="HQR52" s="129"/>
      <c r="HQS52" s="129"/>
      <c r="HQT52" s="129"/>
      <c r="HQU52" s="129"/>
      <c r="HQV52" s="129"/>
      <c r="HQW52" s="129"/>
      <c r="HZW52" s="129"/>
      <c r="HZX52" s="129"/>
      <c r="IAF52" s="129"/>
      <c r="IAG52" s="129"/>
      <c r="IAH52" s="129"/>
      <c r="IAI52" s="129"/>
      <c r="IAJ52" s="129"/>
      <c r="IAK52" s="129"/>
      <c r="IAL52" s="129"/>
      <c r="IAM52" s="129"/>
      <c r="IAN52" s="129"/>
      <c r="IAO52" s="129"/>
      <c r="IAP52" s="129"/>
      <c r="IAQ52" s="129"/>
      <c r="IAR52" s="129"/>
      <c r="IAS52" s="129"/>
      <c r="IJS52" s="129"/>
      <c r="IJT52" s="129"/>
      <c r="IKB52" s="129"/>
      <c r="IKC52" s="129"/>
      <c r="IKD52" s="129"/>
      <c r="IKE52" s="129"/>
      <c r="IKF52" s="129"/>
      <c r="IKG52" s="129"/>
      <c r="IKH52" s="129"/>
      <c r="IKI52" s="129"/>
      <c r="IKJ52" s="129"/>
      <c r="IKK52" s="129"/>
      <c r="IKL52" s="129"/>
      <c r="IKM52" s="129"/>
      <c r="IKN52" s="129"/>
      <c r="IKO52" s="129"/>
      <c r="ITO52" s="129"/>
      <c r="ITP52" s="129"/>
      <c r="ITX52" s="129"/>
      <c r="ITY52" s="129"/>
      <c r="ITZ52" s="129"/>
      <c r="IUA52" s="129"/>
      <c r="IUB52" s="129"/>
      <c r="IUC52" s="129"/>
      <c r="IUD52" s="129"/>
      <c r="IUE52" s="129"/>
      <c r="IUF52" s="129"/>
      <c r="IUG52" s="129"/>
      <c r="IUH52" s="129"/>
      <c r="IUI52" s="129"/>
      <c r="IUJ52" s="129"/>
      <c r="IUK52" s="129"/>
      <c r="JDK52" s="129"/>
      <c r="JDL52" s="129"/>
      <c r="JDT52" s="129"/>
      <c r="JDU52" s="129"/>
      <c r="JDV52" s="129"/>
      <c r="JDW52" s="129"/>
      <c r="JDX52" s="129"/>
      <c r="JDY52" s="129"/>
      <c r="JDZ52" s="129"/>
      <c r="JEA52" s="129"/>
      <c r="JEB52" s="129"/>
      <c r="JEC52" s="129"/>
      <c r="JED52" s="129"/>
      <c r="JEE52" s="129"/>
      <c r="JEF52" s="129"/>
      <c r="JEG52" s="129"/>
      <c r="JNG52" s="129"/>
      <c r="JNH52" s="129"/>
      <c r="JNP52" s="129"/>
      <c r="JNQ52" s="129"/>
      <c r="JNR52" s="129"/>
      <c r="JNS52" s="129"/>
      <c r="JNT52" s="129"/>
      <c r="JNU52" s="129"/>
      <c r="JNV52" s="129"/>
      <c r="JNW52" s="129"/>
      <c r="JNX52" s="129"/>
      <c r="JNY52" s="129"/>
      <c r="JNZ52" s="129"/>
      <c r="JOA52" s="129"/>
      <c r="JOB52" s="129"/>
      <c r="JOC52" s="129"/>
      <c r="JXC52" s="129"/>
      <c r="JXD52" s="129"/>
      <c r="JXL52" s="129"/>
      <c r="JXM52" s="129"/>
      <c r="JXN52" s="129"/>
      <c r="JXO52" s="129"/>
      <c r="JXP52" s="129"/>
      <c r="JXQ52" s="129"/>
      <c r="JXR52" s="129"/>
      <c r="JXS52" s="129"/>
      <c r="JXT52" s="129"/>
      <c r="JXU52" s="129"/>
      <c r="JXV52" s="129"/>
      <c r="JXW52" s="129"/>
      <c r="JXX52" s="129"/>
      <c r="JXY52" s="129"/>
      <c r="KGY52" s="129"/>
      <c r="KGZ52" s="129"/>
      <c r="KHH52" s="129"/>
      <c r="KHI52" s="129"/>
      <c r="KHJ52" s="129"/>
      <c r="KHK52" s="129"/>
      <c r="KHL52" s="129"/>
      <c r="KHM52" s="129"/>
      <c r="KHN52" s="129"/>
      <c r="KHO52" s="129"/>
      <c r="KHP52" s="129"/>
      <c r="KHQ52" s="129"/>
      <c r="KHR52" s="129"/>
      <c r="KHS52" s="129"/>
      <c r="KHT52" s="129"/>
      <c r="KHU52" s="129"/>
      <c r="KQU52" s="129"/>
      <c r="KQV52" s="129"/>
      <c r="KRD52" s="129"/>
      <c r="KRE52" s="129"/>
      <c r="KRF52" s="129"/>
      <c r="KRG52" s="129"/>
      <c r="KRH52" s="129"/>
      <c r="KRI52" s="129"/>
      <c r="KRJ52" s="129"/>
      <c r="KRK52" s="129"/>
      <c r="KRL52" s="129"/>
      <c r="KRM52" s="129"/>
      <c r="KRN52" s="129"/>
      <c r="KRO52" s="129"/>
      <c r="KRP52" s="129"/>
      <c r="KRQ52" s="129"/>
      <c r="LAQ52" s="129"/>
      <c r="LAR52" s="129"/>
      <c r="LAZ52" s="129"/>
      <c r="LBA52" s="129"/>
      <c r="LBB52" s="129"/>
      <c r="LBC52" s="129"/>
      <c r="LBD52" s="129"/>
      <c r="LBE52" s="129"/>
      <c r="LBF52" s="129"/>
      <c r="LBG52" s="129"/>
      <c r="LBH52" s="129"/>
      <c r="LBI52" s="129"/>
      <c r="LBJ52" s="129"/>
      <c r="LBK52" s="129"/>
      <c r="LBL52" s="129"/>
      <c r="LBM52" s="129"/>
      <c r="LKM52" s="129"/>
      <c r="LKN52" s="129"/>
      <c r="LKV52" s="129"/>
      <c r="LKW52" s="129"/>
      <c r="LKX52" s="129"/>
      <c r="LKY52" s="129"/>
      <c r="LKZ52" s="129"/>
      <c r="LLA52" s="129"/>
      <c r="LLB52" s="129"/>
      <c r="LLC52" s="129"/>
      <c r="LLD52" s="129"/>
      <c r="LLE52" s="129"/>
      <c r="LLF52" s="129"/>
      <c r="LLG52" s="129"/>
      <c r="LLH52" s="129"/>
      <c r="LLI52" s="129"/>
      <c r="LUI52" s="129"/>
      <c r="LUJ52" s="129"/>
      <c r="LUR52" s="129"/>
      <c r="LUS52" s="129"/>
      <c r="LUT52" s="129"/>
      <c r="LUU52" s="129"/>
      <c r="LUV52" s="129"/>
      <c r="LUW52" s="129"/>
      <c r="LUX52" s="129"/>
      <c r="LUY52" s="129"/>
      <c r="LUZ52" s="129"/>
      <c r="LVA52" s="129"/>
      <c r="LVB52" s="129"/>
      <c r="LVC52" s="129"/>
      <c r="LVD52" s="129"/>
      <c r="LVE52" s="129"/>
      <c r="MEE52" s="129"/>
      <c r="MEF52" s="129"/>
      <c r="MEN52" s="129"/>
      <c r="MEO52" s="129"/>
      <c r="MEP52" s="129"/>
      <c r="MEQ52" s="129"/>
      <c r="MER52" s="129"/>
      <c r="MES52" s="129"/>
      <c r="MET52" s="129"/>
      <c r="MEU52" s="129"/>
      <c r="MEV52" s="129"/>
      <c r="MEW52" s="129"/>
      <c r="MEX52" s="129"/>
      <c r="MEY52" s="129"/>
      <c r="MEZ52" s="129"/>
      <c r="MFA52" s="129"/>
      <c r="MOA52" s="129"/>
      <c r="MOB52" s="129"/>
      <c r="MOJ52" s="129"/>
      <c r="MOK52" s="129"/>
      <c r="MOL52" s="129"/>
      <c r="MOM52" s="129"/>
      <c r="MON52" s="129"/>
      <c r="MOO52" s="129"/>
      <c r="MOP52" s="129"/>
      <c r="MOQ52" s="129"/>
      <c r="MOR52" s="129"/>
      <c r="MOS52" s="129"/>
      <c r="MOT52" s="129"/>
      <c r="MOU52" s="129"/>
      <c r="MOV52" s="129"/>
      <c r="MOW52" s="129"/>
      <c r="MXW52" s="129"/>
      <c r="MXX52" s="129"/>
      <c r="MYF52" s="129"/>
      <c r="MYG52" s="129"/>
      <c r="MYH52" s="129"/>
      <c r="MYI52" s="129"/>
      <c r="MYJ52" s="129"/>
      <c r="MYK52" s="129"/>
      <c r="MYL52" s="129"/>
      <c r="MYM52" s="129"/>
      <c r="MYN52" s="129"/>
      <c r="MYO52" s="129"/>
      <c r="MYP52" s="129"/>
      <c r="MYQ52" s="129"/>
      <c r="MYR52" s="129"/>
      <c r="MYS52" s="129"/>
      <c r="NHS52" s="129"/>
      <c r="NHT52" s="129"/>
      <c r="NIB52" s="129"/>
      <c r="NIC52" s="129"/>
      <c r="NID52" s="129"/>
      <c r="NIE52" s="129"/>
      <c r="NIF52" s="129"/>
      <c r="NIG52" s="129"/>
      <c r="NIH52" s="129"/>
      <c r="NII52" s="129"/>
      <c r="NIJ52" s="129"/>
      <c r="NIK52" s="129"/>
      <c r="NIL52" s="129"/>
      <c r="NIM52" s="129"/>
      <c r="NIN52" s="129"/>
      <c r="NIO52" s="129"/>
      <c r="NRO52" s="129"/>
      <c r="NRP52" s="129"/>
      <c r="NRX52" s="129"/>
      <c r="NRY52" s="129"/>
      <c r="NRZ52" s="129"/>
      <c r="NSA52" s="129"/>
      <c r="NSB52" s="129"/>
      <c r="NSC52" s="129"/>
      <c r="NSD52" s="129"/>
      <c r="NSE52" s="129"/>
      <c r="NSF52" s="129"/>
      <c r="NSG52" s="129"/>
      <c r="NSH52" s="129"/>
      <c r="NSI52" s="129"/>
      <c r="NSJ52" s="129"/>
      <c r="NSK52" s="129"/>
      <c r="OBK52" s="129"/>
      <c r="OBL52" s="129"/>
      <c r="OBT52" s="129"/>
      <c r="OBU52" s="129"/>
      <c r="OBV52" s="129"/>
      <c r="OBW52" s="129"/>
      <c r="OBX52" s="129"/>
      <c r="OBY52" s="129"/>
      <c r="OBZ52" s="129"/>
      <c r="OCA52" s="129"/>
      <c r="OCB52" s="129"/>
      <c r="OCC52" s="129"/>
      <c r="OCD52" s="129"/>
      <c r="OCE52" s="129"/>
      <c r="OCF52" s="129"/>
      <c r="OCG52" s="129"/>
      <c r="OLG52" s="129"/>
      <c r="OLH52" s="129"/>
      <c r="OLP52" s="129"/>
      <c r="OLQ52" s="129"/>
      <c r="OLR52" s="129"/>
      <c r="OLS52" s="129"/>
      <c r="OLT52" s="129"/>
      <c r="OLU52" s="129"/>
      <c r="OLV52" s="129"/>
      <c r="OLW52" s="129"/>
      <c r="OLX52" s="129"/>
      <c r="OLY52" s="129"/>
      <c r="OLZ52" s="129"/>
      <c r="OMA52" s="129"/>
      <c r="OMB52" s="129"/>
      <c r="OMC52" s="129"/>
      <c r="OVC52" s="129"/>
      <c r="OVD52" s="129"/>
      <c r="OVL52" s="129"/>
      <c r="OVM52" s="129"/>
      <c r="OVN52" s="129"/>
      <c r="OVO52" s="129"/>
      <c r="OVP52" s="129"/>
      <c r="OVQ52" s="129"/>
      <c r="OVR52" s="129"/>
      <c r="OVS52" s="129"/>
      <c r="OVT52" s="129"/>
      <c r="OVU52" s="129"/>
      <c r="OVV52" s="129"/>
      <c r="OVW52" s="129"/>
      <c r="OVX52" s="129"/>
      <c r="OVY52" s="129"/>
      <c r="PEY52" s="129"/>
      <c r="PEZ52" s="129"/>
      <c r="PFH52" s="129"/>
      <c r="PFI52" s="129"/>
      <c r="PFJ52" s="129"/>
      <c r="PFK52" s="129"/>
      <c r="PFL52" s="129"/>
      <c r="PFM52" s="129"/>
      <c r="PFN52" s="129"/>
      <c r="PFO52" s="129"/>
      <c r="PFP52" s="129"/>
      <c r="PFQ52" s="129"/>
      <c r="PFR52" s="129"/>
      <c r="PFS52" s="129"/>
      <c r="PFT52" s="129"/>
      <c r="PFU52" s="129"/>
      <c r="POU52" s="129"/>
      <c r="POV52" s="129"/>
      <c r="PPD52" s="129"/>
      <c r="PPE52" s="129"/>
      <c r="PPF52" s="129"/>
      <c r="PPG52" s="129"/>
      <c r="PPH52" s="129"/>
      <c r="PPI52" s="129"/>
      <c r="PPJ52" s="129"/>
      <c r="PPK52" s="129"/>
      <c r="PPL52" s="129"/>
      <c r="PPM52" s="129"/>
      <c r="PPN52" s="129"/>
      <c r="PPO52" s="129"/>
      <c r="PPP52" s="129"/>
      <c r="PPQ52" s="129"/>
      <c r="PYQ52" s="129"/>
      <c r="PYR52" s="129"/>
      <c r="PYZ52" s="129"/>
      <c r="PZA52" s="129"/>
      <c r="PZB52" s="129"/>
      <c r="PZC52" s="129"/>
      <c r="PZD52" s="129"/>
      <c r="PZE52" s="129"/>
      <c r="PZF52" s="129"/>
      <c r="PZG52" s="129"/>
      <c r="PZH52" s="129"/>
      <c r="PZI52" s="129"/>
      <c r="PZJ52" s="129"/>
      <c r="PZK52" s="129"/>
      <c r="PZL52" s="129"/>
      <c r="PZM52" s="129"/>
      <c r="QIM52" s="129"/>
      <c r="QIN52" s="129"/>
      <c r="QIV52" s="129"/>
      <c r="QIW52" s="129"/>
      <c r="QIX52" s="129"/>
      <c r="QIY52" s="129"/>
      <c r="QIZ52" s="129"/>
      <c r="QJA52" s="129"/>
      <c r="QJB52" s="129"/>
      <c r="QJC52" s="129"/>
      <c r="QJD52" s="129"/>
      <c r="QJE52" s="129"/>
      <c r="QJF52" s="129"/>
      <c r="QJG52" s="129"/>
      <c r="QJH52" s="129"/>
      <c r="QJI52" s="129"/>
      <c r="QSI52" s="129"/>
      <c r="QSJ52" s="129"/>
      <c r="QSR52" s="129"/>
      <c r="QSS52" s="129"/>
      <c r="QST52" s="129"/>
      <c r="QSU52" s="129"/>
      <c r="QSV52" s="129"/>
      <c r="QSW52" s="129"/>
      <c r="QSX52" s="129"/>
      <c r="QSY52" s="129"/>
      <c r="QSZ52" s="129"/>
      <c r="QTA52" s="129"/>
      <c r="QTB52" s="129"/>
      <c r="QTC52" s="129"/>
      <c r="QTD52" s="129"/>
      <c r="QTE52" s="129"/>
      <c r="RCE52" s="129"/>
      <c r="RCF52" s="129"/>
      <c r="RCN52" s="129"/>
      <c r="RCO52" s="129"/>
      <c r="RCP52" s="129"/>
      <c r="RCQ52" s="129"/>
      <c r="RCR52" s="129"/>
      <c r="RCS52" s="129"/>
      <c r="RCT52" s="129"/>
      <c r="RCU52" s="129"/>
      <c r="RCV52" s="129"/>
      <c r="RCW52" s="129"/>
      <c r="RCX52" s="129"/>
      <c r="RCY52" s="129"/>
      <c r="RCZ52" s="129"/>
      <c r="RDA52" s="129"/>
      <c r="RMA52" s="129"/>
      <c r="RMB52" s="129"/>
      <c r="RMJ52" s="129"/>
      <c r="RMK52" s="129"/>
      <c r="RML52" s="129"/>
      <c r="RMM52" s="129"/>
      <c r="RMN52" s="129"/>
      <c r="RMO52" s="129"/>
      <c r="RMP52" s="129"/>
      <c r="RMQ52" s="129"/>
      <c r="RMR52" s="129"/>
      <c r="RMS52" s="129"/>
      <c r="RMT52" s="129"/>
      <c r="RMU52" s="129"/>
      <c r="RMV52" s="129"/>
      <c r="RMW52" s="129"/>
      <c r="RVW52" s="129"/>
      <c r="RVX52" s="129"/>
      <c r="RWF52" s="129"/>
      <c r="RWG52" s="129"/>
      <c r="RWH52" s="129"/>
      <c r="RWI52" s="129"/>
      <c r="RWJ52" s="129"/>
      <c r="RWK52" s="129"/>
      <c r="RWL52" s="129"/>
      <c r="RWM52" s="129"/>
      <c r="RWN52" s="129"/>
      <c r="RWO52" s="129"/>
      <c r="RWP52" s="129"/>
      <c r="RWQ52" s="129"/>
      <c r="RWR52" s="129"/>
      <c r="RWS52" s="129"/>
      <c r="SFS52" s="129"/>
      <c r="SFT52" s="129"/>
      <c r="SGB52" s="129"/>
      <c r="SGC52" s="129"/>
      <c r="SGD52" s="129"/>
      <c r="SGE52" s="129"/>
      <c r="SGF52" s="129"/>
      <c r="SGG52" s="129"/>
      <c r="SGH52" s="129"/>
      <c r="SGI52" s="129"/>
      <c r="SGJ52" s="129"/>
      <c r="SGK52" s="129"/>
      <c r="SGL52" s="129"/>
      <c r="SGM52" s="129"/>
      <c r="SGN52" s="129"/>
      <c r="SGO52" s="129"/>
      <c r="SPO52" s="129"/>
      <c r="SPP52" s="129"/>
      <c r="SPX52" s="129"/>
      <c r="SPY52" s="129"/>
      <c r="SPZ52" s="129"/>
      <c r="SQA52" s="129"/>
      <c r="SQB52" s="129"/>
      <c r="SQC52" s="129"/>
      <c r="SQD52" s="129"/>
      <c r="SQE52" s="129"/>
      <c r="SQF52" s="129"/>
      <c r="SQG52" s="129"/>
      <c r="SQH52" s="129"/>
      <c r="SQI52" s="129"/>
      <c r="SQJ52" s="129"/>
      <c r="SQK52" s="129"/>
      <c r="SZK52" s="129"/>
      <c r="SZL52" s="129"/>
      <c r="SZT52" s="129"/>
      <c r="SZU52" s="129"/>
      <c r="SZV52" s="129"/>
      <c r="SZW52" s="129"/>
      <c r="SZX52" s="129"/>
      <c r="SZY52" s="129"/>
      <c r="SZZ52" s="129"/>
      <c r="TAA52" s="129"/>
      <c r="TAB52" s="129"/>
      <c r="TAC52" s="129"/>
      <c r="TAD52" s="129"/>
      <c r="TAE52" s="129"/>
      <c r="TAF52" s="129"/>
      <c r="TAG52" s="129"/>
      <c r="TJG52" s="129"/>
      <c r="TJH52" s="129"/>
      <c r="TJP52" s="129"/>
      <c r="TJQ52" s="129"/>
      <c r="TJR52" s="129"/>
      <c r="TJS52" s="129"/>
      <c r="TJT52" s="129"/>
      <c r="TJU52" s="129"/>
      <c r="TJV52" s="129"/>
      <c r="TJW52" s="129"/>
      <c r="TJX52" s="129"/>
      <c r="TJY52" s="129"/>
      <c r="TJZ52" s="129"/>
      <c r="TKA52" s="129"/>
      <c r="TKB52" s="129"/>
      <c r="TKC52" s="129"/>
      <c r="TTC52" s="129"/>
      <c r="TTD52" s="129"/>
      <c r="TTL52" s="129"/>
      <c r="TTM52" s="129"/>
      <c r="TTN52" s="129"/>
      <c r="TTO52" s="129"/>
      <c r="TTP52" s="129"/>
      <c r="TTQ52" s="129"/>
      <c r="TTR52" s="129"/>
      <c r="TTS52" s="129"/>
      <c r="TTT52" s="129"/>
      <c r="TTU52" s="129"/>
      <c r="TTV52" s="129"/>
      <c r="TTW52" s="129"/>
      <c r="TTX52" s="129"/>
      <c r="TTY52" s="129"/>
      <c r="UCY52" s="129"/>
      <c r="UCZ52" s="129"/>
      <c r="UDH52" s="129"/>
      <c r="UDI52" s="129"/>
      <c r="UDJ52" s="129"/>
      <c r="UDK52" s="129"/>
      <c r="UDL52" s="129"/>
      <c r="UDM52" s="129"/>
      <c r="UDN52" s="129"/>
      <c r="UDO52" s="129"/>
      <c r="UDP52" s="129"/>
      <c r="UDQ52" s="129"/>
      <c r="UDR52" s="129"/>
      <c r="UDS52" s="129"/>
      <c r="UDT52" s="129"/>
      <c r="UDU52" s="129"/>
      <c r="UMU52" s="129"/>
      <c r="UMV52" s="129"/>
      <c r="UND52" s="129"/>
      <c r="UNE52" s="129"/>
      <c r="UNF52" s="129"/>
      <c r="UNG52" s="129"/>
      <c r="UNH52" s="129"/>
      <c r="UNI52" s="129"/>
      <c r="UNJ52" s="129"/>
      <c r="UNK52" s="129"/>
      <c r="UNL52" s="129"/>
      <c r="UNM52" s="129"/>
      <c r="UNN52" s="129"/>
      <c r="UNO52" s="129"/>
      <c r="UNP52" s="129"/>
      <c r="UNQ52" s="129"/>
      <c r="UWQ52" s="129"/>
      <c r="UWR52" s="129"/>
      <c r="UWZ52" s="129"/>
      <c r="UXA52" s="129"/>
      <c r="UXB52" s="129"/>
      <c r="UXC52" s="129"/>
      <c r="UXD52" s="129"/>
      <c r="UXE52" s="129"/>
      <c r="UXF52" s="129"/>
      <c r="UXG52" s="129"/>
      <c r="UXH52" s="129"/>
      <c r="UXI52" s="129"/>
      <c r="UXJ52" s="129"/>
      <c r="UXK52" s="129"/>
      <c r="UXL52" s="129"/>
      <c r="UXM52" s="129"/>
      <c r="VGM52" s="129"/>
      <c r="VGN52" s="129"/>
      <c r="VGV52" s="129"/>
      <c r="VGW52" s="129"/>
      <c r="VGX52" s="129"/>
      <c r="VGY52" s="129"/>
      <c r="VGZ52" s="129"/>
      <c r="VHA52" s="129"/>
      <c r="VHB52" s="129"/>
      <c r="VHC52" s="129"/>
      <c r="VHD52" s="129"/>
      <c r="VHE52" s="129"/>
      <c r="VHF52" s="129"/>
      <c r="VHG52" s="129"/>
      <c r="VHH52" s="129"/>
      <c r="VHI52" s="129"/>
      <c r="VQI52" s="129"/>
      <c r="VQJ52" s="129"/>
      <c r="VQR52" s="129"/>
      <c r="VQS52" s="129"/>
      <c r="VQT52" s="129"/>
      <c r="VQU52" s="129"/>
      <c r="VQV52" s="129"/>
      <c r="VQW52" s="129"/>
      <c r="VQX52" s="129"/>
      <c r="VQY52" s="129"/>
      <c r="VQZ52" s="129"/>
      <c r="VRA52" s="129"/>
      <c r="VRB52" s="129"/>
      <c r="VRC52" s="129"/>
      <c r="VRD52" s="129"/>
      <c r="VRE52" s="129"/>
      <c r="WAE52" s="129"/>
      <c r="WAF52" s="129"/>
      <c r="WAN52" s="129"/>
      <c r="WAO52" s="129"/>
      <c r="WAP52" s="129"/>
      <c r="WAQ52" s="129"/>
      <c r="WAR52" s="129"/>
      <c r="WAS52" s="129"/>
      <c r="WAT52" s="129"/>
      <c r="WAU52" s="129"/>
      <c r="WAV52" s="129"/>
      <c r="WAW52" s="129"/>
      <c r="WAX52" s="129"/>
      <c r="WAY52" s="129"/>
      <c r="WAZ52" s="129"/>
      <c r="WBA52" s="129"/>
      <c r="WKA52" s="129"/>
      <c r="WKB52" s="129"/>
      <c r="WKJ52" s="129"/>
      <c r="WKK52" s="129"/>
      <c r="WKL52" s="129"/>
      <c r="WKM52" s="129"/>
      <c r="WKN52" s="129"/>
      <c r="WKO52" s="129"/>
      <c r="WKP52" s="129"/>
      <c r="WKQ52" s="129"/>
      <c r="WKR52" s="129"/>
      <c r="WKS52" s="129"/>
      <c r="WKT52" s="129"/>
      <c r="WKU52" s="129"/>
      <c r="WKV52" s="129"/>
      <c r="WKW52" s="129"/>
      <c r="WTW52" s="129"/>
      <c r="WTX52" s="129"/>
      <c r="WUF52" s="129"/>
      <c r="WUG52" s="129"/>
      <c r="WUH52" s="129"/>
      <c r="WUI52" s="129"/>
      <c r="WUJ52" s="129"/>
      <c r="WUK52" s="129"/>
      <c r="WUL52" s="129"/>
      <c r="WUM52" s="129"/>
      <c r="WUN52" s="129"/>
      <c r="WUO52" s="129"/>
      <c r="WUP52" s="129"/>
      <c r="WUQ52" s="129"/>
      <c r="WUR52" s="129"/>
      <c r="WUS52" s="129"/>
    </row>
    <row r="53" spans="1:1009 1243:2033 2267:3057 3291:4081 4315:5105 5339:6129 6363:7153 7387:8177 8411:9201 9435:10225 10459:11249 11483:12273 12507:13297 13531:14321 14555:15345 15579:16113" s="120" customFormat="1" ht="31.5" outlineLevel="1">
      <c r="A53" s="137"/>
      <c r="B53" s="263" t="s">
        <v>431</v>
      </c>
      <c r="C53" s="248"/>
      <c r="D53" s="258">
        <v>102.36799999999999</v>
      </c>
      <c r="E53" s="257"/>
      <c r="F53" s="258">
        <v>102.36799999999999</v>
      </c>
      <c r="G53" s="245">
        <v>0</v>
      </c>
      <c r="H53" s="229">
        <f t="shared" si="0"/>
        <v>81.599999999999994</v>
      </c>
      <c r="I53" s="247"/>
      <c r="J53" s="275">
        <f>81600000/1000000</f>
        <v>81.599999999999994</v>
      </c>
      <c r="K53" s="247"/>
      <c r="L53" s="247"/>
      <c r="M53" s="248"/>
      <c r="HK53" s="129"/>
      <c r="HL53" s="129"/>
      <c r="HT53" s="129"/>
      <c r="HU53" s="129"/>
      <c r="HV53" s="129"/>
      <c r="HW53" s="129"/>
      <c r="HX53" s="129"/>
      <c r="HY53" s="129"/>
      <c r="HZ53" s="129"/>
      <c r="IA53" s="129"/>
      <c r="IB53" s="129"/>
      <c r="IC53" s="129"/>
      <c r="ID53" s="129"/>
      <c r="IE53" s="129"/>
      <c r="IF53" s="129"/>
      <c r="IG53" s="129"/>
      <c r="RG53" s="129"/>
      <c r="RH53" s="129"/>
      <c r="RP53" s="129"/>
      <c r="RQ53" s="129"/>
      <c r="RR53" s="129"/>
      <c r="RS53" s="129"/>
      <c r="RT53" s="129"/>
      <c r="RU53" s="129"/>
      <c r="RV53" s="129"/>
      <c r="RW53" s="129"/>
      <c r="RX53" s="129"/>
      <c r="RY53" s="129"/>
      <c r="RZ53" s="129"/>
      <c r="SA53" s="129"/>
      <c r="SB53" s="129"/>
      <c r="SC53" s="129"/>
      <c r="ABC53" s="129"/>
      <c r="ABD53" s="129"/>
      <c r="ABL53" s="129"/>
      <c r="ABM53" s="129"/>
      <c r="ABN53" s="129"/>
      <c r="ABO53" s="129"/>
      <c r="ABP53" s="129"/>
      <c r="ABQ53" s="129"/>
      <c r="ABR53" s="129"/>
      <c r="ABS53" s="129"/>
      <c r="ABT53" s="129"/>
      <c r="ABU53" s="129"/>
      <c r="ABV53" s="129"/>
      <c r="ABW53" s="129"/>
      <c r="ABX53" s="129"/>
      <c r="ABY53" s="129"/>
      <c r="AKY53" s="129"/>
      <c r="AKZ53" s="129"/>
      <c r="ALH53" s="129"/>
      <c r="ALI53" s="129"/>
      <c r="ALJ53" s="129"/>
      <c r="ALK53" s="129"/>
      <c r="ALL53" s="129"/>
      <c r="ALM53" s="129"/>
      <c r="ALN53" s="129"/>
      <c r="ALO53" s="129"/>
      <c r="ALP53" s="129"/>
      <c r="ALQ53" s="129"/>
      <c r="ALR53" s="129"/>
      <c r="ALS53" s="129"/>
      <c r="ALT53" s="129"/>
      <c r="ALU53" s="129"/>
      <c r="AUU53" s="129"/>
      <c r="AUV53" s="129"/>
      <c r="AVD53" s="129"/>
      <c r="AVE53" s="129"/>
      <c r="AVF53" s="129"/>
      <c r="AVG53" s="129"/>
      <c r="AVH53" s="129"/>
      <c r="AVI53" s="129"/>
      <c r="AVJ53" s="129"/>
      <c r="AVK53" s="129"/>
      <c r="AVL53" s="129"/>
      <c r="AVM53" s="129"/>
      <c r="AVN53" s="129"/>
      <c r="AVO53" s="129"/>
      <c r="AVP53" s="129"/>
      <c r="AVQ53" s="129"/>
      <c r="BEQ53" s="129"/>
      <c r="BER53" s="129"/>
      <c r="BEZ53" s="129"/>
      <c r="BFA53" s="129"/>
      <c r="BFB53" s="129"/>
      <c r="BFC53" s="129"/>
      <c r="BFD53" s="129"/>
      <c r="BFE53" s="129"/>
      <c r="BFF53" s="129"/>
      <c r="BFG53" s="129"/>
      <c r="BFH53" s="129"/>
      <c r="BFI53" s="129"/>
      <c r="BFJ53" s="129"/>
      <c r="BFK53" s="129"/>
      <c r="BFL53" s="129"/>
      <c r="BFM53" s="129"/>
      <c r="BOM53" s="129"/>
      <c r="BON53" s="129"/>
      <c r="BOV53" s="129"/>
      <c r="BOW53" s="129"/>
      <c r="BOX53" s="129"/>
      <c r="BOY53" s="129"/>
      <c r="BOZ53" s="129"/>
      <c r="BPA53" s="129"/>
      <c r="BPB53" s="129"/>
      <c r="BPC53" s="129"/>
      <c r="BPD53" s="129"/>
      <c r="BPE53" s="129"/>
      <c r="BPF53" s="129"/>
      <c r="BPG53" s="129"/>
      <c r="BPH53" s="129"/>
      <c r="BPI53" s="129"/>
      <c r="BYI53" s="129"/>
      <c r="BYJ53" s="129"/>
      <c r="BYR53" s="129"/>
      <c r="BYS53" s="129"/>
      <c r="BYT53" s="129"/>
      <c r="BYU53" s="129"/>
      <c r="BYV53" s="129"/>
      <c r="BYW53" s="129"/>
      <c r="BYX53" s="129"/>
      <c r="BYY53" s="129"/>
      <c r="BYZ53" s="129"/>
      <c r="BZA53" s="129"/>
      <c r="BZB53" s="129"/>
      <c r="BZC53" s="129"/>
      <c r="BZD53" s="129"/>
      <c r="BZE53" s="129"/>
      <c r="CIE53" s="129"/>
      <c r="CIF53" s="129"/>
      <c r="CIN53" s="129"/>
      <c r="CIO53" s="129"/>
      <c r="CIP53" s="129"/>
      <c r="CIQ53" s="129"/>
      <c r="CIR53" s="129"/>
      <c r="CIS53" s="129"/>
      <c r="CIT53" s="129"/>
      <c r="CIU53" s="129"/>
      <c r="CIV53" s="129"/>
      <c r="CIW53" s="129"/>
      <c r="CIX53" s="129"/>
      <c r="CIY53" s="129"/>
      <c r="CIZ53" s="129"/>
      <c r="CJA53" s="129"/>
      <c r="CSA53" s="129"/>
      <c r="CSB53" s="129"/>
      <c r="CSJ53" s="129"/>
      <c r="CSK53" s="129"/>
      <c r="CSL53" s="129"/>
      <c r="CSM53" s="129"/>
      <c r="CSN53" s="129"/>
      <c r="CSO53" s="129"/>
      <c r="CSP53" s="129"/>
      <c r="CSQ53" s="129"/>
      <c r="CSR53" s="129"/>
      <c r="CSS53" s="129"/>
      <c r="CST53" s="129"/>
      <c r="CSU53" s="129"/>
      <c r="CSV53" s="129"/>
      <c r="CSW53" s="129"/>
      <c r="DBW53" s="129"/>
      <c r="DBX53" s="129"/>
      <c r="DCF53" s="129"/>
      <c r="DCG53" s="129"/>
      <c r="DCH53" s="129"/>
      <c r="DCI53" s="129"/>
      <c r="DCJ53" s="129"/>
      <c r="DCK53" s="129"/>
      <c r="DCL53" s="129"/>
      <c r="DCM53" s="129"/>
      <c r="DCN53" s="129"/>
      <c r="DCO53" s="129"/>
      <c r="DCP53" s="129"/>
      <c r="DCQ53" s="129"/>
      <c r="DCR53" s="129"/>
      <c r="DCS53" s="129"/>
      <c r="DLS53" s="129"/>
      <c r="DLT53" s="129"/>
      <c r="DMB53" s="129"/>
      <c r="DMC53" s="129"/>
      <c r="DMD53" s="129"/>
      <c r="DME53" s="129"/>
      <c r="DMF53" s="129"/>
      <c r="DMG53" s="129"/>
      <c r="DMH53" s="129"/>
      <c r="DMI53" s="129"/>
      <c r="DMJ53" s="129"/>
      <c r="DMK53" s="129"/>
      <c r="DML53" s="129"/>
      <c r="DMM53" s="129"/>
      <c r="DMN53" s="129"/>
      <c r="DMO53" s="129"/>
      <c r="DVO53" s="129"/>
      <c r="DVP53" s="129"/>
      <c r="DVX53" s="129"/>
      <c r="DVY53" s="129"/>
      <c r="DVZ53" s="129"/>
      <c r="DWA53" s="129"/>
      <c r="DWB53" s="129"/>
      <c r="DWC53" s="129"/>
      <c r="DWD53" s="129"/>
      <c r="DWE53" s="129"/>
      <c r="DWF53" s="129"/>
      <c r="DWG53" s="129"/>
      <c r="DWH53" s="129"/>
      <c r="DWI53" s="129"/>
      <c r="DWJ53" s="129"/>
      <c r="DWK53" s="129"/>
      <c r="EFK53" s="129"/>
      <c r="EFL53" s="129"/>
      <c r="EFT53" s="129"/>
      <c r="EFU53" s="129"/>
      <c r="EFV53" s="129"/>
      <c r="EFW53" s="129"/>
      <c r="EFX53" s="129"/>
      <c r="EFY53" s="129"/>
      <c r="EFZ53" s="129"/>
      <c r="EGA53" s="129"/>
      <c r="EGB53" s="129"/>
      <c r="EGC53" s="129"/>
      <c r="EGD53" s="129"/>
      <c r="EGE53" s="129"/>
      <c r="EGF53" s="129"/>
      <c r="EGG53" s="129"/>
      <c r="EPG53" s="129"/>
      <c r="EPH53" s="129"/>
      <c r="EPP53" s="129"/>
      <c r="EPQ53" s="129"/>
      <c r="EPR53" s="129"/>
      <c r="EPS53" s="129"/>
      <c r="EPT53" s="129"/>
      <c r="EPU53" s="129"/>
      <c r="EPV53" s="129"/>
      <c r="EPW53" s="129"/>
      <c r="EPX53" s="129"/>
      <c r="EPY53" s="129"/>
      <c r="EPZ53" s="129"/>
      <c r="EQA53" s="129"/>
      <c r="EQB53" s="129"/>
      <c r="EQC53" s="129"/>
      <c r="EZC53" s="129"/>
      <c r="EZD53" s="129"/>
      <c r="EZL53" s="129"/>
      <c r="EZM53" s="129"/>
      <c r="EZN53" s="129"/>
      <c r="EZO53" s="129"/>
      <c r="EZP53" s="129"/>
      <c r="EZQ53" s="129"/>
      <c r="EZR53" s="129"/>
      <c r="EZS53" s="129"/>
      <c r="EZT53" s="129"/>
      <c r="EZU53" s="129"/>
      <c r="EZV53" s="129"/>
      <c r="EZW53" s="129"/>
      <c r="EZX53" s="129"/>
      <c r="EZY53" s="129"/>
      <c r="FIY53" s="129"/>
      <c r="FIZ53" s="129"/>
      <c r="FJH53" s="129"/>
      <c r="FJI53" s="129"/>
      <c r="FJJ53" s="129"/>
      <c r="FJK53" s="129"/>
      <c r="FJL53" s="129"/>
      <c r="FJM53" s="129"/>
      <c r="FJN53" s="129"/>
      <c r="FJO53" s="129"/>
      <c r="FJP53" s="129"/>
      <c r="FJQ53" s="129"/>
      <c r="FJR53" s="129"/>
      <c r="FJS53" s="129"/>
      <c r="FJT53" s="129"/>
      <c r="FJU53" s="129"/>
      <c r="FSU53" s="129"/>
      <c r="FSV53" s="129"/>
      <c r="FTD53" s="129"/>
      <c r="FTE53" s="129"/>
      <c r="FTF53" s="129"/>
      <c r="FTG53" s="129"/>
      <c r="FTH53" s="129"/>
      <c r="FTI53" s="129"/>
      <c r="FTJ53" s="129"/>
      <c r="FTK53" s="129"/>
      <c r="FTL53" s="129"/>
      <c r="FTM53" s="129"/>
      <c r="FTN53" s="129"/>
      <c r="FTO53" s="129"/>
      <c r="FTP53" s="129"/>
      <c r="FTQ53" s="129"/>
      <c r="GCQ53" s="129"/>
      <c r="GCR53" s="129"/>
      <c r="GCZ53" s="129"/>
      <c r="GDA53" s="129"/>
      <c r="GDB53" s="129"/>
      <c r="GDC53" s="129"/>
      <c r="GDD53" s="129"/>
      <c r="GDE53" s="129"/>
      <c r="GDF53" s="129"/>
      <c r="GDG53" s="129"/>
      <c r="GDH53" s="129"/>
      <c r="GDI53" s="129"/>
      <c r="GDJ53" s="129"/>
      <c r="GDK53" s="129"/>
      <c r="GDL53" s="129"/>
      <c r="GDM53" s="129"/>
      <c r="GMM53" s="129"/>
      <c r="GMN53" s="129"/>
      <c r="GMV53" s="129"/>
      <c r="GMW53" s="129"/>
      <c r="GMX53" s="129"/>
      <c r="GMY53" s="129"/>
      <c r="GMZ53" s="129"/>
      <c r="GNA53" s="129"/>
      <c r="GNB53" s="129"/>
      <c r="GNC53" s="129"/>
      <c r="GND53" s="129"/>
      <c r="GNE53" s="129"/>
      <c r="GNF53" s="129"/>
      <c r="GNG53" s="129"/>
      <c r="GNH53" s="129"/>
      <c r="GNI53" s="129"/>
      <c r="GWI53" s="129"/>
      <c r="GWJ53" s="129"/>
      <c r="GWR53" s="129"/>
      <c r="GWS53" s="129"/>
      <c r="GWT53" s="129"/>
      <c r="GWU53" s="129"/>
      <c r="GWV53" s="129"/>
      <c r="GWW53" s="129"/>
      <c r="GWX53" s="129"/>
      <c r="GWY53" s="129"/>
      <c r="GWZ53" s="129"/>
      <c r="GXA53" s="129"/>
      <c r="GXB53" s="129"/>
      <c r="GXC53" s="129"/>
      <c r="GXD53" s="129"/>
      <c r="GXE53" s="129"/>
      <c r="HGE53" s="129"/>
      <c r="HGF53" s="129"/>
      <c r="HGN53" s="129"/>
      <c r="HGO53" s="129"/>
      <c r="HGP53" s="129"/>
      <c r="HGQ53" s="129"/>
      <c r="HGR53" s="129"/>
      <c r="HGS53" s="129"/>
      <c r="HGT53" s="129"/>
      <c r="HGU53" s="129"/>
      <c r="HGV53" s="129"/>
      <c r="HGW53" s="129"/>
      <c r="HGX53" s="129"/>
      <c r="HGY53" s="129"/>
      <c r="HGZ53" s="129"/>
      <c r="HHA53" s="129"/>
      <c r="HQA53" s="129"/>
      <c r="HQB53" s="129"/>
      <c r="HQJ53" s="129"/>
      <c r="HQK53" s="129"/>
      <c r="HQL53" s="129"/>
      <c r="HQM53" s="129"/>
      <c r="HQN53" s="129"/>
      <c r="HQO53" s="129"/>
      <c r="HQP53" s="129"/>
      <c r="HQQ53" s="129"/>
      <c r="HQR53" s="129"/>
      <c r="HQS53" s="129"/>
      <c r="HQT53" s="129"/>
      <c r="HQU53" s="129"/>
      <c r="HQV53" s="129"/>
      <c r="HQW53" s="129"/>
      <c r="HZW53" s="129"/>
      <c r="HZX53" s="129"/>
      <c r="IAF53" s="129"/>
      <c r="IAG53" s="129"/>
      <c r="IAH53" s="129"/>
      <c r="IAI53" s="129"/>
      <c r="IAJ53" s="129"/>
      <c r="IAK53" s="129"/>
      <c r="IAL53" s="129"/>
      <c r="IAM53" s="129"/>
      <c r="IAN53" s="129"/>
      <c r="IAO53" s="129"/>
      <c r="IAP53" s="129"/>
      <c r="IAQ53" s="129"/>
      <c r="IAR53" s="129"/>
      <c r="IAS53" s="129"/>
      <c r="IJS53" s="129"/>
      <c r="IJT53" s="129"/>
      <c r="IKB53" s="129"/>
      <c r="IKC53" s="129"/>
      <c r="IKD53" s="129"/>
      <c r="IKE53" s="129"/>
      <c r="IKF53" s="129"/>
      <c r="IKG53" s="129"/>
      <c r="IKH53" s="129"/>
      <c r="IKI53" s="129"/>
      <c r="IKJ53" s="129"/>
      <c r="IKK53" s="129"/>
      <c r="IKL53" s="129"/>
      <c r="IKM53" s="129"/>
      <c r="IKN53" s="129"/>
      <c r="IKO53" s="129"/>
      <c r="ITO53" s="129"/>
      <c r="ITP53" s="129"/>
      <c r="ITX53" s="129"/>
      <c r="ITY53" s="129"/>
      <c r="ITZ53" s="129"/>
      <c r="IUA53" s="129"/>
      <c r="IUB53" s="129"/>
      <c r="IUC53" s="129"/>
      <c r="IUD53" s="129"/>
      <c r="IUE53" s="129"/>
      <c r="IUF53" s="129"/>
      <c r="IUG53" s="129"/>
      <c r="IUH53" s="129"/>
      <c r="IUI53" s="129"/>
      <c r="IUJ53" s="129"/>
      <c r="IUK53" s="129"/>
      <c r="JDK53" s="129"/>
      <c r="JDL53" s="129"/>
      <c r="JDT53" s="129"/>
      <c r="JDU53" s="129"/>
      <c r="JDV53" s="129"/>
      <c r="JDW53" s="129"/>
      <c r="JDX53" s="129"/>
      <c r="JDY53" s="129"/>
      <c r="JDZ53" s="129"/>
      <c r="JEA53" s="129"/>
      <c r="JEB53" s="129"/>
      <c r="JEC53" s="129"/>
      <c r="JED53" s="129"/>
      <c r="JEE53" s="129"/>
      <c r="JEF53" s="129"/>
      <c r="JEG53" s="129"/>
      <c r="JNG53" s="129"/>
      <c r="JNH53" s="129"/>
      <c r="JNP53" s="129"/>
      <c r="JNQ53" s="129"/>
      <c r="JNR53" s="129"/>
      <c r="JNS53" s="129"/>
      <c r="JNT53" s="129"/>
      <c r="JNU53" s="129"/>
      <c r="JNV53" s="129"/>
      <c r="JNW53" s="129"/>
      <c r="JNX53" s="129"/>
      <c r="JNY53" s="129"/>
      <c r="JNZ53" s="129"/>
      <c r="JOA53" s="129"/>
      <c r="JOB53" s="129"/>
      <c r="JOC53" s="129"/>
      <c r="JXC53" s="129"/>
      <c r="JXD53" s="129"/>
      <c r="JXL53" s="129"/>
      <c r="JXM53" s="129"/>
      <c r="JXN53" s="129"/>
      <c r="JXO53" s="129"/>
      <c r="JXP53" s="129"/>
      <c r="JXQ53" s="129"/>
      <c r="JXR53" s="129"/>
      <c r="JXS53" s="129"/>
      <c r="JXT53" s="129"/>
      <c r="JXU53" s="129"/>
      <c r="JXV53" s="129"/>
      <c r="JXW53" s="129"/>
      <c r="JXX53" s="129"/>
      <c r="JXY53" s="129"/>
      <c r="KGY53" s="129"/>
      <c r="KGZ53" s="129"/>
      <c r="KHH53" s="129"/>
      <c r="KHI53" s="129"/>
      <c r="KHJ53" s="129"/>
      <c r="KHK53" s="129"/>
      <c r="KHL53" s="129"/>
      <c r="KHM53" s="129"/>
      <c r="KHN53" s="129"/>
      <c r="KHO53" s="129"/>
      <c r="KHP53" s="129"/>
      <c r="KHQ53" s="129"/>
      <c r="KHR53" s="129"/>
      <c r="KHS53" s="129"/>
      <c r="KHT53" s="129"/>
      <c r="KHU53" s="129"/>
      <c r="KQU53" s="129"/>
      <c r="KQV53" s="129"/>
      <c r="KRD53" s="129"/>
      <c r="KRE53" s="129"/>
      <c r="KRF53" s="129"/>
      <c r="KRG53" s="129"/>
      <c r="KRH53" s="129"/>
      <c r="KRI53" s="129"/>
      <c r="KRJ53" s="129"/>
      <c r="KRK53" s="129"/>
      <c r="KRL53" s="129"/>
      <c r="KRM53" s="129"/>
      <c r="KRN53" s="129"/>
      <c r="KRO53" s="129"/>
      <c r="KRP53" s="129"/>
      <c r="KRQ53" s="129"/>
      <c r="LAQ53" s="129"/>
      <c r="LAR53" s="129"/>
      <c r="LAZ53" s="129"/>
      <c r="LBA53" s="129"/>
      <c r="LBB53" s="129"/>
      <c r="LBC53" s="129"/>
      <c r="LBD53" s="129"/>
      <c r="LBE53" s="129"/>
      <c r="LBF53" s="129"/>
      <c r="LBG53" s="129"/>
      <c r="LBH53" s="129"/>
      <c r="LBI53" s="129"/>
      <c r="LBJ53" s="129"/>
      <c r="LBK53" s="129"/>
      <c r="LBL53" s="129"/>
      <c r="LBM53" s="129"/>
      <c r="LKM53" s="129"/>
      <c r="LKN53" s="129"/>
      <c r="LKV53" s="129"/>
      <c r="LKW53" s="129"/>
      <c r="LKX53" s="129"/>
      <c r="LKY53" s="129"/>
      <c r="LKZ53" s="129"/>
      <c r="LLA53" s="129"/>
      <c r="LLB53" s="129"/>
      <c r="LLC53" s="129"/>
      <c r="LLD53" s="129"/>
      <c r="LLE53" s="129"/>
      <c r="LLF53" s="129"/>
      <c r="LLG53" s="129"/>
      <c r="LLH53" s="129"/>
      <c r="LLI53" s="129"/>
      <c r="LUI53" s="129"/>
      <c r="LUJ53" s="129"/>
      <c r="LUR53" s="129"/>
      <c r="LUS53" s="129"/>
      <c r="LUT53" s="129"/>
      <c r="LUU53" s="129"/>
      <c r="LUV53" s="129"/>
      <c r="LUW53" s="129"/>
      <c r="LUX53" s="129"/>
      <c r="LUY53" s="129"/>
      <c r="LUZ53" s="129"/>
      <c r="LVA53" s="129"/>
      <c r="LVB53" s="129"/>
      <c r="LVC53" s="129"/>
      <c r="LVD53" s="129"/>
      <c r="LVE53" s="129"/>
      <c r="MEE53" s="129"/>
      <c r="MEF53" s="129"/>
      <c r="MEN53" s="129"/>
      <c r="MEO53" s="129"/>
      <c r="MEP53" s="129"/>
      <c r="MEQ53" s="129"/>
      <c r="MER53" s="129"/>
      <c r="MES53" s="129"/>
      <c r="MET53" s="129"/>
      <c r="MEU53" s="129"/>
      <c r="MEV53" s="129"/>
      <c r="MEW53" s="129"/>
      <c r="MEX53" s="129"/>
      <c r="MEY53" s="129"/>
      <c r="MEZ53" s="129"/>
      <c r="MFA53" s="129"/>
      <c r="MOA53" s="129"/>
      <c r="MOB53" s="129"/>
      <c r="MOJ53" s="129"/>
      <c r="MOK53" s="129"/>
      <c r="MOL53" s="129"/>
      <c r="MOM53" s="129"/>
      <c r="MON53" s="129"/>
      <c r="MOO53" s="129"/>
      <c r="MOP53" s="129"/>
      <c r="MOQ53" s="129"/>
      <c r="MOR53" s="129"/>
      <c r="MOS53" s="129"/>
      <c r="MOT53" s="129"/>
      <c r="MOU53" s="129"/>
      <c r="MOV53" s="129"/>
      <c r="MOW53" s="129"/>
      <c r="MXW53" s="129"/>
      <c r="MXX53" s="129"/>
      <c r="MYF53" s="129"/>
      <c r="MYG53" s="129"/>
      <c r="MYH53" s="129"/>
      <c r="MYI53" s="129"/>
      <c r="MYJ53" s="129"/>
      <c r="MYK53" s="129"/>
      <c r="MYL53" s="129"/>
      <c r="MYM53" s="129"/>
      <c r="MYN53" s="129"/>
      <c r="MYO53" s="129"/>
      <c r="MYP53" s="129"/>
      <c r="MYQ53" s="129"/>
      <c r="MYR53" s="129"/>
      <c r="MYS53" s="129"/>
      <c r="NHS53" s="129"/>
      <c r="NHT53" s="129"/>
      <c r="NIB53" s="129"/>
      <c r="NIC53" s="129"/>
      <c r="NID53" s="129"/>
      <c r="NIE53" s="129"/>
      <c r="NIF53" s="129"/>
      <c r="NIG53" s="129"/>
      <c r="NIH53" s="129"/>
      <c r="NII53" s="129"/>
      <c r="NIJ53" s="129"/>
      <c r="NIK53" s="129"/>
      <c r="NIL53" s="129"/>
      <c r="NIM53" s="129"/>
      <c r="NIN53" s="129"/>
      <c r="NIO53" s="129"/>
      <c r="NRO53" s="129"/>
      <c r="NRP53" s="129"/>
      <c r="NRX53" s="129"/>
      <c r="NRY53" s="129"/>
      <c r="NRZ53" s="129"/>
      <c r="NSA53" s="129"/>
      <c r="NSB53" s="129"/>
      <c r="NSC53" s="129"/>
      <c r="NSD53" s="129"/>
      <c r="NSE53" s="129"/>
      <c r="NSF53" s="129"/>
      <c r="NSG53" s="129"/>
      <c r="NSH53" s="129"/>
      <c r="NSI53" s="129"/>
      <c r="NSJ53" s="129"/>
      <c r="NSK53" s="129"/>
      <c r="OBK53" s="129"/>
      <c r="OBL53" s="129"/>
      <c r="OBT53" s="129"/>
      <c r="OBU53" s="129"/>
      <c r="OBV53" s="129"/>
      <c r="OBW53" s="129"/>
      <c r="OBX53" s="129"/>
      <c r="OBY53" s="129"/>
      <c r="OBZ53" s="129"/>
      <c r="OCA53" s="129"/>
      <c r="OCB53" s="129"/>
      <c r="OCC53" s="129"/>
      <c r="OCD53" s="129"/>
      <c r="OCE53" s="129"/>
      <c r="OCF53" s="129"/>
      <c r="OCG53" s="129"/>
      <c r="OLG53" s="129"/>
      <c r="OLH53" s="129"/>
      <c r="OLP53" s="129"/>
      <c r="OLQ53" s="129"/>
      <c r="OLR53" s="129"/>
      <c r="OLS53" s="129"/>
      <c r="OLT53" s="129"/>
      <c r="OLU53" s="129"/>
      <c r="OLV53" s="129"/>
      <c r="OLW53" s="129"/>
      <c r="OLX53" s="129"/>
      <c r="OLY53" s="129"/>
      <c r="OLZ53" s="129"/>
      <c r="OMA53" s="129"/>
      <c r="OMB53" s="129"/>
      <c r="OMC53" s="129"/>
      <c r="OVC53" s="129"/>
      <c r="OVD53" s="129"/>
      <c r="OVL53" s="129"/>
      <c r="OVM53" s="129"/>
      <c r="OVN53" s="129"/>
      <c r="OVO53" s="129"/>
      <c r="OVP53" s="129"/>
      <c r="OVQ53" s="129"/>
      <c r="OVR53" s="129"/>
      <c r="OVS53" s="129"/>
      <c r="OVT53" s="129"/>
      <c r="OVU53" s="129"/>
      <c r="OVV53" s="129"/>
      <c r="OVW53" s="129"/>
      <c r="OVX53" s="129"/>
      <c r="OVY53" s="129"/>
      <c r="PEY53" s="129"/>
      <c r="PEZ53" s="129"/>
      <c r="PFH53" s="129"/>
      <c r="PFI53" s="129"/>
      <c r="PFJ53" s="129"/>
      <c r="PFK53" s="129"/>
      <c r="PFL53" s="129"/>
      <c r="PFM53" s="129"/>
      <c r="PFN53" s="129"/>
      <c r="PFO53" s="129"/>
      <c r="PFP53" s="129"/>
      <c r="PFQ53" s="129"/>
      <c r="PFR53" s="129"/>
      <c r="PFS53" s="129"/>
      <c r="PFT53" s="129"/>
      <c r="PFU53" s="129"/>
      <c r="POU53" s="129"/>
      <c r="POV53" s="129"/>
      <c r="PPD53" s="129"/>
      <c r="PPE53" s="129"/>
      <c r="PPF53" s="129"/>
      <c r="PPG53" s="129"/>
      <c r="PPH53" s="129"/>
      <c r="PPI53" s="129"/>
      <c r="PPJ53" s="129"/>
      <c r="PPK53" s="129"/>
      <c r="PPL53" s="129"/>
      <c r="PPM53" s="129"/>
      <c r="PPN53" s="129"/>
      <c r="PPO53" s="129"/>
      <c r="PPP53" s="129"/>
      <c r="PPQ53" s="129"/>
      <c r="PYQ53" s="129"/>
      <c r="PYR53" s="129"/>
      <c r="PYZ53" s="129"/>
      <c r="PZA53" s="129"/>
      <c r="PZB53" s="129"/>
      <c r="PZC53" s="129"/>
      <c r="PZD53" s="129"/>
      <c r="PZE53" s="129"/>
      <c r="PZF53" s="129"/>
      <c r="PZG53" s="129"/>
      <c r="PZH53" s="129"/>
      <c r="PZI53" s="129"/>
      <c r="PZJ53" s="129"/>
      <c r="PZK53" s="129"/>
      <c r="PZL53" s="129"/>
      <c r="PZM53" s="129"/>
      <c r="QIM53" s="129"/>
      <c r="QIN53" s="129"/>
      <c r="QIV53" s="129"/>
      <c r="QIW53" s="129"/>
      <c r="QIX53" s="129"/>
      <c r="QIY53" s="129"/>
      <c r="QIZ53" s="129"/>
      <c r="QJA53" s="129"/>
      <c r="QJB53" s="129"/>
      <c r="QJC53" s="129"/>
      <c r="QJD53" s="129"/>
      <c r="QJE53" s="129"/>
      <c r="QJF53" s="129"/>
      <c r="QJG53" s="129"/>
      <c r="QJH53" s="129"/>
      <c r="QJI53" s="129"/>
      <c r="QSI53" s="129"/>
      <c r="QSJ53" s="129"/>
      <c r="QSR53" s="129"/>
      <c r="QSS53" s="129"/>
      <c r="QST53" s="129"/>
      <c r="QSU53" s="129"/>
      <c r="QSV53" s="129"/>
      <c r="QSW53" s="129"/>
      <c r="QSX53" s="129"/>
      <c r="QSY53" s="129"/>
      <c r="QSZ53" s="129"/>
      <c r="QTA53" s="129"/>
      <c r="QTB53" s="129"/>
      <c r="QTC53" s="129"/>
      <c r="QTD53" s="129"/>
      <c r="QTE53" s="129"/>
      <c r="RCE53" s="129"/>
      <c r="RCF53" s="129"/>
      <c r="RCN53" s="129"/>
      <c r="RCO53" s="129"/>
      <c r="RCP53" s="129"/>
      <c r="RCQ53" s="129"/>
      <c r="RCR53" s="129"/>
      <c r="RCS53" s="129"/>
      <c r="RCT53" s="129"/>
      <c r="RCU53" s="129"/>
      <c r="RCV53" s="129"/>
      <c r="RCW53" s="129"/>
      <c r="RCX53" s="129"/>
      <c r="RCY53" s="129"/>
      <c r="RCZ53" s="129"/>
      <c r="RDA53" s="129"/>
      <c r="RMA53" s="129"/>
      <c r="RMB53" s="129"/>
      <c r="RMJ53" s="129"/>
      <c r="RMK53" s="129"/>
      <c r="RML53" s="129"/>
      <c r="RMM53" s="129"/>
      <c r="RMN53" s="129"/>
      <c r="RMO53" s="129"/>
      <c r="RMP53" s="129"/>
      <c r="RMQ53" s="129"/>
      <c r="RMR53" s="129"/>
      <c r="RMS53" s="129"/>
      <c r="RMT53" s="129"/>
      <c r="RMU53" s="129"/>
      <c r="RMV53" s="129"/>
      <c r="RMW53" s="129"/>
      <c r="RVW53" s="129"/>
      <c r="RVX53" s="129"/>
      <c r="RWF53" s="129"/>
      <c r="RWG53" s="129"/>
      <c r="RWH53" s="129"/>
      <c r="RWI53" s="129"/>
      <c r="RWJ53" s="129"/>
      <c r="RWK53" s="129"/>
      <c r="RWL53" s="129"/>
      <c r="RWM53" s="129"/>
      <c r="RWN53" s="129"/>
      <c r="RWO53" s="129"/>
      <c r="RWP53" s="129"/>
      <c r="RWQ53" s="129"/>
      <c r="RWR53" s="129"/>
      <c r="RWS53" s="129"/>
      <c r="SFS53" s="129"/>
      <c r="SFT53" s="129"/>
      <c r="SGB53" s="129"/>
      <c r="SGC53" s="129"/>
      <c r="SGD53" s="129"/>
      <c r="SGE53" s="129"/>
      <c r="SGF53" s="129"/>
      <c r="SGG53" s="129"/>
      <c r="SGH53" s="129"/>
      <c r="SGI53" s="129"/>
      <c r="SGJ53" s="129"/>
      <c r="SGK53" s="129"/>
      <c r="SGL53" s="129"/>
      <c r="SGM53" s="129"/>
      <c r="SGN53" s="129"/>
      <c r="SGO53" s="129"/>
      <c r="SPO53" s="129"/>
      <c r="SPP53" s="129"/>
      <c r="SPX53" s="129"/>
      <c r="SPY53" s="129"/>
      <c r="SPZ53" s="129"/>
      <c r="SQA53" s="129"/>
      <c r="SQB53" s="129"/>
      <c r="SQC53" s="129"/>
      <c r="SQD53" s="129"/>
      <c r="SQE53" s="129"/>
      <c r="SQF53" s="129"/>
      <c r="SQG53" s="129"/>
      <c r="SQH53" s="129"/>
      <c r="SQI53" s="129"/>
      <c r="SQJ53" s="129"/>
      <c r="SQK53" s="129"/>
      <c r="SZK53" s="129"/>
      <c r="SZL53" s="129"/>
      <c r="SZT53" s="129"/>
      <c r="SZU53" s="129"/>
      <c r="SZV53" s="129"/>
      <c r="SZW53" s="129"/>
      <c r="SZX53" s="129"/>
      <c r="SZY53" s="129"/>
      <c r="SZZ53" s="129"/>
      <c r="TAA53" s="129"/>
      <c r="TAB53" s="129"/>
      <c r="TAC53" s="129"/>
      <c r="TAD53" s="129"/>
      <c r="TAE53" s="129"/>
      <c r="TAF53" s="129"/>
      <c r="TAG53" s="129"/>
      <c r="TJG53" s="129"/>
      <c r="TJH53" s="129"/>
      <c r="TJP53" s="129"/>
      <c r="TJQ53" s="129"/>
      <c r="TJR53" s="129"/>
      <c r="TJS53" s="129"/>
      <c r="TJT53" s="129"/>
      <c r="TJU53" s="129"/>
      <c r="TJV53" s="129"/>
      <c r="TJW53" s="129"/>
      <c r="TJX53" s="129"/>
      <c r="TJY53" s="129"/>
      <c r="TJZ53" s="129"/>
      <c r="TKA53" s="129"/>
      <c r="TKB53" s="129"/>
      <c r="TKC53" s="129"/>
      <c r="TTC53" s="129"/>
      <c r="TTD53" s="129"/>
      <c r="TTL53" s="129"/>
      <c r="TTM53" s="129"/>
      <c r="TTN53" s="129"/>
      <c r="TTO53" s="129"/>
      <c r="TTP53" s="129"/>
      <c r="TTQ53" s="129"/>
      <c r="TTR53" s="129"/>
      <c r="TTS53" s="129"/>
      <c r="TTT53" s="129"/>
      <c r="TTU53" s="129"/>
      <c r="TTV53" s="129"/>
      <c r="TTW53" s="129"/>
      <c r="TTX53" s="129"/>
      <c r="TTY53" s="129"/>
      <c r="UCY53" s="129"/>
      <c r="UCZ53" s="129"/>
      <c r="UDH53" s="129"/>
      <c r="UDI53" s="129"/>
      <c r="UDJ53" s="129"/>
      <c r="UDK53" s="129"/>
      <c r="UDL53" s="129"/>
      <c r="UDM53" s="129"/>
      <c r="UDN53" s="129"/>
      <c r="UDO53" s="129"/>
      <c r="UDP53" s="129"/>
      <c r="UDQ53" s="129"/>
      <c r="UDR53" s="129"/>
      <c r="UDS53" s="129"/>
      <c r="UDT53" s="129"/>
      <c r="UDU53" s="129"/>
      <c r="UMU53" s="129"/>
      <c r="UMV53" s="129"/>
      <c r="UND53" s="129"/>
      <c r="UNE53" s="129"/>
      <c r="UNF53" s="129"/>
      <c r="UNG53" s="129"/>
      <c r="UNH53" s="129"/>
      <c r="UNI53" s="129"/>
      <c r="UNJ53" s="129"/>
      <c r="UNK53" s="129"/>
      <c r="UNL53" s="129"/>
      <c r="UNM53" s="129"/>
      <c r="UNN53" s="129"/>
      <c r="UNO53" s="129"/>
      <c r="UNP53" s="129"/>
      <c r="UNQ53" s="129"/>
      <c r="UWQ53" s="129"/>
      <c r="UWR53" s="129"/>
      <c r="UWZ53" s="129"/>
      <c r="UXA53" s="129"/>
      <c r="UXB53" s="129"/>
      <c r="UXC53" s="129"/>
      <c r="UXD53" s="129"/>
      <c r="UXE53" s="129"/>
      <c r="UXF53" s="129"/>
      <c r="UXG53" s="129"/>
      <c r="UXH53" s="129"/>
      <c r="UXI53" s="129"/>
      <c r="UXJ53" s="129"/>
      <c r="UXK53" s="129"/>
      <c r="UXL53" s="129"/>
      <c r="UXM53" s="129"/>
      <c r="VGM53" s="129"/>
      <c r="VGN53" s="129"/>
      <c r="VGV53" s="129"/>
      <c r="VGW53" s="129"/>
      <c r="VGX53" s="129"/>
      <c r="VGY53" s="129"/>
      <c r="VGZ53" s="129"/>
      <c r="VHA53" s="129"/>
      <c r="VHB53" s="129"/>
      <c r="VHC53" s="129"/>
      <c r="VHD53" s="129"/>
      <c r="VHE53" s="129"/>
      <c r="VHF53" s="129"/>
      <c r="VHG53" s="129"/>
      <c r="VHH53" s="129"/>
      <c r="VHI53" s="129"/>
      <c r="VQI53" s="129"/>
      <c r="VQJ53" s="129"/>
      <c r="VQR53" s="129"/>
      <c r="VQS53" s="129"/>
      <c r="VQT53" s="129"/>
      <c r="VQU53" s="129"/>
      <c r="VQV53" s="129"/>
      <c r="VQW53" s="129"/>
      <c r="VQX53" s="129"/>
      <c r="VQY53" s="129"/>
      <c r="VQZ53" s="129"/>
      <c r="VRA53" s="129"/>
      <c r="VRB53" s="129"/>
      <c r="VRC53" s="129"/>
      <c r="VRD53" s="129"/>
      <c r="VRE53" s="129"/>
      <c r="WAE53" s="129"/>
      <c r="WAF53" s="129"/>
      <c r="WAN53" s="129"/>
      <c r="WAO53" s="129"/>
      <c r="WAP53" s="129"/>
      <c r="WAQ53" s="129"/>
      <c r="WAR53" s="129"/>
      <c r="WAS53" s="129"/>
      <c r="WAT53" s="129"/>
      <c r="WAU53" s="129"/>
      <c r="WAV53" s="129"/>
      <c r="WAW53" s="129"/>
      <c r="WAX53" s="129"/>
      <c r="WAY53" s="129"/>
      <c r="WAZ53" s="129"/>
      <c r="WBA53" s="129"/>
      <c r="WKA53" s="129"/>
      <c r="WKB53" s="129"/>
      <c r="WKJ53" s="129"/>
      <c r="WKK53" s="129"/>
      <c r="WKL53" s="129"/>
      <c r="WKM53" s="129"/>
      <c r="WKN53" s="129"/>
      <c r="WKO53" s="129"/>
      <c r="WKP53" s="129"/>
      <c r="WKQ53" s="129"/>
      <c r="WKR53" s="129"/>
      <c r="WKS53" s="129"/>
      <c r="WKT53" s="129"/>
      <c r="WKU53" s="129"/>
      <c r="WKV53" s="129"/>
      <c r="WKW53" s="129"/>
      <c r="WTW53" s="129"/>
      <c r="WTX53" s="129"/>
      <c r="WUF53" s="129"/>
      <c r="WUG53" s="129"/>
      <c r="WUH53" s="129"/>
      <c r="WUI53" s="129"/>
      <c r="WUJ53" s="129"/>
      <c r="WUK53" s="129"/>
      <c r="WUL53" s="129"/>
      <c r="WUM53" s="129"/>
      <c r="WUN53" s="129"/>
      <c r="WUO53" s="129"/>
      <c r="WUP53" s="129"/>
      <c r="WUQ53" s="129"/>
      <c r="WUR53" s="129"/>
      <c r="WUS53" s="129"/>
    </row>
    <row r="54" spans="1:1009 1243:2033 2267:3057 3291:4081 4315:5105 5339:6129 6363:7153 7387:8177 8411:9201 9435:10225 10459:11249 11483:12273 12507:13297 13531:14321 14555:15345 15579:16113" s="271" customFormat="1">
      <c r="A54" s="265" t="s">
        <v>84</v>
      </c>
      <c r="B54" s="266" t="s">
        <v>433</v>
      </c>
      <c r="C54" s="267"/>
      <c r="D54" s="268">
        <v>10417.408799999999</v>
      </c>
      <c r="E54" s="268">
        <v>0</v>
      </c>
      <c r="F54" s="268">
        <v>10417.408799999999</v>
      </c>
      <c r="G54" s="245">
        <v>0</v>
      </c>
      <c r="H54" s="229">
        <f t="shared" si="0"/>
        <v>9283.9552000000003</v>
      </c>
      <c r="I54" s="272">
        <f>SUM(I55:I68)</f>
        <v>7869.5829999999996</v>
      </c>
      <c r="J54" s="272">
        <f>SUM(J55:J68)</f>
        <v>1414.3721999999998</v>
      </c>
      <c r="K54" s="269">
        <f>SUM(K55:K68)</f>
        <v>0</v>
      </c>
      <c r="L54" s="269">
        <f>SUM(L55:L68)</f>
        <v>0</v>
      </c>
      <c r="M54" s="270"/>
      <c r="HK54" s="131"/>
      <c r="HL54" s="131"/>
      <c r="HT54" s="131"/>
      <c r="HU54" s="131"/>
      <c r="HV54" s="131"/>
      <c r="HW54" s="131"/>
      <c r="HX54" s="131"/>
      <c r="HY54" s="131"/>
      <c r="HZ54" s="131"/>
      <c r="IA54" s="131"/>
      <c r="IB54" s="131"/>
      <c r="IC54" s="131"/>
      <c r="ID54" s="131"/>
      <c r="IE54" s="131"/>
      <c r="IF54" s="131"/>
      <c r="IG54" s="131"/>
      <c r="RG54" s="131"/>
      <c r="RH54" s="131"/>
      <c r="RP54" s="131"/>
      <c r="RQ54" s="131"/>
      <c r="RR54" s="131"/>
      <c r="RS54" s="131"/>
      <c r="RT54" s="131"/>
      <c r="RU54" s="131"/>
      <c r="RV54" s="131"/>
      <c r="RW54" s="131"/>
      <c r="RX54" s="131"/>
      <c r="RY54" s="131"/>
      <c r="RZ54" s="131"/>
      <c r="SA54" s="131"/>
      <c r="SB54" s="131"/>
      <c r="SC54" s="131"/>
      <c r="ABC54" s="131"/>
      <c r="ABD54" s="131"/>
      <c r="ABL54" s="131"/>
      <c r="ABM54" s="131"/>
      <c r="ABN54" s="131"/>
      <c r="ABO54" s="131"/>
      <c r="ABP54" s="131"/>
      <c r="ABQ54" s="131"/>
      <c r="ABR54" s="131"/>
      <c r="ABS54" s="131"/>
      <c r="ABT54" s="131"/>
      <c r="ABU54" s="131"/>
      <c r="ABV54" s="131"/>
      <c r="ABW54" s="131"/>
      <c r="ABX54" s="131"/>
      <c r="ABY54" s="131"/>
      <c r="AKY54" s="131"/>
      <c r="AKZ54" s="131"/>
      <c r="ALH54" s="131"/>
      <c r="ALI54" s="131"/>
      <c r="ALJ54" s="131"/>
      <c r="ALK54" s="131"/>
      <c r="ALL54" s="131"/>
      <c r="ALM54" s="131"/>
      <c r="ALN54" s="131"/>
      <c r="ALO54" s="131"/>
      <c r="ALP54" s="131"/>
      <c r="ALQ54" s="131"/>
      <c r="ALR54" s="131"/>
      <c r="ALS54" s="131"/>
      <c r="ALT54" s="131"/>
      <c r="ALU54" s="131"/>
      <c r="AUU54" s="131"/>
      <c r="AUV54" s="131"/>
      <c r="AVD54" s="131"/>
      <c r="AVE54" s="131"/>
      <c r="AVF54" s="131"/>
      <c r="AVG54" s="131"/>
      <c r="AVH54" s="131"/>
      <c r="AVI54" s="131"/>
      <c r="AVJ54" s="131"/>
      <c r="AVK54" s="131"/>
      <c r="AVL54" s="131"/>
      <c r="AVM54" s="131"/>
      <c r="AVN54" s="131"/>
      <c r="AVO54" s="131"/>
      <c r="AVP54" s="131"/>
      <c r="AVQ54" s="131"/>
      <c r="BEQ54" s="131"/>
      <c r="BER54" s="131"/>
      <c r="BEZ54" s="131"/>
      <c r="BFA54" s="131"/>
      <c r="BFB54" s="131"/>
      <c r="BFC54" s="131"/>
      <c r="BFD54" s="131"/>
      <c r="BFE54" s="131"/>
      <c r="BFF54" s="131"/>
      <c r="BFG54" s="131"/>
      <c r="BFH54" s="131"/>
      <c r="BFI54" s="131"/>
      <c r="BFJ54" s="131"/>
      <c r="BFK54" s="131"/>
      <c r="BFL54" s="131"/>
      <c r="BFM54" s="131"/>
      <c r="BOM54" s="131"/>
      <c r="BON54" s="131"/>
      <c r="BOV54" s="131"/>
      <c r="BOW54" s="131"/>
      <c r="BOX54" s="131"/>
      <c r="BOY54" s="131"/>
      <c r="BOZ54" s="131"/>
      <c r="BPA54" s="131"/>
      <c r="BPB54" s="131"/>
      <c r="BPC54" s="131"/>
      <c r="BPD54" s="131"/>
      <c r="BPE54" s="131"/>
      <c r="BPF54" s="131"/>
      <c r="BPG54" s="131"/>
      <c r="BPH54" s="131"/>
      <c r="BPI54" s="131"/>
      <c r="BYI54" s="131"/>
      <c r="BYJ54" s="131"/>
      <c r="BYR54" s="131"/>
      <c r="BYS54" s="131"/>
      <c r="BYT54" s="131"/>
      <c r="BYU54" s="131"/>
      <c r="BYV54" s="131"/>
      <c r="BYW54" s="131"/>
      <c r="BYX54" s="131"/>
      <c r="BYY54" s="131"/>
      <c r="BYZ54" s="131"/>
      <c r="BZA54" s="131"/>
      <c r="BZB54" s="131"/>
      <c r="BZC54" s="131"/>
      <c r="BZD54" s="131"/>
      <c r="BZE54" s="131"/>
      <c r="CIE54" s="131"/>
      <c r="CIF54" s="131"/>
      <c r="CIN54" s="131"/>
      <c r="CIO54" s="131"/>
      <c r="CIP54" s="131"/>
      <c r="CIQ54" s="131"/>
      <c r="CIR54" s="131"/>
      <c r="CIS54" s="131"/>
      <c r="CIT54" s="131"/>
      <c r="CIU54" s="131"/>
      <c r="CIV54" s="131"/>
      <c r="CIW54" s="131"/>
      <c r="CIX54" s="131"/>
      <c r="CIY54" s="131"/>
      <c r="CIZ54" s="131"/>
      <c r="CJA54" s="131"/>
      <c r="CSA54" s="131"/>
      <c r="CSB54" s="131"/>
      <c r="CSJ54" s="131"/>
      <c r="CSK54" s="131"/>
      <c r="CSL54" s="131"/>
      <c r="CSM54" s="131"/>
      <c r="CSN54" s="131"/>
      <c r="CSO54" s="131"/>
      <c r="CSP54" s="131"/>
      <c r="CSQ54" s="131"/>
      <c r="CSR54" s="131"/>
      <c r="CSS54" s="131"/>
      <c r="CST54" s="131"/>
      <c r="CSU54" s="131"/>
      <c r="CSV54" s="131"/>
      <c r="CSW54" s="131"/>
      <c r="DBW54" s="131"/>
      <c r="DBX54" s="131"/>
      <c r="DCF54" s="131"/>
      <c r="DCG54" s="131"/>
      <c r="DCH54" s="131"/>
      <c r="DCI54" s="131"/>
      <c r="DCJ54" s="131"/>
      <c r="DCK54" s="131"/>
      <c r="DCL54" s="131"/>
      <c r="DCM54" s="131"/>
      <c r="DCN54" s="131"/>
      <c r="DCO54" s="131"/>
      <c r="DCP54" s="131"/>
      <c r="DCQ54" s="131"/>
      <c r="DCR54" s="131"/>
      <c r="DCS54" s="131"/>
      <c r="DLS54" s="131"/>
      <c r="DLT54" s="131"/>
      <c r="DMB54" s="131"/>
      <c r="DMC54" s="131"/>
      <c r="DMD54" s="131"/>
      <c r="DME54" s="131"/>
      <c r="DMF54" s="131"/>
      <c r="DMG54" s="131"/>
      <c r="DMH54" s="131"/>
      <c r="DMI54" s="131"/>
      <c r="DMJ54" s="131"/>
      <c r="DMK54" s="131"/>
      <c r="DML54" s="131"/>
      <c r="DMM54" s="131"/>
      <c r="DMN54" s="131"/>
      <c r="DMO54" s="131"/>
      <c r="DVO54" s="131"/>
      <c r="DVP54" s="131"/>
      <c r="DVX54" s="131"/>
      <c r="DVY54" s="131"/>
      <c r="DVZ54" s="131"/>
      <c r="DWA54" s="131"/>
      <c r="DWB54" s="131"/>
      <c r="DWC54" s="131"/>
      <c r="DWD54" s="131"/>
      <c r="DWE54" s="131"/>
      <c r="DWF54" s="131"/>
      <c r="DWG54" s="131"/>
      <c r="DWH54" s="131"/>
      <c r="DWI54" s="131"/>
      <c r="DWJ54" s="131"/>
      <c r="DWK54" s="131"/>
      <c r="EFK54" s="131"/>
      <c r="EFL54" s="131"/>
      <c r="EFT54" s="131"/>
      <c r="EFU54" s="131"/>
      <c r="EFV54" s="131"/>
      <c r="EFW54" s="131"/>
      <c r="EFX54" s="131"/>
      <c r="EFY54" s="131"/>
      <c r="EFZ54" s="131"/>
      <c r="EGA54" s="131"/>
      <c r="EGB54" s="131"/>
      <c r="EGC54" s="131"/>
      <c r="EGD54" s="131"/>
      <c r="EGE54" s="131"/>
      <c r="EGF54" s="131"/>
      <c r="EGG54" s="131"/>
      <c r="EPG54" s="131"/>
      <c r="EPH54" s="131"/>
      <c r="EPP54" s="131"/>
      <c r="EPQ54" s="131"/>
      <c r="EPR54" s="131"/>
      <c r="EPS54" s="131"/>
      <c r="EPT54" s="131"/>
      <c r="EPU54" s="131"/>
      <c r="EPV54" s="131"/>
      <c r="EPW54" s="131"/>
      <c r="EPX54" s="131"/>
      <c r="EPY54" s="131"/>
      <c r="EPZ54" s="131"/>
      <c r="EQA54" s="131"/>
      <c r="EQB54" s="131"/>
      <c r="EQC54" s="131"/>
      <c r="EZC54" s="131"/>
      <c r="EZD54" s="131"/>
      <c r="EZL54" s="131"/>
      <c r="EZM54" s="131"/>
      <c r="EZN54" s="131"/>
      <c r="EZO54" s="131"/>
      <c r="EZP54" s="131"/>
      <c r="EZQ54" s="131"/>
      <c r="EZR54" s="131"/>
      <c r="EZS54" s="131"/>
      <c r="EZT54" s="131"/>
      <c r="EZU54" s="131"/>
      <c r="EZV54" s="131"/>
      <c r="EZW54" s="131"/>
      <c r="EZX54" s="131"/>
      <c r="EZY54" s="131"/>
      <c r="FIY54" s="131"/>
      <c r="FIZ54" s="131"/>
      <c r="FJH54" s="131"/>
      <c r="FJI54" s="131"/>
      <c r="FJJ54" s="131"/>
      <c r="FJK54" s="131"/>
      <c r="FJL54" s="131"/>
      <c r="FJM54" s="131"/>
      <c r="FJN54" s="131"/>
      <c r="FJO54" s="131"/>
      <c r="FJP54" s="131"/>
      <c r="FJQ54" s="131"/>
      <c r="FJR54" s="131"/>
      <c r="FJS54" s="131"/>
      <c r="FJT54" s="131"/>
      <c r="FJU54" s="131"/>
      <c r="FSU54" s="131"/>
      <c r="FSV54" s="131"/>
      <c r="FTD54" s="131"/>
      <c r="FTE54" s="131"/>
      <c r="FTF54" s="131"/>
      <c r="FTG54" s="131"/>
      <c r="FTH54" s="131"/>
      <c r="FTI54" s="131"/>
      <c r="FTJ54" s="131"/>
      <c r="FTK54" s="131"/>
      <c r="FTL54" s="131"/>
      <c r="FTM54" s="131"/>
      <c r="FTN54" s="131"/>
      <c r="FTO54" s="131"/>
      <c r="FTP54" s="131"/>
      <c r="FTQ54" s="131"/>
      <c r="GCQ54" s="131"/>
      <c r="GCR54" s="131"/>
      <c r="GCZ54" s="131"/>
      <c r="GDA54" s="131"/>
      <c r="GDB54" s="131"/>
      <c r="GDC54" s="131"/>
      <c r="GDD54" s="131"/>
      <c r="GDE54" s="131"/>
      <c r="GDF54" s="131"/>
      <c r="GDG54" s="131"/>
      <c r="GDH54" s="131"/>
      <c r="GDI54" s="131"/>
      <c r="GDJ54" s="131"/>
      <c r="GDK54" s="131"/>
      <c r="GDL54" s="131"/>
      <c r="GDM54" s="131"/>
      <c r="GMM54" s="131"/>
      <c r="GMN54" s="131"/>
      <c r="GMV54" s="131"/>
      <c r="GMW54" s="131"/>
      <c r="GMX54" s="131"/>
      <c r="GMY54" s="131"/>
      <c r="GMZ54" s="131"/>
      <c r="GNA54" s="131"/>
      <c r="GNB54" s="131"/>
      <c r="GNC54" s="131"/>
      <c r="GND54" s="131"/>
      <c r="GNE54" s="131"/>
      <c r="GNF54" s="131"/>
      <c r="GNG54" s="131"/>
      <c r="GNH54" s="131"/>
      <c r="GNI54" s="131"/>
      <c r="GWI54" s="131"/>
      <c r="GWJ54" s="131"/>
      <c r="GWR54" s="131"/>
      <c r="GWS54" s="131"/>
      <c r="GWT54" s="131"/>
      <c r="GWU54" s="131"/>
      <c r="GWV54" s="131"/>
      <c r="GWW54" s="131"/>
      <c r="GWX54" s="131"/>
      <c r="GWY54" s="131"/>
      <c r="GWZ54" s="131"/>
      <c r="GXA54" s="131"/>
      <c r="GXB54" s="131"/>
      <c r="GXC54" s="131"/>
      <c r="GXD54" s="131"/>
      <c r="GXE54" s="131"/>
      <c r="HGE54" s="131"/>
      <c r="HGF54" s="131"/>
      <c r="HGN54" s="131"/>
      <c r="HGO54" s="131"/>
      <c r="HGP54" s="131"/>
      <c r="HGQ54" s="131"/>
      <c r="HGR54" s="131"/>
      <c r="HGS54" s="131"/>
      <c r="HGT54" s="131"/>
      <c r="HGU54" s="131"/>
      <c r="HGV54" s="131"/>
      <c r="HGW54" s="131"/>
      <c r="HGX54" s="131"/>
      <c r="HGY54" s="131"/>
      <c r="HGZ54" s="131"/>
      <c r="HHA54" s="131"/>
      <c r="HQA54" s="131"/>
      <c r="HQB54" s="131"/>
      <c r="HQJ54" s="131"/>
      <c r="HQK54" s="131"/>
      <c r="HQL54" s="131"/>
      <c r="HQM54" s="131"/>
      <c r="HQN54" s="131"/>
      <c r="HQO54" s="131"/>
      <c r="HQP54" s="131"/>
      <c r="HQQ54" s="131"/>
      <c r="HQR54" s="131"/>
      <c r="HQS54" s="131"/>
      <c r="HQT54" s="131"/>
      <c r="HQU54" s="131"/>
      <c r="HQV54" s="131"/>
      <c r="HQW54" s="131"/>
      <c r="HZW54" s="131"/>
      <c r="HZX54" s="131"/>
      <c r="IAF54" s="131"/>
      <c r="IAG54" s="131"/>
      <c r="IAH54" s="131"/>
      <c r="IAI54" s="131"/>
      <c r="IAJ54" s="131"/>
      <c r="IAK54" s="131"/>
      <c r="IAL54" s="131"/>
      <c r="IAM54" s="131"/>
      <c r="IAN54" s="131"/>
      <c r="IAO54" s="131"/>
      <c r="IAP54" s="131"/>
      <c r="IAQ54" s="131"/>
      <c r="IAR54" s="131"/>
      <c r="IAS54" s="131"/>
      <c r="IJS54" s="131"/>
      <c r="IJT54" s="131"/>
      <c r="IKB54" s="131"/>
      <c r="IKC54" s="131"/>
      <c r="IKD54" s="131"/>
      <c r="IKE54" s="131"/>
      <c r="IKF54" s="131"/>
      <c r="IKG54" s="131"/>
      <c r="IKH54" s="131"/>
      <c r="IKI54" s="131"/>
      <c r="IKJ54" s="131"/>
      <c r="IKK54" s="131"/>
      <c r="IKL54" s="131"/>
      <c r="IKM54" s="131"/>
      <c r="IKN54" s="131"/>
      <c r="IKO54" s="131"/>
      <c r="ITO54" s="131"/>
      <c r="ITP54" s="131"/>
      <c r="ITX54" s="131"/>
      <c r="ITY54" s="131"/>
      <c r="ITZ54" s="131"/>
      <c r="IUA54" s="131"/>
      <c r="IUB54" s="131"/>
      <c r="IUC54" s="131"/>
      <c r="IUD54" s="131"/>
      <c r="IUE54" s="131"/>
      <c r="IUF54" s="131"/>
      <c r="IUG54" s="131"/>
      <c r="IUH54" s="131"/>
      <c r="IUI54" s="131"/>
      <c r="IUJ54" s="131"/>
      <c r="IUK54" s="131"/>
      <c r="JDK54" s="131"/>
      <c r="JDL54" s="131"/>
      <c r="JDT54" s="131"/>
      <c r="JDU54" s="131"/>
      <c r="JDV54" s="131"/>
      <c r="JDW54" s="131"/>
      <c r="JDX54" s="131"/>
      <c r="JDY54" s="131"/>
      <c r="JDZ54" s="131"/>
      <c r="JEA54" s="131"/>
      <c r="JEB54" s="131"/>
      <c r="JEC54" s="131"/>
      <c r="JED54" s="131"/>
      <c r="JEE54" s="131"/>
      <c r="JEF54" s="131"/>
      <c r="JEG54" s="131"/>
      <c r="JNG54" s="131"/>
      <c r="JNH54" s="131"/>
      <c r="JNP54" s="131"/>
      <c r="JNQ54" s="131"/>
      <c r="JNR54" s="131"/>
      <c r="JNS54" s="131"/>
      <c r="JNT54" s="131"/>
      <c r="JNU54" s="131"/>
      <c r="JNV54" s="131"/>
      <c r="JNW54" s="131"/>
      <c r="JNX54" s="131"/>
      <c r="JNY54" s="131"/>
      <c r="JNZ54" s="131"/>
      <c r="JOA54" s="131"/>
      <c r="JOB54" s="131"/>
      <c r="JOC54" s="131"/>
      <c r="JXC54" s="131"/>
      <c r="JXD54" s="131"/>
      <c r="JXL54" s="131"/>
      <c r="JXM54" s="131"/>
      <c r="JXN54" s="131"/>
      <c r="JXO54" s="131"/>
      <c r="JXP54" s="131"/>
      <c r="JXQ54" s="131"/>
      <c r="JXR54" s="131"/>
      <c r="JXS54" s="131"/>
      <c r="JXT54" s="131"/>
      <c r="JXU54" s="131"/>
      <c r="JXV54" s="131"/>
      <c r="JXW54" s="131"/>
      <c r="JXX54" s="131"/>
      <c r="JXY54" s="131"/>
      <c r="KGY54" s="131"/>
      <c r="KGZ54" s="131"/>
      <c r="KHH54" s="131"/>
      <c r="KHI54" s="131"/>
      <c r="KHJ54" s="131"/>
      <c r="KHK54" s="131"/>
      <c r="KHL54" s="131"/>
      <c r="KHM54" s="131"/>
      <c r="KHN54" s="131"/>
      <c r="KHO54" s="131"/>
      <c r="KHP54" s="131"/>
      <c r="KHQ54" s="131"/>
      <c r="KHR54" s="131"/>
      <c r="KHS54" s="131"/>
      <c r="KHT54" s="131"/>
      <c r="KHU54" s="131"/>
      <c r="KQU54" s="131"/>
      <c r="KQV54" s="131"/>
      <c r="KRD54" s="131"/>
      <c r="KRE54" s="131"/>
      <c r="KRF54" s="131"/>
      <c r="KRG54" s="131"/>
      <c r="KRH54" s="131"/>
      <c r="KRI54" s="131"/>
      <c r="KRJ54" s="131"/>
      <c r="KRK54" s="131"/>
      <c r="KRL54" s="131"/>
      <c r="KRM54" s="131"/>
      <c r="KRN54" s="131"/>
      <c r="KRO54" s="131"/>
      <c r="KRP54" s="131"/>
      <c r="KRQ54" s="131"/>
      <c r="LAQ54" s="131"/>
      <c r="LAR54" s="131"/>
      <c r="LAZ54" s="131"/>
      <c r="LBA54" s="131"/>
      <c r="LBB54" s="131"/>
      <c r="LBC54" s="131"/>
      <c r="LBD54" s="131"/>
      <c r="LBE54" s="131"/>
      <c r="LBF54" s="131"/>
      <c r="LBG54" s="131"/>
      <c r="LBH54" s="131"/>
      <c r="LBI54" s="131"/>
      <c r="LBJ54" s="131"/>
      <c r="LBK54" s="131"/>
      <c r="LBL54" s="131"/>
      <c r="LBM54" s="131"/>
      <c r="LKM54" s="131"/>
      <c r="LKN54" s="131"/>
      <c r="LKV54" s="131"/>
      <c r="LKW54" s="131"/>
      <c r="LKX54" s="131"/>
      <c r="LKY54" s="131"/>
      <c r="LKZ54" s="131"/>
      <c r="LLA54" s="131"/>
      <c r="LLB54" s="131"/>
      <c r="LLC54" s="131"/>
      <c r="LLD54" s="131"/>
      <c r="LLE54" s="131"/>
      <c r="LLF54" s="131"/>
      <c r="LLG54" s="131"/>
      <c r="LLH54" s="131"/>
      <c r="LLI54" s="131"/>
      <c r="LUI54" s="131"/>
      <c r="LUJ54" s="131"/>
      <c r="LUR54" s="131"/>
      <c r="LUS54" s="131"/>
      <c r="LUT54" s="131"/>
      <c r="LUU54" s="131"/>
      <c r="LUV54" s="131"/>
      <c r="LUW54" s="131"/>
      <c r="LUX54" s="131"/>
      <c r="LUY54" s="131"/>
      <c r="LUZ54" s="131"/>
      <c r="LVA54" s="131"/>
      <c r="LVB54" s="131"/>
      <c r="LVC54" s="131"/>
      <c r="LVD54" s="131"/>
      <c r="LVE54" s="131"/>
      <c r="MEE54" s="131"/>
      <c r="MEF54" s="131"/>
      <c r="MEN54" s="131"/>
      <c r="MEO54" s="131"/>
      <c r="MEP54" s="131"/>
      <c r="MEQ54" s="131"/>
      <c r="MER54" s="131"/>
      <c r="MES54" s="131"/>
      <c r="MET54" s="131"/>
      <c r="MEU54" s="131"/>
      <c r="MEV54" s="131"/>
      <c r="MEW54" s="131"/>
      <c r="MEX54" s="131"/>
      <c r="MEY54" s="131"/>
      <c r="MEZ54" s="131"/>
      <c r="MFA54" s="131"/>
      <c r="MOA54" s="131"/>
      <c r="MOB54" s="131"/>
      <c r="MOJ54" s="131"/>
      <c r="MOK54" s="131"/>
      <c r="MOL54" s="131"/>
      <c r="MOM54" s="131"/>
      <c r="MON54" s="131"/>
      <c r="MOO54" s="131"/>
      <c r="MOP54" s="131"/>
      <c r="MOQ54" s="131"/>
      <c r="MOR54" s="131"/>
      <c r="MOS54" s="131"/>
      <c r="MOT54" s="131"/>
      <c r="MOU54" s="131"/>
      <c r="MOV54" s="131"/>
      <c r="MOW54" s="131"/>
      <c r="MXW54" s="131"/>
      <c r="MXX54" s="131"/>
      <c r="MYF54" s="131"/>
      <c r="MYG54" s="131"/>
      <c r="MYH54" s="131"/>
      <c r="MYI54" s="131"/>
      <c r="MYJ54" s="131"/>
      <c r="MYK54" s="131"/>
      <c r="MYL54" s="131"/>
      <c r="MYM54" s="131"/>
      <c r="MYN54" s="131"/>
      <c r="MYO54" s="131"/>
      <c r="MYP54" s="131"/>
      <c r="MYQ54" s="131"/>
      <c r="MYR54" s="131"/>
      <c r="MYS54" s="131"/>
      <c r="NHS54" s="131"/>
      <c r="NHT54" s="131"/>
      <c r="NIB54" s="131"/>
      <c r="NIC54" s="131"/>
      <c r="NID54" s="131"/>
      <c r="NIE54" s="131"/>
      <c r="NIF54" s="131"/>
      <c r="NIG54" s="131"/>
      <c r="NIH54" s="131"/>
      <c r="NII54" s="131"/>
      <c r="NIJ54" s="131"/>
      <c r="NIK54" s="131"/>
      <c r="NIL54" s="131"/>
      <c r="NIM54" s="131"/>
      <c r="NIN54" s="131"/>
      <c r="NIO54" s="131"/>
      <c r="NRO54" s="131"/>
      <c r="NRP54" s="131"/>
      <c r="NRX54" s="131"/>
      <c r="NRY54" s="131"/>
      <c r="NRZ54" s="131"/>
      <c r="NSA54" s="131"/>
      <c r="NSB54" s="131"/>
      <c r="NSC54" s="131"/>
      <c r="NSD54" s="131"/>
      <c r="NSE54" s="131"/>
      <c r="NSF54" s="131"/>
      <c r="NSG54" s="131"/>
      <c r="NSH54" s="131"/>
      <c r="NSI54" s="131"/>
      <c r="NSJ54" s="131"/>
      <c r="NSK54" s="131"/>
      <c r="OBK54" s="131"/>
      <c r="OBL54" s="131"/>
      <c r="OBT54" s="131"/>
      <c r="OBU54" s="131"/>
      <c r="OBV54" s="131"/>
      <c r="OBW54" s="131"/>
      <c r="OBX54" s="131"/>
      <c r="OBY54" s="131"/>
      <c r="OBZ54" s="131"/>
      <c r="OCA54" s="131"/>
      <c r="OCB54" s="131"/>
      <c r="OCC54" s="131"/>
      <c r="OCD54" s="131"/>
      <c r="OCE54" s="131"/>
      <c r="OCF54" s="131"/>
      <c r="OCG54" s="131"/>
      <c r="OLG54" s="131"/>
      <c r="OLH54" s="131"/>
      <c r="OLP54" s="131"/>
      <c r="OLQ54" s="131"/>
      <c r="OLR54" s="131"/>
      <c r="OLS54" s="131"/>
      <c r="OLT54" s="131"/>
      <c r="OLU54" s="131"/>
      <c r="OLV54" s="131"/>
      <c r="OLW54" s="131"/>
      <c r="OLX54" s="131"/>
      <c r="OLY54" s="131"/>
      <c r="OLZ54" s="131"/>
      <c r="OMA54" s="131"/>
      <c r="OMB54" s="131"/>
      <c r="OMC54" s="131"/>
      <c r="OVC54" s="131"/>
      <c r="OVD54" s="131"/>
      <c r="OVL54" s="131"/>
      <c r="OVM54" s="131"/>
      <c r="OVN54" s="131"/>
      <c r="OVO54" s="131"/>
      <c r="OVP54" s="131"/>
      <c r="OVQ54" s="131"/>
      <c r="OVR54" s="131"/>
      <c r="OVS54" s="131"/>
      <c r="OVT54" s="131"/>
      <c r="OVU54" s="131"/>
      <c r="OVV54" s="131"/>
      <c r="OVW54" s="131"/>
      <c r="OVX54" s="131"/>
      <c r="OVY54" s="131"/>
      <c r="PEY54" s="131"/>
      <c r="PEZ54" s="131"/>
      <c r="PFH54" s="131"/>
      <c r="PFI54" s="131"/>
      <c r="PFJ54" s="131"/>
      <c r="PFK54" s="131"/>
      <c r="PFL54" s="131"/>
      <c r="PFM54" s="131"/>
      <c r="PFN54" s="131"/>
      <c r="PFO54" s="131"/>
      <c r="PFP54" s="131"/>
      <c r="PFQ54" s="131"/>
      <c r="PFR54" s="131"/>
      <c r="PFS54" s="131"/>
      <c r="PFT54" s="131"/>
      <c r="PFU54" s="131"/>
      <c r="POU54" s="131"/>
      <c r="POV54" s="131"/>
      <c r="PPD54" s="131"/>
      <c r="PPE54" s="131"/>
      <c r="PPF54" s="131"/>
      <c r="PPG54" s="131"/>
      <c r="PPH54" s="131"/>
      <c r="PPI54" s="131"/>
      <c r="PPJ54" s="131"/>
      <c r="PPK54" s="131"/>
      <c r="PPL54" s="131"/>
      <c r="PPM54" s="131"/>
      <c r="PPN54" s="131"/>
      <c r="PPO54" s="131"/>
      <c r="PPP54" s="131"/>
      <c r="PPQ54" s="131"/>
      <c r="PYQ54" s="131"/>
      <c r="PYR54" s="131"/>
      <c r="PYZ54" s="131"/>
      <c r="PZA54" s="131"/>
      <c r="PZB54" s="131"/>
      <c r="PZC54" s="131"/>
      <c r="PZD54" s="131"/>
      <c r="PZE54" s="131"/>
      <c r="PZF54" s="131"/>
      <c r="PZG54" s="131"/>
      <c r="PZH54" s="131"/>
      <c r="PZI54" s="131"/>
      <c r="PZJ54" s="131"/>
      <c r="PZK54" s="131"/>
      <c r="PZL54" s="131"/>
      <c r="PZM54" s="131"/>
      <c r="QIM54" s="131"/>
      <c r="QIN54" s="131"/>
      <c r="QIV54" s="131"/>
      <c r="QIW54" s="131"/>
      <c r="QIX54" s="131"/>
      <c r="QIY54" s="131"/>
      <c r="QIZ54" s="131"/>
      <c r="QJA54" s="131"/>
      <c r="QJB54" s="131"/>
      <c r="QJC54" s="131"/>
      <c r="QJD54" s="131"/>
      <c r="QJE54" s="131"/>
      <c r="QJF54" s="131"/>
      <c r="QJG54" s="131"/>
      <c r="QJH54" s="131"/>
      <c r="QJI54" s="131"/>
      <c r="QSI54" s="131"/>
      <c r="QSJ54" s="131"/>
      <c r="QSR54" s="131"/>
      <c r="QSS54" s="131"/>
      <c r="QST54" s="131"/>
      <c r="QSU54" s="131"/>
      <c r="QSV54" s="131"/>
      <c r="QSW54" s="131"/>
      <c r="QSX54" s="131"/>
      <c r="QSY54" s="131"/>
      <c r="QSZ54" s="131"/>
      <c r="QTA54" s="131"/>
      <c r="QTB54" s="131"/>
      <c r="QTC54" s="131"/>
      <c r="QTD54" s="131"/>
      <c r="QTE54" s="131"/>
      <c r="RCE54" s="131"/>
      <c r="RCF54" s="131"/>
      <c r="RCN54" s="131"/>
      <c r="RCO54" s="131"/>
      <c r="RCP54" s="131"/>
      <c r="RCQ54" s="131"/>
      <c r="RCR54" s="131"/>
      <c r="RCS54" s="131"/>
      <c r="RCT54" s="131"/>
      <c r="RCU54" s="131"/>
      <c r="RCV54" s="131"/>
      <c r="RCW54" s="131"/>
      <c r="RCX54" s="131"/>
      <c r="RCY54" s="131"/>
      <c r="RCZ54" s="131"/>
      <c r="RDA54" s="131"/>
      <c r="RMA54" s="131"/>
      <c r="RMB54" s="131"/>
      <c r="RMJ54" s="131"/>
      <c r="RMK54" s="131"/>
      <c r="RML54" s="131"/>
      <c r="RMM54" s="131"/>
      <c r="RMN54" s="131"/>
      <c r="RMO54" s="131"/>
      <c r="RMP54" s="131"/>
      <c r="RMQ54" s="131"/>
      <c r="RMR54" s="131"/>
      <c r="RMS54" s="131"/>
      <c r="RMT54" s="131"/>
      <c r="RMU54" s="131"/>
      <c r="RMV54" s="131"/>
      <c r="RMW54" s="131"/>
      <c r="RVW54" s="131"/>
      <c r="RVX54" s="131"/>
      <c r="RWF54" s="131"/>
      <c r="RWG54" s="131"/>
      <c r="RWH54" s="131"/>
      <c r="RWI54" s="131"/>
      <c r="RWJ54" s="131"/>
      <c r="RWK54" s="131"/>
      <c r="RWL54" s="131"/>
      <c r="RWM54" s="131"/>
      <c r="RWN54" s="131"/>
      <c r="RWO54" s="131"/>
      <c r="RWP54" s="131"/>
      <c r="RWQ54" s="131"/>
      <c r="RWR54" s="131"/>
      <c r="RWS54" s="131"/>
      <c r="SFS54" s="131"/>
      <c r="SFT54" s="131"/>
      <c r="SGB54" s="131"/>
      <c r="SGC54" s="131"/>
      <c r="SGD54" s="131"/>
      <c r="SGE54" s="131"/>
      <c r="SGF54" s="131"/>
      <c r="SGG54" s="131"/>
      <c r="SGH54" s="131"/>
      <c r="SGI54" s="131"/>
      <c r="SGJ54" s="131"/>
      <c r="SGK54" s="131"/>
      <c r="SGL54" s="131"/>
      <c r="SGM54" s="131"/>
      <c r="SGN54" s="131"/>
      <c r="SGO54" s="131"/>
      <c r="SPO54" s="131"/>
      <c r="SPP54" s="131"/>
      <c r="SPX54" s="131"/>
      <c r="SPY54" s="131"/>
      <c r="SPZ54" s="131"/>
      <c r="SQA54" s="131"/>
      <c r="SQB54" s="131"/>
      <c r="SQC54" s="131"/>
      <c r="SQD54" s="131"/>
      <c r="SQE54" s="131"/>
      <c r="SQF54" s="131"/>
      <c r="SQG54" s="131"/>
      <c r="SQH54" s="131"/>
      <c r="SQI54" s="131"/>
      <c r="SQJ54" s="131"/>
      <c r="SQK54" s="131"/>
      <c r="SZK54" s="131"/>
      <c r="SZL54" s="131"/>
      <c r="SZT54" s="131"/>
      <c r="SZU54" s="131"/>
      <c r="SZV54" s="131"/>
      <c r="SZW54" s="131"/>
      <c r="SZX54" s="131"/>
      <c r="SZY54" s="131"/>
      <c r="SZZ54" s="131"/>
      <c r="TAA54" s="131"/>
      <c r="TAB54" s="131"/>
      <c r="TAC54" s="131"/>
      <c r="TAD54" s="131"/>
      <c r="TAE54" s="131"/>
      <c r="TAF54" s="131"/>
      <c r="TAG54" s="131"/>
      <c r="TJG54" s="131"/>
      <c r="TJH54" s="131"/>
      <c r="TJP54" s="131"/>
      <c r="TJQ54" s="131"/>
      <c r="TJR54" s="131"/>
      <c r="TJS54" s="131"/>
      <c r="TJT54" s="131"/>
      <c r="TJU54" s="131"/>
      <c r="TJV54" s="131"/>
      <c r="TJW54" s="131"/>
      <c r="TJX54" s="131"/>
      <c r="TJY54" s="131"/>
      <c r="TJZ54" s="131"/>
      <c r="TKA54" s="131"/>
      <c r="TKB54" s="131"/>
      <c r="TKC54" s="131"/>
      <c r="TTC54" s="131"/>
      <c r="TTD54" s="131"/>
      <c r="TTL54" s="131"/>
      <c r="TTM54" s="131"/>
      <c r="TTN54" s="131"/>
      <c r="TTO54" s="131"/>
      <c r="TTP54" s="131"/>
      <c r="TTQ54" s="131"/>
      <c r="TTR54" s="131"/>
      <c r="TTS54" s="131"/>
      <c r="TTT54" s="131"/>
      <c r="TTU54" s="131"/>
      <c r="TTV54" s="131"/>
      <c r="TTW54" s="131"/>
      <c r="TTX54" s="131"/>
      <c r="TTY54" s="131"/>
      <c r="UCY54" s="131"/>
      <c r="UCZ54" s="131"/>
      <c r="UDH54" s="131"/>
      <c r="UDI54" s="131"/>
      <c r="UDJ54" s="131"/>
      <c r="UDK54" s="131"/>
      <c r="UDL54" s="131"/>
      <c r="UDM54" s="131"/>
      <c r="UDN54" s="131"/>
      <c r="UDO54" s="131"/>
      <c r="UDP54" s="131"/>
      <c r="UDQ54" s="131"/>
      <c r="UDR54" s="131"/>
      <c r="UDS54" s="131"/>
      <c r="UDT54" s="131"/>
      <c r="UDU54" s="131"/>
      <c r="UMU54" s="131"/>
      <c r="UMV54" s="131"/>
      <c r="UND54" s="131"/>
      <c r="UNE54" s="131"/>
      <c r="UNF54" s="131"/>
      <c r="UNG54" s="131"/>
      <c r="UNH54" s="131"/>
      <c r="UNI54" s="131"/>
      <c r="UNJ54" s="131"/>
      <c r="UNK54" s="131"/>
      <c r="UNL54" s="131"/>
      <c r="UNM54" s="131"/>
      <c r="UNN54" s="131"/>
      <c r="UNO54" s="131"/>
      <c r="UNP54" s="131"/>
      <c r="UNQ54" s="131"/>
      <c r="UWQ54" s="131"/>
      <c r="UWR54" s="131"/>
      <c r="UWZ54" s="131"/>
      <c r="UXA54" s="131"/>
      <c r="UXB54" s="131"/>
      <c r="UXC54" s="131"/>
      <c r="UXD54" s="131"/>
      <c r="UXE54" s="131"/>
      <c r="UXF54" s="131"/>
      <c r="UXG54" s="131"/>
      <c r="UXH54" s="131"/>
      <c r="UXI54" s="131"/>
      <c r="UXJ54" s="131"/>
      <c r="UXK54" s="131"/>
      <c r="UXL54" s="131"/>
      <c r="UXM54" s="131"/>
      <c r="VGM54" s="131"/>
      <c r="VGN54" s="131"/>
      <c r="VGV54" s="131"/>
      <c r="VGW54" s="131"/>
      <c r="VGX54" s="131"/>
      <c r="VGY54" s="131"/>
      <c r="VGZ54" s="131"/>
      <c r="VHA54" s="131"/>
      <c r="VHB54" s="131"/>
      <c r="VHC54" s="131"/>
      <c r="VHD54" s="131"/>
      <c r="VHE54" s="131"/>
      <c r="VHF54" s="131"/>
      <c r="VHG54" s="131"/>
      <c r="VHH54" s="131"/>
      <c r="VHI54" s="131"/>
      <c r="VQI54" s="131"/>
      <c r="VQJ54" s="131"/>
      <c r="VQR54" s="131"/>
      <c r="VQS54" s="131"/>
      <c r="VQT54" s="131"/>
      <c r="VQU54" s="131"/>
      <c r="VQV54" s="131"/>
      <c r="VQW54" s="131"/>
      <c r="VQX54" s="131"/>
      <c r="VQY54" s="131"/>
      <c r="VQZ54" s="131"/>
      <c r="VRA54" s="131"/>
      <c r="VRB54" s="131"/>
      <c r="VRC54" s="131"/>
      <c r="VRD54" s="131"/>
      <c r="VRE54" s="131"/>
      <c r="WAE54" s="131"/>
      <c r="WAF54" s="131"/>
      <c r="WAN54" s="131"/>
      <c r="WAO54" s="131"/>
      <c r="WAP54" s="131"/>
      <c r="WAQ54" s="131"/>
      <c r="WAR54" s="131"/>
      <c r="WAS54" s="131"/>
      <c r="WAT54" s="131"/>
      <c r="WAU54" s="131"/>
      <c r="WAV54" s="131"/>
      <c r="WAW54" s="131"/>
      <c r="WAX54" s="131"/>
      <c r="WAY54" s="131"/>
      <c r="WAZ54" s="131"/>
      <c r="WBA54" s="131"/>
      <c r="WKA54" s="131"/>
      <c r="WKB54" s="131"/>
      <c r="WKJ54" s="131"/>
      <c r="WKK54" s="131"/>
      <c r="WKL54" s="131"/>
      <c r="WKM54" s="131"/>
      <c r="WKN54" s="131"/>
      <c r="WKO54" s="131"/>
      <c r="WKP54" s="131"/>
      <c r="WKQ54" s="131"/>
      <c r="WKR54" s="131"/>
      <c r="WKS54" s="131"/>
      <c r="WKT54" s="131"/>
      <c r="WKU54" s="131"/>
      <c r="WKV54" s="131"/>
      <c r="WKW54" s="131"/>
      <c r="WTW54" s="131"/>
      <c r="WTX54" s="131"/>
      <c r="WUF54" s="131"/>
      <c r="WUG54" s="131"/>
      <c r="WUH54" s="131"/>
      <c r="WUI54" s="131"/>
      <c r="WUJ54" s="131"/>
      <c r="WUK54" s="131"/>
      <c r="WUL54" s="131"/>
      <c r="WUM54" s="131"/>
      <c r="WUN54" s="131"/>
      <c r="WUO54" s="131"/>
      <c r="WUP54" s="131"/>
      <c r="WUQ54" s="131"/>
      <c r="WUR54" s="131"/>
      <c r="WUS54" s="131"/>
    </row>
    <row r="55" spans="1:1009 1243:2033 2267:3057 3291:4081 4315:5105 5339:6129 6363:7153 7387:8177 8411:9201 9435:10225 10459:11249 11483:12273 12507:13297 13531:14321 14555:15345 15579:16113" ht="27.75" customHeight="1" outlineLevel="1">
      <c r="A55" s="137"/>
      <c r="B55" s="273" t="s">
        <v>28</v>
      </c>
      <c r="C55" s="248"/>
      <c r="D55" s="258">
        <v>8660.8690000000006</v>
      </c>
      <c r="E55" s="257"/>
      <c r="F55" s="258">
        <v>8660.8690000000006</v>
      </c>
      <c r="G55" s="245">
        <v>0</v>
      </c>
      <c r="H55" s="229">
        <f t="shared" si="0"/>
        <v>7869.5829999999996</v>
      </c>
      <c r="I55" s="276">
        <f>7869583000/1000000</f>
        <v>7869.5829999999996</v>
      </c>
      <c r="J55" s="247"/>
      <c r="K55" s="247"/>
      <c r="L55" s="247"/>
      <c r="M55" s="248"/>
      <c r="HK55" s="128"/>
      <c r="HL55" s="128"/>
      <c r="HT55" s="128"/>
      <c r="HU55" s="128"/>
      <c r="HV55" s="128"/>
      <c r="HW55" s="128"/>
      <c r="HX55" s="128"/>
      <c r="HY55" s="128"/>
      <c r="HZ55" s="128"/>
      <c r="IA55" s="128"/>
      <c r="IB55" s="128"/>
      <c r="IC55" s="128"/>
      <c r="ID55" s="128"/>
      <c r="IE55" s="128"/>
      <c r="IF55" s="128"/>
      <c r="IG55" s="128"/>
      <c r="RG55" s="128"/>
      <c r="RH55" s="128"/>
      <c r="RP55" s="128"/>
      <c r="RQ55" s="128"/>
      <c r="RR55" s="128"/>
      <c r="RS55" s="128"/>
      <c r="RT55" s="128"/>
      <c r="RU55" s="128"/>
      <c r="RV55" s="128"/>
      <c r="RW55" s="128"/>
      <c r="RX55" s="128"/>
      <c r="RY55" s="128"/>
      <c r="RZ55" s="128"/>
      <c r="SA55" s="128"/>
      <c r="SB55" s="128"/>
      <c r="SC55" s="128"/>
      <c r="ABC55" s="128"/>
      <c r="ABD55" s="128"/>
      <c r="ABL55" s="128"/>
      <c r="ABM55" s="128"/>
      <c r="ABN55" s="128"/>
      <c r="ABO55" s="128"/>
      <c r="ABP55" s="128"/>
      <c r="ABQ55" s="128"/>
      <c r="ABR55" s="128"/>
      <c r="ABS55" s="128"/>
      <c r="ABT55" s="128"/>
      <c r="ABU55" s="128"/>
      <c r="ABV55" s="128"/>
      <c r="ABW55" s="128"/>
      <c r="ABX55" s="128"/>
      <c r="ABY55" s="128"/>
      <c r="AKY55" s="128"/>
      <c r="AKZ55" s="128"/>
      <c r="ALH55" s="128"/>
      <c r="ALI55" s="128"/>
      <c r="ALJ55" s="128"/>
      <c r="ALK55" s="128"/>
      <c r="ALL55" s="128"/>
      <c r="ALM55" s="128"/>
      <c r="ALN55" s="128"/>
      <c r="ALO55" s="128"/>
      <c r="ALP55" s="128"/>
      <c r="ALQ55" s="128"/>
      <c r="ALR55" s="128"/>
      <c r="ALS55" s="128"/>
      <c r="ALT55" s="128"/>
      <c r="ALU55" s="128"/>
      <c r="AUU55" s="128"/>
      <c r="AUV55" s="128"/>
      <c r="AVD55" s="128"/>
      <c r="AVE55" s="128"/>
      <c r="AVF55" s="128"/>
      <c r="AVG55" s="128"/>
      <c r="AVH55" s="128"/>
      <c r="AVI55" s="128"/>
      <c r="AVJ55" s="128"/>
      <c r="AVK55" s="128"/>
      <c r="AVL55" s="128"/>
      <c r="AVM55" s="128"/>
      <c r="AVN55" s="128"/>
      <c r="AVO55" s="128"/>
      <c r="AVP55" s="128"/>
      <c r="AVQ55" s="128"/>
      <c r="BEQ55" s="128"/>
      <c r="BER55" s="128"/>
      <c r="BEZ55" s="128"/>
      <c r="BFA55" s="128"/>
      <c r="BFB55" s="128"/>
      <c r="BFC55" s="128"/>
      <c r="BFD55" s="128"/>
      <c r="BFE55" s="128"/>
      <c r="BFF55" s="128"/>
      <c r="BFG55" s="128"/>
      <c r="BFH55" s="128"/>
      <c r="BFI55" s="128"/>
      <c r="BFJ55" s="128"/>
      <c r="BFK55" s="128"/>
      <c r="BFL55" s="128"/>
      <c r="BFM55" s="128"/>
      <c r="BOM55" s="128"/>
      <c r="BON55" s="128"/>
      <c r="BOV55" s="128"/>
      <c r="BOW55" s="128"/>
      <c r="BOX55" s="128"/>
      <c r="BOY55" s="128"/>
      <c r="BOZ55" s="128"/>
      <c r="BPA55" s="128"/>
      <c r="BPB55" s="128"/>
      <c r="BPC55" s="128"/>
      <c r="BPD55" s="128"/>
      <c r="BPE55" s="128"/>
      <c r="BPF55" s="128"/>
      <c r="BPG55" s="128"/>
      <c r="BPH55" s="128"/>
      <c r="BPI55" s="128"/>
      <c r="BYI55" s="128"/>
      <c r="BYJ55" s="128"/>
      <c r="BYR55" s="128"/>
      <c r="BYS55" s="128"/>
      <c r="BYT55" s="128"/>
      <c r="BYU55" s="128"/>
      <c r="BYV55" s="128"/>
      <c r="BYW55" s="128"/>
      <c r="BYX55" s="128"/>
      <c r="BYY55" s="128"/>
      <c r="BYZ55" s="128"/>
      <c r="BZA55" s="128"/>
      <c r="BZB55" s="128"/>
      <c r="BZC55" s="128"/>
      <c r="BZD55" s="128"/>
      <c r="BZE55" s="128"/>
      <c r="CIE55" s="128"/>
      <c r="CIF55" s="128"/>
      <c r="CIN55" s="128"/>
      <c r="CIO55" s="128"/>
      <c r="CIP55" s="128"/>
      <c r="CIQ55" s="128"/>
      <c r="CIR55" s="128"/>
      <c r="CIS55" s="128"/>
      <c r="CIT55" s="128"/>
      <c r="CIU55" s="128"/>
      <c r="CIV55" s="128"/>
      <c r="CIW55" s="128"/>
      <c r="CIX55" s="128"/>
      <c r="CIY55" s="128"/>
      <c r="CIZ55" s="128"/>
      <c r="CJA55" s="128"/>
      <c r="CSA55" s="128"/>
      <c r="CSB55" s="128"/>
      <c r="CSJ55" s="128"/>
      <c r="CSK55" s="128"/>
      <c r="CSL55" s="128"/>
      <c r="CSM55" s="128"/>
      <c r="CSN55" s="128"/>
      <c r="CSO55" s="128"/>
      <c r="CSP55" s="128"/>
      <c r="CSQ55" s="128"/>
      <c r="CSR55" s="128"/>
      <c r="CSS55" s="128"/>
      <c r="CST55" s="128"/>
      <c r="CSU55" s="128"/>
      <c r="CSV55" s="128"/>
      <c r="CSW55" s="128"/>
      <c r="DBW55" s="128"/>
      <c r="DBX55" s="128"/>
      <c r="DCF55" s="128"/>
      <c r="DCG55" s="128"/>
      <c r="DCH55" s="128"/>
      <c r="DCI55" s="128"/>
      <c r="DCJ55" s="128"/>
      <c r="DCK55" s="128"/>
      <c r="DCL55" s="128"/>
      <c r="DCM55" s="128"/>
      <c r="DCN55" s="128"/>
      <c r="DCO55" s="128"/>
      <c r="DCP55" s="128"/>
      <c r="DCQ55" s="128"/>
      <c r="DCR55" s="128"/>
      <c r="DCS55" s="128"/>
      <c r="DLS55" s="128"/>
      <c r="DLT55" s="128"/>
      <c r="DMB55" s="128"/>
      <c r="DMC55" s="128"/>
      <c r="DMD55" s="128"/>
      <c r="DME55" s="128"/>
      <c r="DMF55" s="128"/>
      <c r="DMG55" s="128"/>
      <c r="DMH55" s="128"/>
      <c r="DMI55" s="128"/>
      <c r="DMJ55" s="128"/>
      <c r="DMK55" s="128"/>
      <c r="DML55" s="128"/>
      <c r="DMM55" s="128"/>
      <c r="DMN55" s="128"/>
      <c r="DMO55" s="128"/>
      <c r="DVO55" s="128"/>
      <c r="DVP55" s="128"/>
      <c r="DVX55" s="128"/>
      <c r="DVY55" s="128"/>
      <c r="DVZ55" s="128"/>
      <c r="DWA55" s="128"/>
      <c r="DWB55" s="128"/>
      <c r="DWC55" s="128"/>
      <c r="DWD55" s="128"/>
      <c r="DWE55" s="128"/>
      <c r="DWF55" s="128"/>
      <c r="DWG55" s="128"/>
      <c r="DWH55" s="128"/>
      <c r="DWI55" s="128"/>
      <c r="DWJ55" s="128"/>
      <c r="DWK55" s="128"/>
      <c r="EFK55" s="128"/>
      <c r="EFL55" s="128"/>
      <c r="EFT55" s="128"/>
      <c r="EFU55" s="128"/>
      <c r="EFV55" s="128"/>
      <c r="EFW55" s="128"/>
      <c r="EFX55" s="128"/>
      <c r="EFY55" s="128"/>
      <c r="EFZ55" s="128"/>
      <c r="EGA55" s="128"/>
      <c r="EGB55" s="128"/>
      <c r="EGC55" s="128"/>
      <c r="EGD55" s="128"/>
      <c r="EGE55" s="128"/>
      <c r="EGF55" s="128"/>
      <c r="EGG55" s="128"/>
      <c r="EPG55" s="128"/>
      <c r="EPH55" s="128"/>
      <c r="EPP55" s="128"/>
      <c r="EPQ55" s="128"/>
      <c r="EPR55" s="128"/>
      <c r="EPS55" s="128"/>
      <c r="EPT55" s="128"/>
      <c r="EPU55" s="128"/>
      <c r="EPV55" s="128"/>
      <c r="EPW55" s="128"/>
      <c r="EPX55" s="128"/>
      <c r="EPY55" s="128"/>
      <c r="EPZ55" s="128"/>
      <c r="EQA55" s="128"/>
      <c r="EQB55" s="128"/>
      <c r="EQC55" s="128"/>
      <c r="EZC55" s="128"/>
      <c r="EZD55" s="128"/>
      <c r="EZL55" s="128"/>
      <c r="EZM55" s="128"/>
      <c r="EZN55" s="128"/>
      <c r="EZO55" s="128"/>
      <c r="EZP55" s="128"/>
      <c r="EZQ55" s="128"/>
      <c r="EZR55" s="128"/>
      <c r="EZS55" s="128"/>
      <c r="EZT55" s="128"/>
      <c r="EZU55" s="128"/>
      <c r="EZV55" s="128"/>
      <c r="EZW55" s="128"/>
      <c r="EZX55" s="128"/>
      <c r="EZY55" s="128"/>
      <c r="FIY55" s="128"/>
      <c r="FIZ55" s="128"/>
      <c r="FJH55" s="128"/>
      <c r="FJI55" s="128"/>
      <c r="FJJ55" s="128"/>
      <c r="FJK55" s="128"/>
      <c r="FJL55" s="128"/>
      <c r="FJM55" s="128"/>
      <c r="FJN55" s="128"/>
      <c r="FJO55" s="128"/>
      <c r="FJP55" s="128"/>
      <c r="FJQ55" s="128"/>
      <c r="FJR55" s="128"/>
      <c r="FJS55" s="128"/>
      <c r="FJT55" s="128"/>
      <c r="FJU55" s="128"/>
      <c r="FSU55" s="128"/>
      <c r="FSV55" s="128"/>
      <c r="FTD55" s="128"/>
      <c r="FTE55" s="128"/>
      <c r="FTF55" s="128"/>
      <c r="FTG55" s="128"/>
      <c r="FTH55" s="128"/>
      <c r="FTI55" s="128"/>
      <c r="FTJ55" s="128"/>
      <c r="FTK55" s="128"/>
      <c r="FTL55" s="128"/>
      <c r="FTM55" s="128"/>
      <c r="FTN55" s="128"/>
      <c r="FTO55" s="128"/>
      <c r="FTP55" s="128"/>
      <c r="FTQ55" s="128"/>
      <c r="GCQ55" s="128"/>
      <c r="GCR55" s="128"/>
      <c r="GCZ55" s="128"/>
      <c r="GDA55" s="128"/>
      <c r="GDB55" s="128"/>
      <c r="GDC55" s="128"/>
      <c r="GDD55" s="128"/>
      <c r="GDE55" s="128"/>
      <c r="GDF55" s="128"/>
      <c r="GDG55" s="128"/>
      <c r="GDH55" s="128"/>
      <c r="GDI55" s="128"/>
      <c r="GDJ55" s="128"/>
      <c r="GDK55" s="128"/>
      <c r="GDL55" s="128"/>
      <c r="GDM55" s="128"/>
      <c r="GMM55" s="128"/>
      <c r="GMN55" s="128"/>
      <c r="GMV55" s="128"/>
      <c r="GMW55" s="128"/>
      <c r="GMX55" s="128"/>
      <c r="GMY55" s="128"/>
      <c r="GMZ55" s="128"/>
      <c r="GNA55" s="128"/>
      <c r="GNB55" s="128"/>
      <c r="GNC55" s="128"/>
      <c r="GND55" s="128"/>
      <c r="GNE55" s="128"/>
      <c r="GNF55" s="128"/>
      <c r="GNG55" s="128"/>
      <c r="GNH55" s="128"/>
      <c r="GNI55" s="128"/>
      <c r="GWI55" s="128"/>
      <c r="GWJ55" s="128"/>
      <c r="GWR55" s="128"/>
      <c r="GWS55" s="128"/>
      <c r="GWT55" s="128"/>
      <c r="GWU55" s="128"/>
      <c r="GWV55" s="128"/>
      <c r="GWW55" s="128"/>
      <c r="GWX55" s="128"/>
      <c r="GWY55" s="128"/>
      <c r="GWZ55" s="128"/>
      <c r="GXA55" s="128"/>
      <c r="GXB55" s="128"/>
      <c r="GXC55" s="128"/>
      <c r="GXD55" s="128"/>
      <c r="GXE55" s="128"/>
      <c r="HGE55" s="128"/>
      <c r="HGF55" s="128"/>
      <c r="HGN55" s="128"/>
      <c r="HGO55" s="128"/>
      <c r="HGP55" s="128"/>
      <c r="HGQ55" s="128"/>
      <c r="HGR55" s="128"/>
      <c r="HGS55" s="128"/>
      <c r="HGT55" s="128"/>
      <c r="HGU55" s="128"/>
      <c r="HGV55" s="128"/>
      <c r="HGW55" s="128"/>
      <c r="HGX55" s="128"/>
      <c r="HGY55" s="128"/>
      <c r="HGZ55" s="128"/>
      <c r="HHA55" s="128"/>
      <c r="HQA55" s="128"/>
      <c r="HQB55" s="128"/>
      <c r="HQJ55" s="128"/>
      <c r="HQK55" s="128"/>
      <c r="HQL55" s="128"/>
      <c r="HQM55" s="128"/>
      <c r="HQN55" s="128"/>
      <c r="HQO55" s="128"/>
      <c r="HQP55" s="128"/>
      <c r="HQQ55" s="128"/>
      <c r="HQR55" s="128"/>
      <c r="HQS55" s="128"/>
      <c r="HQT55" s="128"/>
      <c r="HQU55" s="128"/>
      <c r="HQV55" s="128"/>
      <c r="HQW55" s="128"/>
      <c r="HZW55" s="128"/>
      <c r="HZX55" s="128"/>
      <c r="IAF55" s="128"/>
      <c r="IAG55" s="128"/>
      <c r="IAH55" s="128"/>
      <c r="IAI55" s="128"/>
      <c r="IAJ55" s="128"/>
      <c r="IAK55" s="128"/>
      <c r="IAL55" s="128"/>
      <c r="IAM55" s="128"/>
      <c r="IAN55" s="128"/>
      <c r="IAO55" s="128"/>
      <c r="IAP55" s="128"/>
      <c r="IAQ55" s="128"/>
      <c r="IAR55" s="128"/>
      <c r="IAS55" s="128"/>
      <c r="IJS55" s="128"/>
      <c r="IJT55" s="128"/>
      <c r="IKB55" s="128"/>
      <c r="IKC55" s="128"/>
      <c r="IKD55" s="128"/>
      <c r="IKE55" s="128"/>
      <c r="IKF55" s="128"/>
      <c r="IKG55" s="128"/>
      <c r="IKH55" s="128"/>
      <c r="IKI55" s="128"/>
      <c r="IKJ55" s="128"/>
      <c r="IKK55" s="128"/>
      <c r="IKL55" s="128"/>
      <c r="IKM55" s="128"/>
      <c r="IKN55" s="128"/>
      <c r="IKO55" s="128"/>
      <c r="ITO55" s="128"/>
      <c r="ITP55" s="128"/>
      <c r="ITX55" s="128"/>
      <c r="ITY55" s="128"/>
      <c r="ITZ55" s="128"/>
      <c r="IUA55" s="128"/>
      <c r="IUB55" s="128"/>
      <c r="IUC55" s="128"/>
      <c r="IUD55" s="128"/>
      <c r="IUE55" s="128"/>
      <c r="IUF55" s="128"/>
      <c r="IUG55" s="128"/>
      <c r="IUH55" s="128"/>
      <c r="IUI55" s="128"/>
      <c r="IUJ55" s="128"/>
      <c r="IUK55" s="128"/>
      <c r="JDK55" s="128"/>
      <c r="JDL55" s="128"/>
      <c r="JDT55" s="128"/>
      <c r="JDU55" s="128"/>
      <c r="JDV55" s="128"/>
      <c r="JDW55" s="128"/>
      <c r="JDX55" s="128"/>
      <c r="JDY55" s="128"/>
      <c r="JDZ55" s="128"/>
      <c r="JEA55" s="128"/>
      <c r="JEB55" s="128"/>
      <c r="JEC55" s="128"/>
      <c r="JED55" s="128"/>
      <c r="JEE55" s="128"/>
      <c r="JEF55" s="128"/>
      <c r="JEG55" s="128"/>
      <c r="JNG55" s="128"/>
      <c r="JNH55" s="128"/>
      <c r="JNP55" s="128"/>
      <c r="JNQ55" s="128"/>
      <c r="JNR55" s="128"/>
      <c r="JNS55" s="128"/>
      <c r="JNT55" s="128"/>
      <c r="JNU55" s="128"/>
      <c r="JNV55" s="128"/>
      <c r="JNW55" s="128"/>
      <c r="JNX55" s="128"/>
      <c r="JNY55" s="128"/>
      <c r="JNZ55" s="128"/>
      <c r="JOA55" s="128"/>
      <c r="JOB55" s="128"/>
      <c r="JOC55" s="128"/>
      <c r="JXC55" s="128"/>
      <c r="JXD55" s="128"/>
      <c r="JXL55" s="128"/>
      <c r="JXM55" s="128"/>
      <c r="JXN55" s="128"/>
      <c r="JXO55" s="128"/>
      <c r="JXP55" s="128"/>
      <c r="JXQ55" s="128"/>
      <c r="JXR55" s="128"/>
      <c r="JXS55" s="128"/>
      <c r="JXT55" s="128"/>
      <c r="JXU55" s="128"/>
      <c r="JXV55" s="128"/>
      <c r="JXW55" s="128"/>
      <c r="JXX55" s="128"/>
      <c r="JXY55" s="128"/>
      <c r="KGY55" s="128"/>
      <c r="KGZ55" s="128"/>
      <c r="KHH55" s="128"/>
      <c r="KHI55" s="128"/>
      <c r="KHJ55" s="128"/>
      <c r="KHK55" s="128"/>
      <c r="KHL55" s="128"/>
      <c r="KHM55" s="128"/>
      <c r="KHN55" s="128"/>
      <c r="KHO55" s="128"/>
      <c r="KHP55" s="128"/>
      <c r="KHQ55" s="128"/>
      <c r="KHR55" s="128"/>
      <c r="KHS55" s="128"/>
      <c r="KHT55" s="128"/>
      <c r="KHU55" s="128"/>
      <c r="KQU55" s="128"/>
      <c r="KQV55" s="128"/>
      <c r="KRD55" s="128"/>
      <c r="KRE55" s="128"/>
      <c r="KRF55" s="128"/>
      <c r="KRG55" s="128"/>
      <c r="KRH55" s="128"/>
      <c r="KRI55" s="128"/>
      <c r="KRJ55" s="128"/>
      <c r="KRK55" s="128"/>
      <c r="KRL55" s="128"/>
      <c r="KRM55" s="128"/>
      <c r="KRN55" s="128"/>
      <c r="KRO55" s="128"/>
      <c r="KRP55" s="128"/>
      <c r="KRQ55" s="128"/>
      <c r="LAQ55" s="128"/>
      <c r="LAR55" s="128"/>
      <c r="LAZ55" s="128"/>
      <c r="LBA55" s="128"/>
      <c r="LBB55" s="128"/>
      <c r="LBC55" s="128"/>
      <c r="LBD55" s="128"/>
      <c r="LBE55" s="128"/>
      <c r="LBF55" s="128"/>
      <c r="LBG55" s="128"/>
      <c r="LBH55" s="128"/>
      <c r="LBI55" s="128"/>
      <c r="LBJ55" s="128"/>
      <c r="LBK55" s="128"/>
      <c r="LBL55" s="128"/>
      <c r="LBM55" s="128"/>
      <c r="LKM55" s="128"/>
      <c r="LKN55" s="128"/>
      <c r="LKV55" s="128"/>
      <c r="LKW55" s="128"/>
      <c r="LKX55" s="128"/>
      <c r="LKY55" s="128"/>
      <c r="LKZ55" s="128"/>
      <c r="LLA55" s="128"/>
      <c r="LLB55" s="128"/>
      <c r="LLC55" s="128"/>
      <c r="LLD55" s="128"/>
      <c r="LLE55" s="128"/>
      <c r="LLF55" s="128"/>
      <c r="LLG55" s="128"/>
      <c r="LLH55" s="128"/>
      <c r="LLI55" s="128"/>
      <c r="LUI55" s="128"/>
      <c r="LUJ55" s="128"/>
      <c r="LUR55" s="128"/>
      <c r="LUS55" s="128"/>
      <c r="LUT55" s="128"/>
      <c r="LUU55" s="128"/>
      <c r="LUV55" s="128"/>
      <c r="LUW55" s="128"/>
      <c r="LUX55" s="128"/>
      <c r="LUY55" s="128"/>
      <c r="LUZ55" s="128"/>
      <c r="LVA55" s="128"/>
      <c r="LVB55" s="128"/>
      <c r="LVC55" s="128"/>
      <c r="LVD55" s="128"/>
      <c r="LVE55" s="128"/>
      <c r="MEE55" s="128"/>
      <c r="MEF55" s="128"/>
      <c r="MEN55" s="128"/>
      <c r="MEO55" s="128"/>
      <c r="MEP55" s="128"/>
      <c r="MEQ55" s="128"/>
      <c r="MER55" s="128"/>
      <c r="MES55" s="128"/>
      <c r="MET55" s="128"/>
      <c r="MEU55" s="128"/>
      <c r="MEV55" s="128"/>
      <c r="MEW55" s="128"/>
      <c r="MEX55" s="128"/>
      <c r="MEY55" s="128"/>
      <c r="MEZ55" s="128"/>
      <c r="MFA55" s="128"/>
      <c r="MOA55" s="128"/>
      <c r="MOB55" s="128"/>
      <c r="MOJ55" s="128"/>
      <c r="MOK55" s="128"/>
      <c r="MOL55" s="128"/>
      <c r="MOM55" s="128"/>
      <c r="MON55" s="128"/>
      <c r="MOO55" s="128"/>
      <c r="MOP55" s="128"/>
      <c r="MOQ55" s="128"/>
      <c r="MOR55" s="128"/>
      <c r="MOS55" s="128"/>
      <c r="MOT55" s="128"/>
      <c r="MOU55" s="128"/>
      <c r="MOV55" s="128"/>
      <c r="MOW55" s="128"/>
      <c r="MXW55" s="128"/>
      <c r="MXX55" s="128"/>
      <c r="MYF55" s="128"/>
      <c r="MYG55" s="128"/>
      <c r="MYH55" s="128"/>
      <c r="MYI55" s="128"/>
      <c r="MYJ55" s="128"/>
      <c r="MYK55" s="128"/>
      <c r="MYL55" s="128"/>
      <c r="MYM55" s="128"/>
      <c r="MYN55" s="128"/>
      <c r="MYO55" s="128"/>
      <c r="MYP55" s="128"/>
      <c r="MYQ55" s="128"/>
      <c r="MYR55" s="128"/>
      <c r="MYS55" s="128"/>
      <c r="NHS55" s="128"/>
      <c r="NHT55" s="128"/>
      <c r="NIB55" s="128"/>
      <c r="NIC55" s="128"/>
      <c r="NID55" s="128"/>
      <c r="NIE55" s="128"/>
      <c r="NIF55" s="128"/>
      <c r="NIG55" s="128"/>
      <c r="NIH55" s="128"/>
      <c r="NII55" s="128"/>
      <c r="NIJ55" s="128"/>
      <c r="NIK55" s="128"/>
      <c r="NIL55" s="128"/>
      <c r="NIM55" s="128"/>
      <c r="NIN55" s="128"/>
      <c r="NIO55" s="128"/>
      <c r="NRO55" s="128"/>
      <c r="NRP55" s="128"/>
      <c r="NRX55" s="128"/>
      <c r="NRY55" s="128"/>
      <c r="NRZ55" s="128"/>
      <c r="NSA55" s="128"/>
      <c r="NSB55" s="128"/>
      <c r="NSC55" s="128"/>
      <c r="NSD55" s="128"/>
      <c r="NSE55" s="128"/>
      <c r="NSF55" s="128"/>
      <c r="NSG55" s="128"/>
      <c r="NSH55" s="128"/>
      <c r="NSI55" s="128"/>
      <c r="NSJ55" s="128"/>
      <c r="NSK55" s="128"/>
      <c r="OBK55" s="128"/>
      <c r="OBL55" s="128"/>
      <c r="OBT55" s="128"/>
      <c r="OBU55" s="128"/>
      <c r="OBV55" s="128"/>
      <c r="OBW55" s="128"/>
      <c r="OBX55" s="128"/>
      <c r="OBY55" s="128"/>
      <c r="OBZ55" s="128"/>
      <c r="OCA55" s="128"/>
      <c r="OCB55" s="128"/>
      <c r="OCC55" s="128"/>
      <c r="OCD55" s="128"/>
      <c r="OCE55" s="128"/>
      <c r="OCF55" s="128"/>
      <c r="OCG55" s="128"/>
      <c r="OLG55" s="128"/>
      <c r="OLH55" s="128"/>
      <c r="OLP55" s="128"/>
      <c r="OLQ55" s="128"/>
      <c r="OLR55" s="128"/>
      <c r="OLS55" s="128"/>
      <c r="OLT55" s="128"/>
      <c r="OLU55" s="128"/>
      <c r="OLV55" s="128"/>
      <c r="OLW55" s="128"/>
      <c r="OLX55" s="128"/>
      <c r="OLY55" s="128"/>
      <c r="OLZ55" s="128"/>
      <c r="OMA55" s="128"/>
      <c r="OMB55" s="128"/>
      <c r="OMC55" s="128"/>
      <c r="OVC55" s="128"/>
      <c r="OVD55" s="128"/>
      <c r="OVL55" s="128"/>
      <c r="OVM55" s="128"/>
      <c r="OVN55" s="128"/>
      <c r="OVO55" s="128"/>
      <c r="OVP55" s="128"/>
      <c r="OVQ55" s="128"/>
      <c r="OVR55" s="128"/>
      <c r="OVS55" s="128"/>
      <c r="OVT55" s="128"/>
      <c r="OVU55" s="128"/>
      <c r="OVV55" s="128"/>
      <c r="OVW55" s="128"/>
      <c r="OVX55" s="128"/>
      <c r="OVY55" s="128"/>
      <c r="PEY55" s="128"/>
      <c r="PEZ55" s="128"/>
      <c r="PFH55" s="128"/>
      <c r="PFI55" s="128"/>
      <c r="PFJ55" s="128"/>
      <c r="PFK55" s="128"/>
      <c r="PFL55" s="128"/>
      <c r="PFM55" s="128"/>
      <c r="PFN55" s="128"/>
      <c r="PFO55" s="128"/>
      <c r="PFP55" s="128"/>
      <c r="PFQ55" s="128"/>
      <c r="PFR55" s="128"/>
      <c r="PFS55" s="128"/>
      <c r="PFT55" s="128"/>
      <c r="PFU55" s="128"/>
      <c r="POU55" s="128"/>
      <c r="POV55" s="128"/>
      <c r="PPD55" s="128"/>
      <c r="PPE55" s="128"/>
      <c r="PPF55" s="128"/>
      <c r="PPG55" s="128"/>
      <c r="PPH55" s="128"/>
      <c r="PPI55" s="128"/>
      <c r="PPJ55" s="128"/>
      <c r="PPK55" s="128"/>
      <c r="PPL55" s="128"/>
      <c r="PPM55" s="128"/>
      <c r="PPN55" s="128"/>
      <c r="PPO55" s="128"/>
      <c r="PPP55" s="128"/>
      <c r="PPQ55" s="128"/>
      <c r="PYQ55" s="128"/>
      <c r="PYR55" s="128"/>
      <c r="PYZ55" s="128"/>
      <c r="PZA55" s="128"/>
      <c r="PZB55" s="128"/>
      <c r="PZC55" s="128"/>
      <c r="PZD55" s="128"/>
      <c r="PZE55" s="128"/>
      <c r="PZF55" s="128"/>
      <c r="PZG55" s="128"/>
      <c r="PZH55" s="128"/>
      <c r="PZI55" s="128"/>
      <c r="PZJ55" s="128"/>
      <c r="PZK55" s="128"/>
      <c r="PZL55" s="128"/>
      <c r="PZM55" s="128"/>
      <c r="QIM55" s="128"/>
      <c r="QIN55" s="128"/>
      <c r="QIV55" s="128"/>
      <c r="QIW55" s="128"/>
      <c r="QIX55" s="128"/>
      <c r="QIY55" s="128"/>
      <c r="QIZ55" s="128"/>
      <c r="QJA55" s="128"/>
      <c r="QJB55" s="128"/>
      <c r="QJC55" s="128"/>
      <c r="QJD55" s="128"/>
      <c r="QJE55" s="128"/>
      <c r="QJF55" s="128"/>
      <c r="QJG55" s="128"/>
      <c r="QJH55" s="128"/>
      <c r="QJI55" s="128"/>
      <c r="QSI55" s="128"/>
      <c r="QSJ55" s="128"/>
      <c r="QSR55" s="128"/>
      <c r="QSS55" s="128"/>
      <c r="QST55" s="128"/>
      <c r="QSU55" s="128"/>
      <c r="QSV55" s="128"/>
      <c r="QSW55" s="128"/>
      <c r="QSX55" s="128"/>
      <c r="QSY55" s="128"/>
      <c r="QSZ55" s="128"/>
      <c r="QTA55" s="128"/>
      <c r="QTB55" s="128"/>
      <c r="QTC55" s="128"/>
      <c r="QTD55" s="128"/>
      <c r="QTE55" s="128"/>
      <c r="RCE55" s="128"/>
      <c r="RCF55" s="128"/>
      <c r="RCN55" s="128"/>
      <c r="RCO55" s="128"/>
      <c r="RCP55" s="128"/>
      <c r="RCQ55" s="128"/>
      <c r="RCR55" s="128"/>
      <c r="RCS55" s="128"/>
      <c r="RCT55" s="128"/>
      <c r="RCU55" s="128"/>
      <c r="RCV55" s="128"/>
      <c r="RCW55" s="128"/>
      <c r="RCX55" s="128"/>
      <c r="RCY55" s="128"/>
      <c r="RCZ55" s="128"/>
      <c r="RDA55" s="128"/>
      <c r="RMA55" s="128"/>
      <c r="RMB55" s="128"/>
      <c r="RMJ55" s="128"/>
      <c r="RMK55" s="128"/>
      <c r="RML55" s="128"/>
      <c r="RMM55" s="128"/>
      <c r="RMN55" s="128"/>
      <c r="RMO55" s="128"/>
      <c r="RMP55" s="128"/>
      <c r="RMQ55" s="128"/>
      <c r="RMR55" s="128"/>
      <c r="RMS55" s="128"/>
      <c r="RMT55" s="128"/>
      <c r="RMU55" s="128"/>
      <c r="RMV55" s="128"/>
      <c r="RMW55" s="128"/>
      <c r="RVW55" s="128"/>
      <c r="RVX55" s="128"/>
      <c r="RWF55" s="128"/>
      <c r="RWG55" s="128"/>
      <c r="RWH55" s="128"/>
      <c r="RWI55" s="128"/>
      <c r="RWJ55" s="128"/>
      <c r="RWK55" s="128"/>
      <c r="RWL55" s="128"/>
      <c r="RWM55" s="128"/>
      <c r="RWN55" s="128"/>
      <c r="RWO55" s="128"/>
      <c r="RWP55" s="128"/>
      <c r="RWQ55" s="128"/>
      <c r="RWR55" s="128"/>
      <c r="RWS55" s="128"/>
      <c r="SFS55" s="128"/>
      <c r="SFT55" s="128"/>
      <c r="SGB55" s="128"/>
      <c r="SGC55" s="128"/>
      <c r="SGD55" s="128"/>
      <c r="SGE55" s="128"/>
      <c r="SGF55" s="128"/>
      <c r="SGG55" s="128"/>
      <c r="SGH55" s="128"/>
      <c r="SGI55" s="128"/>
      <c r="SGJ55" s="128"/>
      <c r="SGK55" s="128"/>
      <c r="SGL55" s="128"/>
      <c r="SGM55" s="128"/>
      <c r="SGN55" s="128"/>
      <c r="SGO55" s="128"/>
      <c r="SPO55" s="128"/>
      <c r="SPP55" s="128"/>
      <c r="SPX55" s="128"/>
      <c r="SPY55" s="128"/>
      <c r="SPZ55" s="128"/>
      <c r="SQA55" s="128"/>
      <c r="SQB55" s="128"/>
      <c r="SQC55" s="128"/>
      <c r="SQD55" s="128"/>
      <c r="SQE55" s="128"/>
      <c r="SQF55" s="128"/>
      <c r="SQG55" s="128"/>
      <c r="SQH55" s="128"/>
      <c r="SQI55" s="128"/>
      <c r="SQJ55" s="128"/>
      <c r="SQK55" s="128"/>
      <c r="SZK55" s="128"/>
      <c r="SZL55" s="128"/>
      <c r="SZT55" s="128"/>
      <c r="SZU55" s="128"/>
      <c r="SZV55" s="128"/>
      <c r="SZW55" s="128"/>
      <c r="SZX55" s="128"/>
      <c r="SZY55" s="128"/>
      <c r="SZZ55" s="128"/>
      <c r="TAA55" s="128"/>
      <c r="TAB55" s="128"/>
      <c r="TAC55" s="128"/>
      <c r="TAD55" s="128"/>
      <c r="TAE55" s="128"/>
      <c r="TAF55" s="128"/>
      <c r="TAG55" s="128"/>
      <c r="TJG55" s="128"/>
      <c r="TJH55" s="128"/>
      <c r="TJP55" s="128"/>
      <c r="TJQ55" s="128"/>
      <c r="TJR55" s="128"/>
      <c r="TJS55" s="128"/>
      <c r="TJT55" s="128"/>
      <c r="TJU55" s="128"/>
      <c r="TJV55" s="128"/>
      <c r="TJW55" s="128"/>
      <c r="TJX55" s="128"/>
      <c r="TJY55" s="128"/>
      <c r="TJZ55" s="128"/>
      <c r="TKA55" s="128"/>
      <c r="TKB55" s="128"/>
      <c r="TKC55" s="128"/>
      <c r="TTC55" s="128"/>
      <c r="TTD55" s="128"/>
      <c r="TTL55" s="128"/>
      <c r="TTM55" s="128"/>
      <c r="TTN55" s="128"/>
      <c r="TTO55" s="128"/>
      <c r="TTP55" s="128"/>
      <c r="TTQ55" s="128"/>
      <c r="TTR55" s="128"/>
      <c r="TTS55" s="128"/>
      <c r="TTT55" s="128"/>
      <c r="TTU55" s="128"/>
      <c r="TTV55" s="128"/>
      <c r="TTW55" s="128"/>
      <c r="TTX55" s="128"/>
      <c r="TTY55" s="128"/>
      <c r="UCY55" s="128"/>
      <c r="UCZ55" s="128"/>
      <c r="UDH55" s="128"/>
      <c r="UDI55" s="128"/>
      <c r="UDJ55" s="128"/>
      <c r="UDK55" s="128"/>
      <c r="UDL55" s="128"/>
      <c r="UDM55" s="128"/>
      <c r="UDN55" s="128"/>
      <c r="UDO55" s="128"/>
      <c r="UDP55" s="128"/>
      <c r="UDQ55" s="128"/>
      <c r="UDR55" s="128"/>
      <c r="UDS55" s="128"/>
      <c r="UDT55" s="128"/>
      <c r="UDU55" s="128"/>
      <c r="UMU55" s="128"/>
      <c r="UMV55" s="128"/>
      <c r="UND55" s="128"/>
      <c r="UNE55" s="128"/>
      <c r="UNF55" s="128"/>
      <c r="UNG55" s="128"/>
      <c r="UNH55" s="128"/>
      <c r="UNI55" s="128"/>
      <c r="UNJ55" s="128"/>
      <c r="UNK55" s="128"/>
      <c r="UNL55" s="128"/>
      <c r="UNM55" s="128"/>
      <c r="UNN55" s="128"/>
      <c r="UNO55" s="128"/>
      <c r="UNP55" s="128"/>
      <c r="UNQ55" s="128"/>
      <c r="UWQ55" s="128"/>
      <c r="UWR55" s="128"/>
      <c r="UWZ55" s="128"/>
      <c r="UXA55" s="128"/>
      <c r="UXB55" s="128"/>
      <c r="UXC55" s="128"/>
      <c r="UXD55" s="128"/>
      <c r="UXE55" s="128"/>
      <c r="UXF55" s="128"/>
      <c r="UXG55" s="128"/>
      <c r="UXH55" s="128"/>
      <c r="UXI55" s="128"/>
      <c r="UXJ55" s="128"/>
      <c r="UXK55" s="128"/>
      <c r="UXL55" s="128"/>
      <c r="UXM55" s="128"/>
      <c r="VGM55" s="128"/>
      <c r="VGN55" s="128"/>
      <c r="VGV55" s="128"/>
      <c r="VGW55" s="128"/>
      <c r="VGX55" s="128"/>
      <c r="VGY55" s="128"/>
      <c r="VGZ55" s="128"/>
      <c r="VHA55" s="128"/>
      <c r="VHB55" s="128"/>
      <c r="VHC55" s="128"/>
      <c r="VHD55" s="128"/>
      <c r="VHE55" s="128"/>
      <c r="VHF55" s="128"/>
      <c r="VHG55" s="128"/>
      <c r="VHH55" s="128"/>
      <c r="VHI55" s="128"/>
      <c r="VQI55" s="128"/>
      <c r="VQJ55" s="128"/>
      <c r="VQR55" s="128"/>
      <c r="VQS55" s="128"/>
      <c r="VQT55" s="128"/>
      <c r="VQU55" s="128"/>
      <c r="VQV55" s="128"/>
      <c r="VQW55" s="128"/>
      <c r="VQX55" s="128"/>
      <c r="VQY55" s="128"/>
      <c r="VQZ55" s="128"/>
      <c r="VRA55" s="128"/>
      <c r="VRB55" s="128"/>
      <c r="VRC55" s="128"/>
      <c r="VRD55" s="128"/>
      <c r="VRE55" s="128"/>
      <c r="WAE55" s="128"/>
      <c r="WAF55" s="128"/>
      <c r="WAN55" s="128"/>
      <c r="WAO55" s="128"/>
      <c r="WAP55" s="128"/>
      <c r="WAQ55" s="128"/>
      <c r="WAR55" s="128"/>
      <c r="WAS55" s="128"/>
      <c r="WAT55" s="128"/>
      <c r="WAU55" s="128"/>
      <c r="WAV55" s="128"/>
      <c r="WAW55" s="128"/>
      <c r="WAX55" s="128"/>
      <c r="WAY55" s="128"/>
      <c r="WAZ55" s="128"/>
      <c r="WBA55" s="128"/>
      <c r="WKA55" s="128"/>
      <c r="WKB55" s="128"/>
      <c r="WKJ55" s="128"/>
      <c r="WKK55" s="128"/>
      <c r="WKL55" s="128"/>
      <c r="WKM55" s="128"/>
      <c r="WKN55" s="128"/>
      <c r="WKO55" s="128"/>
      <c r="WKP55" s="128"/>
      <c r="WKQ55" s="128"/>
      <c r="WKR55" s="128"/>
      <c r="WKS55" s="128"/>
      <c r="WKT55" s="128"/>
      <c r="WKU55" s="128"/>
      <c r="WKV55" s="128"/>
      <c r="WKW55" s="128"/>
      <c r="WTW55" s="128"/>
      <c r="WTX55" s="128"/>
      <c r="WUF55" s="128"/>
      <c r="WUG55" s="128"/>
      <c r="WUH55" s="128"/>
      <c r="WUI55" s="128"/>
      <c r="WUJ55" s="128"/>
      <c r="WUK55" s="128"/>
      <c r="WUL55" s="128"/>
      <c r="WUM55" s="128"/>
      <c r="WUN55" s="128"/>
      <c r="WUO55" s="128"/>
      <c r="WUP55" s="128"/>
      <c r="WUQ55" s="128"/>
      <c r="WUR55" s="128"/>
      <c r="WUS55" s="128"/>
    </row>
    <row r="56" spans="1:1009 1243:2033 2267:3057 3291:4081 4315:5105 5339:6129 6363:7153 7387:8177 8411:9201 9435:10225 10459:11249 11483:12273 12507:13297 13531:14321 14555:15345 15579:16113" ht="61.5" customHeight="1" outlineLevel="1">
      <c r="A56" s="137"/>
      <c r="B56" s="263" t="s">
        <v>427</v>
      </c>
      <c r="C56" s="248"/>
      <c r="D56" s="258">
        <v>137.2158</v>
      </c>
      <c r="E56" s="257"/>
      <c r="F56" s="258">
        <v>137.2158</v>
      </c>
      <c r="G56" s="245">
        <v>0</v>
      </c>
      <c r="H56" s="229">
        <f t="shared" si="0"/>
        <v>0</v>
      </c>
      <c r="I56" s="247"/>
      <c r="J56" s="277"/>
      <c r="K56" s="247"/>
      <c r="L56" s="247"/>
      <c r="M56" s="248"/>
      <c r="HK56" s="128"/>
      <c r="HL56" s="128"/>
      <c r="HT56" s="128"/>
      <c r="HU56" s="128"/>
      <c r="HV56" s="128"/>
      <c r="HW56" s="128"/>
      <c r="HX56" s="128"/>
      <c r="HY56" s="128"/>
      <c r="HZ56" s="128"/>
      <c r="IA56" s="128"/>
      <c r="IB56" s="128"/>
      <c r="IC56" s="128"/>
      <c r="ID56" s="128"/>
      <c r="IE56" s="128"/>
      <c r="IF56" s="128"/>
      <c r="IG56" s="128"/>
      <c r="RG56" s="128"/>
      <c r="RH56" s="128"/>
      <c r="RP56" s="128"/>
      <c r="RQ56" s="128"/>
      <c r="RR56" s="128"/>
      <c r="RS56" s="128"/>
      <c r="RT56" s="128"/>
      <c r="RU56" s="128"/>
      <c r="RV56" s="128"/>
      <c r="RW56" s="128"/>
      <c r="RX56" s="128"/>
      <c r="RY56" s="128"/>
      <c r="RZ56" s="128"/>
      <c r="SA56" s="128"/>
      <c r="SB56" s="128"/>
      <c r="SC56" s="128"/>
      <c r="ABC56" s="128"/>
      <c r="ABD56" s="128"/>
      <c r="ABL56" s="128"/>
      <c r="ABM56" s="128"/>
      <c r="ABN56" s="128"/>
      <c r="ABO56" s="128"/>
      <c r="ABP56" s="128"/>
      <c r="ABQ56" s="128"/>
      <c r="ABR56" s="128"/>
      <c r="ABS56" s="128"/>
      <c r="ABT56" s="128"/>
      <c r="ABU56" s="128"/>
      <c r="ABV56" s="128"/>
      <c r="ABW56" s="128"/>
      <c r="ABX56" s="128"/>
      <c r="ABY56" s="128"/>
      <c r="AKY56" s="128"/>
      <c r="AKZ56" s="128"/>
      <c r="ALH56" s="128"/>
      <c r="ALI56" s="128"/>
      <c r="ALJ56" s="128"/>
      <c r="ALK56" s="128"/>
      <c r="ALL56" s="128"/>
      <c r="ALM56" s="128"/>
      <c r="ALN56" s="128"/>
      <c r="ALO56" s="128"/>
      <c r="ALP56" s="128"/>
      <c r="ALQ56" s="128"/>
      <c r="ALR56" s="128"/>
      <c r="ALS56" s="128"/>
      <c r="ALT56" s="128"/>
      <c r="ALU56" s="128"/>
      <c r="AUU56" s="128"/>
      <c r="AUV56" s="128"/>
      <c r="AVD56" s="128"/>
      <c r="AVE56" s="128"/>
      <c r="AVF56" s="128"/>
      <c r="AVG56" s="128"/>
      <c r="AVH56" s="128"/>
      <c r="AVI56" s="128"/>
      <c r="AVJ56" s="128"/>
      <c r="AVK56" s="128"/>
      <c r="AVL56" s="128"/>
      <c r="AVM56" s="128"/>
      <c r="AVN56" s="128"/>
      <c r="AVO56" s="128"/>
      <c r="AVP56" s="128"/>
      <c r="AVQ56" s="128"/>
      <c r="BEQ56" s="128"/>
      <c r="BER56" s="128"/>
      <c r="BEZ56" s="128"/>
      <c r="BFA56" s="128"/>
      <c r="BFB56" s="128"/>
      <c r="BFC56" s="128"/>
      <c r="BFD56" s="128"/>
      <c r="BFE56" s="128"/>
      <c r="BFF56" s="128"/>
      <c r="BFG56" s="128"/>
      <c r="BFH56" s="128"/>
      <c r="BFI56" s="128"/>
      <c r="BFJ56" s="128"/>
      <c r="BFK56" s="128"/>
      <c r="BFL56" s="128"/>
      <c r="BFM56" s="128"/>
      <c r="BOM56" s="128"/>
      <c r="BON56" s="128"/>
      <c r="BOV56" s="128"/>
      <c r="BOW56" s="128"/>
      <c r="BOX56" s="128"/>
      <c r="BOY56" s="128"/>
      <c r="BOZ56" s="128"/>
      <c r="BPA56" s="128"/>
      <c r="BPB56" s="128"/>
      <c r="BPC56" s="128"/>
      <c r="BPD56" s="128"/>
      <c r="BPE56" s="128"/>
      <c r="BPF56" s="128"/>
      <c r="BPG56" s="128"/>
      <c r="BPH56" s="128"/>
      <c r="BPI56" s="128"/>
      <c r="BYI56" s="128"/>
      <c r="BYJ56" s="128"/>
      <c r="BYR56" s="128"/>
      <c r="BYS56" s="128"/>
      <c r="BYT56" s="128"/>
      <c r="BYU56" s="128"/>
      <c r="BYV56" s="128"/>
      <c r="BYW56" s="128"/>
      <c r="BYX56" s="128"/>
      <c r="BYY56" s="128"/>
      <c r="BYZ56" s="128"/>
      <c r="BZA56" s="128"/>
      <c r="BZB56" s="128"/>
      <c r="BZC56" s="128"/>
      <c r="BZD56" s="128"/>
      <c r="BZE56" s="128"/>
      <c r="CIE56" s="128"/>
      <c r="CIF56" s="128"/>
      <c r="CIN56" s="128"/>
      <c r="CIO56" s="128"/>
      <c r="CIP56" s="128"/>
      <c r="CIQ56" s="128"/>
      <c r="CIR56" s="128"/>
      <c r="CIS56" s="128"/>
      <c r="CIT56" s="128"/>
      <c r="CIU56" s="128"/>
      <c r="CIV56" s="128"/>
      <c r="CIW56" s="128"/>
      <c r="CIX56" s="128"/>
      <c r="CIY56" s="128"/>
      <c r="CIZ56" s="128"/>
      <c r="CJA56" s="128"/>
      <c r="CSA56" s="128"/>
      <c r="CSB56" s="128"/>
      <c r="CSJ56" s="128"/>
      <c r="CSK56" s="128"/>
      <c r="CSL56" s="128"/>
      <c r="CSM56" s="128"/>
      <c r="CSN56" s="128"/>
      <c r="CSO56" s="128"/>
      <c r="CSP56" s="128"/>
      <c r="CSQ56" s="128"/>
      <c r="CSR56" s="128"/>
      <c r="CSS56" s="128"/>
      <c r="CST56" s="128"/>
      <c r="CSU56" s="128"/>
      <c r="CSV56" s="128"/>
      <c r="CSW56" s="128"/>
      <c r="DBW56" s="128"/>
      <c r="DBX56" s="128"/>
      <c r="DCF56" s="128"/>
      <c r="DCG56" s="128"/>
      <c r="DCH56" s="128"/>
      <c r="DCI56" s="128"/>
      <c r="DCJ56" s="128"/>
      <c r="DCK56" s="128"/>
      <c r="DCL56" s="128"/>
      <c r="DCM56" s="128"/>
      <c r="DCN56" s="128"/>
      <c r="DCO56" s="128"/>
      <c r="DCP56" s="128"/>
      <c r="DCQ56" s="128"/>
      <c r="DCR56" s="128"/>
      <c r="DCS56" s="128"/>
      <c r="DLS56" s="128"/>
      <c r="DLT56" s="128"/>
      <c r="DMB56" s="128"/>
      <c r="DMC56" s="128"/>
      <c r="DMD56" s="128"/>
      <c r="DME56" s="128"/>
      <c r="DMF56" s="128"/>
      <c r="DMG56" s="128"/>
      <c r="DMH56" s="128"/>
      <c r="DMI56" s="128"/>
      <c r="DMJ56" s="128"/>
      <c r="DMK56" s="128"/>
      <c r="DML56" s="128"/>
      <c r="DMM56" s="128"/>
      <c r="DMN56" s="128"/>
      <c r="DMO56" s="128"/>
      <c r="DVO56" s="128"/>
      <c r="DVP56" s="128"/>
      <c r="DVX56" s="128"/>
      <c r="DVY56" s="128"/>
      <c r="DVZ56" s="128"/>
      <c r="DWA56" s="128"/>
      <c r="DWB56" s="128"/>
      <c r="DWC56" s="128"/>
      <c r="DWD56" s="128"/>
      <c r="DWE56" s="128"/>
      <c r="DWF56" s="128"/>
      <c r="DWG56" s="128"/>
      <c r="DWH56" s="128"/>
      <c r="DWI56" s="128"/>
      <c r="DWJ56" s="128"/>
      <c r="DWK56" s="128"/>
      <c r="EFK56" s="128"/>
      <c r="EFL56" s="128"/>
      <c r="EFT56" s="128"/>
      <c r="EFU56" s="128"/>
      <c r="EFV56" s="128"/>
      <c r="EFW56" s="128"/>
      <c r="EFX56" s="128"/>
      <c r="EFY56" s="128"/>
      <c r="EFZ56" s="128"/>
      <c r="EGA56" s="128"/>
      <c r="EGB56" s="128"/>
      <c r="EGC56" s="128"/>
      <c r="EGD56" s="128"/>
      <c r="EGE56" s="128"/>
      <c r="EGF56" s="128"/>
      <c r="EGG56" s="128"/>
      <c r="EPG56" s="128"/>
      <c r="EPH56" s="128"/>
      <c r="EPP56" s="128"/>
      <c r="EPQ56" s="128"/>
      <c r="EPR56" s="128"/>
      <c r="EPS56" s="128"/>
      <c r="EPT56" s="128"/>
      <c r="EPU56" s="128"/>
      <c r="EPV56" s="128"/>
      <c r="EPW56" s="128"/>
      <c r="EPX56" s="128"/>
      <c r="EPY56" s="128"/>
      <c r="EPZ56" s="128"/>
      <c r="EQA56" s="128"/>
      <c r="EQB56" s="128"/>
      <c r="EQC56" s="128"/>
      <c r="EZC56" s="128"/>
      <c r="EZD56" s="128"/>
      <c r="EZL56" s="128"/>
      <c r="EZM56" s="128"/>
      <c r="EZN56" s="128"/>
      <c r="EZO56" s="128"/>
      <c r="EZP56" s="128"/>
      <c r="EZQ56" s="128"/>
      <c r="EZR56" s="128"/>
      <c r="EZS56" s="128"/>
      <c r="EZT56" s="128"/>
      <c r="EZU56" s="128"/>
      <c r="EZV56" s="128"/>
      <c r="EZW56" s="128"/>
      <c r="EZX56" s="128"/>
      <c r="EZY56" s="128"/>
      <c r="FIY56" s="128"/>
      <c r="FIZ56" s="128"/>
      <c r="FJH56" s="128"/>
      <c r="FJI56" s="128"/>
      <c r="FJJ56" s="128"/>
      <c r="FJK56" s="128"/>
      <c r="FJL56" s="128"/>
      <c r="FJM56" s="128"/>
      <c r="FJN56" s="128"/>
      <c r="FJO56" s="128"/>
      <c r="FJP56" s="128"/>
      <c r="FJQ56" s="128"/>
      <c r="FJR56" s="128"/>
      <c r="FJS56" s="128"/>
      <c r="FJT56" s="128"/>
      <c r="FJU56" s="128"/>
      <c r="FSU56" s="128"/>
      <c r="FSV56" s="128"/>
      <c r="FTD56" s="128"/>
      <c r="FTE56" s="128"/>
      <c r="FTF56" s="128"/>
      <c r="FTG56" s="128"/>
      <c r="FTH56" s="128"/>
      <c r="FTI56" s="128"/>
      <c r="FTJ56" s="128"/>
      <c r="FTK56" s="128"/>
      <c r="FTL56" s="128"/>
      <c r="FTM56" s="128"/>
      <c r="FTN56" s="128"/>
      <c r="FTO56" s="128"/>
      <c r="FTP56" s="128"/>
      <c r="FTQ56" s="128"/>
      <c r="GCQ56" s="128"/>
      <c r="GCR56" s="128"/>
      <c r="GCZ56" s="128"/>
      <c r="GDA56" s="128"/>
      <c r="GDB56" s="128"/>
      <c r="GDC56" s="128"/>
      <c r="GDD56" s="128"/>
      <c r="GDE56" s="128"/>
      <c r="GDF56" s="128"/>
      <c r="GDG56" s="128"/>
      <c r="GDH56" s="128"/>
      <c r="GDI56" s="128"/>
      <c r="GDJ56" s="128"/>
      <c r="GDK56" s="128"/>
      <c r="GDL56" s="128"/>
      <c r="GDM56" s="128"/>
      <c r="GMM56" s="128"/>
      <c r="GMN56" s="128"/>
      <c r="GMV56" s="128"/>
      <c r="GMW56" s="128"/>
      <c r="GMX56" s="128"/>
      <c r="GMY56" s="128"/>
      <c r="GMZ56" s="128"/>
      <c r="GNA56" s="128"/>
      <c r="GNB56" s="128"/>
      <c r="GNC56" s="128"/>
      <c r="GND56" s="128"/>
      <c r="GNE56" s="128"/>
      <c r="GNF56" s="128"/>
      <c r="GNG56" s="128"/>
      <c r="GNH56" s="128"/>
      <c r="GNI56" s="128"/>
      <c r="GWI56" s="128"/>
      <c r="GWJ56" s="128"/>
      <c r="GWR56" s="128"/>
      <c r="GWS56" s="128"/>
      <c r="GWT56" s="128"/>
      <c r="GWU56" s="128"/>
      <c r="GWV56" s="128"/>
      <c r="GWW56" s="128"/>
      <c r="GWX56" s="128"/>
      <c r="GWY56" s="128"/>
      <c r="GWZ56" s="128"/>
      <c r="GXA56" s="128"/>
      <c r="GXB56" s="128"/>
      <c r="GXC56" s="128"/>
      <c r="GXD56" s="128"/>
      <c r="GXE56" s="128"/>
      <c r="HGE56" s="128"/>
      <c r="HGF56" s="128"/>
      <c r="HGN56" s="128"/>
      <c r="HGO56" s="128"/>
      <c r="HGP56" s="128"/>
      <c r="HGQ56" s="128"/>
      <c r="HGR56" s="128"/>
      <c r="HGS56" s="128"/>
      <c r="HGT56" s="128"/>
      <c r="HGU56" s="128"/>
      <c r="HGV56" s="128"/>
      <c r="HGW56" s="128"/>
      <c r="HGX56" s="128"/>
      <c r="HGY56" s="128"/>
      <c r="HGZ56" s="128"/>
      <c r="HHA56" s="128"/>
      <c r="HQA56" s="128"/>
      <c r="HQB56" s="128"/>
      <c r="HQJ56" s="128"/>
      <c r="HQK56" s="128"/>
      <c r="HQL56" s="128"/>
      <c r="HQM56" s="128"/>
      <c r="HQN56" s="128"/>
      <c r="HQO56" s="128"/>
      <c r="HQP56" s="128"/>
      <c r="HQQ56" s="128"/>
      <c r="HQR56" s="128"/>
      <c r="HQS56" s="128"/>
      <c r="HQT56" s="128"/>
      <c r="HQU56" s="128"/>
      <c r="HQV56" s="128"/>
      <c r="HQW56" s="128"/>
      <c r="HZW56" s="128"/>
      <c r="HZX56" s="128"/>
      <c r="IAF56" s="128"/>
      <c r="IAG56" s="128"/>
      <c r="IAH56" s="128"/>
      <c r="IAI56" s="128"/>
      <c r="IAJ56" s="128"/>
      <c r="IAK56" s="128"/>
      <c r="IAL56" s="128"/>
      <c r="IAM56" s="128"/>
      <c r="IAN56" s="128"/>
      <c r="IAO56" s="128"/>
      <c r="IAP56" s="128"/>
      <c r="IAQ56" s="128"/>
      <c r="IAR56" s="128"/>
      <c r="IAS56" s="128"/>
      <c r="IJS56" s="128"/>
      <c r="IJT56" s="128"/>
      <c r="IKB56" s="128"/>
      <c r="IKC56" s="128"/>
      <c r="IKD56" s="128"/>
      <c r="IKE56" s="128"/>
      <c r="IKF56" s="128"/>
      <c r="IKG56" s="128"/>
      <c r="IKH56" s="128"/>
      <c r="IKI56" s="128"/>
      <c r="IKJ56" s="128"/>
      <c r="IKK56" s="128"/>
      <c r="IKL56" s="128"/>
      <c r="IKM56" s="128"/>
      <c r="IKN56" s="128"/>
      <c r="IKO56" s="128"/>
      <c r="ITO56" s="128"/>
      <c r="ITP56" s="128"/>
      <c r="ITX56" s="128"/>
      <c r="ITY56" s="128"/>
      <c r="ITZ56" s="128"/>
      <c r="IUA56" s="128"/>
      <c r="IUB56" s="128"/>
      <c r="IUC56" s="128"/>
      <c r="IUD56" s="128"/>
      <c r="IUE56" s="128"/>
      <c r="IUF56" s="128"/>
      <c r="IUG56" s="128"/>
      <c r="IUH56" s="128"/>
      <c r="IUI56" s="128"/>
      <c r="IUJ56" s="128"/>
      <c r="IUK56" s="128"/>
      <c r="JDK56" s="128"/>
      <c r="JDL56" s="128"/>
      <c r="JDT56" s="128"/>
      <c r="JDU56" s="128"/>
      <c r="JDV56" s="128"/>
      <c r="JDW56" s="128"/>
      <c r="JDX56" s="128"/>
      <c r="JDY56" s="128"/>
      <c r="JDZ56" s="128"/>
      <c r="JEA56" s="128"/>
      <c r="JEB56" s="128"/>
      <c r="JEC56" s="128"/>
      <c r="JED56" s="128"/>
      <c r="JEE56" s="128"/>
      <c r="JEF56" s="128"/>
      <c r="JEG56" s="128"/>
      <c r="JNG56" s="128"/>
      <c r="JNH56" s="128"/>
      <c r="JNP56" s="128"/>
      <c r="JNQ56" s="128"/>
      <c r="JNR56" s="128"/>
      <c r="JNS56" s="128"/>
      <c r="JNT56" s="128"/>
      <c r="JNU56" s="128"/>
      <c r="JNV56" s="128"/>
      <c r="JNW56" s="128"/>
      <c r="JNX56" s="128"/>
      <c r="JNY56" s="128"/>
      <c r="JNZ56" s="128"/>
      <c r="JOA56" s="128"/>
      <c r="JOB56" s="128"/>
      <c r="JOC56" s="128"/>
      <c r="JXC56" s="128"/>
      <c r="JXD56" s="128"/>
      <c r="JXL56" s="128"/>
      <c r="JXM56" s="128"/>
      <c r="JXN56" s="128"/>
      <c r="JXO56" s="128"/>
      <c r="JXP56" s="128"/>
      <c r="JXQ56" s="128"/>
      <c r="JXR56" s="128"/>
      <c r="JXS56" s="128"/>
      <c r="JXT56" s="128"/>
      <c r="JXU56" s="128"/>
      <c r="JXV56" s="128"/>
      <c r="JXW56" s="128"/>
      <c r="JXX56" s="128"/>
      <c r="JXY56" s="128"/>
      <c r="KGY56" s="128"/>
      <c r="KGZ56" s="128"/>
      <c r="KHH56" s="128"/>
      <c r="KHI56" s="128"/>
      <c r="KHJ56" s="128"/>
      <c r="KHK56" s="128"/>
      <c r="KHL56" s="128"/>
      <c r="KHM56" s="128"/>
      <c r="KHN56" s="128"/>
      <c r="KHO56" s="128"/>
      <c r="KHP56" s="128"/>
      <c r="KHQ56" s="128"/>
      <c r="KHR56" s="128"/>
      <c r="KHS56" s="128"/>
      <c r="KHT56" s="128"/>
      <c r="KHU56" s="128"/>
      <c r="KQU56" s="128"/>
      <c r="KQV56" s="128"/>
      <c r="KRD56" s="128"/>
      <c r="KRE56" s="128"/>
      <c r="KRF56" s="128"/>
      <c r="KRG56" s="128"/>
      <c r="KRH56" s="128"/>
      <c r="KRI56" s="128"/>
      <c r="KRJ56" s="128"/>
      <c r="KRK56" s="128"/>
      <c r="KRL56" s="128"/>
      <c r="KRM56" s="128"/>
      <c r="KRN56" s="128"/>
      <c r="KRO56" s="128"/>
      <c r="KRP56" s="128"/>
      <c r="KRQ56" s="128"/>
      <c r="LAQ56" s="128"/>
      <c r="LAR56" s="128"/>
      <c r="LAZ56" s="128"/>
      <c r="LBA56" s="128"/>
      <c r="LBB56" s="128"/>
      <c r="LBC56" s="128"/>
      <c r="LBD56" s="128"/>
      <c r="LBE56" s="128"/>
      <c r="LBF56" s="128"/>
      <c r="LBG56" s="128"/>
      <c r="LBH56" s="128"/>
      <c r="LBI56" s="128"/>
      <c r="LBJ56" s="128"/>
      <c r="LBK56" s="128"/>
      <c r="LBL56" s="128"/>
      <c r="LBM56" s="128"/>
      <c r="LKM56" s="128"/>
      <c r="LKN56" s="128"/>
      <c r="LKV56" s="128"/>
      <c r="LKW56" s="128"/>
      <c r="LKX56" s="128"/>
      <c r="LKY56" s="128"/>
      <c r="LKZ56" s="128"/>
      <c r="LLA56" s="128"/>
      <c r="LLB56" s="128"/>
      <c r="LLC56" s="128"/>
      <c r="LLD56" s="128"/>
      <c r="LLE56" s="128"/>
      <c r="LLF56" s="128"/>
      <c r="LLG56" s="128"/>
      <c r="LLH56" s="128"/>
      <c r="LLI56" s="128"/>
      <c r="LUI56" s="128"/>
      <c r="LUJ56" s="128"/>
      <c r="LUR56" s="128"/>
      <c r="LUS56" s="128"/>
      <c r="LUT56" s="128"/>
      <c r="LUU56" s="128"/>
      <c r="LUV56" s="128"/>
      <c r="LUW56" s="128"/>
      <c r="LUX56" s="128"/>
      <c r="LUY56" s="128"/>
      <c r="LUZ56" s="128"/>
      <c r="LVA56" s="128"/>
      <c r="LVB56" s="128"/>
      <c r="LVC56" s="128"/>
      <c r="LVD56" s="128"/>
      <c r="LVE56" s="128"/>
      <c r="MEE56" s="128"/>
      <c r="MEF56" s="128"/>
      <c r="MEN56" s="128"/>
      <c r="MEO56" s="128"/>
      <c r="MEP56" s="128"/>
      <c r="MEQ56" s="128"/>
      <c r="MER56" s="128"/>
      <c r="MES56" s="128"/>
      <c r="MET56" s="128"/>
      <c r="MEU56" s="128"/>
      <c r="MEV56" s="128"/>
      <c r="MEW56" s="128"/>
      <c r="MEX56" s="128"/>
      <c r="MEY56" s="128"/>
      <c r="MEZ56" s="128"/>
      <c r="MFA56" s="128"/>
      <c r="MOA56" s="128"/>
      <c r="MOB56" s="128"/>
      <c r="MOJ56" s="128"/>
      <c r="MOK56" s="128"/>
      <c r="MOL56" s="128"/>
      <c r="MOM56" s="128"/>
      <c r="MON56" s="128"/>
      <c r="MOO56" s="128"/>
      <c r="MOP56" s="128"/>
      <c r="MOQ56" s="128"/>
      <c r="MOR56" s="128"/>
      <c r="MOS56" s="128"/>
      <c r="MOT56" s="128"/>
      <c r="MOU56" s="128"/>
      <c r="MOV56" s="128"/>
      <c r="MOW56" s="128"/>
      <c r="MXW56" s="128"/>
      <c r="MXX56" s="128"/>
      <c r="MYF56" s="128"/>
      <c r="MYG56" s="128"/>
      <c r="MYH56" s="128"/>
      <c r="MYI56" s="128"/>
      <c r="MYJ56" s="128"/>
      <c r="MYK56" s="128"/>
      <c r="MYL56" s="128"/>
      <c r="MYM56" s="128"/>
      <c r="MYN56" s="128"/>
      <c r="MYO56" s="128"/>
      <c r="MYP56" s="128"/>
      <c r="MYQ56" s="128"/>
      <c r="MYR56" s="128"/>
      <c r="MYS56" s="128"/>
      <c r="NHS56" s="128"/>
      <c r="NHT56" s="128"/>
      <c r="NIB56" s="128"/>
      <c r="NIC56" s="128"/>
      <c r="NID56" s="128"/>
      <c r="NIE56" s="128"/>
      <c r="NIF56" s="128"/>
      <c r="NIG56" s="128"/>
      <c r="NIH56" s="128"/>
      <c r="NII56" s="128"/>
      <c r="NIJ56" s="128"/>
      <c r="NIK56" s="128"/>
      <c r="NIL56" s="128"/>
      <c r="NIM56" s="128"/>
      <c r="NIN56" s="128"/>
      <c r="NIO56" s="128"/>
      <c r="NRO56" s="128"/>
      <c r="NRP56" s="128"/>
      <c r="NRX56" s="128"/>
      <c r="NRY56" s="128"/>
      <c r="NRZ56" s="128"/>
      <c r="NSA56" s="128"/>
      <c r="NSB56" s="128"/>
      <c r="NSC56" s="128"/>
      <c r="NSD56" s="128"/>
      <c r="NSE56" s="128"/>
      <c r="NSF56" s="128"/>
      <c r="NSG56" s="128"/>
      <c r="NSH56" s="128"/>
      <c r="NSI56" s="128"/>
      <c r="NSJ56" s="128"/>
      <c r="NSK56" s="128"/>
      <c r="OBK56" s="128"/>
      <c r="OBL56" s="128"/>
      <c r="OBT56" s="128"/>
      <c r="OBU56" s="128"/>
      <c r="OBV56" s="128"/>
      <c r="OBW56" s="128"/>
      <c r="OBX56" s="128"/>
      <c r="OBY56" s="128"/>
      <c r="OBZ56" s="128"/>
      <c r="OCA56" s="128"/>
      <c r="OCB56" s="128"/>
      <c r="OCC56" s="128"/>
      <c r="OCD56" s="128"/>
      <c r="OCE56" s="128"/>
      <c r="OCF56" s="128"/>
      <c r="OCG56" s="128"/>
      <c r="OLG56" s="128"/>
      <c r="OLH56" s="128"/>
      <c r="OLP56" s="128"/>
      <c r="OLQ56" s="128"/>
      <c r="OLR56" s="128"/>
      <c r="OLS56" s="128"/>
      <c r="OLT56" s="128"/>
      <c r="OLU56" s="128"/>
      <c r="OLV56" s="128"/>
      <c r="OLW56" s="128"/>
      <c r="OLX56" s="128"/>
      <c r="OLY56" s="128"/>
      <c r="OLZ56" s="128"/>
      <c r="OMA56" s="128"/>
      <c r="OMB56" s="128"/>
      <c r="OMC56" s="128"/>
      <c r="OVC56" s="128"/>
      <c r="OVD56" s="128"/>
      <c r="OVL56" s="128"/>
      <c r="OVM56" s="128"/>
      <c r="OVN56" s="128"/>
      <c r="OVO56" s="128"/>
      <c r="OVP56" s="128"/>
      <c r="OVQ56" s="128"/>
      <c r="OVR56" s="128"/>
      <c r="OVS56" s="128"/>
      <c r="OVT56" s="128"/>
      <c r="OVU56" s="128"/>
      <c r="OVV56" s="128"/>
      <c r="OVW56" s="128"/>
      <c r="OVX56" s="128"/>
      <c r="OVY56" s="128"/>
      <c r="PEY56" s="128"/>
      <c r="PEZ56" s="128"/>
      <c r="PFH56" s="128"/>
      <c r="PFI56" s="128"/>
      <c r="PFJ56" s="128"/>
      <c r="PFK56" s="128"/>
      <c r="PFL56" s="128"/>
      <c r="PFM56" s="128"/>
      <c r="PFN56" s="128"/>
      <c r="PFO56" s="128"/>
      <c r="PFP56" s="128"/>
      <c r="PFQ56" s="128"/>
      <c r="PFR56" s="128"/>
      <c r="PFS56" s="128"/>
      <c r="PFT56" s="128"/>
      <c r="PFU56" s="128"/>
      <c r="POU56" s="128"/>
      <c r="POV56" s="128"/>
      <c r="PPD56" s="128"/>
      <c r="PPE56" s="128"/>
      <c r="PPF56" s="128"/>
      <c r="PPG56" s="128"/>
      <c r="PPH56" s="128"/>
      <c r="PPI56" s="128"/>
      <c r="PPJ56" s="128"/>
      <c r="PPK56" s="128"/>
      <c r="PPL56" s="128"/>
      <c r="PPM56" s="128"/>
      <c r="PPN56" s="128"/>
      <c r="PPO56" s="128"/>
      <c r="PPP56" s="128"/>
      <c r="PPQ56" s="128"/>
      <c r="PYQ56" s="128"/>
      <c r="PYR56" s="128"/>
      <c r="PYZ56" s="128"/>
      <c r="PZA56" s="128"/>
      <c r="PZB56" s="128"/>
      <c r="PZC56" s="128"/>
      <c r="PZD56" s="128"/>
      <c r="PZE56" s="128"/>
      <c r="PZF56" s="128"/>
      <c r="PZG56" s="128"/>
      <c r="PZH56" s="128"/>
      <c r="PZI56" s="128"/>
      <c r="PZJ56" s="128"/>
      <c r="PZK56" s="128"/>
      <c r="PZL56" s="128"/>
      <c r="PZM56" s="128"/>
      <c r="QIM56" s="128"/>
      <c r="QIN56" s="128"/>
      <c r="QIV56" s="128"/>
      <c r="QIW56" s="128"/>
      <c r="QIX56" s="128"/>
      <c r="QIY56" s="128"/>
      <c r="QIZ56" s="128"/>
      <c r="QJA56" s="128"/>
      <c r="QJB56" s="128"/>
      <c r="QJC56" s="128"/>
      <c r="QJD56" s="128"/>
      <c r="QJE56" s="128"/>
      <c r="QJF56" s="128"/>
      <c r="QJG56" s="128"/>
      <c r="QJH56" s="128"/>
      <c r="QJI56" s="128"/>
      <c r="QSI56" s="128"/>
      <c r="QSJ56" s="128"/>
      <c r="QSR56" s="128"/>
      <c r="QSS56" s="128"/>
      <c r="QST56" s="128"/>
      <c r="QSU56" s="128"/>
      <c r="QSV56" s="128"/>
      <c r="QSW56" s="128"/>
      <c r="QSX56" s="128"/>
      <c r="QSY56" s="128"/>
      <c r="QSZ56" s="128"/>
      <c r="QTA56" s="128"/>
      <c r="QTB56" s="128"/>
      <c r="QTC56" s="128"/>
      <c r="QTD56" s="128"/>
      <c r="QTE56" s="128"/>
      <c r="RCE56" s="128"/>
      <c r="RCF56" s="128"/>
      <c r="RCN56" s="128"/>
      <c r="RCO56" s="128"/>
      <c r="RCP56" s="128"/>
      <c r="RCQ56" s="128"/>
      <c r="RCR56" s="128"/>
      <c r="RCS56" s="128"/>
      <c r="RCT56" s="128"/>
      <c r="RCU56" s="128"/>
      <c r="RCV56" s="128"/>
      <c r="RCW56" s="128"/>
      <c r="RCX56" s="128"/>
      <c r="RCY56" s="128"/>
      <c r="RCZ56" s="128"/>
      <c r="RDA56" s="128"/>
      <c r="RMA56" s="128"/>
      <c r="RMB56" s="128"/>
      <c r="RMJ56" s="128"/>
      <c r="RMK56" s="128"/>
      <c r="RML56" s="128"/>
      <c r="RMM56" s="128"/>
      <c r="RMN56" s="128"/>
      <c r="RMO56" s="128"/>
      <c r="RMP56" s="128"/>
      <c r="RMQ56" s="128"/>
      <c r="RMR56" s="128"/>
      <c r="RMS56" s="128"/>
      <c r="RMT56" s="128"/>
      <c r="RMU56" s="128"/>
      <c r="RMV56" s="128"/>
      <c r="RMW56" s="128"/>
      <c r="RVW56" s="128"/>
      <c r="RVX56" s="128"/>
      <c r="RWF56" s="128"/>
      <c r="RWG56" s="128"/>
      <c r="RWH56" s="128"/>
      <c r="RWI56" s="128"/>
      <c r="RWJ56" s="128"/>
      <c r="RWK56" s="128"/>
      <c r="RWL56" s="128"/>
      <c r="RWM56" s="128"/>
      <c r="RWN56" s="128"/>
      <c r="RWO56" s="128"/>
      <c r="RWP56" s="128"/>
      <c r="RWQ56" s="128"/>
      <c r="RWR56" s="128"/>
      <c r="RWS56" s="128"/>
      <c r="SFS56" s="128"/>
      <c r="SFT56" s="128"/>
      <c r="SGB56" s="128"/>
      <c r="SGC56" s="128"/>
      <c r="SGD56" s="128"/>
      <c r="SGE56" s="128"/>
      <c r="SGF56" s="128"/>
      <c r="SGG56" s="128"/>
      <c r="SGH56" s="128"/>
      <c r="SGI56" s="128"/>
      <c r="SGJ56" s="128"/>
      <c r="SGK56" s="128"/>
      <c r="SGL56" s="128"/>
      <c r="SGM56" s="128"/>
      <c r="SGN56" s="128"/>
      <c r="SGO56" s="128"/>
      <c r="SPO56" s="128"/>
      <c r="SPP56" s="128"/>
      <c r="SPX56" s="128"/>
      <c r="SPY56" s="128"/>
      <c r="SPZ56" s="128"/>
      <c r="SQA56" s="128"/>
      <c r="SQB56" s="128"/>
      <c r="SQC56" s="128"/>
      <c r="SQD56" s="128"/>
      <c r="SQE56" s="128"/>
      <c r="SQF56" s="128"/>
      <c r="SQG56" s="128"/>
      <c r="SQH56" s="128"/>
      <c r="SQI56" s="128"/>
      <c r="SQJ56" s="128"/>
      <c r="SQK56" s="128"/>
      <c r="SZK56" s="128"/>
      <c r="SZL56" s="128"/>
      <c r="SZT56" s="128"/>
      <c r="SZU56" s="128"/>
      <c r="SZV56" s="128"/>
      <c r="SZW56" s="128"/>
      <c r="SZX56" s="128"/>
      <c r="SZY56" s="128"/>
      <c r="SZZ56" s="128"/>
      <c r="TAA56" s="128"/>
      <c r="TAB56" s="128"/>
      <c r="TAC56" s="128"/>
      <c r="TAD56" s="128"/>
      <c r="TAE56" s="128"/>
      <c r="TAF56" s="128"/>
      <c r="TAG56" s="128"/>
      <c r="TJG56" s="128"/>
      <c r="TJH56" s="128"/>
      <c r="TJP56" s="128"/>
      <c r="TJQ56" s="128"/>
      <c r="TJR56" s="128"/>
      <c r="TJS56" s="128"/>
      <c r="TJT56" s="128"/>
      <c r="TJU56" s="128"/>
      <c r="TJV56" s="128"/>
      <c r="TJW56" s="128"/>
      <c r="TJX56" s="128"/>
      <c r="TJY56" s="128"/>
      <c r="TJZ56" s="128"/>
      <c r="TKA56" s="128"/>
      <c r="TKB56" s="128"/>
      <c r="TKC56" s="128"/>
      <c r="TTC56" s="128"/>
      <c r="TTD56" s="128"/>
      <c r="TTL56" s="128"/>
      <c r="TTM56" s="128"/>
      <c r="TTN56" s="128"/>
      <c r="TTO56" s="128"/>
      <c r="TTP56" s="128"/>
      <c r="TTQ56" s="128"/>
      <c r="TTR56" s="128"/>
      <c r="TTS56" s="128"/>
      <c r="TTT56" s="128"/>
      <c r="TTU56" s="128"/>
      <c r="TTV56" s="128"/>
      <c r="TTW56" s="128"/>
      <c r="TTX56" s="128"/>
      <c r="TTY56" s="128"/>
      <c r="UCY56" s="128"/>
      <c r="UCZ56" s="128"/>
      <c r="UDH56" s="128"/>
      <c r="UDI56" s="128"/>
      <c r="UDJ56" s="128"/>
      <c r="UDK56" s="128"/>
      <c r="UDL56" s="128"/>
      <c r="UDM56" s="128"/>
      <c r="UDN56" s="128"/>
      <c r="UDO56" s="128"/>
      <c r="UDP56" s="128"/>
      <c r="UDQ56" s="128"/>
      <c r="UDR56" s="128"/>
      <c r="UDS56" s="128"/>
      <c r="UDT56" s="128"/>
      <c r="UDU56" s="128"/>
      <c r="UMU56" s="128"/>
      <c r="UMV56" s="128"/>
      <c r="UND56" s="128"/>
      <c r="UNE56" s="128"/>
      <c r="UNF56" s="128"/>
      <c r="UNG56" s="128"/>
      <c r="UNH56" s="128"/>
      <c r="UNI56" s="128"/>
      <c r="UNJ56" s="128"/>
      <c r="UNK56" s="128"/>
      <c r="UNL56" s="128"/>
      <c r="UNM56" s="128"/>
      <c r="UNN56" s="128"/>
      <c r="UNO56" s="128"/>
      <c r="UNP56" s="128"/>
      <c r="UNQ56" s="128"/>
      <c r="UWQ56" s="128"/>
      <c r="UWR56" s="128"/>
      <c r="UWZ56" s="128"/>
      <c r="UXA56" s="128"/>
      <c r="UXB56" s="128"/>
      <c r="UXC56" s="128"/>
      <c r="UXD56" s="128"/>
      <c r="UXE56" s="128"/>
      <c r="UXF56" s="128"/>
      <c r="UXG56" s="128"/>
      <c r="UXH56" s="128"/>
      <c r="UXI56" s="128"/>
      <c r="UXJ56" s="128"/>
      <c r="UXK56" s="128"/>
      <c r="UXL56" s="128"/>
      <c r="UXM56" s="128"/>
      <c r="VGM56" s="128"/>
      <c r="VGN56" s="128"/>
      <c r="VGV56" s="128"/>
      <c r="VGW56" s="128"/>
      <c r="VGX56" s="128"/>
      <c r="VGY56" s="128"/>
      <c r="VGZ56" s="128"/>
      <c r="VHA56" s="128"/>
      <c r="VHB56" s="128"/>
      <c r="VHC56" s="128"/>
      <c r="VHD56" s="128"/>
      <c r="VHE56" s="128"/>
      <c r="VHF56" s="128"/>
      <c r="VHG56" s="128"/>
      <c r="VHH56" s="128"/>
      <c r="VHI56" s="128"/>
      <c r="VQI56" s="128"/>
      <c r="VQJ56" s="128"/>
      <c r="VQR56" s="128"/>
      <c r="VQS56" s="128"/>
      <c r="VQT56" s="128"/>
      <c r="VQU56" s="128"/>
      <c r="VQV56" s="128"/>
      <c r="VQW56" s="128"/>
      <c r="VQX56" s="128"/>
      <c r="VQY56" s="128"/>
      <c r="VQZ56" s="128"/>
      <c r="VRA56" s="128"/>
      <c r="VRB56" s="128"/>
      <c r="VRC56" s="128"/>
      <c r="VRD56" s="128"/>
      <c r="VRE56" s="128"/>
      <c r="WAE56" s="128"/>
      <c r="WAF56" s="128"/>
      <c r="WAN56" s="128"/>
      <c r="WAO56" s="128"/>
      <c r="WAP56" s="128"/>
      <c r="WAQ56" s="128"/>
      <c r="WAR56" s="128"/>
      <c r="WAS56" s="128"/>
      <c r="WAT56" s="128"/>
      <c r="WAU56" s="128"/>
      <c r="WAV56" s="128"/>
      <c r="WAW56" s="128"/>
      <c r="WAX56" s="128"/>
      <c r="WAY56" s="128"/>
      <c r="WAZ56" s="128"/>
      <c r="WBA56" s="128"/>
      <c r="WKA56" s="128"/>
      <c r="WKB56" s="128"/>
      <c r="WKJ56" s="128"/>
      <c r="WKK56" s="128"/>
      <c r="WKL56" s="128"/>
      <c r="WKM56" s="128"/>
      <c r="WKN56" s="128"/>
      <c r="WKO56" s="128"/>
      <c r="WKP56" s="128"/>
      <c r="WKQ56" s="128"/>
      <c r="WKR56" s="128"/>
      <c r="WKS56" s="128"/>
      <c r="WKT56" s="128"/>
      <c r="WKU56" s="128"/>
      <c r="WKV56" s="128"/>
      <c r="WKW56" s="128"/>
      <c r="WTW56" s="128"/>
      <c r="WTX56" s="128"/>
      <c r="WUF56" s="128"/>
      <c r="WUG56" s="128"/>
      <c r="WUH56" s="128"/>
      <c r="WUI56" s="128"/>
      <c r="WUJ56" s="128"/>
      <c r="WUK56" s="128"/>
      <c r="WUL56" s="128"/>
      <c r="WUM56" s="128"/>
      <c r="WUN56" s="128"/>
      <c r="WUO56" s="128"/>
      <c r="WUP56" s="128"/>
      <c r="WUQ56" s="128"/>
      <c r="WUR56" s="128"/>
      <c r="WUS56" s="128"/>
    </row>
    <row r="57" spans="1:1009 1243:2033 2267:3057 3291:4081 4315:5105 5339:6129 6363:7153 7387:8177 8411:9201 9435:10225 10459:11249 11483:12273 12507:13297 13531:14321 14555:15345 15579:16113" ht="40.5" customHeight="1" outlineLevel="1">
      <c r="A57" s="137"/>
      <c r="B57" s="278" t="s">
        <v>434</v>
      </c>
      <c r="C57" s="248"/>
      <c r="D57" s="258"/>
      <c r="E57" s="257"/>
      <c r="F57" s="258"/>
      <c r="G57" s="245"/>
      <c r="H57" s="229">
        <f t="shared" si="0"/>
        <v>507.15</v>
      </c>
      <c r="I57" s="247"/>
      <c r="J57" s="277">
        <f>507150000/1000000</f>
        <v>507.15</v>
      </c>
      <c r="K57" s="247"/>
      <c r="L57" s="247"/>
      <c r="M57" s="248"/>
      <c r="HK57" s="128"/>
      <c r="HL57" s="128"/>
      <c r="HT57" s="128"/>
      <c r="HU57" s="128"/>
      <c r="HV57" s="128"/>
      <c r="HW57" s="128"/>
      <c r="HX57" s="128"/>
      <c r="HY57" s="128"/>
      <c r="HZ57" s="128"/>
      <c r="IA57" s="128"/>
      <c r="IB57" s="128"/>
      <c r="IC57" s="128"/>
      <c r="ID57" s="128"/>
      <c r="IE57" s="128"/>
      <c r="IF57" s="128"/>
      <c r="IG57" s="128"/>
      <c r="RG57" s="128"/>
      <c r="RH57" s="128"/>
      <c r="RP57" s="128"/>
      <c r="RQ57" s="128"/>
      <c r="RR57" s="128"/>
      <c r="RS57" s="128"/>
      <c r="RT57" s="128"/>
      <c r="RU57" s="128"/>
      <c r="RV57" s="128"/>
      <c r="RW57" s="128"/>
      <c r="RX57" s="128"/>
      <c r="RY57" s="128"/>
      <c r="RZ57" s="128"/>
      <c r="SA57" s="128"/>
      <c r="SB57" s="128"/>
      <c r="SC57" s="128"/>
      <c r="ABC57" s="128"/>
      <c r="ABD57" s="128"/>
      <c r="ABL57" s="128"/>
      <c r="ABM57" s="128"/>
      <c r="ABN57" s="128"/>
      <c r="ABO57" s="128"/>
      <c r="ABP57" s="128"/>
      <c r="ABQ57" s="128"/>
      <c r="ABR57" s="128"/>
      <c r="ABS57" s="128"/>
      <c r="ABT57" s="128"/>
      <c r="ABU57" s="128"/>
      <c r="ABV57" s="128"/>
      <c r="ABW57" s="128"/>
      <c r="ABX57" s="128"/>
      <c r="ABY57" s="128"/>
      <c r="AKY57" s="128"/>
      <c r="AKZ57" s="128"/>
      <c r="ALH57" s="128"/>
      <c r="ALI57" s="128"/>
      <c r="ALJ57" s="128"/>
      <c r="ALK57" s="128"/>
      <c r="ALL57" s="128"/>
      <c r="ALM57" s="128"/>
      <c r="ALN57" s="128"/>
      <c r="ALO57" s="128"/>
      <c r="ALP57" s="128"/>
      <c r="ALQ57" s="128"/>
      <c r="ALR57" s="128"/>
      <c r="ALS57" s="128"/>
      <c r="ALT57" s="128"/>
      <c r="ALU57" s="128"/>
      <c r="AUU57" s="128"/>
      <c r="AUV57" s="128"/>
      <c r="AVD57" s="128"/>
      <c r="AVE57" s="128"/>
      <c r="AVF57" s="128"/>
      <c r="AVG57" s="128"/>
      <c r="AVH57" s="128"/>
      <c r="AVI57" s="128"/>
      <c r="AVJ57" s="128"/>
      <c r="AVK57" s="128"/>
      <c r="AVL57" s="128"/>
      <c r="AVM57" s="128"/>
      <c r="AVN57" s="128"/>
      <c r="AVO57" s="128"/>
      <c r="AVP57" s="128"/>
      <c r="AVQ57" s="128"/>
      <c r="BEQ57" s="128"/>
      <c r="BER57" s="128"/>
      <c r="BEZ57" s="128"/>
      <c r="BFA57" s="128"/>
      <c r="BFB57" s="128"/>
      <c r="BFC57" s="128"/>
      <c r="BFD57" s="128"/>
      <c r="BFE57" s="128"/>
      <c r="BFF57" s="128"/>
      <c r="BFG57" s="128"/>
      <c r="BFH57" s="128"/>
      <c r="BFI57" s="128"/>
      <c r="BFJ57" s="128"/>
      <c r="BFK57" s="128"/>
      <c r="BFL57" s="128"/>
      <c r="BFM57" s="128"/>
      <c r="BOM57" s="128"/>
      <c r="BON57" s="128"/>
      <c r="BOV57" s="128"/>
      <c r="BOW57" s="128"/>
      <c r="BOX57" s="128"/>
      <c r="BOY57" s="128"/>
      <c r="BOZ57" s="128"/>
      <c r="BPA57" s="128"/>
      <c r="BPB57" s="128"/>
      <c r="BPC57" s="128"/>
      <c r="BPD57" s="128"/>
      <c r="BPE57" s="128"/>
      <c r="BPF57" s="128"/>
      <c r="BPG57" s="128"/>
      <c r="BPH57" s="128"/>
      <c r="BPI57" s="128"/>
      <c r="BYI57" s="128"/>
      <c r="BYJ57" s="128"/>
      <c r="BYR57" s="128"/>
      <c r="BYS57" s="128"/>
      <c r="BYT57" s="128"/>
      <c r="BYU57" s="128"/>
      <c r="BYV57" s="128"/>
      <c r="BYW57" s="128"/>
      <c r="BYX57" s="128"/>
      <c r="BYY57" s="128"/>
      <c r="BYZ57" s="128"/>
      <c r="BZA57" s="128"/>
      <c r="BZB57" s="128"/>
      <c r="BZC57" s="128"/>
      <c r="BZD57" s="128"/>
      <c r="BZE57" s="128"/>
      <c r="CIE57" s="128"/>
      <c r="CIF57" s="128"/>
      <c r="CIN57" s="128"/>
      <c r="CIO57" s="128"/>
      <c r="CIP57" s="128"/>
      <c r="CIQ57" s="128"/>
      <c r="CIR57" s="128"/>
      <c r="CIS57" s="128"/>
      <c r="CIT57" s="128"/>
      <c r="CIU57" s="128"/>
      <c r="CIV57" s="128"/>
      <c r="CIW57" s="128"/>
      <c r="CIX57" s="128"/>
      <c r="CIY57" s="128"/>
      <c r="CIZ57" s="128"/>
      <c r="CJA57" s="128"/>
      <c r="CSA57" s="128"/>
      <c r="CSB57" s="128"/>
      <c r="CSJ57" s="128"/>
      <c r="CSK57" s="128"/>
      <c r="CSL57" s="128"/>
      <c r="CSM57" s="128"/>
      <c r="CSN57" s="128"/>
      <c r="CSO57" s="128"/>
      <c r="CSP57" s="128"/>
      <c r="CSQ57" s="128"/>
      <c r="CSR57" s="128"/>
      <c r="CSS57" s="128"/>
      <c r="CST57" s="128"/>
      <c r="CSU57" s="128"/>
      <c r="CSV57" s="128"/>
      <c r="CSW57" s="128"/>
      <c r="DBW57" s="128"/>
      <c r="DBX57" s="128"/>
      <c r="DCF57" s="128"/>
      <c r="DCG57" s="128"/>
      <c r="DCH57" s="128"/>
      <c r="DCI57" s="128"/>
      <c r="DCJ57" s="128"/>
      <c r="DCK57" s="128"/>
      <c r="DCL57" s="128"/>
      <c r="DCM57" s="128"/>
      <c r="DCN57" s="128"/>
      <c r="DCO57" s="128"/>
      <c r="DCP57" s="128"/>
      <c r="DCQ57" s="128"/>
      <c r="DCR57" s="128"/>
      <c r="DCS57" s="128"/>
      <c r="DLS57" s="128"/>
      <c r="DLT57" s="128"/>
      <c r="DMB57" s="128"/>
      <c r="DMC57" s="128"/>
      <c r="DMD57" s="128"/>
      <c r="DME57" s="128"/>
      <c r="DMF57" s="128"/>
      <c r="DMG57" s="128"/>
      <c r="DMH57" s="128"/>
      <c r="DMI57" s="128"/>
      <c r="DMJ57" s="128"/>
      <c r="DMK57" s="128"/>
      <c r="DML57" s="128"/>
      <c r="DMM57" s="128"/>
      <c r="DMN57" s="128"/>
      <c r="DMO57" s="128"/>
      <c r="DVO57" s="128"/>
      <c r="DVP57" s="128"/>
      <c r="DVX57" s="128"/>
      <c r="DVY57" s="128"/>
      <c r="DVZ57" s="128"/>
      <c r="DWA57" s="128"/>
      <c r="DWB57" s="128"/>
      <c r="DWC57" s="128"/>
      <c r="DWD57" s="128"/>
      <c r="DWE57" s="128"/>
      <c r="DWF57" s="128"/>
      <c r="DWG57" s="128"/>
      <c r="DWH57" s="128"/>
      <c r="DWI57" s="128"/>
      <c r="DWJ57" s="128"/>
      <c r="DWK57" s="128"/>
      <c r="EFK57" s="128"/>
      <c r="EFL57" s="128"/>
      <c r="EFT57" s="128"/>
      <c r="EFU57" s="128"/>
      <c r="EFV57" s="128"/>
      <c r="EFW57" s="128"/>
      <c r="EFX57" s="128"/>
      <c r="EFY57" s="128"/>
      <c r="EFZ57" s="128"/>
      <c r="EGA57" s="128"/>
      <c r="EGB57" s="128"/>
      <c r="EGC57" s="128"/>
      <c r="EGD57" s="128"/>
      <c r="EGE57" s="128"/>
      <c r="EGF57" s="128"/>
      <c r="EGG57" s="128"/>
      <c r="EPG57" s="128"/>
      <c r="EPH57" s="128"/>
      <c r="EPP57" s="128"/>
      <c r="EPQ57" s="128"/>
      <c r="EPR57" s="128"/>
      <c r="EPS57" s="128"/>
      <c r="EPT57" s="128"/>
      <c r="EPU57" s="128"/>
      <c r="EPV57" s="128"/>
      <c r="EPW57" s="128"/>
      <c r="EPX57" s="128"/>
      <c r="EPY57" s="128"/>
      <c r="EPZ57" s="128"/>
      <c r="EQA57" s="128"/>
      <c r="EQB57" s="128"/>
      <c r="EQC57" s="128"/>
      <c r="EZC57" s="128"/>
      <c r="EZD57" s="128"/>
      <c r="EZL57" s="128"/>
      <c r="EZM57" s="128"/>
      <c r="EZN57" s="128"/>
      <c r="EZO57" s="128"/>
      <c r="EZP57" s="128"/>
      <c r="EZQ57" s="128"/>
      <c r="EZR57" s="128"/>
      <c r="EZS57" s="128"/>
      <c r="EZT57" s="128"/>
      <c r="EZU57" s="128"/>
      <c r="EZV57" s="128"/>
      <c r="EZW57" s="128"/>
      <c r="EZX57" s="128"/>
      <c r="EZY57" s="128"/>
      <c r="FIY57" s="128"/>
      <c r="FIZ57" s="128"/>
      <c r="FJH57" s="128"/>
      <c r="FJI57" s="128"/>
      <c r="FJJ57" s="128"/>
      <c r="FJK57" s="128"/>
      <c r="FJL57" s="128"/>
      <c r="FJM57" s="128"/>
      <c r="FJN57" s="128"/>
      <c r="FJO57" s="128"/>
      <c r="FJP57" s="128"/>
      <c r="FJQ57" s="128"/>
      <c r="FJR57" s="128"/>
      <c r="FJS57" s="128"/>
      <c r="FJT57" s="128"/>
      <c r="FJU57" s="128"/>
      <c r="FSU57" s="128"/>
      <c r="FSV57" s="128"/>
      <c r="FTD57" s="128"/>
      <c r="FTE57" s="128"/>
      <c r="FTF57" s="128"/>
      <c r="FTG57" s="128"/>
      <c r="FTH57" s="128"/>
      <c r="FTI57" s="128"/>
      <c r="FTJ57" s="128"/>
      <c r="FTK57" s="128"/>
      <c r="FTL57" s="128"/>
      <c r="FTM57" s="128"/>
      <c r="FTN57" s="128"/>
      <c r="FTO57" s="128"/>
      <c r="FTP57" s="128"/>
      <c r="FTQ57" s="128"/>
      <c r="GCQ57" s="128"/>
      <c r="GCR57" s="128"/>
      <c r="GCZ57" s="128"/>
      <c r="GDA57" s="128"/>
      <c r="GDB57" s="128"/>
      <c r="GDC57" s="128"/>
      <c r="GDD57" s="128"/>
      <c r="GDE57" s="128"/>
      <c r="GDF57" s="128"/>
      <c r="GDG57" s="128"/>
      <c r="GDH57" s="128"/>
      <c r="GDI57" s="128"/>
      <c r="GDJ57" s="128"/>
      <c r="GDK57" s="128"/>
      <c r="GDL57" s="128"/>
      <c r="GDM57" s="128"/>
      <c r="GMM57" s="128"/>
      <c r="GMN57" s="128"/>
      <c r="GMV57" s="128"/>
      <c r="GMW57" s="128"/>
      <c r="GMX57" s="128"/>
      <c r="GMY57" s="128"/>
      <c r="GMZ57" s="128"/>
      <c r="GNA57" s="128"/>
      <c r="GNB57" s="128"/>
      <c r="GNC57" s="128"/>
      <c r="GND57" s="128"/>
      <c r="GNE57" s="128"/>
      <c r="GNF57" s="128"/>
      <c r="GNG57" s="128"/>
      <c r="GNH57" s="128"/>
      <c r="GNI57" s="128"/>
      <c r="GWI57" s="128"/>
      <c r="GWJ57" s="128"/>
      <c r="GWR57" s="128"/>
      <c r="GWS57" s="128"/>
      <c r="GWT57" s="128"/>
      <c r="GWU57" s="128"/>
      <c r="GWV57" s="128"/>
      <c r="GWW57" s="128"/>
      <c r="GWX57" s="128"/>
      <c r="GWY57" s="128"/>
      <c r="GWZ57" s="128"/>
      <c r="GXA57" s="128"/>
      <c r="GXB57" s="128"/>
      <c r="GXC57" s="128"/>
      <c r="GXD57" s="128"/>
      <c r="GXE57" s="128"/>
      <c r="HGE57" s="128"/>
      <c r="HGF57" s="128"/>
      <c r="HGN57" s="128"/>
      <c r="HGO57" s="128"/>
      <c r="HGP57" s="128"/>
      <c r="HGQ57" s="128"/>
      <c r="HGR57" s="128"/>
      <c r="HGS57" s="128"/>
      <c r="HGT57" s="128"/>
      <c r="HGU57" s="128"/>
      <c r="HGV57" s="128"/>
      <c r="HGW57" s="128"/>
      <c r="HGX57" s="128"/>
      <c r="HGY57" s="128"/>
      <c r="HGZ57" s="128"/>
      <c r="HHA57" s="128"/>
      <c r="HQA57" s="128"/>
      <c r="HQB57" s="128"/>
      <c r="HQJ57" s="128"/>
      <c r="HQK57" s="128"/>
      <c r="HQL57" s="128"/>
      <c r="HQM57" s="128"/>
      <c r="HQN57" s="128"/>
      <c r="HQO57" s="128"/>
      <c r="HQP57" s="128"/>
      <c r="HQQ57" s="128"/>
      <c r="HQR57" s="128"/>
      <c r="HQS57" s="128"/>
      <c r="HQT57" s="128"/>
      <c r="HQU57" s="128"/>
      <c r="HQV57" s="128"/>
      <c r="HQW57" s="128"/>
      <c r="HZW57" s="128"/>
      <c r="HZX57" s="128"/>
      <c r="IAF57" s="128"/>
      <c r="IAG57" s="128"/>
      <c r="IAH57" s="128"/>
      <c r="IAI57" s="128"/>
      <c r="IAJ57" s="128"/>
      <c r="IAK57" s="128"/>
      <c r="IAL57" s="128"/>
      <c r="IAM57" s="128"/>
      <c r="IAN57" s="128"/>
      <c r="IAO57" s="128"/>
      <c r="IAP57" s="128"/>
      <c r="IAQ57" s="128"/>
      <c r="IAR57" s="128"/>
      <c r="IAS57" s="128"/>
      <c r="IJS57" s="128"/>
      <c r="IJT57" s="128"/>
      <c r="IKB57" s="128"/>
      <c r="IKC57" s="128"/>
      <c r="IKD57" s="128"/>
      <c r="IKE57" s="128"/>
      <c r="IKF57" s="128"/>
      <c r="IKG57" s="128"/>
      <c r="IKH57" s="128"/>
      <c r="IKI57" s="128"/>
      <c r="IKJ57" s="128"/>
      <c r="IKK57" s="128"/>
      <c r="IKL57" s="128"/>
      <c r="IKM57" s="128"/>
      <c r="IKN57" s="128"/>
      <c r="IKO57" s="128"/>
      <c r="ITO57" s="128"/>
      <c r="ITP57" s="128"/>
      <c r="ITX57" s="128"/>
      <c r="ITY57" s="128"/>
      <c r="ITZ57" s="128"/>
      <c r="IUA57" s="128"/>
      <c r="IUB57" s="128"/>
      <c r="IUC57" s="128"/>
      <c r="IUD57" s="128"/>
      <c r="IUE57" s="128"/>
      <c r="IUF57" s="128"/>
      <c r="IUG57" s="128"/>
      <c r="IUH57" s="128"/>
      <c r="IUI57" s="128"/>
      <c r="IUJ57" s="128"/>
      <c r="IUK57" s="128"/>
      <c r="JDK57" s="128"/>
      <c r="JDL57" s="128"/>
      <c r="JDT57" s="128"/>
      <c r="JDU57" s="128"/>
      <c r="JDV57" s="128"/>
      <c r="JDW57" s="128"/>
      <c r="JDX57" s="128"/>
      <c r="JDY57" s="128"/>
      <c r="JDZ57" s="128"/>
      <c r="JEA57" s="128"/>
      <c r="JEB57" s="128"/>
      <c r="JEC57" s="128"/>
      <c r="JED57" s="128"/>
      <c r="JEE57" s="128"/>
      <c r="JEF57" s="128"/>
      <c r="JEG57" s="128"/>
      <c r="JNG57" s="128"/>
      <c r="JNH57" s="128"/>
      <c r="JNP57" s="128"/>
      <c r="JNQ57" s="128"/>
      <c r="JNR57" s="128"/>
      <c r="JNS57" s="128"/>
      <c r="JNT57" s="128"/>
      <c r="JNU57" s="128"/>
      <c r="JNV57" s="128"/>
      <c r="JNW57" s="128"/>
      <c r="JNX57" s="128"/>
      <c r="JNY57" s="128"/>
      <c r="JNZ57" s="128"/>
      <c r="JOA57" s="128"/>
      <c r="JOB57" s="128"/>
      <c r="JOC57" s="128"/>
      <c r="JXC57" s="128"/>
      <c r="JXD57" s="128"/>
      <c r="JXL57" s="128"/>
      <c r="JXM57" s="128"/>
      <c r="JXN57" s="128"/>
      <c r="JXO57" s="128"/>
      <c r="JXP57" s="128"/>
      <c r="JXQ57" s="128"/>
      <c r="JXR57" s="128"/>
      <c r="JXS57" s="128"/>
      <c r="JXT57" s="128"/>
      <c r="JXU57" s="128"/>
      <c r="JXV57" s="128"/>
      <c r="JXW57" s="128"/>
      <c r="JXX57" s="128"/>
      <c r="JXY57" s="128"/>
      <c r="KGY57" s="128"/>
      <c r="KGZ57" s="128"/>
      <c r="KHH57" s="128"/>
      <c r="KHI57" s="128"/>
      <c r="KHJ57" s="128"/>
      <c r="KHK57" s="128"/>
      <c r="KHL57" s="128"/>
      <c r="KHM57" s="128"/>
      <c r="KHN57" s="128"/>
      <c r="KHO57" s="128"/>
      <c r="KHP57" s="128"/>
      <c r="KHQ57" s="128"/>
      <c r="KHR57" s="128"/>
      <c r="KHS57" s="128"/>
      <c r="KHT57" s="128"/>
      <c r="KHU57" s="128"/>
      <c r="KQU57" s="128"/>
      <c r="KQV57" s="128"/>
      <c r="KRD57" s="128"/>
      <c r="KRE57" s="128"/>
      <c r="KRF57" s="128"/>
      <c r="KRG57" s="128"/>
      <c r="KRH57" s="128"/>
      <c r="KRI57" s="128"/>
      <c r="KRJ57" s="128"/>
      <c r="KRK57" s="128"/>
      <c r="KRL57" s="128"/>
      <c r="KRM57" s="128"/>
      <c r="KRN57" s="128"/>
      <c r="KRO57" s="128"/>
      <c r="KRP57" s="128"/>
      <c r="KRQ57" s="128"/>
      <c r="LAQ57" s="128"/>
      <c r="LAR57" s="128"/>
      <c r="LAZ57" s="128"/>
      <c r="LBA57" s="128"/>
      <c r="LBB57" s="128"/>
      <c r="LBC57" s="128"/>
      <c r="LBD57" s="128"/>
      <c r="LBE57" s="128"/>
      <c r="LBF57" s="128"/>
      <c r="LBG57" s="128"/>
      <c r="LBH57" s="128"/>
      <c r="LBI57" s="128"/>
      <c r="LBJ57" s="128"/>
      <c r="LBK57" s="128"/>
      <c r="LBL57" s="128"/>
      <c r="LBM57" s="128"/>
      <c r="LKM57" s="128"/>
      <c r="LKN57" s="128"/>
      <c r="LKV57" s="128"/>
      <c r="LKW57" s="128"/>
      <c r="LKX57" s="128"/>
      <c r="LKY57" s="128"/>
      <c r="LKZ57" s="128"/>
      <c r="LLA57" s="128"/>
      <c r="LLB57" s="128"/>
      <c r="LLC57" s="128"/>
      <c r="LLD57" s="128"/>
      <c r="LLE57" s="128"/>
      <c r="LLF57" s="128"/>
      <c r="LLG57" s="128"/>
      <c r="LLH57" s="128"/>
      <c r="LLI57" s="128"/>
      <c r="LUI57" s="128"/>
      <c r="LUJ57" s="128"/>
      <c r="LUR57" s="128"/>
      <c r="LUS57" s="128"/>
      <c r="LUT57" s="128"/>
      <c r="LUU57" s="128"/>
      <c r="LUV57" s="128"/>
      <c r="LUW57" s="128"/>
      <c r="LUX57" s="128"/>
      <c r="LUY57" s="128"/>
      <c r="LUZ57" s="128"/>
      <c r="LVA57" s="128"/>
      <c r="LVB57" s="128"/>
      <c r="LVC57" s="128"/>
      <c r="LVD57" s="128"/>
      <c r="LVE57" s="128"/>
      <c r="MEE57" s="128"/>
      <c r="MEF57" s="128"/>
      <c r="MEN57" s="128"/>
      <c r="MEO57" s="128"/>
      <c r="MEP57" s="128"/>
      <c r="MEQ57" s="128"/>
      <c r="MER57" s="128"/>
      <c r="MES57" s="128"/>
      <c r="MET57" s="128"/>
      <c r="MEU57" s="128"/>
      <c r="MEV57" s="128"/>
      <c r="MEW57" s="128"/>
      <c r="MEX57" s="128"/>
      <c r="MEY57" s="128"/>
      <c r="MEZ57" s="128"/>
      <c r="MFA57" s="128"/>
      <c r="MOA57" s="128"/>
      <c r="MOB57" s="128"/>
      <c r="MOJ57" s="128"/>
      <c r="MOK57" s="128"/>
      <c r="MOL57" s="128"/>
      <c r="MOM57" s="128"/>
      <c r="MON57" s="128"/>
      <c r="MOO57" s="128"/>
      <c r="MOP57" s="128"/>
      <c r="MOQ57" s="128"/>
      <c r="MOR57" s="128"/>
      <c r="MOS57" s="128"/>
      <c r="MOT57" s="128"/>
      <c r="MOU57" s="128"/>
      <c r="MOV57" s="128"/>
      <c r="MOW57" s="128"/>
      <c r="MXW57" s="128"/>
      <c r="MXX57" s="128"/>
      <c r="MYF57" s="128"/>
      <c r="MYG57" s="128"/>
      <c r="MYH57" s="128"/>
      <c r="MYI57" s="128"/>
      <c r="MYJ57" s="128"/>
      <c r="MYK57" s="128"/>
      <c r="MYL57" s="128"/>
      <c r="MYM57" s="128"/>
      <c r="MYN57" s="128"/>
      <c r="MYO57" s="128"/>
      <c r="MYP57" s="128"/>
      <c r="MYQ57" s="128"/>
      <c r="MYR57" s="128"/>
      <c r="MYS57" s="128"/>
      <c r="NHS57" s="128"/>
      <c r="NHT57" s="128"/>
      <c r="NIB57" s="128"/>
      <c r="NIC57" s="128"/>
      <c r="NID57" s="128"/>
      <c r="NIE57" s="128"/>
      <c r="NIF57" s="128"/>
      <c r="NIG57" s="128"/>
      <c r="NIH57" s="128"/>
      <c r="NII57" s="128"/>
      <c r="NIJ57" s="128"/>
      <c r="NIK57" s="128"/>
      <c r="NIL57" s="128"/>
      <c r="NIM57" s="128"/>
      <c r="NIN57" s="128"/>
      <c r="NIO57" s="128"/>
      <c r="NRO57" s="128"/>
      <c r="NRP57" s="128"/>
      <c r="NRX57" s="128"/>
      <c r="NRY57" s="128"/>
      <c r="NRZ57" s="128"/>
      <c r="NSA57" s="128"/>
      <c r="NSB57" s="128"/>
      <c r="NSC57" s="128"/>
      <c r="NSD57" s="128"/>
      <c r="NSE57" s="128"/>
      <c r="NSF57" s="128"/>
      <c r="NSG57" s="128"/>
      <c r="NSH57" s="128"/>
      <c r="NSI57" s="128"/>
      <c r="NSJ57" s="128"/>
      <c r="NSK57" s="128"/>
      <c r="OBK57" s="128"/>
      <c r="OBL57" s="128"/>
      <c r="OBT57" s="128"/>
      <c r="OBU57" s="128"/>
      <c r="OBV57" s="128"/>
      <c r="OBW57" s="128"/>
      <c r="OBX57" s="128"/>
      <c r="OBY57" s="128"/>
      <c r="OBZ57" s="128"/>
      <c r="OCA57" s="128"/>
      <c r="OCB57" s="128"/>
      <c r="OCC57" s="128"/>
      <c r="OCD57" s="128"/>
      <c r="OCE57" s="128"/>
      <c r="OCF57" s="128"/>
      <c r="OCG57" s="128"/>
      <c r="OLG57" s="128"/>
      <c r="OLH57" s="128"/>
      <c r="OLP57" s="128"/>
      <c r="OLQ57" s="128"/>
      <c r="OLR57" s="128"/>
      <c r="OLS57" s="128"/>
      <c r="OLT57" s="128"/>
      <c r="OLU57" s="128"/>
      <c r="OLV57" s="128"/>
      <c r="OLW57" s="128"/>
      <c r="OLX57" s="128"/>
      <c r="OLY57" s="128"/>
      <c r="OLZ57" s="128"/>
      <c r="OMA57" s="128"/>
      <c r="OMB57" s="128"/>
      <c r="OMC57" s="128"/>
      <c r="OVC57" s="128"/>
      <c r="OVD57" s="128"/>
      <c r="OVL57" s="128"/>
      <c r="OVM57" s="128"/>
      <c r="OVN57" s="128"/>
      <c r="OVO57" s="128"/>
      <c r="OVP57" s="128"/>
      <c r="OVQ57" s="128"/>
      <c r="OVR57" s="128"/>
      <c r="OVS57" s="128"/>
      <c r="OVT57" s="128"/>
      <c r="OVU57" s="128"/>
      <c r="OVV57" s="128"/>
      <c r="OVW57" s="128"/>
      <c r="OVX57" s="128"/>
      <c r="OVY57" s="128"/>
      <c r="PEY57" s="128"/>
      <c r="PEZ57" s="128"/>
      <c r="PFH57" s="128"/>
      <c r="PFI57" s="128"/>
      <c r="PFJ57" s="128"/>
      <c r="PFK57" s="128"/>
      <c r="PFL57" s="128"/>
      <c r="PFM57" s="128"/>
      <c r="PFN57" s="128"/>
      <c r="PFO57" s="128"/>
      <c r="PFP57" s="128"/>
      <c r="PFQ57" s="128"/>
      <c r="PFR57" s="128"/>
      <c r="PFS57" s="128"/>
      <c r="PFT57" s="128"/>
      <c r="PFU57" s="128"/>
      <c r="POU57" s="128"/>
      <c r="POV57" s="128"/>
      <c r="PPD57" s="128"/>
      <c r="PPE57" s="128"/>
      <c r="PPF57" s="128"/>
      <c r="PPG57" s="128"/>
      <c r="PPH57" s="128"/>
      <c r="PPI57" s="128"/>
      <c r="PPJ57" s="128"/>
      <c r="PPK57" s="128"/>
      <c r="PPL57" s="128"/>
      <c r="PPM57" s="128"/>
      <c r="PPN57" s="128"/>
      <c r="PPO57" s="128"/>
      <c r="PPP57" s="128"/>
      <c r="PPQ57" s="128"/>
      <c r="PYQ57" s="128"/>
      <c r="PYR57" s="128"/>
      <c r="PYZ57" s="128"/>
      <c r="PZA57" s="128"/>
      <c r="PZB57" s="128"/>
      <c r="PZC57" s="128"/>
      <c r="PZD57" s="128"/>
      <c r="PZE57" s="128"/>
      <c r="PZF57" s="128"/>
      <c r="PZG57" s="128"/>
      <c r="PZH57" s="128"/>
      <c r="PZI57" s="128"/>
      <c r="PZJ57" s="128"/>
      <c r="PZK57" s="128"/>
      <c r="PZL57" s="128"/>
      <c r="PZM57" s="128"/>
      <c r="QIM57" s="128"/>
      <c r="QIN57" s="128"/>
      <c r="QIV57" s="128"/>
      <c r="QIW57" s="128"/>
      <c r="QIX57" s="128"/>
      <c r="QIY57" s="128"/>
      <c r="QIZ57" s="128"/>
      <c r="QJA57" s="128"/>
      <c r="QJB57" s="128"/>
      <c r="QJC57" s="128"/>
      <c r="QJD57" s="128"/>
      <c r="QJE57" s="128"/>
      <c r="QJF57" s="128"/>
      <c r="QJG57" s="128"/>
      <c r="QJH57" s="128"/>
      <c r="QJI57" s="128"/>
      <c r="QSI57" s="128"/>
      <c r="QSJ57" s="128"/>
      <c r="QSR57" s="128"/>
      <c r="QSS57" s="128"/>
      <c r="QST57" s="128"/>
      <c r="QSU57" s="128"/>
      <c r="QSV57" s="128"/>
      <c r="QSW57" s="128"/>
      <c r="QSX57" s="128"/>
      <c r="QSY57" s="128"/>
      <c r="QSZ57" s="128"/>
      <c r="QTA57" s="128"/>
      <c r="QTB57" s="128"/>
      <c r="QTC57" s="128"/>
      <c r="QTD57" s="128"/>
      <c r="QTE57" s="128"/>
      <c r="RCE57" s="128"/>
      <c r="RCF57" s="128"/>
      <c r="RCN57" s="128"/>
      <c r="RCO57" s="128"/>
      <c r="RCP57" s="128"/>
      <c r="RCQ57" s="128"/>
      <c r="RCR57" s="128"/>
      <c r="RCS57" s="128"/>
      <c r="RCT57" s="128"/>
      <c r="RCU57" s="128"/>
      <c r="RCV57" s="128"/>
      <c r="RCW57" s="128"/>
      <c r="RCX57" s="128"/>
      <c r="RCY57" s="128"/>
      <c r="RCZ57" s="128"/>
      <c r="RDA57" s="128"/>
      <c r="RMA57" s="128"/>
      <c r="RMB57" s="128"/>
      <c r="RMJ57" s="128"/>
      <c r="RMK57" s="128"/>
      <c r="RML57" s="128"/>
      <c r="RMM57" s="128"/>
      <c r="RMN57" s="128"/>
      <c r="RMO57" s="128"/>
      <c r="RMP57" s="128"/>
      <c r="RMQ57" s="128"/>
      <c r="RMR57" s="128"/>
      <c r="RMS57" s="128"/>
      <c r="RMT57" s="128"/>
      <c r="RMU57" s="128"/>
      <c r="RMV57" s="128"/>
      <c r="RMW57" s="128"/>
      <c r="RVW57" s="128"/>
      <c r="RVX57" s="128"/>
      <c r="RWF57" s="128"/>
      <c r="RWG57" s="128"/>
      <c r="RWH57" s="128"/>
      <c r="RWI57" s="128"/>
      <c r="RWJ57" s="128"/>
      <c r="RWK57" s="128"/>
      <c r="RWL57" s="128"/>
      <c r="RWM57" s="128"/>
      <c r="RWN57" s="128"/>
      <c r="RWO57" s="128"/>
      <c r="RWP57" s="128"/>
      <c r="RWQ57" s="128"/>
      <c r="RWR57" s="128"/>
      <c r="RWS57" s="128"/>
      <c r="SFS57" s="128"/>
      <c r="SFT57" s="128"/>
      <c r="SGB57" s="128"/>
      <c r="SGC57" s="128"/>
      <c r="SGD57" s="128"/>
      <c r="SGE57" s="128"/>
      <c r="SGF57" s="128"/>
      <c r="SGG57" s="128"/>
      <c r="SGH57" s="128"/>
      <c r="SGI57" s="128"/>
      <c r="SGJ57" s="128"/>
      <c r="SGK57" s="128"/>
      <c r="SGL57" s="128"/>
      <c r="SGM57" s="128"/>
      <c r="SGN57" s="128"/>
      <c r="SGO57" s="128"/>
      <c r="SPO57" s="128"/>
      <c r="SPP57" s="128"/>
      <c r="SPX57" s="128"/>
      <c r="SPY57" s="128"/>
      <c r="SPZ57" s="128"/>
      <c r="SQA57" s="128"/>
      <c r="SQB57" s="128"/>
      <c r="SQC57" s="128"/>
      <c r="SQD57" s="128"/>
      <c r="SQE57" s="128"/>
      <c r="SQF57" s="128"/>
      <c r="SQG57" s="128"/>
      <c r="SQH57" s="128"/>
      <c r="SQI57" s="128"/>
      <c r="SQJ57" s="128"/>
      <c r="SQK57" s="128"/>
      <c r="SZK57" s="128"/>
      <c r="SZL57" s="128"/>
      <c r="SZT57" s="128"/>
      <c r="SZU57" s="128"/>
      <c r="SZV57" s="128"/>
      <c r="SZW57" s="128"/>
      <c r="SZX57" s="128"/>
      <c r="SZY57" s="128"/>
      <c r="SZZ57" s="128"/>
      <c r="TAA57" s="128"/>
      <c r="TAB57" s="128"/>
      <c r="TAC57" s="128"/>
      <c r="TAD57" s="128"/>
      <c r="TAE57" s="128"/>
      <c r="TAF57" s="128"/>
      <c r="TAG57" s="128"/>
      <c r="TJG57" s="128"/>
      <c r="TJH57" s="128"/>
      <c r="TJP57" s="128"/>
      <c r="TJQ57" s="128"/>
      <c r="TJR57" s="128"/>
      <c r="TJS57" s="128"/>
      <c r="TJT57" s="128"/>
      <c r="TJU57" s="128"/>
      <c r="TJV57" s="128"/>
      <c r="TJW57" s="128"/>
      <c r="TJX57" s="128"/>
      <c r="TJY57" s="128"/>
      <c r="TJZ57" s="128"/>
      <c r="TKA57" s="128"/>
      <c r="TKB57" s="128"/>
      <c r="TKC57" s="128"/>
      <c r="TTC57" s="128"/>
      <c r="TTD57" s="128"/>
      <c r="TTL57" s="128"/>
      <c r="TTM57" s="128"/>
      <c r="TTN57" s="128"/>
      <c r="TTO57" s="128"/>
      <c r="TTP57" s="128"/>
      <c r="TTQ57" s="128"/>
      <c r="TTR57" s="128"/>
      <c r="TTS57" s="128"/>
      <c r="TTT57" s="128"/>
      <c r="TTU57" s="128"/>
      <c r="TTV57" s="128"/>
      <c r="TTW57" s="128"/>
      <c r="TTX57" s="128"/>
      <c r="TTY57" s="128"/>
      <c r="UCY57" s="128"/>
      <c r="UCZ57" s="128"/>
      <c r="UDH57" s="128"/>
      <c r="UDI57" s="128"/>
      <c r="UDJ57" s="128"/>
      <c r="UDK57" s="128"/>
      <c r="UDL57" s="128"/>
      <c r="UDM57" s="128"/>
      <c r="UDN57" s="128"/>
      <c r="UDO57" s="128"/>
      <c r="UDP57" s="128"/>
      <c r="UDQ57" s="128"/>
      <c r="UDR57" s="128"/>
      <c r="UDS57" s="128"/>
      <c r="UDT57" s="128"/>
      <c r="UDU57" s="128"/>
      <c r="UMU57" s="128"/>
      <c r="UMV57" s="128"/>
      <c r="UND57" s="128"/>
      <c r="UNE57" s="128"/>
      <c r="UNF57" s="128"/>
      <c r="UNG57" s="128"/>
      <c r="UNH57" s="128"/>
      <c r="UNI57" s="128"/>
      <c r="UNJ57" s="128"/>
      <c r="UNK57" s="128"/>
      <c r="UNL57" s="128"/>
      <c r="UNM57" s="128"/>
      <c r="UNN57" s="128"/>
      <c r="UNO57" s="128"/>
      <c r="UNP57" s="128"/>
      <c r="UNQ57" s="128"/>
      <c r="UWQ57" s="128"/>
      <c r="UWR57" s="128"/>
      <c r="UWZ57" s="128"/>
      <c r="UXA57" s="128"/>
      <c r="UXB57" s="128"/>
      <c r="UXC57" s="128"/>
      <c r="UXD57" s="128"/>
      <c r="UXE57" s="128"/>
      <c r="UXF57" s="128"/>
      <c r="UXG57" s="128"/>
      <c r="UXH57" s="128"/>
      <c r="UXI57" s="128"/>
      <c r="UXJ57" s="128"/>
      <c r="UXK57" s="128"/>
      <c r="UXL57" s="128"/>
      <c r="UXM57" s="128"/>
      <c r="VGM57" s="128"/>
      <c r="VGN57" s="128"/>
      <c r="VGV57" s="128"/>
      <c r="VGW57" s="128"/>
      <c r="VGX57" s="128"/>
      <c r="VGY57" s="128"/>
      <c r="VGZ57" s="128"/>
      <c r="VHA57" s="128"/>
      <c r="VHB57" s="128"/>
      <c r="VHC57" s="128"/>
      <c r="VHD57" s="128"/>
      <c r="VHE57" s="128"/>
      <c r="VHF57" s="128"/>
      <c r="VHG57" s="128"/>
      <c r="VHH57" s="128"/>
      <c r="VHI57" s="128"/>
      <c r="VQI57" s="128"/>
      <c r="VQJ57" s="128"/>
      <c r="VQR57" s="128"/>
      <c r="VQS57" s="128"/>
      <c r="VQT57" s="128"/>
      <c r="VQU57" s="128"/>
      <c r="VQV57" s="128"/>
      <c r="VQW57" s="128"/>
      <c r="VQX57" s="128"/>
      <c r="VQY57" s="128"/>
      <c r="VQZ57" s="128"/>
      <c r="VRA57" s="128"/>
      <c r="VRB57" s="128"/>
      <c r="VRC57" s="128"/>
      <c r="VRD57" s="128"/>
      <c r="VRE57" s="128"/>
      <c r="WAE57" s="128"/>
      <c r="WAF57" s="128"/>
      <c r="WAN57" s="128"/>
      <c r="WAO57" s="128"/>
      <c r="WAP57" s="128"/>
      <c r="WAQ57" s="128"/>
      <c r="WAR57" s="128"/>
      <c r="WAS57" s="128"/>
      <c r="WAT57" s="128"/>
      <c r="WAU57" s="128"/>
      <c r="WAV57" s="128"/>
      <c r="WAW57" s="128"/>
      <c r="WAX57" s="128"/>
      <c r="WAY57" s="128"/>
      <c r="WAZ57" s="128"/>
      <c r="WBA57" s="128"/>
      <c r="WKA57" s="128"/>
      <c r="WKB57" s="128"/>
      <c r="WKJ57" s="128"/>
      <c r="WKK57" s="128"/>
      <c r="WKL57" s="128"/>
      <c r="WKM57" s="128"/>
      <c r="WKN57" s="128"/>
      <c r="WKO57" s="128"/>
      <c r="WKP57" s="128"/>
      <c r="WKQ57" s="128"/>
      <c r="WKR57" s="128"/>
      <c r="WKS57" s="128"/>
      <c r="WKT57" s="128"/>
      <c r="WKU57" s="128"/>
      <c r="WKV57" s="128"/>
      <c r="WKW57" s="128"/>
      <c r="WTW57" s="128"/>
      <c r="WTX57" s="128"/>
      <c r="WUF57" s="128"/>
      <c r="WUG57" s="128"/>
      <c r="WUH57" s="128"/>
      <c r="WUI57" s="128"/>
      <c r="WUJ57" s="128"/>
      <c r="WUK57" s="128"/>
      <c r="WUL57" s="128"/>
      <c r="WUM57" s="128"/>
      <c r="WUN57" s="128"/>
      <c r="WUO57" s="128"/>
      <c r="WUP57" s="128"/>
      <c r="WUQ57" s="128"/>
      <c r="WUR57" s="128"/>
      <c r="WUS57" s="128"/>
    </row>
    <row r="58" spans="1:1009 1243:2033 2267:3057 3291:4081 4315:5105 5339:6129 6363:7153 7387:8177 8411:9201 9435:10225 10459:11249 11483:12273 12507:13297 13531:14321 14555:15345 15579:16113" ht="40.5" customHeight="1" outlineLevel="1">
      <c r="A58" s="137"/>
      <c r="B58" s="278" t="s">
        <v>435</v>
      </c>
      <c r="C58" s="248"/>
      <c r="D58" s="258"/>
      <c r="E58" s="257"/>
      <c r="F58" s="258"/>
      <c r="G58" s="245"/>
      <c r="H58" s="229">
        <f t="shared" si="0"/>
        <v>595.65</v>
      </c>
      <c r="I58" s="247"/>
      <c r="J58" s="277">
        <f>595650000/1000000</f>
        <v>595.65</v>
      </c>
      <c r="K58" s="247"/>
      <c r="L58" s="247"/>
      <c r="M58" s="248"/>
      <c r="HK58" s="128"/>
      <c r="HL58" s="128"/>
      <c r="HT58" s="128"/>
      <c r="HU58" s="128"/>
      <c r="HV58" s="128"/>
      <c r="HW58" s="128"/>
      <c r="HX58" s="128"/>
      <c r="HY58" s="128"/>
      <c r="HZ58" s="128"/>
      <c r="IA58" s="128"/>
      <c r="IB58" s="128"/>
      <c r="IC58" s="128"/>
      <c r="ID58" s="128"/>
      <c r="IE58" s="128"/>
      <c r="IF58" s="128"/>
      <c r="IG58" s="128"/>
      <c r="RG58" s="128"/>
      <c r="RH58" s="128"/>
      <c r="RP58" s="128"/>
      <c r="RQ58" s="128"/>
      <c r="RR58" s="128"/>
      <c r="RS58" s="128"/>
      <c r="RT58" s="128"/>
      <c r="RU58" s="128"/>
      <c r="RV58" s="128"/>
      <c r="RW58" s="128"/>
      <c r="RX58" s="128"/>
      <c r="RY58" s="128"/>
      <c r="RZ58" s="128"/>
      <c r="SA58" s="128"/>
      <c r="SB58" s="128"/>
      <c r="SC58" s="128"/>
      <c r="ABC58" s="128"/>
      <c r="ABD58" s="128"/>
      <c r="ABL58" s="128"/>
      <c r="ABM58" s="128"/>
      <c r="ABN58" s="128"/>
      <c r="ABO58" s="128"/>
      <c r="ABP58" s="128"/>
      <c r="ABQ58" s="128"/>
      <c r="ABR58" s="128"/>
      <c r="ABS58" s="128"/>
      <c r="ABT58" s="128"/>
      <c r="ABU58" s="128"/>
      <c r="ABV58" s="128"/>
      <c r="ABW58" s="128"/>
      <c r="ABX58" s="128"/>
      <c r="ABY58" s="128"/>
      <c r="AKY58" s="128"/>
      <c r="AKZ58" s="128"/>
      <c r="ALH58" s="128"/>
      <c r="ALI58" s="128"/>
      <c r="ALJ58" s="128"/>
      <c r="ALK58" s="128"/>
      <c r="ALL58" s="128"/>
      <c r="ALM58" s="128"/>
      <c r="ALN58" s="128"/>
      <c r="ALO58" s="128"/>
      <c r="ALP58" s="128"/>
      <c r="ALQ58" s="128"/>
      <c r="ALR58" s="128"/>
      <c r="ALS58" s="128"/>
      <c r="ALT58" s="128"/>
      <c r="ALU58" s="128"/>
      <c r="AUU58" s="128"/>
      <c r="AUV58" s="128"/>
      <c r="AVD58" s="128"/>
      <c r="AVE58" s="128"/>
      <c r="AVF58" s="128"/>
      <c r="AVG58" s="128"/>
      <c r="AVH58" s="128"/>
      <c r="AVI58" s="128"/>
      <c r="AVJ58" s="128"/>
      <c r="AVK58" s="128"/>
      <c r="AVL58" s="128"/>
      <c r="AVM58" s="128"/>
      <c r="AVN58" s="128"/>
      <c r="AVO58" s="128"/>
      <c r="AVP58" s="128"/>
      <c r="AVQ58" s="128"/>
      <c r="BEQ58" s="128"/>
      <c r="BER58" s="128"/>
      <c r="BEZ58" s="128"/>
      <c r="BFA58" s="128"/>
      <c r="BFB58" s="128"/>
      <c r="BFC58" s="128"/>
      <c r="BFD58" s="128"/>
      <c r="BFE58" s="128"/>
      <c r="BFF58" s="128"/>
      <c r="BFG58" s="128"/>
      <c r="BFH58" s="128"/>
      <c r="BFI58" s="128"/>
      <c r="BFJ58" s="128"/>
      <c r="BFK58" s="128"/>
      <c r="BFL58" s="128"/>
      <c r="BFM58" s="128"/>
      <c r="BOM58" s="128"/>
      <c r="BON58" s="128"/>
      <c r="BOV58" s="128"/>
      <c r="BOW58" s="128"/>
      <c r="BOX58" s="128"/>
      <c r="BOY58" s="128"/>
      <c r="BOZ58" s="128"/>
      <c r="BPA58" s="128"/>
      <c r="BPB58" s="128"/>
      <c r="BPC58" s="128"/>
      <c r="BPD58" s="128"/>
      <c r="BPE58" s="128"/>
      <c r="BPF58" s="128"/>
      <c r="BPG58" s="128"/>
      <c r="BPH58" s="128"/>
      <c r="BPI58" s="128"/>
      <c r="BYI58" s="128"/>
      <c r="BYJ58" s="128"/>
      <c r="BYR58" s="128"/>
      <c r="BYS58" s="128"/>
      <c r="BYT58" s="128"/>
      <c r="BYU58" s="128"/>
      <c r="BYV58" s="128"/>
      <c r="BYW58" s="128"/>
      <c r="BYX58" s="128"/>
      <c r="BYY58" s="128"/>
      <c r="BYZ58" s="128"/>
      <c r="BZA58" s="128"/>
      <c r="BZB58" s="128"/>
      <c r="BZC58" s="128"/>
      <c r="BZD58" s="128"/>
      <c r="BZE58" s="128"/>
      <c r="CIE58" s="128"/>
      <c r="CIF58" s="128"/>
      <c r="CIN58" s="128"/>
      <c r="CIO58" s="128"/>
      <c r="CIP58" s="128"/>
      <c r="CIQ58" s="128"/>
      <c r="CIR58" s="128"/>
      <c r="CIS58" s="128"/>
      <c r="CIT58" s="128"/>
      <c r="CIU58" s="128"/>
      <c r="CIV58" s="128"/>
      <c r="CIW58" s="128"/>
      <c r="CIX58" s="128"/>
      <c r="CIY58" s="128"/>
      <c r="CIZ58" s="128"/>
      <c r="CJA58" s="128"/>
      <c r="CSA58" s="128"/>
      <c r="CSB58" s="128"/>
      <c r="CSJ58" s="128"/>
      <c r="CSK58" s="128"/>
      <c r="CSL58" s="128"/>
      <c r="CSM58" s="128"/>
      <c r="CSN58" s="128"/>
      <c r="CSO58" s="128"/>
      <c r="CSP58" s="128"/>
      <c r="CSQ58" s="128"/>
      <c r="CSR58" s="128"/>
      <c r="CSS58" s="128"/>
      <c r="CST58" s="128"/>
      <c r="CSU58" s="128"/>
      <c r="CSV58" s="128"/>
      <c r="CSW58" s="128"/>
      <c r="DBW58" s="128"/>
      <c r="DBX58" s="128"/>
      <c r="DCF58" s="128"/>
      <c r="DCG58" s="128"/>
      <c r="DCH58" s="128"/>
      <c r="DCI58" s="128"/>
      <c r="DCJ58" s="128"/>
      <c r="DCK58" s="128"/>
      <c r="DCL58" s="128"/>
      <c r="DCM58" s="128"/>
      <c r="DCN58" s="128"/>
      <c r="DCO58" s="128"/>
      <c r="DCP58" s="128"/>
      <c r="DCQ58" s="128"/>
      <c r="DCR58" s="128"/>
      <c r="DCS58" s="128"/>
      <c r="DLS58" s="128"/>
      <c r="DLT58" s="128"/>
      <c r="DMB58" s="128"/>
      <c r="DMC58" s="128"/>
      <c r="DMD58" s="128"/>
      <c r="DME58" s="128"/>
      <c r="DMF58" s="128"/>
      <c r="DMG58" s="128"/>
      <c r="DMH58" s="128"/>
      <c r="DMI58" s="128"/>
      <c r="DMJ58" s="128"/>
      <c r="DMK58" s="128"/>
      <c r="DML58" s="128"/>
      <c r="DMM58" s="128"/>
      <c r="DMN58" s="128"/>
      <c r="DMO58" s="128"/>
      <c r="DVO58" s="128"/>
      <c r="DVP58" s="128"/>
      <c r="DVX58" s="128"/>
      <c r="DVY58" s="128"/>
      <c r="DVZ58" s="128"/>
      <c r="DWA58" s="128"/>
      <c r="DWB58" s="128"/>
      <c r="DWC58" s="128"/>
      <c r="DWD58" s="128"/>
      <c r="DWE58" s="128"/>
      <c r="DWF58" s="128"/>
      <c r="DWG58" s="128"/>
      <c r="DWH58" s="128"/>
      <c r="DWI58" s="128"/>
      <c r="DWJ58" s="128"/>
      <c r="DWK58" s="128"/>
      <c r="EFK58" s="128"/>
      <c r="EFL58" s="128"/>
      <c r="EFT58" s="128"/>
      <c r="EFU58" s="128"/>
      <c r="EFV58" s="128"/>
      <c r="EFW58" s="128"/>
      <c r="EFX58" s="128"/>
      <c r="EFY58" s="128"/>
      <c r="EFZ58" s="128"/>
      <c r="EGA58" s="128"/>
      <c r="EGB58" s="128"/>
      <c r="EGC58" s="128"/>
      <c r="EGD58" s="128"/>
      <c r="EGE58" s="128"/>
      <c r="EGF58" s="128"/>
      <c r="EGG58" s="128"/>
      <c r="EPG58" s="128"/>
      <c r="EPH58" s="128"/>
      <c r="EPP58" s="128"/>
      <c r="EPQ58" s="128"/>
      <c r="EPR58" s="128"/>
      <c r="EPS58" s="128"/>
      <c r="EPT58" s="128"/>
      <c r="EPU58" s="128"/>
      <c r="EPV58" s="128"/>
      <c r="EPW58" s="128"/>
      <c r="EPX58" s="128"/>
      <c r="EPY58" s="128"/>
      <c r="EPZ58" s="128"/>
      <c r="EQA58" s="128"/>
      <c r="EQB58" s="128"/>
      <c r="EQC58" s="128"/>
      <c r="EZC58" s="128"/>
      <c r="EZD58" s="128"/>
      <c r="EZL58" s="128"/>
      <c r="EZM58" s="128"/>
      <c r="EZN58" s="128"/>
      <c r="EZO58" s="128"/>
      <c r="EZP58" s="128"/>
      <c r="EZQ58" s="128"/>
      <c r="EZR58" s="128"/>
      <c r="EZS58" s="128"/>
      <c r="EZT58" s="128"/>
      <c r="EZU58" s="128"/>
      <c r="EZV58" s="128"/>
      <c r="EZW58" s="128"/>
      <c r="EZX58" s="128"/>
      <c r="EZY58" s="128"/>
      <c r="FIY58" s="128"/>
      <c r="FIZ58" s="128"/>
      <c r="FJH58" s="128"/>
      <c r="FJI58" s="128"/>
      <c r="FJJ58" s="128"/>
      <c r="FJK58" s="128"/>
      <c r="FJL58" s="128"/>
      <c r="FJM58" s="128"/>
      <c r="FJN58" s="128"/>
      <c r="FJO58" s="128"/>
      <c r="FJP58" s="128"/>
      <c r="FJQ58" s="128"/>
      <c r="FJR58" s="128"/>
      <c r="FJS58" s="128"/>
      <c r="FJT58" s="128"/>
      <c r="FJU58" s="128"/>
      <c r="FSU58" s="128"/>
      <c r="FSV58" s="128"/>
      <c r="FTD58" s="128"/>
      <c r="FTE58" s="128"/>
      <c r="FTF58" s="128"/>
      <c r="FTG58" s="128"/>
      <c r="FTH58" s="128"/>
      <c r="FTI58" s="128"/>
      <c r="FTJ58" s="128"/>
      <c r="FTK58" s="128"/>
      <c r="FTL58" s="128"/>
      <c r="FTM58" s="128"/>
      <c r="FTN58" s="128"/>
      <c r="FTO58" s="128"/>
      <c r="FTP58" s="128"/>
      <c r="FTQ58" s="128"/>
      <c r="GCQ58" s="128"/>
      <c r="GCR58" s="128"/>
      <c r="GCZ58" s="128"/>
      <c r="GDA58" s="128"/>
      <c r="GDB58" s="128"/>
      <c r="GDC58" s="128"/>
      <c r="GDD58" s="128"/>
      <c r="GDE58" s="128"/>
      <c r="GDF58" s="128"/>
      <c r="GDG58" s="128"/>
      <c r="GDH58" s="128"/>
      <c r="GDI58" s="128"/>
      <c r="GDJ58" s="128"/>
      <c r="GDK58" s="128"/>
      <c r="GDL58" s="128"/>
      <c r="GDM58" s="128"/>
      <c r="GMM58" s="128"/>
      <c r="GMN58" s="128"/>
      <c r="GMV58" s="128"/>
      <c r="GMW58" s="128"/>
      <c r="GMX58" s="128"/>
      <c r="GMY58" s="128"/>
      <c r="GMZ58" s="128"/>
      <c r="GNA58" s="128"/>
      <c r="GNB58" s="128"/>
      <c r="GNC58" s="128"/>
      <c r="GND58" s="128"/>
      <c r="GNE58" s="128"/>
      <c r="GNF58" s="128"/>
      <c r="GNG58" s="128"/>
      <c r="GNH58" s="128"/>
      <c r="GNI58" s="128"/>
      <c r="GWI58" s="128"/>
      <c r="GWJ58" s="128"/>
      <c r="GWR58" s="128"/>
      <c r="GWS58" s="128"/>
      <c r="GWT58" s="128"/>
      <c r="GWU58" s="128"/>
      <c r="GWV58" s="128"/>
      <c r="GWW58" s="128"/>
      <c r="GWX58" s="128"/>
      <c r="GWY58" s="128"/>
      <c r="GWZ58" s="128"/>
      <c r="GXA58" s="128"/>
      <c r="GXB58" s="128"/>
      <c r="GXC58" s="128"/>
      <c r="GXD58" s="128"/>
      <c r="GXE58" s="128"/>
      <c r="HGE58" s="128"/>
      <c r="HGF58" s="128"/>
      <c r="HGN58" s="128"/>
      <c r="HGO58" s="128"/>
      <c r="HGP58" s="128"/>
      <c r="HGQ58" s="128"/>
      <c r="HGR58" s="128"/>
      <c r="HGS58" s="128"/>
      <c r="HGT58" s="128"/>
      <c r="HGU58" s="128"/>
      <c r="HGV58" s="128"/>
      <c r="HGW58" s="128"/>
      <c r="HGX58" s="128"/>
      <c r="HGY58" s="128"/>
      <c r="HGZ58" s="128"/>
      <c r="HHA58" s="128"/>
      <c r="HQA58" s="128"/>
      <c r="HQB58" s="128"/>
      <c r="HQJ58" s="128"/>
      <c r="HQK58" s="128"/>
      <c r="HQL58" s="128"/>
      <c r="HQM58" s="128"/>
      <c r="HQN58" s="128"/>
      <c r="HQO58" s="128"/>
      <c r="HQP58" s="128"/>
      <c r="HQQ58" s="128"/>
      <c r="HQR58" s="128"/>
      <c r="HQS58" s="128"/>
      <c r="HQT58" s="128"/>
      <c r="HQU58" s="128"/>
      <c r="HQV58" s="128"/>
      <c r="HQW58" s="128"/>
      <c r="HZW58" s="128"/>
      <c r="HZX58" s="128"/>
      <c r="IAF58" s="128"/>
      <c r="IAG58" s="128"/>
      <c r="IAH58" s="128"/>
      <c r="IAI58" s="128"/>
      <c r="IAJ58" s="128"/>
      <c r="IAK58" s="128"/>
      <c r="IAL58" s="128"/>
      <c r="IAM58" s="128"/>
      <c r="IAN58" s="128"/>
      <c r="IAO58" s="128"/>
      <c r="IAP58" s="128"/>
      <c r="IAQ58" s="128"/>
      <c r="IAR58" s="128"/>
      <c r="IAS58" s="128"/>
      <c r="IJS58" s="128"/>
      <c r="IJT58" s="128"/>
      <c r="IKB58" s="128"/>
      <c r="IKC58" s="128"/>
      <c r="IKD58" s="128"/>
      <c r="IKE58" s="128"/>
      <c r="IKF58" s="128"/>
      <c r="IKG58" s="128"/>
      <c r="IKH58" s="128"/>
      <c r="IKI58" s="128"/>
      <c r="IKJ58" s="128"/>
      <c r="IKK58" s="128"/>
      <c r="IKL58" s="128"/>
      <c r="IKM58" s="128"/>
      <c r="IKN58" s="128"/>
      <c r="IKO58" s="128"/>
      <c r="ITO58" s="128"/>
      <c r="ITP58" s="128"/>
      <c r="ITX58" s="128"/>
      <c r="ITY58" s="128"/>
      <c r="ITZ58" s="128"/>
      <c r="IUA58" s="128"/>
      <c r="IUB58" s="128"/>
      <c r="IUC58" s="128"/>
      <c r="IUD58" s="128"/>
      <c r="IUE58" s="128"/>
      <c r="IUF58" s="128"/>
      <c r="IUG58" s="128"/>
      <c r="IUH58" s="128"/>
      <c r="IUI58" s="128"/>
      <c r="IUJ58" s="128"/>
      <c r="IUK58" s="128"/>
      <c r="JDK58" s="128"/>
      <c r="JDL58" s="128"/>
      <c r="JDT58" s="128"/>
      <c r="JDU58" s="128"/>
      <c r="JDV58" s="128"/>
      <c r="JDW58" s="128"/>
      <c r="JDX58" s="128"/>
      <c r="JDY58" s="128"/>
      <c r="JDZ58" s="128"/>
      <c r="JEA58" s="128"/>
      <c r="JEB58" s="128"/>
      <c r="JEC58" s="128"/>
      <c r="JED58" s="128"/>
      <c r="JEE58" s="128"/>
      <c r="JEF58" s="128"/>
      <c r="JEG58" s="128"/>
      <c r="JNG58" s="128"/>
      <c r="JNH58" s="128"/>
      <c r="JNP58" s="128"/>
      <c r="JNQ58" s="128"/>
      <c r="JNR58" s="128"/>
      <c r="JNS58" s="128"/>
      <c r="JNT58" s="128"/>
      <c r="JNU58" s="128"/>
      <c r="JNV58" s="128"/>
      <c r="JNW58" s="128"/>
      <c r="JNX58" s="128"/>
      <c r="JNY58" s="128"/>
      <c r="JNZ58" s="128"/>
      <c r="JOA58" s="128"/>
      <c r="JOB58" s="128"/>
      <c r="JOC58" s="128"/>
      <c r="JXC58" s="128"/>
      <c r="JXD58" s="128"/>
      <c r="JXL58" s="128"/>
      <c r="JXM58" s="128"/>
      <c r="JXN58" s="128"/>
      <c r="JXO58" s="128"/>
      <c r="JXP58" s="128"/>
      <c r="JXQ58" s="128"/>
      <c r="JXR58" s="128"/>
      <c r="JXS58" s="128"/>
      <c r="JXT58" s="128"/>
      <c r="JXU58" s="128"/>
      <c r="JXV58" s="128"/>
      <c r="JXW58" s="128"/>
      <c r="JXX58" s="128"/>
      <c r="JXY58" s="128"/>
      <c r="KGY58" s="128"/>
      <c r="KGZ58" s="128"/>
      <c r="KHH58" s="128"/>
      <c r="KHI58" s="128"/>
      <c r="KHJ58" s="128"/>
      <c r="KHK58" s="128"/>
      <c r="KHL58" s="128"/>
      <c r="KHM58" s="128"/>
      <c r="KHN58" s="128"/>
      <c r="KHO58" s="128"/>
      <c r="KHP58" s="128"/>
      <c r="KHQ58" s="128"/>
      <c r="KHR58" s="128"/>
      <c r="KHS58" s="128"/>
      <c r="KHT58" s="128"/>
      <c r="KHU58" s="128"/>
      <c r="KQU58" s="128"/>
      <c r="KQV58" s="128"/>
      <c r="KRD58" s="128"/>
      <c r="KRE58" s="128"/>
      <c r="KRF58" s="128"/>
      <c r="KRG58" s="128"/>
      <c r="KRH58" s="128"/>
      <c r="KRI58" s="128"/>
      <c r="KRJ58" s="128"/>
      <c r="KRK58" s="128"/>
      <c r="KRL58" s="128"/>
      <c r="KRM58" s="128"/>
      <c r="KRN58" s="128"/>
      <c r="KRO58" s="128"/>
      <c r="KRP58" s="128"/>
      <c r="KRQ58" s="128"/>
      <c r="LAQ58" s="128"/>
      <c r="LAR58" s="128"/>
      <c r="LAZ58" s="128"/>
      <c r="LBA58" s="128"/>
      <c r="LBB58" s="128"/>
      <c r="LBC58" s="128"/>
      <c r="LBD58" s="128"/>
      <c r="LBE58" s="128"/>
      <c r="LBF58" s="128"/>
      <c r="LBG58" s="128"/>
      <c r="LBH58" s="128"/>
      <c r="LBI58" s="128"/>
      <c r="LBJ58" s="128"/>
      <c r="LBK58" s="128"/>
      <c r="LBL58" s="128"/>
      <c r="LBM58" s="128"/>
      <c r="LKM58" s="128"/>
      <c r="LKN58" s="128"/>
      <c r="LKV58" s="128"/>
      <c r="LKW58" s="128"/>
      <c r="LKX58" s="128"/>
      <c r="LKY58" s="128"/>
      <c r="LKZ58" s="128"/>
      <c r="LLA58" s="128"/>
      <c r="LLB58" s="128"/>
      <c r="LLC58" s="128"/>
      <c r="LLD58" s="128"/>
      <c r="LLE58" s="128"/>
      <c r="LLF58" s="128"/>
      <c r="LLG58" s="128"/>
      <c r="LLH58" s="128"/>
      <c r="LLI58" s="128"/>
      <c r="LUI58" s="128"/>
      <c r="LUJ58" s="128"/>
      <c r="LUR58" s="128"/>
      <c r="LUS58" s="128"/>
      <c r="LUT58" s="128"/>
      <c r="LUU58" s="128"/>
      <c r="LUV58" s="128"/>
      <c r="LUW58" s="128"/>
      <c r="LUX58" s="128"/>
      <c r="LUY58" s="128"/>
      <c r="LUZ58" s="128"/>
      <c r="LVA58" s="128"/>
      <c r="LVB58" s="128"/>
      <c r="LVC58" s="128"/>
      <c r="LVD58" s="128"/>
      <c r="LVE58" s="128"/>
      <c r="MEE58" s="128"/>
      <c r="MEF58" s="128"/>
      <c r="MEN58" s="128"/>
      <c r="MEO58" s="128"/>
      <c r="MEP58" s="128"/>
      <c r="MEQ58" s="128"/>
      <c r="MER58" s="128"/>
      <c r="MES58" s="128"/>
      <c r="MET58" s="128"/>
      <c r="MEU58" s="128"/>
      <c r="MEV58" s="128"/>
      <c r="MEW58" s="128"/>
      <c r="MEX58" s="128"/>
      <c r="MEY58" s="128"/>
      <c r="MEZ58" s="128"/>
      <c r="MFA58" s="128"/>
      <c r="MOA58" s="128"/>
      <c r="MOB58" s="128"/>
      <c r="MOJ58" s="128"/>
      <c r="MOK58" s="128"/>
      <c r="MOL58" s="128"/>
      <c r="MOM58" s="128"/>
      <c r="MON58" s="128"/>
      <c r="MOO58" s="128"/>
      <c r="MOP58" s="128"/>
      <c r="MOQ58" s="128"/>
      <c r="MOR58" s="128"/>
      <c r="MOS58" s="128"/>
      <c r="MOT58" s="128"/>
      <c r="MOU58" s="128"/>
      <c r="MOV58" s="128"/>
      <c r="MOW58" s="128"/>
      <c r="MXW58" s="128"/>
      <c r="MXX58" s="128"/>
      <c r="MYF58" s="128"/>
      <c r="MYG58" s="128"/>
      <c r="MYH58" s="128"/>
      <c r="MYI58" s="128"/>
      <c r="MYJ58" s="128"/>
      <c r="MYK58" s="128"/>
      <c r="MYL58" s="128"/>
      <c r="MYM58" s="128"/>
      <c r="MYN58" s="128"/>
      <c r="MYO58" s="128"/>
      <c r="MYP58" s="128"/>
      <c r="MYQ58" s="128"/>
      <c r="MYR58" s="128"/>
      <c r="MYS58" s="128"/>
      <c r="NHS58" s="128"/>
      <c r="NHT58" s="128"/>
      <c r="NIB58" s="128"/>
      <c r="NIC58" s="128"/>
      <c r="NID58" s="128"/>
      <c r="NIE58" s="128"/>
      <c r="NIF58" s="128"/>
      <c r="NIG58" s="128"/>
      <c r="NIH58" s="128"/>
      <c r="NII58" s="128"/>
      <c r="NIJ58" s="128"/>
      <c r="NIK58" s="128"/>
      <c r="NIL58" s="128"/>
      <c r="NIM58" s="128"/>
      <c r="NIN58" s="128"/>
      <c r="NIO58" s="128"/>
      <c r="NRO58" s="128"/>
      <c r="NRP58" s="128"/>
      <c r="NRX58" s="128"/>
      <c r="NRY58" s="128"/>
      <c r="NRZ58" s="128"/>
      <c r="NSA58" s="128"/>
      <c r="NSB58" s="128"/>
      <c r="NSC58" s="128"/>
      <c r="NSD58" s="128"/>
      <c r="NSE58" s="128"/>
      <c r="NSF58" s="128"/>
      <c r="NSG58" s="128"/>
      <c r="NSH58" s="128"/>
      <c r="NSI58" s="128"/>
      <c r="NSJ58" s="128"/>
      <c r="NSK58" s="128"/>
      <c r="OBK58" s="128"/>
      <c r="OBL58" s="128"/>
      <c r="OBT58" s="128"/>
      <c r="OBU58" s="128"/>
      <c r="OBV58" s="128"/>
      <c r="OBW58" s="128"/>
      <c r="OBX58" s="128"/>
      <c r="OBY58" s="128"/>
      <c r="OBZ58" s="128"/>
      <c r="OCA58" s="128"/>
      <c r="OCB58" s="128"/>
      <c r="OCC58" s="128"/>
      <c r="OCD58" s="128"/>
      <c r="OCE58" s="128"/>
      <c r="OCF58" s="128"/>
      <c r="OCG58" s="128"/>
      <c r="OLG58" s="128"/>
      <c r="OLH58" s="128"/>
      <c r="OLP58" s="128"/>
      <c r="OLQ58" s="128"/>
      <c r="OLR58" s="128"/>
      <c r="OLS58" s="128"/>
      <c r="OLT58" s="128"/>
      <c r="OLU58" s="128"/>
      <c r="OLV58" s="128"/>
      <c r="OLW58" s="128"/>
      <c r="OLX58" s="128"/>
      <c r="OLY58" s="128"/>
      <c r="OLZ58" s="128"/>
      <c r="OMA58" s="128"/>
      <c r="OMB58" s="128"/>
      <c r="OMC58" s="128"/>
      <c r="OVC58" s="128"/>
      <c r="OVD58" s="128"/>
      <c r="OVL58" s="128"/>
      <c r="OVM58" s="128"/>
      <c r="OVN58" s="128"/>
      <c r="OVO58" s="128"/>
      <c r="OVP58" s="128"/>
      <c r="OVQ58" s="128"/>
      <c r="OVR58" s="128"/>
      <c r="OVS58" s="128"/>
      <c r="OVT58" s="128"/>
      <c r="OVU58" s="128"/>
      <c r="OVV58" s="128"/>
      <c r="OVW58" s="128"/>
      <c r="OVX58" s="128"/>
      <c r="OVY58" s="128"/>
      <c r="PEY58" s="128"/>
      <c r="PEZ58" s="128"/>
      <c r="PFH58" s="128"/>
      <c r="PFI58" s="128"/>
      <c r="PFJ58" s="128"/>
      <c r="PFK58" s="128"/>
      <c r="PFL58" s="128"/>
      <c r="PFM58" s="128"/>
      <c r="PFN58" s="128"/>
      <c r="PFO58" s="128"/>
      <c r="PFP58" s="128"/>
      <c r="PFQ58" s="128"/>
      <c r="PFR58" s="128"/>
      <c r="PFS58" s="128"/>
      <c r="PFT58" s="128"/>
      <c r="PFU58" s="128"/>
      <c r="POU58" s="128"/>
      <c r="POV58" s="128"/>
      <c r="PPD58" s="128"/>
      <c r="PPE58" s="128"/>
      <c r="PPF58" s="128"/>
      <c r="PPG58" s="128"/>
      <c r="PPH58" s="128"/>
      <c r="PPI58" s="128"/>
      <c r="PPJ58" s="128"/>
      <c r="PPK58" s="128"/>
      <c r="PPL58" s="128"/>
      <c r="PPM58" s="128"/>
      <c r="PPN58" s="128"/>
      <c r="PPO58" s="128"/>
      <c r="PPP58" s="128"/>
      <c r="PPQ58" s="128"/>
      <c r="PYQ58" s="128"/>
      <c r="PYR58" s="128"/>
      <c r="PYZ58" s="128"/>
      <c r="PZA58" s="128"/>
      <c r="PZB58" s="128"/>
      <c r="PZC58" s="128"/>
      <c r="PZD58" s="128"/>
      <c r="PZE58" s="128"/>
      <c r="PZF58" s="128"/>
      <c r="PZG58" s="128"/>
      <c r="PZH58" s="128"/>
      <c r="PZI58" s="128"/>
      <c r="PZJ58" s="128"/>
      <c r="PZK58" s="128"/>
      <c r="PZL58" s="128"/>
      <c r="PZM58" s="128"/>
      <c r="QIM58" s="128"/>
      <c r="QIN58" s="128"/>
      <c r="QIV58" s="128"/>
      <c r="QIW58" s="128"/>
      <c r="QIX58" s="128"/>
      <c r="QIY58" s="128"/>
      <c r="QIZ58" s="128"/>
      <c r="QJA58" s="128"/>
      <c r="QJB58" s="128"/>
      <c r="QJC58" s="128"/>
      <c r="QJD58" s="128"/>
      <c r="QJE58" s="128"/>
      <c r="QJF58" s="128"/>
      <c r="QJG58" s="128"/>
      <c r="QJH58" s="128"/>
      <c r="QJI58" s="128"/>
      <c r="QSI58" s="128"/>
      <c r="QSJ58" s="128"/>
      <c r="QSR58" s="128"/>
      <c r="QSS58" s="128"/>
      <c r="QST58" s="128"/>
      <c r="QSU58" s="128"/>
      <c r="QSV58" s="128"/>
      <c r="QSW58" s="128"/>
      <c r="QSX58" s="128"/>
      <c r="QSY58" s="128"/>
      <c r="QSZ58" s="128"/>
      <c r="QTA58" s="128"/>
      <c r="QTB58" s="128"/>
      <c r="QTC58" s="128"/>
      <c r="QTD58" s="128"/>
      <c r="QTE58" s="128"/>
      <c r="RCE58" s="128"/>
      <c r="RCF58" s="128"/>
      <c r="RCN58" s="128"/>
      <c r="RCO58" s="128"/>
      <c r="RCP58" s="128"/>
      <c r="RCQ58" s="128"/>
      <c r="RCR58" s="128"/>
      <c r="RCS58" s="128"/>
      <c r="RCT58" s="128"/>
      <c r="RCU58" s="128"/>
      <c r="RCV58" s="128"/>
      <c r="RCW58" s="128"/>
      <c r="RCX58" s="128"/>
      <c r="RCY58" s="128"/>
      <c r="RCZ58" s="128"/>
      <c r="RDA58" s="128"/>
      <c r="RMA58" s="128"/>
      <c r="RMB58" s="128"/>
      <c r="RMJ58" s="128"/>
      <c r="RMK58" s="128"/>
      <c r="RML58" s="128"/>
      <c r="RMM58" s="128"/>
      <c r="RMN58" s="128"/>
      <c r="RMO58" s="128"/>
      <c r="RMP58" s="128"/>
      <c r="RMQ58" s="128"/>
      <c r="RMR58" s="128"/>
      <c r="RMS58" s="128"/>
      <c r="RMT58" s="128"/>
      <c r="RMU58" s="128"/>
      <c r="RMV58" s="128"/>
      <c r="RMW58" s="128"/>
      <c r="RVW58" s="128"/>
      <c r="RVX58" s="128"/>
      <c r="RWF58" s="128"/>
      <c r="RWG58" s="128"/>
      <c r="RWH58" s="128"/>
      <c r="RWI58" s="128"/>
      <c r="RWJ58" s="128"/>
      <c r="RWK58" s="128"/>
      <c r="RWL58" s="128"/>
      <c r="RWM58" s="128"/>
      <c r="RWN58" s="128"/>
      <c r="RWO58" s="128"/>
      <c r="RWP58" s="128"/>
      <c r="RWQ58" s="128"/>
      <c r="RWR58" s="128"/>
      <c r="RWS58" s="128"/>
      <c r="SFS58" s="128"/>
      <c r="SFT58" s="128"/>
      <c r="SGB58" s="128"/>
      <c r="SGC58" s="128"/>
      <c r="SGD58" s="128"/>
      <c r="SGE58" s="128"/>
      <c r="SGF58" s="128"/>
      <c r="SGG58" s="128"/>
      <c r="SGH58" s="128"/>
      <c r="SGI58" s="128"/>
      <c r="SGJ58" s="128"/>
      <c r="SGK58" s="128"/>
      <c r="SGL58" s="128"/>
      <c r="SGM58" s="128"/>
      <c r="SGN58" s="128"/>
      <c r="SGO58" s="128"/>
      <c r="SPO58" s="128"/>
      <c r="SPP58" s="128"/>
      <c r="SPX58" s="128"/>
      <c r="SPY58" s="128"/>
      <c r="SPZ58" s="128"/>
      <c r="SQA58" s="128"/>
      <c r="SQB58" s="128"/>
      <c r="SQC58" s="128"/>
      <c r="SQD58" s="128"/>
      <c r="SQE58" s="128"/>
      <c r="SQF58" s="128"/>
      <c r="SQG58" s="128"/>
      <c r="SQH58" s="128"/>
      <c r="SQI58" s="128"/>
      <c r="SQJ58" s="128"/>
      <c r="SQK58" s="128"/>
      <c r="SZK58" s="128"/>
      <c r="SZL58" s="128"/>
      <c r="SZT58" s="128"/>
      <c r="SZU58" s="128"/>
      <c r="SZV58" s="128"/>
      <c r="SZW58" s="128"/>
      <c r="SZX58" s="128"/>
      <c r="SZY58" s="128"/>
      <c r="SZZ58" s="128"/>
      <c r="TAA58" s="128"/>
      <c r="TAB58" s="128"/>
      <c r="TAC58" s="128"/>
      <c r="TAD58" s="128"/>
      <c r="TAE58" s="128"/>
      <c r="TAF58" s="128"/>
      <c r="TAG58" s="128"/>
      <c r="TJG58" s="128"/>
      <c r="TJH58" s="128"/>
      <c r="TJP58" s="128"/>
      <c r="TJQ58" s="128"/>
      <c r="TJR58" s="128"/>
      <c r="TJS58" s="128"/>
      <c r="TJT58" s="128"/>
      <c r="TJU58" s="128"/>
      <c r="TJV58" s="128"/>
      <c r="TJW58" s="128"/>
      <c r="TJX58" s="128"/>
      <c r="TJY58" s="128"/>
      <c r="TJZ58" s="128"/>
      <c r="TKA58" s="128"/>
      <c r="TKB58" s="128"/>
      <c r="TKC58" s="128"/>
      <c r="TTC58" s="128"/>
      <c r="TTD58" s="128"/>
      <c r="TTL58" s="128"/>
      <c r="TTM58" s="128"/>
      <c r="TTN58" s="128"/>
      <c r="TTO58" s="128"/>
      <c r="TTP58" s="128"/>
      <c r="TTQ58" s="128"/>
      <c r="TTR58" s="128"/>
      <c r="TTS58" s="128"/>
      <c r="TTT58" s="128"/>
      <c r="TTU58" s="128"/>
      <c r="TTV58" s="128"/>
      <c r="TTW58" s="128"/>
      <c r="TTX58" s="128"/>
      <c r="TTY58" s="128"/>
      <c r="UCY58" s="128"/>
      <c r="UCZ58" s="128"/>
      <c r="UDH58" s="128"/>
      <c r="UDI58" s="128"/>
      <c r="UDJ58" s="128"/>
      <c r="UDK58" s="128"/>
      <c r="UDL58" s="128"/>
      <c r="UDM58" s="128"/>
      <c r="UDN58" s="128"/>
      <c r="UDO58" s="128"/>
      <c r="UDP58" s="128"/>
      <c r="UDQ58" s="128"/>
      <c r="UDR58" s="128"/>
      <c r="UDS58" s="128"/>
      <c r="UDT58" s="128"/>
      <c r="UDU58" s="128"/>
      <c r="UMU58" s="128"/>
      <c r="UMV58" s="128"/>
      <c r="UND58" s="128"/>
      <c r="UNE58" s="128"/>
      <c r="UNF58" s="128"/>
      <c r="UNG58" s="128"/>
      <c r="UNH58" s="128"/>
      <c r="UNI58" s="128"/>
      <c r="UNJ58" s="128"/>
      <c r="UNK58" s="128"/>
      <c r="UNL58" s="128"/>
      <c r="UNM58" s="128"/>
      <c r="UNN58" s="128"/>
      <c r="UNO58" s="128"/>
      <c r="UNP58" s="128"/>
      <c r="UNQ58" s="128"/>
      <c r="UWQ58" s="128"/>
      <c r="UWR58" s="128"/>
      <c r="UWZ58" s="128"/>
      <c r="UXA58" s="128"/>
      <c r="UXB58" s="128"/>
      <c r="UXC58" s="128"/>
      <c r="UXD58" s="128"/>
      <c r="UXE58" s="128"/>
      <c r="UXF58" s="128"/>
      <c r="UXG58" s="128"/>
      <c r="UXH58" s="128"/>
      <c r="UXI58" s="128"/>
      <c r="UXJ58" s="128"/>
      <c r="UXK58" s="128"/>
      <c r="UXL58" s="128"/>
      <c r="UXM58" s="128"/>
      <c r="VGM58" s="128"/>
      <c r="VGN58" s="128"/>
      <c r="VGV58" s="128"/>
      <c r="VGW58" s="128"/>
      <c r="VGX58" s="128"/>
      <c r="VGY58" s="128"/>
      <c r="VGZ58" s="128"/>
      <c r="VHA58" s="128"/>
      <c r="VHB58" s="128"/>
      <c r="VHC58" s="128"/>
      <c r="VHD58" s="128"/>
      <c r="VHE58" s="128"/>
      <c r="VHF58" s="128"/>
      <c r="VHG58" s="128"/>
      <c r="VHH58" s="128"/>
      <c r="VHI58" s="128"/>
      <c r="VQI58" s="128"/>
      <c r="VQJ58" s="128"/>
      <c r="VQR58" s="128"/>
      <c r="VQS58" s="128"/>
      <c r="VQT58" s="128"/>
      <c r="VQU58" s="128"/>
      <c r="VQV58" s="128"/>
      <c r="VQW58" s="128"/>
      <c r="VQX58" s="128"/>
      <c r="VQY58" s="128"/>
      <c r="VQZ58" s="128"/>
      <c r="VRA58" s="128"/>
      <c r="VRB58" s="128"/>
      <c r="VRC58" s="128"/>
      <c r="VRD58" s="128"/>
      <c r="VRE58" s="128"/>
      <c r="WAE58" s="128"/>
      <c r="WAF58" s="128"/>
      <c r="WAN58" s="128"/>
      <c r="WAO58" s="128"/>
      <c r="WAP58" s="128"/>
      <c r="WAQ58" s="128"/>
      <c r="WAR58" s="128"/>
      <c r="WAS58" s="128"/>
      <c r="WAT58" s="128"/>
      <c r="WAU58" s="128"/>
      <c r="WAV58" s="128"/>
      <c r="WAW58" s="128"/>
      <c r="WAX58" s="128"/>
      <c r="WAY58" s="128"/>
      <c r="WAZ58" s="128"/>
      <c r="WBA58" s="128"/>
      <c r="WKA58" s="128"/>
      <c r="WKB58" s="128"/>
      <c r="WKJ58" s="128"/>
      <c r="WKK58" s="128"/>
      <c r="WKL58" s="128"/>
      <c r="WKM58" s="128"/>
      <c r="WKN58" s="128"/>
      <c r="WKO58" s="128"/>
      <c r="WKP58" s="128"/>
      <c r="WKQ58" s="128"/>
      <c r="WKR58" s="128"/>
      <c r="WKS58" s="128"/>
      <c r="WKT58" s="128"/>
      <c r="WKU58" s="128"/>
      <c r="WKV58" s="128"/>
      <c r="WKW58" s="128"/>
      <c r="WTW58" s="128"/>
      <c r="WTX58" s="128"/>
      <c r="WUF58" s="128"/>
      <c r="WUG58" s="128"/>
      <c r="WUH58" s="128"/>
      <c r="WUI58" s="128"/>
      <c r="WUJ58" s="128"/>
      <c r="WUK58" s="128"/>
      <c r="WUL58" s="128"/>
      <c r="WUM58" s="128"/>
      <c r="WUN58" s="128"/>
      <c r="WUO58" s="128"/>
      <c r="WUP58" s="128"/>
      <c r="WUQ58" s="128"/>
      <c r="WUR58" s="128"/>
      <c r="WUS58" s="128"/>
    </row>
    <row r="59" spans="1:1009 1243:2033 2267:3057 3291:4081 4315:5105 5339:6129 6363:7153 7387:8177 8411:9201 9435:10225 10459:11249 11483:12273 12507:13297 13531:14321 14555:15345 15579:16113" ht="40.5" customHeight="1" outlineLevel="1">
      <c r="A59" s="137"/>
      <c r="B59" s="278" t="s">
        <v>436</v>
      </c>
      <c r="C59" s="248"/>
      <c r="D59" s="258"/>
      <c r="E59" s="257"/>
      <c r="F59" s="258"/>
      <c r="G59" s="245"/>
      <c r="H59" s="229">
        <f t="shared" si="0"/>
        <v>29.58</v>
      </c>
      <c r="I59" s="247"/>
      <c r="J59" s="277">
        <f>(23964000+5616000)/1000000</f>
        <v>29.58</v>
      </c>
      <c r="K59" s="247"/>
      <c r="L59" s="247"/>
      <c r="M59" s="248"/>
      <c r="HK59" s="128"/>
      <c r="HL59" s="128"/>
      <c r="HT59" s="128"/>
      <c r="HU59" s="128"/>
      <c r="HV59" s="128"/>
      <c r="HW59" s="128"/>
      <c r="HX59" s="128"/>
      <c r="HY59" s="128"/>
      <c r="HZ59" s="128"/>
      <c r="IA59" s="128"/>
      <c r="IB59" s="128"/>
      <c r="IC59" s="128"/>
      <c r="ID59" s="128"/>
      <c r="IE59" s="128"/>
      <c r="IF59" s="128"/>
      <c r="IG59" s="128"/>
      <c r="RG59" s="128"/>
      <c r="RH59" s="128"/>
      <c r="RP59" s="128"/>
      <c r="RQ59" s="128"/>
      <c r="RR59" s="128"/>
      <c r="RS59" s="128"/>
      <c r="RT59" s="128"/>
      <c r="RU59" s="128"/>
      <c r="RV59" s="128"/>
      <c r="RW59" s="128"/>
      <c r="RX59" s="128"/>
      <c r="RY59" s="128"/>
      <c r="RZ59" s="128"/>
      <c r="SA59" s="128"/>
      <c r="SB59" s="128"/>
      <c r="SC59" s="128"/>
      <c r="ABC59" s="128"/>
      <c r="ABD59" s="128"/>
      <c r="ABL59" s="128"/>
      <c r="ABM59" s="128"/>
      <c r="ABN59" s="128"/>
      <c r="ABO59" s="128"/>
      <c r="ABP59" s="128"/>
      <c r="ABQ59" s="128"/>
      <c r="ABR59" s="128"/>
      <c r="ABS59" s="128"/>
      <c r="ABT59" s="128"/>
      <c r="ABU59" s="128"/>
      <c r="ABV59" s="128"/>
      <c r="ABW59" s="128"/>
      <c r="ABX59" s="128"/>
      <c r="ABY59" s="128"/>
      <c r="AKY59" s="128"/>
      <c r="AKZ59" s="128"/>
      <c r="ALH59" s="128"/>
      <c r="ALI59" s="128"/>
      <c r="ALJ59" s="128"/>
      <c r="ALK59" s="128"/>
      <c r="ALL59" s="128"/>
      <c r="ALM59" s="128"/>
      <c r="ALN59" s="128"/>
      <c r="ALO59" s="128"/>
      <c r="ALP59" s="128"/>
      <c r="ALQ59" s="128"/>
      <c r="ALR59" s="128"/>
      <c r="ALS59" s="128"/>
      <c r="ALT59" s="128"/>
      <c r="ALU59" s="128"/>
      <c r="AUU59" s="128"/>
      <c r="AUV59" s="128"/>
      <c r="AVD59" s="128"/>
      <c r="AVE59" s="128"/>
      <c r="AVF59" s="128"/>
      <c r="AVG59" s="128"/>
      <c r="AVH59" s="128"/>
      <c r="AVI59" s="128"/>
      <c r="AVJ59" s="128"/>
      <c r="AVK59" s="128"/>
      <c r="AVL59" s="128"/>
      <c r="AVM59" s="128"/>
      <c r="AVN59" s="128"/>
      <c r="AVO59" s="128"/>
      <c r="AVP59" s="128"/>
      <c r="AVQ59" s="128"/>
      <c r="BEQ59" s="128"/>
      <c r="BER59" s="128"/>
      <c r="BEZ59" s="128"/>
      <c r="BFA59" s="128"/>
      <c r="BFB59" s="128"/>
      <c r="BFC59" s="128"/>
      <c r="BFD59" s="128"/>
      <c r="BFE59" s="128"/>
      <c r="BFF59" s="128"/>
      <c r="BFG59" s="128"/>
      <c r="BFH59" s="128"/>
      <c r="BFI59" s="128"/>
      <c r="BFJ59" s="128"/>
      <c r="BFK59" s="128"/>
      <c r="BFL59" s="128"/>
      <c r="BFM59" s="128"/>
      <c r="BOM59" s="128"/>
      <c r="BON59" s="128"/>
      <c r="BOV59" s="128"/>
      <c r="BOW59" s="128"/>
      <c r="BOX59" s="128"/>
      <c r="BOY59" s="128"/>
      <c r="BOZ59" s="128"/>
      <c r="BPA59" s="128"/>
      <c r="BPB59" s="128"/>
      <c r="BPC59" s="128"/>
      <c r="BPD59" s="128"/>
      <c r="BPE59" s="128"/>
      <c r="BPF59" s="128"/>
      <c r="BPG59" s="128"/>
      <c r="BPH59" s="128"/>
      <c r="BPI59" s="128"/>
      <c r="BYI59" s="128"/>
      <c r="BYJ59" s="128"/>
      <c r="BYR59" s="128"/>
      <c r="BYS59" s="128"/>
      <c r="BYT59" s="128"/>
      <c r="BYU59" s="128"/>
      <c r="BYV59" s="128"/>
      <c r="BYW59" s="128"/>
      <c r="BYX59" s="128"/>
      <c r="BYY59" s="128"/>
      <c r="BYZ59" s="128"/>
      <c r="BZA59" s="128"/>
      <c r="BZB59" s="128"/>
      <c r="BZC59" s="128"/>
      <c r="BZD59" s="128"/>
      <c r="BZE59" s="128"/>
      <c r="CIE59" s="128"/>
      <c r="CIF59" s="128"/>
      <c r="CIN59" s="128"/>
      <c r="CIO59" s="128"/>
      <c r="CIP59" s="128"/>
      <c r="CIQ59" s="128"/>
      <c r="CIR59" s="128"/>
      <c r="CIS59" s="128"/>
      <c r="CIT59" s="128"/>
      <c r="CIU59" s="128"/>
      <c r="CIV59" s="128"/>
      <c r="CIW59" s="128"/>
      <c r="CIX59" s="128"/>
      <c r="CIY59" s="128"/>
      <c r="CIZ59" s="128"/>
      <c r="CJA59" s="128"/>
      <c r="CSA59" s="128"/>
      <c r="CSB59" s="128"/>
      <c r="CSJ59" s="128"/>
      <c r="CSK59" s="128"/>
      <c r="CSL59" s="128"/>
      <c r="CSM59" s="128"/>
      <c r="CSN59" s="128"/>
      <c r="CSO59" s="128"/>
      <c r="CSP59" s="128"/>
      <c r="CSQ59" s="128"/>
      <c r="CSR59" s="128"/>
      <c r="CSS59" s="128"/>
      <c r="CST59" s="128"/>
      <c r="CSU59" s="128"/>
      <c r="CSV59" s="128"/>
      <c r="CSW59" s="128"/>
      <c r="DBW59" s="128"/>
      <c r="DBX59" s="128"/>
      <c r="DCF59" s="128"/>
      <c r="DCG59" s="128"/>
      <c r="DCH59" s="128"/>
      <c r="DCI59" s="128"/>
      <c r="DCJ59" s="128"/>
      <c r="DCK59" s="128"/>
      <c r="DCL59" s="128"/>
      <c r="DCM59" s="128"/>
      <c r="DCN59" s="128"/>
      <c r="DCO59" s="128"/>
      <c r="DCP59" s="128"/>
      <c r="DCQ59" s="128"/>
      <c r="DCR59" s="128"/>
      <c r="DCS59" s="128"/>
      <c r="DLS59" s="128"/>
      <c r="DLT59" s="128"/>
      <c r="DMB59" s="128"/>
      <c r="DMC59" s="128"/>
      <c r="DMD59" s="128"/>
      <c r="DME59" s="128"/>
      <c r="DMF59" s="128"/>
      <c r="DMG59" s="128"/>
      <c r="DMH59" s="128"/>
      <c r="DMI59" s="128"/>
      <c r="DMJ59" s="128"/>
      <c r="DMK59" s="128"/>
      <c r="DML59" s="128"/>
      <c r="DMM59" s="128"/>
      <c r="DMN59" s="128"/>
      <c r="DMO59" s="128"/>
      <c r="DVO59" s="128"/>
      <c r="DVP59" s="128"/>
      <c r="DVX59" s="128"/>
      <c r="DVY59" s="128"/>
      <c r="DVZ59" s="128"/>
      <c r="DWA59" s="128"/>
      <c r="DWB59" s="128"/>
      <c r="DWC59" s="128"/>
      <c r="DWD59" s="128"/>
      <c r="DWE59" s="128"/>
      <c r="DWF59" s="128"/>
      <c r="DWG59" s="128"/>
      <c r="DWH59" s="128"/>
      <c r="DWI59" s="128"/>
      <c r="DWJ59" s="128"/>
      <c r="DWK59" s="128"/>
      <c r="EFK59" s="128"/>
      <c r="EFL59" s="128"/>
      <c r="EFT59" s="128"/>
      <c r="EFU59" s="128"/>
      <c r="EFV59" s="128"/>
      <c r="EFW59" s="128"/>
      <c r="EFX59" s="128"/>
      <c r="EFY59" s="128"/>
      <c r="EFZ59" s="128"/>
      <c r="EGA59" s="128"/>
      <c r="EGB59" s="128"/>
      <c r="EGC59" s="128"/>
      <c r="EGD59" s="128"/>
      <c r="EGE59" s="128"/>
      <c r="EGF59" s="128"/>
      <c r="EGG59" s="128"/>
      <c r="EPG59" s="128"/>
      <c r="EPH59" s="128"/>
      <c r="EPP59" s="128"/>
      <c r="EPQ59" s="128"/>
      <c r="EPR59" s="128"/>
      <c r="EPS59" s="128"/>
      <c r="EPT59" s="128"/>
      <c r="EPU59" s="128"/>
      <c r="EPV59" s="128"/>
      <c r="EPW59" s="128"/>
      <c r="EPX59" s="128"/>
      <c r="EPY59" s="128"/>
      <c r="EPZ59" s="128"/>
      <c r="EQA59" s="128"/>
      <c r="EQB59" s="128"/>
      <c r="EQC59" s="128"/>
      <c r="EZC59" s="128"/>
      <c r="EZD59" s="128"/>
      <c r="EZL59" s="128"/>
      <c r="EZM59" s="128"/>
      <c r="EZN59" s="128"/>
      <c r="EZO59" s="128"/>
      <c r="EZP59" s="128"/>
      <c r="EZQ59" s="128"/>
      <c r="EZR59" s="128"/>
      <c r="EZS59" s="128"/>
      <c r="EZT59" s="128"/>
      <c r="EZU59" s="128"/>
      <c r="EZV59" s="128"/>
      <c r="EZW59" s="128"/>
      <c r="EZX59" s="128"/>
      <c r="EZY59" s="128"/>
      <c r="FIY59" s="128"/>
      <c r="FIZ59" s="128"/>
      <c r="FJH59" s="128"/>
      <c r="FJI59" s="128"/>
      <c r="FJJ59" s="128"/>
      <c r="FJK59" s="128"/>
      <c r="FJL59" s="128"/>
      <c r="FJM59" s="128"/>
      <c r="FJN59" s="128"/>
      <c r="FJO59" s="128"/>
      <c r="FJP59" s="128"/>
      <c r="FJQ59" s="128"/>
      <c r="FJR59" s="128"/>
      <c r="FJS59" s="128"/>
      <c r="FJT59" s="128"/>
      <c r="FJU59" s="128"/>
      <c r="FSU59" s="128"/>
      <c r="FSV59" s="128"/>
      <c r="FTD59" s="128"/>
      <c r="FTE59" s="128"/>
      <c r="FTF59" s="128"/>
      <c r="FTG59" s="128"/>
      <c r="FTH59" s="128"/>
      <c r="FTI59" s="128"/>
      <c r="FTJ59" s="128"/>
      <c r="FTK59" s="128"/>
      <c r="FTL59" s="128"/>
      <c r="FTM59" s="128"/>
      <c r="FTN59" s="128"/>
      <c r="FTO59" s="128"/>
      <c r="FTP59" s="128"/>
      <c r="FTQ59" s="128"/>
      <c r="GCQ59" s="128"/>
      <c r="GCR59" s="128"/>
      <c r="GCZ59" s="128"/>
      <c r="GDA59" s="128"/>
      <c r="GDB59" s="128"/>
      <c r="GDC59" s="128"/>
      <c r="GDD59" s="128"/>
      <c r="GDE59" s="128"/>
      <c r="GDF59" s="128"/>
      <c r="GDG59" s="128"/>
      <c r="GDH59" s="128"/>
      <c r="GDI59" s="128"/>
      <c r="GDJ59" s="128"/>
      <c r="GDK59" s="128"/>
      <c r="GDL59" s="128"/>
      <c r="GDM59" s="128"/>
      <c r="GMM59" s="128"/>
      <c r="GMN59" s="128"/>
      <c r="GMV59" s="128"/>
      <c r="GMW59" s="128"/>
      <c r="GMX59" s="128"/>
      <c r="GMY59" s="128"/>
      <c r="GMZ59" s="128"/>
      <c r="GNA59" s="128"/>
      <c r="GNB59" s="128"/>
      <c r="GNC59" s="128"/>
      <c r="GND59" s="128"/>
      <c r="GNE59" s="128"/>
      <c r="GNF59" s="128"/>
      <c r="GNG59" s="128"/>
      <c r="GNH59" s="128"/>
      <c r="GNI59" s="128"/>
      <c r="GWI59" s="128"/>
      <c r="GWJ59" s="128"/>
      <c r="GWR59" s="128"/>
      <c r="GWS59" s="128"/>
      <c r="GWT59" s="128"/>
      <c r="GWU59" s="128"/>
      <c r="GWV59" s="128"/>
      <c r="GWW59" s="128"/>
      <c r="GWX59" s="128"/>
      <c r="GWY59" s="128"/>
      <c r="GWZ59" s="128"/>
      <c r="GXA59" s="128"/>
      <c r="GXB59" s="128"/>
      <c r="GXC59" s="128"/>
      <c r="GXD59" s="128"/>
      <c r="GXE59" s="128"/>
      <c r="HGE59" s="128"/>
      <c r="HGF59" s="128"/>
      <c r="HGN59" s="128"/>
      <c r="HGO59" s="128"/>
      <c r="HGP59" s="128"/>
      <c r="HGQ59" s="128"/>
      <c r="HGR59" s="128"/>
      <c r="HGS59" s="128"/>
      <c r="HGT59" s="128"/>
      <c r="HGU59" s="128"/>
      <c r="HGV59" s="128"/>
      <c r="HGW59" s="128"/>
      <c r="HGX59" s="128"/>
      <c r="HGY59" s="128"/>
      <c r="HGZ59" s="128"/>
      <c r="HHA59" s="128"/>
      <c r="HQA59" s="128"/>
      <c r="HQB59" s="128"/>
      <c r="HQJ59" s="128"/>
      <c r="HQK59" s="128"/>
      <c r="HQL59" s="128"/>
      <c r="HQM59" s="128"/>
      <c r="HQN59" s="128"/>
      <c r="HQO59" s="128"/>
      <c r="HQP59" s="128"/>
      <c r="HQQ59" s="128"/>
      <c r="HQR59" s="128"/>
      <c r="HQS59" s="128"/>
      <c r="HQT59" s="128"/>
      <c r="HQU59" s="128"/>
      <c r="HQV59" s="128"/>
      <c r="HQW59" s="128"/>
      <c r="HZW59" s="128"/>
      <c r="HZX59" s="128"/>
      <c r="IAF59" s="128"/>
      <c r="IAG59" s="128"/>
      <c r="IAH59" s="128"/>
      <c r="IAI59" s="128"/>
      <c r="IAJ59" s="128"/>
      <c r="IAK59" s="128"/>
      <c r="IAL59" s="128"/>
      <c r="IAM59" s="128"/>
      <c r="IAN59" s="128"/>
      <c r="IAO59" s="128"/>
      <c r="IAP59" s="128"/>
      <c r="IAQ59" s="128"/>
      <c r="IAR59" s="128"/>
      <c r="IAS59" s="128"/>
      <c r="IJS59" s="128"/>
      <c r="IJT59" s="128"/>
      <c r="IKB59" s="128"/>
      <c r="IKC59" s="128"/>
      <c r="IKD59" s="128"/>
      <c r="IKE59" s="128"/>
      <c r="IKF59" s="128"/>
      <c r="IKG59" s="128"/>
      <c r="IKH59" s="128"/>
      <c r="IKI59" s="128"/>
      <c r="IKJ59" s="128"/>
      <c r="IKK59" s="128"/>
      <c r="IKL59" s="128"/>
      <c r="IKM59" s="128"/>
      <c r="IKN59" s="128"/>
      <c r="IKO59" s="128"/>
      <c r="ITO59" s="128"/>
      <c r="ITP59" s="128"/>
      <c r="ITX59" s="128"/>
      <c r="ITY59" s="128"/>
      <c r="ITZ59" s="128"/>
      <c r="IUA59" s="128"/>
      <c r="IUB59" s="128"/>
      <c r="IUC59" s="128"/>
      <c r="IUD59" s="128"/>
      <c r="IUE59" s="128"/>
      <c r="IUF59" s="128"/>
      <c r="IUG59" s="128"/>
      <c r="IUH59" s="128"/>
      <c r="IUI59" s="128"/>
      <c r="IUJ59" s="128"/>
      <c r="IUK59" s="128"/>
      <c r="JDK59" s="128"/>
      <c r="JDL59" s="128"/>
      <c r="JDT59" s="128"/>
      <c r="JDU59" s="128"/>
      <c r="JDV59" s="128"/>
      <c r="JDW59" s="128"/>
      <c r="JDX59" s="128"/>
      <c r="JDY59" s="128"/>
      <c r="JDZ59" s="128"/>
      <c r="JEA59" s="128"/>
      <c r="JEB59" s="128"/>
      <c r="JEC59" s="128"/>
      <c r="JED59" s="128"/>
      <c r="JEE59" s="128"/>
      <c r="JEF59" s="128"/>
      <c r="JEG59" s="128"/>
      <c r="JNG59" s="128"/>
      <c r="JNH59" s="128"/>
      <c r="JNP59" s="128"/>
      <c r="JNQ59" s="128"/>
      <c r="JNR59" s="128"/>
      <c r="JNS59" s="128"/>
      <c r="JNT59" s="128"/>
      <c r="JNU59" s="128"/>
      <c r="JNV59" s="128"/>
      <c r="JNW59" s="128"/>
      <c r="JNX59" s="128"/>
      <c r="JNY59" s="128"/>
      <c r="JNZ59" s="128"/>
      <c r="JOA59" s="128"/>
      <c r="JOB59" s="128"/>
      <c r="JOC59" s="128"/>
      <c r="JXC59" s="128"/>
      <c r="JXD59" s="128"/>
      <c r="JXL59" s="128"/>
      <c r="JXM59" s="128"/>
      <c r="JXN59" s="128"/>
      <c r="JXO59" s="128"/>
      <c r="JXP59" s="128"/>
      <c r="JXQ59" s="128"/>
      <c r="JXR59" s="128"/>
      <c r="JXS59" s="128"/>
      <c r="JXT59" s="128"/>
      <c r="JXU59" s="128"/>
      <c r="JXV59" s="128"/>
      <c r="JXW59" s="128"/>
      <c r="JXX59" s="128"/>
      <c r="JXY59" s="128"/>
      <c r="KGY59" s="128"/>
      <c r="KGZ59" s="128"/>
      <c r="KHH59" s="128"/>
      <c r="KHI59" s="128"/>
      <c r="KHJ59" s="128"/>
      <c r="KHK59" s="128"/>
      <c r="KHL59" s="128"/>
      <c r="KHM59" s="128"/>
      <c r="KHN59" s="128"/>
      <c r="KHO59" s="128"/>
      <c r="KHP59" s="128"/>
      <c r="KHQ59" s="128"/>
      <c r="KHR59" s="128"/>
      <c r="KHS59" s="128"/>
      <c r="KHT59" s="128"/>
      <c r="KHU59" s="128"/>
      <c r="KQU59" s="128"/>
      <c r="KQV59" s="128"/>
      <c r="KRD59" s="128"/>
      <c r="KRE59" s="128"/>
      <c r="KRF59" s="128"/>
      <c r="KRG59" s="128"/>
      <c r="KRH59" s="128"/>
      <c r="KRI59" s="128"/>
      <c r="KRJ59" s="128"/>
      <c r="KRK59" s="128"/>
      <c r="KRL59" s="128"/>
      <c r="KRM59" s="128"/>
      <c r="KRN59" s="128"/>
      <c r="KRO59" s="128"/>
      <c r="KRP59" s="128"/>
      <c r="KRQ59" s="128"/>
      <c r="LAQ59" s="128"/>
      <c r="LAR59" s="128"/>
      <c r="LAZ59" s="128"/>
      <c r="LBA59" s="128"/>
      <c r="LBB59" s="128"/>
      <c r="LBC59" s="128"/>
      <c r="LBD59" s="128"/>
      <c r="LBE59" s="128"/>
      <c r="LBF59" s="128"/>
      <c r="LBG59" s="128"/>
      <c r="LBH59" s="128"/>
      <c r="LBI59" s="128"/>
      <c r="LBJ59" s="128"/>
      <c r="LBK59" s="128"/>
      <c r="LBL59" s="128"/>
      <c r="LBM59" s="128"/>
      <c r="LKM59" s="128"/>
      <c r="LKN59" s="128"/>
      <c r="LKV59" s="128"/>
      <c r="LKW59" s="128"/>
      <c r="LKX59" s="128"/>
      <c r="LKY59" s="128"/>
      <c r="LKZ59" s="128"/>
      <c r="LLA59" s="128"/>
      <c r="LLB59" s="128"/>
      <c r="LLC59" s="128"/>
      <c r="LLD59" s="128"/>
      <c r="LLE59" s="128"/>
      <c r="LLF59" s="128"/>
      <c r="LLG59" s="128"/>
      <c r="LLH59" s="128"/>
      <c r="LLI59" s="128"/>
      <c r="LUI59" s="128"/>
      <c r="LUJ59" s="128"/>
      <c r="LUR59" s="128"/>
      <c r="LUS59" s="128"/>
      <c r="LUT59" s="128"/>
      <c r="LUU59" s="128"/>
      <c r="LUV59" s="128"/>
      <c r="LUW59" s="128"/>
      <c r="LUX59" s="128"/>
      <c r="LUY59" s="128"/>
      <c r="LUZ59" s="128"/>
      <c r="LVA59" s="128"/>
      <c r="LVB59" s="128"/>
      <c r="LVC59" s="128"/>
      <c r="LVD59" s="128"/>
      <c r="LVE59" s="128"/>
      <c r="MEE59" s="128"/>
      <c r="MEF59" s="128"/>
      <c r="MEN59" s="128"/>
      <c r="MEO59" s="128"/>
      <c r="MEP59" s="128"/>
      <c r="MEQ59" s="128"/>
      <c r="MER59" s="128"/>
      <c r="MES59" s="128"/>
      <c r="MET59" s="128"/>
      <c r="MEU59" s="128"/>
      <c r="MEV59" s="128"/>
      <c r="MEW59" s="128"/>
      <c r="MEX59" s="128"/>
      <c r="MEY59" s="128"/>
      <c r="MEZ59" s="128"/>
      <c r="MFA59" s="128"/>
      <c r="MOA59" s="128"/>
      <c r="MOB59" s="128"/>
      <c r="MOJ59" s="128"/>
      <c r="MOK59" s="128"/>
      <c r="MOL59" s="128"/>
      <c r="MOM59" s="128"/>
      <c r="MON59" s="128"/>
      <c r="MOO59" s="128"/>
      <c r="MOP59" s="128"/>
      <c r="MOQ59" s="128"/>
      <c r="MOR59" s="128"/>
      <c r="MOS59" s="128"/>
      <c r="MOT59" s="128"/>
      <c r="MOU59" s="128"/>
      <c r="MOV59" s="128"/>
      <c r="MOW59" s="128"/>
      <c r="MXW59" s="128"/>
      <c r="MXX59" s="128"/>
      <c r="MYF59" s="128"/>
      <c r="MYG59" s="128"/>
      <c r="MYH59" s="128"/>
      <c r="MYI59" s="128"/>
      <c r="MYJ59" s="128"/>
      <c r="MYK59" s="128"/>
      <c r="MYL59" s="128"/>
      <c r="MYM59" s="128"/>
      <c r="MYN59" s="128"/>
      <c r="MYO59" s="128"/>
      <c r="MYP59" s="128"/>
      <c r="MYQ59" s="128"/>
      <c r="MYR59" s="128"/>
      <c r="MYS59" s="128"/>
      <c r="NHS59" s="128"/>
      <c r="NHT59" s="128"/>
      <c r="NIB59" s="128"/>
      <c r="NIC59" s="128"/>
      <c r="NID59" s="128"/>
      <c r="NIE59" s="128"/>
      <c r="NIF59" s="128"/>
      <c r="NIG59" s="128"/>
      <c r="NIH59" s="128"/>
      <c r="NII59" s="128"/>
      <c r="NIJ59" s="128"/>
      <c r="NIK59" s="128"/>
      <c r="NIL59" s="128"/>
      <c r="NIM59" s="128"/>
      <c r="NIN59" s="128"/>
      <c r="NIO59" s="128"/>
      <c r="NRO59" s="128"/>
      <c r="NRP59" s="128"/>
      <c r="NRX59" s="128"/>
      <c r="NRY59" s="128"/>
      <c r="NRZ59" s="128"/>
      <c r="NSA59" s="128"/>
      <c r="NSB59" s="128"/>
      <c r="NSC59" s="128"/>
      <c r="NSD59" s="128"/>
      <c r="NSE59" s="128"/>
      <c r="NSF59" s="128"/>
      <c r="NSG59" s="128"/>
      <c r="NSH59" s="128"/>
      <c r="NSI59" s="128"/>
      <c r="NSJ59" s="128"/>
      <c r="NSK59" s="128"/>
      <c r="OBK59" s="128"/>
      <c r="OBL59" s="128"/>
      <c r="OBT59" s="128"/>
      <c r="OBU59" s="128"/>
      <c r="OBV59" s="128"/>
      <c r="OBW59" s="128"/>
      <c r="OBX59" s="128"/>
      <c r="OBY59" s="128"/>
      <c r="OBZ59" s="128"/>
      <c r="OCA59" s="128"/>
      <c r="OCB59" s="128"/>
      <c r="OCC59" s="128"/>
      <c r="OCD59" s="128"/>
      <c r="OCE59" s="128"/>
      <c r="OCF59" s="128"/>
      <c r="OCG59" s="128"/>
      <c r="OLG59" s="128"/>
      <c r="OLH59" s="128"/>
      <c r="OLP59" s="128"/>
      <c r="OLQ59" s="128"/>
      <c r="OLR59" s="128"/>
      <c r="OLS59" s="128"/>
      <c r="OLT59" s="128"/>
      <c r="OLU59" s="128"/>
      <c r="OLV59" s="128"/>
      <c r="OLW59" s="128"/>
      <c r="OLX59" s="128"/>
      <c r="OLY59" s="128"/>
      <c r="OLZ59" s="128"/>
      <c r="OMA59" s="128"/>
      <c r="OMB59" s="128"/>
      <c r="OMC59" s="128"/>
      <c r="OVC59" s="128"/>
      <c r="OVD59" s="128"/>
      <c r="OVL59" s="128"/>
      <c r="OVM59" s="128"/>
      <c r="OVN59" s="128"/>
      <c r="OVO59" s="128"/>
      <c r="OVP59" s="128"/>
      <c r="OVQ59" s="128"/>
      <c r="OVR59" s="128"/>
      <c r="OVS59" s="128"/>
      <c r="OVT59" s="128"/>
      <c r="OVU59" s="128"/>
      <c r="OVV59" s="128"/>
      <c r="OVW59" s="128"/>
      <c r="OVX59" s="128"/>
      <c r="OVY59" s="128"/>
      <c r="PEY59" s="128"/>
      <c r="PEZ59" s="128"/>
      <c r="PFH59" s="128"/>
      <c r="PFI59" s="128"/>
      <c r="PFJ59" s="128"/>
      <c r="PFK59" s="128"/>
      <c r="PFL59" s="128"/>
      <c r="PFM59" s="128"/>
      <c r="PFN59" s="128"/>
      <c r="PFO59" s="128"/>
      <c r="PFP59" s="128"/>
      <c r="PFQ59" s="128"/>
      <c r="PFR59" s="128"/>
      <c r="PFS59" s="128"/>
      <c r="PFT59" s="128"/>
      <c r="PFU59" s="128"/>
      <c r="POU59" s="128"/>
      <c r="POV59" s="128"/>
      <c r="PPD59" s="128"/>
      <c r="PPE59" s="128"/>
      <c r="PPF59" s="128"/>
      <c r="PPG59" s="128"/>
      <c r="PPH59" s="128"/>
      <c r="PPI59" s="128"/>
      <c r="PPJ59" s="128"/>
      <c r="PPK59" s="128"/>
      <c r="PPL59" s="128"/>
      <c r="PPM59" s="128"/>
      <c r="PPN59" s="128"/>
      <c r="PPO59" s="128"/>
      <c r="PPP59" s="128"/>
      <c r="PPQ59" s="128"/>
      <c r="PYQ59" s="128"/>
      <c r="PYR59" s="128"/>
      <c r="PYZ59" s="128"/>
      <c r="PZA59" s="128"/>
      <c r="PZB59" s="128"/>
      <c r="PZC59" s="128"/>
      <c r="PZD59" s="128"/>
      <c r="PZE59" s="128"/>
      <c r="PZF59" s="128"/>
      <c r="PZG59" s="128"/>
      <c r="PZH59" s="128"/>
      <c r="PZI59" s="128"/>
      <c r="PZJ59" s="128"/>
      <c r="PZK59" s="128"/>
      <c r="PZL59" s="128"/>
      <c r="PZM59" s="128"/>
      <c r="QIM59" s="128"/>
      <c r="QIN59" s="128"/>
      <c r="QIV59" s="128"/>
      <c r="QIW59" s="128"/>
      <c r="QIX59" s="128"/>
      <c r="QIY59" s="128"/>
      <c r="QIZ59" s="128"/>
      <c r="QJA59" s="128"/>
      <c r="QJB59" s="128"/>
      <c r="QJC59" s="128"/>
      <c r="QJD59" s="128"/>
      <c r="QJE59" s="128"/>
      <c r="QJF59" s="128"/>
      <c r="QJG59" s="128"/>
      <c r="QJH59" s="128"/>
      <c r="QJI59" s="128"/>
      <c r="QSI59" s="128"/>
      <c r="QSJ59" s="128"/>
      <c r="QSR59" s="128"/>
      <c r="QSS59" s="128"/>
      <c r="QST59" s="128"/>
      <c r="QSU59" s="128"/>
      <c r="QSV59" s="128"/>
      <c r="QSW59" s="128"/>
      <c r="QSX59" s="128"/>
      <c r="QSY59" s="128"/>
      <c r="QSZ59" s="128"/>
      <c r="QTA59" s="128"/>
      <c r="QTB59" s="128"/>
      <c r="QTC59" s="128"/>
      <c r="QTD59" s="128"/>
      <c r="QTE59" s="128"/>
      <c r="RCE59" s="128"/>
      <c r="RCF59" s="128"/>
      <c r="RCN59" s="128"/>
      <c r="RCO59" s="128"/>
      <c r="RCP59" s="128"/>
      <c r="RCQ59" s="128"/>
      <c r="RCR59" s="128"/>
      <c r="RCS59" s="128"/>
      <c r="RCT59" s="128"/>
      <c r="RCU59" s="128"/>
      <c r="RCV59" s="128"/>
      <c r="RCW59" s="128"/>
      <c r="RCX59" s="128"/>
      <c r="RCY59" s="128"/>
      <c r="RCZ59" s="128"/>
      <c r="RDA59" s="128"/>
      <c r="RMA59" s="128"/>
      <c r="RMB59" s="128"/>
      <c r="RMJ59" s="128"/>
      <c r="RMK59" s="128"/>
      <c r="RML59" s="128"/>
      <c r="RMM59" s="128"/>
      <c r="RMN59" s="128"/>
      <c r="RMO59" s="128"/>
      <c r="RMP59" s="128"/>
      <c r="RMQ59" s="128"/>
      <c r="RMR59" s="128"/>
      <c r="RMS59" s="128"/>
      <c r="RMT59" s="128"/>
      <c r="RMU59" s="128"/>
      <c r="RMV59" s="128"/>
      <c r="RMW59" s="128"/>
      <c r="RVW59" s="128"/>
      <c r="RVX59" s="128"/>
      <c r="RWF59" s="128"/>
      <c r="RWG59" s="128"/>
      <c r="RWH59" s="128"/>
      <c r="RWI59" s="128"/>
      <c r="RWJ59" s="128"/>
      <c r="RWK59" s="128"/>
      <c r="RWL59" s="128"/>
      <c r="RWM59" s="128"/>
      <c r="RWN59" s="128"/>
      <c r="RWO59" s="128"/>
      <c r="RWP59" s="128"/>
      <c r="RWQ59" s="128"/>
      <c r="RWR59" s="128"/>
      <c r="RWS59" s="128"/>
      <c r="SFS59" s="128"/>
      <c r="SFT59" s="128"/>
      <c r="SGB59" s="128"/>
      <c r="SGC59" s="128"/>
      <c r="SGD59" s="128"/>
      <c r="SGE59" s="128"/>
      <c r="SGF59" s="128"/>
      <c r="SGG59" s="128"/>
      <c r="SGH59" s="128"/>
      <c r="SGI59" s="128"/>
      <c r="SGJ59" s="128"/>
      <c r="SGK59" s="128"/>
      <c r="SGL59" s="128"/>
      <c r="SGM59" s="128"/>
      <c r="SGN59" s="128"/>
      <c r="SGO59" s="128"/>
      <c r="SPO59" s="128"/>
      <c r="SPP59" s="128"/>
      <c r="SPX59" s="128"/>
      <c r="SPY59" s="128"/>
      <c r="SPZ59" s="128"/>
      <c r="SQA59" s="128"/>
      <c r="SQB59" s="128"/>
      <c r="SQC59" s="128"/>
      <c r="SQD59" s="128"/>
      <c r="SQE59" s="128"/>
      <c r="SQF59" s="128"/>
      <c r="SQG59" s="128"/>
      <c r="SQH59" s="128"/>
      <c r="SQI59" s="128"/>
      <c r="SQJ59" s="128"/>
      <c r="SQK59" s="128"/>
      <c r="SZK59" s="128"/>
      <c r="SZL59" s="128"/>
      <c r="SZT59" s="128"/>
      <c r="SZU59" s="128"/>
      <c r="SZV59" s="128"/>
      <c r="SZW59" s="128"/>
      <c r="SZX59" s="128"/>
      <c r="SZY59" s="128"/>
      <c r="SZZ59" s="128"/>
      <c r="TAA59" s="128"/>
      <c r="TAB59" s="128"/>
      <c r="TAC59" s="128"/>
      <c r="TAD59" s="128"/>
      <c r="TAE59" s="128"/>
      <c r="TAF59" s="128"/>
      <c r="TAG59" s="128"/>
      <c r="TJG59" s="128"/>
      <c r="TJH59" s="128"/>
      <c r="TJP59" s="128"/>
      <c r="TJQ59" s="128"/>
      <c r="TJR59" s="128"/>
      <c r="TJS59" s="128"/>
      <c r="TJT59" s="128"/>
      <c r="TJU59" s="128"/>
      <c r="TJV59" s="128"/>
      <c r="TJW59" s="128"/>
      <c r="TJX59" s="128"/>
      <c r="TJY59" s="128"/>
      <c r="TJZ59" s="128"/>
      <c r="TKA59" s="128"/>
      <c r="TKB59" s="128"/>
      <c r="TKC59" s="128"/>
      <c r="TTC59" s="128"/>
      <c r="TTD59" s="128"/>
      <c r="TTL59" s="128"/>
      <c r="TTM59" s="128"/>
      <c r="TTN59" s="128"/>
      <c r="TTO59" s="128"/>
      <c r="TTP59" s="128"/>
      <c r="TTQ59" s="128"/>
      <c r="TTR59" s="128"/>
      <c r="TTS59" s="128"/>
      <c r="TTT59" s="128"/>
      <c r="TTU59" s="128"/>
      <c r="TTV59" s="128"/>
      <c r="TTW59" s="128"/>
      <c r="TTX59" s="128"/>
      <c r="TTY59" s="128"/>
      <c r="UCY59" s="128"/>
      <c r="UCZ59" s="128"/>
      <c r="UDH59" s="128"/>
      <c r="UDI59" s="128"/>
      <c r="UDJ59" s="128"/>
      <c r="UDK59" s="128"/>
      <c r="UDL59" s="128"/>
      <c r="UDM59" s="128"/>
      <c r="UDN59" s="128"/>
      <c r="UDO59" s="128"/>
      <c r="UDP59" s="128"/>
      <c r="UDQ59" s="128"/>
      <c r="UDR59" s="128"/>
      <c r="UDS59" s="128"/>
      <c r="UDT59" s="128"/>
      <c r="UDU59" s="128"/>
      <c r="UMU59" s="128"/>
      <c r="UMV59" s="128"/>
      <c r="UND59" s="128"/>
      <c r="UNE59" s="128"/>
      <c r="UNF59" s="128"/>
      <c r="UNG59" s="128"/>
      <c r="UNH59" s="128"/>
      <c r="UNI59" s="128"/>
      <c r="UNJ59" s="128"/>
      <c r="UNK59" s="128"/>
      <c r="UNL59" s="128"/>
      <c r="UNM59" s="128"/>
      <c r="UNN59" s="128"/>
      <c r="UNO59" s="128"/>
      <c r="UNP59" s="128"/>
      <c r="UNQ59" s="128"/>
      <c r="UWQ59" s="128"/>
      <c r="UWR59" s="128"/>
      <c r="UWZ59" s="128"/>
      <c r="UXA59" s="128"/>
      <c r="UXB59" s="128"/>
      <c r="UXC59" s="128"/>
      <c r="UXD59" s="128"/>
      <c r="UXE59" s="128"/>
      <c r="UXF59" s="128"/>
      <c r="UXG59" s="128"/>
      <c r="UXH59" s="128"/>
      <c r="UXI59" s="128"/>
      <c r="UXJ59" s="128"/>
      <c r="UXK59" s="128"/>
      <c r="UXL59" s="128"/>
      <c r="UXM59" s="128"/>
      <c r="VGM59" s="128"/>
      <c r="VGN59" s="128"/>
      <c r="VGV59" s="128"/>
      <c r="VGW59" s="128"/>
      <c r="VGX59" s="128"/>
      <c r="VGY59" s="128"/>
      <c r="VGZ59" s="128"/>
      <c r="VHA59" s="128"/>
      <c r="VHB59" s="128"/>
      <c r="VHC59" s="128"/>
      <c r="VHD59" s="128"/>
      <c r="VHE59" s="128"/>
      <c r="VHF59" s="128"/>
      <c r="VHG59" s="128"/>
      <c r="VHH59" s="128"/>
      <c r="VHI59" s="128"/>
      <c r="VQI59" s="128"/>
      <c r="VQJ59" s="128"/>
      <c r="VQR59" s="128"/>
      <c r="VQS59" s="128"/>
      <c r="VQT59" s="128"/>
      <c r="VQU59" s="128"/>
      <c r="VQV59" s="128"/>
      <c r="VQW59" s="128"/>
      <c r="VQX59" s="128"/>
      <c r="VQY59" s="128"/>
      <c r="VQZ59" s="128"/>
      <c r="VRA59" s="128"/>
      <c r="VRB59" s="128"/>
      <c r="VRC59" s="128"/>
      <c r="VRD59" s="128"/>
      <c r="VRE59" s="128"/>
      <c r="WAE59" s="128"/>
      <c r="WAF59" s="128"/>
      <c r="WAN59" s="128"/>
      <c r="WAO59" s="128"/>
      <c r="WAP59" s="128"/>
      <c r="WAQ59" s="128"/>
      <c r="WAR59" s="128"/>
      <c r="WAS59" s="128"/>
      <c r="WAT59" s="128"/>
      <c r="WAU59" s="128"/>
      <c r="WAV59" s="128"/>
      <c r="WAW59" s="128"/>
      <c r="WAX59" s="128"/>
      <c r="WAY59" s="128"/>
      <c r="WAZ59" s="128"/>
      <c r="WBA59" s="128"/>
      <c r="WKA59" s="128"/>
      <c r="WKB59" s="128"/>
      <c r="WKJ59" s="128"/>
      <c r="WKK59" s="128"/>
      <c r="WKL59" s="128"/>
      <c r="WKM59" s="128"/>
      <c r="WKN59" s="128"/>
      <c r="WKO59" s="128"/>
      <c r="WKP59" s="128"/>
      <c r="WKQ59" s="128"/>
      <c r="WKR59" s="128"/>
      <c r="WKS59" s="128"/>
      <c r="WKT59" s="128"/>
      <c r="WKU59" s="128"/>
      <c r="WKV59" s="128"/>
      <c r="WKW59" s="128"/>
      <c r="WTW59" s="128"/>
      <c r="WTX59" s="128"/>
      <c r="WUF59" s="128"/>
      <c r="WUG59" s="128"/>
      <c r="WUH59" s="128"/>
      <c r="WUI59" s="128"/>
      <c r="WUJ59" s="128"/>
      <c r="WUK59" s="128"/>
      <c r="WUL59" s="128"/>
      <c r="WUM59" s="128"/>
      <c r="WUN59" s="128"/>
      <c r="WUO59" s="128"/>
      <c r="WUP59" s="128"/>
      <c r="WUQ59" s="128"/>
      <c r="WUR59" s="128"/>
      <c r="WUS59" s="128"/>
    </row>
    <row r="60" spans="1:1009 1243:2033 2267:3057 3291:4081 4315:5105 5339:6129 6363:7153 7387:8177 8411:9201 9435:10225 10459:11249 11483:12273 12507:13297 13531:14321 14555:15345 15579:16113" ht="40.5" customHeight="1" outlineLevel="1">
      <c r="A60" s="137"/>
      <c r="B60" s="278" t="s">
        <v>437</v>
      </c>
      <c r="C60" s="248"/>
      <c r="D60" s="258"/>
      <c r="E60" s="257"/>
      <c r="F60" s="258"/>
      <c r="G60" s="245"/>
      <c r="H60" s="229">
        <f t="shared" si="0"/>
        <v>4.2119999999999997</v>
      </c>
      <c r="I60" s="247"/>
      <c r="J60" s="277">
        <f>4212000/1000000</f>
        <v>4.2119999999999997</v>
      </c>
      <c r="K60" s="247"/>
      <c r="L60" s="247"/>
      <c r="M60" s="248"/>
      <c r="HK60" s="128"/>
      <c r="HL60" s="128"/>
      <c r="HT60" s="128"/>
      <c r="HU60" s="128"/>
      <c r="HV60" s="128"/>
      <c r="HW60" s="128"/>
      <c r="HX60" s="128"/>
      <c r="HY60" s="128"/>
      <c r="HZ60" s="128"/>
      <c r="IA60" s="128"/>
      <c r="IB60" s="128"/>
      <c r="IC60" s="128"/>
      <c r="ID60" s="128"/>
      <c r="IE60" s="128"/>
      <c r="IF60" s="128"/>
      <c r="IG60" s="128"/>
      <c r="RG60" s="128"/>
      <c r="RH60" s="128"/>
      <c r="RP60" s="128"/>
      <c r="RQ60" s="128"/>
      <c r="RR60" s="128"/>
      <c r="RS60" s="128"/>
      <c r="RT60" s="128"/>
      <c r="RU60" s="128"/>
      <c r="RV60" s="128"/>
      <c r="RW60" s="128"/>
      <c r="RX60" s="128"/>
      <c r="RY60" s="128"/>
      <c r="RZ60" s="128"/>
      <c r="SA60" s="128"/>
      <c r="SB60" s="128"/>
      <c r="SC60" s="128"/>
      <c r="ABC60" s="128"/>
      <c r="ABD60" s="128"/>
      <c r="ABL60" s="128"/>
      <c r="ABM60" s="128"/>
      <c r="ABN60" s="128"/>
      <c r="ABO60" s="128"/>
      <c r="ABP60" s="128"/>
      <c r="ABQ60" s="128"/>
      <c r="ABR60" s="128"/>
      <c r="ABS60" s="128"/>
      <c r="ABT60" s="128"/>
      <c r="ABU60" s="128"/>
      <c r="ABV60" s="128"/>
      <c r="ABW60" s="128"/>
      <c r="ABX60" s="128"/>
      <c r="ABY60" s="128"/>
      <c r="AKY60" s="128"/>
      <c r="AKZ60" s="128"/>
      <c r="ALH60" s="128"/>
      <c r="ALI60" s="128"/>
      <c r="ALJ60" s="128"/>
      <c r="ALK60" s="128"/>
      <c r="ALL60" s="128"/>
      <c r="ALM60" s="128"/>
      <c r="ALN60" s="128"/>
      <c r="ALO60" s="128"/>
      <c r="ALP60" s="128"/>
      <c r="ALQ60" s="128"/>
      <c r="ALR60" s="128"/>
      <c r="ALS60" s="128"/>
      <c r="ALT60" s="128"/>
      <c r="ALU60" s="128"/>
      <c r="AUU60" s="128"/>
      <c r="AUV60" s="128"/>
      <c r="AVD60" s="128"/>
      <c r="AVE60" s="128"/>
      <c r="AVF60" s="128"/>
      <c r="AVG60" s="128"/>
      <c r="AVH60" s="128"/>
      <c r="AVI60" s="128"/>
      <c r="AVJ60" s="128"/>
      <c r="AVK60" s="128"/>
      <c r="AVL60" s="128"/>
      <c r="AVM60" s="128"/>
      <c r="AVN60" s="128"/>
      <c r="AVO60" s="128"/>
      <c r="AVP60" s="128"/>
      <c r="AVQ60" s="128"/>
      <c r="BEQ60" s="128"/>
      <c r="BER60" s="128"/>
      <c r="BEZ60" s="128"/>
      <c r="BFA60" s="128"/>
      <c r="BFB60" s="128"/>
      <c r="BFC60" s="128"/>
      <c r="BFD60" s="128"/>
      <c r="BFE60" s="128"/>
      <c r="BFF60" s="128"/>
      <c r="BFG60" s="128"/>
      <c r="BFH60" s="128"/>
      <c r="BFI60" s="128"/>
      <c r="BFJ60" s="128"/>
      <c r="BFK60" s="128"/>
      <c r="BFL60" s="128"/>
      <c r="BFM60" s="128"/>
      <c r="BOM60" s="128"/>
      <c r="BON60" s="128"/>
      <c r="BOV60" s="128"/>
      <c r="BOW60" s="128"/>
      <c r="BOX60" s="128"/>
      <c r="BOY60" s="128"/>
      <c r="BOZ60" s="128"/>
      <c r="BPA60" s="128"/>
      <c r="BPB60" s="128"/>
      <c r="BPC60" s="128"/>
      <c r="BPD60" s="128"/>
      <c r="BPE60" s="128"/>
      <c r="BPF60" s="128"/>
      <c r="BPG60" s="128"/>
      <c r="BPH60" s="128"/>
      <c r="BPI60" s="128"/>
      <c r="BYI60" s="128"/>
      <c r="BYJ60" s="128"/>
      <c r="BYR60" s="128"/>
      <c r="BYS60" s="128"/>
      <c r="BYT60" s="128"/>
      <c r="BYU60" s="128"/>
      <c r="BYV60" s="128"/>
      <c r="BYW60" s="128"/>
      <c r="BYX60" s="128"/>
      <c r="BYY60" s="128"/>
      <c r="BYZ60" s="128"/>
      <c r="BZA60" s="128"/>
      <c r="BZB60" s="128"/>
      <c r="BZC60" s="128"/>
      <c r="BZD60" s="128"/>
      <c r="BZE60" s="128"/>
      <c r="CIE60" s="128"/>
      <c r="CIF60" s="128"/>
      <c r="CIN60" s="128"/>
      <c r="CIO60" s="128"/>
      <c r="CIP60" s="128"/>
      <c r="CIQ60" s="128"/>
      <c r="CIR60" s="128"/>
      <c r="CIS60" s="128"/>
      <c r="CIT60" s="128"/>
      <c r="CIU60" s="128"/>
      <c r="CIV60" s="128"/>
      <c r="CIW60" s="128"/>
      <c r="CIX60" s="128"/>
      <c r="CIY60" s="128"/>
      <c r="CIZ60" s="128"/>
      <c r="CJA60" s="128"/>
      <c r="CSA60" s="128"/>
      <c r="CSB60" s="128"/>
      <c r="CSJ60" s="128"/>
      <c r="CSK60" s="128"/>
      <c r="CSL60" s="128"/>
      <c r="CSM60" s="128"/>
      <c r="CSN60" s="128"/>
      <c r="CSO60" s="128"/>
      <c r="CSP60" s="128"/>
      <c r="CSQ60" s="128"/>
      <c r="CSR60" s="128"/>
      <c r="CSS60" s="128"/>
      <c r="CST60" s="128"/>
      <c r="CSU60" s="128"/>
      <c r="CSV60" s="128"/>
      <c r="CSW60" s="128"/>
      <c r="DBW60" s="128"/>
      <c r="DBX60" s="128"/>
      <c r="DCF60" s="128"/>
      <c r="DCG60" s="128"/>
      <c r="DCH60" s="128"/>
      <c r="DCI60" s="128"/>
      <c r="DCJ60" s="128"/>
      <c r="DCK60" s="128"/>
      <c r="DCL60" s="128"/>
      <c r="DCM60" s="128"/>
      <c r="DCN60" s="128"/>
      <c r="DCO60" s="128"/>
      <c r="DCP60" s="128"/>
      <c r="DCQ60" s="128"/>
      <c r="DCR60" s="128"/>
      <c r="DCS60" s="128"/>
      <c r="DLS60" s="128"/>
      <c r="DLT60" s="128"/>
      <c r="DMB60" s="128"/>
      <c r="DMC60" s="128"/>
      <c r="DMD60" s="128"/>
      <c r="DME60" s="128"/>
      <c r="DMF60" s="128"/>
      <c r="DMG60" s="128"/>
      <c r="DMH60" s="128"/>
      <c r="DMI60" s="128"/>
      <c r="DMJ60" s="128"/>
      <c r="DMK60" s="128"/>
      <c r="DML60" s="128"/>
      <c r="DMM60" s="128"/>
      <c r="DMN60" s="128"/>
      <c r="DMO60" s="128"/>
      <c r="DVO60" s="128"/>
      <c r="DVP60" s="128"/>
      <c r="DVX60" s="128"/>
      <c r="DVY60" s="128"/>
      <c r="DVZ60" s="128"/>
      <c r="DWA60" s="128"/>
      <c r="DWB60" s="128"/>
      <c r="DWC60" s="128"/>
      <c r="DWD60" s="128"/>
      <c r="DWE60" s="128"/>
      <c r="DWF60" s="128"/>
      <c r="DWG60" s="128"/>
      <c r="DWH60" s="128"/>
      <c r="DWI60" s="128"/>
      <c r="DWJ60" s="128"/>
      <c r="DWK60" s="128"/>
      <c r="EFK60" s="128"/>
      <c r="EFL60" s="128"/>
      <c r="EFT60" s="128"/>
      <c r="EFU60" s="128"/>
      <c r="EFV60" s="128"/>
      <c r="EFW60" s="128"/>
      <c r="EFX60" s="128"/>
      <c r="EFY60" s="128"/>
      <c r="EFZ60" s="128"/>
      <c r="EGA60" s="128"/>
      <c r="EGB60" s="128"/>
      <c r="EGC60" s="128"/>
      <c r="EGD60" s="128"/>
      <c r="EGE60" s="128"/>
      <c r="EGF60" s="128"/>
      <c r="EGG60" s="128"/>
      <c r="EPG60" s="128"/>
      <c r="EPH60" s="128"/>
      <c r="EPP60" s="128"/>
      <c r="EPQ60" s="128"/>
      <c r="EPR60" s="128"/>
      <c r="EPS60" s="128"/>
      <c r="EPT60" s="128"/>
      <c r="EPU60" s="128"/>
      <c r="EPV60" s="128"/>
      <c r="EPW60" s="128"/>
      <c r="EPX60" s="128"/>
      <c r="EPY60" s="128"/>
      <c r="EPZ60" s="128"/>
      <c r="EQA60" s="128"/>
      <c r="EQB60" s="128"/>
      <c r="EQC60" s="128"/>
      <c r="EZC60" s="128"/>
      <c r="EZD60" s="128"/>
      <c r="EZL60" s="128"/>
      <c r="EZM60" s="128"/>
      <c r="EZN60" s="128"/>
      <c r="EZO60" s="128"/>
      <c r="EZP60" s="128"/>
      <c r="EZQ60" s="128"/>
      <c r="EZR60" s="128"/>
      <c r="EZS60" s="128"/>
      <c r="EZT60" s="128"/>
      <c r="EZU60" s="128"/>
      <c r="EZV60" s="128"/>
      <c r="EZW60" s="128"/>
      <c r="EZX60" s="128"/>
      <c r="EZY60" s="128"/>
      <c r="FIY60" s="128"/>
      <c r="FIZ60" s="128"/>
      <c r="FJH60" s="128"/>
      <c r="FJI60" s="128"/>
      <c r="FJJ60" s="128"/>
      <c r="FJK60" s="128"/>
      <c r="FJL60" s="128"/>
      <c r="FJM60" s="128"/>
      <c r="FJN60" s="128"/>
      <c r="FJO60" s="128"/>
      <c r="FJP60" s="128"/>
      <c r="FJQ60" s="128"/>
      <c r="FJR60" s="128"/>
      <c r="FJS60" s="128"/>
      <c r="FJT60" s="128"/>
      <c r="FJU60" s="128"/>
      <c r="FSU60" s="128"/>
      <c r="FSV60" s="128"/>
      <c r="FTD60" s="128"/>
      <c r="FTE60" s="128"/>
      <c r="FTF60" s="128"/>
      <c r="FTG60" s="128"/>
      <c r="FTH60" s="128"/>
      <c r="FTI60" s="128"/>
      <c r="FTJ60" s="128"/>
      <c r="FTK60" s="128"/>
      <c r="FTL60" s="128"/>
      <c r="FTM60" s="128"/>
      <c r="FTN60" s="128"/>
      <c r="FTO60" s="128"/>
      <c r="FTP60" s="128"/>
      <c r="FTQ60" s="128"/>
      <c r="GCQ60" s="128"/>
      <c r="GCR60" s="128"/>
      <c r="GCZ60" s="128"/>
      <c r="GDA60" s="128"/>
      <c r="GDB60" s="128"/>
      <c r="GDC60" s="128"/>
      <c r="GDD60" s="128"/>
      <c r="GDE60" s="128"/>
      <c r="GDF60" s="128"/>
      <c r="GDG60" s="128"/>
      <c r="GDH60" s="128"/>
      <c r="GDI60" s="128"/>
      <c r="GDJ60" s="128"/>
      <c r="GDK60" s="128"/>
      <c r="GDL60" s="128"/>
      <c r="GDM60" s="128"/>
      <c r="GMM60" s="128"/>
      <c r="GMN60" s="128"/>
      <c r="GMV60" s="128"/>
      <c r="GMW60" s="128"/>
      <c r="GMX60" s="128"/>
      <c r="GMY60" s="128"/>
      <c r="GMZ60" s="128"/>
      <c r="GNA60" s="128"/>
      <c r="GNB60" s="128"/>
      <c r="GNC60" s="128"/>
      <c r="GND60" s="128"/>
      <c r="GNE60" s="128"/>
      <c r="GNF60" s="128"/>
      <c r="GNG60" s="128"/>
      <c r="GNH60" s="128"/>
      <c r="GNI60" s="128"/>
      <c r="GWI60" s="128"/>
      <c r="GWJ60" s="128"/>
      <c r="GWR60" s="128"/>
      <c r="GWS60" s="128"/>
      <c r="GWT60" s="128"/>
      <c r="GWU60" s="128"/>
      <c r="GWV60" s="128"/>
      <c r="GWW60" s="128"/>
      <c r="GWX60" s="128"/>
      <c r="GWY60" s="128"/>
      <c r="GWZ60" s="128"/>
      <c r="GXA60" s="128"/>
      <c r="GXB60" s="128"/>
      <c r="GXC60" s="128"/>
      <c r="GXD60" s="128"/>
      <c r="GXE60" s="128"/>
      <c r="HGE60" s="128"/>
      <c r="HGF60" s="128"/>
      <c r="HGN60" s="128"/>
      <c r="HGO60" s="128"/>
      <c r="HGP60" s="128"/>
      <c r="HGQ60" s="128"/>
      <c r="HGR60" s="128"/>
      <c r="HGS60" s="128"/>
      <c r="HGT60" s="128"/>
      <c r="HGU60" s="128"/>
      <c r="HGV60" s="128"/>
      <c r="HGW60" s="128"/>
      <c r="HGX60" s="128"/>
      <c r="HGY60" s="128"/>
      <c r="HGZ60" s="128"/>
      <c r="HHA60" s="128"/>
      <c r="HQA60" s="128"/>
      <c r="HQB60" s="128"/>
      <c r="HQJ60" s="128"/>
      <c r="HQK60" s="128"/>
      <c r="HQL60" s="128"/>
      <c r="HQM60" s="128"/>
      <c r="HQN60" s="128"/>
      <c r="HQO60" s="128"/>
      <c r="HQP60" s="128"/>
      <c r="HQQ60" s="128"/>
      <c r="HQR60" s="128"/>
      <c r="HQS60" s="128"/>
      <c r="HQT60" s="128"/>
      <c r="HQU60" s="128"/>
      <c r="HQV60" s="128"/>
      <c r="HQW60" s="128"/>
      <c r="HZW60" s="128"/>
      <c r="HZX60" s="128"/>
      <c r="IAF60" s="128"/>
      <c r="IAG60" s="128"/>
      <c r="IAH60" s="128"/>
      <c r="IAI60" s="128"/>
      <c r="IAJ60" s="128"/>
      <c r="IAK60" s="128"/>
      <c r="IAL60" s="128"/>
      <c r="IAM60" s="128"/>
      <c r="IAN60" s="128"/>
      <c r="IAO60" s="128"/>
      <c r="IAP60" s="128"/>
      <c r="IAQ60" s="128"/>
      <c r="IAR60" s="128"/>
      <c r="IAS60" s="128"/>
      <c r="IJS60" s="128"/>
      <c r="IJT60" s="128"/>
      <c r="IKB60" s="128"/>
      <c r="IKC60" s="128"/>
      <c r="IKD60" s="128"/>
      <c r="IKE60" s="128"/>
      <c r="IKF60" s="128"/>
      <c r="IKG60" s="128"/>
      <c r="IKH60" s="128"/>
      <c r="IKI60" s="128"/>
      <c r="IKJ60" s="128"/>
      <c r="IKK60" s="128"/>
      <c r="IKL60" s="128"/>
      <c r="IKM60" s="128"/>
      <c r="IKN60" s="128"/>
      <c r="IKO60" s="128"/>
      <c r="ITO60" s="128"/>
      <c r="ITP60" s="128"/>
      <c r="ITX60" s="128"/>
      <c r="ITY60" s="128"/>
      <c r="ITZ60" s="128"/>
      <c r="IUA60" s="128"/>
      <c r="IUB60" s="128"/>
      <c r="IUC60" s="128"/>
      <c r="IUD60" s="128"/>
      <c r="IUE60" s="128"/>
      <c r="IUF60" s="128"/>
      <c r="IUG60" s="128"/>
      <c r="IUH60" s="128"/>
      <c r="IUI60" s="128"/>
      <c r="IUJ60" s="128"/>
      <c r="IUK60" s="128"/>
      <c r="JDK60" s="128"/>
      <c r="JDL60" s="128"/>
      <c r="JDT60" s="128"/>
      <c r="JDU60" s="128"/>
      <c r="JDV60" s="128"/>
      <c r="JDW60" s="128"/>
      <c r="JDX60" s="128"/>
      <c r="JDY60" s="128"/>
      <c r="JDZ60" s="128"/>
      <c r="JEA60" s="128"/>
      <c r="JEB60" s="128"/>
      <c r="JEC60" s="128"/>
      <c r="JED60" s="128"/>
      <c r="JEE60" s="128"/>
      <c r="JEF60" s="128"/>
      <c r="JEG60" s="128"/>
      <c r="JNG60" s="128"/>
      <c r="JNH60" s="128"/>
      <c r="JNP60" s="128"/>
      <c r="JNQ60" s="128"/>
      <c r="JNR60" s="128"/>
      <c r="JNS60" s="128"/>
      <c r="JNT60" s="128"/>
      <c r="JNU60" s="128"/>
      <c r="JNV60" s="128"/>
      <c r="JNW60" s="128"/>
      <c r="JNX60" s="128"/>
      <c r="JNY60" s="128"/>
      <c r="JNZ60" s="128"/>
      <c r="JOA60" s="128"/>
      <c r="JOB60" s="128"/>
      <c r="JOC60" s="128"/>
      <c r="JXC60" s="128"/>
      <c r="JXD60" s="128"/>
      <c r="JXL60" s="128"/>
      <c r="JXM60" s="128"/>
      <c r="JXN60" s="128"/>
      <c r="JXO60" s="128"/>
      <c r="JXP60" s="128"/>
      <c r="JXQ60" s="128"/>
      <c r="JXR60" s="128"/>
      <c r="JXS60" s="128"/>
      <c r="JXT60" s="128"/>
      <c r="JXU60" s="128"/>
      <c r="JXV60" s="128"/>
      <c r="JXW60" s="128"/>
      <c r="JXX60" s="128"/>
      <c r="JXY60" s="128"/>
      <c r="KGY60" s="128"/>
      <c r="KGZ60" s="128"/>
      <c r="KHH60" s="128"/>
      <c r="KHI60" s="128"/>
      <c r="KHJ60" s="128"/>
      <c r="KHK60" s="128"/>
      <c r="KHL60" s="128"/>
      <c r="KHM60" s="128"/>
      <c r="KHN60" s="128"/>
      <c r="KHO60" s="128"/>
      <c r="KHP60" s="128"/>
      <c r="KHQ60" s="128"/>
      <c r="KHR60" s="128"/>
      <c r="KHS60" s="128"/>
      <c r="KHT60" s="128"/>
      <c r="KHU60" s="128"/>
      <c r="KQU60" s="128"/>
      <c r="KQV60" s="128"/>
      <c r="KRD60" s="128"/>
      <c r="KRE60" s="128"/>
      <c r="KRF60" s="128"/>
      <c r="KRG60" s="128"/>
      <c r="KRH60" s="128"/>
      <c r="KRI60" s="128"/>
      <c r="KRJ60" s="128"/>
      <c r="KRK60" s="128"/>
      <c r="KRL60" s="128"/>
      <c r="KRM60" s="128"/>
      <c r="KRN60" s="128"/>
      <c r="KRO60" s="128"/>
      <c r="KRP60" s="128"/>
      <c r="KRQ60" s="128"/>
      <c r="LAQ60" s="128"/>
      <c r="LAR60" s="128"/>
      <c r="LAZ60" s="128"/>
      <c r="LBA60" s="128"/>
      <c r="LBB60" s="128"/>
      <c r="LBC60" s="128"/>
      <c r="LBD60" s="128"/>
      <c r="LBE60" s="128"/>
      <c r="LBF60" s="128"/>
      <c r="LBG60" s="128"/>
      <c r="LBH60" s="128"/>
      <c r="LBI60" s="128"/>
      <c r="LBJ60" s="128"/>
      <c r="LBK60" s="128"/>
      <c r="LBL60" s="128"/>
      <c r="LBM60" s="128"/>
      <c r="LKM60" s="128"/>
      <c r="LKN60" s="128"/>
      <c r="LKV60" s="128"/>
      <c r="LKW60" s="128"/>
      <c r="LKX60" s="128"/>
      <c r="LKY60" s="128"/>
      <c r="LKZ60" s="128"/>
      <c r="LLA60" s="128"/>
      <c r="LLB60" s="128"/>
      <c r="LLC60" s="128"/>
      <c r="LLD60" s="128"/>
      <c r="LLE60" s="128"/>
      <c r="LLF60" s="128"/>
      <c r="LLG60" s="128"/>
      <c r="LLH60" s="128"/>
      <c r="LLI60" s="128"/>
      <c r="LUI60" s="128"/>
      <c r="LUJ60" s="128"/>
      <c r="LUR60" s="128"/>
      <c r="LUS60" s="128"/>
      <c r="LUT60" s="128"/>
      <c r="LUU60" s="128"/>
      <c r="LUV60" s="128"/>
      <c r="LUW60" s="128"/>
      <c r="LUX60" s="128"/>
      <c r="LUY60" s="128"/>
      <c r="LUZ60" s="128"/>
      <c r="LVA60" s="128"/>
      <c r="LVB60" s="128"/>
      <c r="LVC60" s="128"/>
      <c r="LVD60" s="128"/>
      <c r="LVE60" s="128"/>
      <c r="MEE60" s="128"/>
      <c r="MEF60" s="128"/>
      <c r="MEN60" s="128"/>
      <c r="MEO60" s="128"/>
      <c r="MEP60" s="128"/>
      <c r="MEQ60" s="128"/>
      <c r="MER60" s="128"/>
      <c r="MES60" s="128"/>
      <c r="MET60" s="128"/>
      <c r="MEU60" s="128"/>
      <c r="MEV60" s="128"/>
      <c r="MEW60" s="128"/>
      <c r="MEX60" s="128"/>
      <c r="MEY60" s="128"/>
      <c r="MEZ60" s="128"/>
      <c r="MFA60" s="128"/>
      <c r="MOA60" s="128"/>
      <c r="MOB60" s="128"/>
      <c r="MOJ60" s="128"/>
      <c r="MOK60" s="128"/>
      <c r="MOL60" s="128"/>
      <c r="MOM60" s="128"/>
      <c r="MON60" s="128"/>
      <c r="MOO60" s="128"/>
      <c r="MOP60" s="128"/>
      <c r="MOQ60" s="128"/>
      <c r="MOR60" s="128"/>
      <c r="MOS60" s="128"/>
      <c r="MOT60" s="128"/>
      <c r="MOU60" s="128"/>
      <c r="MOV60" s="128"/>
      <c r="MOW60" s="128"/>
      <c r="MXW60" s="128"/>
      <c r="MXX60" s="128"/>
      <c r="MYF60" s="128"/>
      <c r="MYG60" s="128"/>
      <c r="MYH60" s="128"/>
      <c r="MYI60" s="128"/>
      <c r="MYJ60" s="128"/>
      <c r="MYK60" s="128"/>
      <c r="MYL60" s="128"/>
      <c r="MYM60" s="128"/>
      <c r="MYN60" s="128"/>
      <c r="MYO60" s="128"/>
      <c r="MYP60" s="128"/>
      <c r="MYQ60" s="128"/>
      <c r="MYR60" s="128"/>
      <c r="MYS60" s="128"/>
      <c r="NHS60" s="128"/>
      <c r="NHT60" s="128"/>
      <c r="NIB60" s="128"/>
      <c r="NIC60" s="128"/>
      <c r="NID60" s="128"/>
      <c r="NIE60" s="128"/>
      <c r="NIF60" s="128"/>
      <c r="NIG60" s="128"/>
      <c r="NIH60" s="128"/>
      <c r="NII60" s="128"/>
      <c r="NIJ60" s="128"/>
      <c r="NIK60" s="128"/>
      <c r="NIL60" s="128"/>
      <c r="NIM60" s="128"/>
      <c r="NIN60" s="128"/>
      <c r="NIO60" s="128"/>
      <c r="NRO60" s="128"/>
      <c r="NRP60" s="128"/>
      <c r="NRX60" s="128"/>
      <c r="NRY60" s="128"/>
      <c r="NRZ60" s="128"/>
      <c r="NSA60" s="128"/>
      <c r="NSB60" s="128"/>
      <c r="NSC60" s="128"/>
      <c r="NSD60" s="128"/>
      <c r="NSE60" s="128"/>
      <c r="NSF60" s="128"/>
      <c r="NSG60" s="128"/>
      <c r="NSH60" s="128"/>
      <c r="NSI60" s="128"/>
      <c r="NSJ60" s="128"/>
      <c r="NSK60" s="128"/>
      <c r="OBK60" s="128"/>
      <c r="OBL60" s="128"/>
      <c r="OBT60" s="128"/>
      <c r="OBU60" s="128"/>
      <c r="OBV60" s="128"/>
      <c r="OBW60" s="128"/>
      <c r="OBX60" s="128"/>
      <c r="OBY60" s="128"/>
      <c r="OBZ60" s="128"/>
      <c r="OCA60" s="128"/>
      <c r="OCB60" s="128"/>
      <c r="OCC60" s="128"/>
      <c r="OCD60" s="128"/>
      <c r="OCE60" s="128"/>
      <c r="OCF60" s="128"/>
      <c r="OCG60" s="128"/>
      <c r="OLG60" s="128"/>
      <c r="OLH60" s="128"/>
      <c r="OLP60" s="128"/>
      <c r="OLQ60" s="128"/>
      <c r="OLR60" s="128"/>
      <c r="OLS60" s="128"/>
      <c r="OLT60" s="128"/>
      <c r="OLU60" s="128"/>
      <c r="OLV60" s="128"/>
      <c r="OLW60" s="128"/>
      <c r="OLX60" s="128"/>
      <c r="OLY60" s="128"/>
      <c r="OLZ60" s="128"/>
      <c r="OMA60" s="128"/>
      <c r="OMB60" s="128"/>
      <c r="OMC60" s="128"/>
      <c r="OVC60" s="128"/>
      <c r="OVD60" s="128"/>
      <c r="OVL60" s="128"/>
      <c r="OVM60" s="128"/>
      <c r="OVN60" s="128"/>
      <c r="OVO60" s="128"/>
      <c r="OVP60" s="128"/>
      <c r="OVQ60" s="128"/>
      <c r="OVR60" s="128"/>
      <c r="OVS60" s="128"/>
      <c r="OVT60" s="128"/>
      <c r="OVU60" s="128"/>
      <c r="OVV60" s="128"/>
      <c r="OVW60" s="128"/>
      <c r="OVX60" s="128"/>
      <c r="OVY60" s="128"/>
      <c r="PEY60" s="128"/>
      <c r="PEZ60" s="128"/>
      <c r="PFH60" s="128"/>
      <c r="PFI60" s="128"/>
      <c r="PFJ60" s="128"/>
      <c r="PFK60" s="128"/>
      <c r="PFL60" s="128"/>
      <c r="PFM60" s="128"/>
      <c r="PFN60" s="128"/>
      <c r="PFO60" s="128"/>
      <c r="PFP60" s="128"/>
      <c r="PFQ60" s="128"/>
      <c r="PFR60" s="128"/>
      <c r="PFS60" s="128"/>
      <c r="PFT60" s="128"/>
      <c r="PFU60" s="128"/>
      <c r="POU60" s="128"/>
      <c r="POV60" s="128"/>
      <c r="PPD60" s="128"/>
      <c r="PPE60" s="128"/>
      <c r="PPF60" s="128"/>
      <c r="PPG60" s="128"/>
      <c r="PPH60" s="128"/>
      <c r="PPI60" s="128"/>
      <c r="PPJ60" s="128"/>
      <c r="PPK60" s="128"/>
      <c r="PPL60" s="128"/>
      <c r="PPM60" s="128"/>
      <c r="PPN60" s="128"/>
      <c r="PPO60" s="128"/>
      <c r="PPP60" s="128"/>
      <c r="PPQ60" s="128"/>
      <c r="PYQ60" s="128"/>
      <c r="PYR60" s="128"/>
      <c r="PYZ60" s="128"/>
      <c r="PZA60" s="128"/>
      <c r="PZB60" s="128"/>
      <c r="PZC60" s="128"/>
      <c r="PZD60" s="128"/>
      <c r="PZE60" s="128"/>
      <c r="PZF60" s="128"/>
      <c r="PZG60" s="128"/>
      <c r="PZH60" s="128"/>
      <c r="PZI60" s="128"/>
      <c r="PZJ60" s="128"/>
      <c r="PZK60" s="128"/>
      <c r="PZL60" s="128"/>
      <c r="PZM60" s="128"/>
      <c r="QIM60" s="128"/>
      <c r="QIN60" s="128"/>
      <c r="QIV60" s="128"/>
      <c r="QIW60" s="128"/>
      <c r="QIX60" s="128"/>
      <c r="QIY60" s="128"/>
      <c r="QIZ60" s="128"/>
      <c r="QJA60" s="128"/>
      <c r="QJB60" s="128"/>
      <c r="QJC60" s="128"/>
      <c r="QJD60" s="128"/>
      <c r="QJE60" s="128"/>
      <c r="QJF60" s="128"/>
      <c r="QJG60" s="128"/>
      <c r="QJH60" s="128"/>
      <c r="QJI60" s="128"/>
      <c r="QSI60" s="128"/>
      <c r="QSJ60" s="128"/>
      <c r="QSR60" s="128"/>
      <c r="QSS60" s="128"/>
      <c r="QST60" s="128"/>
      <c r="QSU60" s="128"/>
      <c r="QSV60" s="128"/>
      <c r="QSW60" s="128"/>
      <c r="QSX60" s="128"/>
      <c r="QSY60" s="128"/>
      <c r="QSZ60" s="128"/>
      <c r="QTA60" s="128"/>
      <c r="QTB60" s="128"/>
      <c r="QTC60" s="128"/>
      <c r="QTD60" s="128"/>
      <c r="QTE60" s="128"/>
      <c r="RCE60" s="128"/>
      <c r="RCF60" s="128"/>
      <c r="RCN60" s="128"/>
      <c r="RCO60" s="128"/>
      <c r="RCP60" s="128"/>
      <c r="RCQ60" s="128"/>
      <c r="RCR60" s="128"/>
      <c r="RCS60" s="128"/>
      <c r="RCT60" s="128"/>
      <c r="RCU60" s="128"/>
      <c r="RCV60" s="128"/>
      <c r="RCW60" s="128"/>
      <c r="RCX60" s="128"/>
      <c r="RCY60" s="128"/>
      <c r="RCZ60" s="128"/>
      <c r="RDA60" s="128"/>
      <c r="RMA60" s="128"/>
      <c r="RMB60" s="128"/>
      <c r="RMJ60" s="128"/>
      <c r="RMK60" s="128"/>
      <c r="RML60" s="128"/>
      <c r="RMM60" s="128"/>
      <c r="RMN60" s="128"/>
      <c r="RMO60" s="128"/>
      <c r="RMP60" s="128"/>
      <c r="RMQ60" s="128"/>
      <c r="RMR60" s="128"/>
      <c r="RMS60" s="128"/>
      <c r="RMT60" s="128"/>
      <c r="RMU60" s="128"/>
      <c r="RMV60" s="128"/>
      <c r="RMW60" s="128"/>
      <c r="RVW60" s="128"/>
      <c r="RVX60" s="128"/>
      <c r="RWF60" s="128"/>
      <c r="RWG60" s="128"/>
      <c r="RWH60" s="128"/>
      <c r="RWI60" s="128"/>
      <c r="RWJ60" s="128"/>
      <c r="RWK60" s="128"/>
      <c r="RWL60" s="128"/>
      <c r="RWM60" s="128"/>
      <c r="RWN60" s="128"/>
      <c r="RWO60" s="128"/>
      <c r="RWP60" s="128"/>
      <c r="RWQ60" s="128"/>
      <c r="RWR60" s="128"/>
      <c r="RWS60" s="128"/>
      <c r="SFS60" s="128"/>
      <c r="SFT60" s="128"/>
      <c r="SGB60" s="128"/>
      <c r="SGC60" s="128"/>
      <c r="SGD60" s="128"/>
      <c r="SGE60" s="128"/>
      <c r="SGF60" s="128"/>
      <c r="SGG60" s="128"/>
      <c r="SGH60" s="128"/>
      <c r="SGI60" s="128"/>
      <c r="SGJ60" s="128"/>
      <c r="SGK60" s="128"/>
      <c r="SGL60" s="128"/>
      <c r="SGM60" s="128"/>
      <c r="SGN60" s="128"/>
      <c r="SGO60" s="128"/>
      <c r="SPO60" s="128"/>
      <c r="SPP60" s="128"/>
      <c r="SPX60" s="128"/>
      <c r="SPY60" s="128"/>
      <c r="SPZ60" s="128"/>
      <c r="SQA60" s="128"/>
      <c r="SQB60" s="128"/>
      <c r="SQC60" s="128"/>
      <c r="SQD60" s="128"/>
      <c r="SQE60" s="128"/>
      <c r="SQF60" s="128"/>
      <c r="SQG60" s="128"/>
      <c r="SQH60" s="128"/>
      <c r="SQI60" s="128"/>
      <c r="SQJ60" s="128"/>
      <c r="SQK60" s="128"/>
      <c r="SZK60" s="128"/>
      <c r="SZL60" s="128"/>
      <c r="SZT60" s="128"/>
      <c r="SZU60" s="128"/>
      <c r="SZV60" s="128"/>
      <c r="SZW60" s="128"/>
      <c r="SZX60" s="128"/>
      <c r="SZY60" s="128"/>
      <c r="SZZ60" s="128"/>
      <c r="TAA60" s="128"/>
      <c r="TAB60" s="128"/>
      <c r="TAC60" s="128"/>
      <c r="TAD60" s="128"/>
      <c r="TAE60" s="128"/>
      <c r="TAF60" s="128"/>
      <c r="TAG60" s="128"/>
      <c r="TJG60" s="128"/>
      <c r="TJH60" s="128"/>
      <c r="TJP60" s="128"/>
      <c r="TJQ60" s="128"/>
      <c r="TJR60" s="128"/>
      <c r="TJS60" s="128"/>
      <c r="TJT60" s="128"/>
      <c r="TJU60" s="128"/>
      <c r="TJV60" s="128"/>
      <c r="TJW60" s="128"/>
      <c r="TJX60" s="128"/>
      <c r="TJY60" s="128"/>
      <c r="TJZ60" s="128"/>
      <c r="TKA60" s="128"/>
      <c r="TKB60" s="128"/>
      <c r="TKC60" s="128"/>
      <c r="TTC60" s="128"/>
      <c r="TTD60" s="128"/>
      <c r="TTL60" s="128"/>
      <c r="TTM60" s="128"/>
      <c r="TTN60" s="128"/>
      <c r="TTO60" s="128"/>
      <c r="TTP60" s="128"/>
      <c r="TTQ60" s="128"/>
      <c r="TTR60" s="128"/>
      <c r="TTS60" s="128"/>
      <c r="TTT60" s="128"/>
      <c r="TTU60" s="128"/>
      <c r="TTV60" s="128"/>
      <c r="TTW60" s="128"/>
      <c r="TTX60" s="128"/>
      <c r="TTY60" s="128"/>
      <c r="UCY60" s="128"/>
      <c r="UCZ60" s="128"/>
      <c r="UDH60" s="128"/>
      <c r="UDI60" s="128"/>
      <c r="UDJ60" s="128"/>
      <c r="UDK60" s="128"/>
      <c r="UDL60" s="128"/>
      <c r="UDM60" s="128"/>
      <c r="UDN60" s="128"/>
      <c r="UDO60" s="128"/>
      <c r="UDP60" s="128"/>
      <c r="UDQ60" s="128"/>
      <c r="UDR60" s="128"/>
      <c r="UDS60" s="128"/>
      <c r="UDT60" s="128"/>
      <c r="UDU60" s="128"/>
      <c r="UMU60" s="128"/>
      <c r="UMV60" s="128"/>
      <c r="UND60" s="128"/>
      <c r="UNE60" s="128"/>
      <c r="UNF60" s="128"/>
      <c r="UNG60" s="128"/>
      <c r="UNH60" s="128"/>
      <c r="UNI60" s="128"/>
      <c r="UNJ60" s="128"/>
      <c r="UNK60" s="128"/>
      <c r="UNL60" s="128"/>
      <c r="UNM60" s="128"/>
      <c r="UNN60" s="128"/>
      <c r="UNO60" s="128"/>
      <c r="UNP60" s="128"/>
      <c r="UNQ60" s="128"/>
      <c r="UWQ60" s="128"/>
      <c r="UWR60" s="128"/>
      <c r="UWZ60" s="128"/>
      <c r="UXA60" s="128"/>
      <c r="UXB60" s="128"/>
      <c r="UXC60" s="128"/>
      <c r="UXD60" s="128"/>
      <c r="UXE60" s="128"/>
      <c r="UXF60" s="128"/>
      <c r="UXG60" s="128"/>
      <c r="UXH60" s="128"/>
      <c r="UXI60" s="128"/>
      <c r="UXJ60" s="128"/>
      <c r="UXK60" s="128"/>
      <c r="UXL60" s="128"/>
      <c r="UXM60" s="128"/>
      <c r="VGM60" s="128"/>
      <c r="VGN60" s="128"/>
      <c r="VGV60" s="128"/>
      <c r="VGW60" s="128"/>
      <c r="VGX60" s="128"/>
      <c r="VGY60" s="128"/>
      <c r="VGZ60" s="128"/>
      <c r="VHA60" s="128"/>
      <c r="VHB60" s="128"/>
      <c r="VHC60" s="128"/>
      <c r="VHD60" s="128"/>
      <c r="VHE60" s="128"/>
      <c r="VHF60" s="128"/>
      <c r="VHG60" s="128"/>
      <c r="VHH60" s="128"/>
      <c r="VHI60" s="128"/>
      <c r="VQI60" s="128"/>
      <c r="VQJ60" s="128"/>
      <c r="VQR60" s="128"/>
      <c r="VQS60" s="128"/>
      <c r="VQT60" s="128"/>
      <c r="VQU60" s="128"/>
      <c r="VQV60" s="128"/>
      <c r="VQW60" s="128"/>
      <c r="VQX60" s="128"/>
      <c r="VQY60" s="128"/>
      <c r="VQZ60" s="128"/>
      <c r="VRA60" s="128"/>
      <c r="VRB60" s="128"/>
      <c r="VRC60" s="128"/>
      <c r="VRD60" s="128"/>
      <c r="VRE60" s="128"/>
      <c r="WAE60" s="128"/>
      <c r="WAF60" s="128"/>
      <c r="WAN60" s="128"/>
      <c r="WAO60" s="128"/>
      <c r="WAP60" s="128"/>
      <c r="WAQ60" s="128"/>
      <c r="WAR60" s="128"/>
      <c r="WAS60" s="128"/>
      <c r="WAT60" s="128"/>
      <c r="WAU60" s="128"/>
      <c r="WAV60" s="128"/>
      <c r="WAW60" s="128"/>
      <c r="WAX60" s="128"/>
      <c r="WAY60" s="128"/>
      <c r="WAZ60" s="128"/>
      <c r="WBA60" s="128"/>
      <c r="WKA60" s="128"/>
      <c r="WKB60" s="128"/>
      <c r="WKJ60" s="128"/>
      <c r="WKK60" s="128"/>
      <c r="WKL60" s="128"/>
      <c r="WKM60" s="128"/>
      <c r="WKN60" s="128"/>
      <c r="WKO60" s="128"/>
      <c r="WKP60" s="128"/>
      <c r="WKQ60" s="128"/>
      <c r="WKR60" s="128"/>
      <c r="WKS60" s="128"/>
      <c r="WKT60" s="128"/>
      <c r="WKU60" s="128"/>
      <c r="WKV60" s="128"/>
      <c r="WKW60" s="128"/>
      <c r="WTW60" s="128"/>
      <c r="WTX60" s="128"/>
      <c r="WUF60" s="128"/>
      <c r="WUG60" s="128"/>
      <c r="WUH60" s="128"/>
      <c r="WUI60" s="128"/>
      <c r="WUJ60" s="128"/>
      <c r="WUK60" s="128"/>
      <c r="WUL60" s="128"/>
      <c r="WUM60" s="128"/>
      <c r="WUN60" s="128"/>
      <c r="WUO60" s="128"/>
      <c r="WUP60" s="128"/>
      <c r="WUQ60" s="128"/>
      <c r="WUR60" s="128"/>
      <c r="WUS60" s="128"/>
    </row>
    <row r="61" spans="1:1009 1243:2033 2267:3057 3291:4081 4315:5105 5339:6129 6363:7153 7387:8177 8411:9201 9435:10225 10459:11249 11483:12273 12507:13297 13531:14321 14555:15345 15579:16113" ht="40.5" customHeight="1" outlineLevel="1">
      <c r="A61" s="137"/>
      <c r="B61" s="279" t="s">
        <v>438</v>
      </c>
      <c r="C61" s="248"/>
      <c r="D61" s="258"/>
      <c r="E61" s="257"/>
      <c r="F61" s="258"/>
      <c r="G61" s="245"/>
      <c r="H61" s="229">
        <f t="shared" si="0"/>
        <v>159.84</v>
      </c>
      <c r="I61" s="247"/>
      <c r="J61" s="277">
        <f>159840000/1000000</f>
        <v>159.84</v>
      </c>
      <c r="K61" s="247"/>
      <c r="L61" s="247"/>
      <c r="M61" s="248"/>
      <c r="HK61" s="128"/>
      <c r="HL61" s="128"/>
      <c r="HT61" s="128"/>
      <c r="HU61" s="128"/>
      <c r="HV61" s="128"/>
      <c r="HW61" s="128"/>
      <c r="HX61" s="128"/>
      <c r="HY61" s="128"/>
      <c r="HZ61" s="128"/>
      <c r="IA61" s="128"/>
      <c r="IB61" s="128"/>
      <c r="IC61" s="128"/>
      <c r="ID61" s="128"/>
      <c r="IE61" s="128"/>
      <c r="IF61" s="128"/>
      <c r="IG61" s="128"/>
      <c r="RG61" s="128"/>
      <c r="RH61" s="128"/>
      <c r="RP61" s="128"/>
      <c r="RQ61" s="128"/>
      <c r="RR61" s="128"/>
      <c r="RS61" s="128"/>
      <c r="RT61" s="128"/>
      <c r="RU61" s="128"/>
      <c r="RV61" s="128"/>
      <c r="RW61" s="128"/>
      <c r="RX61" s="128"/>
      <c r="RY61" s="128"/>
      <c r="RZ61" s="128"/>
      <c r="SA61" s="128"/>
      <c r="SB61" s="128"/>
      <c r="SC61" s="128"/>
      <c r="ABC61" s="128"/>
      <c r="ABD61" s="128"/>
      <c r="ABL61" s="128"/>
      <c r="ABM61" s="128"/>
      <c r="ABN61" s="128"/>
      <c r="ABO61" s="128"/>
      <c r="ABP61" s="128"/>
      <c r="ABQ61" s="128"/>
      <c r="ABR61" s="128"/>
      <c r="ABS61" s="128"/>
      <c r="ABT61" s="128"/>
      <c r="ABU61" s="128"/>
      <c r="ABV61" s="128"/>
      <c r="ABW61" s="128"/>
      <c r="ABX61" s="128"/>
      <c r="ABY61" s="128"/>
      <c r="AKY61" s="128"/>
      <c r="AKZ61" s="128"/>
      <c r="ALH61" s="128"/>
      <c r="ALI61" s="128"/>
      <c r="ALJ61" s="128"/>
      <c r="ALK61" s="128"/>
      <c r="ALL61" s="128"/>
      <c r="ALM61" s="128"/>
      <c r="ALN61" s="128"/>
      <c r="ALO61" s="128"/>
      <c r="ALP61" s="128"/>
      <c r="ALQ61" s="128"/>
      <c r="ALR61" s="128"/>
      <c r="ALS61" s="128"/>
      <c r="ALT61" s="128"/>
      <c r="ALU61" s="128"/>
      <c r="AUU61" s="128"/>
      <c r="AUV61" s="128"/>
      <c r="AVD61" s="128"/>
      <c r="AVE61" s="128"/>
      <c r="AVF61" s="128"/>
      <c r="AVG61" s="128"/>
      <c r="AVH61" s="128"/>
      <c r="AVI61" s="128"/>
      <c r="AVJ61" s="128"/>
      <c r="AVK61" s="128"/>
      <c r="AVL61" s="128"/>
      <c r="AVM61" s="128"/>
      <c r="AVN61" s="128"/>
      <c r="AVO61" s="128"/>
      <c r="AVP61" s="128"/>
      <c r="AVQ61" s="128"/>
      <c r="BEQ61" s="128"/>
      <c r="BER61" s="128"/>
      <c r="BEZ61" s="128"/>
      <c r="BFA61" s="128"/>
      <c r="BFB61" s="128"/>
      <c r="BFC61" s="128"/>
      <c r="BFD61" s="128"/>
      <c r="BFE61" s="128"/>
      <c r="BFF61" s="128"/>
      <c r="BFG61" s="128"/>
      <c r="BFH61" s="128"/>
      <c r="BFI61" s="128"/>
      <c r="BFJ61" s="128"/>
      <c r="BFK61" s="128"/>
      <c r="BFL61" s="128"/>
      <c r="BFM61" s="128"/>
      <c r="BOM61" s="128"/>
      <c r="BON61" s="128"/>
      <c r="BOV61" s="128"/>
      <c r="BOW61" s="128"/>
      <c r="BOX61" s="128"/>
      <c r="BOY61" s="128"/>
      <c r="BOZ61" s="128"/>
      <c r="BPA61" s="128"/>
      <c r="BPB61" s="128"/>
      <c r="BPC61" s="128"/>
      <c r="BPD61" s="128"/>
      <c r="BPE61" s="128"/>
      <c r="BPF61" s="128"/>
      <c r="BPG61" s="128"/>
      <c r="BPH61" s="128"/>
      <c r="BPI61" s="128"/>
      <c r="BYI61" s="128"/>
      <c r="BYJ61" s="128"/>
      <c r="BYR61" s="128"/>
      <c r="BYS61" s="128"/>
      <c r="BYT61" s="128"/>
      <c r="BYU61" s="128"/>
      <c r="BYV61" s="128"/>
      <c r="BYW61" s="128"/>
      <c r="BYX61" s="128"/>
      <c r="BYY61" s="128"/>
      <c r="BYZ61" s="128"/>
      <c r="BZA61" s="128"/>
      <c r="BZB61" s="128"/>
      <c r="BZC61" s="128"/>
      <c r="BZD61" s="128"/>
      <c r="BZE61" s="128"/>
      <c r="CIE61" s="128"/>
      <c r="CIF61" s="128"/>
      <c r="CIN61" s="128"/>
      <c r="CIO61" s="128"/>
      <c r="CIP61" s="128"/>
      <c r="CIQ61" s="128"/>
      <c r="CIR61" s="128"/>
      <c r="CIS61" s="128"/>
      <c r="CIT61" s="128"/>
      <c r="CIU61" s="128"/>
      <c r="CIV61" s="128"/>
      <c r="CIW61" s="128"/>
      <c r="CIX61" s="128"/>
      <c r="CIY61" s="128"/>
      <c r="CIZ61" s="128"/>
      <c r="CJA61" s="128"/>
      <c r="CSA61" s="128"/>
      <c r="CSB61" s="128"/>
      <c r="CSJ61" s="128"/>
      <c r="CSK61" s="128"/>
      <c r="CSL61" s="128"/>
      <c r="CSM61" s="128"/>
      <c r="CSN61" s="128"/>
      <c r="CSO61" s="128"/>
      <c r="CSP61" s="128"/>
      <c r="CSQ61" s="128"/>
      <c r="CSR61" s="128"/>
      <c r="CSS61" s="128"/>
      <c r="CST61" s="128"/>
      <c r="CSU61" s="128"/>
      <c r="CSV61" s="128"/>
      <c r="CSW61" s="128"/>
      <c r="DBW61" s="128"/>
      <c r="DBX61" s="128"/>
      <c r="DCF61" s="128"/>
      <c r="DCG61" s="128"/>
      <c r="DCH61" s="128"/>
      <c r="DCI61" s="128"/>
      <c r="DCJ61" s="128"/>
      <c r="DCK61" s="128"/>
      <c r="DCL61" s="128"/>
      <c r="DCM61" s="128"/>
      <c r="DCN61" s="128"/>
      <c r="DCO61" s="128"/>
      <c r="DCP61" s="128"/>
      <c r="DCQ61" s="128"/>
      <c r="DCR61" s="128"/>
      <c r="DCS61" s="128"/>
      <c r="DLS61" s="128"/>
      <c r="DLT61" s="128"/>
      <c r="DMB61" s="128"/>
      <c r="DMC61" s="128"/>
      <c r="DMD61" s="128"/>
      <c r="DME61" s="128"/>
      <c r="DMF61" s="128"/>
      <c r="DMG61" s="128"/>
      <c r="DMH61" s="128"/>
      <c r="DMI61" s="128"/>
      <c r="DMJ61" s="128"/>
      <c r="DMK61" s="128"/>
      <c r="DML61" s="128"/>
      <c r="DMM61" s="128"/>
      <c r="DMN61" s="128"/>
      <c r="DMO61" s="128"/>
      <c r="DVO61" s="128"/>
      <c r="DVP61" s="128"/>
      <c r="DVX61" s="128"/>
      <c r="DVY61" s="128"/>
      <c r="DVZ61" s="128"/>
      <c r="DWA61" s="128"/>
      <c r="DWB61" s="128"/>
      <c r="DWC61" s="128"/>
      <c r="DWD61" s="128"/>
      <c r="DWE61" s="128"/>
      <c r="DWF61" s="128"/>
      <c r="DWG61" s="128"/>
      <c r="DWH61" s="128"/>
      <c r="DWI61" s="128"/>
      <c r="DWJ61" s="128"/>
      <c r="DWK61" s="128"/>
      <c r="EFK61" s="128"/>
      <c r="EFL61" s="128"/>
      <c r="EFT61" s="128"/>
      <c r="EFU61" s="128"/>
      <c r="EFV61" s="128"/>
      <c r="EFW61" s="128"/>
      <c r="EFX61" s="128"/>
      <c r="EFY61" s="128"/>
      <c r="EFZ61" s="128"/>
      <c r="EGA61" s="128"/>
      <c r="EGB61" s="128"/>
      <c r="EGC61" s="128"/>
      <c r="EGD61" s="128"/>
      <c r="EGE61" s="128"/>
      <c r="EGF61" s="128"/>
      <c r="EGG61" s="128"/>
      <c r="EPG61" s="128"/>
      <c r="EPH61" s="128"/>
      <c r="EPP61" s="128"/>
      <c r="EPQ61" s="128"/>
      <c r="EPR61" s="128"/>
      <c r="EPS61" s="128"/>
      <c r="EPT61" s="128"/>
      <c r="EPU61" s="128"/>
      <c r="EPV61" s="128"/>
      <c r="EPW61" s="128"/>
      <c r="EPX61" s="128"/>
      <c r="EPY61" s="128"/>
      <c r="EPZ61" s="128"/>
      <c r="EQA61" s="128"/>
      <c r="EQB61" s="128"/>
      <c r="EQC61" s="128"/>
      <c r="EZC61" s="128"/>
      <c r="EZD61" s="128"/>
      <c r="EZL61" s="128"/>
      <c r="EZM61" s="128"/>
      <c r="EZN61" s="128"/>
      <c r="EZO61" s="128"/>
      <c r="EZP61" s="128"/>
      <c r="EZQ61" s="128"/>
      <c r="EZR61" s="128"/>
      <c r="EZS61" s="128"/>
      <c r="EZT61" s="128"/>
      <c r="EZU61" s="128"/>
      <c r="EZV61" s="128"/>
      <c r="EZW61" s="128"/>
      <c r="EZX61" s="128"/>
      <c r="EZY61" s="128"/>
      <c r="FIY61" s="128"/>
      <c r="FIZ61" s="128"/>
      <c r="FJH61" s="128"/>
      <c r="FJI61" s="128"/>
      <c r="FJJ61" s="128"/>
      <c r="FJK61" s="128"/>
      <c r="FJL61" s="128"/>
      <c r="FJM61" s="128"/>
      <c r="FJN61" s="128"/>
      <c r="FJO61" s="128"/>
      <c r="FJP61" s="128"/>
      <c r="FJQ61" s="128"/>
      <c r="FJR61" s="128"/>
      <c r="FJS61" s="128"/>
      <c r="FJT61" s="128"/>
      <c r="FJU61" s="128"/>
      <c r="FSU61" s="128"/>
      <c r="FSV61" s="128"/>
      <c r="FTD61" s="128"/>
      <c r="FTE61" s="128"/>
      <c r="FTF61" s="128"/>
      <c r="FTG61" s="128"/>
      <c r="FTH61" s="128"/>
      <c r="FTI61" s="128"/>
      <c r="FTJ61" s="128"/>
      <c r="FTK61" s="128"/>
      <c r="FTL61" s="128"/>
      <c r="FTM61" s="128"/>
      <c r="FTN61" s="128"/>
      <c r="FTO61" s="128"/>
      <c r="FTP61" s="128"/>
      <c r="FTQ61" s="128"/>
      <c r="GCQ61" s="128"/>
      <c r="GCR61" s="128"/>
      <c r="GCZ61" s="128"/>
      <c r="GDA61" s="128"/>
      <c r="GDB61" s="128"/>
      <c r="GDC61" s="128"/>
      <c r="GDD61" s="128"/>
      <c r="GDE61" s="128"/>
      <c r="GDF61" s="128"/>
      <c r="GDG61" s="128"/>
      <c r="GDH61" s="128"/>
      <c r="GDI61" s="128"/>
      <c r="GDJ61" s="128"/>
      <c r="GDK61" s="128"/>
      <c r="GDL61" s="128"/>
      <c r="GDM61" s="128"/>
      <c r="GMM61" s="128"/>
      <c r="GMN61" s="128"/>
      <c r="GMV61" s="128"/>
      <c r="GMW61" s="128"/>
      <c r="GMX61" s="128"/>
      <c r="GMY61" s="128"/>
      <c r="GMZ61" s="128"/>
      <c r="GNA61" s="128"/>
      <c r="GNB61" s="128"/>
      <c r="GNC61" s="128"/>
      <c r="GND61" s="128"/>
      <c r="GNE61" s="128"/>
      <c r="GNF61" s="128"/>
      <c r="GNG61" s="128"/>
      <c r="GNH61" s="128"/>
      <c r="GNI61" s="128"/>
      <c r="GWI61" s="128"/>
      <c r="GWJ61" s="128"/>
      <c r="GWR61" s="128"/>
      <c r="GWS61" s="128"/>
      <c r="GWT61" s="128"/>
      <c r="GWU61" s="128"/>
      <c r="GWV61" s="128"/>
      <c r="GWW61" s="128"/>
      <c r="GWX61" s="128"/>
      <c r="GWY61" s="128"/>
      <c r="GWZ61" s="128"/>
      <c r="GXA61" s="128"/>
      <c r="GXB61" s="128"/>
      <c r="GXC61" s="128"/>
      <c r="GXD61" s="128"/>
      <c r="GXE61" s="128"/>
      <c r="HGE61" s="128"/>
      <c r="HGF61" s="128"/>
      <c r="HGN61" s="128"/>
      <c r="HGO61" s="128"/>
      <c r="HGP61" s="128"/>
      <c r="HGQ61" s="128"/>
      <c r="HGR61" s="128"/>
      <c r="HGS61" s="128"/>
      <c r="HGT61" s="128"/>
      <c r="HGU61" s="128"/>
      <c r="HGV61" s="128"/>
      <c r="HGW61" s="128"/>
      <c r="HGX61" s="128"/>
      <c r="HGY61" s="128"/>
      <c r="HGZ61" s="128"/>
      <c r="HHA61" s="128"/>
      <c r="HQA61" s="128"/>
      <c r="HQB61" s="128"/>
      <c r="HQJ61" s="128"/>
      <c r="HQK61" s="128"/>
      <c r="HQL61" s="128"/>
      <c r="HQM61" s="128"/>
      <c r="HQN61" s="128"/>
      <c r="HQO61" s="128"/>
      <c r="HQP61" s="128"/>
      <c r="HQQ61" s="128"/>
      <c r="HQR61" s="128"/>
      <c r="HQS61" s="128"/>
      <c r="HQT61" s="128"/>
      <c r="HQU61" s="128"/>
      <c r="HQV61" s="128"/>
      <c r="HQW61" s="128"/>
      <c r="HZW61" s="128"/>
      <c r="HZX61" s="128"/>
      <c r="IAF61" s="128"/>
      <c r="IAG61" s="128"/>
      <c r="IAH61" s="128"/>
      <c r="IAI61" s="128"/>
      <c r="IAJ61" s="128"/>
      <c r="IAK61" s="128"/>
      <c r="IAL61" s="128"/>
      <c r="IAM61" s="128"/>
      <c r="IAN61" s="128"/>
      <c r="IAO61" s="128"/>
      <c r="IAP61" s="128"/>
      <c r="IAQ61" s="128"/>
      <c r="IAR61" s="128"/>
      <c r="IAS61" s="128"/>
      <c r="IJS61" s="128"/>
      <c r="IJT61" s="128"/>
      <c r="IKB61" s="128"/>
      <c r="IKC61" s="128"/>
      <c r="IKD61" s="128"/>
      <c r="IKE61" s="128"/>
      <c r="IKF61" s="128"/>
      <c r="IKG61" s="128"/>
      <c r="IKH61" s="128"/>
      <c r="IKI61" s="128"/>
      <c r="IKJ61" s="128"/>
      <c r="IKK61" s="128"/>
      <c r="IKL61" s="128"/>
      <c r="IKM61" s="128"/>
      <c r="IKN61" s="128"/>
      <c r="IKO61" s="128"/>
      <c r="ITO61" s="128"/>
      <c r="ITP61" s="128"/>
      <c r="ITX61" s="128"/>
      <c r="ITY61" s="128"/>
      <c r="ITZ61" s="128"/>
      <c r="IUA61" s="128"/>
      <c r="IUB61" s="128"/>
      <c r="IUC61" s="128"/>
      <c r="IUD61" s="128"/>
      <c r="IUE61" s="128"/>
      <c r="IUF61" s="128"/>
      <c r="IUG61" s="128"/>
      <c r="IUH61" s="128"/>
      <c r="IUI61" s="128"/>
      <c r="IUJ61" s="128"/>
      <c r="IUK61" s="128"/>
      <c r="JDK61" s="128"/>
      <c r="JDL61" s="128"/>
      <c r="JDT61" s="128"/>
      <c r="JDU61" s="128"/>
      <c r="JDV61" s="128"/>
      <c r="JDW61" s="128"/>
      <c r="JDX61" s="128"/>
      <c r="JDY61" s="128"/>
      <c r="JDZ61" s="128"/>
      <c r="JEA61" s="128"/>
      <c r="JEB61" s="128"/>
      <c r="JEC61" s="128"/>
      <c r="JED61" s="128"/>
      <c r="JEE61" s="128"/>
      <c r="JEF61" s="128"/>
      <c r="JEG61" s="128"/>
      <c r="JNG61" s="128"/>
      <c r="JNH61" s="128"/>
      <c r="JNP61" s="128"/>
      <c r="JNQ61" s="128"/>
      <c r="JNR61" s="128"/>
      <c r="JNS61" s="128"/>
      <c r="JNT61" s="128"/>
      <c r="JNU61" s="128"/>
      <c r="JNV61" s="128"/>
      <c r="JNW61" s="128"/>
      <c r="JNX61" s="128"/>
      <c r="JNY61" s="128"/>
      <c r="JNZ61" s="128"/>
      <c r="JOA61" s="128"/>
      <c r="JOB61" s="128"/>
      <c r="JOC61" s="128"/>
      <c r="JXC61" s="128"/>
      <c r="JXD61" s="128"/>
      <c r="JXL61" s="128"/>
      <c r="JXM61" s="128"/>
      <c r="JXN61" s="128"/>
      <c r="JXO61" s="128"/>
      <c r="JXP61" s="128"/>
      <c r="JXQ61" s="128"/>
      <c r="JXR61" s="128"/>
      <c r="JXS61" s="128"/>
      <c r="JXT61" s="128"/>
      <c r="JXU61" s="128"/>
      <c r="JXV61" s="128"/>
      <c r="JXW61" s="128"/>
      <c r="JXX61" s="128"/>
      <c r="JXY61" s="128"/>
      <c r="KGY61" s="128"/>
      <c r="KGZ61" s="128"/>
      <c r="KHH61" s="128"/>
      <c r="KHI61" s="128"/>
      <c r="KHJ61" s="128"/>
      <c r="KHK61" s="128"/>
      <c r="KHL61" s="128"/>
      <c r="KHM61" s="128"/>
      <c r="KHN61" s="128"/>
      <c r="KHO61" s="128"/>
      <c r="KHP61" s="128"/>
      <c r="KHQ61" s="128"/>
      <c r="KHR61" s="128"/>
      <c r="KHS61" s="128"/>
      <c r="KHT61" s="128"/>
      <c r="KHU61" s="128"/>
      <c r="KQU61" s="128"/>
      <c r="KQV61" s="128"/>
      <c r="KRD61" s="128"/>
      <c r="KRE61" s="128"/>
      <c r="KRF61" s="128"/>
      <c r="KRG61" s="128"/>
      <c r="KRH61" s="128"/>
      <c r="KRI61" s="128"/>
      <c r="KRJ61" s="128"/>
      <c r="KRK61" s="128"/>
      <c r="KRL61" s="128"/>
      <c r="KRM61" s="128"/>
      <c r="KRN61" s="128"/>
      <c r="KRO61" s="128"/>
      <c r="KRP61" s="128"/>
      <c r="KRQ61" s="128"/>
      <c r="LAQ61" s="128"/>
      <c r="LAR61" s="128"/>
      <c r="LAZ61" s="128"/>
      <c r="LBA61" s="128"/>
      <c r="LBB61" s="128"/>
      <c r="LBC61" s="128"/>
      <c r="LBD61" s="128"/>
      <c r="LBE61" s="128"/>
      <c r="LBF61" s="128"/>
      <c r="LBG61" s="128"/>
      <c r="LBH61" s="128"/>
      <c r="LBI61" s="128"/>
      <c r="LBJ61" s="128"/>
      <c r="LBK61" s="128"/>
      <c r="LBL61" s="128"/>
      <c r="LBM61" s="128"/>
      <c r="LKM61" s="128"/>
      <c r="LKN61" s="128"/>
      <c r="LKV61" s="128"/>
      <c r="LKW61" s="128"/>
      <c r="LKX61" s="128"/>
      <c r="LKY61" s="128"/>
      <c r="LKZ61" s="128"/>
      <c r="LLA61" s="128"/>
      <c r="LLB61" s="128"/>
      <c r="LLC61" s="128"/>
      <c r="LLD61" s="128"/>
      <c r="LLE61" s="128"/>
      <c r="LLF61" s="128"/>
      <c r="LLG61" s="128"/>
      <c r="LLH61" s="128"/>
      <c r="LLI61" s="128"/>
      <c r="LUI61" s="128"/>
      <c r="LUJ61" s="128"/>
      <c r="LUR61" s="128"/>
      <c r="LUS61" s="128"/>
      <c r="LUT61" s="128"/>
      <c r="LUU61" s="128"/>
      <c r="LUV61" s="128"/>
      <c r="LUW61" s="128"/>
      <c r="LUX61" s="128"/>
      <c r="LUY61" s="128"/>
      <c r="LUZ61" s="128"/>
      <c r="LVA61" s="128"/>
      <c r="LVB61" s="128"/>
      <c r="LVC61" s="128"/>
      <c r="LVD61" s="128"/>
      <c r="LVE61" s="128"/>
      <c r="MEE61" s="128"/>
      <c r="MEF61" s="128"/>
      <c r="MEN61" s="128"/>
      <c r="MEO61" s="128"/>
      <c r="MEP61" s="128"/>
      <c r="MEQ61" s="128"/>
      <c r="MER61" s="128"/>
      <c r="MES61" s="128"/>
      <c r="MET61" s="128"/>
      <c r="MEU61" s="128"/>
      <c r="MEV61" s="128"/>
      <c r="MEW61" s="128"/>
      <c r="MEX61" s="128"/>
      <c r="MEY61" s="128"/>
      <c r="MEZ61" s="128"/>
      <c r="MFA61" s="128"/>
      <c r="MOA61" s="128"/>
      <c r="MOB61" s="128"/>
      <c r="MOJ61" s="128"/>
      <c r="MOK61" s="128"/>
      <c r="MOL61" s="128"/>
      <c r="MOM61" s="128"/>
      <c r="MON61" s="128"/>
      <c r="MOO61" s="128"/>
      <c r="MOP61" s="128"/>
      <c r="MOQ61" s="128"/>
      <c r="MOR61" s="128"/>
      <c r="MOS61" s="128"/>
      <c r="MOT61" s="128"/>
      <c r="MOU61" s="128"/>
      <c r="MOV61" s="128"/>
      <c r="MOW61" s="128"/>
      <c r="MXW61" s="128"/>
      <c r="MXX61" s="128"/>
      <c r="MYF61" s="128"/>
      <c r="MYG61" s="128"/>
      <c r="MYH61" s="128"/>
      <c r="MYI61" s="128"/>
      <c r="MYJ61" s="128"/>
      <c r="MYK61" s="128"/>
      <c r="MYL61" s="128"/>
      <c r="MYM61" s="128"/>
      <c r="MYN61" s="128"/>
      <c r="MYO61" s="128"/>
      <c r="MYP61" s="128"/>
      <c r="MYQ61" s="128"/>
      <c r="MYR61" s="128"/>
      <c r="MYS61" s="128"/>
      <c r="NHS61" s="128"/>
      <c r="NHT61" s="128"/>
      <c r="NIB61" s="128"/>
      <c r="NIC61" s="128"/>
      <c r="NID61" s="128"/>
      <c r="NIE61" s="128"/>
      <c r="NIF61" s="128"/>
      <c r="NIG61" s="128"/>
      <c r="NIH61" s="128"/>
      <c r="NII61" s="128"/>
      <c r="NIJ61" s="128"/>
      <c r="NIK61" s="128"/>
      <c r="NIL61" s="128"/>
      <c r="NIM61" s="128"/>
      <c r="NIN61" s="128"/>
      <c r="NIO61" s="128"/>
      <c r="NRO61" s="128"/>
      <c r="NRP61" s="128"/>
      <c r="NRX61" s="128"/>
      <c r="NRY61" s="128"/>
      <c r="NRZ61" s="128"/>
      <c r="NSA61" s="128"/>
      <c r="NSB61" s="128"/>
      <c r="NSC61" s="128"/>
      <c r="NSD61" s="128"/>
      <c r="NSE61" s="128"/>
      <c r="NSF61" s="128"/>
      <c r="NSG61" s="128"/>
      <c r="NSH61" s="128"/>
      <c r="NSI61" s="128"/>
      <c r="NSJ61" s="128"/>
      <c r="NSK61" s="128"/>
      <c r="OBK61" s="128"/>
      <c r="OBL61" s="128"/>
      <c r="OBT61" s="128"/>
      <c r="OBU61" s="128"/>
      <c r="OBV61" s="128"/>
      <c r="OBW61" s="128"/>
      <c r="OBX61" s="128"/>
      <c r="OBY61" s="128"/>
      <c r="OBZ61" s="128"/>
      <c r="OCA61" s="128"/>
      <c r="OCB61" s="128"/>
      <c r="OCC61" s="128"/>
      <c r="OCD61" s="128"/>
      <c r="OCE61" s="128"/>
      <c r="OCF61" s="128"/>
      <c r="OCG61" s="128"/>
      <c r="OLG61" s="128"/>
      <c r="OLH61" s="128"/>
      <c r="OLP61" s="128"/>
      <c r="OLQ61" s="128"/>
      <c r="OLR61" s="128"/>
      <c r="OLS61" s="128"/>
      <c r="OLT61" s="128"/>
      <c r="OLU61" s="128"/>
      <c r="OLV61" s="128"/>
      <c r="OLW61" s="128"/>
      <c r="OLX61" s="128"/>
      <c r="OLY61" s="128"/>
      <c r="OLZ61" s="128"/>
      <c r="OMA61" s="128"/>
      <c r="OMB61" s="128"/>
      <c r="OMC61" s="128"/>
      <c r="OVC61" s="128"/>
      <c r="OVD61" s="128"/>
      <c r="OVL61" s="128"/>
      <c r="OVM61" s="128"/>
      <c r="OVN61" s="128"/>
      <c r="OVO61" s="128"/>
      <c r="OVP61" s="128"/>
      <c r="OVQ61" s="128"/>
      <c r="OVR61" s="128"/>
      <c r="OVS61" s="128"/>
      <c r="OVT61" s="128"/>
      <c r="OVU61" s="128"/>
      <c r="OVV61" s="128"/>
      <c r="OVW61" s="128"/>
      <c r="OVX61" s="128"/>
      <c r="OVY61" s="128"/>
      <c r="PEY61" s="128"/>
      <c r="PEZ61" s="128"/>
      <c r="PFH61" s="128"/>
      <c r="PFI61" s="128"/>
      <c r="PFJ61" s="128"/>
      <c r="PFK61" s="128"/>
      <c r="PFL61" s="128"/>
      <c r="PFM61" s="128"/>
      <c r="PFN61" s="128"/>
      <c r="PFO61" s="128"/>
      <c r="PFP61" s="128"/>
      <c r="PFQ61" s="128"/>
      <c r="PFR61" s="128"/>
      <c r="PFS61" s="128"/>
      <c r="PFT61" s="128"/>
      <c r="PFU61" s="128"/>
      <c r="POU61" s="128"/>
      <c r="POV61" s="128"/>
      <c r="PPD61" s="128"/>
      <c r="PPE61" s="128"/>
      <c r="PPF61" s="128"/>
      <c r="PPG61" s="128"/>
      <c r="PPH61" s="128"/>
      <c r="PPI61" s="128"/>
      <c r="PPJ61" s="128"/>
      <c r="PPK61" s="128"/>
      <c r="PPL61" s="128"/>
      <c r="PPM61" s="128"/>
      <c r="PPN61" s="128"/>
      <c r="PPO61" s="128"/>
      <c r="PPP61" s="128"/>
      <c r="PPQ61" s="128"/>
      <c r="PYQ61" s="128"/>
      <c r="PYR61" s="128"/>
      <c r="PYZ61" s="128"/>
      <c r="PZA61" s="128"/>
      <c r="PZB61" s="128"/>
      <c r="PZC61" s="128"/>
      <c r="PZD61" s="128"/>
      <c r="PZE61" s="128"/>
      <c r="PZF61" s="128"/>
      <c r="PZG61" s="128"/>
      <c r="PZH61" s="128"/>
      <c r="PZI61" s="128"/>
      <c r="PZJ61" s="128"/>
      <c r="PZK61" s="128"/>
      <c r="PZL61" s="128"/>
      <c r="PZM61" s="128"/>
      <c r="QIM61" s="128"/>
      <c r="QIN61" s="128"/>
      <c r="QIV61" s="128"/>
      <c r="QIW61" s="128"/>
      <c r="QIX61" s="128"/>
      <c r="QIY61" s="128"/>
      <c r="QIZ61" s="128"/>
      <c r="QJA61" s="128"/>
      <c r="QJB61" s="128"/>
      <c r="QJC61" s="128"/>
      <c r="QJD61" s="128"/>
      <c r="QJE61" s="128"/>
      <c r="QJF61" s="128"/>
      <c r="QJG61" s="128"/>
      <c r="QJH61" s="128"/>
      <c r="QJI61" s="128"/>
      <c r="QSI61" s="128"/>
      <c r="QSJ61" s="128"/>
      <c r="QSR61" s="128"/>
      <c r="QSS61" s="128"/>
      <c r="QST61" s="128"/>
      <c r="QSU61" s="128"/>
      <c r="QSV61" s="128"/>
      <c r="QSW61" s="128"/>
      <c r="QSX61" s="128"/>
      <c r="QSY61" s="128"/>
      <c r="QSZ61" s="128"/>
      <c r="QTA61" s="128"/>
      <c r="QTB61" s="128"/>
      <c r="QTC61" s="128"/>
      <c r="QTD61" s="128"/>
      <c r="QTE61" s="128"/>
      <c r="RCE61" s="128"/>
      <c r="RCF61" s="128"/>
      <c r="RCN61" s="128"/>
      <c r="RCO61" s="128"/>
      <c r="RCP61" s="128"/>
      <c r="RCQ61" s="128"/>
      <c r="RCR61" s="128"/>
      <c r="RCS61" s="128"/>
      <c r="RCT61" s="128"/>
      <c r="RCU61" s="128"/>
      <c r="RCV61" s="128"/>
      <c r="RCW61" s="128"/>
      <c r="RCX61" s="128"/>
      <c r="RCY61" s="128"/>
      <c r="RCZ61" s="128"/>
      <c r="RDA61" s="128"/>
      <c r="RMA61" s="128"/>
      <c r="RMB61" s="128"/>
      <c r="RMJ61" s="128"/>
      <c r="RMK61" s="128"/>
      <c r="RML61" s="128"/>
      <c r="RMM61" s="128"/>
      <c r="RMN61" s="128"/>
      <c r="RMO61" s="128"/>
      <c r="RMP61" s="128"/>
      <c r="RMQ61" s="128"/>
      <c r="RMR61" s="128"/>
      <c r="RMS61" s="128"/>
      <c r="RMT61" s="128"/>
      <c r="RMU61" s="128"/>
      <c r="RMV61" s="128"/>
      <c r="RMW61" s="128"/>
      <c r="RVW61" s="128"/>
      <c r="RVX61" s="128"/>
      <c r="RWF61" s="128"/>
      <c r="RWG61" s="128"/>
      <c r="RWH61" s="128"/>
      <c r="RWI61" s="128"/>
      <c r="RWJ61" s="128"/>
      <c r="RWK61" s="128"/>
      <c r="RWL61" s="128"/>
      <c r="RWM61" s="128"/>
      <c r="RWN61" s="128"/>
      <c r="RWO61" s="128"/>
      <c r="RWP61" s="128"/>
      <c r="RWQ61" s="128"/>
      <c r="RWR61" s="128"/>
      <c r="RWS61" s="128"/>
      <c r="SFS61" s="128"/>
      <c r="SFT61" s="128"/>
      <c r="SGB61" s="128"/>
      <c r="SGC61" s="128"/>
      <c r="SGD61" s="128"/>
      <c r="SGE61" s="128"/>
      <c r="SGF61" s="128"/>
      <c r="SGG61" s="128"/>
      <c r="SGH61" s="128"/>
      <c r="SGI61" s="128"/>
      <c r="SGJ61" s="128"/>
      <c r="SGK61" s="128"/>
      <c r="SGL61" s="128"/>
      <c r="SGM61" s="128"/>
      <c r="SGN61" s="128"/>
      <c r="SGO61" s="128"/>
      <c r="SPO61" s="128"/>
      <c r="SPP61" s="128"/>
      <c r="SPX61" s="128"/>
      <c r="SPY61" s="128"/>
      <c r="SPZ61" s="128"/>
      <c r="SQA61" s="128"/>
      <c r="SQB61" s="128"/>
      <c r="SQC61" s="128"/>
      <c r="SQD61" s="128"/>
      <c r="SQE61" s="128"/>
      <c r="SQF61" s="128"/>
      <c r="SQG61" s="128"/>
      <c r="SQH61" s="128"/>
      <c r="SQI61" s="128"/>
      <c r="SQJ61" s="128"/>
      <c r="SQK61" s="128"/>
      <c r="SZK61" s="128"/>
      <c r="SZL61" s="128"/>
      <c r="SZT61" s="128"/>
      <c r="SZU61" s="128"/>
      <c r="SZV61" s="128"/>
      <c r="SZW61" s="128"/>
      <c r="SZX61" s="128"/>
      <c r="SZY61" s="128"/>
      <c r="SZZ61" s="128"/>
      <c r="TAA61" s="128"/>
      <c r="TAB61" s="128"/>
      <c r="TAC61" s="128"/>
      <c r="TAD61" s="128"/>
      <c r="TAE61" s="128"/>
      <c r="TAF61" s="128"/>
      <c r="TAG61" s="128"/>
      <c r="TJG61" s="128"/>
      <c r="TJH61" s="128"/>
      <c r="TJP61" s="128"/>
      <c r="TJQ61" s="128"/>
      <c r="TJR61" s="128"/>
      <c r="TJS61" s="128"/>
      <c r="TJT61" s="128"/>
      <c r="TJU61" s="128"/>
      <c r="TJV61" s="128"/>
      <c r="TJW61" s="128"/>
      <c r="TJX61" s="128"/>
      <c r="TJY61" s="128"/>
      <c r="TJZ61" s="128"/>
      <c r="TKA61" s="128"/>
      <c r="TKB61" s="128"/>
      <c r="TKC61" s="128"/>
      <c r="TTC61" s="128"/>
      <c r="TTD61" s="128"/>
      <c r="TTL61" s="128"/>
      <c r="TTM61" s="128"/>
      <c r="TTN61" s="128"/>
      <c r="TTO61" s="128"/>
      <c r="TTP61" s="128"/>
      <c r="TTQ61" s="128"/>
      <c r="TTR61" s="128"/>
      <c r="TTS61" s="128"/>
      <c r="TTT61" s="128"/>
      <c r="TTU61" s="128"/>
      <c r="TTV61" s="128"/>
      <c r="TTW61" s="128"/>
      <c r="TTX61" s="128"/>
      <c r="TTY61" s="128"/>
      <c r="UCY61" s="128"/>
      <c r="UCZ61" s="128"/>
      <c r="UDH61" s="128"/>
      <c r="UDI61" s="128"/>
      <c r="UDJ61" s="128"/>
      <c r="UDK61" s="128"/>
      <c r="UDL61" s="128"/>
      <c r="UDM61" s="128"/>
      <c r="UDN61" s="128"/>
      <c r="UDO61" s="128"/>
      <c r="UDP61" s="128"/>
      <c r="UDQ61" s="128"/>
      <c r="UDR61" s="128"/>
      <c r="UDS61" s="128"/>
      <c r="UDT61" s="128"/>
      <c r="UDU61" s="128"/>
      <c r="UMU61" s="128"/>
      <c r="UMV61" s="128"/>
      <c r="UND61" s="128"/>
      <c r="UNE61" s="128"/>
      <c r="UNF61" s="128"/>
      <c r="UNG61" s="128"/>
      <c r="UNH61" s="128"/>
      <c r="UNI61" s="128"/>
      <c r="UNJ61" s="128"/>
      <c r="UNK61" s="128"/>
      <c r="UNL61" s="128"/>
      <c r="UNM61" s="128"/>
      <c r="UNN61" s="128"/>
      <c r="UNO61" s="128"/>
      <c r="UNP61" s="128"/>
      <c r="UNQ61" s="128"/>
      <c r="UWQ61" s="128"/>
      <c r="UWR61" s="128"/>
      <c r="UWZ61" s="128"/>
      <c r="UXA61" s="128"/>
      <c r="UXB61" s="128"/>
      <c r="UXC61" s="128"/>
      <c r="UXD61" s="128"/>
      <c r="UXE61" s="128"/>
      <c r="UXF61" s="128"/>
      <c r="UXG61" s="128"/>
      <c r="UXH61" s="128"/>
      <c r="UXI61" s="128"/>
      <c r="UXJ61" s="128"/>
      <c r="UXK61" s="128"/>
      <c r="UXL61" s="128"/>
      <c r="UXM61" s="128"/>
      <c r="VGM61" s="128"/>
      <c r="VGN61" s="128"/>
      <c r="VGV61" s="128"/>
      <c r="VGW61" s="128"/>
      <c r="VGX61" s="128"/>
      <c r="VGY61" s="128"/>
      <c r="VGZ61" s="128"/>
      <c r="VHA61" s="128"/>
      <c r="VHB61" s="128"/>
      <c r="VHC61" s="128"/>
      <c r="VHD61" s="128"/>
      <c r="VHE61" s="128"/>
      <c r="VHF61" s="128"/>
      <c r="VHG61" s="128"/>
      <c r="VHH61" s="128"/>
      <c r="VHI61" s="128"/>
      <c r="VQI61" s="128"/>
      <c r="VQJ61" s="128"/>
      <c r="VQR61" s="128"/>
      <c r="VQS61" s="128"/>
      <c r="VQT61" s="128"/>
      <c r="VQU61" s="128"/>
      <c r="VQV61" s="128"/>
      <c r="VQW61" s="128"/>
      <c r="VQX61" s="128"/>
      <c r="VQY61" s="128"/>
      <c r="VQZ61" s="128"/>
      <c r="VRA61" s="128"/>
      <c r="VRB61" s="128"/>
      <c r="VRC61" s="128"/>
      <c r="VRD61" s="128"/>
      <c r="VRE61" s="128"/>
      <c r="WAE61" s="128"/>
      <c r="WAF61" s="128"/>
      <c r="WAN61" s="128"/>
      <c r="WAO61" s="128"/>
      <c r="WAP61" s="128"/>
      <c r="WAQ61" s="128"/>
      <c r="WAR61" s="128"/>
      <c r="WAS61" s="128"/>
      <c r="WAT61" s="128"/>
      <c r="WAU61" s="128"/>
      <c r="WAV61" s="128"/>
      <c r="WAW61" s="128"/>
      <c r="WAX61" s="128"/>
      <c r="WAY61" s="128"/>
      <c r="WAZ61" s="128"/>
      <c r="WBA61" s="128"/>
      <c r="WKA61" s="128"/>
      <c r="WKB61" s="128"/>
      <c r="WKJ61" s="128"/>
      <c r="WKK61" s="128"/>
      <c r="WKL61" s="128"/>
      <c r="WKM61" s="128"/>
      <c r="WKN61" s="128"/>
      <c r="WKO61" s="128"/>
      <c r="WKP61" s="128"/>
      <c r="WKQ61" s="128"/>
      <c r="WKR61" s="128"/>
      <c r="WKS61" s="128"/>
      <c r="WKT61" s="128"/>
      <c r="WKU61" s="128"/>
      <c r="WKV61" s="128"/>
      <c r="WKW61" s="128"/>
      <c r="WTW61" s="128"/>
      <c r="WTX61" s="128"/>
      <c r="WUF61" s="128"/>
      <c r="WUG61" s="128"/>
      <c r="WUH61" s="128"/>
      <c r="WUI61" s="128"/>
      <c r="WUJ61" s="128"/>
      <c r="WUK61" s="128"/>
      <c r="WUL61" s="128"/>
      <c r="WUM61" s="128"/>
      <c r="WUN61" s="128"/>
      <c r="WUO61" s="128"/>
      <c r="WUP61" s="128"/>
      <c r="WUQ61" s="128"/>
      <c r="WUR61" s="128"/>
      <c r="WUS61" s="128"/>
    </row>
    <row r="62" spans="1:1009 1243:2033 2267:3057 3291:4081 4315:5105 5339:6129 6363:7153 7387:8177 8411:9201 9435:10225 10459:11249 11483:12273 12507:13297 13531:14321 14555:15345 15579:16113" ht="40.5" customHeight="1" outlineLevel="1">
      <c r="A62" s="137"/>
      <c r="B62" s="279" t="s">
        <v>439</v>
      </c>
      <c r="C62" s="248"/>
      <c r="D62" s="258"/>
      <c r="E62" s="257"/>
      <c r="F62" s="258"/>
      <c r="G62" s="245"/>
      <c r="H62" s="229">
        <f t="shared" si="0"/>
        <v>117.9402</v>
      </c>
      <c r="I62" s="247"/>
      <c r="J62" s="277">
        <f>117940200/1000000</f>
        <v>117.9402</v>
      </c>
      <c r="K62" s="247"/>
      <c r="L62" s="247"/>
      <c r="M62" s="248"/>
      <c r="HK62" s="128"/>
      <c r="HL62" s="128"/>
      <c r="HT62" s="128"/>
      <c r="HU62" s="128"/>
      <c r="HV62" s="128"/>
      <c r="HW62" s="128"/>
      <c r="HX62" s="128"/>
      <c r="HY62" s="128"/>
      <c r="HZ62" s="128"/>
      <c r="IA62" s="128"/>
      <c r="IB62" s="128"/>
      <c r="IC62" s="128"/>
      <c r="ID62" s="128"/>
      <c r="IE62" s="128"/>
      <c r="IF62" s="128"/>
      <c r="IG62" s="128"/>
      <c r="RG62" s="128"/>
      <c r="RH62" s="128"/>
      <c r="RP62" s="128"/>
      <c r="RQ62" s="128"/>
      <c r="RR62" s="128"/>
      <c r="RS62" s="128"/>
      <c r="RT62" s="128"/>
      <c r="RU62" s="128"/>
      <c r="RV62" s="128"/>
      <c r="RW62" s="128"/>
      <c r="RX62" s="128"/>
      <c r="RY62" s="128"/>
      <c r="RZ62" s="128"/>
      <c r="SA62" s="128"/>
      <c r="SB62" s="128"/>
      <c r="SC62" s="128"/>
      <c r="ABC62" s="128"/>
      <c r="ABD62" s="128"/>
      <c r="ABL62" s="128"/>
      <c r="ABM62" s="128"/>
      <c r="ABN62" s="128"/>
      <c r="ABO62" s="128"/>
      <c r="ABP62" s="128"/>
      <c r="ABQ62" s="128"/>
      <c r="ABR62" s="128"/>
      <c r="ABS62" s="128"/>
      <c r="ABT62" s="128"/>
      <c r="ABU62" s="128"/>
      <c r="ABV62" s="128"/>
      <c r="ABW62" s="128"/>
      <c r="ABX62" s="128"/>
      <c r="ABY62" s="128"/>
      <c r="AKY62" s="128"/>
      <c r="AKZ62" s="128"/>
      <c r="ALH62" s="128"/>
      <c r="ALI62" s="128"/>
      <c r="ALJ62" s="128"/>
      <c r="ALK62" s="128"/>
      <c r="ALL62" s="128"/>
      <c r="ALM62" s="128"/>
      <c r="ALN62" s="128"/>
      <c r="ALO62" s="128"/>
      <c r="ALP62" s="128"/>
      <c r="ALQ62" s="128"/>
      <c r="ALR62" s="128"/>
      <c r="ALS62" s="128"/>
      <c r="ALT62" s="128"/>
      <c r="ALU62" s="128"/>
      <c r="AUU62" s="128"/>
      <c r="AUV62" s="128"/>
      <c r="AVD62" s="128"/>
      <c r="AVE62" s="128"/>
      <c r="AVF62" s="128"/>
      <c r="AVG62" s="128"/>
      <c r="AVH62" s="128"/>
      <c r="AVI62" s="128"/>
      <c r="AVJ62" s="128"/>
      <c r="AVK62" s="128"/>
      <c r="AVL62" s="128"/>
      <c r="AVM62" s="128"/>
      <c r="AVN62" s="128"/>
      <c r="AVO62" s="128"/>
      <c r="AVP62" s="128"/>
      <c r="AVQ62" s="128"/>
      <c r="BEQ62" s="128"/>
      <c r="BER62" s="128"/>
      <c r="BEZ62" s="128"/>
      <c r="BFA62" s="128"/>
      <c r="BFB62" s="128"/>
      <c r="BFC62" s="128"/>
      <c r="BFD62" s="128"/>
      <c r="BFE62" s="128"/>
      <c r="BFF62" s="128"/>
      <c r="BFG62" s="128"/>
      <c r="BFH62" s="128"/>
      <c r="BFI62" s="128"/>
      <c r="BFJ62" s="128"/>
      <c r="BFK62" s="128"/>
      <c r="BFL62" s="128"/>
      <c r="BFM62" s="128"/>
      <c r="BOM62" s="128"/>
      <c r="BON62" s="128"/>
      <c r="BOV62" s="128"/>
      <c r="BOW62" s="128"/>
      <c r="BOX62" s="128"/>
      <c r="BOY62" s="128"/>
      <c r="BOZ62" s="128"/>
      <c r="BPA62" s="128"/>
      <c r="BPB62" s="128"/>
      <c r="BPC62" s="128"/>
      <c r="BPD62" s="128"/>
      <c r="BPE62" s="128"/>
      <c r="BPF62" s="128"/>
      <c r="BPG62" s="128"/>
      <c r="BPH62" s="128"/>
      <c r="BPI62" s="128"/>
      <c r="BYI62" s="128"/>
      <c r="BYJ62" s="128"/>
      <c r="BYR62" s="128"/>
      <c r="BYS62" s="128"/>
      <c r="BYT62" s="128"/>
      <c r="BYU62" s="128"/>
      <c r="BYV62" s="128"/>
      <c r="BYW62" s="128"/>
      <c r="BYX62" s="128"/>
      <c r="BYY62" s="128"/>
      <c r="BYZ62" s="128"/>
      <c r="BZA62" s="128"/>
      <c r="BZB62" s="128"/>
      <c r="BZC62" s="128"/>
      <c r="BZD62" s="128"/>
      <c r="BZE62" s="128"/>
      <c r="CIE62" s="128"/>
      <c r="CIF62" s="128"/>
      <c r="CIN62" s="128"/>
      <c r="CIO62" s="128"/>
      <c r="CIP62" s="128"/>
      <c r="CIQ62" s="128"/>
      <c r="CIR62" s="128"/>
      <c r="CIS62" s="128"/>
      <c r="CIT62" s="128"/>
      <c r="CIU62" s="128"/>
      <c r="CIV62" s="128"/>
      <c r="CIW62" s="128"/>
      <c r="CIX62" s="128"/>
      <c r="CIY62" s="128"/>
      <c r="CIZ62" s="128"/>
      <c r="CJA62" s="128"/>
      <c r="CSA62" s="128"/>
      <c r="CSB62" s="128"/>
      <c r="CSJ62" s="128"/>
      <c r="CSK62" s="128"/>
      <c r="CSL62" s="128"/>
      <c r="CSM62" s="128"/>
      <c r="CSN62" s="128"/>
      <c r="CSO62" s="128"/>
      <c r="CSP62" s="128"/>
      <c r="CSQ62" s="128"/>
      <c r="CSR62" s="128"/>
      <c r="CSS62" s="128"/>
      <c r="CST62" s="128"/>
      <c r="CSU62" s="128"/>
      <c r="CSV62" s="128"/>
      <c r="CSW62" s="128"/>
      <c r="DBW62" s="128"/>
      <c r="DBX62" s="128"/>
      <c r="DCF62" s="128"/>
      <c r="DCG62" s="128"/>
      <c r="DCH62" s="128"/>
      <c r="DCI62" s="128"/>
      <c r="DCJ62" s="128"/>
      <c r="DCK62" s="128"/>
      <c r="DCL62" s="128"/>
      <c r="DCM62" s="128"/>
      <c r="DCN62" s="128"/>
      <c r="DCO62" s="128"/>
      <c r="DCP62" s="128"/>
      <c r="DCQ62" s="128"/>
      <c r="DCR62" s="128"/>
      <c r="DCS62" s="128"/>
      <c r="DLS62" s="128"/>
      <c r="DLT62" s="128"/>
      <c r="DMB62" s="128"/>
      <c r="DMC62" s="128"/>
      <c r="DMD62" s="128"/>
      <c r="DME62" s="128"/>
      <c r="DMF62" s="128"/>
      <c r="DMG62" s="128"/>
      <c r="DMH62" s="128"/>
      <c r="DMI62" s="128"/>
      <c r="DMJ62" s="128"/>
      <c r="DMK62" s="128"/>
      <c r="DML62" s="128"/>
      <c r="DMM62" s="128"/>
      <c r="DMN62" s="128"/>
      <c r="DMO62" s="128"/>
      <c r="DVO62" s="128"/>
      <c r="DVP62" s="128"/>
      <c r="DVX62" s="128"/>
      <c r="DVY62" s="128"/>
      <c r="DVZ62" s="128"/>
      <c r="DWA62" s="128"/>
      <c r="DWB62" s="128"/>
      <c r="DWC62" s="128"/>
      <c r="DWD62" s="128"/>
      <c r="DWE62" s="128"/>
      <c r="DWF62" s="128"/>
      <c r="DWG62" s="128"/>
      <c r="DWH62" s="128"/>
      <c r="DWI62" s="128"/>
      <c r="DWJ62" s="128"/>
      <c r="DWK62" s="128"/>
      <c r="EFK62" s="128"/>
      <c r="EFL62" s="128"/>
      <c r="EFT62" s="128"/>
      <c r="EFU62" s="128"/>
      <c r="EFV62" s="128"/>
      <c r="EFW62" s="128"/>
      <c r="EFX62" s="128"/>
      <c r="EFY62" s="128"/>
      <c r="EFZ62" s="128"/>
      <c r="EGA62" s="128"/>
      <c r="EGB62" s="128"/>
      <c r="EGC62" s="128"/>
      <c r="EGD62" s="128"/>
      <c r="EGE62" s="128"/>
      <c r="EGF62" s="128"/>
      <c r="EGG62" s="128"/>
      <c r="EPG62" s="128"/>
      <c r="EPH62" s="128"/>
      <c r="EPP62" s="128"/>
      <c r="EPQ62" s="128"/>
      <c r="EPR62" s="128"/>
      <c r="EPS62" s="128"/>
      <c r="EPT62" s="128"/>
      <c r="EPU62" s="128"/>
      <c r="EPV62" s="128"/>
      <c r="EPW62" s="128"/>
      <c r="EPX62" s="128"/>
      <c r="EPY62" s="128"/>
      <c r="EPZ62" s="128"/>
      <c r="EQA62" s="128"/>
      <c r="EQB62" s="128"/>
      <c r="EQC62" s="128"/>
      <c r="EZC62" s="128"/>
      <c r="EZD62" s="128"/>
      <c r="EZL62" s="128"/>
      <c r="EZM62" s="128"/>
      <c r="EZN62" s="128"/>
      <c r="EZO62" s="128"/>
      <c r="EZP62" s="128"/>
      <c r="EZQ62" s="128"/>
      <c r="EZR62" s="128"/>
      <c r="EZS62" s="128"/>
      <c r="EZT62" s="128"/>
      <c r="EZU62" s="128"/>
      <c r="EZV62" s="128"/>
      <c r="EZW62" s="128"/>
      <c r="EZX62" s="128"/>
      <c r="EZY62" s="128"/>
      <c r="FIY62" s="128"/>
      <c r="FIZ62" s="128"/>
      <c r="FJH62" s="128"/>
      <c r="FJI62" s="128"/>
      <c r="FJJ62" s="128"/>
      <c r="FJK62" s="128"/>
      <c r="FJL62" s="128"/>
      <c r="FJM62" s="128"/>
      <c r="FJN62" s="128"/>
      <c r="FJO62" s="128"/>
      <c r="FJP62" s="128"/>
      <c r="FJQ62" s="128"/>
      <c r="FJR62" s="128"/>
      <c r="FJS62" s="128"/>
      <c r="FJT62" s="128"/>
      <c r="FJU62" s="128"/>
      <c r="FSU62" s="128"/>
      <c r="FSV62" s="128"/>
      <c r="FTD62" s="128"/>
      <c r="FTE62" s="128"/>
      <c r="FTF62" s="128"/>
      <c r="FTG62" s="128"/>
      <c r="FTH62" s="128"/>
      <c r="FTI62" s="128"/>
      <c r="FTJ62" s="128"/>
      <c r="FTK62" s="128"/>
      <c r="FTL62" s="128"/>
      <c r="FTM62" s="128"/>
      <c r="FTN62" s="128"/>
      <c r="FTO62" s="128"/>
      <c r="FTP62" s="128"/>
      <c r="FTQ62" s="128"/>
      <c r="GCQ62" s="128"/>
      <c r="GCR62" s="128"/>
      <c r="GCZ62" s="128"/>
      <c r="GDA62" s="128"/>
      <c r="GDB62" s="128"/>
      <c r="GDC62" s="128"/>
      <c r="GDD62" s="128"/>
      <c r="GDE62" s="128"/>
      <c r="GDF62" s="128"/>
      <c r="GDG62" s="128"/>
      <c r="GDH62" s="128"/>
      <c r="GDI62" s="128"/>
      <c r="GDJ62" s="128"/>
      <c r="GDK62" s="128"/>
      <c r="GDL62" s="128"/>
      <c r="GDM62" s="128"/>
      <c r="GMM62" s="128"/>
      <c r="GMN62" s="128"/>
      <c r="GMV62" s="128"/>
      <c r="GMW62" s="128"/>
      <c r="GMX62" s="128"/>
      <c r="GMY62" s="128"/>
      <c r="GMZ62" s="128"/>
      <c r="GNA62" s="128"/>
      <c r="GNB62" s="128"/>
      <c r="GNC62" s="128"/>
      <c r="GND62" s="128"/>
      <c r="GNE62" s="128"/>
      <c r="GNF62" s="128"/>
      <c r="GNG62" s="128"/>
      <c r="GNH62" s="128"/>
      <c r="GNI62" s="128"/>
      <c r="GWI62" s="128"/>
      <c r="GWJ62" s="128"/>
      <c r="GWR62" s="128"/>
      <c r="GWS62" s="128"/>
      <c r="GWT62" s="128"/>
      <c r="GWU62" s="128"/>
      <c r="GWV62" s="128"/>
      <c r="GWW62" s="128"/>
      <c r="GWX62" s="128"/>
      <c r="GWY62" s="128"/>
      <c r="GWZ62" s="128"/>
      <c r="GXA62" s="128"/>
      <c r="GXB62" s="128"/>
      <c r="GXC62" s="128"/>
      <c r="GXD62" s="128"/>
      <c r="GXE62" s="128"/>
      <c r="HGE62" s="128"/>
      <c r="HGF62" s="128"/>
      <c r="HGN62" s="128"/>
      <c r="HGO62" s="128"/>
      <c r="HGP62" s="128"/>
      <c r="HGQ62" s="128"/>
      <c r="HGR62" s="128"/>
      <c r="HGS62" s="128"/>
      <c r="HGT62" s="128"/>
      <c r="HGU62" s="128"/>
      <c r="HGV62" s="128"/>
      <c r="HGW62" s="128"/>
      <c r="HGX62" s="128"/>
      <c r="HGY62" s="128"/>
      <c r="HGZ62" s="128"/>
      <c r="HHA62" s="128"/>
      <c r="HQA62" s="128"/>
      <c r="HQB62" s="128"/>
      <c r="HQJ62" s="128"/>
      <c r="HQK62" s="128"/>
      <c r="HQL62" s="128"/>
      <c r="HQM62" s="128"/>
      <c r="HQN62" s="128"/>
      <c r="HQO62" s="128"/>
      <c r="HQP62" s="128"/>
      <c r="HQQ62" s="128"/>
      <c r="HQR62" s="128"/>
      <c r="HQS62" s="128"/>
      <c r="HQT62" s="128"/>
      <c r="HQU62" s="128"/>
      <c r="HQV62" s="128"/>
      <c r="HQW62" s="128"/>
      <c r="HZW62" s="128"/>
      <c r="HZX62" s="128"/>
      <c r="IAF62" s="128"/>
      <c r="IAG62" s="128"/>
      <c r="IAH62" s="128"/>
      <c r="IAI62" s="128"/>
      <c r="IAJ62" s="128"/>
      <c r="IAK62" s="128"/>
      <c r="IAL62" s="128"/>
      <c r="IAM62" s="128"/>
      <c r="IAN62" s="128"/>
      <c r="IAO62" s="128"/>
      <c r="IAP62" s="128"/>
      <c r="IAQ62" s="128"/>
      <c r="IAR62" s="128"/>
      <c r="IAS62" s="128"/>
      <c r="IJS62" s="128"/>
      <c r="IJT62" s="128"/>
      <c r="IKB62" s="128"/>
      <c r="IKC62" s="128"/>
      <c r="IKD62" s="128"/>
      <c r="IKE62" s="128"/>
      <c r="IKF62" s="128"/>
      <c r="IKG62" s="128"/>
      <c r="IKH62" s="128"/>
      <c r="IKI62" s="128"/>
      <c r="IKJ62" s="128"/>
      <c r="IKK62" s="128"/>
      <c r="IKL62" s="128"/>
      <c r="IKM62" s="128"/>
      <c r="IKN62" s="128"/>
      <c r="IKO62" s="128"/>
      <c r="ITO62" s="128"/>
      <c r="ITP62" s="128"/>
      <c r="ITX62" s="128"/>
      <c r="ITY62" s="128"/>
      <c r="ITZ62" s="128"/>
      <c r="IUA62" s="128"/>
      <c r="IUB62" s="128"/>
      <c r="IUC62" s="128"/>
      <c r="IUD62" s="128"/>
      <c r="IUE62" s="128"/>
      <c r="IUF62" s="128"/>
      <c r="IUG62" s="128"/>
      <c r="IUH62" s="128"/>
      <c r="IUI62" s="128"/>
      <c r="IUJ62" s="128"/>
      <c r="IUK62" s="128"/>
      <c r="JDK62" s="128"/>
      <c r="JDL62" s="128"/>
      <c r="JDT62" s="128"/>
      <c r="JDU62" s="128"/>
      <c r="JDV62" s="128"/>
      <c r="JDW62" s="128"/>
      <c r="JDX62" s="128"/>
      <c r="JDY62" s="128"/>
      <c r="JDZ62" s="128"/>
      <c r="JEA62" s="128"/>
      <c r="JEB62" s="128"/>
      <c r="JEC62" s="128"/>
      <c r="JED62" s="128"/>
      <c r="JEE62" s="128"/>
      <c r="JEF62" s="128"/>
      <c r="JEG62" s="128"/>
      <c r="JNG62" s="128"/>
      <c r="JNH62" s="128"/>
      <c r="JNP62" s="128"/>
      <c r="JNQ62" s="128"/>
      <c r="JNR62" s="128"/>
      <c r="JNS62" s="128"/>
      <c r="JNT62" s="128"/>
      <c r="JNU62" s="128"/>
      <c r="JNV62" s="128"/>
      <c r="JNW62" s="128"/>
      <c r="JNX62" s="128"/>
      <c r="JNY62" s="128"/>
      <c r="JNZ62" s="128"/>
      <c r="JOA62" s="128"/>
      <c r="JOB62" s="128"/>
      <c r="JOC62" s="128"/>
      <c r="JXC62" s="128"/>
      <c r="JXD62" s="128"/>
      <c r="JXL62" s="128"/>
      <c r="JXM62" s="128"/>
      <c r="JXN62" s="128"/>
      <c r="JXO62" s="128"/>
      <c r="JXP62" s="128"/>
      <c r="JXQ62" s="128"/>
      <c r="JXR62" s="128"/>
      <c r="JXS62" s="128"/>
      <c r="JXT62" s="128"/>
      <c r="JXU62" s="128"/>
      <c r="JXV62" s="128"/>
      <c r="JXW62" s="128"/>
      <c r="JXX62" s="128"/>
      <c r="JXY62" s="128"/>
      <c r="KGY62" s="128"/>
      <c r="KGZ62" s="128"/>
      <c r="KHH62" s="128"/>
      <c r="KHI62" s="128"/>
      <c r="KHJ62" s="128"/>
      <c r="KHK62" s="128"/>
      <c r="KHL62" s="128"/>
      <c r="KHM62" s="128"/>
      <c r="KHN62" s="128"/>
      <c r="KHO62" s="128"/>
      <c r="KHP62" s="128"/>
      <c r="KHQ62" s="128"/>
      <c r="KHR62" s="128"/>
      <c r="KHS62" s="128"/>
      <c r="KHT62" s="128"/>
      <c r="KHU62" s="128"/>
      <c r="KQU62" s="128"/>
      <c r="KQV62" s="128"/>
      <c r="KRD62" s="128"/>
      <c r="KRE62" s="128"/>
      <c r="KRF62" s="128"/>
      <c r="KRG62" s="128"/>
      <c r="KRH62" s="128"/>
      <c r="KRI62" s="128"/>
      <c r="KRJ62" s="128"/>
      <c r="KRK62" s="128"/>
      <c r="KRL62" s="128"/>
      <c r="KRM62" s="128"/>
      <c r="KRN62" s="128"/>
      <c r="KRO62" s="128"/>
      <c r="KRP62" s="128"/>
      <c r="KRQ62" s="128"/>
      <c r="LAQ62" s="128"/>
      <c r="LAR62" s="128"/>
      <c r="LAZ62" s="128"/>
      <c r="LBA62" s="128"/>
      <c r="LBB62" s="128"/>
      <c r="LBC62" s="128"/>
      <c r="LBD62" s="128"/>
      <c r="LBE62" s="128"/>
      <c r="LBF62" s="128"/>
      <c r="LBG62" s="128"/>
      <c r="LBH62" s="128"/>
      <c r="LBI62" s="128"/>
      <c r="LBJ62" s="128"/>
      <c r="LBK62" s="128"/>
      <c r="LBL62" s="128"/>
      <c r="LBM62" s="128"/>
      <c r="LKM62" s="128"/>
      <c r="LKN62" s="128"/>
      <c r="LKV62" s="128"/>
      <c r="LKW62" s="128"/>
      <c r="LKX62" s="128"/>
      <c r="LKY62" s="128"/>
      <c r="LKZ62" s="128"/>
      <c r="LLA62" s="128"/>
      <c r="LLB62" s="128"/>
      <c r="LLC62" s="128"/>
      <c r="LLD62" s="128"/>
      <c r="LLE62" s="128"/>
      <c r="LLF62" s="128"/>
      <c r="LLG62" s="128"/>
      <c r="LLH62" s="128"/>
      <c r="LLI62" s="128"/>
      <c r="LUI62" s="128"/>
      <c r="LUJ62" s="128"/>
      <c r="LUR62" s="128"/>
      <c r="LUS62" s="128"/>
      <c r="LUT62" s="128"/>
      <c r="LUU62" s="128"/>
      <c r="LUV62" s="128"/>
      <c r="LUW62" s="128"/>
      <c r="LUX62" s="128"/>
      <c r="LUY62" s="128"/>
      <c r="LUZ62" s="128"/>
      <c r="LVA62" s="128"/>
      <c r="LVB62" s="128"/>
      <c r="LVC62" s="128"/>
      <c r="LVD62" s="128"/>
      <c r="LVE62" s="128"/>
      <c r="MEE62" s="128"/>
      <c r="MEF62" s="128"/>
      <c r="MEN62" s="128"/>
      <c r="MEO62" s="128"/>
      <c r="MEP62" s="128"/>
      <c r="MEQ62" s="128"/>
      <c r="MER62" s="128"/>
      <c r="MES62" s="128"/>
      <c r="MET62" s="128"/>
      <c r="MEU62" s="128"/>
      <c r="MEV62" s="128"/>
      <c r="MEW62" s="128"/>
      <c r="MEX62" s="128"/>
      <c r="MEY62" s="128"/>
      <c r="MEZ62" s="128"/>
      <c r="MFA62" s="128"/>
      <c r="MOA62" s="128"/>
      <c r="MOB62" s="128"/>
      <c r="MOJ62" s="128"/>
      <c r="MOK62" s="128"/>
      <c r="MOL62" s="128"/>
      <c r="MOM62" s="128"/>
      <c r="MON62" s="128"/>
      <c r="MOO62" s="128"/>
      <c r="MOP62" s="128"/>
      <c r="MOQ62" s="128"/>
      <c r="MOR62" s="128"/>
      <c r="MOS62" s="128"/>
      <c r="MOT62" s="128"/>
      <c r="MOU62" s="128"/>
      <c r="MOV62" s="128"/>
      <c r="MOW62" s="128"/>
      <c r="MXW62" s="128"/>
      <c r="MXX62" s="128"/>
      <c r="MYF62" s="128"/>
      <c r="MYG62" s="128"/>
      <c r="MYH62" s="128"/>
      <c r="MYI62" s="128"/>
      <c r="MYJ62" s="128"/>
      <c r="MYK62" s="128"/>
      <c r="MYL62" s="128"/>
      <c r="MYM62" s="128"/>
      <c r="MYN62" s="128"/>
      <c r="MYO62" s="128"/>
      <c r="MYP62" s="128"/>
      <c r="MYQ62" s="128"/>
      <c r="MYR62" s="128"/>
      <c r="MYS62" s="128"/>
      <c r="NHS62" s="128"/>
      <c r="NHT62" s="128"/>
      <c r="NIB62" s="128"/>
      <c r="NIC62" s="128"/>
      <c r="NID62" s="128"/>
      <c r="NIE62" s="128"/>
      <c r="NIF62" s="128"/>
      <c r="NIG62" s="128"/>
      <c r="NIH62" s="128"/>
      <c r="NII62" s="128"/>
      <c r="NIJ62" s="128"/>
      <c r="NIK62" s="128"/>
      <c r="NIL62" s="128"/>
      <c r="NIM62" s="128"/>
      <c r="NIN62" s="128"/>
      <c r="NIO62" s="128"/>
      <c r="NRO62" s="128"/>
      <c r="NRP62" s="128"/>
      <c r="NRX62" s="128"/>
      <c r="NRY62" s="128"/>
      <c r="NRZ62" s="128"/>
      <c r="NSA62" s="128"/>
      <c r="NSB62" s="128"/>
      <c r="NSC62" s="128"/>
      <c r="NSD62" s="128"/>
      <c r="NSE62" s="128"/>
      <c r="NSF62" s="128"/>
      <c r="NSG62" s="128"/>
      <c r="NSH62" s="128"/>
      <c r="NSI62" s="128"/>
      <c r="NSJ62" s="128"/>
      <c r="NSK62" s="128"/>
      <c r="OBK62" s="128"/>
      <c r="OBL62" s="128"/>
      <c r="OBT62" s="128"/>
      <c r="OBU62" s="128"/>
      <c r="OBV62" s="128"/>
      <c r="OBW62" s="128"/>
      <c r="OBX62" s="128"/>
      <c r="OBY62" s="128"/>
      <c r="OBZ62" s="128"/>
      <c r="OCA62" s="128"/>
      <c r="OCB62" s="128"/>
      <c r="OCC62" s="128"/>
      <c r="OCD62" s="128"/>
      <c r="OCE62" s="128"/>
      <c r="OCF62" s="128"/>
      <c r="OCG62" s="128"/>
      <c r="OLG62" s="128"/>
      <c r="OLH62" s="128"/>
      <c r="OLP62" s="128"/>
      <c r="OLQ62" s="128"/>
      <c r="OLR62" s="128"/>
      <c r="OLS62" s="128"/>
      <c r="OLT62" s="128"/>
      <c r="OLU62" s="128"/>
      <c r="OLV62" s="128"/>
      <c r="OLW62" s="128"/>
      <c r="OLX62" s="128"/>
      <c r="OLY62" s="128"/>
      <c r="OLZ62" s="128"/>
      <c r="OMA62" s="128"/>
      <c r="OMB62" s="128"/>
      <c r="OMC62" s="128"/>
      <c r="OVC62" s="128"/>
      <c r="OVD62" s="128"/>
      <c r="OVL62" s="128"/>
      <c r="OVM62" s="128"/>
      <c r="OVN62" s="128"/>
      <c r="OVO62" s="128"/>
      <c r="OVP62" s="128"/>
      <c r="OVQ62" s="128"/>
      <c r="OVR62" s="128"/>
      <c r="OVS62" s="128"/>
      <c r="OVT62" s="128"/>
      <c r="OVU62" s="128"/>
      <c r="OVV62" s="128"/>
      <c r="OVW62" s="128"/>
      <c r="OVX62" s="128"/>
      <c r="OVY62" s="128"/>
      <c r="PEY62" s="128"/>
      <c r="PEZ62" s="128"/>
      <c r="PFH62" s="128"/>
      <c r="PFI62" s="128"/>
      <c r="PFJ62" s="128"/>
      <c r="PFK62" s="128"/>
      <c r="PFL62" s="128"/>
      <c r="PFM62" s="128"/>
      <c r="PFN62" s="128"/>
      <c r="PFO62" s="128"/>
      <c r="PFP62" s="128"/>
      <c r="PFQ62" s="128"/>
      <c r="PFR62" s="128"/>
      <c r="PFS62" s="128"/>
      <c r="PFT62" s="128"/>
      <c r="PFU62" s="128"/>
      <c r="POU62" s="128"/>
      <c r="POV62" s="128"/>
      <c r="PPD62" s="128"/>
      <c r="PPE62" s="128"/>
      <c r="PPF62" s="128"/>
      <c r="PPG62" s="128"/>
      <c r="PPH62" s="128"/>
      <c r="PPI62" s="128"/>
      <c r="PPJ62" s="128"/>
      <c r="PPK62" s="128"/>
      <c r="PPL62" s="128"/>
      <c r="PPM62" s="128"/>
      <c r="PPN62" s="128"/>
      <c r="PPO62" s="128"/>
      <c r="PPP62" s="128"/>
      <c r="PPQ62" s="128"/>
      <c r="PYQ62" s="128"/>
      <c r="PYR62" s="128"/>
      <c r="PYZ62" s="128"/>
      <c r="PZA62" s="128"/>
      <c r="PZB62" s="128"/>
      <c r="PZC62" s="128"/>
      <c r="PZD62" s="128"/>
      <c r="PZE62" s="128"/>
      <c r="PZF62" s="128"/>
      <c r="PZG62" s="128"/>
      <c r="PZH62" s="128"/>
      <c r="PZI62" s="128"/>
      <c r="PZJ62" s="128"/>
      <c r="PZK62" s="128"/>
      <c r="PZL62" s="128"/>
      <c r="PZM62" s="128"/>
      <c r="QIM62" s="128"/>
      <c r="QIN62" s="128"/>
      <c r="QIV62" s="128"/>
      <c r="QIW62" s="128"/>
      <c r="QIX62" s="128"/>
      <c r="QIY62" s="128"/>
      <c r="QIZ62" s="128"/>
      <c r="QJA62" s="128"/>
      <c r="QJB62" s="128"/>
      <c r="QJC62" s="128"/>
      <c r="QJD62" s="128"/>
      <c r="QJE62" s="128"/>
      <c r="QJF62" s="128"/>
      <c r="QJG62" s="128"/>
      <c r="QJH62" s="128"/>
      <c r="QJI62" s="128"/>
      <c r="QSI62" s="128"/>
      <c r="QSJ62" s="128"/>
      <c r="QSR62" s="128"/>
      <c r="QSS62" s="128"/>
      <c r="QST62" s="128"/>
      <c r="QSU62" s="128"/>
      <c r="QSV62" s="128"/>
      <c r="QSW62" s="128"/>
      <c r="QSX62" s="128"/>
      <c r="QSY62" s="128"/>
      <c r="QSZ62" s="128"/>
      <c r="QTA62" s="128"/>
      <c r="QTB62" s="128"/>
      <c r="QTC62" s="128"/>
      <c r="QTD62" s="128"/>
      <c r="QTE62" s="128"/>
      <c r="RCE62" s="128"/>
      <c r="RCF62" s="128"/>
      <c r="RCN62" s="128"/>
      <c r="RCO62" s="128"/>
      <c r="RCP62" s="128"/>
      <c r="RCQ62" s="128"/>
      <c r="RCR62" s="128"/>
      <c r="RCS62" s="128"/>
      <c r="RCT62" s="128"/>
      <c r="RCU62" s="128"/>
      <c r="RCV62" s="128"/>
      <c r="RCW62" s="128"/>
      <c r="RCX62" s="128"/>
      <c r="RCY62" s="128"/>
      <c r="RCZ62" s="128"/>
      <c r="RDA62" s="128"/>
      <c r="RMA62" s="128"/>
      <c r="RMB62" s="128"/>
      <c r="RMJ62" s="128"/>
      <c r="RMK62" s="128"/>
      <c r="RML62" s="128"/>
      <c r="RMM62" s="128"/>
      <c r="RMN62" s="128"/>
      <c r="RMO62" s="128"/>
      <c r="RMP62" s="128"/>
      <c r="RMQ62" s="128"/>
      <c r="RMR62" s="128"/>
      <c r="RMS62" s="128"/>
      <c r="RMT62" s="128"/>
      <c r="RMU62" s="128"/>
      <c r="RMV62" s="128"/>
      <c r="RMW62" s="128"/>
      <c r="RVW62" s="128"/>
      <c r="RVX62" s="128"/>
      <c r="RWF62" s="128"/>
      <c r="RWG62" s="128"/>
      <c r="RWH62" s="128"/>
      <c r="RWI62" s="128"/>
      <c r="RWJ62" s="128"/>
      <c r="RWK62" s="128"/>
      <c r="RWL62" s="128"/>
      <c r="RWM62" s="128"/>
      <c r="RWN62" s="128"/>
      <c r="RWO62" s="128"/>
      <c r="RWP62" s="128"/>
      <c r="RWQ62" s="128"/>
      <c r="RWR62" s="128"/>
      <c r="RWS62" s="128"/>
      <c r="SFS62" s="128"/>
      <c r="SFT62" s="128"/>
      <c r="SGB62" s="128"/>
      <c r="SGC62" s="128"/>
      <c r="SGD62" s="128"/>
      <c r="SGE62" s="128"/>
      <c r="SGF62" s="128"/>
      <c r="SGG62" s="128"/>
      <c r="SGH62" s="128"/>
      <c r="SGI62" s="128"/>
      <c r="SGJ62" s="128"/>
      <c r="SGK62" s="128"/>
      <c r="SGL62" s="128"/>
      <c r="SGM62" s="128"/>
      <c r="SGN62" s="128"/>
      <c r="SGO62" s="128"/>
      <c r="SPO62" s="128"/>
      <c r="SPP62" s="128"/>
      <c r="SPX62" s="128"/>
      <c r="SPY62" s="128"/>
      <c r="SPZ62" s="128"/>
      <c r="SQA62" s="128"/>
      <c r="SQB62" s="128"/>
      <c r="SQC62" s="128"/>
      <c r="SQD62" s="128"/>
      <c r="SQE62" s="128"/>
      <c r="SQF62" s="128"/>
      <c r="SQG62" s="128"/>
      <c r="SQH62" s="128"/>
      <c r="SQI62" s="128"/>
      <c r="SQJ62" s="128"/>
      <c r="SQK62" s="128"/>
      <c r="SZK62" s="128"/>
      <c r="SZL62" s="128"/>
      <c r="SZT62" s="128"/>
      <c r="SZU62" s="128"/>
      <c r="SZV62" s="128"/>
      <c r="SZW62" s="128"/>
      <c r="SZX62" s="128"/>
      <c r="SZY62" s="128"/>
      <c r="SZZ62" s="128"/>
      <c r="TAA62" s="128"/>
      <c r="TAB62" s="128"/>
      <c r="TAC62" s="128"/>
      <c r="TAD62" s="128"/>
      <c r="TAE62" s="128"/>
      <c r="TAF62" s="128"/>
      <c r="TAG62" s="128"/>
      <c r="TJG62" s="128"/>
      <c r="TJH62" s="128"/>
      <c r="TJP62" s="128"/>
      <c r="TJQ62" s="128"/>
      <c r="TJR62" s="128"/>
      <c r="TJS62" s="128"/>
      <c r="TJT62" s="128"/>
      <c r="TJU62" s="128"/>
      <c r="TJV62" s="128"/>
      <c r="TJW62" s="128"/>
      <c r="TJX62" s="128"/>
      <c r="TJY62" s="128"/>
      <c r="TJZ62" s="128"/>
      <c r="TKA62" s="128"/>
      <c r="TKB62" s="128"/>
      <c r="TKC62" s="128"/>
      <c r="TTC62" s="128"/>
      <c r="TTD62" s="128"/>
      <c r="TTL62" s="128"/>
      <c r="TTM62" s="128"/>
      <c r="TTN62" s="128"/>
      <c r="TTO62" s="128"/>
      <c r="TTP62" s="128"/>
      <c r="TTQ62" s="128"/>
      <c r="TTR62" s="128"/>
      <c r="TTS62" s="128"/>
      <c r="TTT62" s="128"/>
      <c r="TTU62" s="128"/>
      <c r="TTV62" s="128"/>
      <c r="TTW62" s="128"/>
      <c r="TTX62" s="128"/>
      <c r="TTY62" s="128"/>
      <c r="UCY62" s="128"/>
      <c r="UCZ62" s="128"/>
      <c r="UDH62" s="128"/>
      <c r="UDI62" s="128"/>
      <c r="UDJ62" s="128"/>
      <c r="UDK62" s="128"/>
      <c r="UDL62" s="128"/>
      <c r="UDM62" s="128"/>
      <c r="UDN62" s="128"/>
      <c r="UDO62" s="128"/>
      <c r="UDP62" s="128"/>
      <c r="UDQ62" s="128"/>
      <c r="UDR62" s="128"/>
      <c r="UDS62" s="128"/>
      <c r="UDT62" s="128"/>
      <c r="UDU62" s="128"/>
      <c r="UMU62" s="128"/>
      <c r="UMV62" s="128"/>
      <c r="UND62" s="128"/>
      <c r="UNE62" s="128"/>
      <c r="UNF62" s="128"/>
      <c r="UNG62" s="128"/>
      <c r="UNH62" s="128"/>
      <c r="UNI62" s="128"/>
      <c r="UNJ62" s="128"/>
      <c r="UNK62" s="128"/>
      <c r="UNL62" s="128"/>
      <c r="UNM62" s="128"/>
      <c r="UNN62" s="128"/>
      <c r="UNO62" s="128"/>
      <c r="UNP62" s="128"/>
      <c r="UNQ62" s="128"/>
      <c r="UWQ62" s="128"/>
      <c r="UWR62" s="128"/>
      <c r="UWZ62" s="128"/>
      <c r="UXA62" s="128"/>
      <c r="UXB62" s="128"/>
      <c r="UXC62" s="128"/>
      <c r="UXD62" s="128"/>
      <c r="UXE62" s="128"/>
      <c r="UXF62" s="128"/>
      <c r="UXG62" s="128"/>
      <c r="UXH62" s="128"/>
      <c r="UXI62" s="128"/>
      <c r="UXJ62" s="128"/>
      <c r="UXK62" s="128"/>
      <c r="UXL62" s="128"/>
      <c r="UXM62" s="128"/>
      <c r="VGM62" s="128"/>
      <c r="VGN62" s="128"/>
      <c r="VGV62" s="128"/>
      <c r="VGW62" s="128"/>
      <c r="VGX62" s="128"/>
      <c r="VGY62" s="128"/>
      <c r="VGZ62" s="128"/>
      <c r="VHA62" s="128"/>
      <c r="VHB62" s="128"/>
      <c r="VHC62" s="128"/>
      <c r="VHD62" s="128"/>
      <c r="VHE62" s="128"/>
      <c r="VHF62" s="128"/>
      <c r="VHG62" s="128"/>
      <c r="VHH62" s="128"/>
      <c r="VHI62" s="128"/>
      <c r="VQI62" s="128"/>
      <c r="VQJ62" s="128"/>
      <c r="VQR62" s="128"/>
      <c r="VQS62" s="128"/>
      <c r="VQT62" s="128"/>
      <c r="VQU62" s="128"/>
      <c r="VQV62" s="128"/>
      <c r="VQW62" s="128"/>
      <c r="VQX62" s="128"/>
      <c r="VQY62" s="128"/>
      <c r="VQZ62" s="128"/>
      <c r="VRA62" s="128"/>
      <c r="VRB62" s="128"/>
      <c r="VRC62" s="128"/>
      <c r="VRD62" s="128"/>
      <c r="VRE62" s="128"/>
      <c r="WAE62" s="128"/>
      <c r="WAF62" s="128"/>
      <c r="WAN62" s="128"/>
      <c r="WAO62" s="128"/>
      <c r="WAP62" s="128"/>
      <c r="WAQ62" s="128"/>
      <c r="WAR62" s="128"/>
      <c r="WAS62" s="128"/>
      <c r="WAT62" s="128"/>
      <c r="WAU62" s="128"/>
      <c r="WAV62" s="128"/>
      <c r="WAW62" s="128"/>
      <c r="WAX62" s="128"/>
      <c r="WAY62" s="128"/>
      <c r="WAZ62" s="128"/>
      <c r="WBA62" s="128"/>
      <c r="WKA62" s="128"/>
      <c r="WKB62" s="128"/>
      <c r="WKJ62" s="128"/>
      <c r="WKK62" s="128"/>
      <c r="WKL62" s="128"/>
      <c r="WKM62" s="128"/>
      <c r="WKN62" s="128"/>
      <c r="WKO62" s="128"/>
      <c r="WKP62" s="128"/>
      <c r="WKQ62" s="128"/>
      <c r="WKR62" s="128"/>
      <c r="WKS62" s="128"/>
      <c r="WKT62" s="128"/>
      <c r="WKU62" s="128"/>
      <c r="WKV62" s="128"/>
      <c r="WKW62" s="128"/>
      <c r="WTW62" s="128"/>
      <c r="WTX62" s="128"/>
      <c r="WUF62" s="128"/>
      <c r="WUG62" s="128"/>
      <c r="WUH62" s="128"/>
      <c r="WUI62" s="128"/>
      <c r="WUJ62" s="128"/>
      <c r="WUK62" s="128"/>
      <c r="WUL62" s="128"/>
      <c r="WUM62" s="128"/>
      <c r="WUN62" s="128"/>
      <c r="WUO62" s="128"/>
      <c r="WUP62" s="128"/>
      <c r="WUQ62" s="128"/>
      <c r="WUR62" s="128"/>
      <c r="WUS62" s="128"/>
    </row>
    <row r="63" spans="1:1009 1243:2033 2267:3057 3291:4081 4315:5105 5339:6129 6363:7153 7387:8177 8411:9201 9435:10225 10459:11249 11483:12273 12507:13297 13531:14321 14555:15345 15579:16113" ht="52.5" customHeight="1" outlineLevel="1">
      <c r="A63" s="137"/>
      <c r="B63" s="273" t="s">
        <v>428</v>
      </c>
      <c r="C63" s="248"/>
      <c r="D63" s="258">
        <v>330.96</v>
      </c>
      <c r="E63" s="257"/>
      <c r="F63" s="258">
        <v>330.96</v>
      </c>
      <c r="G63" s="245">
        <v>0</v>
      </c>
      <c r="H63" s="229">
        <f t="shared" si="0"/>
        <v>0</v>
      </c>
      <c r="I63" s="247"/>
      <c r="J63" s="247"/>
      <c r="K63" s="247"/>
      <c r="L63" s="247"/>
      <c r="M63" s="248"/>
      <c r="HK63" s="128"/>
      <c r="HL63" s="128"/>
      <c r="HT63" s="128"/>
      <c r="HU63" s="128"/>
      <c r="HV63" s="128"/>
      <c r="HW63" s="128"/>
      <c r="HX63" s="128"/>
      <c r="HY63" s="128"/>
      <c r="HZ63" s="128"/>
      <c r="IA63" s="128"/>
      <c r="IB63" s="128"/>
      <c r="IC63" s="128"/>
      <c r="ID63" s="128"/>
      <c r="IE63" s="128"/>
      <c r="IF63" s="128"/>
      <c r="IG63" s="128"/>
      <c r="RG63" s="128"/>
      <c r="RH63" s="128"/>
      <c r="RP63" s="128"/>
      <c r="RQ63" s="128"/>
      <c r="RR63" s="128"/>
      <c r="RS63" s="128"/>
      <c r="RT63" s="128"/>
      <c r="RU63" s="128"/>
      <c r="RV63" s="128"/>
      <c r="RW63" s="128"/>
      <c r="RX63" s="128"/>
      <c r="RY63" s="128"/>
      <c r="RZ63" s="128"/>
      <c r="SA63" s="128"/>
      <c r="SB63" s="128"/>
      <c r="SC63" s="128"/>
      <c r="ABC63" s="128"/>
      <c r="ABD63" s="128"/>
      <c r="ABL63" s="128"/>
      <c r="ABM63" s="128"/>
      <c r="ABN63" s="128"/>
      <c r="ABO63" s="128"/>
      <c r="ABP63" s="128"/>
      <c r="ABQ63" s="128"/>
      <c r="ABR63" s="128"/>
      <c r="ABS63" s="128"/>
      <c r="ABT63" s="128"/>
      <c r="ABU63" s="128"/>
      <c r="ABV63" s="128"/>
      <c r="ABW63" s="128"/>
      <c r="ABX63" s="128"/>
      <c r="ABY63" s="128"/>
      <c r="AKY63" s="128"/>
      <c r="AKZ63" s="128"/>
      <c r="ALH63" s="128"/>
      <c r="ALI63" s="128"/>
      <c r="ALJ63" s="128"/>
      <c r="ALK63" s="128"/>
      <c r="ALL63" s="128"/>
      <c r="ALM63" s="128"/>
      <c r="ALN63" s="128"/>
      <c r="ALO63" s="128"/>
      <c r="ALP63" s="128"/>
      <c r="ALQ63" s="128"/>
      <c r="ALR63" s="128"/>
      <c r="ALS63" s="128"/>
      <c r="ALT63" s="128"/>
      <c r="ALU63" s="128"/>
      <c r="AUU63" s="128"/>
      <c r="AUV63" s="128"/>
      <c r="AVD63" s="128"/>
      <c r="AVE63" s="128"/>
      <c r="AVF63" s="128"/>
      <c r="AVG63" s="128"/>
      <c r="AVH63" s="128"/>
      <c r="AVI63" s="128"/>
      <c r="AVJ63" s="128"/>
      <c r="AVK63" s="128"/>
      <c r="AVL63" s="128"/>
      <c r="AVM63" s="128"/>
      <c r="AVN63" s="128"/>
      <c r="AVO63" s="128"/>
      <c r="AVP63" s="128"/>
      <c r="AVQ63" s="128"/>
      <c r="BEQ63" s="128"/>
      <c r="BER63" s="128"/>
      <c r="BEZ63" s="128"/>
      <c r="BFA63" s="128"/>
      <c r="BFB63" s="128"/>
      <c r="BFC63" s="128"/>
      <c r="BFD63" s="128"/>
      <c r="BFE63" s="128"/>
      <c r="BFF63" s="128"/>
      <c r="BFG63" s="128"/>
      <c r="BFH63" s="128"/>
      <c r="BFI63" s="128"/>
      <c r="BFJ63" s="128"/>
      <c r="BFK63" s="128"/>
      <c r="BFL63" s="128"/>
      <c r="BFM63" s="128"/>
      <c r="BOM63" s="128"/>
      <c r="BON63" s="128"/>
      <c r="BOV63" s="128"/>
      <c r="BOW63" s="128"/>
      <c r="BOX63" s="128"/>
      <c r="BOY63" s="128"/>
      <c r="BOZ63" s="128"/>
      <c r="BPA63" s="128"/>
      <c r="BPB63" s="128"/>
      <c r="BPC63" s="128"/>
      <c r="BPD63" s="128"/>
      <c r="BPE63" s="128"/>
      <c r="BPF63" s="128"/>
      <c r="BPG63" s="128"/>
      <c r="BPH63" s="128"/>
      <c r="BPI63" s="128"/>
      <c r="BYI63" s="128"/>
      <c r="BYJ63" s="128"/>
      <c r="BYR63" s="128"/>
      <c r="BYS63" s="128"/>
      <c r="BYT63" s="128"/>
      <c r="BYU63" s="128"/>
      <c r="BYV63" s="128"/>
      <c r="BYW63" s="128"/>
      <c r="BYX63" s="128"/>
      <c r="BYY63" s="128"/>
      <c r="BYZ63" s="128"/>
      <c r="BZA63" s="128"/>
      <c r="BZB63" s="128"/>
      <c r="BZC63" s="128"/>
      <c r="BZD63" s="128"/>
      <c r="BZE63" s="128"/>
      <c r="CIE63" s="128"/>
      <c r="CIF63" s="128"/>
      <c r="CIN63" s="128"/>
      <c r="CIO63" s="128"/>
      <c r="CIP63" s="128"/>
      <c r="CIQ63" s="128"/>
      <c r="CIR63" s="128"/>
      <c r="CIS63" s="128"/>
      <c r="CIT63" s="128"/>
      <c r="CIU63" s="128"/>
      <c r="CIV63" s="128"/>
      <c r="CIW63" s="128"/>
      <c r="CIX63" s="128"/>
      <c r="CIY63" s="128"/>
      <c r="CIZ63" s="128"/>
      <c r="CJA63" s="128"/>
      <c r="CSA63" s="128"/>
      <c r="CSB63" s="128"/>
      <c r="CSJ63" s="128"/>
      <c r="CSK63" s="128"/>
      <c r="CSL63" s="128"/>
      <c r="CSM63" s="128"/>
      <c r="CSN63" s="128"/>
      <c r="CSO63" s="128"/>
      <c r="CSP63" s="128"/>
      <c r="CSQ63" s="128"/>
      <c r="CSR63" s="128"/>
      <c r="CSS63" s="128"/>
      <c r="CST63" s="128"/>
      <c r="CSU63" s="128"/>
      <c r="CSV63" s="128"/>
      <c r="CSW63" s="128"/>
      <c r="DBW63" s="128"/>
      <c r="DBX63" s="128"/>
      <c r="DCF63" s="128"/>
      <c r="DCG63" s="128"/>
      <c r="DCH63" s="128"/>
      <c r="DCI63" s="128"/>
      <c r="DCJ63" s="128"/>
      <c r="DCK63" s="128"/>
      <c r="DCL63" s="128"/>
      <c r="DCM63" s="128"/>
      <c r="DCN63" s="128"/>
      <c r="DCO63" s="128"/>
      <c r="DCP63" s="128"/>
      <c r="DCQ63" s="128"/>
      <c r="DCR63" s="128"/>
      <c r="DCS63" s="128"/>
      <c r="DLS63" s="128"/>
      <c r="DLT63" s="128"/>
      <c r="DMB63" s="128"/>
      <c r="DMC63" s="128"/>
      <c r="DMD63" s="128"/>
      <c r="DME63" s="128"/>
      <c r="DMF63" s="128"/>
      <c r="DMG63" s="128"/>
      <c r="DMH63" s="128"/>
      <c r="DMI63" s="128"/>
      <c r="DMJ63" s="128"/>
      <c r="DMK63" s="128"/>
      <c r="DML63" s="128"/>
      <c r="DMM63" s="128"/>
      <c r="DMN63" s="128"/>
      <c r="DMO63" s="128"/>
      <c r="DVO63" s="128"/>
      <c r="DVP63" s="128"/>
      <c r="DVX63" s="128"/>
      <c r="DVY63" s="128"/>
      <c r="DVZ63" s="128"/>
      <c r="DWA63" s="128"/>
      <c r="DWB63" s="128"/>
      <c r="DWC63" s="128"/>
      <c r="DWD63" s="128"/>
      <c r="DWE63" s="128"/>
      <c r="DWF63" s="128"/>
      <c r="DWG63" s="128"/>
      <c r="DWH63" s="128"/>
      <c r="DWI63" s="128"/>
      <c r="DWJ63" s="128"/>
      <c r="DWK63" s="128"/>
      <c r="EFK63" s="128"/>
      <c r="EFL63" s="128"/>
      <c r="EFT63" s="128"/>
      <c r="EFU63" s="128"/>
      <c r="EFV63" s="128"/>
      <c r="EFW63" s="128"/>
      <c r="EFX63" s="128"/>
      <c r="EFY63" s="128"/>
      <c r="EFZ63" s="128"/>
      <c r="EGA63" s="128"/>
      <c r="EGB63" s="128"/>
      <c r="EGC63" s="128"/>
      <c r="EGD63" s="128"/>
      <c r="EGE63" s="128"/>
      <c r="EGF63" s="128"/>
      <c r="EGG63" s="128"/>
      <c r="EPG63" s="128"/>
      <c r="EPH63" s="128"/>
      <c r="EPP63" s="128"/>
      <c r="EPQ63" s="128"/>
      <c r="EPR63" s="128"/>
      <c r="EPS63" s="128"/>
      <c r="EPT63" s="128"/>
      <c r="EPU63" s="128"/>
      <c r="EPV63" s="128"/>
      <c r="EPW63" s="128"/>
      <c r="EPX63" s="128"/>
      <c r="EPY63" s="128"/>
      <c r="EPZ63" s="128"/>
      <c r="EQA63" s="128"/>
      <c r="EQB63" s="128"/>
      <c r="EQC63" s="128"/>
      <c r="EZC63" s="128"/>
      <c r="EZD63" s="128"/>
      <c r="EZL63" s="128"/>
      <c r="EZM63" s="128"/>
      <c r="EZN63" s="128"/>
      <c r="EZO63" s="128"/>
      <c r="EZP63" s="128"/>
      <c r="EZQ63" s="128"/>
      <c r="EZR63" s="128"/>
      <c r="EZS63" s="128"/>
      <c r="EZT63" s="128"/>
      <c r="EZU63" s="128"/>
      <c r="EZV63" s="128"/>
      <c r="EZW63" s="128"/>
      <c r="EZX63" s="128"/>
      <c r="EZY63" s="128"/>
      <c r="FIY63" s="128"/>
      <c r="FIZ63" s="128"/>
      <c r="FJH63" s="128"/>
      <c r="FJI63" s="128"/>
      <c r="FJJ63" s="128"/>
      <c r="FJK63" s="128"/>
      <c r="FJL63" s="128"/>
      <c r="FJM63" s="128"/>
      <c r="FJN63" s="128"/>
      <c r="FJO63" s="128"/>
      <c r="FJP63" s="128"/>
      <c r="FJQ63" s="128"/>
      <c r="FJR63" s="128"/>
      <c r="FJS63" s="128"/>
      <c r="FJT63" s="128"/>
      <c r="FJU63" s="128"/>
      <c r="FSU63" s="128"/>
      <c r="FSV63" s="128"/>
      <c r="FTD63" s="128"/>
      <c r="FTE63" s="128"/>
      <c r="FTF63" s="128"/>
      <c r="FTG63" s="128"/>
      <c r="FTH63" s="128"/>
      <c r="FTI63" s="128"/>
      <c r="FTJ63" s="128"/>
      <c r="FTK63" s="128"/>
      <c r="FTL63" s="128"/>
      <c r="FTM63" s="128"/>
      <c r="FTN63" s="128"/>
      <c r="FTO63" s="128"/>
      <c r="FTP63" s="128"/>
      <c r="FTQ63" s="128"/>
      <c r="GCQ63" s="128"/>
      <c r="GCR63" s="128"/>
      <c r="GCZ63" s="128"/>
      <c r="GDA63" s="128"/>
      <c r="GDB63" s="128"/>
      <c r="GDC63" s="128"/>
      <c r="GDD63" s="128"/>
      <c r="GDE63" s="128"/>
      <c r="GDF63" s="128"/>
      <c r="GDG63" s="128"/>
      <c r="GDH63" s="128"/>
      <c r="GDI63" s="128"/>
      <c r="GDJ63" s="128"/>
      <c r="GDK63" s="128"/>
      <c r="GDL63" s="128"/>
      <c r="GDM63" s="128"/>
      <c r="GMM63" s="128"/>
      <c r="GMN63" s="128"/>
      <c r="GMV63" s="128"/>
      <c r="GMW63" s="128"/>
      <c r="GMX63" s="128"/>
      <c r="GMY63" s="128"/>
      <c r="GMZ63" s="128"/>
      <c r="GNA63" s="128"/>
      <c r="GNB63" s="128"/>
      <c r="GNC63" s="128"/>
      <c r="GND63" s="128"/>
      <c r="GNE63" s="128"/>
      <c r="GNF63" s="128"/>
      <c r="GNG63" s="128"/>
      <c r="GNH63" s="128"/>
      <c r="GNI63" s="128"/>
      <c r="GWI63" s="128"/>
      <c r="GWJ63" s="128"/>
      <c r="GWR63" s="128"/>
      <c r="GWS63" s="128"/>
      <c r="GWT63" s="128"/>
      <c r="GWU63" s="128"/>
      <c r="GWV63" s="128"/>
      <c r="GWW63" s="128"/>
      <c r="GWX63" s="128"/>
      <c r="GWY63" s="128"/>
      <c r="GWZ63" s="128"/>
      <c r="GXA63" s="128"/>
      <c r="GXB63" s="128"/>
      <c r="GXC63" s="128"/>
      <c r="GXD63" s="128"/>
      <c r="GXE63" s="128"/>
      <c r="HGE63" s="128"/>
      <c r="HGF63" s="128"/>
      <c r="HGN63" s="128"/>
      <c r="HGO63" s="128"/>
      <c r="HGP63" s="128"/>
      <c r="HGQ63" s="128"/>
      <c r="HGR63" s="128"/>
      <c r="HGS63" s="128"/>
      <c r="HGT63" s="128"/>
      <c r="HGU63" s="128"/>
      <c r="HGV63" s="128"/>
      <c r="HGW63" s="128"/>
      <c r="HGX63" s="128"/>
      <c r="HGY63" s="128"/>
      <c r="HGZ63" s="128"/>
      <c r="HHA63" s="128"/>
      <c r="HQA63" s="128"/>
      <c r="HQB63" s="128"/>
      <c r="HQJ63" s="128"/>
      <c r="HQK63" s="128"/>
      <c r="HQL63" s="128"/>
      <c r="HQM63" s="128"/>
      <c r="HQN63" s="128"/>
      <c r="HQO63" s="128"/>
      <c r="HQP63" s="128"/>
      <c r="HQQ63" s="128"/>
      <c r="HQR63" s="128"/>
      <c r="HQS63" s="128"/>
      <c r="HQT63" s="128"/>
      <c r="HQU63" s="128"/>
      <c r="HQV63" s="128"/>
      <c r="HQW63" s="128"/>
      <c r="HZW63" s="128"/>
      <c r="HZX63" s="128"/>
      <c r="IAF63" s="128"/>
      <c r="IAG63" s="128"/>
      <c r="IAH63" s="128"/>
      <c r="IAI63" s="128"/>
      <c r="IAJ63" s="128"/>
      <c r="IAK63" s="128"/>
      <c r="IAL63" s="128"/>
      <c r="IAM63" s="128"/>
      <c r="IAN63" s="128"/>
      <c r="IAO63" s="128"/>
      <c r="IAP63" s="128"/>
      <c r="IAQ63" s="128"/>
      <c r="IAR63" s="128"/>
      <c r="IAS63" s="128"/>
      <c r="IJS63" s="128"/>
      <c r="IJT63" s="128"/>
      <c r="IKB63" s="128"/>
      <c r="IKC63" s="128"/>
      <c r="IKD63" s="128"/>
      <c r="IKE63" s="128"/>
      <c r="IKF63" s="128"/>
      <c r="IKG63" s="128"/>
      <c r="IKH63" s="128"/>
      <c r="IKI63" s="128"/>
      <c r="IKJ63" s="128"/>
      <c r="IKK63" s="128"/>
      <c r="IKL63" s="128"/>
      <c r="IKM63" s="128"/>
      <c r="IKN63" s="128"/>
      <c r="IKO63" s="128"/>
      <c r="ITO63" s="128"/>
      <c r="ITP63" s="128"/>
      <c r="ITX63" s="128"/>
      <c r="ITY63" s="128"/>
      <c r="ITZ63" s="128"/>
      <c r="IUA63" s="128"/>
      <c r="IUB63" s="128"/>
      <c r="IUC63" s="128"/>
      <c r="IUD63" s="128"/>
      <c r="IUE63" s="128"/>
      <c r="IUF63" s="128"/>
      <c r="IUG63" s="128"/>
      <c r="IUH63" s="128"/>
      <c r="IUI63" s="128"/>
      <c r="IUJ63" s="128"/>
      <c r="IUK63" s="128"/>
      <c r="JDK63" s="128"/>
      <c r="JDL63" s="128"/>
      <c r="JDT63" s="128"/>
      <c r="JDU63" s="128"/>
      <c r="JDV63" s="128"/>
      <c r="JDW63" s="128"/>
      <c r="JDX63" s="128"/>
      <c r="JDY63" s="128"/>
      <c r="JDZ63" s="128"/>
      <c r="JEA63" s="128"/>
      <c r="JEB63" s="128"/>
      <c r="JEC63" s="128"/>
      <c r="JED63" s="128"/>
      <c r="JEE63" s="128"/>
      <c r="JEF63" s="128"/>
      <c r="JEG63" s="128"/>
      <c r="JNG63" s="128"/>
      <c r="JNH63" s="128"/>
      <c r="JNP63" s="128"/>
      <c r="JNQ63" s="128"/>
      <c r="JNR63" s="128"/>
      <c r="JNS63" s="128"/>
      <c r="JNT63" s="128"/>
      <c r="JNU63" s="128"/>
      <c r="JNV63" s="128"/>
      <c r="JNW63" s="128"/>
      <c r="JNX63" s="128"/>
      <c r="JNY63" s="128"/>
      <c r="JNZ63" s="128"/>
      <c r="JOA63" s="128"/>
      <c r="JOB63" s="128"/>
      <c r="JOC63" s="128"/>
      <c r="JXC63" s="128"/>
      <c r="JXD63" s="128"/>
      <c r="JXL63" s="128"/>
      <c r="JXM63" s="128"/>
      <c r="JXN63" s="128"/>
      <c r="JXO63" s="128"/>
      <c r="JXP63" s="128"/>
      <c r="JXQ63" s="128"/>
      <c r="JXR63" s="128"/>
      <c r="JXS63" s="128"/>
      <c r="JXT63" s="128"/>
      <c r="JXU63" s="128"/>
      <c r="JXV63" s="128"/>
      <c r="JXW63" s="128"/>
      <c r="JXX63" s="128"/>
      <c r="JXY63" s="128"/>
      <c r="KGY63" s="128"/>
      <c r="KGZ63" s="128"/>
      <c r="KHH63" s="128"/>
      <c r="KHI63" s="128"/>
      <c r="KHJ63" s="128"/>
      <c r="KHK63" s="128"/>
      <c r="KHL63" s="128"/>
      <c r="KHM63" s="128"/>
      <c r="KHN63" s="128"/>
      <c r="KHO63" s="128"/>
      <c r="KHP63" s="128"/>
      <c r="KHQ63" s="128"/>
      <c r="KHR63" s="128"/>
      <c r="KHS63" s="128"/>
      <c r="KHT63" s="128"/>
      <c r="KHU63" s="128"/>
      <c r="KQU63" s="128"/>
      <c r="KQV63" s="128"/>
      <c r="KRD63" s="128"/>
      <c r="KRE63" s="128"/>
      <c r="KRF63" s="128"/>
      <c r="KRG63" s="128"/>
      <c r="KRH63" s="128"/>
      <c r="KRI63" s="128"/>
      <c r="KRJ63" s="128"/>
      <c r="KRK63" s="128"/>
      <c r="KRL63" s="128"/>
      <c r="KRM63" s="128"/>
      <c r="KRN63" s="128"/>
      <c r="KRO63" s="128"/>
      <c r="KRP63" s="128"/>
      <c r="KRQ63" s="128"/>
      <c r="LAQ63" s="128"/>
      <c r="LAR63" s="128"/>
      <c r="LAZ63" s="128"/>
      <c r="LBA63" s="128"/>
      <c r="LBB63" s="128"/>
      <c r="LBC63" s="128"/>
      <c r="LBD63" s="128"/>
      <c r="LBE63" s="128"/>
      <c r="LBF63" s="128"/>
      <c r="LBG63" s="128"/>
      <c r="LBH63" s="128"/>
      <c r="LBI63" s="128"/>
      <c r="LBJ63" s="128"/>
      <c r="LBK63" s="128"/>
      <c r="LBL63" s="128"/>
      <c r="LBM63" s="128"/>
      <c r="LKM63" s="128"/>
      <c r="LKN63" s="128"/>
      <c r="LKV63" s="128"/>
      <c r="LKW63" s="128"/>
      <c r="LKX63" s="128"/>
      <c r="LKY63" s="128"/>
      <c r="LKZ63" s="128"/>
      <c r="LLA63" s="128"/>
      <c r="LLB63" s="128"/>
      <c r="LLC63" s="128"/>
      <c r="LLD63" s="128"/>
      <c r="LLE63" s="128"/>
      <c r="LLF63" s="128"/>
      <c r="LLG63" s="128"/>
      <c r="LLH63" s="128"/>
      <c r="LLI63" s="128"/>
      <c r="LUI63" s="128"/>
      <c r="LUJ63" s="128"/>
      <c r="LUR63" s="128"/>
      <c r="LUS63" s="128"/>
      <c r="LUT63" s="128"/>
      <c r="LUU63" s="128"/>
      <c r="LUV63" s="128"/>
      <c r="LUW63" s="128"/>
      <c r="LUX63" s="128"/>
      <c r="LUY63" s="128"/>
      <c r="LUZ63" s="128"/>
      <c r="LVA63" s="128"/>
      <c r="LVB63" s="128"/>
      <c r="LVC63" s="128"/>
      <c r="LVD63" s="128"/>
      <c r="LVE63" s="128"/>
      <c r="MEE63" s="128"/>
      <c r="MEF63" s="128"/>
      <c r="MEN63" s="128"/>
      <c r="MEO63" s="128"/>
      <c r="MEP63" s="128"/>
      <c r="MEQ63" s="128"/>
      <c r="MER63" s="128"/>
      <c r="MES63" s="128"/>
      <c r="MET63" s="128"/>
      <c r="MEU63" s="128"/>
      <c r="MEV63" s="128"/>
      <c r="MEW63" s="128"/>
      <c r="MEX63" s="128"/>
      <c r="MEY63" s="128"/>
      <c r="MEZ63" s="128"/>
      <c r="MFA63" s="128"/>
      <c r="MOA63" s="128"/>
      <c r="MOB63" s="128"/>
      <c r="MOJ63" s="128"/>
      <c r="MOK63" s="128"/>
      <c r="MOL63" s="128"/>
      <c r="MOM63" s="128"/>
      <c r="MON63" s="128"/>
      <c r="MOO63" s="128"/>
      <c r="MOP63" s="128"/>
      <c r="MOQ63" s="128"/>
      <c r="MOR63" s="128"/>
      <c r="MOS63" s="128"/>
      <c r="MOT63" s="128"/>
      <c r="MOU63" s="128"/>
      <c r="MOV63" s="128"/>
      <c r="MOW63" s="128"/>
      <c r="MXW63" s="128"/>
      <c r="MXX63" s="128"/>
      <c r="MYF63" s="128"/>
      <c r="MYG63" s="128"/>
      <c r="MYH63" s="128"/>
      <c r="MYI63" s="128"/>
      <c r="MYJ63" s="128"/>
      <c r="MYK63" s="128"/>
      <c r="MYL63" s="128"/>
      <c r="MYM63" s="128"/>
      <c r="MYN63" s="128"/>
      <c r="MYO63" s="128"/>
      <c r="MYP63" s="128"/>
      <c r="MYQ63" s="128"/>
      <c r="MYR63" s="128"/>
      <c r="MYS63" s="128"/>
      <c r="NHS63" s="128"/>
      <c r="NHT63" s="128"/>
      <c r="NIB63" s="128"/>
      <c r="NIC63" s="128"/>
      <c r="NID63" s="128"/>
      <c r="NIE63" s="128"/>
      <c r="NIF63" s="128"/>
      <c r="NIG63" s="128"/>
      <c r="NIH63" s="128"/>
      <c r="NII63" s="128"/>
      <c r="NIJ63" s="128"/>
      <c r="NIK63" s="128"/>
      <c r="NIL63" s="128"/>
      <c r="NIM63" s="128"/>
      <c r="NIN63" s="128"/>
      <c r="NIO63" s="128"/>
      <c r="NRO63" s="128"/>
      <c r="NRP63" s="128"/>
      <c r="NRX63" s="128"/>
      <c r="NRY63" s="128"/>
      <c r="NRZ63" s="128"/>
      <c r="NSA63" s="128"/>
      <c r="NSB63" s="128"/>
      <c r="NSC63" s="128"/>
      <c r="NSD63" s="128"/>
      <c r="NSE63" s="128"/>
      <c r="NSF63" s="128"/>
      <c r="NSG63" s="128"/>
      <c r="NSH63" s="128"/>
      <c r="NSI63" s="128"/>
      <c r="NSJ63" s="128"/>
      <c r="NSK63" s="128"/>
      <c r="OBK63" s="128"/>
      <c r="OBL63" s="128"/>
      <c r="OBT63" s="128"/>
      <c r="OBU63" s="128"/>
      <c r="OBV63" s="128"/>
      <c r="OBW63" s="128"/>
      <c r="OBX63" s="128"/>
      <c r="OBY63" s="128"/>
      <c r="OBZ63" s="128"/>
      <c r="OCA63" s="128"/>
      <c r="OCB63" s="128"/>
      <c r="OCC63" s="128"/>
      <c r="OCD63" s="128"/>
      <c r="OCE63" s="128"/>
      <c r="OCF63" s="128"/>
      <c r="OCG63" s="128"/>
      <c r="OLG63" s="128"/>
      <c r="OLH63" s="128"/>
      <c r="OLP63" s="128"/>
      <c r="OLQ63" s="128"/>
      <c r="OLR63" s="128"/>
      <c r="OLS63" s="128"/>
      <c r="OLT63" s="128"/>
      <c r="OLU63" s="128"/>
      <c r="OLV63" s="128"/>
      <c r="OLW63" s="128"/>
      <c r="OLX63" s="128"/>
      <c r="OLY63" s="128"/>
      <c r="OLZ63" s="128"/>
      <c r="OMA63" s="128"/>
      <c r="OMB63" s="128"/>
      <c r="OMC63" s="128"/>
      <c r="OVC63" s="128"/>
      <c r="OVD63" s="128"/>
      <c r="OVL63" s="128"/>
      <c r="OVM63" s="128"/>
      <c r="OVN63" s="128"/>
      <c r="OVO63" s="128"/>
      <c r="OVP63" s="128"/>
      <c r="OVQ63" s="128"/>
      <c r="OVR63" s="128"/>
      <c r="OVS63" s="128"/>
      <c r="OVT63" s="128"/>
      <c r="OVU63" s="128"/>
      <c r="OVV63" s="128"/>
      <c r="OVW63" s="128"/>
      <c r="OVX63" s="128"/>
      <c r="OVY63" s="128"/>
      <c r="PEY63" s="128"/>
      <c r="PEZ63" s="128"/>
      <c r="PFH63" s="128"/>
      <c r="PFI63" s="128"/>
      <c r="PFJ63" s="128"/>
      <c r="PFK63" s="128"/>
      <c r="PFL63" s="128"/>
      <c r="PFM63" s="128"/>
      <c r="PFN63" s="128"/>
      <c r="PFO63" s="128"/>
      <c r="PFP63" s="128"/>
      <c r="PFQ63" s="128"/>
      <c r="PFR63" s="128"/>
      <c r="PFS63" s="128"/>
      <c r="PFT63" s="128"/>
      <c r="PFU63" s="128"/>
      <c r="POU63" s="128"/>
      <c r="POV63" s="128"/>
      <c r="PPD63" s="128"/>
      <c r="PPE63" s="128"/>
      <c r="PPF63" s="128"/>
      <c r="PPG63" s="128"/>
      <c r="PPH63" s="128"/>
      <c r="PPI63" s="128"/>
      <c r="PPJ63" s="128"/>
      <c r="PPK63" s="128"/>
      <c r="PPL63" s="128"/>
      <c r="PPM63" s="128"/>
      <c r="PPN63" s="128"/>
      <c r="PPO63" s="128"/>
      <c r="PPP63" s="128"/>
      <c r="PPQ63" s="128"/>
      <c r="PYQ63" s="128"/>
      <c r="PYR63" s="128"/>
      <c r="PYZ63" s="128"/>
      <c r="PZA63" s="128"/>
      <c r="PZB63" s="128"/>
      <c r="PZC63" s="128"/>
      <c r="PZD63" s="128"/>
      <c r="PZE63" s="128"/>
      <c r="PZF63" s="128"/>
      <c r="PZG63" s="128"/>
      <c r="PZH63" s="128"/>
      <c r="PZI63" s="128"/>
      <c r="PZJ63" s="128"/>
      <c r="PZK63" s="128"/>
      <c r="PZL63" s="128"/>
      <c r="PZM63" s="128"/>
      <c r="QIM63" s="128"/>
      <c r="QIN63" s="128"/>
      <c r="QIV63" s="128"/>
      <c r="QIW63" s="128"/>
      <c r="QIX63" s="128"/>
      <c r="QIY63" s="128"/>
      <c r="QIZ63" s="128"/>
      <c r="QJA63" s="128"/>
      <c r="QJB63" s="128"/>
      <c r="QJC63" s="128"/>
      <c r="QJD63" s="128"/>
      <c r="QJE63" s="128"/>
      <c r="QJF63" s="128"/>
      <c r="QJG63" s="128"/>
      <c r="QJH63" s="128"/>
      <c r="QJI63" s="128"/>
      <c r="QSI63" s="128"/>
      <c r="QSJ63" s="128"/>
      <c r="QSR63" s="128"/>
      <c r="QSS63" s="128"/>
      <c r="QST63" s="128"/>
      <c r="QSU63" s="128"/>
      <c r="QSV63" s="128"/>
      <c r="QSW63" s="128"/>
      <c r="QSX63" s="128"/>
      <c r="QSY63" s="128"/>
      <c r="QSZ63" s="128"/>
      <c r="QTA63" s="128"/>
      <c r="QTB63" s="128"/>
      <c r="QTC63" s="128"/>
      <c r="QTD63" s="128"/>
      <c r="QTE63" s="128"/>
      <c r="RCE63" s="128"/>
      <c r="RCF63" s="128"/>
      <c r="RCN63" s="128"/>
      <c r="RCO63" s="128"/>
      <c r="RCP63" s="128"/>
      <c r="RCQ63" s="128"/>
      <c r="RCR63" s="128"/>
      <c r="RCS63" s="128"/>
      <c r="RCT63" s="128"/>
      <c r="RCU63" s="128"/>
      <c r="RCV63" s="128"/>
      <c r="RCW63" s="128"/>
      <c r="RCX63" s="128"/>
      <c r="RCY63" s="128"/>
      <c r="RCZ63" s="128"/>
      <c r="RDA63" s="128"/>
      <c r="RMA63" s="128"/>
      <c r="RMB63" s="128"/>
      <c r="RMJ63" s="128"/>
      <c r="RMK63" s="128"/>
      <c r="RML63" s="128"/>
      <c r="RMM63" s="128"/>
      <c r="RMN63" s="128"/>
      <c r="RMO63" s="128"/>
      <c r="RMP63" s="128"/>
      <c r="RMQ63" s="128"/>
      <c r="RMR63" s="128"/>
      <c r="RMS63" s="128"/>
      <c r="RMT63" s="128"/>
      <c r="RMU63" s="128"/>
      <c r="RMV63" s="128"/>
      <c r="RMW63" s="128"/>
      <c r="RVW63" s="128"/>
      <c r="RVX63" s="128"/>
      <c r="RWF63" s="128"/>
      <c r="RWG63" s="128"/>
      <c r="RWH63" s="128"/>
      <c r="RWI63" s="128"/>
      <c r="RWJ63" s="128"/>
      <c r="RWK63" s="128"/>
      <c r="RWL63" s="128"/>
      <c r="RWM63" s="128"/>
      <c r="RWN63" s="128"/>
      <c r="RWO63" s="128"/>
      <c r="RWP63" s="128"/>
      <c r="RWQ63" s="128"/>
      <c r="RWR63" s="128"/>
      <c r="RWS63" s="128"/>
      <c r="SFS63" s="128"/>
      <c r="SFT63" s="128"/>
      <c r="SGB63" s="128"/>
      <c r="SGC63" s="128"/>
      <c r="SGD63" s="128"/>
      <c r="SGE63" s="128"/>
      <c r="SGF63" s="128"/>
      <c r="SGG63" s="128"/>
      <c r="SGH63" s="128"/>
      <c r="SGI63" s="128"/>
      <c r="SGJ63" s="128"/>
      <c r="SGK63" s="128"/>
      <c r="SGL63" s="128"/>
      <c r="SGM63" s="128"/>
      <c r="SGN63" s="128"/>
      <c r="SGO63" s="128"/>
      <c r="SPO63" s="128"/>
      <c r="SPP63" s="128"/>
      <c r="SPX63" s="128"/>
      <c r="SPY63" s="128"/>
      <c r="SPZ63" s="128"/>
      <c r="SQA63" s="128"/>
      <c r="SQB63" s="128"/>
      <c r="SQC63" s="128"/>
      <c r="SQD63" s="128"/>
      <c r="SQE63" s="128"/>
      <c r="SQF63" s="128"/>
      <c r="SQG63" s="128"/>
      <c r="SQH63" s="128"/>
      <c r="SQI63" s="128"/>
      <c r="SQJ63" s="128"/>
      <c r="SQK63" s="128"/>
      <c r="SZK63" s="128"/>
      <c r="SZL63" s="128"/>
      <c r="SZT63" s="128"/>
      <c r="SZU63" s="128"/>
      <c r="SZV63" s="128"/>
      <c r="SZW63" s="128"/>
      <c r="SZX63" s="128"/>
      <c r="SZY63" s="128"/>
      <c r="SZZ63" s="128"/>
      <c r="TAA63" s="128"/>
      <c r="TAB63" s="128"/>
      <c r="TAC63" s="128"/>
      <c r="TAD63" s="128"/>
      <c r="TAE63" s="128"/>
      <c r="TAF63" s="128"/>
      <c r="TAG63" s="128"/>
      <c r="TJG63" s="128"/>
      <c r="TJH63" s="128"/>
      <c r="TJP63" s="128"/>
      <c r="TJQ63" s="128"/>
      <c r="TJR63" s="128"/>
      <c r="TJS63" s="128"/>
      <c r="TJT63" s="128"/>
      <c r="TJU63" s="128"/>
      <c r="TJV63" s="128"/>
      <c r="TJW63" s="128"/>
      <c r="TJX63" s="128"/>
      <c r="TJY63" s="128"/>
      <c r="TJZ63" s="128"/>
      <c r="TKA63" s="128"/>
      <c r="TKB63" s="128"/>
      <c r="TKC63" s="128"/>
      <c r="TTC63" s="128"/>
      <c r="TTD63" s="128"/>
      <c r="TTL63" s="128"/>
      <c r="TTM63" s="128"/>
      <c r="TTN63" s="128"/>
      <c r="TTO63" s="128"/>
      <c r="TTP63" s="128"/>
      <c r="TTQ63" s="128"/>
      <c r="TTR63" s="128"/>
      <c r="TTS63" s="128"/>
      <c r="TTT63" s="128"/>
      <c r="TTU63" s="128"/>
      <c r="TTV63" s="128"/>
      <c r="TTW63" s="128"/>
      <c r="TTX63" s="128"/>
      <c r="TTY63" s="128"/>
      <c r="UCY63" s="128"/>
      <c r="UCZ63" s="128"/>
      <c r="UDH63" s="128"/>
      <c r="UDI63" s="128"/>
      <c r="UDJ63" s="128"/>
      <c r="UDK63" s="128"/>
      <c r="UDL63" s="128"/>
      <c r="UDM63" s="128"/>
      <c r="UDN63" s="128"/>
      <c r="UDO63" s="128"/>
      <c r="UDP63" s="128"/>
      <c r="UDQ63" s="128"/>
      <c r="UDR63" s="128"/>
      <c r="UDS63" s="128"/>
      <c r="UDT63" s="128"/>
      <c r="UDU63" s="128"/>
      <c r="UMU63" s="128"/>
      <c r="UMV63" s="128"/>
      <c r="UND63" s="128"/>
      <c r="UNE63" s="128"/>
      <c r="UNF63" s="128"/>
      <c r="UNG63" s="128"/>
      <c r="UNH63" s="128"/>
      <c r="UNI63" s="128"/>
      <c r="UNJ63" s="128"/>
      <c r="UNK63" s="128"/>
      <c r="UNL63" s="128"/>
      <c r="UNM63" s="128"/>
      <c r="UNN63" s="128"/>
      <c r="UNO63" s="128"/>
      <c r="UNP63" s="128"/>
      <c r="UNQ63" s="128"/>
      <c r="UWQ63" s="128"/>
      <c r="UWR63" s="128"/>
      <c r="UWZ63" s="128"/>
      <c r="UXA63" s="128"/>
      <c r="UXB63" s="128"/>
      <c r="UXC63" s="128"/>
      <c r="UXD63" s="128"/>
      <c r="UXE63" s="128"/>
      <c r="UXF63" s="128"/>
      <c r="UXG63" s="128"/>
      <c r="UXH63" s="128"/>
      <c r="UXI63" s="128"/>
      <c r="UXJ63" s="128"/>
      <c r="UXK63" s="128"/>
      <c r="UXL63" s="128"/>
      <c r="UXM63" s="128"/>
      <c r="VGM63" s="128"/>
      <c r="VGN63" s="128"/>
      <c r="VGV63" s="128"/>
      <c r="VGW63" s="128"/>
      <c r="VGX63" s="128"/>
      <c r="VGY63" s="128"/>
      <c r="VGZ63" s="128"/>
      <c r="VHA63" s="128"/>
      <c r="VHB63" s="128"/>
      <c r="VHC63" s="128"/>
      <c r="VHD63" s="128"/>
      <c r="VHE63" s="128"/>
      <c r="VHF63" s="128"/>
      <c r="VHG63" s="128"/>
      <c r="VHH63" s="128"/>
      <c r="VHI63" s="128"/>
      <c r="VQI63" s="128"/>
      <c r="VQJ63" s="128"/>
      <c r="VQR63" s="128"/>
      <c r="VQS63" s="128"/>
      <c r="VQT63" s="128"/>
      <c r="VQU63" s="128"/>
      <c r="VQV63" s="128"/>
      <c r="VQW63" s="128"/>
      <c r="VQX63" s="128"/>
      <c r="VQY63" s="128"/>
      <c r="VQZ63" s="128"/>
      <c r="VRA63" s="128"/>
      <c r="VRB63" s="128"/>
      <c r="VRC63" s="128"/>
      <c r="VRD63" s="128"/>
      <c r="VRE63" s="128"/>
      <c r="WAE63" s="128"/>
      <c r="WAF63" s="128"/>
      <c r="WAN63" s="128"/>
      <c r="WAO63" s="128"/>
      <c r="WAP63" s="128"/>
      <c r="WAQ63" s="128"/>
      <c r="WAR63" s="128"/>
      <c r="WAS63" s="128"/>
      <c r="WAT63" s="128"/>
      <c r="WAU63" s="128"/>
      <c r="WAV63" s="128"/>
      <c r="WAW63" s="128"/>
      <c r="WAX63" s="128"/>
      <c r="WAY63" s="128"/>
      <c r="WAZ63" s="128"/>
      <c r="WBA63" s="128"/>
      <c r="WKA63" s="128"/>
      <c r="WKB63" s="128"/>
      <c r="WKJ63" s="128"/>
      <c r="WKK63" s="128"/>
      <c r="WKL63" s="128"/>
      <c r="WKM63" s="128"/>
      <c r="WKN63" s="128"/>
      <c r="WKO63" s="128"/>
      <c r="WKP63" s="128"/>
      <c r="WKQ63" s="128"/>
      <c r="WKR63" s="128"/>
      <c r="WKS63" s="128"/>
      <c r="WKT63" s="128"/>
      <c r="WKU63" s="128"/>
      <c r="WKV63" s="128"/>
      <c r="WKW63" s="128"/>
      <c r="WTW63" s="128"/>
      <c r="WTX63" s="128"/>
      <c r="WUF63" s="128"/>
      <c r="WUG63" s="128"/>
      <c r="WUH63" s="128"/>
      <c r="WUI63" s="128"/>
      <c r="WUJ63" s="128"/>
      <c r="WUK63" s="128"/>
      <c r="WUL63" s="128"/>
      <c r="WUM63" s="128"/>
      <c r="WUN63" s="128"/>
      <c r="WUO63" s="128"/>
      <c r="WUP63" s="128"/>
      <c r="WUQ63" s="128"/>
      <c r="WUR63" s="128"/>
      <c r="WUS63" s="128"/>
    </row>
    <row r="64" spans="1:1009 1243:2033 2267:3057 3291:4081 4315:5105 5339:6129 6363:7153 7387:8177 8411:9201 9435:10225 10459:11249 11483:12273 12507:13297 13531:14321 14555:15345 15579:16113" ht="63" outlineLevel="1">
      <c r="A64" s="137"/>
      <c r="B64" s="263" t="s">
        <v>429</v>
      </c>
      <c r="C64" s="248"/>
      <c r="D64" s="258">
        <v>0</v>
      </c>
      <c r="E64" s="257"/>
      <c r="F64" s="258"/>
      <c r="G64" s="245">
        <v>0</v>
      </c>
      <c r="H64" s="229">
        <f t="shared" si="0"/>
        <v>0</v>
      </c>
      <c r="I64" s="247"/>
      <c r="J64" s="247"/>
      <c r="K64" s="247"/>
      <c r="L64" s="247"/>
      <c r="M64" s="248"/>
      <c r="HK64" s="128"/>
      <c r="HL64" s="128"/>
      <c r="HT64" s="128"/>
      <c r="HU64" s="128"/>
      <c r="HV64" s="128"/>
      <c r="HW64" s="128"/>
      <c r="HX64" s="128"/>
      <c r="HY64" s="128"/>
      <c r="HZ64" s="128"/>
      <c r="IA64" s="128"/>
      <c r="IB64" s="128"/>
      <c r="IC64" s="128"/>
      <c r="ID64" s="128"/>
      <c r="IE64" s="128"/>
      <c r="IF64" s="128"/>
      <c r="IG64" s="128"/>
      <c r="RG64" s="128"/>
      <c r="RH64" s="128"/>
      <c r="RP64" s="128"/>
      <c r="RQ64" s="128"/>
      <c r="RR64" s="128"/>
      <c r="RS64" s="128"/>
      <c r="RT64" s="128"/>
      <c r="RU64" s="128"/>
      <c r="RV64" s="128"/>
      <c r="RW64" s="128"/>
      <c r="RX64" s="128"/>
      <c r="RY64" s="128"/>
      <c r="RZ64" s="128"/>
      <c r="SA64" s="128"/>
      <c r="SB64" s="128"/>
      <c r="SC64" s="128"/>
      <c r="ABC64" s="128"/>
      <c r="ABD64" s="128"/>
      <c r="ABL64" s="128"/>
      <c r="ABM64" s="128"/>
      <c r="ABN64" s="128"/>
      <c r="ABO64" s="128"/>
      <c r="ABP64" s="128"/>
      <c r="ABQ64" s="128"/>
      <c r="ABR64" s="128"/>
      <c r="ABS64" s="128"/>
      <c r="ABT64" s="128"/>
      <c r="ABU64" s="128"/>
      <c r="ABV64" s="128"/>
      <c r="ABW64" s="128"/>
      <c r="ABX64" s="128"/>
      <c r="ABY64" s="128"/>
      <c r="AKY64" s="128"/>
      <c r="AKZ64" s="128"/>
      <c r="ALH64" s="128"/>
      <c r="ALI64" s="128"/>
      <c r="ALJ64" s="128"/>
      <c r="ALK64" s="128"/>
      <c r="ALL64" s="128"/>
      <c r="ALM64" s="128"/>
      <c r="ALN64" s="128"/>
      <c r="ALO64" s="128"/>
      <c r="ALP64" s="128"/>
      <c r="ALQ64" s="128"/>
      <c r="ALR64" s="128"/>
      <c r="ALS64" s="128"/>
      <c r="ALT64" s="128"/>
      <c r="ALU64" s="128"/>
      <c r="AUU64" s="128"/>
      <c r="AUV64" s="128"/>
      <c r="AVD64" s="128"/>
      <c r="AVE64" s="128"/>
      <c r="AVF64" s="128"/>
      <c r="AVG64" s="128"/>
      <c r="AVH64" s="128"/>
      <c r="AVI64" s="128"/>
      <c r="AVJ64" s="128"/>
      <c r="AVK64" s="128"/>
      <c r="AVL64" s="128"/>
      <c r="AVM64" s="128"/>
      <c r="AVN64" s="128"/>
      <c r="AVO64" s="128"/>
      <c r="AVP64" s="128"/>
      <c r="AVQ64" s="128"/>
      <c r="BEQ64" s="128"/>
      <c r="BER64" s="128"/>
      <c r="BEZ64" s="128"/>
      <c r="BFA64" s="128"/>
      <c r="BFB64" s="128"/>
      <c r="BFC64" s="128"/>
      <c r="BFD64" s="128"/>
      <c r="BFE64" s="128"/>
      <c r="BFF64" s="128"/>
      <c r="BFG64" s="128"/>
      <c r="BFH64" s="128"/>
      <c r="BFI64" s="128"/>
      <c r="BFJ64" s="128"/>
      <c r="BFK64" s="128"/>
      <c r="BFL64" s="128"/>
      <c r="BFM64" s="128"/>
      <c r="BOM64" s="128"/>
      <c r="BON64" s="128"/>
      <c r="BOV64" s="128"/>
      <c r="BOW64" s="128"/>
      <c r="BOX64" s="128"/>
      <c r="BOY64" s="128"/>
      <c r="BOZ64" s="128"/>
      <c r="BPA64" s="128"/>
      <c r="BPB64" s="128"/>
      <c r="BPC64" s="128"/>
      <c r="BPD64" s="128"/>
      <c r="BPE64" s="128"/>
      <c r="BPF64" s="128"/>
      <c r="BPG64" s="128"/>
      <c r="BPH64" s="128"/>
      <c r="BPI64" s="128"/>
      <c r="BYI64" s="128"/>
      <c r="BYJ64" s="128"/>
      <c r="BYR64" s="128"/>
      <c r="BYS64" s="128"/>
      <c r="BYT64" s="128"/>
      <c r="BYU64" s="128"/>
      <c r="BYV64" s="128"/>
      <c r="BYW64" s="128"/>
      <c r="BYX64" s="128"/>
      <c r="BYY64" s="128"/>
      <c r="BYZ64" s="128"/>
      <c r="BZA64" s="128"/>
      <c r="BZB64" s="128"/>
      <c r="BZC64" s="128"/>
      <c r="BZD64" s="128"/>
      <c r="BZE64" s="128"/>
      <c r="CIE64" s="128"/>
      <c r="CIF64" s="128"/>
      <c r="CIN64" s="128"/>
      <c r="CIO64" s="128"/>
      <c r="CIP64" s="128"/>
      <c r="CIQ64" s="128"/>
      <c r="CIR64" s="128"/>
      <c r="CIS64" s="128"/>
      <c r="CIT64" s="128"/>
      <c r="CIU64" s="128"/>
      <c r="CIV64" s="128"/>
      <c r="CIW64" s="128"/>
      <c r="CIX64" s="128"/>
      <c r="CIY64" s="128"/>
      <c r="CIZ64" s="128"/>
      <c r="CJA64" s="128"/>
      <c r="CSA64" s="128"/>
      <c r="CSB64" s="128"/>
      <c r="CSJ64" s="128"/>
      <c r="CSK64" s="128"/>
      <c r="CSL64" s="128"/>
      <c r="CSM64" s="128"/>
      <c r="CSN64" s="128"/>
      <c r="CSO64" s="128"/>
      <c r="CSP64" s="128"/>
      <c r="CSQ64" s="128"/>
      <c r="CSR64" s="128"/>
      <c r="CSS64" s="128"/>
      <c r="CST64" s="128"/>
      <c r="CSU64" s="128"/>
      <c r="CSV64" s="128"/>
      <c r="CSW64" s="128"/>
      <c r="DBW64" s="128"/>
      <c r="DBX64" s="128"/>
      <c r="DCF64" s="128"/>
      <c r="DCG64" s="128"/>
      <c r="DCH64" s="128"/>
      <c r="DCI64" s="128"/>
      <c r="DCJ64" s="128"/>
      <c r="DCK64" s="128"/>
      <c r="DCL64" s="128"/>
      <c r="DCM64" s="128"/>
      <c r="DCN64" s="128"/>
      <c r="DCO64" s="128"/>
      <c r="DCP64" s="128"/>
      <c r="DCQ64" s="128"/>
      <c r="DCR64" s="128"/>
      <c r="DCS64" s="128"/>
      <c r="DLS64" s="128"/>
      <c r="DLT64" s="128"/>
      <c r="DMB64" s="128"/>
      <c r="DMC64" s="128"/>
      <c r="DMD64" s="128"/>
      <c r="DME64" s="128"/>
      <c r="DMF64" s="128"/>
      <c r="DMG64" s="128"/>
      <c r="DMH64" s="128"/>
      <c r="DMI64" s="128"/>
      <c r="DMJ64" s="128"/>
      <c r="DMK64" s="128"/>
      <c r="DML64" s="128"/>
      <c r="DMM64" s="128"/>
      <c r="DMN64" s="128"/>
      <c r="DMO64" s="128"/>
      <c r="DVO64" s="128"/>
      <c r="DVP64" s="128"/>
      <c r="DVX64" s="128"/>
      <c r="DVY64" s="128"/>
      <c r="DVZ64" s="128"/>
      <c r="DWA64" s="128"/>
      <c r="DWB64" s="128"/>
      <c r="DWC64" s="128"/>
      <c r="DWD64" s="128"/>
      <c r="DWE64" s="128"/>
      <c r="DWF64" s="128"/>
      <c r="DWG64" s="128"/>
      <c r="DWH64" s="128"/>
      <c r="DWI64" s="128"/>
      <c r="DWJ64" s="128"/>
      <c r="DWK64" s="128"/>
      <c r="EFK64" s="128"/>
      <c r="EFL64" s="128"/>
      <c r="EFT64" s="128"/>
      <c r="EFU64" s="128"/>
      <c r="EFV64" s="128"/>
      <c r="EFW64" s="128"/>
      <c r="EFX64" s="128"/>
      <c r="EFY64" s="128"/>
      <c r="EFZ64" s="128"/>
      <c r="EGA64" s="128"/>
      <c r="EGB64" s="128"/>
      <c r="EGC64" s="128"/>
      <c r="EGD64" s="128"/>
      <c r="EGE64" s="128"/>
      <c r="EGF64" s="128"/>
      <c r="EGG64" s="128"/>
      <c r="EPG64" s="128"/>
      <c r="EPH64" s="128"/>
      <c r="EPP64" s="128"/>
      <c r="EPQ64" s="128"/>
      <c r="EPR64" s="128"/>
      <c r="EPS64" s="128"/>
      <c r="EPT64" s="128"/>
      <c r="EPU64" s="128"/>
      <c r="EPV64" s="128"/>
      <c r="EPW64" s="128"/>
      <c r="EPX64" s="128"/>
      <c r="EPY64" s="128"/>
      <c r="EPZ64" s="128"/>
      <c r="EQA64" s="128"/>
      <c r="EQB64" s="128"/>
      <c r="EQC64" s="128"/>
      <c r="EZC64" s="128"/>
      <c r="EZD64" s="128"/>
      <c r="EZL64" s="128"/>
      <c r="EZM64" s="128"/>
      <c r="EZN64" s="128"/>
      <c r="EZO64" s="128"/>
      <c r="EZP64" s="128"/>
      <c r="EZQ64" s="128"/>
      <c r="EZR64" s="128"/>
      <c r="EZS64" s="128"/>
      <c r="EZT64" s="128"/>
      <c r="EZU64" s="128"/>
      <c r="EZV64" s="128"/>
      <c r="EZW64" s="128"/>
      <c r="EZX64" s="128"/>
      <c r="EZY64" s="128"/>
      <c r="FIY64" s="128"/>
      <c r="FIZ64" s="128"/>
      <c r="FJH64" s="128"/>
      <c r="FJI64" s="128"/>
      <c r="FJJ64" s="128"/>
      <c r="FJK64" s="128"/>
      <c r="FJL64" s="128"/>
      <c r="FJM64" s="128"/>
      <c r="FJN64" s="128"/>
      <c r="FJO64" s="128"/>
      <c r="FJP64" s="128"/>
      <c r="FJQ64" s="128"/>
      <c r="FJR64" s="128"/>
      <c r="FJS64" s="128"/>
      <c r="FJT64" s="128"/>
      <c r="FJU64" s="128"/>
      <c r="FSU64" s="128"/>
      <c r="FSV64" s="128"/>
      <c r="FTD64" s="128"/>
      <c r="FTE64" s="128"/>
      <c r="FTF64" s="128"/>
      <c r="FTG64" s="128"/>
      <c r="FTH64" s="128"/>
      <c r="FTI64" s="128"/>
      <c r="FTJ64" s="128"/>
      <c r="FTK64" s="128"/>
      <c r="FTL64" s="128"/>
      <c r="FTM64" s="128"/>
      <c r="FTN64" s="128"/>
      <c r="FTO64" s="128"/>
      <c r="FTP64" s="128"/>
      <c r="FTQ64" s="128"/>
      <c r="GCQ64" s="128"/>
      <c r="GCR64" s="128"/>
      <c r="GCZ64" s="128"/>
      <c r="GDA64" s="128"/>
      <c r="GDB64" s="128"/>
      <c r="GDC64" s="128"/>
      <c r="GDD64" s="128"/>
      <c r="GDE64" s="128"/>
      <c r="GDF64" s="128"/>
      <c r="GDG64" s="128"/>
      <c r="GDH64" s="128"/>
      <c r="GDI64" s="128"/>
      <c r="GDJ64" s="128"/>
      <c r="GDK64" s="128"/>
      <c r="GDL64" s="128"/>
      <c r="GDM64" s="128"/>
      <c r="GMM64" s="128"/>
      <c r="GMN64" s="128"/>
      <c r="GMV64" s="128"/>
      <c r="GMW64" s="128"/>
      <c r="GMX64" s="128"/>
      <c r="GMY64" s="128"/>
      <c r="GMZ64" s="128"/>
      <c r="GNA64" s="128"/>
      <c r="GNB64" s="128"/>
      <c r="GNC64" s="128"/>
      <c r="GND64" s="128"/>
      <c r="GNE64" s="128"/>
      <c r="GNF64" s="128"/>
      <c r="GNG64" s="128"/>
      <c r="GNH64" s="128"/>
      <c r="GNI64" s="128"/>
      <c r="GWI64" s="128"/>
      <c r="GWJ64" s="128"/>
      <c r="GWR64" s="128"/>
      <c r="GWS64" s="128"/>
      <c r="GWT64" s="128"/>
      <c r="GWU64" s="128"/>
      <c r="GWV64" s="128"/>
      <c r="GWW64" s="128"/>
      <c r="GWX64" s="128"/>
      <c r="GWY64" s="128"/>
      <c r="GWZ64" s="128"/>
      <c r="GXA64" s="128"/>
      <c r="GXB64" s="128"/>
      <c r="GXC64" s="128"/>
      <c r="GXD64" s="128"/>
      <c r="GXE64" s="128"/>
      <c r="HGE64" s="128"/>
      <c r="HGF64" s="128"/>
      <c r="HGN64" s="128"/>
      <c r="HGO64" s="128"/>
      <c r="HGP64" s="128"/>
      <c r="HGQ64" s="128"/>
      <c r="HGR64" s="128"/>
      <c r="HGS64" s="128"/>
      <c r="HGT64" s="128"/>
      <c r="HGU64" s="128"/>
      <c r="HGV64" s="128"/>
      <c r="HGW64" s="128"/>
      <c r="HGX64" s="128"/>
      <c r="HGY64" s="128"/>
      <c r="HGZ64" s="128"/>
      <c r="HHA64" s="128"/>
      <c r="HQA64" s="128"/>
      <c r="HQB64" s="128"/>
      <c r="HQJ64" s="128"/>
      <c r="HQK64" s="128"/>
      <c r="HQL64" s="128"/>
      <c r="HQM64" s="128"/>
      <c r="HQN64" s="128"/>
      <c r="HQO64" s="128"/>
      <c r="HQP64" s="128"/>
      <c r="HQQ64" s="128"/>
      <c r="HQR64" s="128"/>
      <c r="HQS64" s="128"/>
      <c r="HQT64" s="128"/>
      <c r="HQU64" s="128"/>
      <c r="HQV64" s="128"/>
      <c r="HQW64" s="128"/>
      <c r="HZW64" s="128"/>
      <c r="HZX64" s="128"/>
      <c r="IAF64" s="128"/>
      <c r="IAG64" s="128"/>
      <c r="IAH64" s="128"/>
      <c r="IAI64" s="128"/>
      <c r="IAJ64" s="128"/>
      <c r="IAK64" s="128"/>
      <c r="IAL64" s="128"/>
      <c r="IAM64" s="128"/>
      <c r="IAN64" s="128"/>
      <c r="IAO64" s="128"/>
      <c r="IAP64" s="128"/>
      <c r="IAQ64" s="128"/>
      <c r="IAR64" s="128"/>
      <c r="IAS64" s="128"/>
      <c r="IJS64" s="128"/>
      <c r="IJT64" s="128"/>
      <c r="IKB64" s="128"/>
      <c r="IKC64" s="128"/>
      <c r="IKD64" s="128"/>
      <c r="IKE64" s="128"/>
      <c r="IKF64" s="128"/>
      <c r="IKG64" s="128"/>
      <c r="IKH64" s="128"/>
      <c r="IKI64" s="128"/>
      <c r="IKJ64" s="128"/>
      <c r="IKK64" s="128"/>
      <c r="IKL64" s="128"/>
      <c r="IKM64" s="128"/>
      <c r="IKN64" s="128"/>
      <c r="IKO64" s="128"/>
      <c r="ITO64" s="128"/>
      <c r="ITP64" s="128"/>
      <c r="ITX64" s="128"/>
      <c r="ITY64" s="128"/>
      <c r="ITZ64" s="128"/>
      <c r="IUA64" s="128"/>
      <c r="IUB64" s="128"/>
      <c r="IUC64" s="128"/>
      <c r="IUD64" s="128"/>
      <c r="IUE64" s="128"/>
      <c r="IUF64" s="128"/>
      <c r="IUG64" s="128"/>
      <c r="IUH64" s="128"/>
      <c r="IUI64" s="128"/>
      <c r="IUJ64" s="128"/>
      <c r="IUK64" s="128"/>
      <c r="JDK64" s="128"/>
      <c r="JDL64" s="128"/>
      <c r="JDT64" s="128"/>
      <c r="JDU64" s="128"/>
      <c r="JDV64" s="128"/>
      <c r="JDW64" s="128"/>
      <c r="JDX64" s="128"/>
      <c r="JDY64" s="128"/>
      <c r="JDZ64" s="128"/>
      <c r="JEA64" s="128"/>
      <c r="JEB64" s="128"/>
      <c r="JEC64" s="128"/>
      <c r="JED64" s="128"/>
      <c r="JEE64" s="128"/>
      <c r="JEF64" s="128"/>
      <c r="JEG64" s="128"/>
      <c r="JNG64" s="128"/>
      <c r="JNH64" s="128"/>
      <c r="JNP64" s="128"/>
      <c r="JNQ64" s="128"/>
      <c r="JNR64" s="128"/>
      <c r="JNS64" s="128"/>
      <c r="JNT64" s="128"/>
      <c r="JNU64" s="128"/>
      <c r="JNV64" s="128"/>
      <c r="JNW64" s="128"/>
      <c r="JNX64" s="128"/>
      <c r="JNY64" s="128"/>
      <c r="JNZ64" s="128"/>
      <c r="JOA64" s="128"/>
      <c r="JOB64" s="128"/>
      <c r="JOC64" s="128"/>
      <c r="JXC64" s="128"/>
      <c r="JXD64" s="128"/>
      <c r="JXL64" s="128"/>
      <c r="JXM64" s="128"/>
      <c r="JXN64" s="128"/>
      <c r="JXO64" s="128"/>
      <c r="JXP64" s="128"/>
      <c r="JXQ64" s="128"/>
      <c r="JXR64" s="128"/>
      <c r="JXS64" s="128"/>
      <c r="JXT64" s="128"/>
      <c r="JXU64" s="128"/>
      <c r="JXV64" s="128"/>
      <c r="JXW64" s="128"/>
      <c r="JXX64" s="128"/>
      <c r="JXY64" s="128"/>
      <c r="KGY64" s="128"/>
      <c r="KGZ64" s="128"/>
      <c r="KHH64" s="128"/>
      <c r="KHI64" s="128"/>
      <c r="KHJ64" s="128"/>
      <c r="KHK64" s="128"/>
      <c r="KHL64" s="128"/>
      <c r="KHM64" s="128"/>
      <c r="KHN64" s="128"/>
      <c r="KHO64" s="128"/>
      <c r="KHP64" s="128"/>
      <c r="KHQ64" s="128"/>
      <c r="KHR64" s="128"/>
      <c r="KHS64" s="128"/>
      <c r="KHT64" s="128"/>
      <c r="KHU64" s="128"/>
      <c r="KQU64" s="128"/>
      <c r="KQV64" s="128"/>
      <c r="KRD64" s="128"/>
      <c r="KRE64" s="128"/>
      <c r="KRF64" s="128"/>
      <c r="KRG64" s="128"/>
      <c r="KRH64" s="128"/>
      <c r="KRI64" s="128"/>
      <c r="KRJ64" s="128"/>
      <c r="KRK64" s="128"/>
      <c r="KRL64" s="128"/>
      <c r="KRM64" s="128"/>
      <c r="KRN64" s="128"/>
      <c r="KRO64" s="128"/>
      <c r="KRP64" s="128"/>
      <c r="KRQ64" s="128"/>
      <c r="LAQ64" s="128"/>
      <c r="LAR64" s="128"/>
      <c r="LAZ64" s="128"/>
      <c r="LBA64" s="128"/>
      <c r="LBB64" s="128"/>
      <c r="LBC64" s="128"/>
      <c r="LBD64" s="128"/>
      <c r="LBE64" s="128"/>
      <c r="LBF64" s="128"/>
      <c r="LBG64" s="128"/>
      <c r="LBH64" s="128"/>
      <c r="LBI64" s="128"/>
      <c r="LBJ64" s="128"/>
      <c r="LBK64" s="128"/>
      <c r="LBL64" s="128"/>
      <c r="LBM64" s="128"/>
      <c r="LKM64" s="128"/>
      <c r="LKN64" s="128"/>
      <c r="LKV64" s="128"/>
      <c r="LKW64" s="128"/>
      <c r="LKX64" s="128"/>
      <c r="LKY64" s="128"/>
      <c r="LKZ64" s="128"/>
      <c r="LLA64" s="128"/>
      <c r="LLB64" s="128"/>
      <c r="LLC64" s="128"/>
      <c r="LLD64" s="128"/>
      <c r="LLE64" s="128"/>
      <c r="LLF64" s="128"/>
      <c r="LLG64" s="128"/>
      <c r="LLH64" s="128"/>
      <c r="LLI64" s="128"/>
      <c r="LUI64" s="128"/>
      <c r="LUJ64" s="128"/>
      <c r="LUR64" s="128"/>
      <c r="LUS64" s="128"/>
      <c r="LUT64" s="128"/>
      <c r="LUU64" s="128"/>
      <c r="LUV64" s="128"/>
      <c r="LUW64" s="128"/>
      <c r="LUX64" s="128"/>
      <c r="LUY64" s="128"/>
      <c r="LUZ64" s="128"/>
      <c r="LVA64" s="128"/>
      <c r="LVB64" s="128"/>
      <c r="LVC64" s="128"/>
      <c r="LVD64" s="128"/>
      <c r="LVE64" s="128"/>
      <c r="MEE64" s="128"/>
      <c r="MEF64" s="128"/>
      <c r="MEN64" s="128"/>
      <c r="MEO64" s="128"/>
      <c r="MEP64" s="128"/>
      <c r="MEQ64" s="128"/>
      <c r="MER64" s="128"/>
      <c r="MES64" s="128"/>
      <c r="MET64" s="128"/>
      <c r="MEU64" s="128"/>
      <c r="MEV64" s="128"/>
      <c r="MEW64" s="128"/>
      <c r="MEX64" s="128"/>
      <c r="MEY64" s="128"/>
      <c r="MEZ64" s="128"/>
      <c r="MFA64" s="128"/>
      <c r="MOA64" s="128"/>
      <c r="MOB64" s="128"/>
      <c r="MOJ64" s="128"/>
      <c r="MOK64" s="128"/>
      <c r="MOL64" s="128"/>
      <c r="MOM64" s="128"/>
      <c r="MON64" s="128"/>
      <c r="MOO64" s="128"/>
      <c r="MOP64" s="128"/>
      <c r="MOQ64" s="128"/>
      <c r="MOR64" s="128"/>
      <c r="MOS64" s="128"/>
      <c r="MOT64" s="128"/>
      <c r="MOU64" s="128"/>
      <c r="MOV64" s="128"/>
      <c r="MOW64" s="128"/>
      <c r="MXW64" s="128"/>
      <c r="MXX64" s="128"/>
      <c r="MYF64" s="128"/>
      <c r="MYG64" s="128"/>
      <c r="MYH64" s="128"/>
      <c r="MYI64" s="128"/>
      <c r="MYJ64" s="128"/>
      <c r="MYK64" s="128"/>
      <c r="MYL64" s="128"/>
      <c r="MYM64" s="128"/>
      <c r="MYN64" s="128"/>
      <c r="MYO64" s="128"/>
      <c r="MYP64" s="128"/>
      <c r="MYQ64" s="128"/>
      <c r="MYR64" s="128"/>
      <c r="MYS64" s="128"/>
      <c r="NHS64" s="128"/>
      <c r="NHT64" s="128"/>
      <c r="NIB64" s="128"/>
      <c r="NIC64" s="128"/>
      <c r="NID64" s="128"/>
      <c r="NIE64" s="128"/>
      <c r="NIF64" s="128"/>
      <c r="NIG64" s="128"/>
      <c r="NIH64" s="128"/>
      <c r="NII64" s="128"/>
      <c r="NIJ64" s="128"/>
      <c r="NIK64" s="128"/>
      <c r="NIL64" s="128"/>
      <c r="NIM64" s="128"/>
      <c r="NIN64" s="128"/>
      <c r="NIO64" s="128"/>
      <c r="NRO64" s="128"/>
      <c r="NRP64" s="128"/>
      <c r="NRX64" s="128"/>
      <c r="NRY64" s="128"/>
      <c r="NRZ64" s="128"/>
      <c r="NSA64" s="128"/>
      <c r="NSB64" s="128"/>
      <c r="NSC64" s="128"/>
      <c r="NSD64" s="128"/>
      <c r="NSE64" s="128"/>
      <c r="NSF64" s="128"/>
      <c r="NSG64" s="128"/>
      <c r="NSH64" s="128"/>
      <c r="NSI64" s="128"/>
      <c r="NSJ64" s="128"/>
      <c r="NSK64" s="128"/>
      <c r="OBK64" s="128"/>
      <c r="OBL64" s="128"/>
      <c r="OBT64" s="128"/>
      <c r="OBU64" s="128"/>
      <c r="OBV64" s="128"/>
      <c r="OBW64" s="128"/>
      <c r="OBX64" s="128"/>
      <c r="OBY64" s="128"/>
      <c r="OBZ64" s="128"/>
      <c r="OCA64" s="128"/>
      <c r="OCB64" s="128"/>
      <c r="OCC64" s="128"/>
      <c r="OCD64" s="128"/>
      <c r="OCE64" s="128"/>
      <c r="OCF64" s="128"/>
      <c r="OCG64" s="128"/>
      <c r="OLG64" s="128"/>
      <c r="OLH64" s="128"/>
      <c r="OLP64" s="128"/>
      <c r="OLQ64" s="128"/>
      <c r="OLR64" s="128"/>
      <c r="OLS64" s="128"/>
      <c r="OLT64" s="128"/>
      <c r="OLU64" s="128"/>
      <c r="OLV64" s="128"/>
      <c r="OLW64" s="128"/>
      <c r="OLX64" s="128"/>
      <c r="OLY64" s="128"/>
      <c r="OLZ64" s="128"/>
      <c r="OMA64" s="128"/>
      <c r="OMB64" s="128"/>
      <c r="OMC64" s="128"/>
      <c r="OVC64" s="128"/>
      <c r="OVD64" s="128"/>
      <c r="OVL64" s="128"/>
      <c r="OVM64" s="128"/>
      <c r="OVN64" s="128"/>
      <c r="OVO64" s="128"/>
      <c r="OVP64" s="128"/>
      <c r="OVQ64" s="128"/>
      <c r="OVR64" s="128"/>
      <c r="OVS64" s="128"/>
      <c r="OVT64" s="128"/>
      <c r="OVU64" s="128"/>
      <c r="OVV64" s="128"/>
      <c r="OVW64" s="128"/>
      <c r="OVX64" s="128"/>
      <c r="OVY64" s="128"/>
      <c r="PEY64" s="128"/>
      <c r="PEZ64" s="128"/>
      <c r="PFH64" s="128"/>
      <c r="PFI64" s="128"/>
      <c r="PFJ64" s="128"/>
      <c r="PFK64" s="128"/>
      <c r="PFL64" s="128"/>
      <c r="PFM64" s="128"/>
      <c r="PFN64" s="128"/>
      <c r="PFO64" s="128"/>
      <c r="PFP64" s="128"/>
      <c r="PFQ64" s="128"/>
      <c r="PFR64" s="128"/>
      <c r="PFS64" s="128"/>
      <c r="PFT64" s="128"/>
      <c r="PFU64" s="128"/>
      <c r="POU64" s="128"/>
      <c r="POV64" s="128"/>
      <c r="PPD64" s="128"/>
      <c r="PPE64" s="128"/>
      <c r="PPF64" s="128"/>
      <c r="PPG64" s="128"/>
      <c r="PPH64" s="128"/>
      <c r="PPI64" s="128"/>
      <c r="PPJ64" s="128"/>
      <c r="PPK64" s="128"/>
      <c r="PPL64" s="128"/>
      <c r="PPM64" s="128"/>
      <c r="PPN64" s="128"/>
      <c r="PPO64" s="128"/>
      <c r="PPP64" s="128"/>
      <c r="PPQ64" s="128"/>
      <c r="PYQ64" s="128"/>
      <c r="PYR64" s="128"/>
      <c r="PYZ64" s="128"/>
      <c r="PZA64" s="128"/>
      <c r="PZB64" s="128"/>
      <c r="PZC64" s="128"/>
      <c r="PZD64" s="128"/>
      <c r="PZE64" s="128"/>
      <c r="PZF64" s="128"/>
      <c r="PZG64" s="128"/>
      <c r="PZH64" s="128"/>
      <c r="PZI64" s="128"/>
      <c r="PZJ64" s="128"/>
      <c r="PZK64" s="128"/>
      <c r="PZL64" s="128"/>
      <c r="PZM64" s="128"/>
      <c r="QIM64" s="128"/>
      <c r="QIN64" s="128"/>
      <c r="QIV64" s="128"/>
      <c r="QIW64" s="128"/>
      <c r="QIX64" s="128"/>
      <c r="QIY64" s="128"/>
      <c r="QIZ64" s="128"/>
      <c r="QJA64" s="128"/>
      <c r="QJB64" s="128"/>
      <c r="QJC64" s="128"/>
      <c r="QJD64" s="128"/>
      <c r="QJE64" s="128"/>
      <c r="QJF64" s="128"/>
      <c r="QJG64" s="128"/>
      <c r="QJH64" s="128"/>
      <c r="QJI64" s="128"/>
      <c r="QSI64" s="128"/>
      <c r="QSJ64" s="128"/>
      <c r="QSR64" s="128"/>
      <c r="QSS64" s="128"/>
      <c r="QST64" s="128"/>
      <c r="QSU64" s="128"/>
      <c r="QSV64" s="128"/>
      <c r="QSW64" s="128"/>
      <c r="QSX64" s="128"/>
      <c r="QSY64" s="128"/>
      <c r="QSZ64" s="128"/>
      <c r="QTA64" s="128"/>
      <c r="QTB64" s="128"/>
      <c r="QTC64" s="128"/>
      <c r="QTD64" s="128"/>
      <c r="QTE64" s="128"/>
      <c r="RCE64" s="128"/>
      <c r="RCF64" s="128"/>
      <c r="RCN64" s="128"/>
      <c r="RCO64" s="128"/>
      <c r="RCP64" s="128"/>
      <c r="RCQ64" s="128"/>
      <c r="RCR64" s="128"/>
      <c r="RCS64" s="128"/>
      <c r="RCT64" s="128"/>
      <c r="RCU64" s="128"/>
      <c r="RCV64" s="128"/>
      <c r="RCW64" s="128"/>
      <c r="RCX64" s="128"/>
      <c r="RCY64" s="128"/>
      <c r="RCZ64" s="128"/>
      <c r="RDA64" s="128"/>
      <c r="RMA64" s="128"/>
      <c r="RMB64" s="128"/>
      <c r="RMJ64" s="128"/>
      <c r="RMK64" s="128"/>
      <c r="RML64" s="128"/>
      <c r="RMM64" s="128"/>
      <c r="RMN64" s="128"/>
      <c r="RMO64" s="128"/>
      <c r="RMP64" s="128"/>
      <c r="RMQ64" s="128"/>
      <c r="RMR64" s="128"/>
      <c r="RMS64" s="128"/>
      <c r="RMT64" s="128"/>
      <c r="RMU64" s="128"/>
      <c r="RMV64" s="128"/>
      <c r="RMW64" s="128"/>
      <c r="RVW64" s="128"/>
      <c r="RVX64" s="128"/>
      <c r="RWF64" s="128"/>
      <c r="RWG64" s="128"/>
      <c r="RWH64" s="128"/>
      <c r="RWI64" s="128"/>
      <c r="RWJ64" s="128"/>
      <c r="RWK64" s="128"/>
      <c r="RWL64" s="128"/>
      <c r="RWM64" s="128"/>
      <c r="RWN64" s="128"/>
      <c r="RWO64" s="128"/>
      <c r="RWP64" s="128"/>
      <c r="RWQ64" s="128"/>
      <c r="RWR64" s="128"/>
      <c r="RWS64" s="128"/>
      <c r="SFS64" s="128"/>
      <c r="SFT64" s="128"/>
      <c r="SGB64" s="128"/>
      <c r="SGC64" s="128"/>
      <c r="SGD64" s="128"/>
      <c r="SGE64" s="128"/>
      <c r="SGF64" s="128"/>
      <c r="SGG64" s="128"/>
      <c r="SGH64" s="128"/>
      <c r="SGI64" s="128"/>
      <c r="SGJ64" s="128"/>
      <c r="SGK64" s="128"/>
      <c r="SGL64" s="128"/>
      <c r="SGM64" s="128"/>
      <c r="SGN64" s="128"/>
      <c r="SGO64" s="128"/>
      <c r="SPO64" s="128"/>
      <c r="SPP64" s="128"/>
      <c r="SPX64" s="128"/>
      <c r="SPY64" s="128"/>
      <c r="SPZ64" s="128"/>
      <c r="SQA64" s="128"/>
      <c r="SQB64" s="128"/>
      <c r="SQC64" s="128"/>
      <c r="SQD64" s="128"/>
      <c r="SQE64" s="128"/>
      <c r="SQF64" s="128"/>
      <c r="SQG64" s="128"/>
      <c r="SQH64" s="128"/>
      <c r="SQI64" s="128"/>
      <c r="SQJ64" s="128"/>
      <c r="SQK64" s="128"/>
      <c r="SZK64" s="128"/>
      <c r="SZL64" s="128"/>
      <c r="SZT64" s="128"/>
      <c r="SZU64" s="128"/>
      <c r="SZV64" s="128"/>
      <c r="SZW64" s="128"/>
      <c r="SZX64" s="128"/>
      <c r="SZY64" s="128"/>
      <c r="SZZ64" s="128"/>
      <c r="TAA64" s="128"/>
      <c r="TAB64" s="128"/>
      <c r="TAC64" s="128"/>
      <c r="TAD64" s="128"/>
      <c r="TAE64" s="128"/>
      <c r="TAF64" s="128"/>
      <c r="TAG64" s="128"/>
      <c r="TJG64" s="128"/>
      <c r="TJH64" s="128"/>
      <c r="TJP64" s="128"/>
      <c r="TJQ64" s="128"/>
      <c r="TJR64" s="128"/>
      <c r="TJS64" s="128"/>
      <c r="TJT64" s="128"/>
      <c r="TJU64" s="128"/>
      <c r="TJV64" s="128"/>
      <c r="TJW64" s="128"/>
      <c r="TJX64" s="128"/>
      <c r="TJY64" s="128"/>
      <c r="TJZ64" s="128"/>
      <c r="TKA64" s="128"/>
      <c r="TKB64" s="128"/>
      <c r="TKC64" s="128"/>
      <c r="TTC64" s="128"/>
      <c r="TTD64" s="128"/>
      <c r="TTL64" s="128"/>
      <c r="TTM64" s="128"/>
      <c r="TTN64" s="128"/>
      <c r="TTO64" s="128"/>
      <c r="TTP64" s="128"/>
      <c r="TTQ64" s="128"/>
      <c r="TTR64" s="128"/>
      <c r="TTS64" s="128"/>
      <c r="TTT64" s="128"/>
      <c r="TTU64" s="128"/>
      <c r="TTV64" s="128"/>
      <c r="TTW64" s="128"/>
      <c r="TTX64" s="128"/>
      <c r="TTY64" s="128"/>
      <c r="UCY64" s="128"/>
      <c r="UCZ64" s="128"/>
      <c r="UDH64" s="128"/>
      <c r="UDI64" s="128"/>
      <c r="UDJ64" s="128"/>
      <c r="UDK64" s="128"/>
      <c r="UDL64" s="128"/>
      <c r="UDM64" s="128"/>
      <c r="UDN64" s="128"/>
      <c r="UDO64" s="128"/>
      <c r="UDP64" s="128"/>
      <c r="UDQ64" s="128"/>
      <c r="UDR64" s="128"/>
      <c r="UDS64" s="128"/>
      <c r="UDT64" s="128"/>
      <c r="UDU64" s="128"/>
      <c r="UMU64" s="128"/>
      <c r="UMV64" s="128"/>
      <c r="UND64" s="128"/>
      <c r="UNE64" s="128"/>
      <c r="UNF64" s="128"/>
      <c r="UNG64" s="128"/>
      <c r="UNH64" s="128"/>
      <c r="UNI64" s="128"/>
      <c r="UNJ64" s="128"/>
      <c r="UNK64" s="128"/>
      <c r="UNL64" s="128"/>
      <c r="UNM64" s="128"/>
      <c r="UNN64" s="128"/>
      <c r="UNO64" s="128"/>
      <c r="UNP64" s="128"/>
      <c r="UNQ64" s="128"/>
      <c r="UWQ64" s="128"/>
      <c r="UWR64" s="128"/>
      <c r="UWZ64" s="128"/>
      <c r="UXA64" s="128"/>
      <c r="UXB64" s="128"/>
      <c r="UXC64" s="128"/>
      <c r="UXD64" s="128"/>
      <c r="UXE64" s="128"/>
      <c r="UXF64" s="128"/>
      <c r="UXG64" s="128"/>
      <c r="UXH64" s="128"/>
      <c r="UXI64" s="128"/>
      <c r="UXJ64" s="128"/>
      <c r="UXK64" s="128"/>
      <c r="UXL64" s="128"/>
      <c r="UXM64" s="128"/>
      <c r="VGM64" s="128"/>
      <c r="VGN64" s="128"/>
      <c r="VGV64" s="128"/>
      <c r="VGW64" s="128"/>
      <c r="VGX64" s="128"/>
      <c r="VGY64" s="128"/>
      <c r="VGZ64" s="128"/>
      <c r="VHA64" s="128"/>
      <c r="VHB64" s="128"/>
      <c r="VHC64" s="128"/>
      <c r="VHD64" s="128"/>
      <c r="VHE64" s="128"/>
      <c r="VHF64" s="128"/>
      <c r="VHG64" s="128"/>
      <c r="VHH64" s="128"/>
      <c r="VHI64" s="128"/>
      <c r="VQI64" s="128"/>
      <c r="VQJ64" s="128"/>
      <c r="VQR64" s="128"/>
      <c r="VQS64" s="128"/>
      <c r="VQT64" s="128"/>
      <c r="VQU64" s="128"/>
      <c r="VQV64" s="128"/>
      <c r="VQW64" s="128"/>
      <c r="VQX64" s="128"/>
      <c r="VQY64" s="128"/>
      <c r="VQZ64" s="128"/>
      <c r="VRA64" s="128"/>
      <c r="VRB64" s="128"/>
      <c r="VRC64" s="128"/>
      <c r="VRD64" s="128"/>
      <c r="VRE64" s="128"/>
      <c r="WAE64" s="128"/>
      <c r="WAF64" s="128"/>
      <c r="WAN64" s="128"/>
      <c r="WAO64" s="128"/>
      <c r="WAP64" s="128"/>
      <c r="WAQ64" s="128"/>
      <c r="WAR64" s="128"/>
      <c r="WAS64" s="128"/>
      <c r="WAT64" s="128"/>
      <c r="WAU64" s="128"/>
      <c r="WAV64" s="128"/>
      <c r="WAW64" s="128"/>
      <c r="WAX64" s="128"/>
      <c r="WAY64" s="128"/>
      <c r="WAZ64" s="128"/>
      <c r="WBA64" s="128"/>
      <c r="WKA64" s="128"/>
      <c r="WKB64" s="128"/>
      <c r="WKJ64" s="128"/>
      <c r="WKK64" s="128"/>
      <c r="WKL64" s="128"/>
      <c r="WKM64" s="128"/>
      <c r="WKN64" s="128"/>
      <c r="WKO64" s="128"/>
      <c r="WKP64" s="128"/>
      <c r="WKQ64" s="128"/>
      <c r="WKR64" s="128"/>
      <c r="WKS64" s="128"/>
      <c r="WKT64" s="128"/>
      <c r="WKU64" s="128"/>
      <c r="WKV64" s="128"/>
      <c r="WKW64" s="128"/>
      <c r="WTW64" s="128"/>
      <c r="WTX64" s="128"/>
      <c r="WUF64" s="128"/>
      <c r="WUG64" s="128"/>
      <c r="WUH64" s="128"/>
      <c r="WUI64" s="128"/>
      <c r="WUJ64" s="128"/>
      <c r="WUK64" s="128"/>
      <c r="WUL64" s="128"/>
      <c r="WUM64" s="128"/>
      <c r="WUN64" s="128"/>
      <c r="WUO64" s="128"/>
      <c r="WUP64" s="128"/>
      <c r="WUQ64" s="128"/>
      <c r="WUR64" s="128"/>
      <c r="WUS64" s="128"/>
    </row>
    <row r="65" spans="1:1009 1243:2033 2267:3057 3291:4081 4315:5105 5339:6129 6363:7153 7387:8177 8411:9201 9435:10225 10459:11249 11483:12273 12507:13297 13531:14321 14555:15345 15579:16113" outlineLevel="1">
      <c r="A65" s="137"/>
      <c r="B65" s="263" t="s">
        <v>33</v>
      </c>
      <c r="C65" s="248"/>
      <c r="D65" s="217">
        <v>0</v>
      </c>
      <c r="E65" s="257"/>
      <c r="F65" s="258"/>
      <c r="G65" s="245">
        <v>0</v>
      </c>
      <c r="H65" s="229">
        <f t="shared" si="0"/>
        <v>0</v>
      </c>
      <c r="I65" s="247"/>
      <c r="J65" s="247"/>
      <c r="K65" s="247"/>
      <c r="L65" s="247"/>
      <c r="M65" s="248"/>
      <c r="HK65" s="128"/>
      <c r="HL65" s="128"/>
      <c r="HT65" s="128"/>
      <c r="HU65" s="128"/>
      <c r="HV65" s="128"/>
      <c r="HW65" s="128"/>
      <c r="HX65" s="128"/>
      <c r="HY65" s="128"/>
      <c r="HZ65" s="128"/>
      <c r="IA65" s="128"/>
      <c r="IB65" s="128"/>
      <c r="IC65" s="128"/>
      <c r="ID65" s="128"/>
      <c r="IE65" s="128"/>
      <c r="IF65" s="128"/>
      <c r="IG65" s="128"/>
      <c r="RG65" s="128"/>
      <c r="RH65" s="128"/>
      <c r="RP65" s="128"/>
      <c r="RQ65" s="128"/>
      <c r="RR65" s="128"/>
      <c r="RS65" s="128"/>
      <c r="RT65" s="128"/>
      <c r="RU65" s="128"/>
      <c r="RV65" s="128"/>
      <c r="RW65" s="128"/>
      <c r="RX65" s="128"/>
      <c r="RY65" s="128"/>
      <c r="RZ65" s="128"/>
      <c r="SA65" s="128"/>
      <c r="SB65" s="128"/>
      <c r="SC65" s="128"/>
      <c r="ABC65" s="128"/>
      <c r="ABD65" s="128"/>
      <c r="ABL65" s="128"/>
      <c r="ABM65" s="128"/>
      <c r="ABN65" s="128"/>
      <c r="ABO65" s="128"/>
      <c r="ABP65" s="128"/>
      <c r="ABQ65" s="128"/>
      <c r="ABR65" s="128"/>
      <c r="ABS65" s="128"/>
      <c r="ABT65" s="128"/>
      <c r="ABU65" s="128"/>
      <c r="ABV65" s="128"/>
      <c r="ABW65" s="128"/>
      <c r="ABX65" s="128"/>
      <c r="ABY65" s="128"/>
      <c r="AKY65" s="128"/>
      <c r="AKZ65" s="128"/>
      <c r="ALH65" s="128"/>
      <c r="ALI65" s="128"/>
      <c r="ALJ65" s="128"/>
      <c r="ALK65" s="128"/>
      <c r="ALL65" s="128"/>
      <c r="ALM65" s="128"/>
      <c r="ALN65" s="128"/>
      <c r="ALO65" s="128"/>
      <c r="ALP65" s="128"/>
      <c r="ALQ65" s="128"/>
      <c r="ALR65" s="128"/>
      <c r="ALS65" s="128"/>
      <c r="ALT65" s="128"/>
      <c r="ALU65" s="128"/>
      <c r="AUU65" s="128"/>
      <c r="AUV65" s="128"/>
      <c r="AVD65" s="128"/>
      <c r="AVE65" s="128"/>
      <c r="AVF65" s="128"/>
      <c r="AVG65" s="128"/>
      <c r="AVH65" s="128"/>
      <c r="AVI65" s="128"/>
      <c r="AVJ65" s="128"/>
      <c r="AVK65" s="128"/>
      <c r="AVL65" s="128"/>
      <c r="AVM65" s="128"/>
      <c r="AVN65" s="128"/>
      <c r="AVO65" s="128"/>
      <c r="AVP65" s="128"/>
      <c r="AVQ65" s="128"/>
      <c r="BEQ65" s="128"/>
      <c r="BER65" s="128"/>
      <c r="BEZ65" s="128"/>
      <c r="BFA65" s="128"/>
      <c r="BFB65" s="128"/>
      <c r="BFC65" s="128"/>
      <c r="BFD65" s="128"/>
      <c r="BFE65" s="128"/>
      <c r="BFF65" s="128"/>
      <c r="BFG65" s="128"/>
      <c r="BFH65" s="128"/>
      <c r="BFI65" s="128"/>
      <c r="BFJ65" s="128"/>
      <c r="BFK65" s="128"/>
      <c r="BFL65" s="128"/>
      <c r="BFM65" s="128"/>
      <c r="BOM65" s="128"/>
      <c r="BON65" s="128"/>
      <c r="BOV65" s="128"/>
      <c r="BOW65" s="128"/>
      <c r="BOX65" s="128"/>
      <c r="BOY65" s="128"/>
      <c r="BOZ65" s="128"/>
      <c r="BPA65" s="128"/>
      <c r="BPB65" s="128"/>
      <c r="BPC65" s="128"/>
      <c r="BPD65" s="128"/>
      <c r="BPE65" s="128"/>
      <c r="BPF65" s="128"/>
      <c r="BPG65" s="128"/>
      <c r="BPH65" s="128"/>
      <c r="BPI65" s="128"/>
      <c r="BYI65" s="128"/>
      <c r="BYJ65" s="128"/>
      <c r="BYR65" s="128"/>
      <c r="BYS65" s="128"/>
      <c r="BYT65" s="128"/>
      <c r="BYU65" s="128"/>
      <c r="BYV65" s="128"/>
      <c r="BYW65" s="128"/>
      <c r="BYX65" s="128"/>
      <c r="BYY65" s="128"/>
      <c r="BYZ65" s="128"/>
      <c r="BZA65" s="128"/>
      <c r="BZB65" s="128"/>
      <c r="BZC65" s="128"/>
      <c r="BZD65" s="128"/>
      <c r="BZE65" s="128"/>
      <c r="CIE65" s="128"/>
      <c r="CIF65" s="128"/>
      <c r="CIN65" s="128"/>
      <c r="CIO65" s="128"/>
      <c r="CIP65" s="128"/>
      <c r="CIQ65" s="128"/>
      <c r="CIR65" s="128"/>
      <c r="CIS65" s="128"/>
      <c r="CIT65" s="128"/>
      <c r="CIU65" s="128"/>
      <c r="CIV65" s="128"/>
      <c r="CIW65" s="128"/>
      <c r="CIX65" s="128"/>
      <c r="CIY65" s="128"/>
      <c r="CIZ65" s="128"/>
      <c r="CJA65" s="128"/>
      <c r="CSA65" s="128"/>
      <c r="CSB65" s="128"/>
      <c r="CSJ65" s="128"/>
      <c r="CSK65" s="128"/>
      <c r="CSL65" s="128"/>
      <c r="CSM65" s="128"/>
      <c r="CSN65" s="128"/>
      <c r="CSO65" s="128"/>
      <c r="CSP65" s="128"/>
      <c r="CSQ65" s="128"/>
      <c r="CSR65" s="128"/>
      <c r="CSS65" s="128"/>
      <c r="CST65" s="128"/>
      <c r="CSU65" s="128"/>
      <c r="CSV65" s="128"/>
      <c r="CSW65" s="128"/>
      <c r="DBW65" s="128"/>
      <c r="DBX65" s="128"/>
      <c r="DCF65" s="128"/>
      <c r="DCG65" s="128"/>
      <c r="DCH65" s="128"/>
      <c r="DCI65" s="128"/>
      <c r="DCJ65" s="128"/>
      <c r="DCK65" s="128"/>
      <c r="DCL65" s="128"/>
      <c r="DCM65" s="128"/>
      <c r="DCN65" s="128"/>
      <c r="DCO65" s="128"/>
      <c r="DCP65" s="128"/>
      <c r="DCQ65" s="128"/>
      <c r="DCR65" s="128"/>
      <c r="DCS65" s="128"/>
      <c r="DLS65" s="128"/>
      <c r="DLT65" s="128"/>
      <c r="DMB65" s="128"/>
      <c r="DMC65" s="128"/>
      <c r="DMD65" s="128"/>
      <c r="DME65" s="128"/>
      <c r="DMF65" s="128"/>
      <c r="DMG65" s="128"/>
      <c r="DMH65" s="128"/>
      <c r="DMI65" s="128"/>
      <c r="DMJ65" s="128"/>
      <c r="DMK65" s="128"/>
      <c r="DML65" s="128"/>
      <c r="DMM65" s="128"/>
      <c r="DMN65" s="128"/>
      <c r="DMO65" s="128"/>
      <c r="DVO65" s="128"/>
      <c r="DVP65" s="128"/>
      <c r="DVX65" s="128"/>
      <c r="DVY65" s="128"/>
      <c r="DVZ65" s="128"/>
      <c r="DWA65" s="128"/>
      <c r="DWB65" s="128"/>
      <c r="DWC65" s="128"/>
      <c r="DWD65" s="128"/>
      <c r="DWE65" s="128"/>
      <c r="DWF65" s="128"/>
      <c r="DWG65" s="128"/>
      <c r="DWH65" s="128"/>
      <c r="DWI65" s="128"/>
      <c r="DWJ65" s="128"/>
      <c r="DWK65" s="128"/>
      <c r="EFK65" s="128"/>
      <c r="EFL65" s="128"/>
      <c r="EFT65" s="128"/>
      <c r="EFU65" s="128"/>
      <c r="EFV65" s="128"/>
      <c r="EFW65" s="128"/>
      <c r="EFX65" s="128"/>
      <c r="EFY65" s="128"/>
      <c r="EFZ65" s="128"/>
      <c r="EGA65" s="128"/>
      <c r="EGB65" s="128"/>
      <c r="EGC65" s="128"/>
      <c r="EGD65" s="128"/>
      <c r="EGE65" s="128"/>
      <c r="EGF65" s="128"/>
      <c r="EGG65" s="128"/>
      <c r="EPG65" s="128"/>
      <c r="EPH65" s="128"/>
      <c r="EPP65" s="128"/>
      <c r="EPQ65" s="128"/>
      <c r="EPR65" s="128"/>
      <c r="EPS65" s="128"/>
      <c r="EPT65" s="128"/>
      <c r="EPU65" s="128"/>
      <c r="EPV65" s="128"/>
      <c r="EPW65" s="128"/>
      <c r="EPX65" s="128"/>
      <c r="EPY65" s="128"/>
      <c r="EPZ65" s="128"/>
      <c r="EQA65" s="128"/>
      <c r="EQB65" s="128"/>
      <c r="EQC65" s="128"/>
      <c r="EZC65" s="128"/>
      <c r="EZD65" s="128"/>
      <c r="EZL65" s="128"/>
      <c r="EZM65" s="128"/>
      <c r="EZN65" s="128"/>
      <c r="EZO65" s="128"/>
      <c r="EZP65" s="128"/>
      <c r="EZQ65" s="128"/>
      <c r="EZR65" s="128"/>
      <c r="EZS65" s="128"/>
      <c r="EZT65" s="128"/>
      <c r="EZU65" s="128"/>
      <c r="EZV65" s="128"/>
      <c r="EZW65" s="128"/>
      <c r="EZX65" s="128"/>
      <c r="EZY65" s="128"/>
      <c r="FIY65" s="128"/>
      <c r="FIZ65" s="128"/>
      <c r="FJH65" s="128"/>
      <c r="FJI65" s="128"/>
      <c r="FJJ65" s="128"/>
      <c r="FJK65" s="128"/>
      <c r="FJL65" s="128"/>
      <c r="FJM65" s="128"/>
      <c r="FJN65" s="128"/>
      <c r="FJO65" s="128"/>
      <c r="FJP65" s="128"/>
      <c r="FJQ65" s="128"/>
      <c r="FJR65" s="128"/>
      <c r="FJS65" s="128"/>
      <c r="FJT65" s="128"/>
      <c r="FJU65" s="128"/>
      <c r="FSU65" s="128"/>
      <c r="FSV65" s="128"/>
      <c r="FTD65" s="128"/>
      <c r="FTE65" s="128"/>
      <c r="FTF65" s="128"/>
      <c r="FTG65" s="128"/>
      <c r="FTH65" s="128"/>
      <c r="FTI65" s="128"/>
      <c r="FTJ65" s="128"/>
      <c r="FTK65" s="128"/>
      <c r="FTL65" s="128"/>
      <c r="FTM65" s="128"/>
      <c r="FTN65" s="128"/>
      <c r="FTO65" s="128"/>
      <c r="FTP65" s="128"/>
      <c r="FTQ65" s="128"/>
      <c r="GCQ65" s="128"/>
      <c r="GCR65" s="128"/>
      <c r="GCZ65" s="128"/>
      <c r="GDA65" s="128"/>
      <c r="GDB65" s="128"/>
      <c r="GDC65" s="128"/>
      <c r="GDD65" s="128"/>
      <c r="GDE65" s="128"/>
      <c r="GDF65" s="128"/>
      <c r="GDG65" s="128"/>
      <c r="GDH65" s="128"/>
      <c r="GDI65" s="128"/>
      <c r="GDJ65" s="128"/>
      <c r="GDK65" s="128"/>
      <c r="GDL65" s="128"/>
      <c r="GDM65" s="128"/>
      <c r="GMM65" s="128"/>
      <c r="GMN65" s="128"/>
      <c r="GMV65" s="128"/>
      <c r="GMW65" s="128"/>
      <c r="GMX65" s="128"/>
      <c r="GMY65" s="128"/>
      <c r="GMZ65" s="128"/>
      <c r="GNA65" s="128"/>
      <c r="GNB65" s="128"/>
      <c r="GNC65" s="128"/>
      <c r="GND65" s="128"/>
      <c r="GNE65" s="128"/>
      <c r="GNF65" s="128"/>
      <c r="GNG65" s="128"/>
      <c r="GNH65" s="128"/>
      <c r="GNI65" s="128"/>
      <c r="GWI65" s="128"/>
      <c r="GWJ65" s="128"/>
      <c r="GWR65" s="128"/>
      <c r="GWS65" s="128"/>
      <c r="GWT65" s="128"/>
      <c r="GWU65" s="128"/>
      <c r="GWV65" s="128"/>
      <c r="GWW65" s="128"/>
      <c r="GWX65" s="128"/>
      <c r="GWY65" s="128"/>
      <c r="GWZ65" s="128"/>
      <c r="GXA65" s="128"/>
      <c r="GXB65" s="128"/>
      <c r="GXC65" s="128"/>
      <c r="GXD65" s="128"/>
      <c r="GXE65" s="128"/>
      <c r="HGE65" s="128"/>
      <c r="HGF65" s="128"/>
      <c r="HGN65" s="128"/>
      <c r="HGO65" s="128"/>
      <c r="HGP65" s="128"/>
      <c r="HGQ65" s="128"/>
      <c r="HGR65" s="128"/>
      <c r="HGS65" s="128"/>
      <c r="HGT65" s="128"/>
      <c r="HGU65" s="128"/>
      <c r="HGV65" s="128"/>
      <c r="HGW65" s="128"/>
      <c r="HGX65" s="128"/>
      <c r="HGY65" s="128"/>
      <c r="HGZ65" s="128"/>
      <c r="HHA65" s="128"/>
      <c r="HQA65" s="128"/>
      <c r="HQB65" s="128"/>
      <c r="HQJ65" s="128"/>
      <c r="HQK65" s="128"/>
      <c r="HQL65" s="128"/>
      <c r="HQM65" s="128"/>
      <c r="HQN65" s="128"/>
      <c r="HQO65" s="128"/>
      <c r="HQP65" s="128"/>
      <c r="HQQ65" s="128"/>
      <c r="HQR65" s="128"/>
      <c r="HQS65" s="128"/>
      <c r="HQT65" s="128"/>
      <c r="HQU65" s="128"/>
      <c r="HQV65" s="128"/>
      <c r="HQW65" s="128"/>
      <c r="HZW65" s="128"/>
      <c r="HZX65" s="128"/>
      <c r="IAF65" s="128"/>
      <c r="IAG65" s="128"/>
      <c r="IAH65" s="128"/>
      <c r="IAI65" s="128"/>
      <c r="IAJ65" s="128"/>
      <c r="IAK65" s="128"/>
      <c r="IAL65" s="128"/>
      <c r="IAM65" s="128"/>
      <c r="IAN65" s="128"/>
      <c r="IAO65" s="128"/>
      <c r="IAP65" s="128"/>
      <c r="IAQ65" s="128"/>
      <c r="IAR65" s="128"/>
      <c r="IAS65" s="128"/>
      <c r="IJS65" s="128"/>
      <c r="IJT65" s="128"/>
      <c r="IKB65" s="128"/>
      <c r="IKC65" s="128"/>
      <c r="IKD65" s="128"/>
      <c r="IKE65" s="128"/>
      <c r="IKF65" s="128"/>
      <c r="IKG65" s="128"/>
      <c r="IKH65" s="128"/>
      <c r="IKI65" s="128"/>
      <c r="IKJ65" s="128"/>
      <c r="IKK65" s="128"/>
      <c r="IKL65" s="128"/>
      <c r="IKM65" s="128"/>
      <c r="IKN65" s="128"/>
      <c r="IKO65" s="128"/>
      <c r="ITO65" s="128"/>
      <c r="ITP65" s="128"/>
      <c r="ITX65" s="128"/>
      <c r="ITY65" s="128"/>
      <c r="ITZ65" s="128"/>
      <c r="IUA65" s="128"/>
      <c r="IUB65" s="128"/>
      <c r="IUC65" s="128"/>
      <c r="IUD65" s="128"/>
      <c r="IUE65" s="128"/>
      <c r="IUF65" s="128"/>
      <c r="IUG65" s="128"/>
      <c r="IUH65" s="128"/>
      <c r="IUI65" s="128"/>
      <c r="IUJ65" s="128"/>
      <c r="IUK65" s="128"/>
      <c r="JDK65" s="128"/>
      <c r="JDL65" s="128"/>
      <c r="JDT65" s="128"/>
      <c r="JDU65" s="128"/>
      <c r="JDV65" s="128"/>
      <c r="JDW65" s="128"/>
      <c r="JDX65" s="128"/>
      <c r="JDY65" s="128"/>
      <c r="JDZ65" s="128"/>
      <c r="JEA65" s="128"/>
      <c r="JEB65" s="128"/>
      <c r="JEC65" s="128"/>
      <c r="JED65" s="128"/>
      <c r="JEE65" s="128"/>
      <c r="JEF65" s="128"/>
      <c r="JEG65" s="128"/>
      <c r="JNG65" s="128"/>
      <c r="JNH65" s="128"/>
      <c r="JNP65" s="128"/>
      <c r="JNQ65" s="128"/>
      <c r="JNR65" s="128"/>
      <c r="JNS65" s="128"/>
      <c r="JNT65" s="128"/>
      <c r="JNU65" s="128"/>
      <c r="JNV65" s="128"/>
      <c r="JNW65" s="128"/>
      <c r="JNX65" s="128"/>
      <c r="JNY65" s="128"/>
      <c r="JNZ65" s="128"/>
      <c r="JOA65" s="128"/>
      <c r="JOB65" s="128"/>
      <c r="JOC65" s="128"/>
      <c r="JXC65" s="128"/>
      <c r="JXD65" s="128"/>
      <c r="JXL65" s="128"/>
      <c r="JXM65" s="128"/>
      <c r="JXN65" s="128"/>
      <c r="JXO65" s="128"/>
      <c r="JXP65" s="128"/>
      <c r="JXQ65" s="128"/>
      <c r="JXR65" s="128"/>
      <c r="JXS65" s="128"/>
      <c r="JXT65" s="128"/>
      <c r="JXU65" s="128"/>
      <c r="JXV65" s="128"/>
      <c r="JXW65" s="128"/>
      <c r="JXX65" s="128"/>
      <c r="JXY65" s="128"/>
      <c r="KGY65" s="128"/>
      <c r="KGZ65" s="128"/>
      <c r="KHH65" s="128"/>
      <c r="KHI65" s="128"/>
      <c r="KHJ65" s="128"/>
      <c r="KHK65" s="128"/>
      <c r="KHL65" s="128"/>
      <c r="KHM65" s="128"/>
      <c r="KHN65" s="128"/>
      <c r="KHO65" s="128"/>
      <c r="KHP65" s="128"/>
      <c r="KHQ65" s="128"/>
      <c r="KHR65" s="128"/>
      <c r="KHS65" s="128"/>
      <c r="KHT65" s="128"/>
      <c r="KHU65" s="128"/>
      <c r="KQU65" s="128"/>
      <c r="KQV65" s="128"/>
      <c r="KRD65" s="128"/>
      <c r="KRE65" s="128"/>
      <c r="KRF65" s="128"/>
      <c r="KRG65" s="128"/>
      <c r="KRH65" s="128"/>
      <c r="KRI65" s="128"/>
      <c r="KRJ65" s="128"/>
      <c r="KRK65" s="128"/>
      <c r="KRL65" s="128"/>
      <c r="KRM65" s="128"/>
      <c r="KRN65" s="128"/>
      <c r="KRO65" s="128"/>
      <c r="KRP65" s="128"/>
      <c r="KRQ65" s="128"/>
      <c r="LAQ65" s="128"/>
      <c r="LAR65" s="128"/>
      <c r="LAZ65" s="128"/>
      <c r="LBA65" s="128"/>
      <c r="LBB65" s="128"/>
      <c r="LBC65" s="128"/>
      <c r="LBD65" s="128"/>
      <c r="LBE65" s="128"/>
      <c r="LBF65" s="128"/>
      <c r="LBG65" s="128"/>
      <c r="LBH65" s="128"/>
      <c r="LBI65" s="128"/>
      <c r="LBJ65" s="128"/>
      <c r="LBK65" s="128"/>
      <c r="LBL65" s="128"/>
      <c r="LBM65" s="128"/>
      <c r="LKM65" s="128"/>
      <c r="LKN65" s="128"/>
      <c r="LKV65" s="128"/>
      <c r="LKW65" s="128"/>
      <c r="LKX65" s="128"/>
      <c r="LKY65" s="128"/>
      <c r="LKZ65" s="128"/>
      <c r="LLA65" s="128"/>
      <c r="LLB65" s="128"/>
      <c r="LLC65" s="128"/>
      <c r="LLD65" s="128"/>
      <c r="LLE65" s="128"/>
      <c r="LLF65" s="128"/>
      <c r="LLG65" s="128"/>
      <c r="LLH65" s="128"/>
      <c r="LLI65" s="128"/>
      <c r="LUI65" s="128"/>
      <c r="LUJ65" s="128"/>
      <c r="LUR65" s="128"/>
      <c r="LUS65" s="128"/>
      <c r="LUT65" s="128"/>
      <c r="LUU65" s="128"/>
      <c r="LUV65" s="128"/>
      <c r="LUW65" s="128"/>
      <c r="LUX65" s="128"/>
      <c r="LUY65" s="128"/>
      <c r="LUZ65" s="128"/>
      <c r="LVA65" s="128"/>
      <c r="LVB65" s="128"/>
      <c r="LVC65" s="128"/>
      <c r="LVD65" s="128"/>
      <c r="LVE65" s="128"/>
      <c r="MEE65" s="128"/>
      <c r="MEF65" s="128"/>
      <c r="MEN65" s="128"/>
      <c r="MEO65" s="128"/>
      <c r="MEP65" s="128"/>
      <c r="MEQ65" s="128"/>
      <c r="MER65" s="128"/>
      <c r="MES65" s="128"/>
      <c r="MET65" s="128"/>
      <c r="MEU65" s="128"/>
      <c r="MEV65" s="128"/>
      <c r="MEW65" s="128"/>
      <c r="MEX65" s="128"/>
      <c r="MEY65" s="128"/>
      <c r="MEZ65" s="128"/>
      <c r="MFA65" s="128"/>
      <c r="MOA65" s="128"/>
      <c r="MOB65" s="128"/>
      <c r="MOJ65" s="128"/>
      <c r="MOK65" s="128"/>
      <c r="MOL65" s="128"/>
      <c r="MOM65" s="128"/>
      <c r="MON65" s="128"/>
      <c r="MOO65" s="128"/>
      <c r="MOP65" s="128"/>
      <c r="MOQ65" s="128"/>
      <c r="MOR65" s="128"/>
      <c r="MOS65" s="128"/>
      <c r="MOT65" s="128"/>
      <c r="MOU65" s="128"/>
      <c r="MOV65" s="128"/>
      <c r="MOW65" s="128"/>
      <c r="MXW65" s="128"/>
      <c r="MXX65" s="128"/>
      <c r="MYF65" s="128"/>
      <c r="MYG65" s="128"/>
      <c r="MYH65" s="128"/>
      <c r="MYI65" s="128"/>
      <c r="MYJ65" s="128"/>
      <c r="MYK65" s="128"/>
      <c r="MYL65" s="128"/>
      <c r="MYM65" s="128"/>
      <c r="MYN65" s="128"/>
      <c r="MYO65" s="128"/>
      <c r="MYP65" s="128"/>
      <c r="MYQ65" s="128"/>
      <c r="MYR65" s="128"/>
      <c r="MYS65" s="128"/>
      <c r="NHS65" s="128"/>
      <c r="NHT65" s="128"/>
      <c r="NIB65" s="128"/>
      <c r="NIC65" s="128"/>
      <c r="NID65" s="128"/>
      <c r="NIE65" s="128"/>
      <c r="NIF65" s="128"/>
      <c r="NIG65" s="128"/>
      <c r="NIH65" s="128"/>
      <c r="NII65" s="128"/>
      <c r="NIJ65" s="128"/>
      <c r="NIK65" s="128"/>
      <c r="NIL65" s="128"/>
      <c r="NIM65" s="128"/>
      <c r="NIN65" s="128"/>
      <c r="NIO65" s="128"/>
      <c r="NRO65" s="128"/>
      <c r="NRP65" s="128"/>
      <c r="NRX65" s="128"/>
      <c r="NRY65" s="128"/>
      <c r="NRZ65" s="128"/>
      <c r="NSA65" s="128"/>
      <c r="NSB65" s="128"/>
      <c r="NSC65" s="128"/>
      <c r="NSD65" s="128"/>
      <c r="NSE65" s="128"/>
      <c r="NSF65" s="128"/>
      <c r="NSG65" s="128"/>
      <c r="NSH65" s="128"/>
      <c r="NSI65" s="128"/>
      <c r="NSJ65" s="128"/>
      <c r="NSK65" s="128"/>
      <c r="OBK65" s="128"/>
      <c r="OBL65" s="128"/>
      <c r="OBT65" s="128"/>
      <c r="OBU65" s="128"/>
      <c r="OBV65" s="128"/>
      <c r="OBW65" s="128"/>
      <c r="OBX65" s="128"/>
      <c r="OBY65" s="128"/>
      <c r="OBZ65" s="128"/>
      <c r="OCA65" s="128"/>
      <c r="OCB65" s="128"/>
      <c r="OCC65" s="128"/>
      <c r="OCD65" s="128"/>
      <c r="OCE65" s="128"/>
      <c r="OCF65" s="128"/>
      <c r="OCG65" s="128"/>
      <c r="OLG65" s="128"/>
      <c r="OLH65" s="128"/>
      <c r="OLP65" s="128"/>
      <c r="OLQ65" s="128"/>
      <c r="OLR65" s="128"/>
      <c r="OLS65" s="128"/>
      <c r="OLT65" s="128"/>
      <c r="OLU65" s="128"/>
      <c r="OLV65" s="128"/>
      <c r="OLW65" s="128"/>
      <c r="OLX65" s="128"/>
      <c r="OLY65" s="128"/>
      <c r="OLZ65" s="128"/>
      <c r="OMA65" s="128"/>
      <c r="OMB65" s="128"/>
      <c r="OMC65" s="128"/>
      <c r="OVC65" s="128"/>
      <c r="OVD65" s="128"/>
      <c r="OVL65" s="128"/>
      <c r="OVM65" s="128"/>
      <c r="OVN65" s="128"/>
      <c r="OVO65" s="128"/>
      <c r="OVP65" s="128"/>
      <c r="OVQ65" s="128"/>
      <c r="OVR65" s="128"/>
      <c r="OVS65" s="128"/>
      <c r="OVT65" s="128"/>
      <c r="OVU65" s="128"/>
      <c r="OVV65" s="128"/>
      <c r="OVW65" s="128"/>
      <c r="OVX65" s="128"/>
      <c r="OVY65" s="128"/>
      <c r="PEY65" s="128"/>
      <c r="PEZ65" s="128"/>
      <c r="PFH65" s="128"/>
      <c r="PFI65" s="128"/>
      <c r="PFJ65" s="128"/>
      <c r="PFK65" s="128"/>
      <c r="PFL65" s="128"/>
      <c r="PFM65" s="128"/>
      <c r="PFN65" s="128"/>
      <c r="PFO65" s="128"/>
      <c r="PFP65" s="128"/>
      <c r="PFQ65" s="128"/>
      <c r="PFR65" s="128"/>
      <c r="PFS65" s="128"/>
      <c r="PFT65" s="128"/>
      <c r="PFU65" s="128"/>
      <c r="POU65" s="128"/>
      <c r="POV65" s="128"/>
      <c r="PPD65" s="128"/>
      <c r="PPE65" s="128"/>
      <c r="PPF65" s="128"/>
      <c r="PPG65" s="128"/>
      <c r="PPH65" s="128"/>
      <c r="PPI65" s="128"/>
      <c r="PPJ65" s="128"/>
      <c r="PPK65" s="128"/>
      <c r="PPL65" s="128"/>
      <c r="PPM65" s="128"/>
      <c r="PPN65" s="128"/>
      <c r="PPO65" s="128"/>
      <c r="PPP65" s="128"/>
      <c r="PPQ65" s="128"/>
      <c r="PYQ65" s="128"/>
      <c r="PYR65" s="128"/>
      <c r="PYZ65" s="128"/>
      <c r="PZA65" s="128"/>
      <c r="PZB65" s="128"/>
      <c r="PZC65" s="128"/>
      <c r="PZD65" s="128"/>
      <c r="PZE65" s="128"/>
      <c r="PZF65" s="128"/>
      <c r="PZG65" s="128"/>
      <c r="PZH65" s="128"/>
      <c r="PZI65" s="128"/>
      <c r="PZJ65" s="128"/>
      <c r="PZK65" s="128"/>
      <c r="PZL65" s="128"/>
      <c r="PZM65" s="128"/>
      <c r="QIM65" s="128"/>
      <c r="QIN65" s="128"/>
      <c r="QIV65" s="128"/>
      <c r="QIW65" s="128"/>
      <c r="QIX65" s="128"/>
      <c r="QIY65" s="128"/>
      <c r="QIZ65" s="128"/>
      <c r="QJA65" s="128"/>
      <c r="QJB65" s="128"/>
      <c r="QJC65" s="128"/>
      <c r="QJD65" s="128"/>
      <c r="QJE65" s="128"/>
      <c r="QJF65" s="128"/>
      <c r="QJG65" s="128"/>
      <c r="QJH65" s="128"/>
      <c r="QJI65" s="128"/>
      <c r="QSI65" s="128"/>
      <c r="QSJ65" s="128"/>
      <c r="QSR65" s="128"/>
      <c r="QSS65" s="128"/>
      <c r="QST65" s="128"/>
      <c r="QSU65" s="128"/>
      <c r="QSV65" s="128"/>
      <c r="QSW65" s="128"/>
      <c r="QSX65" s="128"/>
      <c r="QSY65" s="128"/>
      <c r="QSZ65" s="128"/>
      <c r="QTA65" s="128"/>
      <c r="QTB65" s="128"/>
      <c r="QTC65" s="128"/>
      <c r="QTD65" s="128"/>
      <c r="QTE65" s="128"/>
      <c r="RCE65" s="128"/>
      <c r="RCF65" s="128"/>
      <c r="RCN65" s="128"/>
      <c r="RCO65" s="128"/>
      <c r="RCP65" s="128"/>
      <c r="RCQ65" s="128"/>
      <c r="RCR65" s="128"/>
      <c r="RCS65" s="128"/>
      <c r="RCT65" s="128"/>
      <c r="RCU65" s="128"/>
      <c r="RCV65" s="128"/>
      <c r="RCW65" s="128"/>
      <c r="RCX65" s="128"/>
      <c r="RCY65" s="128"/>
      <c r="RCZ65" s="128"/>
      <c r="RDA65" s="128"/>
      <c r="RMA65" s="128"/>
      <c r="RMB65" s="128"/>
      <c r="RMJ65" s="128"/>
      <c r="RMK65" s="128"/>
      <c r="RML65" s="128"/>
      <c r="RMM65" s="128"/>
      <c r="RMN65" s="128"/>
      <c r="RMO65" s="128"/>
      <c r="RMP65" s="128"/>
      <c r="RMQ65" s="128"/>
      <c r="RMR65" s="128"/>
      <c r="RMS65" s="128"/>
      <c r="RMT65" s="128"/>
      <c r="RMU65" s="128"/>
      <c r="RMV65" s="128"/>
      <c r="RMW65" s="128"/>
      <c r="RVW65" s="128"/>
      <c r="RVX65" s="128"/>
      <c r="RWF65" s="128"/>
      <c r="RWG65" s="128"/>
      <c r="RWH65" s="128"/>
      <c r="RWI65" s="128"/>
      <c r="RWJ65" s="128"/>
      <c r="RWK65" s="128"/>
      <c r="RWL65" s="128"/>
      <c r="RWM65" s="128"/>
      <c r="RWN65" s="128"/>
      <c r="RWO65" s="128"/>
      <c r="RWP65" s="128"/>
      <c r="RWQ65" s="128"/>
      <c r="RWR65" s="128"/>
      <c r="RWS65" s="128"/>
      <c r="SFS65" s="128"/>
      <c r="SFT65" s="128"/>
      <c r="SGB65" s="128"/>
      <c r="SGC65" s="128"/>
      <c r="SGD65" s="128"/>
      <c r="SGE65" s="128"/>
      <c r="SGF65" s="128"/>
      <c r="SGG65" s="128"/>
      <c r="SGH65" s="128"/>
      <c r="SGI65" s="128"/>
      <c r="SGJ65" s="128"/>
      <c r="SGK65" s="128"/>
      <c r="SGL65" s="128"/>
      <c r="SGM65" s="128"/>
      <c r="SGN65" s="128"/>
      <c r="SGO65" s="128"/>
      <c r="SPO65" s="128"/>
      <c r="SPP65" s="128"/>
      <c r="SPX65" s="128"/>
      <c r="SPY65" s="128"/>
      <c r="SPZ65" s="128"/>
      <c r="SQA65" s="128"/>
      <c r="SQB65" s="128"/>
      <c r="SQC65" s="128"/>
      <c r="SQD65" s="128"/>
      <c r="SQE65" s="128"/>
      <c r="SQF65" s="128"/>
      <c r="SQG65" s="128"/>
      <c r="SQH65" s="128"/>
      <c r="SQI65" s="128"/>
      <c r="SQJ65" s="128"/>
      <c r="SQK65" s="128"/>
      <c r="SZK65" s="128"/>
      <c r="SZL65" s="128"/>
      <c r="SZT65" s="128"/>
      <c r="SZU65" s="128"/>
      <c r="SZV65" s="128"/>
      <c r="SZW65" s="128"/>
      <c r="SZX65" s="128"/>
      <c r="SZY65" s="128"/>
      <c r="SZZ65" s="128"/>
      <c r="TAA65" s="128"/>
      <c r="TAB65" s="128"/>
      <c r="TAC65" s="128"/>
      <c r="TAD65" s="128"/>
      <c r="TAE65" s="128"/>
      <c r="TAF65" s="128"/>
      <c r="TAG65" s="128"/>
      <c r="TJG65" s="128"/>
      <c r="TJH65" s="128"/>
      <c r="TJP65" s="128"/>
      <c r="TJQ65" s="128"/>
      <c r="TJR65" s="128"/>
      <c r="TJS65" s="128"/>
      <c r="TJT65" s="128"/>
      <c r="TJU65" s="128"/>
      <c r="TJV65" s="128"/>
      <c r="TJW65" s="128"/>
      <c r="TJX65" s="128"/>
      <c r="TJY65" s="128"/>
      <c r="TJZ65" s="128"/>
      <c r="TKA65" s="128"/>
      <c r="TKB65" s="128"/>
      <c r="TKC65" s="128"/>
      <c r="TTC65" s="128"/>
      <c r="TTD65" s="128"/>
      <c r="TTL65" s="128"/>
      <c r="TTM65" s="128"/>
      <c r="TTN65" s="128"/>
      <c r="TTO65" s="128"/>
      <c r="TTP65" s="128"/>
      <c r="TTQ65" s="128"/>
      <c r="TTR65" s="128"/>
      <c r="TTS65" s="128"/>
      <c r="TTT65" s="128"/>
      <c r="TTU65" s="128"/>
      <c r="TTV65" s="128"/>
      <c r="TTW65" s="128"/>
      <c r="TTX65" s="128"/>
      <c r="TTY65" s="128"/>
      <c r="UCY65" s="128"/>
      <c r="UCZ65" s="128"/>
      <c r="UDH65" s="128"/>
      <c r="UDI65" s="128"/>
      <c r="UDJ65" s="128"/>
      <c r="UDK65" s="128"/>
      <c r="UDL65" s="128"/>
      <c r="UDM65" s="128"/>
      <c r="UDN65" s="128"/>
      <c r="UDO65" s="128"/>
      <c r="UDP65" s="128"/>
      <c r="UDQ65" s="128"/>
      <c r="UDR65" s="128"/>
      <c r="UDS65" s="128"/>
      <c r="UDT65" s="128"/>
      <c r="UDU65" s="128"/>
      <c r="UMU65" s="128"/>
      <c r="UMV65" s="128"/>
      <c r="UND65" s="128"/>
      <c r="UNE65" s="128"/>
      <c r="UNF65" s="128"/>
      <c r="UNG65" s="128"/>
      <c r="UNH65" s="128"/>
      <c r="UNI65" s="128"/>
      <c r="UNJ65" s="128"/>
      <c r="UNK65" s="128"/>
      <c r="UNL65" s="128"/>
      <c r="UNM65" s="128"/>
      <c r="UNN65" s="128"/>
      <c r="UNO65" s="128"/>
      <c r="UNP65" s="128"/>
      <c r="UNQ65" s="128"/>
      <c r="UWQ65" s="128"/>
      <c r="UWR65" s="128"/>
      <c r="UWZ65" s="128"/>
      <c r="UXA65" s="128"/>
      <c r="UXB65" s="128"/>
      <c r="UXC65" s="128"/>
      <c r="UXD65" s="128"/>
      <c r="UXE65" s="128"/>
      <c r="UXF65" s="128"/>
      <c r="UXG65" s="128"/>
      <c r="UXH65" s="128"/>
      <c r="UXI65" s="128"/>
      <c r="UXJ65" s="128"/>
      <c r="UXK65" s="128"/>
      <c r="UXL65" s="128"/>
      <c r="UXM65" s="128"/>
      <c r="VGM65" s="128"/>
      <c r="VGN65" s="128"/>
      <c r="VGV65" s="128"/>
      <c r="VGW65" s="128"/>
      <c r="VGX65" s="128"/>
      <c r="VGY65" s="128"/>
      <c r="VGZ65" s="128"/>
      <c r="VHA65" s="128"/>
      <c r="VHB65" s="128"/>
      <c r="VHC65" s="128"/>
      <c r="VHD65" s="128"/>
      <c r="VHE65" s="128"/>
      <c r="VHF65" s="128"/>
      <c r="VHG65" s="128"/>
      <c r="VHH65" s="128"/>
      <c r="VHI65" s="128"/>
      <c r="VQI65" s="128"/>
      <c r="VQJ65" s="128"/>
      <c r="VQR65" s="128"/>
      <c r="VQS65" s="128"/>
      <c r="VQT65" s="128"/>
      <c r="VQU65" s="128"/>
      <c r="VQV65" s="128"/>
      <c r="VQW65" s="128"/>
      <c r="VQX65" s="128"/>
      <c r="VQY65" s="128"/>
      <c r="VQZ65" s="128"/>
      <c r="VRA65" s="128"/>
      <c r="VRB65" s="128"/>
      <c r="VRC65" s="128"/>
      <c r="VRD65" s="128"/>
      <c r="VRE65" s="128"/>
      <c r="WAE65" s="128"/>
      <c r="WAF65" s="128"/>
      <c r="WAN65" s="128"/>
      <c r="WAO65" s="128"/>
      <c r="WAP65" s="128"/>
      <c r="WAQ65" s="128"/>
      <c r="WAR65" s="128"/>
      <c r="WAS65" s="128"/>
      <c r="WAT65" s="128"/>
      <c r="WAU65" s="128"/>
      <c r="WAV65" s="128"/>
      <c r="WAW65" s="128"/>
      <c r="WAX65" s="128"/>
      <c r="WAY65" s="128"/>
      <c r="WAZ65" s="128"/>
      <c r="WBA65" s="128"/>
      <c r="WKA65" s="128"/>
      <c r="WKB65" s="128"/>
      <c r="WKJ65" s="128"/>
      <c r="WKK65" s="128"/>
      <c r="WKL65" s="128"/>
      <c r="WKM65" s="128"/>
      <c r="WKN65" s="128"/>
      <c r="WKO65" s="128"/>
      <c r="WKP65" s="128"/>
      <c r="WKQ65" s="128"/>
      <c r="WKR65" s="128"/>
      <c r="WKS65" s="128"/>
      <c r="WKT65" s="128"/>
      <c r="WKU65" s="128"/>
      <c r="WKV65" s="128"/>
      <c r="WKW65" s="128"/>
      <c r="WTW65" s="128"/>
      <c r="WTX65" s="128"/>
      <c r="WUF65" s="128"/>
      <c r="WUG65" s="128"/>
      <c r="WUH65" s="128"/>
      <c r="WUI65" s="128"/>
      <c r="WUJ65" s="128"/>
      <c r="WUK65" s="128"/>
      <c r="WUL65" s="128"/>
      <c r="WUM65" s="128"/>
      <c r="WUN65" s="128"/>
      <c r="WUO65" s="128"/>
      <c r="WUP65" s="128"/>
      <c r="WUQ65" s="128"/>
      <c r="WUR65" s="128"/>
      <c r="WUS65" s="128"/>
    </row>
    <row r="66" spans="1:1009 1243:2033 2267:3057 3291:4081 4315:5105 5339:6129 6363:7153 7387:8177 8411:9201 9435:10225 10459:11249 11483:12273 12507:13297 13531:14321 14555:15345 15579:16113" outlineLevel="1">
      <c r="A66" s="137"/>
      <c r="B66" s="263" t="s">
        <v>34</v>
      </c>
      <c r="C66" s="248"/>
      <c r="D66" s="258">
        <v>46.152000000000001</v>
      </c>
      <c r="E66" s="257"/>
      <c r="F66" s="258">
        <v>46.152000000000001</v>
      </c>
      <c r="G66" s="245">
        <v>0</v>
      </c>
      <c r="H66" s="229">
        <f t="shared" si="0"/>
        <v>0</v>
      </c>
      <c r="I66" s="247"/>
      <c r="J66" s="247"/>
      <c r="K66" s="247"/>
      <c r="L66" s="247"/>
      <c r="M66" s="248"/>
      <c r="HK66" s="128"/>
      <c r="HL66" s="128"/>
      <c r="HT66" s="128"/>
      <c r="HU66" s="128"/>
      <c r="HV66" s="128"/>
      <c r="HW66" s="128"/>
      <c r="HX66" s="128"/>
      <c r="HY66" s="128"/>
      <c r="HZ66" s="128"/>
      <c r="IA66" s="128"/>
      <c r="IB66" s="128"/>
      <c r="IC66" s="128"/>
      <c r="ID66" s="128"/>
      <c r="IE66" s="128"/>
      <c r="IF66" s="128"/>
      <c r="IG66" s="128"/>
      <c r="RG66" s="128"/>
      <c r="RH66" s="128"/>
      <c r="RP66" s="128"/>
      <c r="RQ66" s="128"/>
      <c r="RR66" s="128"/>
      <c r="RS66" s="128"/>
      <c r="RT66" s="128"/>
      <c r="RU66" s="128"/>
      <c r="RV66" s="128"/>
      <c r="RW66" s="128"/>
      <c r="RX66" s="128"/>
      <c r="RY66" s="128"/>
      <c r="RZ66" s="128"/>
      <c r="SA66" s="128"/>
      <c r="SB66" s="128"/>
      <c r="SC66" s="128"/>
      <c r="ABC66" s="128"/>
      <c r="ABD66" s="128"/>
      <c r="ABL66" s="128"/>
      <c r="ABM66" s="128"/>
      <c r="ABN66" s="128"/>
      <c r="ABO66" s="128"/>
      <c r="ABP66" s="128"/>
      <c r="ABQ66" s="128"/>
      <c r="ABR66" s="128"/>
      <c r="ABS66" s="128"/>
      <c r="ABT66" s="128"/>
      <c r="ABU66" s="128"/>
      <c r="ABV66" s="128"/>
      <c r="ABW66" s="128"/>
      <c r="ABX66" s="128"/>
      <c r="ABY66" s="128"/>
      <c r="AKY66" s="128"/>
      <c r="AKZ66" s="128"/>
      <c r="ALH66" s="128"/>
      <c r="ALI66" s="128"/>
      <c r="ALJ66" s="128"/>
      <c r="ALK66" s="128"/>
      <c r="ALL66" s="128"/>
      <c r="ALM66" s="128"/>
      <c r="ALN66" s="128"/>
      <c r="ALO66" s="128"/>
      <c r="ALP66" s="128"/>
      <c r="ALQ66" s="128"/>
      <c r="ALR66" s="128"/>
      <c r="ALS66" s="128"/>
      <c r="ALT66" s="128"/>
      <c r="ALU66" s="128"/>
      <c r="AUU66" s="128"/>
      <c r="AUV66" s="128"/>
      <c r="AVD66" s="128"/>
      <c r="AVE66" s="128"/>
      <c r="AVF66" s="128"/>
      <c r="AVG66" s="128"/>
      <c r="AVH66" s="128"/>
      <c r="AVI66" s="128"/>
      <c r="AVJ66" s="128"/>
      <c r="AVK66" s="128"/>
      <c r="AVL66" s="128"/>
      <c r="AVM66" s="128"/>
      <c r="AVN66" s="128"/>
      <c r="AVO66" s="128"/>
      <c r="AVP66" s="128"/>
      <c r="AVQ66" s="128"/>
      <c r="BEQ66" s="128"/>
      <c r="BER66" s="128"/>
      <c r="BEZ66" s="128"/>
      <c r="BFA66" s="128"/>
      <c r="BFB66" s="128"/>
      <c r="BFC66" s="128"/>
      <c r="BFD66" s="128"/>
      <c r="BFE66" s="128"/>
      <c r="BFF66" s="128"/>
      <c r="BFG66" s="128"/>
      <c r="BFH66" s="128"/>
      <c r="BFI66" s="128"/>
      <c r="BFJ66" s="128"/>
      <c r="BFK66" s="128"/>
      <c r="BFL66" s="128"/>
      <c r="BFM66" s="128"/>
      <c r="BOM66" s="128"/>
      <c r="BON66" s="128"/>
      <c r="BOV66" s="128"/>
      <c r="BOW66" s="128"/>
      <c r="BOX66" s="128"/>
      <c r="BOY66" s="128"/>
      <c r="BOZ66" s="128"/>
      <c r="BPA66" s="128"/>
      <c r="BPB66" s="128"/>
      <c r="BPC66" s="128"/>
      <c r="BPD66" s="128"/>
      <c r="BPE66" s="128"/>
      <c r="BPF66" s="128"/>
      <c r="BPG66" s="128"/>
      <c r="BPH66" s="128"/>
      <c r="BPI66" s="128"/>
      <c r="BYI66" s="128"/>
      <c r="BYJ66" s="128"/>
      <c r="BYR66" s="128"/>
      <c r="BYS66" s="128"/>
      <c r="BYT66" s="128"/>
      <c r="BYU66" s="128"/>
      <c r="BYV66" s="128"/>
      <c r="BYW66" s="128"/>
      <c r="BYX66" s="128"/>
      <c r="BYY66" s="128"/>
      <c r="BYZ66" s="128"/>
      <c r="BZA66" s="128"/>
      <c r="BZB66" s="128"/>
      <c r="BZC66" s="128"/>
      <c r="BZD66" s="128"/>
      <c r="BZE66" s="128"/>
      <c r="CIE66" s="128"/>
      <c r="CIF66" s="128"/>
      <c r="CIN66" s="128"/>
      <c r="CIO66" s="128"/>
      <c r="CIP66" s="128"/>
      <c r="CIQ66" s="128"/>
      <c r="CIR66" s="128"/>
      <c r="CIS66" s="128"/>
      <c r="CIT66" s="128"/>
      <c r="CIU66" s="128"/>
      <c r="CIV66" s="128"/>
      <c r="CIW66" s="128"/>
      <c r="CIX66" s="128"/>
      <c r="CIY66" s="128"/>
      <c r="CIZ66" s="128"/>
      <c r="CJA66" s="128"/>
      <c r="CSA66" s="128"/>
      <c r="CSB66" s="128"/>
      <c r="CSJ66" s="128"/>
      <c r="CSK66" s="128"/>
      <c r="CSL66" s="128"/>
      <c r="CSM66" s="128"/>
      <c r="CSN66" s="128"/>
      <c r="CSO66" s="128"/>
      <c r="CSP66" s="128"/>
      <c r="CSQ66" s="128"/>
      <c r="CSR66" s="128"/>
      <c r="CSS66" s="128"/>
      <c r="CST66" s="128"/>
      <c r="CSU66" s="128"/>
      <c r="CSV66" s="128"/>
      <c r="CSW66" s="128"/>
      <c r="DBW66" s="128"/>
      <c r="DBX66" s="128"/>
      <c r="DCF66" s="128"/>
      <c r="DCG66" s="128"/>
      <c r="DCH66" s="128"/>
      <c r="DCI66" s="128"/>
      <c r="DCJ66" s="128"/>
      <c r="DCK66" s="128"/>
      <c r="DCL66" s="128"/>
      <c r="DCM66" s="128"/>
      <c r="DCN66" s="128"/>
      <c r="DCO66" s="128"/>
      <c r="DCP66" s="128"/>
      <c r="DCQ66" s="128"/>
      <c r="DCR66" s="128"/>
      <c r="DCS66" s="128"/>
      <c r="DLS66" s="128"/>
      <c r="DLT66" s="128"/>
      <c r="DMB66" s="128"/>
      <c r="DMC66" s="128"/>
      <c r="DMD66" s="128"/>
      <c r="DME66" s="128"/>
      <c r="DMF66" s="128"/>
      <c r="DMG66" s="128"/>
      <c r="DMH66" s="128"/>
      <c r="DMI66" s="128"/>
      <c r="DMJ66" s="128"/>
      <c r="DMK66" s="128"/>
      <c r="DML66" s="128"/>
      <c r="DMM66" s="128"/>
      <c r="DMN66" s="128"/>
      <c r="DMO66" s="128"/>
      <c r="DVO66" s="128"/>
      <c r="DVP66" s="128"/>
      <c r="DVX66" s="128"/>
      <c r="DVY66" s="128"/>
      <c r="DVZ66" s="128"/>
      <c r="DWA66" s="128"/>
      <c r="DWB66" s="128"/>
      <c r="DWC66" s="128"/>
      <c r="DWD66" s="128"/>
      <c r="DWE66" s="128"/>
      <c r="DWF66" s="128"/>
      <c r="DWG66" s="128"/>
      <c r="DWH66" s="128"/>
      <c r="DWI66" s="128"/>
      <c r="DWJ66" s="128"/>
      <c r="DWK66" s="128"/>
      <c r="EFK66" s="128"/>
      <c r="EFL66" s="128"/>
      <c r="EFT66" s="128"/>
      <c r="EFU66" s="128"/>
      <c r="EFV66" s="128"/>
      <c r="EFW66" s="128"/>
      <c r="EFX66" s="128"/>
      <c r="EFY66" s="128"/>
      <c r="EFZ66" s="128"/>
      <c r="EGA66" s="128"/>
      <c r="EGB66" s="128"/>
      <c r="EGC66" s="128"/>
      <c r="EGD66" s="128"/>
      <c r="EGE66" s="128"/>
      <c r="EGF66" s="128"/>
      <c r="EGG66" s="128"/>
      <c r="EPG66" s="128"/>
      <c r="EPH66" s="128"/>
      <c r="EPP66" s="128"/>
      <c r="EPQ66" s="128"/>
      <c r="EPR66" s="128"/>
      <c r="EPS66" s="128"/>
      <c r="EPT66" s="128"/>
      <c r="EPU66" s="128"/>
      <c r="EPV66" s="128"/>
      <c r="EPW66" s="128"/>
      <c r="EPX66" s="128"/>
      <c r="EPY66" s="128"/>
      <c r="EPZ66" s="128"/>
      <c r="EQA66" s="128"/>
      <c r="EQB66" s="128"/>
      <c r="EQC66" s="128"/>
      <c r="EZC66" s="128"/>
      <c r="EZD66" s="128"/>
      <c r="EZL66" s="128"/>
      <c r="EZM66" s="128"/>
      <c r="EZN66" s="128"/>
      <c r="EZO66" s="128"/>
      <c r="EZP66" s="128"/>
      <c r="EZQ66" s="128"/>
      <c r="EZR66" s="128"/>
      <c r="EZS66" s="128"/>
      <c r="EZT66" s="128"/>
      <c r="EZU66" s="128"/>
      <c r="EZV66" s="128"/>
      <c r="EZW66" s="128"/>
      <c r="EZX66" s="128"/>
      <c r="EZY66" s="128"/>
      <c r="FIY66" s="128"/>
      <c r="FIZ66" s="128"/>
      <c r="FJH66" s="128"/>
      <c r="FJI66" s="128"/>
      <c r="FJJ66" s="128"/>
      <c r="FJK66" s="128"/>
      <c r="FJL66" s="128"/>
      <c r="FJM66" s="128"/>
      <c r="FJN66" s="128"/>
      <c r="FJO66" s="128"/>
      <c r="FJP66" s="128"/>
      <c r="FJQ66" s="128"/>
      <c r="FJR66" s="128"/>
      <c r="FJS66" s="128"/>
      <c r="FJT66" s="128"/>
      <c r="FJU66" s="128"/>
      <c r="FSU66" s="128"/>
      <c r="FSV66" s="128"/>
      <c r="FTD66" s="128"/>
      <c r="FTE66" s="128"/>
      <c r="FTF66" s="128"/>
      <c r="FTG66" s="128"/>
      <c r="FTH66" s="128"/>
      <c r="FTI66" s="128"/>
      <c r="FTJ66" s="128"/>
      <c r="FTK66" s="128"/>
      <c r="FTL66" s="128"/>
      <c r="FTM66" s="128"/>
      <c r="FTN66" s="128"/>
      <c r="FTO66" s="128"/>
      <c r="FTP66" s="128"/>
      <c r="FTQ66" s="128"/>
      <c r="GCQ66" s="128"/>
      <c r="GCR66" s="128"/>
      <c r="GCZ66" s="128"/>
      <c r="GDA66" s="128"/>
      <c r="GDB66" s="128"/>
      <c r="GDC66" s="128"/>
      <c r="GDD66" s="128"/>
      <c r="GDE66" s="128"/>
      <c r="GDF66" s="128"/>
      <c r="GDG66" s="128"/>
      <c r="GDH66" s="128"/>
      <c r="GDI66" s="128"/>
      <c r="GDJ66" s="128"/>
      <c r="GDK66" s="128"/>
      <c r="GDL66" s="128"/>
      <c r="GDM66" s="128"/>
      <c r="GMM66" s="128"/>
      <c r="GMN66" s="128"/>
      <c r="GMV66" s="128"/>
      <c r="GMW66" s="128"/>
      <c r="GMX66" s="128"/>
      <c r="GMY66" s="128"/>
      <c r="GMZ66" s="128"/>
      <c r="GNA66" s="128"/>
      <c r="GNB66" s="128"/>
      <c r="GNC66" s="128"/>
      <c r="GND66" s="128"/>
      <c r="GNE66" s="128"/>
      <c r="GNF66" s="128"/>
      <c r="GNG66" s="128"/>
      <c r="GNH66" s="128"/>
      <c r="GNI66" s="128"/>
      <c r="GWI66" s="128"/>
      <c r="GWJ66" s="128"/>
      <c r="GWR66" s="128"/>
      <c r="GWS66" s="128"/>
      <c r="GWT66" s="128"/>
      <c r="GWU66" s="128"/>
      <c r="GWV66" s="128"/>
      <c r="GWW66" s="128"/>
      <c r="GWX66" s="128"/>
      <c r="GWY66" s="128"/>
      <c r="GWZ66" s="128"/>
      <c r="GXA66" s="128"/>
      <c r="GXB66" s="128"/>
      <c r="GXC66" s="128"/>
      <c r="GXD66" s="128"/>
      <c r="GXE66" s="128"/>
      <c r="HGE66" s="128"/>
      <c r="HGF66" s="128"/>
      <c r="HGN66" s="128"/>
      <c r="HGO66" s="128"/>
      <c r="HGP66" s="128"/>
      <c r="HGQ66" s="128"/>
      <c r="HGR66" s="128"/>
      <c r="HGS66" s="128"/>
      <c r="HGT66" s="128"/>
      <c r="HGU66" s="128"/>
      <c r="HGV66" s="128"/>
      <c r="HGW66" s="128"/>
      <c r="HGX66" s="128"/>
      <c r="HGY66" s="128"/>
      <c r="HGZ66" s="128"/>
      <c r="HHA66" s="128"/>
      <c r="HQA66" s="128"/>
      <c r="HQB66" s="128"/>
      <c r="HQJ66" s="128"/>
      <c r="HQK66" s="128"/>
      <c r="HQL66" s="128"/>
      <c r="HQM66" s="128"/>
      <c r="HQN66" s="128"/>
      <c r="HQO66" s="128"/>
      <c r="HQP66" s="128"/>
      <c r="HQQ66" s="128"/>
      <c r="HQR66" s="128"/>
      <c r="HQS66" s="128"/>
      <c r="HQT66" s="128"/>
      <c r="HQU66" s="128"/>
      <c r="HQV66" s="128"/>
      <c r="HQW66" s="128"/>
      <c r="HZW66" s="128"/>
      <c r="HZX66" s="128"/>
      <c r="IAF66" s="128"/>
      <c r="IAG66" s="128"/>
      <c r="IAH66" s="128"/>
      <c r="IAI66" s="128"/>
      <c r="IAJ66" s="128"/>
      <c r="IAK66" s="128"/>
      <c r="IAL66" s="128"/>
      <c r="IAM66" s="128"/>
      <c r="IAN66" s="128"/>
      <c r="IAO66" s="128"/>
      <c r="IAP66" s="128"/>
      <c r="IAQ66" s="128"/>
      <c r="IAR66" s="128"/>
      <c r="IAS66" s="128"/>
      <c r="IJS66" s="128"/>
      <c r="IJT66" s="128"/>
      <c r="IKB66" s="128"/>
      <c r="IKC66" s="128"/>
      <c r="IKD66" s="128"/>
      <c r="IKE66" s="128"/>
      <c r="IKF66" s="128"/>
      <c r="IKG66" s="128"/>
      <c r="IKH66" s="128"/>
      <c r="IKI66" s="128"/>
      <c r="IKJ66" s="128"/>
      <c r="IKK66" s="128"/>
      <c r="IKL66" s="128"/>
      <c r="IKM66" s="128"/>
      <c r="IKN66" s="128"/>
      <c r="IKO66" s="128"/>
      <c r="ITO66" s="128"/>
      <c r="ITP66" s="128"/>
      <c r="ITX66" s="128"/>
      <c r="ITY66" s="128"/>
      <c r="ITZ66" s="128"/>
      <c r="IUA66" s="128"/>
      <c r="IUB66" s="128"/>
      <c r="IUC66" s="128"/>
      <c r="IUD66" s="128"/>
      <c r="IUE66" s="128"/>
      <c r="IUF66" s="128"/>
      <c r="IUG66" s="128"/>
      <c r="IUH66" s="128"/>
      <c r="IUI66" s="128"/>
      <c r="IUJ66" s="128"/>
      <c r="IUK66" s="128"/>
      <c r="JDK66" s="128"/>
      <c r="JDL66" s="128"/>
      <c r="JDT66" s="128"/>
      <c r="JDU66" s="128"/>
      <c r="JDV66" s="128"/>
      <c r="JDW66" s="128"/>
      <c r="JDX66" s="128"/>
      <c r="JDY66" s="128"/>
      <c r="JDZ66" s="128"/>
      <c r="JEA66" s="128"/>
      <c r="JEB66" s="128"/>
      <c r="JEC66" s="128"/>
      <c r="JED66" s="128"/>
      <c r="JEE66" s="128"/>
      <c r="JEF66" s="128"/>
      <c r="JEG66" s="128"/>
      <c r="JNG66" s="128"/>
      <c r="JNH66" s="128"/>
      <c r="JNP66" s="128"/>
      <c r="JNQ66" s="128"/>
      <c r="JNR66" s="128"/>
      <c r="JNS66" s="128"/>
      <c r="JNT66" s="128"/>
      <c r="JNU66" s="128"/>
      <c r="JNV66" s="128"/>
      <c r="JNW66" s="128"/>
      <c r="JNX66" s="128"/>
      <c r="JNY66" s="128"/>
      <c r="JNZ66" s="128"/>
      <c r="JOA66" s="128"/>
      <c r="JOB66" s="128"/>
      <c r="JOC66" s="128"/>
      <c r="JXC66" s="128"/>
      <c r="JXD66" s="128"/>
      <c r="JXL66" s="128"/>
      <c r="JXM66" s="128"/>
      <c r="JXN66" s="128"/>
      <c r="JXO66" s="128"/>
      <c r="JXP66" s="128"/>
      <c r="JXQ66" s="128"/>
      <c r="JXR66" s="128"/>
      <c r="JXS66" s="128"/>
      <c r="JXT66" s="128"/>
      <c r="JXU66" s="128"/>
      <c r="JXV66" s="128"/>
      <c r="JXW66" s="128"/>
      <c r="JXX66" s="128"/>
      <c r="JXY66" s="128"/>
      <c r="KGY66" s="128"/>
      <c r="KGZ66" s="128"/>
      <c r="KHH66" s="128"/>
      <c r="KHI66" s="128"/>
      <c r="KHJ66" s="128"/>
      <c r="KHK66" s="128"/>
      <c r="KHL66" s="128"/>
      <c r="KHM66" s="128"/>
      <c r="KHN66" s="128"/>
      <c r="KHO66" s="128"/>
      <c r="KHP66" s="128"/>
      <c r="KHQ66" s="128"/>
      <c r="KHR66" s="128"/>
      <c r="KHS66" s="128"/>
      <c r="KHT66" s="128"/>
      <c r="KHU66" s="128"/>
      <c r="KQU66" s="128"/>
      <c r="KQV66" s="128"/>
      <c r="KRD66" s="128"/>
      <c r="KRE66" s="128"/>
      <c r="KRF66" s="128"/>
      <c r="KRG66" s="128"/>
      <c r="KRH66" s="128"/>
      <c r="KRI66" s="128"/>
      <c r="KRJ66" s="128"/>
      <c r="KRK66" s="128"/>
      <c r="KRL66" s="128"/>
      <c r="KRM66" s="128"/>
      <c r="KRN66" s="128"/>
      <c r="KRO66" s="128"/>
      <c r="KRP66" s="128"/>
      <c r="KRQ66" s="128"/>
      <c r="LAQ66" s="128"/>
      <c r="LAR66" s="128"/>
      <c r="LAZ66" s="128"/>
      <c r="LBA66" s="128"/>
      <c r="LBB66" s="128"/>
      <c r="LBC66" s="128"/>
      <c r="LBD66" s="128"/>
      <c r="LBE66" s="128"/>
      <c r="LBF66" s="128"/>
      <c r="LBG66" s="128"/>
      <c r="LBH66" s="128"/>
      <c r="LBI66" s="128"/>
      <c r="LBJ66" s="128"/>
      <c r="LBK66" s="128"/>
      <c r="LBL66" s="128"/>
      <c r="LBM66" s="128"/>
      <c r="LKM66" s="128"/>
      <c r="LKN66" s="128"/>
      <c r="LKV66" s="128"/>
      <c r="LKW66" s="128"/>
      <c r="LKX66" s="128"/>
      <c r="LKY66" s="128"/>
      <c r="LKZ66" s="128"/>
      <c r="LLA66" s="128"/>
      <c r="LLB66" s="128"/>
      <c r="LLC66" s="128"/>
      <c r="LLD66" s="128"/>
      <c r="LLE66" s="128"/>
      <c r="LLF66" s="128"/>
      <c r="LLG66" s="128"/>
      <c r="LLH66" s="128"/>
      <c r="LLI66" s="128"/>
      <c r="LUI66" s="128"/>
      <c r="LUJ66" s="128"/>
      <c r="LUR66" s="128"/>
      <c r="LUS66" s="128"/>
      <c r="LUT66" s="128"/>
      <c r="LUU66" s="128"/>
      <c r="LUV66" s="128"/>
      <c r="LUW66" s="128"/>
      <c r="LUX66" s="128"/>
      <c r="LUY66" s="128"/>
      <c r="LUZ66" s="128"/>
      <c r="LVA66" s="128"/>
      <c r="LVB66" s="128"/>
      <c r="LVC66" s="128"/>
      <c r="LVD66" s="128"/>
      <c r="LVE66" s="128"/>
      <c r="MEE66" s="128"/>
      <c r="MEF66" s="128"/>
      <c r="MEN66" s="128"/>
      <c r="MEO66" s="128"/>
      <c r="MEP66" s="128"/>
      <c r="MEQ66" s="128"/>
      <c r="MER66" s="128"/>
      <c r="MES66" s="128"/>
      <c r="MET66" s="128"/>
      <c r="MEU66" s="128"/>
      <c r="MEV66" s="128"/>
      <c r="MEW66" s="128"/>
      <c r="MEX66" s="128"/>
      <c r="MEY66" s="128"/>
      <c r="MEZ66" s="128"/>
      <c r="MFA66" s="128"/>
      <c r="MOA66" s="128"/>
      <c r="MOB66" s="128"/>
      <c r="MOJ66" s="128"/>
      <c r="MOK66" s="128"/>
      <c r="MOL66" s="128"/>
      <c r="MOM66" s="128"/>
      <c r="MON66" s="128"/>
      <c r="MOO66" s="128"/>
      <c r="MOP66" s="128"/>
      <c r="MOQ66" s="128"/>
      <c r="MOR66" s="128"/>
      <c r="MOS66" s="128"/>
      <c r="MOT66" s="128"/>
      <c r="MOU66" s="128"/>
      <c r="MOV66" s="128"/>
      <c r="MOW66" s="128"/>
      <c r="MXW66" s="128"/>
      <c r="MXX66" s="128"/>
      <c r="MYF66" s="128"/>
      <c r="MYG66" s="128"/>
      <c r="MYH66" s="128"/>
      <c r="MYI66" s="128"/>
      <c r="MYJ66" s="128"/>
      <c r="MYK66" s="128"/>
      <c r="MYL66" s="128"/>
      <c r="MYM66" s="128"/>
      <c r="MYN66" s="128"/>
      <c r="MYO66" s="128"/>
      <c r="MYP66" s="128"/>
      <c r="MYQ66" s="128"/>
      <c r="MYR66" s="128"/>
      <c r="MYS66" s="128"/>
      <c r="NHS66" s="128"/>
      <c r="NHT66" s="128"/>
      <c r="NIB66" s="128"/>
      <c r="NIC66" s="128"/>
      <c r="NID66" s="128"/>
      <c r="NIE66" s="128"/>
      <c r="NIF66" s="128"/>
      <c r="NIG66" s="128"/>
      <c r="NIH66" s="128"/>
      <c r="NII66" s="128"/>
      <c r="NIJ66" s="128"/>
      <c r="NIK66" s="128"/>
      <c r="NIL66" s="128"/>
      <c r="NIM66" s="128"/>
      <c r="NIN66" s="128"/>
      <c r="NIO66" s="128"/>
      <c r="NRO66" s="128"/>
      <c r="NRP66" s="128"/>
      <c r="NRX66" s="128"/>
      <c r="NRY66" s="128"/>
      <c r="NRZ66" s="128"/>
      <c r="NSA66" s="128"/>
      <c r="NSB66" s="128"/>
      <c r="NSC66" s="128"/>
      <c r="NSD66" s="128"/>
      <c r="NSE66" s="128"/>
      <c r="NSF66" s="128"/>
      <c r="NSG66" s="128"/>
      <c r="NSH66" s="128"/>
      <c r="NSI66" s="128"/>
      <c r="NSJ66" s="128"/>
      <c r="NSK66" s="128"/>
      <c r="OBK66" s="128"/>
      <c r="OBL66" s="128"/>
      <c r="OBT66" s="128"/>
      <c r="OBU66" s="128"/>
      <c r="OBV66" s="128"/>
      <c r="OBW66" s="128"/>
      <c r="OBX66" s="128"/>
      <c r="OBY66" s="128"/>
      <c r="OBZ66" s="128"/>
      <c r="OCA66" s="128"/>
      <c r="OCB66" s="128"/>
      <c r="OCC66" s="128"/>
      <c r="OCD66" s="128"/>
      <c r="OCE66" s="128"/>
      <c r="OCF66" s="128"/>
      <c r="OCG66" s="128"/>
      <c r="OLG66" s="128"/>
      <c r="OLH66" s="128"/>
      <c r="OLP66" s="128"/>
      <c r="OLQ66" s="128"/>
      <c r="OLR66" s="128"/>
      <c r="OLS66" s="128"/>
      <c r="OLT66" s="128"/>
      <c r="OLU66" s="128"/>
      <c r="OLV66" s="128"/>
      <c r="OLW66" s="128"/>
      <c r="OLX66" s="128"/>
      <c r="OLY66" s="128"/>
      <c r="OLZ66" s="128"/>
      <c r="OMA66" s="128"/>
      <c r="OMB66" s="128"/>
      <c r="OMC66" s="128"/>
      <c r="OVC66" s="128"/>
      <c r="OVD66" s="128"/>
      <c r="OVL66" s="128"/>
      <c r="OVM66" s="128"/>
      <c r="OVN66" s="128"/>
      <c r="OVO66" s="128"/>
      <c r="OVP66" s="128"/>
      <c r="OVQ66" s="128"/>
      <c r="OVR66" s="128"/>
      <c r="OVS66" s="128"/>
      <c r="OVT66" s="128"/>
      <c r="OVU66" s="128"/>
      <c r="OVV66" s="128"/>
      <c r="OVW66" s="128"/>
      <c r="OVX66" s="128"/>
      <c r="OVY66" s="128"/>
      <c r="PEY66" s="128"/>
      <c r="PEZ66" s="128"/>
      <c r="PFH66" s="128"/>
      <c r="PFI66" s="128"/>
      <c r="PFJ66" s="128"/>
      <c r="PFK66" s="128"/>
      <c r="PFL66" s="128"/>
      <c r="PFM66" s="128"/>
      <c r="PFN66" s="128"/>
      <c r="PFO66" s="128"/>
      <c r="PFP66" s="128"/>
      <c r="PFQ66" s="128"/>
      <c r="PFR66" s="128"/>
      <c r="PFS66" s="128"/>
      <c r="PFT66" s="128"/>
      <c r="PFU66" s="128"/>
      <c r="POU66" s="128"/>
      <c r="POV66" s="128"/>
      <c r="PPD66" s="128"/>
      <c r="PPE66" s="128"/>
      <c r="PPF66" s="128"/>
      <c r="PPG66" s="128"/>
      <c r="PPH66" s="128"/>
      <c r="PPI66" s="128"/>
      <c r="PPJ66" s="128"/>
      <c r="PPK66" s="128"/>
      <c r="PPL66" s="128"/>
      <c r="PPM66" s="128"/>
      <c r="PPN66" s="128"/>
      <c r="PPO66" s="128"/>
      <c r="PPP66" s="128"/>
      <c r="PPQ66" s="128"/>
      <c r="PYQ66" s="128"/>
      <c r="PYR66" s="128"/>
      <c r="PYZ66" s="128"/>
      <c r="PZA66" s="128"/>
      <c r="PZB66" s="128"/>
      <c r="PZC66" s="128"/>
      <c r="PZD66" s="128"/>
      <c r="PZE66" s="128"/>
      <c r="PZF66" s="128"/>
      <c r="PZG66" s="128"/>
      <c r="PZH66" s="128"/>
      <c r="PZI66" s="128"/>
      <c r="PZJ66" s="128"/>
      <c r="PZK66" s="128"/>
      <c r="PZL66" s="128"/>
      <c r="PZM66" s="128"/>
      <c r="QIM66" s="128"/>
      <c r="QIN66" s="128"/>
      <c r="QIV66" s="128"/>
      <c r="QIW66" s="128"/>
      <c r="QIX66" s="128"/>
      <c r="QIY66" s="128"/>
      <c r="QIZ66" s="128"/>
      <c r="QJA66" s="128"/>
      <c r="QJB66" s="128"/>
      <c r="QJC66" s="128"/>
      <c r="QJD66" s="128"/>
      <c r="QJE66" s="128"/>
      <c r="QJF66" s="128"/>
      <c r="QJG66" s="128"/>
      <c r="QJH66" s="128"/>
      <c r="QJI66" s="128"/>
      <c r="QSI66" s="128"/>
      <c r="QSJ66" s="128"/>
      <c r="QSR66" s="128"/>
      <c r="QSS66" s="128"/>
      <c r="QST66" s="128"/>
      <c r="QSU66" s="128"/>
      <c r="QSV66" s="128"/>
      <c r="QSW66" s="128"/>
      <c r="QSX66" s="128"/>
      <c r="QSY66" s="128"/>
      <c r="QSZ66" s="128"/>
      <c r="QTA66" s="128"/>
      <c r="QTB66" s="128"/>
      <c r="QTC66" s="128"/>
      <c r="QTD66" s="128"/>
      <c r="QTE66" s="128"/>
      <c r="RCE66" s="128"/>
      <c r="RCF66" s="128"/>
      <c r="RCN66" s="128"/>
      <c r="RCO66" s="128"/>
      <c r="RCP66" s="128"/>
      <c r="RCQ66" s="128"/>
      <c r="RCR66" s="128"/>
      <c r="RCS66" s="128"/>
      <c r="RCT66" s="128"/>
      <c r="RCU66" s="128"/>
      <c r="RCV66" s="128"/>
      <c r="RCW66" s="128"/>
      <c r="RCX66" s="128"/>
      <c r="RCY66" s="128"/>
      <c r="RCZ66" s="128"/>
      <c r="RDA66" s="128"/>
      <c r="RMA66" s="128"/>
      <c r="RMB66" s="128"/>
      <c r="RMJ66" s="128"/>
      <c r="RMK66" s="128"/>
      <c r="RML66" s="128"/>
      <c r="RMM66" s="128"/>
      <c r="RMN66" s="128"/>
      <c r="RMO66" s="128"/>
      <c r="RMP66" s="128"/>
      <c r="RMQ66" s="128"/>
      <c r="RMR66" s="128"/>
      <c r="RMS66" s="128"/>
      <c r="RMT66" s="128"/>
      <c r="RMU66" s="128"/>
      <c r="RMV66" s="128"/>
      <c r="RMW66" s="128"/>
      <c r="RVW66" s="128"/>
      <c r="RVX66" s="128"/>
      <c r="RWF66" s="128"/>
      <c r="RWG66" s="128"/>
      <c r="RWH66" s="128"/>
      <c r="RWI66" s="128"/>
      <c r="RWJ66" s="128"/>
      <c r="RWK66" s="128"/>
      <c r="RWL66" s="128"/>
      <c r="RWM66" s="128"/>
      <c r="RWN66" s="128"/>
      <c r="RWO66" s="128"/>
      <c r="RWP66" s="128"/>
      <c r="RWQ66" s="128"/>
      <c r="RWR66" s="128"/>
      <c r="RWS66" s="128"/>
      <c r="SFS66" s="128"/>
      <c r="SFT66" s="128"/>
      <c r="SGB66" s="128"/>
      <c r="SGC66" s="128"/>
      <c r="SGD66" s="128"/>
      <c r="SGE66" s="128"/>
      <c r="SGF66" s="128"/>
      <c r="SGG66" s="128"/>
      <c r="SGH66" s="128"/>
      <c r="SGI66" s="128"/>
      <c r="SGJ66" s="128"/>
      <c r="SGK66" s="128"/>
      <c r="SGL66" s="128"/>
      <c r="SGM66" s="128"/>
      <c r="SGN66" s="128"/>
      <c r="SGO66" s="128"/>
      <c r="SPO66" s="128"/>
      <c r="SPP66" s="128"/>
      <c r="SPX66" s="128"/>
      <c r="SPY66" s="128"/>
      <c r="SPZ66" s="128"/>
      <c r="SQA66" s="128"/>
      <c r="SQB66" s="128"/>
      <c r="SQC66" s="128"/>
      <c r="SQD66" s="128"/>
      <c r="SQE66" s="128"/>
      <c r="SQF66" s="128"/>
      <c r="SQG66" s="128"/>
      <c r="SQH66" s="128"/>
      <c r="SQI66" s="128"/>
      <c r="SQJ66" s="128"/>
      <c r="SQK66" s="128"/>
      <c r="SZK66" s="128"/>
      <c r="SZL66" s="128"/>
      <c r="SZT66" s="128"/>
      <c r="SZU66" s="128"/>
      <c r="SZV66" s="128"/>
      <c r="SZW66" s="128"/>
      <c r="SZX66" s="128"/>
      <c r="SZY66" s="128"/>
      <c r="SZZ66" s="128"/>
      <c r="TAA66" s="128"/>
      <c r="TAB66" s="128"/>
      <c r="TAC66" s="128"/>
      <c r="TAD66" s="128"/>
      <c r="TAE66" s="128"/>
      <c r="TAF66" s="128"/>
      <c r="TAG66" s="128"/>
      <c r="TJG66" s="128"/>
      <c r="TJH66" s="128"/>
      <c r="TJP66" s="128"/>
      <c r="TJQ66" s="128"/>
      <c r="TJR66" s="128"/>
      <c r="TJS66" s="128"/>
      <c r="TJT66" s="128"/>
      <c r="TJU66" s="128"/>
      <c r="TJV66" s="128"/>
      <c r="TJW66" s="128"/>
      <c r="TJX66" s="128"/>
      <c r="TJY66" s="128"/>
      <c r="TJZ66" s="128"/>
      <c r="TKA66" s="128"/>
      <c r="TKB66" s="128"/>
      <c r="TKC66" s="128"/>
      <c r="TTC66" s="128"/>
      <c r="TTD66" s="128"/>
      <c r="TTL66" s="128"/>
      <c r="TTM66" s="128"/>
      <c r="TTN66" s="128"/>
      <c r="TTO66" s="128"/>
      <c r="TTP66" s="128"/>
      <c r="TTQ66" s="128"/>
      <c r="TTR66" s="128"/>
      <c r="TTS66" s="128"/>
      <c r="TTT66" s="128"/>
      <c r="TTU66" s="128"/>
      <c r="TTV66" s="128"/>
      <c r="TTW66" s="128"/>
      <c r="TTX66" s="128"/>
      <c r="TTY66" s="128"/>
      <c r="UCY66" s="128"/>
      <c r="UCZ66" s="128"/>
      <c r="UDH66" s="128"/>
      <c r="UDI66" s="128"/>
      <c r="UDJ66" s="128"/>
      <c r="UDK66" s="128"/>
      <c r="UDL66" s="128"/>
      <c r="UDM66" s="128"/>
      <c r="UDN66" s="128"/>
      <c r="UDO66" s="128"/>
      <c r="UDP66" s="128"/>
      <c r="UDQ66" s="128"/>
      <c r="UDR66" s="128"/>
      <c r="UDS66" s="128"/>
      <c r="UDT66" s="128"/>
      <c r="UDU66" s="128"/>
      <c r="UMU66" s="128"/>
      <c r="UMV66" s="128"/>
      <c r="UND66" s="128"/>
      <c r="UNE66" s="128"/>
      <c r="UNF66" s="128"/>
      <c r="UNG66" s="128"/>
      <c r="UNH66" s="128"/>
      <c r="UNI66" s="128"/>
      <c r="UNJ66" s="128"/>
      <c r="UNK66" s="128"/>
      <c r="UNL66" s="128"/>
      <c r="UNM66" s="128"/>
      <c r="UNN66" s="128"/>
      <c r="UNO66" s="128"/>
      <c r="UNP66" s="128"/>
      <c r="UNQ66" s="128"/>
      <c r="UWQ66" s="128"/>
      <c r="UWR66" s="128"/>
      <c r="UWZ66" s="128"/>
      <c r="UXA66" s="128"/>
      <c r="UXB66" s="128"/>
      <c r="UXC66" s="128"/>
      <c r="UXD66" s="128"/>
      <c r="UXE66" s="128"/>
      <c r="UXF66" s="128"/>
      <c r="UXG66" s="128"/>
      <c r="UXH66" s="128"/>
      <c r="UXI66" s="128"/>
      <c r="UXJ66" s="128"/>
      <c r="UXK66" s="128"/>
      <c r="UXL66" s="128"/>
      <c r="UXM66" s="128"/>
      <c r="VGM66" s="128"/>
      <c r="VGN66" s="128"/>
      <c r="VGV66" s="128"/>
      <c r="VGW66" s="128"/>
      <c r="VGX66" s="128"/>
      <c r="VGY66" s="128"/>
      <c r="VGZ66" s="128"/>
      <c r="VHA66" s="128"/>
      <c r="VHB66" s="128"/>
      <c r="VHC66" s="128"/>
      <c r="VHD66" s="128"/>
      <c r="VHE66" s="128"/>
      <c r="VHF66" s="128"/>
      <c r="VHG66" s="128"/>
      <c r="VHH66" s="128"/>
      <c r="VHI66" s="128"/>
      <c r="VQI66" s="128"/>
      <c r="VQJ66" s="128"/>
      <c r="VQR66" s="128"/>
      <c r="VQS66" s="128"/>
      <c r="VQT66" s="128"/>
      <c r="VQU66" s="128"/>
      <c r="VQV66" s="128"/>
      <c r="VQW66" s="128"/>
      <c r="VQX66" s="128"/>
      <c r="VQY66" s="128"/>
      <c r="VQZ66" s="128"/>
      <c r="VRA66" s="128"/>
      <c r="VRB66" s="128"/>
      <c r="VRC66" s="128"/>
      <c r="VRD66" s="128"/>
      <c r="VRE66" s="128"/>
      <c r="WAE66" s="128"/>
      <c r="WAF66" s="128"/>
      <c r="WAN66" s="128"/>
      <c r="WAO66" s="128"/>
      <c r="WAP66" s="128"/>
      <c r="WAQ66" s="128"/>
      <c r="WAR66" s="128"/>
      <c r="WAS66" s="128"/>
      <c r="WAT66" s="128"/>
      <c r="WAU66" s="128"/>
      <c r="WAV66" s="128"/>
      <c r="WAW66" s="128"/>
      <c r="WAX66" s="128"/>
      <c r="WAY66" s="128"/>
      <c r="WAZ66" s="128"/>
      <c r="WBA66" s="128"/>
      <c r="WKA66" s="128"/>
      <c r="WKB66" s="128"/>
      <c r="WKJ66" s="128"/>
      <c r="WKK66" s="128"/>
      <c r="WKL66" s="128"/>
      <c r="WKM66" s="128"/>
      <c r="WKN66" s="128"/>
      <c r="WKO66" s="128"/>
      <c r="WKP66" s="128"/>
      <c r="WKQ66" s="128"/>
      <c r="WKR66" s="128"/>
      <c r="WKS66" s="128"/>
      <c r="WKT66" s="128"/>
      <c r="WKU66" s="128"/>
      <c r="WKV66" s="128"/>
      <c r="WKW66" s="128"/>
      <c r="WTW66" s="128"/>
      <c r="WTX66" s="128"/>
      <c r="WUF66" s="128"/>
      <c r="WUG66" s="128"/>
      <c r="WUH66" s="128"/>
      <c r="WUI66" s="128"/>
      <c r="WUJ66" s="128"/>
      <c r="WUK66" s="128"/>
      <c r="WUL66" s="128"/>
      <c r="WUM66" s="128"/>
      <c r="WUN66" s="128"/>
      <c r="WUO66" s="128"/>
      <c r="WUP66" s="128"/>
      <c r="WUQ66" s="128"/>
      <c r="WUR66" s="128"/>
      <c r="WUS66" s="128"/>
    </row>
    <row r="67" spans="1:1009 1243:2033 2267:3057 3291:4081 4315:5105 5339:6129 6363:7153 7387:8177 8411:9201 9435:10225 10459:11249 11483:12273 12507:13297 13531:14321 14555:15345 15579:16113" s="120" customFormat="1" ht="47.25" outlineLevel="1">
      <c r="A67" s="137"/>
      <c r="B67" s="263" t="s">
        <v>430</v>
      </c>
      <c r="C67" s="248"/>
      <c r="D67" s="258">
        <v>1031.9079999999999</v>
      </c>
      <c r="E67" s="258"/>
      <c r="F67" s="258">
        <v>1031.9079999999999</v>
      </c>
      <c r="G67" s="245">
        <v>0</v>
      </c>
      <c r="H67" s="229">
        <f t="shared" si="0"/>
        <v>0</v>
      </c>
      <c r="I67" s="247"/>
      <c r="J67" s="247"/>
      <c r="K67" s="247"/>
      <c r="L67" s="247"/>
      <c r="M67" s="248"/>
      <c r="HK67" s="129"/>
      <c r="HL67" s="129"/>
      <c r="HT67" s="129"/>
      <c r="HU67" s="129"/>
      <c r="HV67" s="129"/>
      <c r="HW67" s="129"/>
      <c r="HX67" s="129"/>
      <c r="HY67" s="129"/>
      <c r="HZ67" s="129"/>
      <c r="IA67" s="129"/>
      <c r="IB67" s="129"/>
      <c r="IC67" s="129"/>
      <c r="ID67" s="129"/>
      <c r="IE67" s="129"/>
      <c r="IF67" s="129"/>
      <c r="IG67" s="129"/>
      <c r="RG67" s="129"/>
      <c r="RH67" s="129"/>
      <c r="RP67" s="129"/>
      <c r="RQ67" s="129"/>
      <c r="RR67" s="129"/>
      <c r="RS67" s="129"/>
      <c r="RT67" s="129"/>
      <c r="RU67" s="129"/>
      <c r="RV67" s="129"/>
      <c r="RW67" s="129"/>
      <c r="RX67" s="129"/>
      <c r="RY67" s="129"/>
      <c r="RZ67" s="129"/>
      <c r="SA67" s="129"/>
      <c r="SB67" s="129"/>
      <c r="SC67" s="129"/>
      <c r="ABC67" s="129"/>
      <c r="ABD67" s="129"/>
      <c r="ABL67" s="129"/>
      <c r="ABM67" s="129"/>
      <c r="ABN67" s="129"/>
      <c r="ABO67" s="129"/>
      <c r="ABP67" s="129"/>
      <c r="ABQ67" s="129"/>
      <c r="ABR67" s="129"/>
      <c r="ABS67" s="129"/>
      <c r="ABT67" s="129"/>
      <c r="ABU67" s="129"/>
      <c r="ABV67" s="129"/>
      <c r="ABW67" s="129"/>
      <c r="ABX67" s="129"/>
      <c r="ABY67" s="129"/>
      <c r="AKY67" s="129"/>
      <c r="AKZ67" s="129"/>
      <c r="ALH67" s="129"/>
      <c r="ALI67" s="129"/>
      <c r="ALJ67" s="129"/>
      <c r="ALK67" s="129"/>
      <c r="ALL67" s="129"/>
      <c r="ALM67" s="129"/>
      <c r="ALN67" s="129"/>
      <c r="ALO67" s="129"/>
      <c r="ALP67" s="129"/>
      <c r="ALQ67" s="129"/>
      <c r="ALR67" s="129"/>
      <c r="ALS67" s="129"/>
      <c r="ALT67" s="129"/>
      <c r="ALU67" s="129"/>
      <c r="AUU67" s="129"/>
      <c r="AUV67" s="129"/>
      <c r="AVD67" s="129"/>
      <c r="AVE67" s="129"/>
      <c r="AVF67" s="129"/>
      <c r="AVG67" s="129"/>
      <c r="AVH67" s="129"/>
      <c r="AVI67" s="129"/>
      <c r="AVJ67" s="129"/>
      <c r="AVK67" s="129"/>
      <c r="AVL67" s="129"/>
      <c r="AVM67" s="129"/>
      <c r="AVN67" s="129"/>
      <c r="AVO67" s="129"/>
      <c r="AVP67" s="129"/>
      <c r="AVQ67" s="129"/>
      <c r="BEQ67" s="129"/>
      <c r="BER67" s="129"/>
      <c r="BEZ67" s="129"/>
      <c r="BFA67" s="129"/>
      <c r="BFB67" s="129"/>
      <c r="BFC67" s="129"/>
      <c r="BFD67" s="129"/>
      <c r="BFE67" s="129"/>
      <c r="BFF67" s="129"/>
      <c r="BFG67" s="129"/>
      <c r="BFH67" s="129"/>
      <c r="BFI67" s="129"/>
      <c r="BFJ67" s="129"/>
      <c r="BFK67" s="129"/>
      <c r="BFL67" s="129"/>
      <c r="BFM67" s="129"/>
      <c r="BOM67" s="129"/>
      <c r="BON67" s="129"/>
      <c r="BOV67" s="129"/>
      <c r="BOW67" s="129"/>
      <c r="BOX67" s="129"/>
      <c r="BOY67" s="129"/>
      <c r="BOZ67" s="129"/>
      <c r="BPA67" s="129"/>
      <c r="BPB67" s="129"/>
      <c r="BPC67" s="129"/>
      <c r="BPD67" s="129"/>
      <c r="BPE67" s="129"/>
      <c r="BPF67" s="129"/>
      <c r="BPG67" s="129"/>
      <c r="BPH67" s="129"/>
      <c r="BPI67" s="129"/>
      <c r="BYI67" s="129"/>
      <c r="BYJ67" s="129"/>
      <c r="BYR67" s="129"/>
      <c r="BYS67" s="129"/>
      <c r="BYT67" s="129"/>
      <c r="BYU67" s="129"/>
      <c r="BYV67" s="129"/>
      <c r="BYW67" s="129"/>
      <c r="BYX67" s="129"/>
      <c r="BYY67" s="129"/>
      <c r="BYZ67" s="129"/>
      <c r="BZA67" s="129"/>
      <c r="BZB67" s="129"/>
      <c r="BZC67" s="129"/>
      <c r="BZD67" s="129"/>
      <c r="BZE67" s="129"/>
      <c r="CIE67" s="129"/>
      <c r="CIF67" s="129"/>
      <c r="CIN67" s="129"/>
      <c r="CIO67" s="129"/>
      <c r="CIP67" s="129"/>
      <c r="CIQ67" s="129"/>
      <c r="CIR67" s="129"/>
      <c r="CIS67" s="129"/>
      <c r="CIT67" s="129"/>
      <c r="CIU67" s="129"/>
      <c r="CIV67" s="129"/>
      <c r="CIW67" s="129"/>
      <c r="CIX67" s="129"/>
      <c r="CIY67" s="129"/>
      <c r="CIZ67" s="129"/>
      <c r="CJA67" s="129"/>
      <c r="CSA67" s="129"/>
      <c r="CSB67" s="129"/>
      <c r="CSJ67" s="129"/>
      <c r="CSK67" s="129"/>
      <c r="CSL67" s="129"/>
      <c r="CSM67" s="129"/>
      <c r="CSN67" s="129"/>
      <c r="CSO67" s="129"/>
      <c r="CSP67" s="129"/>
      <c r="CSQ67" s="129"/>
      <c r="CSR67" s="129"/>
      <c r="CSS67" s="129"/>
      <c r="CST67" s="129"/>
      <c r="CSU67" s="129"/>
      <c r="CSV67" s="129"/>
      <c r="CSW67" s="129"/>
      <c r="DBW67" s="129"/>
      <c r="DBX67" s="129"/>
      <c r="DCF67" s="129"/>
      <c r="DCG67" s="129"/>
      <c r="DCH67" s="129"/>
      <c r="DCI67" s="129"/>
      <c r="DCJ67" s="129"/>
      <c r="DCK67" s="129"/>
      <c r="DCL67" s="129"/>
      <c r="DCM67" s="129"/>
      <c r="DCN67" s="129"/>
      <c r="DCO67" s="129"/>
      <c r="DCP67" s="129"/>
      <c r="DCQ67" s="129"/>
      <c r="DCR67" s="129"/>
      <c r="DCS67" s="129"/>
      <c r="DLS67" s="129"/>
      <c r="DLT67" s="129"/>
      <c r="DMB67" s="129"/>
      <c r="DMC67" s="129"/>
      <c r="DMD67" s="129"/>
      <c r="DME67" s="129"/>
      <c r="DMF67" s="129"/>
      <c r="DMG67" s="129"/>
      <c r="DMH67" s="129"/>
      <c r="DMI67" s="129"/>
      <c r="DMJ67" s="129"/>
      <c r="DMK67" s="129"/>
      <c r="DML67" s="129"/>
      <c r="DMM67" s="129"/>
      <c r="DMN67" s="129"/>
      <c r="DMO67" s="129"/>
      <c r="DVO67" s="129"/>
      <c r="DVP67" s="129"/>
      <c r="DVX67" s="129"/>
      <c r="DVY67" s="129"/>
      <c r="DVZ67" s="129"/>
      <c r="DWA67" s="129"/>
      <c r="DWB67" s="129"/>
      <c r="DWC67" s="129"/>
      <c r="DWD67" s="129"/>
      <c r="DWE67" s="129"/>
      <c r="DWF67" s="129"/>
      <c r="DWG67" s="129"/>
      <c r="DWH67" s="129"/>
      <c r="DWI67" s="129"/>
      <c r="DWJ67" s="129"/>
      <c r="DWK67" s="129"/>
      <c r="EFK67" s="129"/>
      <c r="EFL67" s="129"/>
      <c r="EFT67" s="129"/>
      <c r="EFU67" s="129"/>
      <c r="EFV67" s="129"/>
      <c r="EFW67" s="129"/>
      <c r="EFX67" s="129"/>
      <c r="EFY67" s="129"/>
      <c r="EFZ67" s="129"/>
      <c r="EGA67" s="129"/>
      <c r="EGB67" s="129"/>
      <c r="EGC67" s="129"/>
      <c r="EGD67" s="129"/>
      <c r="EGE67" s="129"/>
      <c r="EGF67" s="129"/>
      <c r="EGG67" s="129"/>
      <c r="EPG67" s="129"/>
      <c r="EPH67" s="129"/>
      <c r="EPP67" s="129"/>
      <c r="EPQ67" s="129"/>
      <c r="EPR67" s="129"/>
      <c r="EPS67" s="129"/>
      <c r="EPT67" s="129"/>
      <c r="EPU67" s="129"/>
      <c r="EPV67" s="129"/>
      <c r="EPW67" s="129"/>
      <c r="EPX67" s="129"/>
      <c r="EPY67" s="129"/>
      <c r="EPZ67" s="129"/>
      <c r="EQA67" s="129"/>
      <c r="EQB67" s="129"/>
      <c r="EQC67" s="129"/>
      <c r="EZC67" s="129"/>
      <c r="EZD67" s="129"/>
      <c r="EZL67" s="129"/>
      <c r="EZM67" s="129"/>
      <c r="EZN67" s="129"/>
      <c r="EZO67" s="129"/>
      <c r="EZP67" s="129"/>
      <c r="EZQ67" s="129"/>
      <c r="EZR67" s="129"/>
      <c r="EZS67" s="129"/>
      <c r="EZT67" s="129"/>
      <c r="EZU67" s="129"/>
      <c r="EZV67" s="129"/>
      <c r="EZW67" s="129"/>
      <c r="EZX67" s="129"/>
      <c r="EZY67" s="129"/>
      <c r="FIY67" s="129"/>
      <c r="FIZ67" s="129"/>
      <c r="FJH67" s="129"/>
      <c r="FJI67" s="129"/>
      <c r="FJJ67" s="129"/>
      <c r="FJK67" s="129"/>
      <c r="FJL67" s="129"/>
      <c r="FJM67" s="129"/>
      <c r="FJN67" s="129"/>
      <c r="FJO67" s="129"/>
      <c r="FJP67" s="129"/>
      <c r="FJQ67" s="129"/>
      <c r="FJR67" s="129"/>
      <c r="FJS67" s="129"/>
      <c r="FJT67" s="129"/>
      <c r="FJU67" s="129"/>
      <c r="FSU67" s="129"/>
      <c r="FSV67" s="129"/>
      <c r="FTD67" s="129"/>
      <c r="FTE67" s="129"/>
      <c r="FTF67" s="129"/>
      <c r="FTG67" s="129"/>
      <c r="FTH67" s="129"/>
      <c r="FTI67" s="129"/>
      <c r="FTJ67" s="129"/>
      <c r="FTK67" s="129"/>
      <c r="FTL67" s="129"/>
      <c r="FTM67" s="129"/>
      <c r="FTN67" s="129"/>
      <c r="FTO67" s="129"/>
      <c r="FTP67" s="129"/>
      <c r="FTQ67" s="129"/>
      <c r="GCQ67" s="129"/>
      <c r="GCR67" s="129"/>
      <c r="GCZ67" s="129"/>
      <c r="GDA67" s="129"/>
      <c r="GDB67" s="129"/>
      <c r="GDC67" s="129"/>
      <c r="GDD67" s="129"/>
      <c r="GDE67" s="129"/>
      <c r="GDF67" s="129"/>
      <c r="GDG67" s="129"/>
      <c r="GDH67" s="129"/>
      <c r="GDI67" s="129"/>
      <c r="GDJ67" s="129"/>
      <c r="GDK67" s="129"/>
      <c r="GDL67" s="129"/>
      <c r="GDM67" s="129"/>
      <c r="GMM67" s="129"/>
      <c r="GMN67" s="129"/>
      <c r="GMV67" s="129"/>
      <c r="GMW67" s="129"/>
      <c r="GMX67" s="129"/>
      <c r="GMY67" s="129"/>
      <c r="GMZ67" s="129"/>
      <c r="GNA67" s="129"/>
      <c r="GNB67" s="129"/>
      <c r="GNC67" s="129"/>
      <c r="GND67" s="129"/>
      <c r="GNE67" s="129"/>
      <c r="GNF67" s="129"/>
      <c r="GNG67" s="129"/>
      <c r="GNH67" s="129"/>
      <c r="GNI67" s="129"/>
      <c r="GWI67" s="129"/>
      <c r="GWJ67" s="129"/>
      <c r="GWR67" s="129"/>
      <c r="GWS67" s="129"/>
      <c r="GWT67" s="129"/>
      <c r="GWU67" s="129"/>
      <c r="GWV67" s="129"/>
      <c r="GWW67" s="129"/>
      <c r="GWX67" s="129"/>
      <c r="GWY67" s="129"/>
      <c r="GWZ67" s="129"/>
      <c r="GXA67" s="129"/>
      <c r="GXB67" s="129"/>
      <c r="GXC67" s="129"/>
      <c r="GXD67" s="129"/>
      <c r="GXE67" s="129"/>
      <c r="HGE67" s="129"/>
      <c r="HGF67" s="129"/>
      <c r="HGN67" s="129"/>
      <c r="HGO67" s="129"/>
      <c r="HGP67" s="129"/>
      <c r="HGQ67" s="129"/>
      <c r="HGR67" s="129"/>
      <c r="HGS67" s="129"/>
      <c r="HGT67" s="129"/>
      <c r="HGU67" s="129"/>
      <c r="HGV67" s="129"/>
      <c r="HGW67" s="129"/>
      <c r="HGX67" s="129"/>
      <c r="HGY67" s="129"/>
      <c r="HGZ67" s="129"/>
      <c r="HHA67" s="129"/>
      <c r="HQA67" s="129"/>
      <c r="HQB67" s="129"/>
      <c r="HQJ67" s="129"/>
      <c r="HQK67" s="129"/>
      <c r="HQL67" s="129"/>
      <c r="HQM67" s="129"/>
      <c r="HQN67" s="129"/>
      <c r="HQO67" s="129"/>
      <c r="HQP67" s="129"/>
      <c r="HQQ67" s="129"/>
      <c r="HQR67" s="129"/>
      <c r="HQS67" s="129"/>
      <c r="HQT67" s="129"/>
      <c r="HQU67" s="129"/>
      <c r="HQV67" s="129"/>
      <c r="HQW67" s="129"/>
      <c r="HZW67" s="129"/>
      <c r="HZX67" s="129"/>
      <c r="IAF67" s="129"/>
      <c r="IAG67" s="129"/>
      <c r="IAH67" s="129"/>
      <c r="IAI67" s="129"/>
      <c r="IAJ67" s="129"/>
      <c r="IAK67" s="129"/>
      <c r="IAL67" s="129"/>
      <c r="IAM67" s="129"/>
      <c r="IAN67" s="129"/>
      <c r="IAO67" s="129"/>
      <c r="IAP67" s="129"/>
      <c r="IAQ67" s="129"/>
      <c r="IAR67" s="129"/>
      <c r="IAS67" s="129"/>
      <c r="IJS67" s="129"/>
      <c r="IJT67" s="129"/>
      <c r="IKB67" s="129"/>
      <c r="IKC67" s="129"/>
      <c r="IKD67" s="129"/>
      <c r="IKE67" s="129"/>
      <c r="IKF67" s="129"/>
      <c r="IKG67" s="129"/>
      <c r="IKH67" s="129"/>
      <c r="IKI67" s="129"/>
      <c r="IKJ67" s="129"/>
      <c r="IKK67" s="129"/>
      <c r="IKL67" s="129"/>
      <c r="IKM67" s="129"/>
      <c r="IKN67" s="129"/>
      <c r="IKO67" s="129"/>
      <c r="ITO67" s="129"/>
      <c r="ITP67" s="129"/>
      <c r="ITX67" s="129"/>
      <c r="ITY67" s="129"/>
      <c r="ITZ67" s="129"/>
      <c r="IUA67" s="129"/>
      <c r="IUB67" s="129"/>
      <c r="IUC67" s="129"/>
      <c r="IUD67" s="129"/>
      <c r="IUE67" s="129"/>
      <c r="IUF67" s="129"/>
      <c r="IUG67" s="129"/>
      <c r="IUH67" s="129"/>
      <c r="IUI67" s="129"/>
      <c r="IUJ67" s="129"/>
      <c r="IUK67" s="129"/>
      <c r="JDK67" s="129"/>
      <c r="JDL67" s="129"/>
      <c r="JDT67" s="129"/>
      <c r="JDU67" s="129"/>
      <c r="JDV67" s="129"/>
      <c r="JDW67" s="129"/>
      <c r="JDX67" s="129"/>
      <c r="JDY67" s="129"/>
      <c r="JDZ67" s="129"/>
      <c r="JEA67" s="129"/>
      <c r="JEB67" s="129"/>
      <c r="JEC67" s="129"/>
      <c r="JED67" s="129"/>
      <c r="JEE67" s="129"/>
      <c r="JEF67" s="129"/>
      <c r="JEG67" s="129"/>
      <c r="JNG67" s="129"/>
      <c r="JNH67" s="129"/>
      <c r="JNP67" s="129"/>
      <c r="JNQ67" s="129"/>
      <c r="JNR67" s="129"/>
      <c r="JNS67" s="129"/>
      <c r="JNT67" s="129"/>
      <c r="JNU67" s="129"/>
      <c r="JNV67" s="129"/>
      <c r="JNW67" s="129"/>
      <c r="JNX67" s="129"/>
      <c r="JNY67" s="129"/>
      <c r="JNZ67" s="129"/>
      <c r="JOA67" s="129"/>
      <c r="JOB67" s="129"/>
      <c r="JOC67" s="129"/>
      <c r="JXC67" s="129"/>
      <c r="JXD67" s="129"/>
      <c r="JXL67" s="129"/>
      <c r="JXM67" s="129"/>
      <c r="JXN67" s="129"/>
      <c r="JXO67" s="129"/>
      <c r="JXP67" s="129"/>
      <c r="JXQ67" s="129"/>
      <c r="JXR67" s="129"/>
      <c r="JXS67" s="129"/>
      <c r="JXT67" s="129"/>
      <c r="JXU67" s="129"/>
      <c r="JXV67" s="129"/>
      <c r="JXW67" s="129"/>
      <c r="JXX67" s="129"/>
      <c r="JXY67" s="129"/>
      <c r="KGY67" s="129"/>
      <c r="KGZ67" s="129"/>
      <c r="KHH67" s="129"/>
      <c r="KHI67" s="129"/>
      <c r="KHJ67" s="129"/>
      <c r="KHK67" s="129"/>
      <c r="KHL67" s="129"/>
      <c r="KHM67" s="129"/>
      <c r="KHN67" s="129"/>
      <c r="KHO67" s="129"/>
      <c r="KHP67" s="129"/>
      <c r="KHQ67" s="129"/>
      <c r="KHR67" s="129"/>
      <c r="KHS67" s="129"/>
      <c r="KHT67" s="129"/>
      <c r="KHU67" s="129"/>
      <c r="KQU67" s="129"/>
      <c r="KQV67" s="129"/>
      <c r="KRD67" s="129"/>
      <c r="KRE67" s="129"/>
      <c r="KRF67" s="129"/>
      <c r="KRG67" s="129"/>
      <c r="KRH67" s="129"/>
      <c r="KRI67" s="129"/>
      <c r="KRJ67" s="129"/>
      <c r="KRK67" s="129"/>
      <c r="KRL67" s="129"/>
      <c r="KRM67" s="129"/>
      <c r="KRN67" s="129"/>
      <c r="KRO67" s="129"/>
      <c r="KRP67" s="129"/>
      <c r="KRQ67" s="129"/>
      <c r="LAQ67" s="129"/>
      <c r="LAR67" s="129"/>
      <c r="LAZ67" s="129"/>
      <c r="LBA67" s="129"/>
      <c r="LBB67" s="129"/>
      <c r="LBC67" s="129"/>
      <c r="LBD67" s="129"/>
      <c r="LBE67" s="129"/>
      <c r="LBF67" s="129"/>
      <c r="LBG67" s="129"/>
      <c r="LBH67" s="129"/>
      <c r="LBI67" s="129"/>
      <c r="LBJ67" s="129"/>
      <c r="LBK67" s="129"/>
      <c r="LBL67" s="129"/>
      <c r="LBM67" s="129"/>
      <c r="LKM67" s="129"/>
      <c r="LKN67" s="129"/>
      <c r="LKV67" s="129"/>
      <c r="LKW67" s="129"/>
      <c r="LKX67" s="129"/>
      <c r="LKY67" s="129"/>
      <c r="LKZ67" s="129"/>
      <c r="LLA67" s="129"/>
      <c r="LLB67" s="129"/>
      <c r="LLC67" s="129"/>
      <c r="LLD67" s="129"/>
      <c r="LLE67" s="129"/>
      <c r="LLF67" s="129"/>
      <c r="LLG67" s="129"/>
      <c r="LLH67" s="129"/>
      <c r="LLI67" s="129"/>
      <c r="LUI67" s="129"/>
      <c r="LUJ67" s="129"/>
      <c r="LUR67" s="129"/>
      <c r="LUS67" s="129"/>
      <c r="LUT67" s="129"/>
      <c r="LUU67" s="129"/>
      <c r="LUV67" s="129"/>
      <c r="LUW67" s="129"/>
      <c r="LUX67" s="129"/>
      <c r="LUY67" s="129"/>
      <c r="LUZ67" s="129"/>
      <c r="LVA67" s="129"/>
      <c r="LVB67" s="129"/>
      <c r="LVC67" s="129"/>
      <c r="LVD67" s="129"/>
      <c r="LVE67" s="129"/>
      <c r="MEE67" s="129"/>
      <c r="MEF67" s="129"/>
      <c r="MEN67" s="129"/>
      <c r="MEO67" s="129"/>
      <c r="MEP67" s="129"/>
      <c r="MEQ67" s="129"/>
      <c r="MER67" s="129"/>
      <c r="MES67" s="129"/>
      <c r="MET67" s="129"/>
      <c r="MEU67" s="129"/>
      <c r="MEV67" s="129"/>
      <c r="MEW67" s="129"/>
      <c r="MEX67" s="129"/>
      <c r="MEY67" s="129"/>
      <c r="MEZ67" s="129"/>
      <c r="MFA67" s="129"/>
      <c r="MOA67" s="129"/>
      <c r="MOB67" s="129"/>
      <c r="MOJ67" s="129"/>
      <c r="MOK67" s="129"/>
      <c r="MOL67" s="129"/>
      <c r="MOM67" s="129"/>
      <c r="MON67" s="129"/>
      <c r="MOO67" s="129"/>
      <c r="MOP67" s="129"/>
      <c r="MOQ67" s="129"/>
      <c r="MOR67" s="129"/>
      <c r="MOS67" s="129"/>
      <c r="MOT67" s="129"/>
      <c r="MOU67" s="129"/>
      <c r="MOV67" s="129"/>
      <c r="MOW67" s="129"/>
      <c r="MXW67" s="129"/>
      <c r="MXX67" s="129"/>
      <c r="MYF67" s="129"/>
      <c r="MYG67" s="129"/>
      <c r="MYH67" s="129"/>
      <c r="MYI67" s="129"/>
      <c r="MYJ67" s="129"/>
      <c r="MYK67" s="129"/>
      <c r="MYL67" s="129"/>
      <c r="MYM67" s="129"/>
      <c r="MYN67" s="129"/>
      <c r="MYO67" s="129"/>
      <c r="MYP67" s="129"/>
      <c r="MYQ67" s="129"/>
      <c r="MYR67" s="129"/>
      <c r="MYS67" s="129"/>
      <c r="NHS67" s="129"/>
      <c r="NHT67" s="129"/>
      <c r="NIB67" s="129"/>
      <c r="NIC67" s="129"/>
      <c r="NID67" s="129"/>
      <c r="NIE67" s="129"/>
      <c r="NIF67" s="129"/>
      <c r="NIG67" s="129"/>
      <c r="NIH67" s="129"/>
      <c r="NII67" s="129"/>
      <c r="NIJ67" s="129"/>
      <c r="NIK67" s="129"/>
      <c r="NIL67" s="129"/>
      <c r="NIM67" s="129"/>
      <c r="NIN67" s="129"/>
      <c r="NIO67" s="129"/>
      <c r="NRO67" s="129"/>
      <c r="NRP67" s="129"/>
      <c r="NRX67" s="129"/>
      <c r="NRY67" s="129"/>
      <c r="NRZ67" s="129"/>
      <c r="NSA67" s="129"/>
      <c r="NSB67" s="129"/>
      <c r="NSC67" s="129"/>
      <c r="NSD67" s="129"/>
      <c r="NSE67" s="129"/>
      <c r="NSF67" s="129"/>
      <c r="NSG67" s="129"/>
      <c r="NSH67" s="129"/>
      <c r="NSI67" s="129"/>
      <c r="NSJ67" s="129"/>
      <c r="NSK67" s="129"/>
      <c r="OBK67" s="129"/>
      <c r="OBL67" s="129"/>
      <c r="OBT67" s="129"/>
      <c r="OBU67" s="129"/>
      <c r="OBV67" s="129"/>
      <c r="OBW67" s="129"/>
      <c r="OBX67" s="129"/>
      <c r="OBY67" s="129"/>
      <c r="OBZ67" s="129"/>
      <c r="OCA67" s="129"/>
      <c r="OCB67" s="129"/>
      <c r="OCC67" s="129"/>
      <c r="OCD67" s="129"/>
      <c r="OCE67" s="129"/>
      <c r="OCF67" s="129"/>
      <c r="OCG67" s="129"/>
      <c r="OLG67" s="129"/>
      <c r="OLH67" s="129"/>
      <c r="OLP67" s="129"/>
      <c r="OLQ67" s="129"/>
      <c r="OLR67" s="129"/>
      <c r="OLS67" s="129"/>
      <c r="OLT67" s="129"/>
      <c r="OLU67" s="129"/>
      <c r="OLV67" s="129"/>
      <c r="OLW67" s="129"/>
      <c r="OLX67" s="129"/>
      <c r="OLY67" s="129"/>
      <c r="OLZ67" s="129"/>
      <c r="OMA67" s="129"/>
      <c r="OMB67" s="129"/>
      <c r="OMC67" s="129"/>
      <c r="OVC67" s="129"/>
      <c r="OVD67" s="129"/>
      <c r="OVL67" s="129"/>
      <c r="OVM67" s="129"/>
      <c r="OVN67" s="129"/>
      <c r="OVO67" s="129"/>
      <c r="OVP67" s="129"/>
      <c r="OVQ67" s="129"/>
      <c r="OVR67" s="129"/>
      <c r="OVS67" s="129"/>
      <c r="OVT67" s="129"/>
      <c r="OVU67" s="129"/>
      <c r="OVV67" s="129"/>
      <c r="OVW67" s="129"/>
      <c r="OVX67" s="129"/>
      <c r="OVY67" s="129"/>
      <c r="PEY67" s="129"/>
      <c r="PEZ67" s="129"/>
      <c r="PFH67" s="129"/>
      <c r="PFI67" s="129"/>
      <c r="PFJ67" s="129"/>
      <c r="PFK67" s="129"/>
      <c r="PFL67" s="129"/>
      <c r="PFM67" s="129"/>
      <c r="PFN67" s="129"/>
      <c r="PFO67" s="129"/>
      <c r="PFP67" s="129"/>
      <c r="PFQ67" s="129"/>
      <c r="PFR67" s="129"/>
      <c r="PFS67" s="129"/>
      <c r="PFT67" s="129"/>
      <c r="PFU67" s="129"/>
      <c r="POU67" s="129"/>
      <c r="POV67" s="129"/>
      <c r="PPD67" s="129"/>
      <c r="PPE67" s="129"/>
      <c r="PPF67" s="129"/>
      <c r="PPG67" s="129"/>
      <c r="PPH67" s="129"/>
      <c r="PPI67" s="129"/>
      <c r="PPJ67" s="129"/>
      <c r="PPK67" s="129"/>
      <c r="PPL67" s="129"/>
      <c r="PPM67" s="129"/>
      <c r="PPN67" s="129"/>
      <c r="PPO67" s="129"/>
      <c r="PPP67" s="129"/>
      <c r="PPQ67" s="129"/>
      <c r="PYQ67" s="129"/>
      <c r="PYR67" s="129"/>
      <c r="PYZ67" s="129"/>
      <c r="PZA67" s="129"/>
      <c r="PZB67" s="129"/>
      <c r="PZC67" s="129"/>
      <c r="PZD67" s="129"/>
      <c r="PZE67" s="129"/>
      <c r="PZF67" s="129"/>
      <c r="PZG67" s="129"/>
      <c r="PZH67" s="129"/>
      <c r="PZI67" s="129"/>
      <c r="PZJ67" s="129"/>
      <c r="PZK67" s="129"/>
      <c r="PZL67" s="129"/>
      <c r="PZM67" s="129"/>
      <c r="QIM67" s="129"/>
      <c r="QIN67" s="129"/>
      <c r="QIV67" s="129"/>
      <c r="QIW67" s="129"/>
      <c r="QIX67" s="129"/>
      <c r="QIY67" s="129"/>
      <c r="QIZ67" s="129"/>
      <c r="QJA67" s="129"/>
      <c r="QJB67" s="129"/>
      <c r="QJC67" s="129"/>
      <c r="QJD67" s="129"/>
      <c r="QJE67" s="129"/>
      <c r="QJF67" s="129"/>
      <c r="QJG67" s="129"/>
      <c r="QJH67" s="129"/>
      <c r="QJI67" s="129"/>
      <c r="QSI67" s="129"/>
      <c r="QSJ67" s="129"/>
      <c r="QSR67" s="129"/>
      <c r="QSS67" s="129"/>
      <c r="QST67" s="129"/>
      <c r="QSU67" s="129"/>
      <c r="QSV67" s="129"/>
      <c r="QSW67" s="129"/>
      <c r="QSX67" s="129"/>
      <c r="QSY67" s="129"/>
      <c r="QSZ67" s="129"/>
      <c r="QTA67" s="129"/>
      <c r="QTB67" s="129"/>
      <c r="QTC67" s="129"/>
      <c r="QTD67" s="129"/>
      <c r="QTE67" s="129"/>
      <c r="RCE67" s="129"/>
      <c r="RCF67" s="129"/>
      <c r="RCN67" s="129"/>
      <c r="RCO67" s="129"/>
      <c r="RCP67" s="129"/>
      <c r="RCQ67" s="129"/>
      <c r="RCR67" s="129"/>
      <c r="RCS67" s="129"/>
      <c r="RCT67" s="129"/>
      <c r="RCU67" s="129"/>
      <c r="RCV67" s="129"/>
      <c r="RCW67" s="129"/>
      <c r="RCX67" s="129"/>
      <c r="RCY67" s="129"/>
      <c r="RCZ67" s="129"/>
      <c r="RDA67" s="129"/>
      <c r="RMA67" s="129"/>
      <c r="RMB67" s="129"/>
      <c r="RMJ67" s="129"/>
      <c r="RMK67" s="129"/>
      <c r="RML67" s="129"/>
      <c r="RMM67" s="129"/>
      <c r="RMN67" s="129"/>
      <c r="RMO67" s="129"/>
      <c r="RMP67" s="129"/>
      <c r="RMQ67" s="129"/>
      <c r="RMR67" s="129"/>
      <c r="RMS67" s="129"/>
      <c r="RMT67" s="129"/>
      <c r="RMU67" s="129"/>
      <c r="RMV67" s="129"/>
      <c r="RMW67" s="129"/>
      <c r="RVW67" s="129"/>
      <c r="RVX67" s="129"/>
      <c r="RWF67" s="129"/>
      <c r="RWG67" s="129"/>
      <c r="RWH67" s="129"/>
      <c r="RWI67" s="129"/>
      <c r="RWJ67" s="129"/>
      <c r="RWK67" s="129"/>
      <c r="RWL67" s="129"/>
      <c r="RWM67" s="129"/>
      <c r="RWN67" s="129"/>
      <c r="RWO67" s="129"/>
      <c r="RWP67" s="129"/>
      <c r="RWQ67" s="129"/>
      <c r="RWR67" s="129"/>
      <c r="RWS67" s="129"/>
      <c r="SFS67" s="129"/>
      <c r="SFT67" s="129"/>
      <c r="SGB67" s="129"/>
      <c r="SGC67" s="129"/>
      <c r="SGD67" s="129"/>
      <c r="SGE67" s="129"/>
      <c r="SGF67" s="129"/>
      <c r="SGG67" s="129"/>
      <c r="SGH67" s="129"/>
      <c r="SGI67" s="129"/>
      <c r="SGJ67" s="129"/>
      <c r="SGK67" s="129"/>
      <c r="SGL67" s="129"/>
      <c r="SGM67" s="129"/>
      <c r="SGN67" s="129"/>
      <c r="SGO67" s="129"/>
      <c r="SPO67" s="129"/>
      <c r="SPP67" s="129"/>
      <c r="SPX67" s="129"/>
      <c r="SPY67" s="129"/>
      <c r="SPZ67" s="129"/>
      <c r="SQA67" s="129"/>
      <c r="SQB67" s="129"/>
      <c r="SQC67" s="129"/>
      <c r="SQD67" s="129"/>
      <c r="SQE67" s="129"/>
      <c r="SQF67" s="129"/>
      <c r="SQG67" s="129"/>
      <c r="SQH67" s="129"/>
      <c r="SQI67" s="129"/>
      <c r="SQJ67" s="129"/>
      <c r="SQK67" s="129"/>
      <c r="SZK67" s="129"/>
      <c r="SZL67" s="129"/>
      <c r="SZT67" s="129"/>
      <c r="SZU67" s="129"/>
      <c r="SZV67" s="129"/>
      <c r="SZW67" s="129"/>
      <c r="SZX67" s="129"/>
      <c r="SZY67" s="129"/>
      <c r="SZZ67" s="129"/>
      <c r="TAA67" s="129"/>
      <c r="TAB67" s="129"/>
      <c r="TAC67" s="129"/>
      <c r="TAD67" s="129"/>
      <c r="TAE67" s="129"/>
      <c r="TAF67" s="129"/>
      <c r="TAG67" s="129"/>
      <c r="TJG67" s="129"/>
      <c r="TJH67" s="129"/>
      <c r="TJP67" s="129"/>
      <c r="TJQ67" s="129"/>
      <c r="TJR67" s="129"/>
      <c r="TJS67" s="129"/>
      <c r="TJT67" s="129"/>
      <c r="TJU67" s="129"/>
      <c r="TJV67" s="129"/>
      <c r="TJW67" s="129"/>
      <c r="TJX67" s="129"/>
      <c r="TJY67" s="129"/>
      <c r="TJZ67" s="129"/>
      <c r="TKA67" s="129"/>
      <c r="TKB67" s="129"/>
      <c r="TKC67" s="129"/>
      <c r="TTC67" s="129"/>
      <c r="TTD67" s="129"/>
      <c r="TTL67" s="129"/>
      <c r="TTM67" s="129"/>
      <c r="TTN67" s="129"/>
      <c r="TTO67" s="129"/>
      <c r="TTP67" s="129"/>
      <c r="TTQ67" s="129"/>
      <c r="TTR67" s="129"/>
      <c r="TTS67" s="129"/>
      <c r="TTT67" s="129"/>
      <c r="TTU67" s="129"/>
      <c r="TTV67" s="129"/>
      <c r="TTW67" s="129"/>
      <c r="TTX67" s="129"/>
      <c r="TTY67" s="129"/>
      <c r="UCY67" s="129"/>
      <c r="UCZ67" s="129"/>
      <c r="UDH67" s="129"/>
      <c r="UDI67" s="129"/>
      <c r="UDJ67" s="129"/>
      <c r="UDK67" s="129"/>
      <c r="UDL67" s="129"/>
      <c r="UDM67" s="129"/>
      <c r="UDN67" s="129"/>
      <c r="UDO67" s="129"/>
      <c r="UDP67" s="129"/>
      <c r="UDQ67" s="129"/>
      <c r="UDR67" s="129"/>
      <c r="UDS67" s="129"/>
      <c r="UDT67" s="129"/>
      <c r="UDU67" s="129"/>
      <c r="UMU67" s="129"/>
      <c r="UMV67" s="129"/>
      <c r="UND67" s="129"/>
      <c r="UNE67" s="129"/>
      <c r="UNF67" s="129"/>
      <c r="UNG67" s="129"/>
      <c r="UNH67" s="129"/>
      <c r="UNI67" s="129"/>
      <c r="UNJ67" s="129"/>
      <c r="UNK67" s="129"/>
      <c r="UNL67" s="129"/>
      <c r="UNM67" s="129"/>
      <c r="UNN67" s="129"/>
      <c r="UNO67" s="129"/>
      <c r="UNP67" s="129"/>
      <c r="UNQ67" s="129"/>
      <c r="UWQ67" s="129"/>
      <c r="UWR67" s="129"/>
      <c r="UWZ67" s="129"/>
      <c r="UXA67" s="129"/>
      <c r="UXB67" s="129"/>
      <c r="UXC67" s="129"/>
      <c r="UXD67" s="129"/>
      <c r="UXE67" s="129"/>
      <c r="UXF67" s="129"/>
      <c r="UXG67" s="129"/>
      <c r="UXH67" s="129"/>
      <c r="UXI67" s="129"/>
      <c r="UXJ67" s="129"/>
      <c r="UXK67" s="129"/>
      <c r="UXL67" s="129"/>
      <c r="UXM67" s="129"/>
      <c r="VGM67" s="129"/>
      <c r="VGN67" s="129"/>
      <c r="VGV67" s="129"/>
      <c r="VGW67" s="129"/>
      <c r="VGX67" s="129"/>
      <c r="VGY67" s="129"/>
      <c r="VGZ67" s="129"/>
      <c r="VHA67" s="129"/>
      <c r="VHB67" s="129"/>
      <c r="VHC67" s="129"/>
      <c r="VHD67" s="129"/>
      <c r="VHE67" s="129"/>
      <c r="VHF67" s="129"/>
      <c r="VHG67" s="129"/>
      <c r="VHH67" s="129"/>
      <c r="VHI67" s="129"/>
      <c r="VQI67" s="129"/>
      <c r="VQJ67" s="129"/>
      <c r="VQR67" s="129"/>
      <c r="VQS67" s="129"/>
      <c r="VQT67" s="129"/>
      <c r="VQU67" s="129"/>
      <c r="VQV67" s="129"/>
      <c r="VQW67" s="129"/>
      <c r="VQX67" s="129"/>
      <c r="VQY67" s="129"/>
      <c r="VQZ67" s="129"/>
      <c r="VRA67" s="129"/>
      <c r="VRB67" s="129"/>
      <c r="VRC67" s="129"/>
      <c r="VRD67" s="129"/>
      <c r="VRE67" s="129"/>
      <c r="WAE67" s="129"/>
      <c r="WAF67" s="129"/>
      <c r="WAN67" s="129"/>
      <c r="WAO67" s="129"/>
      <c r="WAP67" s="129"/>
      <c r="WAQ67" s="129"/>
      <c r="WAR67" s="129"/>
      <c r="WAS67" s="129"/>
      <c r="WAT67" s="129"/>
      <c r="WAU67" s="129"/>
      <c r="WAV67" s="129"/>
      <c r="WAW67" s="129"/>
      <c r="WAX67" s="129"/>
      <c r="WAY67" s="129"/>
      <c r="WAZ67" s="129"/>
      <c r="WBA67" s="129"/>
      <c r="WKA67" s="129"/>
      <c r="WKB67" s="129"/>
      <c r="WKJ67" s="129"/>
      <c r="WKK67" s="129"/>
      <c r="WKL67" s="129"/>
      <c r="WKM67" s="129"/>
      <c r="WKN67" s="129"/>
      <c r="WKO67" s="129"/>
      <c r="WKP67" s="129"/>
      <c r="WKQ67" s="129"/>
      <c r="WKR67" s="129"/>
      <c r="WKS67" s="129"/>
      <c r="WKT67" s="129"/>
      <c r="WKU67" s="129"/>
      <c r="WKV67" s="129"/>
      <c r="WKW67" s="129"/>
      <c r="WTW67" s="129"/>
      <c r="WTX67" s="129"/>
      <c r="WUF67" s="129"/>
      <c r="WUG67" s="129"/>
      <c r="WUH67" s="129"/>
      <c r="WUI67" s="129"/>
      <c r="WUJ67" s="129"/>
      <c r="WUK67" s="129"/>
      <c r="WUL67" s="129"/>
      <c r="WUM67" s="129"/>
      <c r="WUN67" s="129"/>
      <c r="WUO67" s="129"/>
      <c r="WUP67" s="129"/>
      <c r="WUQ67" s="129"/>
      <c r="WUR67" s="129"/>
      <c r="WUS67" s="129"/>
    </row>
    <row r="68" spans="1:1009 1243:2033 2267:3057 3291:4081 4315:5105 5339:6129 6363:7153 7387:8177 8411:9201 9435:10225 10459:11249 11483:12273 12507:13297 13531:14321 14555:15345 15579:16113" s="120" customFormat="1" ht="31.5" outlineLevel="1">
      <c r="A68" s="137"/>
      <c r="B68" s="263" t="s">
        <v>431</v>
      </c>
      <c r="C68" s="248"/>
      <c r="D68" s="258">
        <v>210.304</v>
      </c>
      <c r="E68" s="257"/>
      <c r="F68" s="258">
        <v>210.304</v>
      </c>
      <c r="G68" s="245">
        <v>0</v>
      </c>
      <c r="H68" s="229">
        <f t="shared" si="0"/>
        <v>0</v>
      </c>
      <c r="I68" s="247"/>
      <c r="J68" s="247"/>
      <c r="K68" s="247"/>
      <c r="L68" s="247"/>
      <c r="M68" s="248"/>
      <c r="HK68" s="129"/>
      <c r="HL68" s="129"/>
      <c r="HT68" s="129"/>
      <c r="HU68" s="129"/>
      <c r="HV68" s="129"/>
      <c r="HW68" s="129"/>
      <c r="HX68" s="129"/>
      <c r="HY68" s="129"/>
      <c r="HZ68" s="129"/>
      <c r="IA68" s="129"/>
      <c r="IB68" s="129"/>
      <c r="IC68" s="129"/>
      <c r="ID68" s="129"/>
      <c r="IE68" s="129"/>
      <c r="IF68" s="129"/>
      <c r="IG68" s="129"/>
      <c r="RG68" s="129"/>
      <c r="RH68" s="129"/>
      <c r="RP68" s="129"/>
      <c r="RQ68" s="129"/>
      <c r="RR68" s="129"/>
      <c r="RS68" s="129"/>
      <c r="RT68" s="129"/>
      <c r="RU68" s="129"/>
      <c r="RV68" s="129"/>
      <c r="RW68" s="129"/>
      <c r="RX68" s="129"/>
      <c r="RY68" s="129"/>
      <c r="RZ68" s="129"/>
      <c r="SA68" s="129"/>
      <c r="SB68" s="129"/>
      <c r="SC68" s="129"/>
      <c r="ABC68" s="129"/>
      <c r="ABD68" s="129"/>
      <c r="ABL68" s="129"/>
      <c r="ABM68" s="129"/>
      <c r="ABN68" s="129"/>
      <c r="ABO68" s="129"/>
      <c r="ABP68" s="129"/>
      <c r="ABQ68" s="129"/>
      <c r="ABR68" s="129"/>
      <c r="ABS68" s="129"/>
      <c r="ABT68" s="129"/>
      <c r="ABU68" s="129"/>
      <c r="ABV68" s="129"/>
      <c r="ABW68" s="129"/>
      <c r="ABX68" s="129"/>
      <c r="ABY68" s="129"/>
      <c r="AKY68" s="129"/>
      <c r="AKZ68" s="129"/>
      <c r="ALH68" s="129"/>
      <c r="ALI68" s="129"/>
      <c r="ALJ68" s="129"/>
      <c r="ALK68" s="129"/>
      <c r="ALL68" s="129"/>
      <c r="ALM68" s="129"/>
      <c r="ALN68" s="129"/>
      <c r="ALO68" s="129"/>
      <c r="ALP68" s="129"/>
      <c r="ALQ68" s="129"/>
      <c r="ALR68" s="129"/>
      <c r="ALS68" s="129"/>
      <c r="ALT68" s="129"/>
      <c r="ALU68" s="129"/>
      <c r="AUU68" s="129"/>
      <c r="AUV68" s="129"/>
      <c r="AVD68" s="129"/>
      <c r="AVE68" s="129"/>
      <c r="AVF68" s="129"/>
      <c r="AVG68" s="129"/>
      <c r="AVH68" s="129"/>
      <c r="AVI68" s="129"/>
      <c r="AVJ68" s="129"/>
      <c r="AVK68" s="129"/>
      <c r="AVL68" s="129"/>
      <c r="AVM68" s="129"/>
      <c r="AVN68" s="129"/>
      <c r="AVO68" s="129"/>
      <c r="AVP68" s="129"/>
      <c r="AVQ68" s="129"/>
      <c r="BEQ68" s="129"/>
      <c r="BER68" s="129"/>
      <c r="BEZ68" s="129"/>
      <c r="BFA68" s="129"/>
      <c r="BFB68" s="129"/>
      <c r="BFC68" s="129"/>
      <c r="BFD68" s="129"/>
      <c r="BFE68" s="129"/>
      <c r="BFF68" s="129"/>
      <c r="BFG68" s="129"/>
      <c r="BFH68" s="129"/>
      <c r="BFI68" s="129"/>
      <c r="BFJ68" s="129"/>
      <c r="BFK68" s="129"/>
      <c r="BFL68" s="129"/>
      <c r="BFM68" s="129"/>
      <c r="BOM68" s="129"/>
      <c r="BON68" s="129"/>
      <c r="BOV68" s="129"/>
      <c r="BOW68" s="129"/>
      <c r="BOX68" s="129"/>
      <c r="BOY68" s="129"/>
      <c r="BOZ68" s="129"/>
      <c r="BPA68" s="129"/>
      <c r="BPB68" s="129"/>
      <c r="BPC68" s="129"/>
      <c r="BPD68" s="129"/>
      <c r="BPE68" s="129"/>
      <c r="BPF68" s="129"/>
      <c r="BPG68" s="129"/>
      <c r="BPH68" s="129"/>
      <c r="BPI68" s="129"/>
      <c r="BYI68" s="129"/>
      <c r="BYJ68" s="129"/>
      <c r="BYR68" s="129"/>
      <c r="BYS68" s="129"/>
      <c r="BYT68" s="129"/>
      <c r="BYU68" s="129"/>
      <c r="BYV68" s="129"/>
      <c r="BYW68" s="129"/>
      <c r="BYX68" s="129"/>
      <c r="BYY68" s="129"/>
      <c r="BYZ68" s="129"/>
      <c r="BZA68" s="129"/>
      <c r="BZB68" s="129"/>
      <c r="BZC68" s="129"/>
      <c r="BZD68" s="129"/>
      <c r="BZE68" s="129"/>
      <c r="CIE68" s="129"/>
      <c r="CIF68" s="129"/>
      <c r="CIN68" s="129"/>
      <c r="CIO68" s="129"/>
      <c r="CIP68" s="129"/>
      <c r="CIQ68" s="129"/>
      <c r="CIR68" s="129"/>
      <c r="CIS68" s="129"/>
      <c r="CIT68" s="129"/>
      <c r="CIU68" s="129"/>
      <c r="CIV68" s="129"/>
      <c r="CIW68" s="129"/>
      <c r="CIX68" s="129"/>
      <c r="CIY68" s="129"/>
      <c r="CIZ68" s="129"/>
      <c r="CJA68" s="129"/>
      <c r="CSA68" s="129"/>
      <c r="CSB68" s="129"/>
      <c r="CSJ68" s="129"/>
      <c r="CSK68" s="129"/>
      <c r="CSL68" s="129"/>
      <c r="CSM68" s="129"/>
      <c r="CSN68" s="129"/>
      <c r="CSO68" s="129"/>
      <c r="CSP68" s="129"/>
      <c r="CSQ68" s="129"/>
      <c r="CSR68" s="129"/>
      <c r="CSS68" s="129"/>
      <c r="CST68" s="129"/>
      <c r="CSU68" s="129"/>
      <c r="CSV68" s="129"/>
      <c r="CSW68" s="129"/>
      <c r="DBW68" s="129"/>
      <c r="DBX68" s="129"/>
      <c r="DCF68" s="129"/>
      <c r="DCG68" s="129"/>
      <c r="DCH68" s="129"/>
      <c r="DCI68" s="129"/>
      <c r="DCJ68" s="129"/>
      <c r="DCK68" s="129"/>
      <c r="DCL68" s="129"/>
      <c r="DCM68" s="129"/>
      <c r="DCN68" s="129"/>
      <c r="DCO68" s="129"/>
      <c r="DCP68" s="129"/>
      <c r="DCQ68" s="129"/>
      <c r="DCR68" s="129"/>
      <c r="DCS68" s="129"/>
      <c r="DLS68" s="129"/>
      <c r="DLT68" s="129"/>
      <c r="DMB68" s="129"/>
      <c r="DMC68" s="129"/>
      <c r="DMD68" s="129"/>
      <c r="DME68" s="129"/>
      <c r="DMF68" s="129"/>
      <c r="DMG68" s="129"/>
      <c r="DMH68" s="129"/>
      <c r="DMI68" s="129"/>
      <c r="DMJ68" s="129"/>
      <c r="DMK68" s="129"/>
      <c r="DML68" s="129"/>
      <c r="DMM68" s="129"/>
      <c r="DMN68" s="129"/>
      <c r="DMO68" s="129"/>
      <c r="DVO68" s="129"/>
      <c r="DVP68" s="129"/>
      <c r="DVX68" s="129"/>
      <c r="DVY68" s="129"/>
      <c r="DVZ68" s="129"/>
      <c r="DWA68" s="129"/>
      <c r="DWB68" s="129"/>
      <c r="DWC68" s="129"/>
      <c r="DWD68" s="129"/>
      <c r="DWE68" s="129"/>
      <c r="DWF68" s="129"/>
      <c r="DWG68" s="129"/>
      <c r="DWH68" s="129"/>
      <c r="DWI68" s="129"/>
      <c r="DWJ68" s="129"/>
      <c r="DWK68" s="129"/>
      <c r="EFK68" s="129"/>
      <c r="EFL68" s="129"/>
      <c r="EFT68" s="129"/>
      <c r="EFU68" s="129"/>
      <c r="EFV68" s="129"/>
      <c r="EFW68" s="129"/>
      <c r="EFX68" s="129"/>
      <c r="EFY68" s="129"/>
      <c r="EFZ68" s="129"/>
      <c r="EGA68" s="129"/>
      <c r="EGB68" s="129"/>
      <c r="EGC68" s="129"/>
      <c r="EGD68" s="129"/>
      <c r="EGE68" s="129"/>
      <c r="EGF68" s="129"/>
      <c r="EGG68" s="129"/>
      <c r="EPG68" s="129"/>
      <c r="EPH68" s="129"/>
      <c r="EPP68" s="129"/>
      <c r="EPQ68" s="129"/>
      <c r="EPR68" s="129"/>
      <c r="EPS68" s="129"/>
      <c r="EPT68" s="129"/>
      <c r="EPU68" s="129"/>
      <c r="EPV68" s="129"/>
      <c r="EPW68" s="129"/>
      <c r="EPX68" s="129"/>
      <c r="EPY68" s="129"/>
      <c r="EPZ68" s="129"/>
      <c r="EQA68" s="129"/>
      <c r="EQB68" s="129"/>
      <c r="EQC68" s="129"/>
      <c r="EZC68" s="129"/>
      <c r="EZD68" s="129"/>
      <c r="EZL68" s="129"/>
      <c r="EZM68" s="129"/>
      <c r="EZN68" s="129"/>
      <c r="EZO68" s="129"/>
      <c r="EZP68" s="129"/>
      <c r="EZQ68" s="129"/>
      <c r="EZR68" s="129"/>
      <c r="EZS68" s="129"/>
      <c r="EZT68" s="129"/>
      <c r="EZU68" s="129"/>
      <c r="EZV68" s="129"/>
      <c r="EZW68" s="129"/>
      <c r="EZX68" s="129"/>
      <c r="EZY68" s="129"/>
      <c r="FIY68" s="129"/>
      <c r="FIZ68" s="129"/>
      <c r="FJH68" s="129"/>
      <c r="FJI68" s="129"/>
      <c r="FJJ68" s="129"/>
      <c r="FJK68" s="129"/>
      <c r="FJL68" s="129"/>
      <c r="FJM68" s="129"/>
      <c r="FJN68" s="129"/>
      <c r="FJO68" s="129"/>
      <c r="FJP68" s="129"/>
      <c r="FJQ68" s="129"/>
      <c r="FJR68" s="129"/>
      <c r="FJS68" s="129"/>
      <c r="FJT68" s="129"/>
      <c r="FJU68" s="129"/>
      <c r="FSU68" s="129"/>
      <c r="FSV68" s="129"/>
      <c r="FTD68" s="129"/>
      <c r="FTE68" s="129"/>
      <c r="FTF68" s="129"/>
      <c r="FTG68" s="129"/>
      <c r="FTH68" s="129"/>
      <c r="FTI68" s="129"/>
      <c r="FTJ68" s="129"/>
      <c r="FTK68" s="129"/>
      <c r="FTL68" s="129"/>
      <c r="FTM68" s="129"/>
      <c r="FTN68" s="129"/>
      <c r="FTO68" s="129"/>
      <c r="FTP68" s="129"/>
      <c r="FTQ68" s="129"/>
      <c r="GCQ68" s="129"/>
      <c r="GCR68" s="129"/>
      <c r="GCZ68" s="129"/>
      <c r="GDA68" s="129"/>
      <c r="GDB68" s="129"/>
      <c r="GDC68" s="129"/>
      <c r="GDD68" s="129"/>
      <c r="GDE68" s="129"/>
      <c r="GDF68" s="129"/>
      <c r="GDG68" s="129"/>
      <c r="GDH68" s="129"/>
      <c r="GDI68" s="129"/>
      <c r="GDJ68" s="129"/>
      <c r="GDK68" s="129"/>
      <c r="GDL68" s="129"/>
      <c r="GDM68" s="129"/>
      <c r="GMM68" s="129"/>
      <c r="GMN68" s="129"/>
      <c r="GMV68" s="129"/>
      <c r="GMW68" s="129"/>
      <c r="GMX68" s="129"/>
      <c r="GMY68" s="129"/>
      <c r="GMZ68" s="129"/>
      <c r="GNA68" s="129"/>
      <c r="GNB68" s="129"/>
      <c r="GNC68" s="129"/>
      <c r="GND68" s="129"/>
      <c r="GNE68" s="129"/>
      <c r="GNF68" s="129"/>
      <c r="GNG68" s="129"/>
      <c r="GNH68" s="129"/>
      <c r="GNI68" s="129"/>
      <c r="GWI68" s="129"/>
      <c r="GWJ68" s="129"/>
      <c r="GWR68" s="129"/>
      <c r="GWS68" s="129"/>
      <c r="GWT68" s="129"/>
      <c r="GWU68" s="129"/>
      <c r="GWV68" s="129"/>
      <c r="GWW68" s="129"/>
      <c r="GWX68" s="129"/>
      <c r="GWY68" s="129"/>
      <c r="GWZ68" s="129"/>
      <c r="GXA68" s="129"/>
      <c r="GXB68" s="129"/>
      <c r="GXC68" s="129"/>
      <c r="GXD68" s="129"/>
      <c r="GXE68" s="129"/>
      <c r="HGE68" s="129"/>
      <c r="HGF68" s="129"/>
      <c r="HGN68" s="129"/>
      <c r="HGO68" s="129"/>
      <c r="HGP68" s="129"/>
      <c r="HGQ68" s="129"/>
      <c r="HGR68" s="129"/>
      <c r="HGS68" s="129"/>
      <c r="HGT68" s="129"/>
      <c r="HGU68" s="129"/>
      <c r="HGV68" s="129"/>
      <c r="HGW68" s="129"/>
      <c r="HGX68" s="129"/>
      <c r="HGY68" s="129"/>
      <c r="HGZ68" s="129"/>
      <c r="HHA68" s="129"/>
      <c r="HQA68" s="129"/>
      <c r="HQB68" s="129"/>
      <c r="HQJ68" s="129"/>
      <c r="HQK68" s="129"/>
      <c r="HQL68" s="129"/>
      <c r="HQM68" s="129"/>
      <c r="HQN68" s="129"/>
      <c r="HQO68" s="129"/>
      <c r="HQP68" s="129"/>
      <c r="HQQ68" s="129"/>
      <c r="HQR68" s="129"/>
      <c r="HQS68" s="129"/>
      <c r="HQT68" s="129"/>
      <c r="HQU68" s="129"/>
      <c r="HQV68" s="129"/>
      <c r="HQW68" s="129"/>
      <c r="HZW68" s="129"/>
      <c r="HZX68" s="129"/>
      <c r="IAF68" s="129"/>
      <c r="IAG68" s="129"/>
      <c r="IAH68" s="129"/>
      <c r="IAI68" s="129"/>
      <c r="IAJ68" s="129"/>
      <c r="IAK68" s="129"/>
      <c r="IAL68" s="129"/>
      <c r="IAM68" s="129"/>
      <c r="IAN68" s="129"/>
      <c r="IAO68" s="129"/>
      <c r="IAP68" s="129"/>
      <c r="IAQ68" s="129"/>
      <c r="IAR68" s="129"/>
      <c r="IAS68" s="129"/>
      <c r="IJS68" s="129"/>
      <c r="IJT68" s="129"/>
      <c r="IKB68" s="129"/>
      <c r="IKC68" s="129"/>
      <c r="IKD68" s="129"/>
      <c r="IKE68" s="129"/>
      <c r="IKF68" s="129"/>
      <c r="IKG68" s="129"/>
      <c r="IKH68" s="129"/>
      <c r="IKI68" s="129"/>
      <c r="IKJ68" s="129"/>
      <c r="IKK68" s="129"/>
      <c r="IKL68" s="129"/>
      <c r="IKM68" s="129"/>
      <c r="IKN68" s="129"/>
      <c r="IKO68" s="129"/>
      <c r="ITO68" s="129"/>
      <c r="ITP68" s="129"/>
      <c r="ITX68" s="129"/>
      <c r="ITY68" s="129"/>
      <c r="ITZ68" s="129"/>
      <c r="IUA68" s="129"/>
      <c r="IUB68" s="129"/>
      <c r="IUC68" s="129"/>
      <c r="IUD68" s="129"/>
      <c r="IUE68" s="129"/>
      <c r="IUF68" s="129"/>
      <c r="IUG68" s="129"/>
      <c r="IUH68" s="129"/>
      <c r="IUI68" s="129"/>
      <c r="IUJ68" s="129"/>
      <c r="IUK68" s="129"/>
      <c r="JDK68" s="129"/>
      <c r="JDL68" s="129"/>
      <c r="JDT68" s="129"/>
      <c r="JDU68" s="129"/>
      <c r="JDV68" s="129"/>
      <c r="JDW68" s="129"/>
      <c r="JDX68" s="129"/>
      <c r="JDY68" s="129"/>
      <c r="JDZ68" s="129"/>
      <c r="JEA68" s="129"/>
      <c r="JEB68" s="129"/>
      <c r="JEC68" s="129"/>
      <c r="JED68" s="129"/>
      <c r="JEE68" s="129"/>
      <c r="JEF68" s="129"/>
      <c r="JEG68" s="129"/>
      <c r="JNG68" s="129"/>
      <c r="JNH68" s="129"/>
      <c r="JNP68" s="129"/>
      <c r="JNQ68" s="129"/>
      <c r="JNR68" s="129"/>
      <c r="JNS68" s="129"/>
      <c r="JNT68" s="129"/>
      <c r="JNU68" s="129"/>
      <c r="JNV68" s="129"/>
      <c r="JNW68" s="129"/>
      <c r="JNX68" s="129"/>
      <c r="JNY68" s="129"/>
      <c r="JNZ68" s="129"/>
      <c r="JOA68" s="129"/>
      <c r="JOB68" s="129"/>
      <c r="JOC68" s="129"/>
      <c r="JXC68" s="129"/>
      <c r="JXD68" s="129"/>
      <c r="JXL68" s="129"/>
      <c r="JXM68" s="129"/>
      <c r="JXN68" s="129"/>
      <c r="JXO68" s="129"/>
      <c r="JXP68" s="129"/>
      <c r="JXQ68" s="129"/>
      <c r="JXR68" s="129"/>
      <c r="JXS68" s="129"/>
      <c r="JXT68" s="129"/>
      <c r="JXU68" s="129"/>
      <c r="JXV68" s="129"/>
      <c r="JXW68" s="129"/>
      <c r="JXX68" s="129"/>
      <c r="JXY68" s="129"/>
      <c r="KGY68" s="129"/>
      <c r="KGZ68" s="129"/>
      <c r="KHH68" s="129"/>
      <c r="KHI68" s="129"/>
      <c r="KHJ68" s="129"/>
      <c r="KHK68" s="129"/>
      <c r="KHL68" s="129"/>
      <c r="KHM68" s="129"/>
      <c r="KHN68" s="129"/>
      <c r="KHO68" s="129"/>
      <c r="KHP68" s="129"/>
      <c r="KHQ68" s="129"/>
      <c r="KHR68" s="129"/>
      <c r="KHS68" s="129"/>
      <c r="KHT68" s="129"/>
      <c r="KHU68" s="129"/>
      <c r="KQU68" s="129"/>
      <c r="KQV68" s="129"/>
      <c r="KRD68" s="129"/>
      <c r="KRE68" s="129"/>
      <c r="KRF68" s="129"/>
      <c r="KRG68" s="129"/>
      <c r="KRH68" s="129"/>
      <c r="KRI68" s="129"/>
      <c r="KRJ68" s="129"/>
      <c r="KRK68" s="129"/>
      <c r="KRL68" s="129"/>
      <c r="KRM68" s="129"/>
      <c r="KRN68" s="129"/>
      <c r="KRO68" s="129"/>
      <c r="KRP68" s="129"/>
      <c r="KRQ68" s="129"/>
      <c r="LAQ68" s="129"/>
      <c r="LAR68" s="129"/>
      <c r="LAZ68" s="129"/>
      <c r="LBA68" s="129"/>
      <c r="LBB68" s="129"/>
      <c r="LBC68" s="129"/>
      <c r="LBD68" s="129"/>
      <c r="LBE68" s="129"/>
      <c r="LBF68" s="129"/>
      <c r="LBG68" s="129"/>
      <c r="LBH68" s="129"/>
      <c r="LBI68" s="129"/>
      <c r="LBJ68" s="129"/>
      <c r="LBK68" s="129"/>
      <c r="LBL68" s="129"/>
      <c r="LBM68" s="129"/>
      <c r="LKM68" s="129"/>
      <c r="LKN68" s="129"/>
      <c r="LKV68" s="129"/>
      <c r="LKW68" s="129"/>
      <c r="LKX68" s="129"/>
      <c r="LKY68" s="129"/>
      <c r="LKZ68" s="129"/>
      <c r="LLA68" s="129"/>
      <c r="LLB68" s="129"/>
      <c r="LLC68" s="129"/>
      <c r="LLD68" s="129"/>
      <c r="LLE68" s="129"/>
      <c r="LLF68" s="129"/>
      <c r="LLG68" s="129"/>
      <c r="LLH68" s="129"/>
      <c r="LLI68" s="129"/>
      <c r="LUI68" s="129"/>
      <c r="LUJ68" s="129"/>
      <c r="LUR68" s="129"/>
      <c r="LUS68" s="129"/>
      <c r="LUT68" s="129"/>
      <c r="LUU68" s="129"/>
      <c r="LUV68" s="129"/>
      <c r="LUW68" s="129"/>
      <c r="LUX68" s="129"/>
      <c r="LUY68" s="129"/>
      <c r="LUZ68" s="129"/>
      <c r="LVA68" s="129"/>
      <c r="LVB68" s="129"/>
      <c r="LVC68" s="129"/>
      <c r="LVD68" s="129"/>
      <c r="LVE68" s="129"/>
      <c r="MEE68" s="129"/>
      <c r="MEF68" s="129"/>
      <c r="MEN68" s="129"/>
      <c r="MEO68" s="129"/>
      <c r="MEP68" s="129"/>
      <c r="MEQ68" s="129"/>
      <c r="MER68" s="129"/>
      <c r="MES68" s="129"/>
      <c r="MET68" s="129"/>
      <c r="MEU68" s="129"/>
      <c r="MEV68" s="129"/>
      <c r="MEW68" s="129"/>
      <c r="MEX68" s="129"/>
      <c r="MEY68" s="129"/>
      <c r="MEZ68" s="129"/>
      <c r="MFA68" s="129"/>
      <c r="MOA68" s="129"/>
      <c r="MOB68" s="129"/>
      <c r="MOJ68" s="129"/>
      <c r="MOK68" s="129"/>
      <c r="MOL68" s="129"/>
      <c r="MOM68" s="129"/>
      <c r="MON68" s="129"/>
      <c r="MOO68" s="129"/>
      <c r="MOP68" s="129"/>
      <c r="MOQ68" s="129"/>
      <c r="MOR68" s="129"/>
      <c r="MOS68" s="129"/>
      <c r="MOT68" s="129"/>
      <c r="MOU68" s="129"/>
      <c r="MOV68" s="129"/>
      <c r="MOW68" s="129"/>
      <c r="MXW68" s="129"/>
      <c r="MXX68" s="129"/>
      <c r="MYF68" s="129"/>
      <c r="MYG68" s="129"/>
      <c r="MYH68" s="129"/>
      <c r="MYI68" s="129"/>
      <c r="MYJ68" s="129"/>
      <c r="MYK68" s="129"/>
      <c r="MYL68" s="129"/>
      <c r="MYM68" s="129"/>
      <c r="MYN68" s="129"/>
      <c r="MYO68" s="129"/>
      <c r="MYP68" s="129"/>
      <c r="MYQ68" s="129"/>
      <c r="MYR68" s="129"/>
      <c r="MYS68" s="129"/>
      <c r="NHS68" s="129"/>
      <c r="NHT68" s="129"/>
      <c r="NIB68" s="129"/>
      <c r="NIC68" s="129"/>
      <c r="NID68" s="129"/>
      <c r="NIE68" s="129"/>
      <c r="NIF68" s="129"/>
      <c r="NIG68" s="129"/>
      <c r="NIH68" s="129"/>
      <c r="NII68" s="129"/>
      <c r="NIJ68" s="129"/>
      <c r="NIK68" s="129"/>
      <c r="NIL68" s="129"/>
      <c r="NIM68" s="129"/>
      <c r="NIN68" s="129"/>
      <c r="NIO68" s="129"/>
      <c r="NRO68" s="129"/>
      <c r="NRP68" s="129"/>
      <c r="NRX68" s="129"/>
      <c r="NRY68" s="129"/>
      <c r="NRZ68" s="129"/>
      <c r="NSA68" s="129"/>
      <c r="NSB68" s="129"/>
      <c r="NSC68" s="129"/>
      <c r="NSD68" s="129"/>
      <c r="NSE68" s="129"/>
      <c r="NSF68" s="129"/>
      <c r="NSG68" s="129"/>
      <c r="NSH68" s="129"/>
      <c r="NSI68" s="129"/>
      <c r="NSJ68" s="129"/>
      <c r="NSK68" s="129"/>
      <c r="OBK68" s="129"/>
      <c r="OBL68" s="129"/>
      <c r="OBT68" s="129"/>
      <c r="OBU68" s="129"/>
      <c r="OBV68" s="129"/>
      <c r="OBW68" s="129"/>
      <c r="OBX68" s="129"/>
      <c r="OBY68" s="129"/>
      <c r="OBZ68" s="129"/>
      <c r="OCA68" s="129"/>
      <c r="OCB68" s="129"/>
      <c r="OCC68" s="129"/>
      <c r="OCD68" s="129"/>
      <c r="OCE68" s="129"/>
      <c r="OCF68" s="129"/>
      <c r="OCG68" s="129"/>
      <c r="OLG68" s="129"/>
      <c r="OLH68" s="129"/>
      <c r="OLP68" s="129"/>
      <c r="OLQ68" s="129"/>
      <c r="OLR68" s="129"/>
      <c r="OLS68" s="129"/>
      <c r="OLT68" s="129"/>
      <c r="OLU68" s="129"/>
      <c r="OLV68" s="129"/>
      <c r="OLW68" s="129"/>
      <c r="OLX68" s="129"/>
      <c r="OLY68" s="129"/>
      <c r="OLZ68" s="129"/>
      <c r="OMA68" s="129"/>
      <c r="OMB68" s="129"/>
      <c r="OMC68" s="129"/>
      <c r="OVC68" s="129"/>
      <c r="OVD68" s="129"/>
      <c r="OVL68" s="129"/>
      <c r="OVM68" s="129"/>
      <c r="OVN68" s="129"/>
      <c r="OVO68" s="129"/>
      <c r="OVP68" s="129"/>
      <c r="OVQ68" s="129"/>
      <c r="OVR68" s="129"/>
      <c r="OVS68" s="129"/>
      <c r="OVT68" s="129"/>
      <c r="OVU68" s="129"/>
      <c r="OVV68" s="129"/>
      <c r="OVW68" s="129"/>
      <c r="OVX68" s="129"/>
      <c r="OVY68" s="129"/>
      <c r="PEY68" s="129"/>
      <c r="PEZ68" s="129"/>
      <c r="PFH68" s="129"/>
      <c r="PFI68" s="129"/>
      <c r="PFJ68" s="129"/>
      <c r="PFK68" s="129"/>
      <c r="PFL68" s="129"/>
      <c r="PFM68" s="129"/>
      <c r="PFN68" s="129"/>
      <c r="PFO68" s="129"/>
      <c r="PFP68" s="129"/>
      <c r="PFQ68" s="129"/>
      <c r="PFR68" s="129"/>
      <c r="PFS68" s="129"/>
      <c r="PFT68" s="129"/>
      <c r="PFU68" s="129"/>
      <c r="POU68" s="129"/>
      <c r="POV68" s="129"/>
      <c r="PPD68" s="129"/>
      <c r="PPE68" s="129"/>
      <c r="PPF68" s="129"/>
      <c r="PPG68" s="129"/>
      <c r="PPH68" s="129"/>
      <c r="PPI68" s="129"/>
      <c r="PPJ68" s="129"/>
      <c r="PPK68" s="129"/>
      <c r="PPL68" s="129"/>
      <c r="PPM68" s="129"/>
      <c r="PPN68" s="129"/>
      <c r="PPO68" s="129"/>
      <c r="PPP68" s="129"/>
      <c r="PPQ68" s="129"/>
      <c r="PYQ68" s="129"/>
      <c r="PYR68" s="129"/>
      <c r="PYZ68" s="129"/>
      <c r="PZA68" s="129"/>
      <c r="PZB68" s="129"/>
      <c r="PZC68" s="129"/>
      <c r="PZD68" s="129"/>
      <c r="PZE68" s="129"/>
      <c r="PZF68" s="129"/>
      <c r="PZG68" s="129"/>
      <c r="PZH68" s="129"/>
      <c r="PZI68" s="129"/>
      <c r="PZJ68" s="129"/>
      <c r="PZK68" s="129"/>
      <c r="PZL68" s="129"/>
      <c r="PZM68" s="129"/>
      <c r="QIM68" s="129"/>
      <c r="QIN68" s="129"/>
      <c r="QIV68" s="129"/>
      <c r="QIW68" s="129"/>
      <c r="QIX68" s="129"/>
      <c r="QIY68" s="129"/>
      <c r="QIZ68" s="129"/>
      <c r="QJA68" s="129"/>
      <c r="QJB68" s="129"/>
      <c r="QJC68" s="129"/>
      <c r="QJD68" s="129"/>
      <c r="QJE68" s="129"/>
      <c r="QJF68" s="129"/>
      <c r="QJG68" s="129"/>
      <c r="QJH68" s="129"/>
      <c r="QJI68" s="129"/>
      <c r="QSI68" s="129"/>
      <c r="QSJ68" s="129"/>
      <c r="QSR68" s="129"/>
      <c r="QSS68" s="129"/>
      <c r="QST68" s="129"/>
      <c r="QSU68" s="129"/>
      <c r="QSV68" s="129"/>
      <c r="QSW68" s="129"/>
      <c r="QSX68" s="129"/>
      <c r="QSY68" s="129"/>
      <c r="QSZ68" s="129"/>
      <c r="QTA68" s="129"/>
      <c r="QTB68" s="129"/>
      <c r="QTC68" s="129"/>
      <c r="QTD68" s="129"/>
      <c r="QTE68" s="129"/>
      <c r="RCE68" s="129"/>
      <c r="RCF68" s="129"/>
      <c r="RCN68" s="129"/>
      <c r="RCO68" s="129"/>
      <c r="RCP68" s="129"/>
      <c r="RCQ68" s="129"/>
      <c r="RCR68" s="129"/>
      <c r="RCS68" s="129"/>
      <c r="RCT68" s="129"/>
      <c r="RCU68" s="129"/>
      <c r="RCV68" s="129"/>
      <c r="RCW68" s="129"/>
      <c r="RCX68" s="129"/>
      <c r="RCY68" s="129"/>
      <c r="RCZ68" s="129"/>
      <c r="RDA68" s="129"/>
      <c r="RMA68" s="129"/>
      <c r="RMB68" s="129"/>
      <c r="RMJ68" s="129"/>
      <c r="RMK68" s="129"/>
      <c r="RML68" s="129"/>
      <c r="RMM68" s="129"/>
      <c r="RMN68" s="129"/>
      <c r="RMO68" s="129"/>
      <c r="RMP68" s="129"/>
      <c r="RMQ68" s="129"/>
      <c r="RMR68" s="129"/>
      <c r="RMS68" s="129"/>
      <c r="RMT68" s="129"/>
      <c r="RMU68" s="129"/>
      <c r="RMV68" s="129"/>
      <c r="RMW68" s="129"/>
      <c r="RVW68" s="129"/>
      <c r="RVX68" s="129"/>
      <c r="RWF68" s="129"/>
      <c r="RWG68" s="129"/>
      <c r="RWH68" s="129"/>
      <c r="RWI68" s="129"/>
      <c r="RWJ68" s="129"/>
      <c r="RWK68" s="129"/>
      <c r="RWL68" s="129"/>
      <c r="RWM68" s="129"/>
      <c r="RWN68" s="129"/>
      <c r="RWO68" s="129"/>
      <c r="RWP68" s="129"/>
      <c r="RWQ68" s="129"/>
      <c r="RWR68" s="129"/>
      <c r="RWS68" s="129"/>
      <c r="SFS68" s="129"/>
      <c r="SFT68" s="129"/>
      <c r="SGB68" s="129"/>
      <c r="SGC68" s="129"/>
      <c r="SGD68" s="129"/>
      <c r="SGE68" s="129"/>
      <c r="SGF68" s="129"/>
      <c r="SGG68" s="129"/>
      <c r="SGH68" s="129"/>
      <c r="SGI68" s="129"/>
      <c r="SGJ68" s="129"/>
      <c r="SGK68" s="129"/>
      <c r="SGL68" s="129"/>
      <c r="SGM68" s="129"/>
      <c r="SGN68" s="129"/>
      <c r="SGO68" s="129"/>
      <c r="SPO68" s="129"/>
      <c r="SPP68" s="129"/>
      <c r="SPX68" s="129"/>
      <c r="SPY68" s="129"/>
      <c r="SPZ68" s="129"/>
      <c r="SQA68" s="129"/>
      <c r="SQB68" s="129"/>
      <c r="SQC68" s="129"/>
      <c r="SQD68" s="129"/>
      <c r="SQE68" s="129"/>
      <c r="SQF68" s="129"/>
      <c r="SQG68" s="129"/>
      <c r="SQH68" s="129"/>
      <c r="SQI68" s="129"/>
      <c r="SQJ68" s="129"/>
      <c r="SQK68" s="129"/>
      <c r="SZK68" s="129"/>
      <c r="SZL68" s="129"/>
      <c r="SZT68" s="129"/>
      <c r="SZU68" s="129"/>
      <c r="SZV68" s="129"/>
      <c r="SZW68" s="129"/>
      <c r="SZX68" s="129"/>
      <c r="SZY68" s="129"/>
      <c r="SZZ68" s="129"/>
      <c r="TAA68" s="129"/>
      <c r="TAB68" s="129"/>
      <c r="TAC68" s="129"/>
      <c r="TAD68" s="129"/>
      <c r="TAE68" s="129"/>
      <c r="TAF68" s="129"/>
      <c r="TAG68" s="129"/>
      <c r="TJG68" s="129"/>
      <c r="TJH68" s="129"/>
      <c r="TJP68" s="129"/>
      <c r="TJQ68" s="129"/>
      <c r="TJR68" s="129"/>
      <c r="TJS68" s="129"/>
      <c r="TJT68" s="129"/>
      <c r="TJU68" s="129"/>
      <c r="TJV68" s="129"/>
      <c r="TJW68" s="129"/>
      <c r="TJX68" s="129"/>
      <c r="TJY68" s="129"/>
      <c r="TJZ68" s="129"/>
      <c r="TKA68" s="129"/>
      <c r="TKB68" s="129"/>
      <c r="TKC68" s="129"/>
      <c r="TTC68" s="129"/>
      <c r="TTD68" s="129"/>
      <c r="TTL68" s="129"/>
      <c r="TTM68" s="129"/>
      <c r="TTN68" s="129"/>
      <c r="TTO68" s="129"/>
      <c r="TTP68" s="129"/>
      <c r="TTQ68" s="129"/>
      <c r="TTR68" s="129"/>
      <c r="TTS68" s="129"/>
      <c r="TTT68" s="129"/>
      <c r="TTU68" s="129"/>
      <c r="TTV68" s="129"/>
      <c r="TTW68" s="129"/>
      <c r="TTX68" s="129"/>
      <c r="TTY68" s="129"/>
      <c r="UCY68" s="129"/>
      <c r="UCZ68" s="129"/>
      <c r="UDH68" s="129"/>
      <c r="UDI68" s="129"/>
      <c r="UDJ68" s="129"/>
      <c r="UDK68" s="129"/>
      <c r="UDL68" s="129"/>
      <c r="UDM68" s="129"/>
      <c r="UDN68" s="129"/>
      <c r="UDO68" s="129"/>
      <c r="UDP68" s="129"/>
      <c r="UDQ68" s="129"/>
      <c r="UDR68" s="129"/>
      <c r="UDS68" s="129"/>
      <c r="UDT68" s="129"/>
      <c r="UDU68" s="129"/>
      <c r="UMU68" s="129"/>
      <c r="UMV68" s="129"/>
      <c r="UND68" s="129"/>
      <c r="UNE68" s="129"/>
      <c r="UNF68" s="129"/>
      <c r="UNG68" s="129"/>
      <c r="UNH68" s="129"/>
      <c r="UNI68" s="129"/>
      <c r="UNJ68" s="129"/>
      <c r="UNK68" s="129"/>
      <c r="UNL68" s="129"/>
      <c r="UNM68" s="129"/>
      <c r="UNN68" s="129"/>
      <c r="UNO68" s="129"/>
      <c r="UNP68" s="129"/>
      <c r="UNQ68" s="129"/>
      <c r="UWQ68" s="129"/>
      <c r="UWR68" s="129"/>
      <c r="UWZ68" s="129"/>
      <c r="UXA68" s="129"/>
      <c r="UXB68" s="129"/>
      <c r="UXC68" s="129"/>
      <c r="UXD68" s="129"/>
      <c r="UXE68" s="129"/>
      <c r="UXF68" s="129"/>
      <c r="UXG68" s="129"/>
      <c r="UXH68" s="129"/>
      <c r="UXI68" s="129"/>
      <c r="UXJ68" s="129"/>
      <c r="UXK68" s="129"/>
      <c r="UXL68" s="129"/>
      <c r="UXM68" s="129"/>
      <c r="VGM68" s="129"/>
      <c r="VGN68" s="129"/>
      <c r="VGV68" s="129"/>
      <c r="VGW68" s="129"/>
      <c r="VGX68" s="129"/>
      <c r="VGY68" s="129"/>
      <c r="VGZ68" s="129"/>
      <c r="VHA68" s="129"/>
      <c r="VHB68" s="129"/>
      <c r="VHC68" s="129"/>
      <c r="VHD68" s="129"/>
      <c r="VHE68" s="129"/>
      <c r="VHF68" s="129"/>
      <c r="VHG68" s="129"/>
      <c r="VHH68" s="129"/>
      <c r="VHI68" s="129"/>
      <c r="VQI68" s="129"/>
      <c r="VQJ68" s="129"/>
      <c r="VQR68" s="129"/>
      <c r="VQS68" s="129"/>
      <c r="VQT68" s="129"/>
      <c r="VQU68" s="129"/>
      <c r="VQV68" s="129"/>
      <c r="VQW68" s="129"/>
      <c r="VQX68" s="129"/>
      <c r="VQY68" s="129"/>
      <c r="VQZ68" s="129"/>
      <c r="VRA68" s="129"/>
      <c r="VRB68" s="129"/>
      <c r="VRC68" s="129"/>
      <c r="VRD68" s="129"/>
      <c r="VRE68" s="129"/>
      <c r="WAE68" s="129"/>
      <c r="WAF68" s="129"/>
      <c r="WAN68" s="129"/>
      <c r="WAO68" s="129"/>
      <c r="WAP68" s="129"/>
      <c r="WAQ68" s="129"/>
      <c r="WAR68" s="129"/>
      <c r="WAS68" s="129"/>
      <c r="WAT68" s="129"/>
      <c r="WAU68" s="129"/>
      <c r="WAV68" s="129"/>
      <c r="WAW68" s="129"/>
      <c r="WAX68" s="129"/>
      <c r="WAY68" s="129"/>
      <c r="WAZ68" s="129"/>
      <c r="WBA68" s="129"/>
      <c r="WKA68" s="129"/>
      <c r="WKB68" s="129"/>
      <c r="WKJ68" s="129"/>
      <c r="WKK68" s="129"/>
      <c r="WKL68" s="129"/>
      <c r="WKM68" s="129"/>
      <c r="WKN68" s="129"/>
      <c r="WKO68" s="129"/>
      <c r="WKP68" s="129"/>
      <c r="WKQ68" s="129"/>
      <c r="WKR68" s="129"/>
      <c r="WKS68" s="129"/>
      <c r="WKT68" s="129"/>
      <c r="WKU68" s="129"/>
      <c r="WKV68" s="129"/>
      <c r="WKW68" s="129"/>
      <c r="WTW68" s="129"/>
      <c r="WTX68" s="129"/>
      <c r="WUF68" s="129"/>
      <c r="WUG68" s="129"/>
      <c r="WUH68" s="129"/>
      <c r="WUI68" s="129"/>
      <c r="WUJ68" s="129"/>
      <c r="WUK68" s="129"/>
      <c r="WUL68" s="129"/>
      <c r="WUM68" s="129"/>
      <c r="WUN68" s="129"/>
      <c r="WUO68" s="129"/>
      <c r="WUP68" s="129"/>
      <c r="WUQ68" s="129"/>
      <c r="WUR68" s="129"/>
      <c r="WUS68" s="129"/>
    </row>
    <row r="69" spans="1:1009 1243:2033 2267:3057 3291:4081 4315:5105 5339:6129 6363:7153 7387:8177 8411:9201 9435:10225 10459:11249 11483:12273 12507:13297 13531:14321 14555:15345 15579:16113" s="281" customFormat="1">
      <c r="A69" s="265" t="s">
        <v>440</v>
      </c>
      <c r="B69" s="266" t="s">
        <v>146</v>
      </c>
      <c r="C69" s="267"/>
      <c r="D69" s="268">
        <v>16932.016183</v>
      </c>
      <c r="E69" s="268">
        <v>0</v>
      </c>
      <c r="F69" s="268">
        <v>16932.016183</v>
      </c>
      <c r="G69" s="245">
        <v>0</v>
      </c>
      <c r="H69" s="229">
        <f t="shared" si="0"/>
        <v>16785.725816999999</v>
      </c>
      <c r="I69" s="269">
        <f>I70+I79</f>
        <v>13842.966817</v>
      </c>
      <c r="J69" s="269">
        <f>J70+J79</f>
        <v>2942.759</v>
      </c>
      <c r="K69" s="269">
        <f>K70+K79</f>
        <v>0</v>
      </c>
      <c r="L69" s="269">
        <f>L70+L79</f>
        <v>0</v>
      </c>
      <c r="M69" s="280"/>
      <c r="HK69" s="133"/>
      <c r="HL69" s="133"/>
      <c r="HT69" s="133"/>
      <c r="HU69" s="133"/>
      <c r="HV69" s="133"/>
      <c r="HW69" s="133"/>
      <c r="HX69" s="133"/>
      <c r="HY69" s="133"/>
      <c r="HZ69" s="133"/>
      <c r="IA69" s="133"/>
      <c r="IB69" s="133"/>
      <c r="IC69" s="133"/>
      <c r="ID69" s="133"/>
      <c r="IE69" s="133"/>
      <c r="IF69" s="133"/>
      <c r="IG69" s="133"/>
      <c r="RG69" s="133"/>
      <c r="RH69" s="133"/>
      <c r="RP69" s="133"/>
      <c r="RQ69" s="133"/>
      <c r="RR69" s="133"/>
      <c r="RS69" s="133"/>
      <c r="RT69" s="133"/>
      <c r="RU69" s="133"/>
      <c r="RV69" s="133"/>
      <c r="RW69" s="133"/>
      <c r="RX69" s="133"/>
      <c r="RY69" s="133"/>
      <c r="RZ69" s="133"/>
      <c r="SA69" s="133"/>
      <c r="SB69" s="133"/>
      <c r="SC69" s="133"/>
      <c r="ABC69" s="133"/>
      <c r="ABD69" s="133"/>
      <c r="ABL69" s="133"/>
      <c r="ABM69" s="133"/>
      <c r="ABN69" s="133"/>
      <c r="ABO69" s="133"/>
      <c r="ABP69" s="133"/>
      <c r="ABQ69" s="133"/>
      <c r="ABR69" s="133"/>
      <c r="ABS69" s="133"/>
      <c r="ABT69" s="133"/>
      <c r="ABU69" s="133"/>
      <c r="ABV69" s="133"/>
      <c r="ABW69" s="133"/>
      <c r="ABX69" s="133"/>
      <c r="ABY69" s="133"/>
      <c r="AKY69" s="133"/>
      <c r="AKZ69" s="133"/>
      <c r="ALH69" s="133"/>
      <c r="ALI69" s="133"/>
      <c r="ALJ69" s="133"/>
      <c r="ALK69" s="133"/>
      <c r="ALL69" s="133"/>
      <c r="ALM69" s="133"/>
      <c r="ALN69" s="133"/>
      <c r="ALO69" s="133"/>
      <c r="ALP69" s="133"/>
      <c r="ALQ69" s="133"/>
      <c r="ALR69" s="133"/>
      <c r="ALS69" s="133"/>
      <c r="ALT69" s="133"/>
      <c r="ALU69" s="133"/>
      <c r="AUU69" s="133"/>
      <c r="AUV69" s="133"/>
      <c r="AVD69" s="133"/>
      <c r="AVE69" s="133"/>
      <c r="AVF69" s="133"/>
      <c r="AVG69" s="133"/>
      <c r="AVH69" s="133"/>
      <c r="AVI69" s="133"/>
      <c r="AVJ69" s="133"/>
      <c r="AVK69" s="133"/>
      <c r="AVL69" s="133"/>
      <c r="AVM69" s="133"/>
      <c r="AVN69" s="133"/>
      <c r="AVO69" s="133"/>
      <c r="AVP69" s="133"/>
      <c r="AVQ69" s="133"/>
      <c r="BEQ69" s="133"/>
      <c r="BER69" s="133"/>
      <c r="BEZ69" s="133"/>
      <c r="BFA69" s="133"/>
      <c r="BFB69" s="133"/>
      <c r="BFC69" s="133"/>
      <c r="BFD69" s="133"/>
      <c r="BFE69" s="133"/>
      <c r="BFF69" s="133"/>
      <c r="BFG69" s="133"/>
      <c r="BFH69" s="133"/>
      <c r="BFI69" s="133"/>
      <c r="BFJ69" s="133"/>
      <c r="BFK69" s="133"/>
      <c r="BFL69" s="133"/>
      <c r="BFM69" s="133"/>
      <c r="BOM69" s="133"/>
      <c r="BON69" s="133"/>
      <c r="BOV69" s="133"/>
      <c r="BOW69" s="133"/>
      <c r="BOX69" s="133"/>
      <c r="BOY69" s="133"/>
      <c r="BOZ69" s="133"/>
      <c r="BPA69" s="133"/>
      <c r="BPB69" s="133"/>
      <c r="BPC69" s="133"/>
      <c r="BPD69" s="133"/>
      <c r="BPE69" s="133"/>
      <c r="BPF69" s="133"/>
      <c r="BPG69" s="133"/>
      <c r="BPH69" s="133"/>
      <c r="BPI69" s="133"/>
      <c r="BYI69" s="133"/>
      <c r="BYJ69" s="133"/>
      <c r="BYR69" s="133"/>
      <c r="BYS69" s="133"/>
      <c r="BYT69" s="133"/>
      <c r="BYU69" s="133"/>
      <c r="BYV69" s="133"/>
      <c r="BYW69" s="133"/>
      <c r="BYX69" s="133"/>
      <c r="BYY69" s="133"/>
      <c r="BYZ69" s="133"/>
      <c r="BZA69" s="133"/>
      <c r="BZB69" s="133"/>
      <c r="BZC69" s="133"/>
      <c r="BZD69" s="133"/>
      <c r="BZE69" s="133"/>
      <c r="CIE69" s="133"/>
      <c r="CIF69" s="133"/>
      <c r="CIN69" s="133"/>
      <c r="CIO69" s="133"/>
      <c r="CIP69" s="133"/>
      <c r="CIQ69" s="133"/>
      <c r="CIR69" s="133"/>
      <c r="CIS69" s="133"/>
      <c r="CIT69" s="133"/>
      <c r="CIU69" s="133"/>
      <c r="CIV69" s="133"/>
      <c r="CIW69" s="133"/>
      <c r="CIX69" s="133"/>
      <c r="CIY69" s="133"/>
      <c r="CIZ69" s="133"/>
      <c r="CJA69" s="133"/>
      <c r="CSA69" s="133"/>
      <c r="CSB69" s="133"/>
      <c r="CSJ69" s="133"/>
      <c r="CSK69" s="133"/>
      <c r="CSL69" s="133"/>
      <c r="CSM69" s="133"/>
      <c r="CSN69" s="133"/>
      <c r="CSO69" s="133"/>
      <c r="CSP69" s="133"/>
      <c r="CSQ69" s="133"/>
      <c r="CSR69" s="133"/>
      <c r="CSS69" s="133"/>
      <c r="CST69" s="133"/>
      <c r="CSU69" s="133"/>
      <c r="CSV69" s="133"/>
      <c r="CSW69" s="133"/>
      <c r="DBW69" s="133"/>
      <c r="DBX69" s="133"/>
      <c r="DCF69" s="133"/>
      <c r="DCG69" s="133"/>
      <c r="DCH69" s="133"/>
      <c r="DCI69" s="133"/>
      <c r="DCJ69" s="133"/>
      <c r="DCK69" s="133"/>
      <c r="DCL69" s="133"/>
      <c r="DCM69" s="133"/>
      <c r="DCN69" s="133"/>
      <c r="DCO69" s="133"/>
      <c r="DCP69" s="133"/>
      <c r="DCQ69" s="133"/>
      <c r="DCR69" s="133"/>
      <c r="DCS69" s="133"/>
      <c r="DLS69" s="133"/>
      <c r="DLT69" s="133"/>
      <c r="DMB69" s="133"/>
      <c r="DMC69" s="133"/>
      <c r="DMD69" s="133"/>
      <c r="DME69" s="133"/>
      <c r="DMF69" s="133"/>
      <c r="DMG69" s="133"/>
      <c r="DMH69" s="133"/>
      <c r="DMI69" s="133"/>
      <c r="DMJ69" s="133"/>
      <c r="DMK69" s="133"/>
      <c r="DML69" s="133"/>
      <c r="DMM69" s="133"/>
      <c r="DMN69" s="133"/>
      <c r="DMO69" s="133"/>
      <c r="DVO69" s="133"/>
      <c r="DVP69" s="133"/>
      <c r="DVX69" s="133"/>
      <c r="DVY69" s="133"/>
      <c r="DVZ69" s="133"/>
      <c r="DWA69" s="133"/>
      <c r="DWB69" s="133"/>
      <c r="DWC69" s="133"/>
      <c r="DWD69" s="133"/>
      <c r="DWE69" s="133"/>
      <c r="DWF69" s="133"/>
      <c r="DWG69" s="133"/>
      <c r="DWH69" s="133"/>
      <c r="DWI69" s="133"/>
      <c r="DWJ69" s="133"/>
      <c r="DWK69" s="133"/>
      <c r="EFK69" s="133"/>
      <c r="EFL69" s="133"/>
      <c r="EFT69" s="133"/>
      <c r="EFU69" s="133"/>
      <c r="EFV69" s="133"/>
      <c r="EFW69" s="133"/>
      <c r="EFX69" s="133"/>
      <c r="EFY69" s="133"/>
      <c r="EFZ69" s="133"/>
      <c r="EGA69" s="133"/>
      <c r="EGB69" s="133"/>
      <c r="EGC69" s="133"/>
      <c r="EGD69" s="133"/>
      <c r="EGE69" s="133"/>
      <c r="EGF69" s="133"/>
      <c r="EGG69" s="133"/>
      <c r="EPG69" s="133"/>
      <c r="EPH69" s="133"/>
      <c r="EPP69" s="133"/>
      <c r="EPQ69" s="133"/>
      <c r="EPR69" s="133"/>
      <c r="EPS69" s="133"/>
      <c r="EPT69" s="133"/>
      <c r="EPU69" s="133"/>
      <c r="EPV69" s="133"/>
      <c r="EPW69" s="133"/>
      <c r="EPX69" s="133"/>
      <c r="EPY69" s="133"/>
      <c r="EPZ69" s="133"/>
      <c r="EQA69" s="133"/>
      <c r="EQB69" s="133"/>
      <c r="EQC69" s="133"/>
      <c r="EZC69" s="133"/>
      <c r="EZD69" s="133"/>
      <c r="EZL69" s="133"/>
      <c r="EZM69" s="133"/>
      <c r="EZN69" s="133"/>
      <c r="EZO69" s="133"/>
      <c r="EZP69" s="133"/>
      <c r="EZQ69" s="133"/>
      <c r="EZR69" s="133"/>
      <c r="EZS69" s="133"/>
      <c r="EZT69" s="133"/>
      <c r="EZU69" s="133"/>
      <c r="EZV69" s="133"/>
      <c r="EZW69" s="133"/>
      <c r="EZX69" s="133"/>
      <c r="EZY69" s="133"/>
      <c r="FIY69" s="133"/>
      <c r="FIZ69" s="133"/>
      <c r="FJH69" s="133"/>
      <c r="FJI69" s="133"/>
      <c r="FJJ69" s="133"/>
      <c r="FJK69" s="133"/>
      <c r="FJL69" s="133"/>
      <c r="FJM69" s="133"/>
      <c r="FJN69" s="133"/>
      <c r="FJO69" s="133"/>
      <c r="FJP69" s="133"/>
      <c r="FJQ69" s="133"/>
      <c r="FJR69" s="133"/>
      <c r="FJS69" s="133"/>
      <c r="FJT69" s="133"/>
      <c r="FJU69" s="133"/>
      <c r="FSU69" s="133"/>
      <c r="FSV69" s="133"/>
      <c r="FTD69" s="133"/>
      <c r="FTE69" s="133"/>
      <c r="FTF69" s="133"/>
      <c r="FTG69" s="133"/>
      <c r="FTH69" s="133"/>
      <c r="FTI69" s="133"/>
      <c r="FTJ69" s="133"/>
      <c r="FTK69" s="133"/>
      <c r="FTL69" s="133"/>
      <c r="FTM69" s="133"/>
      <c r="FTN69" s="133"/>
      <c r="FTO69" s="133"/>
      <c r="FTP69" s="133"/>
      <c r="FTQ69" s="133"/>
      <c r="GCQ69" s="133"/>
      <c r="GCR69" s="133"/>
      <c r="GCZ69" s="133"/>
      <c r="GDA69" s="133"/>
      <c r="GDB69" s="133"/>
      <c r="GDC69" s="133"/>
      <c r="GDD69" s="133"/>
      <c r="GDE69" s="133"/>
      <c r="GDF69" s="133"/>
      <c r="GDG69" s="133"/>
      <c r="GDH69" s="133"/>
      <c r="GDI69" s="133"/>
      <c r="GDJ69" s="133"/>
      <c r="GDK69" s="133"/>
      <c r="GDL69" s="133"/>
      <c r="GDM69" s="133"/>
      <c r="GMM69" s="133"/>
      <c r="GMN69" s="133"/>
      <c r="GMV69" s="133"/>
      <c r="GMW69" s="133"/>
      <c r="GMX69" s="133"/>
      <c r="GMY69" s="133"/>
      <c r="GMZ69" s="133"/>
      <c r="GNA69" s="133"/>
      <c r="GNB69" s="133"/>
      <c r="GNC69" s="133"/>
      <c r="GND69" s="133"/>
      <c r="GNE69" s="133"/>
      <c r="GNF69" s="133"/>
      <c r="GNG69" s="133"/>
      <c r="GNH69" s="133"/>
      <c r="GNI69" s="133"/>
      <c r="GWI69" s="133"/>
      <c r="GWJ69" s="133"/>
      <c r="GWR69" s="133"/>
      <c r="GWS69" s="133"/>
      <c r="GWT69" s="133"/>
      <c r="GWU69" s="133"/>
      <c r="GWV69" s="133"/>
      <c r="GWW69" s="133"/>
      <c r="GWX69" s="133"/>
      <c r="GWY69" s="133"/>
      <c r="GWZ69" s="133"/>
      <c r="GXA69" s="133"/>
      <c r="GXB69" s="133"/>
      <c r="GXC69" s="133"/>
      <c r="GXD69" s="133"/>
      <c r="GXE69" s="133"/>
      <c r="HGE69" s="133"/>
      <c r="HGF69" s="133"/>
      <c r="HGN69" s="133"/>
      <c r="HGO69" s="133"/>
      <c r="HGP69" s="133"/>
      <c r="HGQ69" s="133"/>
      <c r="HGR69" s="133"/>
      <c r="HGS69" s="133"/>
      <c r="HGT69" s="133"/>
      <c r="HGU69" s="133"/>
      <c r="HGV69" s="133"/>
      <c r="HGW69" s="133"/>
      <c r="HGX69" s="133"/>
      <c r="HGY69" s="133"/>
      <c r="HGZ69" s="133"/>
      <c r="HHA69" s="133"/>
      <c r="HQA69" s="133"/>
      <c r="HQB69" s="133"/>
      <c r="HQJ69" s="133"/>
      <c r="HQK69" s="133"/>
      <c r="HQL69" s="133"/>
      <c r="HQM69" s="133"/>
      <c r="HQN69" s="133"/>
      <c r="HQO69" s="133"/>
      <c r="HQP69" s="133"/>
      <c r="HQQ69" s="133"/>
      <c r="HQR69" s="133"/>
      <c r="HQS69" s="133"/>
      <c r="HQT69" s="133"/>
      <c r="HQU69" s="133"/>
      <c r="HQV69" s="133"/>
      <c r="HQW69" s="133"/>
      <c r="HZW69" s="133"/>
      <c r="HZX69" s="133"/>
      <c r="IAF69" s="133"/>
      <c r="IAG69" s="133"/>
      <c r="IAH69" s="133"/>
      <c r="IAI69" s="133"/>
      <c r="IAJ69" s="133"/>
      <c r="IAK69" s="133"/>
      <c r="IAL69" s="133"/>
      <c r="IAM69" s="133"/>
      <c r="IAN69" s="133"/>
      <c r="IAO69" s="133"/>
      <c r="IAP69" s="133"/>
      <c r="IAQ69" s="133"/>
      <c r="IAR69" s="133"/>
      <c r="IAS69" s="133"/>
      <c r="IJS69" s="133"/>
      <c r="IJT69" s="133"/>
      <c r="IKB69" s="133"/>
      <c r="IKC69" s="133"/>
      <c r="IKD69" s="133"/>
      <c r="IKE69" s="133"/>
      <c r="IKF69" s="133"/>
      <c r="IKG69" s="133"/>
      <c r="IKH69" s="133"/>
      <c r="IKI69" s="133"/>
      <c r="IKJ69" s="133"/>
      <c r="IKK69" s="133"/>
      <c r="IKL69" s="133"/>
      <c r="IKM69" s="133"/>
      <c r="IKN69" s="133"/>
      <c r="IKO69" s="133"/>
      <c r="ITO69" s="133"/>
      <c r="ITP69" s="133"/>
      <c r="ITX69" s="133"/>
      <c r="ITY69" s="133"/>
      <c r="ITZ69" s="133"/>
      <c r="IUA69" s="133"/>
      <c r="IUB69" s="133"/>
      <c r="IUC69" s="133"/>
      <c r="IUD69" s="133"/>
      <c r="IUE69" s="133"/>
      <c r="IUF69" s="133"/>
      <c r="IUG69" s="133"/>
      <c r="IUH69" s="133"/>
      <c r="IUI69" s="133"/>
      <c r="IUJ69" s="133"/>
      <c r="IUK69" s="133"/>
      <c r="JDK69" s="133"/>
      <c r="JDL69" s="133"/>
      <c r="JDT69" s="133"/>
      <c r="JDU69" s="133"/>
      <c r="JDV69" s="133"/>
      <c r="JDW69" s="133"/>
      <c r="JDX69" s="133"/>
      <c r="JDY69" s="133"/>
      <c r="JDZ69" s="133"/>
      <c r="JEA69" s="133"/>
      <c r="JEB69" s="133"/>
      <c r="JEC69" s="133"/>
      <c r="JED69" s="133"/>
      <c r="JEE69" s="133"/>
      <c r="JEF69" s="133"/>
      <c r="JEG69" s="133"/>
      <c r="JNG69" s="133"/>
      <c r="JNH69" s="133"/>
      <c r="JNP69" s="133"/>
      <c r="JNQ69" s="133"/>
      <c r="JNR69" s="133"/>
      <c r="JNS69" s="133"/>
      <c r="JNT69" s="133"/>
      <c r="JNU69" s="133"/>
      <c r="JNV69" s="133"/>
      <c r="JNW69" s="133"/>
      <c r="JNX69" s="133"/>
      <c r="JNY69" s="133"/>
      <c r="JNZ69" s="133"/>
      <c r="JOA69" s="133"/>
      <c r="JOB69" s="133"/>
      <c r="JOC69" s="133"/>
      <c r="JXC69" s="133"/>
      <c r="JXD69" s="133"/>
      <c r="JXL69" s="133"/>
      <c r="JXM69" s="133"/>
      <c r="JXN69" s="133"/>
      <c r="JXO69" s="133"/>
      <c r="JXP69" s="133"/>
      <c r="JXQ69" s="133"/>
      <c r="JXR69" s="133"/>
      <c r="JXS69" s="133"/>
      <c r="JXT69" s="133"/>
      <c r="JXU69" s="133"/>
      <c r="JXV69" s="133"/>
      <c r="JXW69" s="133"/>
      <c r="JXX69" s="133"/>
      <c r="JXY69" s="133"/>
      <c r="KGY69" s="133"/>
      <c r="KGZ69" s="133"/>
      <c r="KHH69" s="133"/>
      <c r="KHI69" s="133"/>
      <c r="KHJ69" s="133"/>
      <c r="KHK69" s="133"/>
      <c r="KHL69" s="133"/>
      <c r="KHM69" s="133"/>
      <c r="KHN69" s="133"/>
      <c r="KHO69" s="133"/>
      <c r="KHP69" s="133"/>
      <c r="KHQ69" s="133"/>
      <c r="KHR69" s="133"/>
      <c r="KHS69" s="133"/>
      <c r="KHT69" s="133"/>
      <c r="KHU69" s="133"/>
      <c r="KQU69" s="133"/>
      <c r="KQV69" s="133"/>
      <c r="KRD69" s="133"/>
      <c r="KRE69" s="133"/>
      <c r="KRF69" s="133"/>
      <c r="KRG69" s="133"/>
      <c r="KRH69" s="133"/>
      <c r="KRI69" s="133"/>
      <c r="KRJ69" s="133"/>
      <c r="KRK69" s="133"/>
      <c r="KRL69" s="133"/>
      <c r="KRM69" s="133"/>
      <c r="KRN69" s="133"/>
      <c r="KRO69" s="133"/>
      <c r="KRP69" s="133"/>
      <c r="KRQ69" s="133"/>
      <c r="LAQ69" s="133"/>
      <c r="LAR69" s="133"/>
      <c r="LAZ69" s="133"/>
      <c r="LBA69" s="133"/>
      <c r="LBB69" s="133"/>
      <c r="LBC69" s="133"/>
      <c r="LBD69" s="133"/>
      <c r="LBE69" s="133"/>
      <c r="LBF69" s="133"/>
      <c r="LBG69" s="133"/>
      <c r="LBH69" s="133"/>
      <c r="LBI69" s="133"/>
      <c r="LBJ69" s="133"/>
      <c r="LBK69" s="133"/>
      <c r="LBL69" s="133"/>
      <c r="LBM69" s="133"/>
      <c r="LKM69" s="133"/>
      <c r="LKN69" s="133"/>
      <c r="LKV69" s="133"/>
      <c r="LKW69" s="133"/>
      <c r="LKX69" s="133"/>
      <c r="LKY69" s="133"/>
      <c r="LKZ69" s="133"/>
      <c r="LLA69" s="133"/>
      <c r="LLB69" s="133"/>
      <c r="LLC69" s="133"/>
      <c r="LLD69" s="133"/>
      <c r="LLE69" s="133"/>
      <c r="LLF69" s="133"/>
      <c r="LLG69" s="133"/>
      <c r="LLH69" s="133"/>
      <c r="LLI69" s="133"/>
      <c r="LUI69" s="133"/>
      <c r="LUJ69" s="133"/>
      <c r="LUR69" s="133"/>
      <c r="LUS69" s="133"/>
      <c r="LUT69" s="133"/>
      <c r="LUU69" s="133"/>
      <c r="LUV69" s="133"/>
      <c r="LUW69" s="133"/>
      <c r="LUX69" s="133"/>
      <c r="LUY69" s="133"/>
      <c r="LUZ69" s="133"/>
      <c r="LVA69" s="133"/>
      <c r="LVB69" s="133"/>
      <c r="LVC69" s="133"/>
      <c r="LVD69" s="133"/>
      <c r="LVE69" s="133"/>
      <c r="MEE69" s="133"/>
      <c r="MEF69" s="133"/>
      <c r="MEN69" s="133"/>
      <c r="MEO69" s="133"/>
      <c r="MEP69" s="133"/>
      <c r="MEQ69" s="133"/>
      <c r="MER69" s="133"/>
      <c r="MES69" s="133"/>
      <c r="MET69" s="133"/>
      <c r="MEU69" s="133"/>
      <c r="MEV69" s="133"/>
      <c r="MEW69" s="133"/>
      <c r="MEX69" s="133"/>
      <c r="MEY69" s="133"/>
      <c r="MEZ69" s="133"/>
      <c r="MFA69" s="133"/>
      <c r="MOA69" s="133"/>
      <c r="MOB69" s="133"/>
      <c r="MOJ69" s="133"/>
      <c r="MOK69" s="133"/>
      <c r="MOL69" s="133"/>
      <c r="MOM69" s="133"/>
      <c r="MON69" s="133"/>
      <c r="MOO69" s="133"/>
      <c r="MOP69" s="133"/>
      <c r="MOQ69" s="133"/>
      <c r="MOR69" s="133"/>
      <c r="MOS69" s="133"/>
      <c r="MOT69" s="133"/>
      <c r="MOU69" s="133"/>
      <c r="MOV69" s="133"/>
      <c r="MOW69" s="133"/>
      <c r="MXW69" s="133"/>
      <c r="MXX69" s="133"/>
      <c r="MYF69" s="133"/>
      <c r="MYG69" s="133"/>
      <c r="MYH69" s="133"/>
      <c r="MYI69" s="133"/>
      <c r="MYJ69" s="133"/>
      <c r="MYK69" s="133"/>
      <c r="MYL69" s="133"/>
      <c r="MYM69" s="133"/>
      <c r="MYN69" s="133"/>
      <c r="MYO69" s="133"/>
      <c r="MYP69" s="133"/>
      <c r="MYQ69" s="133"/>
      <c r="MYR69" s="133"/>
      <c r="MYS69" s="133"/>
      <c r="NHS69" s="133"/>
      <c r="NHT69" s="133"/>
      <c r="NIB69" s="133"/>
      <c r="NIC69" s="133"/>
      <c r="NID69" s="133"/>
      <c r="NIE69" s="133"/>
      <c r="NIF69" s="133"/>
      <c r="NIG69" s="133"/>
      <c r="NIH69" s="133"/>
      <c r="NII69" s="133"/>
      <c r="NIJ69" s="133"/>
      <c r="NIK69" s="133"/>
      <c r="NIL69" s="133"/>
      <c r="NIM69" s="133"/>
      <c r="NIN69" s="133"/>
      <c r="NIO69" s="133"/>
      <c r="NRO69" s="133"/>
      <c r="NRP69" s="133"/>
      <c r="NRX69" s="133"/>
      <c r="NRY69" s="133"/>
      <c r="NRZ69" s="133"/>
      <c r="NSA69" s="133"/>
      <c r="NSB69" s="133"/>
      <c r="NSC69" s="133"/>
      <c r="NSD69" s="133"/>
      <c r="NSE69" s="133"/>
      <c r="NSF69" s="133"/>
      <c r="NSG69" s="133"/>
      <c r="NSH69" s="133"/>
      <c r="NSI69" s="133"/>
      <c r="NSJ69" s="133"/>
      <c r="NSK69" s="133"/>
      <c r="OBK69" s="133"/>
      <c r="OBL69" s="133"/>
      <c r="OBT69" s="133"/>
      <c r="OBU69" s="133"/>
      <c r="OBV69" s="133"/>
      <c r="OBW69" s="133"/>
      <c r="OBX69" s="133"/>
      <c r="OBY69" s="133"/>
      <c r="OBZ69" s="133"/>
      <c r="OCA69" s="133"/>
      <c r="OCB69" s="133"/>
      <c r="OCC69" s="133"/>
      <c r="OCD69" s="133"/>
      <c r="OCE69" s="133"/>
      <c r="OCF69" s="133"/>
      <c r="OCG69" s="133"/>
      <c r="OLG69" s="133"/>
      <c r="OLH69" s="133"/>
      <c r="OLP69" s="133"/>
      <c r="OLQ69" s="133"/>
      <c r="OLR69" s="133"/>
      <c r="OLS69" s="133"/>
      <c r="OLT69" s="133"/>
      <c r="OLU69" s="133"/>
      <c r="OLV69" s="133"/>
      <c r="OLW69" s="133"/>
      <c r="OLX69" s="133"/>
      <c r="OLY69" s="133"/>
      <c r="OLZ69" s="133"/>
      <c r="OMA69" s="133"/>
      <c r="OMB69" s="133"/>
      <c r="OMC69" s="133"/>
      <c r="OVC69" s="133"/>
      <c r="OVD69" s="133"/>
      <c r="OVL69" s="133"/>
      <c r="OVM69" s="133"/>
      <c r="OVN69" s="133"/>
      <c r="OVO69" s="133"/>
      <c r="OVP69" s="133"/>
      <c r="OVQ69" s="133"/>
      <c r="OVR69" s="133"/>
      <c r="OVS69" s="133"/>
      <c r="OVT69" s="133"/>
      <c r="OVU69" s="133"/>
      <c r="OVV69" s="133"/>
      <c r="OVW69" s="133"/>
      <c r="OVX69" s="133"/>
      <c r="OVY69" s="133"/>
      <c r="PEY69" s="133"/>
      <c r="PEZ69" s="133"/>
      <c r="PFH69" s="133"/>
      <c r="PFI69" s="133"/>
      <c r="PFJ69" s="133"/>
      <c r="PFK69" s="133"/>
      <c r="PFL69" s="133"/>
      <c r="PFM69" s="133"/>
      <c r="PFN69" s="133"/>
      <c r="PFO69" s="133"/>
      <c r="PFP69" s="133"/>
      <c r="PFQ69" s="133"/>
      <c r="PFR69" s="133"/>
      <c r="PFS69" s="133"/>
      <c r="PFT69" s="133"/>
      <c r="PFU69" s="133"/>
      <c r="POU69" s="133"/>
      <c r="POV69" s="133"/>
      <c r="PPD69" s="133"/>
      <c r="PPE69" s="133"/>
      <c r="PPF69" s="133"/>
      <c r="PPG69" s="133"/>
      <c r="PPH69" s="133"/>
      <c r="PPI69" s="133"/>
      <c r="PPJ69" s="133"/>
      <c r="PPK69" s="133"/>
      <c r="PPL69" s="133"/>
      <c r="PPM69" s="133"/>
      <c r="PPN69" s="133"/>
      <c r="PPO69" s="133"/>
      <c r="PPP69" s="133"/>
      <c r="PPQ69" s="133"/>
      <c r="PYQ69" s="133"/>
      <c r="PYR69" s="133"/>
      <c r="PYZ69" s="133"/>
      <c r="PZA69" s="133"/>
      <c r="PZB69" s="133"/>
      <c r="PZC69" s="133"/>
      <c r="PZD69" s="133"/>
      <c r="PZE69" s="133"/>
      <c r="PZF69" s="133"/>
      <c r="PZG69" s="133"/>
      <c r="PZH69" s="133"/>
      <c r="PZI69" s="133"/>
      <c r="PZJ69" s="133"/>
      <c r="PZK69" s="133"/>
      <c r="PZL69" s="133"/>
      <c r="PZM69" s="133"/>
      <c r="QIM69" s="133"/>
      <c r="QIN69" s="133"/>
      <c r="QIV69" s="133"/>
      <c r="QIW69" s="133"/>
      <c r="QIX69" s="133"/>
      <c r="QIY69" s="133"/>
      <c r="QIZ69" s="133"/>
      <c r="QJA69" s="133"/>
      <c r="QJB69" s="133"/>
      <c r="QJC69" s="133"/>
      <c r="QJD69" s="133"/>
      <c r="QJE69" s="133"/>
      <c r="QJF69" s="133"/>
      <c r="QJG69" s="133"/>
      <c r="QJH69" s="133"/>
      <c r="QJI69" s="133"/>
      <c r="QSI69" s="133"/>
      <c r="QSJ69" s="133"/>
      <c r="QSR69" s="133"/>
      <c r="QSS69" s="133"/>
      <c r="QST69" s="133"/>
      <c r="QSU69" s="133"/>
      <c r="QSV69" s="133"/>
      <c r="QSW69" s="133"/>
      <c r="QSX69" s="133"/>
      <c r="QSY69" s="133"/>
      <c r="QSZ69" s="133"/>
      <c r="QTA69" s="133"/>
      <c r="QTB69" s="133"/>
      <c r="QTC69" s="133"/>
      <c r="QTD69" s="133"/>
      <c r="QTE69" s="133"/>
      <c r="RCE69" s="133"/>
      <c r="RCF69" s="133"/>
      <c r="RCN69" s="133"/>
      <c r="RCO69" s="133"/>
      <c r="RCP69" s="133"/>
      <c r="RCQ69" s="133"/>
      <c r="RCR69" s="133"/>
      <c r="RCS69" s="133"/>
      <c r="RCT69" s="133"/>
      <c r="RCU69" s="133"/>
      <c r="RCV69" s="133"/>
      <c r="RCW69" s="133"/>
      <c r="RCX69" s="133"/>
      <c r="RCY69" s="133"/>
      <c r="RCZ69" s="133"/>
      <c r="RDA69" s="133"/>
      <c r="RMA69" s="133"/>
      <c r="RMB69" s="133"/>
      <c r="RMJ69" s="133"/>
      <c r="RMK69" s="133"/>
      <c r="RML69" s="133"/>
      <c r="RMM69" s="133"/>
      <c r="RMN69" s="133"/>
      <c r="RMO69" s="133"/>
      <c r="RMP69" s="133"/>
      <c r="RMQ69" s="133"/>
      <c r="RMR69" s="133"/>
      <c r="RMS69" s="133"/>
      <c r="RMT69" s="133"/>
      <c r="RMU69" s="133"/>
      <c r="RMV69" s="133"/>
      <c r="RMW69" s="133"/>
      <c r="RVW69" s="133"/>
      <c r="RVX69" s="133"/>
      <c r="RWF69" s="133"/>
      <c r="RWG69" s="133"/>
      <c r="RWH69" s="133"/>
      <c r="RWI69" s="133"/>
      <c r="RWJ69" s="133"/>
      <c r="RWK69" s="133"/>
      <c r="RWL69" s="133"/>
      <c r="RWM69" s="133"/>
      <c r="RWN69" s="133"/>
      <c r="RWO69" s="133"/>
      <c r="RWP69" s="133"/>
      <c r="RWQ69" s="133"/>
      <c r="RWR69" s="133"/>
      <c r="RWS69" s="133"/>
      <c r="SFS69" s="133"/>
      <c r="SFT69" s="133"/>
      <c r="SGB69" s="133"/>
      <c r="SGC69" s="133"/>
      <c r="SGD69" s="133"/>
      <c r="SGE69" s="133"/>
      <c r="SGF69" s="133"/>
      <c r="SGG69" s="133"/>
      <c r="SGH69" s="133"/>
      <c r="SGI69" s="133"/>
      <c r="SGJ69" s="133"/>
      <c r="SGK69" s="133"/>
      <c r="SGL69" s="133"/>
      <c r="SGM69" s="133"/>
      <c r="SGN69" s="133"/>
      <c r="SGO69" s="133"/>
      <c r="SPO69" s="133"/>
      <c r="SPP69" s="133"/>
      <c r="SPX69" s="133"/>
      <c r="SPY69" s="133"/>
      <c r="SPZ69" s="133"/>
      <c r="SQA69" s="133"/>
      <c r="SQB69" s="133"/>
      <c r="SQC69" s="133"/>
      <c r="SQD69" s="133"/>
      <c r="SQE69" s="133"/>
      <c r="SQF69" s="133"/>
      <c r="SQG69" s="133"/>
      <c r="SQH69" s="133"/>
      <c r="SQI69" s="133"/>
      <c r="SQJ69" s="133"/>
      <c r="SQK69" s="133"/>
      <c r="SZK69" s="133"/>
      <c r="SZL69" s="133"/>
      <c r="SZT69" s="133"/>
      <c r="SZU69" s="133"/>
      <c r="SZV69" s="133"/>
      <c r="SZW69" s="133"/>
      <c r="SZX69" s="133"/>
      <c r="SZY69" s="133"/>
      <c r="SZZ69" s="133"/>
      <c r="TAA69" s="133"/>
      <c r="TAB69" s="133"/>
      <c r="TAC69" s="133"/>
      <c r="TAD69" s="133"/>
      <c r="TAE69" s="133"/>
      <c r="TAF69" s="133"/>
      <c r="TAG69" s="133"/>
      <c r="TJG69" s="133"/>
      <c r="TJH69" s="133"/>
      <c r="TJP69" s="133"/>
      <c r="TJQ69" s="133"/>
      <c r="TJR69" s="133"/>
      <c r="TJS69" s="133"/>
      <c r="TJT69" s="133"/>
      <c r="TJU69" s="133"/>
      <c r="TJV69" s="133"/>
      <c r="TJW69" s="133"/>
      <c r="TJX69" s="133"/>
      <c r="TJY69" s="133"/>
      <c r="TJZ69" s="133"/>
      <c r="TKA69" s="133"/>
      <c r="TKB69" s="133"/>
      <c r="TKC69" s="133"/>
      <c r="TTC69" s="133"/>
      <c r="TTD69" s="133"/>
      <c r="TTL69" s="133"/>
      <c r="TTM69" s="133"/>
      <c r="TTN69" s="133"/>
      <c r="TTO69" s="133"/>
      <c r="TTP69" s="133"/>
      <c r="TTQ69" s="133"/>
      <c r="TTR69" s="133"/>
      <c r="TTS69" s="133"/>
      <c r="TTT69" s="133"/>
      <c r="TTU69" s="133"/>
      <c r="TTV69" s="133"/>
      <c r="TTW69" s="133"/>
      <c r="TTX69" s="133"/>
      <c r="TTY69" s="133"/>
      <c r="UCY69" s="133"/>
      <c r="UCZ69" s="133"/>
      <c r="UDH69" s="133"/>
      <c r="UDI69" s="133"/>
      <c r="UDJ69" s="133"/>
      <c r="UDK69" s="133"/>
      <c r="UDL69" s="133"/>
      <c r="UDM69" s="133"/>
      <c r="UDN69" s="133"/>
      <c r="UDO69" s="133"/>
      <c r="UDP69" s="133"/>
      <c r="UDQ69" s="133"/>
      <c r="UDR69" s="133"/>
      <c r="UDS69" s="133"/>
      <c r="UDT69" s="133"/>
      <c r="UDU69" s="133"/>
      <c r="UMU69" s="133"/>
      <c r="UMV69" s="133"/>
      <c r="UND69" s="133"/>
      <c r="UNE69" s="133"/>
      <c r="UNF69" s="133"/>
      <c r="UNG69" s="133"/>
      <c r="UNH69" s="133"/>
      <c r="UNI69" s="133"/>
      <c r="UNJ69" s="133"/>
      <c r="UNK69" s="133"/>
      <c r="UNL69" s="133"/>
      <c r="UNM69" s="133"/>
      <c r="UNN69" s="133"/>
      <c r="UNO69" s="133"/>
      <c r="UNP69" s="133"/>
      <c r="UNQ69" s="133"/>
      <c r="UWQ69" s="133"/>
      <c r="UWR69" s="133"/>
      <c r="UWZ69" s="133"/>
      <c r="UXA69" s="133"/>
      <c r="UXB69" s="133"/>
      <c r="UXC69" s="133"/>
      <c r="UXD69" s="133"/>
      <c r="UXE69" s="133"/>
      <c r="UXF69" s="133"/>
      <c r="UXG69" s="133"/>
      <c r="UXH69" s="133"/>
      <c r="UXI69" s="133"/>
      <c r="UXJ69" s="133"/>
      <c r="UXK69" s="133"/>
      <c r="UXL69" s="133"/>
      <c r="UXM69" s="133"/>
      <c r="VGM69" s="133"/>
      <c r="VGN69" s="133"/>
      <c r="VGV69" s="133"/>
      <c r="VGW69" s="133"/>
      <c r="VGX69" s="133"/>
      <c r="VGY69" s="133"/>
      <c r="VGZ69" s="133"/>
      <c r="VHA69" s="133"/>
      <c r="VHB69" s="133"/>
      <c r="VHC69" s="133"/>
      <c r="VHD69" s="133"/>
      <c r="VHE69" s="133"/>
      <c r="VHF69" s="133"/>
      <c r="VHG69" s="133"/>
      <c r="VHH69" s="133"/>
      <c r="VHI69" s="133"/>
      <c r="VQI69" s="133"/>
      <c r="VQJ69" s="133"/>
      <c r="VQR69" s="133"/>
      <c r="VQS69" s="133"/>
      <c r="VQT69" s="133"/>
      <c r="VQU69" s="133"/>
      <c r="VQV69" s="133"/>
      <c r="VQW69" s="133"/>
      <c r="VQX69" s="133"/>
      <c r="VQY69" s="133"/>
      <c r="VQZ69" s="133"/>
      <c r="VRA69" s="133"/>
      <c r="VRB69" s="133"/>
      <c r="VRC69" s="133"/>
      <c r="VRD69" s="133"/>
      <c r="VRE69" s="133"/>
      <c r="WAE69" s="133"/>
      <c r="WAF69" s="133"/>
      <c r="WAN69" s="133"/>
      <c r="WAO69" s="133"/>
      <c r="WAP69" s="133"/>
      <c r="WAQ69" s="133"/>
      <c r="WAR69" s="133"/>
      <c r="WAS69" s="133"/>
      <c r="WAT69" s="133"/>
      <c r="WAU69" s="133"/>
      <c r="WAV69" s="133"/>
      <c r="WAW69" s="133"/>
      <c r="WAX69" s="133"/>
      <c r="WAY69" s="133"/>
      <c r="WAZ69" s="133"/>
      <c r="WBA69" s="133"/>
      <c r="WKA69" s="133"/>
      <c r="WKB69" s="133"/>
      <c r="WKJ69" s="133"/>
      <c r="WKK69" s="133"/>
      <c r="WKL69" s="133"/>
      <c r="WKM69" s="133"/>
      <c r="WKN69" s="133"/>
      <c r="WKO69" s="133"/>
      <c r="WKP69" s="133"/>
      <c r="WKQ69" s="133"/>
      <c r="WKR69" s="133"/>
      <c r="WKS69" s="133"/>
      <c r="WKT69" s="133"/>
      <c r="WKU69" s="133"/>
      <c r="WKV69" s="133"/>
      <c r="WKW69" s="133"/>
      <c r="WTW69" s="133"/>
      <c r="WTX69" s="133"/>
      <c r="WUF69" s="133"/>
      <c r="WUG69" s="133"/>
      <c r="WUH69" s="133"/>
      <c r="WUI69" s="133"/>
      <c r="WUJ69" s="133"/>
      <c r="WUK69" s="133"/>
      <c r="WUL69" s="133"/>
      <c r="WUM69" s="133"/>
      <c r="WUN69" s="133"/>
      <c r="WUO69" s="133"/>
      <c r="WUP69" s="133"/>
      <c r="WUQ69" s="133"/>
      <c r="WUR69" s="133"/>
      <c r="WUS69" s="133"/>
    </row>
    <row r="70" spans="1:1009 1243:2033 2267:3057 3291:4081 4315:5105 5339:6129 6363:7153 7387:8177 8411:9201 9435:10225 10459:11249 11483:12273 12507:13297 13531:14321 14555:15345 15579:16113" s="271" customFormat="1">
      <c r="A70" s="265" t="s">
        <v>79</v>
      </c>
      <c r="B70" s="266" t="s">
        <v>441</v>
      </c>
      <c r="C70" s="267"/>
      <c r="D70" s="268">
        <v>6585.9711830000006</v>
      </c>
      <c r="E70" s="268">
        <v>0</v>
      </c>
      <c r="F70" s="268">
        <v>6585.9711830000006</v>
      </c>
      <c r="G70" s="245">
        <v>0</v>
      </c>
      <c r="H70" s="229">
        <f t="shared" si="0"/>
        <v>6314.5408170000001</v>
      </c>
      <c r="I70" s="272">
        <f>SUM(I71:I78)</f>
        <v>5655.1888170000002</v>
      </c>
      <c r="J70" s="272">
        <f>SUM(J71:J78)</f>
        <v>659.35200000000009</v>
      </c>
      <c r="K70" s="269">
        <f>SUM(K71:K78)</f>
        <v>0</v>
      </c>
      <c r="L70" s="269">
        <f>SUM(L71:L78)</f>
        <v>0</v>
      </c>
      <c r="M70" s="270"/>
      <c r="HK70" s="131"/>
      <c r="HL70" s="131"/>
      <c r="HT70" s="131"/>
      <c r="HU70" s="131"/>
      <c r="HV70" s="131"/>
      <c r="HW70" s="131"/>
      <c r="HX70" s="131"/>
      <c r="HY70" s="131"/>
      <c r="HZ70" s="131"/>
      <c r="IA70" s="131"/>
      <c r="IB70" s="131"/>
      <c r="IC70" s="131"/>
      <c r="ID70" s="131"/>
      <c r="IE70" s="131"/>
      <c r="IF70" s="131"/>
      <c r="IG70" s="131"/>
      <c r="RG70" s="131"/>
      <c r="RH70" s="131"/>
      <c r="RP70" s="131"/>
      <c r="RQ70" s="131"/>
      <c r="RR70" s="131"/>
      <c r="RS70" s="131"/>
      <c r="RT70" s="131"/>
      <c r="RU70" s="131"/>
      <c r="RV70" s="131"/>
      <c r="RW70" s="131"/>
      <c r="RX70" s="131"/>
      <c r="RY70" s="131"/>
      <c r="RZ70" s="131"/>
      <c r="SA70" s="131"/>
      <c r="SB70" s="131"/>
      <c r="SC70" s="131"/>
      <c r="ABC70" s="131"/>
      <c r="ABD70" s="131"/>
      <c r="ABL70" s="131"/>
      <c r="ABM70" s="131"/>
      <c r="ABN70" s="131"/>
      <c r="ABO70" s="131"/>
      <c r="ABP70" s="131"/>
      <c r="ABQ70" s="131"/>
      <c r="ABR70" s="131"/>
      <c r="ABS70" s="131"/>
      <c r="ABT70" s="131"/>
      <c r="ABU70" s="131"/>
      <c r="ABV70" s="131"/>
      <c r="ABW70" s="131"/>
      <c r="ABX70" s="131"/>
      <c r="ABY70" s="131"/>
      <c r="AKY70" s="131"/>
      <c r="AKZ70" s="131"/>
      <c r="ALH70" s="131"/>
      <c r="ALI70" s="131"/>
      <c r="ALJ70" s="131"/>
      <c r="ALK70" s="131"/>
      <c r="ALL70" s="131"/>
      <c r="ALM70" s="131"/>
      <c r="ALN70" s="131"/>
      <c r="ALO70" s="131"/>
      <c r="ALP70" s="131"/>
      <c r="ALQ70" s="131"/>
      <c r="ALR70" s="131"/>
      <c r="ALS70" s="131"/>
      <c r="ALT70" s="131"/>
      <c r="ALU70" s="131"/>
      <c r="AUU70" s="131"/>
      <c r="AUV70" s="131"/>
      <c r="AVD70" s="131"/>
      <c r="AVE70" s="131"/>
      <c r="AVF70" s="131"/>
      <c r="AVG70" s="131"/>
      <c r="AVH70" s="131"/>
      <c r="AVI70" s="131"/>
      <c r="AVJ70" s="131"/>
      <c r="AVK70" s="131"/>
      <c r="AVL70" s="131"/>
      <c r="AVM70" s="131"/>
      <c r="AVN70" s="131"/>
      <c r="AVO70" s="131"/>
      <c r="AVP70" s="131"/>
      <c r="AVQ70" s="131"/>
      <c r="BEQ70" s="131"/>
      <c r="BER70" s="131"/>
      <c r="BEZ70" s="131"/>
      <c r="BFA70" s="131"/>
      <c r="BFB70" s="131"/>
      <c r="BFC70" s="131"/>
      <c r="BFD70" s="131"/>
      <c r="BFE70" s="131"/>
      <c r="BFF70" s="131"/>
      <c r="BFG70" s="131"/>
      <c r="BFH70" s="131"/>
      <c r="BFI70" s="131"/>
      <c r="BFJ70" s="131"/>
      <c r="BFK70" s="131"/>
      <c r="BFL70" s="131"/>
      <c r="BFM70" s="131"/>
      <c r="BOM70" s="131"/>
      <c r="BON70" s="131"/>
      <c r="BOV70" s="131"/>
      <c r="BOW70" s="131"/>
      <c r="BOX70" s="131"/>
      <c r="BOY70" s="131"/>
      <c r="BOZ70" s="131"/>
      <c r="BPA70" s="131"/>
      <c r="BPB70" s="131"/>
      <c r="BPC70" s="131"/>
      <c r="BPD70" s="131"/>
      <c r="BPE70" s="131"/>
      <c r="BPF70" s="131"/>
      <c r="BPG70" s="131"/>
      <c r="BPH70" s="131"/>
      <c r="BPI70" s="131"/>
      <c r="BYI70" s="131"/>
      <c r="BYJ70" s="131"/>
      <c r="BYR70" s="131"/>
      <c r="BYS70" s="131"/>
      <c r="BYT70" s="131"/>
      <c r="BYU70" s="131"/>
      <c r="BYV70" s="131"/>
      <c r="BYW70" s="131"/>
      <c r="BYX70" s="131"/>
      <c r="BYY70" s="131"/>
      <c r="BYZ70" s="131"/>
      <c r="BZA70" s="131"/>
      <c r="BZB70" s="131"/>
      <c r="BZC70" s="131"/>
      <c r="BZD70" s="131"/>
      <c r="BZE70" s="131"/>
      <c r="CIE70" s="131"/>
      <c r="CIF70" s="131"/>
      <c r="CIN70" s="131"/>
      <c r="CIO70" s="131"/>
      <c r="CIP70" s="131"/>
      <c r="CIQ70" s="131"/>
      <c r="CIR70" s="131"/>
      <c r="CIS70" s="131"/>
      <c r="CIT70" s="131"/>
      <c r="CIU70" s="131"/>
      <c r="CIV70" s="131"/>
      <c r="CIW70" s="131"/>
      <c r="CIX70" s="131"/>
      <c r="CIY70" s="131"/>
      <c r="CIZ70" s="131"/>
      <c r="CJA70" s="131"/>
      <c r="CSA70" s="131"/>
      <c r="CSB70" s="131"/>
      <c r="CSJ70" s="131"/>
      <c r="CSK70" s="131"/>
      <c r="CSL70" s="131"/>
      <c r="CSM70" s="131"/>
      <c r="CSN70" s="131"/>
      <c r="CSO70" s="131"/>
      <c r="CSP70" s="131"/>
      <c r="CSQ70" s="131"/>
      <c r="CSR70" s="131"/>
      <c r="CSS70" s="131"/>
      <c r="CST70" s="131"/>
      <c r="CSU70" s="131"/>
      <c r="CSV70" s="131"/>
      <c r="CSW70" s="131"/>
      <c r="DBW70" s="131"/>
      <c r="DBX70" s="131"/>
      <c r="DCF70" s="131"/>
      <c r="DCG70" s="131"/>
      <c r="DCH70" s="131"/>
      <c r="DCI70" s="131"/>
      <c r="DCJ70" s="131"/>
      <c r="DCK70" s="131"/>
      <c r="DCL70" s="131"/>
      <c r="DCM70" s="131"/>
      <c r="DCN70" s="131"/>
      <c r="DCO70" s="131"/>
      <c r="DCP70" s="131"/>
      <c r="DCQ70" s="131"/>
      <c r="DCR70" s="131"/>
      <c r="DCS70" s="131"/>
      <c r="DLS70" s="131"/>
      <c r="DLT70" s="131"/>
      <c r="DMB70" s="131"/>
      <c r="DMC70" s="131"/>
      <c r="DMD70" s="131"/>
      <c r="DME70" s="131"/>
      <c r="DMF70" s="131"/>
      <c r="DMG70" s="131"/>
      <c r="DMH70" s="131"/>
      <c r="DMI70" s="131"/>
      <c r="DMJ70" s="131"/>
      <c r="DMK70" s="131"/>
      <c r="DML70" s="131"/>
      <c r="DMM70" s="131"/>
      <c r="DMN70" s="131"/>
      <c r="DMO70" s="131"/>
      <c r="DVO70" s="131"/>
      <c r="DVP70" s="131"/>
      <c r="DVX70" s="131"/>
      <c r="DVY70" s="131"/>
      <c r="DVZ70" s="131"/>
      <c r="DWA70" s="131"/>
      <c r="DWB70" s="131"/>
      <c r="DWC70" s="131"/>
      <c r="DWD70" s="131"/>
      <c r="DWE70" s="131"/>
      <c r="DWF70" s="131"/>
      <c r="DWG70" s="131"/>
      <c r="DWH70" s="131"/>
      <c r="DWI70" s="131"/>
      <c r="DWJ70" s="131"/>
      <c r="DWK70" s="131"/>
      <c r="EFK70" s="131"/>
      <c r="EFL70" s="131"/>
      <c r="EFT70" s="131"/>
      <c r="EFU70" s="131"/>
      <c r="EFV70" s="131"/>
      <c r="EFW70" s="131"/>
      <c r="EFX70" s="131"/>
      <c r="EFY70" s="131"/>
      <c r="EFZ70" s="131"/>
      <c r="EGA70" s="131"/>
      <c r="EGB70" s="131"/>
      <c r="EGC70" s="131"/>
      <c r="EGD70" s="131"/>
      <c r="EGE70" s="131"/>
      <c r="EGF70" s="131"/>
      <c r="EGG70" s="131"/>
      <c r="EPG70" s="131"/>
      <c r="EPH70" s="131"/>
      <c r="EPP70" s="131"/>
      <c r="EPQ70" s="131"/>
      <c r="EPR70" s="131"/>
      <c r="EPS70" s="131"/>
      <c r="EPT70" s="131"/>
      <c r="EPU70" s="131"/>
      <c r="EPV70" s="131"/>
      <c r="EPW70" s="131"/>
      <c r="EPX70" s="131"/>
      <c r="EPY70" s="131"/>
      <c r="EPZ70" s="131"/>
      <c r="EQA70" s="131"/>
      <c r="EQB70" s="131"/>
      <c r="EQC70" s="131"/>
      <c r="EZC70" s="131"/>
      <c r="EZD70" s="131"/>
      <c r="EZL70" s="131"/>
      <c r="EZM70" s="131"/>
      <c r="EZN70" s="131"/>
      <c r="EZO70" s="131"/>
      <c r="EZP70" s="131"/>
      <c r="EZQ70" s="131"/>
      <c r="EZR70" s="131"/>
      <c r="EZS70" s="131"/>
      <c r="EZT70" s="131"/>
      <c r="EZU70" s="131"/>
      <c r="EZV70" s="131"/>
      <c r="EZW70" s="131"/>
      <c r="EZX70" s="131"/>
      <c r="EZY70" s="131"/>
      <c r="FIY70" s="131"/>
      <c r="FIZ70" s="131"/>
      <c r="FJH70" s="131"/>
      <c r="FJI70" s="131"/>
      <c r="FJJ70" s="131"/>
      <c r="FJK70" s="131"/>
      <c r="FJL70" s="131"/>
      <c r="FJM70" s="131"/>
      <c r="FJN70" s="131"/>
      <c r="FJO70" s="131"/>
      <c r="FJP70" s="131"/>
      <c r="FJQ70" s="131"/>
      <c r="FJR70" s="131"/>
      <c r="FJS70" s="131"/>
      <c r="FJT70" s="131"/>
      <c r="FJU70" s="131"/>
      <c r="FSU70" s="131"/>
      <c r="FSV70" s="131"/>
      <c r="FTD70" s="131"/>
      <c r="FTE70" s="131"/>
      <c r="FTF70" s="131"/>
      <c r="FTG70" s="131"/>
      <c r="FTH70" s="131"/>
      <c r="FTI70" s="131"/>
      <c r="FTJ70" s="131"/>
      <c r="FTK70" s="131"/>
      <c r="FTL70" s="131"/>
      <c r="FTM70" s="131"/>
      <c r="FTN70" s="131"/>
      <c r="FTO70" s="131"/>
      <c r="FTP70" s="131"/>
      <c r="FTQ70" s="131"/>
      <c r="GCQ70" s="131"/>
      <c r="GCR70" s="131"/>
      <c r="GCZ70" s="131"/>
      <c r="GDA70" s="131"/>
      <c r="GDB70" s="131"/>
      <c r="GDC70" s="131"/>
      <c r="GDD70" s="131"/>
      <c r="GDE70" s="131"/>
      <c r="GDF70" s="131"/>
      <c r="GDG70" s="131"/>
      <c r="GDH70" s="131"/>
      <c r="GDI70" s="131"/>
      <c r="GDJ70" s="131"/>
      <c r="GDK70" s="131"/>
      <c r="GDL70" s="131"/>
      <c r="GDM70" s="131"/>
      <c r="GMM70" s="131"/>
      <c r="GMN70" s="131"/>
      <c r="GMV70" s="131"/>
      <c r="GMW70" s="131"/>
      <c r="GMX70" s="131"/>
      <c r="GMY70" s="131"/>
      <c r="GMZ70" s="131"/>
      <c r="GNA70" s="131"/>
      <c r="GNB70" s="131"/>
      <c r="GNC70" s="131"/>
      <c r="GND70" s="131"/>
      <c r="GNE70" s="131"/>
      <c r="GNF70" s="131"/>
      <c r="GNG70" s="131"/>
      <c r="GNH70" s="131"/>
      <c r="GNI70" s="131"/>
      <c r="GWI70" s="131"/>
      <c r="GWJ70" s="131"/>
      <c r="GWR70" s="131"/>
      <c r="GWS70" s="131"/>
      <c r="GWT70" s="131"/>
      <c r="GWU70" s="131"/>
      <c r="GWV70" s="131"/>
      <c r="GWW70" s="131"/>
      <c r="GWX70" s="131"/>
      <c r="GWY70" s="131"/>
      <c r="GWZ70" s="131"/>
      <c r="GXA70" s="131"/>
      <c r="GXB70" s="131"/>
      <c r="GXC70" s="131"/>
      <c r="GXD70" s="131"/>
      <c r="GXE70" s="131"/>
      <c r="HGE70" s="131"/>
      <c r="HGF70" s="131"/>
      <c r="HGN70" s="131"/>
      <c r="HGO70" s="131"/>
      <c r="HGP70" s="131"/>
      <c r="HGQ70" s="131"/>
      <c r="HGR70" s="131"/>
      <c r="HGS70" s="131"/>
      <c r="HGT70" s="131"/>
      <c r="HGU70" s="131"/>
      <c r="HGV70" s="131"/>
      <c r="HGW70" s="131"/>
      <c r="HGX70" s="131"/>
      <c r="HGY70" s="131"/>
      <c r="HGZ70" s="131"/>
      <c r="HHA70" s="131"/>
      <c r="HQA70" s="131"/>
      <c r="HQB70" s="131"/>
      <c r="HQJ70" s="131"/>
      <c r="HQK70" s="131"/>
      <c r="HQL70" s="131"/>
      <c r="HQM70" s="131"/>
      <c r="HQN70" s="131"/>
      <c r="HQO70" s="131"/>
      <c r="HQP70" s="131"/>
      <c r="HQQ70" s="131"/>
      <c r="HQR70" s="131"/>
      <c r="HQS70" s="131"/>
      <c r="HQT70" s="131"/>
      <c r="HQU70" s="131"/>
      <c r="HQV70" s="131"/>
      <c r="HQW70" s="131"/>
      <c r="HZW70" s="131"/>
      <c r="HZX70" s="131"/>
      <c r="IAF70" s="131"/>
      <c r="IAG70" s="131"/>
      <c r="IAH70" s="131"/>
      <c r="IAI70" s="131"/>
      <c r="IAJ70" s="131"/>
      <c r="IAK70" s="131"/>
      <c r="IAL70" s="131"/>
      <c r="IAM70" s="131"/>
      <c r="IAN70" s="131"/>
      <c r="IAO70" s="131"/>
      <c r="IAP70" s="131"/>
      <c r="IAQ70" s="131"/>
      <c r="IAR70" s="131"/>
      <c r="IAS70" s="131"/>
      <c r="IJS70" s="131"/>
      <c r="IJT70" s="131"/>
      <c r="IKB70" s="131"/>
      <c r="IKC70" s="131"/>
      <c r="IKD70" s="131"/>
      <c r="IKE70" s="131"/>
      <c r="IKF70" s="131"/>
      <c r="IKG70" s="131"/>
      <c r="IKH70" s="131"/>
      <c r="IKI70" s="131"/>
      <c r="IKJ70" s="131"/>
      <c r="IKK70" s="131"/>
      <c r="IKL70" s="131"/>
      <c r="IKM70" s="131"/>
      <c r="IKN70" s="131"/>
      <c r="IKO70" s="131"/>
      <c r="ITO70" s="131"/>
      <c r="ITP70" s="131"/>
      <c r="ITX70" s="131"/>
      <c r="ITY70" s="131"/>
      <c r="ITZ70" s="131"/>
      <c r="IUA70" s="131"/>
      <c r="IUB70" s="131"/>
      <c r="IUC70" s="131"/>
      <c r="IUD70" s="131"/>
      <c r="IUE70" s="131"/>
      <c r="IUF70" s="131"/>
      <c r="IUG70" s="131"/>
      <c r="IUH70" s="131"/>
      <c r="IUI70" s="131"/>
      <c r="IUJ70" s="131"/>
      <c r="IUK70" s="131"/>
      <c r="JDK70" s="131"/>
      <c r="JDL70" s="131"/>
      <c r="JDT70" s="131"/>
      <c r="JDU70" s="131"/>
      <c r="JDV70" s="131"/>
      <c r="JDW70" s="131"/>
      <c r="JDX70" s="131"/>
      <c r="JDY70" s="131"/>
      <c r="JDZ70" s="131"/>
      <c r="JEA70" s="131"/>
      <c r="JEB70" s="131"/>
      <c r="JEC70" s="131"/>
      <c r="JED70" s="131"/>
      <c r="JEE70" s="131"/>
      <c r="JEF70" s="131"/>
      <c r="JEG70" s="131"/>
      <c r="JNG70" s="131"/>
      <c r="JNH70" s="131"/>
      <c r="JNP70" s="131"/>
      <c r="JNQ70" s="131"/>
      <c r="JNR70" s="131"/>
      <c r="JNS70" s="131"/>
      <c r="JNT70" s="131"/>
      <c r="JNU70" s="131"/>
      <c r="JNV70" s="131"/>
      <c r="JNW70" s="131"/>
      <c r="JNX70" s="131"/>
      <c r="JNY70" s="131"/>
      <c r="JNZ70" s="131"/>
      <c r="JOA70" s="131"/>
      <c r="JOB70" s="131"/>
      <c r="JOC70" s="131"/>
      <c r="JXC70" s="131"/>
      <c r="JXD70" s="131"/>
      <c r="JXL70" s="131"/>
      <c r="JXM70" s="131"/>
      <c r="JXN70" s="131"/>
      <c r="JXO70" s="131"/>
      <c r="JXP70" s="131"/>
      <c r="JXQ70" s="131"/>
      <c r="JXR70" s="131"/>
      <c r="JXS70" s="131"/>
      <c r="JXT70" s="131"/>
      <c r="JXU70" s="131"/>
      <c r="JXV70" s="131"/>
      <c r="JXW70" s="131"/>
      <c r="JXX70" s="131"/>
      <c r="JXY70" s="131"/>
      <c r="KGY70" s="131"/>
      <c r="KGZ70" s="131"/>
      <c r="KHH70" s="131"/>
      <c r="KHI70" s="131"/>
      <c r="KHJ70" s="131"/>
      <c r="KHK70" s="131"/>
      <c r="KHL70" s="131"/>
      <c r="KHM70" s="131"/>
      <c r="KHN70" s="131"/>
      <c r="KHO70" s="131"/>
      <c r="KHP70" s="131"/>
      <c r="KHQ70" s="131"/>
      <c r="KHR70" s="131"/>
      <c r="KHS70" s="131"/>
      <c r="KHT70" s="131"/>
      <c r="KHU70" s="131"/>
      <c r="KQU70" s="131"/>
      <c r="KQV70" s="131"/>
      <c r="KRD70" s="131"/>
      <c r="KRE70" s="131"/>
      <c r="KRF70" s="131"/>
      <c r="KRG70" s="131"/>
      <c r="KRH70" s="131"/>
      <c r="KRI70" s="131"/>
      <c r="KRJ70" s="131"/>
      <c r="KRK70" s="131"/>
      <c r="KRL70" s="131"/>
      <c r="KRM70" s="131"/>
      <c r="KRN70" s="131"/>
      <c r="KRO70" s="131"/>
      <c r="KRP70" s="131"/>
      <c r="KRQ70" s="131"/>
      <c r="LAQ70" s="131"/>
      <c r="LAR70" s="131"/>
      <c r="LAZ70" s="131"/>
      <c r="LBA70" s="131"/>
      <c r="LBB70" s="131"/>
      <c r="LBC70" s="131"/>
      <c r="LBD70" s="131"/>
      <c r="LBE70" s="131"/>
      <c r="LBF70" s="131"/>
      <c r="LBG70" s="131"/>
      <c r="LBH70" s="131"/>
      <c r="LBI70" s="131"/>
      <c r="LBJ70" s="131"/>
      <c r="LBK70" s="131"/>
      <c r="LBL70" s="131"/>
      <c r="LBM70" s="131"/>
      <c r="LKM70" s="131"/>
      <c r="LKN70" s="131"/>
      <c r="LKV70" s="131"/>
      <c r="LKW70" s="131"/>
      <c r="LKX70" s="131"/>
      <c r="LKY70" s="131"/>
      <c r="LKZ70" s="131"/>
      <c r="LLA70" s="131"/>
      <c r="LLB70" s="131"/>
      <c r="LLC70" s="131"/>
      <c r="LLD70" s="131"/>
      <c r="LLE70" s="131"/>
      <c r="LLF70" s="131"/>
      <c r="LLG70" s="131"/>
      <c r="LLH70" s="131"/>
      <c r="LLI70" s="131"/>
      <c r="LUI70" s="131"/>
      <c r="LUJ70" s="131"/>
      <c r="LUR70" s="131"/>
      <c r="LUS70" s="131"/>
      <c r="LUT70" s="131"/>
      <c r="LUU70" s="131"/>
      <c r="LUV70" s="131"/>
      <c r="LUW70" s="131"/>
      <c r="LUX70" s="131"/>
      <c r="LUY70" s="131"/>
      <c r="LUZ70" s="131"/>
      <c r="LVA70" s="131"/>
      <c r="LVB70" s="131"/>
      <c r="LVC70" s="131"/>
      <c r="LVD70" s="131"/>
      <c r="LVE70" s="131"/>
      <c r="MEE70" s="131"/>
      <c r="MEF70" s="131"/>
      <c r="MEN70" s="131"/>
      <c r="MEO70" s="131"/>
      <c r="MEP70" s="131"/>
      <c r="MEQ70" s="131"/>
      <c r="MER70" s="131"/>
      <c r="MES70" s="131"/>
      <c r="MET70" s="131"/>
      <c r="MEU70" s="131"/>
      <c r="MEV70" s="131"/>
      <c r="MEW70" s="131"/>
      <c r="MEX70" s="131"/>
      <c r="MEY70" s="131"/>
      <c r="MEZ70" s="131"/>
      <c r="MFA70" s="131"/>
      <c r="MOA70" s="131"/>
      <c r="MOB70" s="131"/>
      <c r="MOJ70" s="131"/>
      <c r="MOK70" s="131"/>
      <c r="MOL70" s="131"/>
      <c r="MOM70" s="131"/>
      <c r="MON70" s="131"/>
      <c r="MOO70" s="131"/>
      <c r="MOP70" s="131"/>
      <c r="MOQ70" s="131"/>
      <c r="MOR70" s="131"/>
      <c r="MOS70" s="131"/>
      <c r="MOT70" s="131"/>
      <c r="MOU70" s="131"/>
      <c r="MOV70" s="131"/>
      <c r="MOW70" s="131"/>
      <c r="MXW70" s="131"/>
      <c r="MXX70" s="131"/>
      <c r="MYF70" s="131"/>
      <c r="MYG70" s="131"/>
      <c r="MYH70" s="131"/>
      <c r="MYI70" s="131"/>
      <c r="MYJ70" s="131"/>
      <c r="MYK70" s="131"/>
      <c r="MYL70" s="131"/>
      <c r="MYM70" s="131"/>
      <c r="MYN70" s="131"/>
      <c r="MYO70" s="131"/>
      <c r="MYP70" s="131"/>
      <c r="MYQ70" s="131"/>
      <c r="MYR70" s="131"/>
      <c r="MYS70" s="131"/>
      <c r="NHS70" s="131"/>
      <c r="NHT70" s="131"/>
      <c r="NIB70" s="131"/>
      <c r="NIC70" s="131"/>
      <c r="NID70" s="131"/>
      <c r="NIE70" s="131"/>
      <c r="NIF70" s="131"/>
      <c r="NIG70" s="131"/>
      <c r="NIH70" s="131"/>
      <c r="NII70" s="131"/>
      <c r="NIJ70" s="131"/>
      <c r="NIK70" s="131"/>
      <c r="NIL70" s="131"/>
      <c r="NIM70" s="131"/>
      <c r="NIN70" s="131"/>
      <c r="NIO70" s="131"/>
      <c r="NRO70" s="131"/>
      <c r="NRP70" s="131"/>
      <c r="NRX70" s="131"/>
      <c r="NRY70" s="131"/>
      <c r="NRZ70" s="131"/>
      <c r="NSA70" s="131"/>
      <c r="NSB70" s="131"/>
      <c r="NSC70" s="131"/>
      <c r="NSD70" s="131"/>
      <c r="NSE70" s="131"/>
      <c r="NSF70" s="131"/>
      <c r="NSG70" s="131"/>
      <c r="NSH70" s="131"/>
      <c r="NSI70" s="131"/>
      <c r="NSJ70" s="131"/>
      <c r="NSK70" s="131"/>
      <c r="OBK70" s="131"/>
      <c r="OBL70" s="131"/>
      <c r="OBT70" s="131"/>
      <c r="OBU70" s="131"/>
      <c r="OBV70" s="131"/>
      <c r="OBW70" s="131"/>
      <c r="OBX70" s="131"/>
      <c r="OBY70" s="131"/>
      <c r="OBZ70" s="131"/>
      <c r="OCA70" s="131"/>
      <c r="OCB70" s="131"/>
      <c r="OCC70" s="131"/>
      <c r="OCD70" s="131"/>
      <c r="OCE70" s="131"/>
      <c r="OCF70" s="131"/>
      <c r="OCG70" s="131"/>
      <c r="OLG70" s="131"/>
      <c r="OLH70" s="131"/>
      <c r="OLP70" s="131"/>
      <c r="OLQ70" s="131"/>
      <c r="OLR70" s="131"/>
      <c r="OLS70" s="131"/>
      <c r="OLT70" s="131"/>
      <c r="OLU70" s="131"/>
      <c r="OLV70" s="131"/>
      <c r="OLW70" s="131"/>
      <c r="OLX70" s="131"/>
      <c r="OLY70" s="131"/>
      <c r="OLZ70" s="131"/>
      <c r="OMA70" s="131"/>
      <c r="OMB70" s="131"/>
      <c r="OMC70" s="131"/>
      <c r="OVC70" s="131"/>
      <c r="OVD70" s="131"/>
      <c r="OVL70" s="131"/>
      <c r="OVM70" s="131"/>
      <c r="OVN70" s="131"/>
      <c r="OVO70" s="131"/>
      <c r="OVP70" s="131"/>
      <c r="OVQ70" s="131"/>
      <c r="OVR70" s="131"/>
      <c r="OVS70" s="131"/>
      <c r="OVT70" s="131"/>
      <c r="OVU70" s="131"/>
      <c r="OVV70" s="131"/>
      <c r="OVW70" s="131"/>
      <c r="OVX70" s="131"/>
      <c r="OVY70" s="131"/>
      <c r="PEY70" s="131"/>
      <c r="PEZ70" s="131"/>
      <c r="PFH70" s="131"/>
      <c r="PFI70" s="131"/>
      <c r="PFJ70" s="131"/>
      <c r="PFK70" s="131"/>
      <c r="PFL70" s="131"/>
      <c r="PFM70" s="131"/>
      <c r="PFN70" s="131"/>
      <c r="PFO70" s="131"/>
      <c r="PFP70" s="131"/>
      <c r="PFQ70" s="131"/>
      <c r="PFR70" s="131"/>
      <c r="PFS70" s="131"/>
      <c r="PFT70" s="131"/>
      <c r="PFU70" s="131"/>
      <c r="POU70" s="131"/>
      <c r="POV70" s="131"/>
      <c r="PPD70" s="131"/>
      <c r="PPE70" s="131"/>
      <c r="PPF70" s="131"/>
      <c r="PPG70" s="131"/>
      <c r="PPH70" s="131"/>
      <c r="PPI70" s="131"/>
      <c r="PPJ70" s="131"/>
      <c r="PPK70" s="131"/>
      <c r="PPL70" s="131"/>
      <c r="PPM70" s="131"/>
      <c r="PPN70" s="131"/>
      <c r="PPO70" s="131"/>
      <c r="PPP70" s="131"/>
      <c r="PPQ70" s="131"/>
      <c r="PYQ70" s="131"/>
      <c r="PYR70" s="131"/>
      <c r="PYZ70" s="131"/>
      <c r="PZA70" s="131"/>
      <c r="PZB70" s="131"/>
      <c r="PZC70" s="131"/>
      <c r="PZD70" s="131"/>
      <c r="PZE70" s="131"/>
      <c r="PZF70" s="131"/>
      <c r="PZG70" s="131"/>
      <c r="PZH70" s="131"/>
      <c r="PZI70" s="131"/>
      <c r="PZJ70" s="131"/>
      <c r="PZK70" s="131"/>
      <c r="PZL70" s="131"/>
      <c r="PZM70" s="131"/>
      <c r="QIM70" s="131"/>
      <c r="QIN70" s="131"/>
      <c r="QIV70" s="131"/>
      <c r="QIW70" s="131"/>
      <c r="QIX70" s="131"/>
      <c r="QIY70" s="131"/>
      <c r="QIZ70" s="131"/>
      <c r="QJA70" s="131"/>
      <c r="QJB70" s="131"/>
      <c r="QJC70" s="131"/>
      <c r="QJD70" s="131"/>
      <c r="QJE70" s="131"/>
      <c r="QJF70" s="131"/>
      <c r="QJG70" s="131"/>
      <c r="QJH70" s="131"/>
      <c r="QJI70" s="131"/>
      <c r="QSI70" s="131"/>
      <c r="QSJ70" s="131"/>
      <c r="QSR70" s="131"/>
      <c r="QSS70" s="131"/>
      <c r="QST70" s="131"/>
      <c r="QSU70" s="131"/>
      <c r="QSV70" s="131"/>
      <c r="QSW70" s="131"/>
      <c r="QSX70" s="131"/>
      <c r="QSY70" s="131"/>
      <c r="QSZ70" s="131"/>
      <c r="QTA70" s="131"/>
      <c r="QTB70" s="131"/>
      <c r="QTC70" s="131"/>
      <c r="QTD70" s="131"/>
      <c r="QTE70" s="131"/>
      <c r="RCE70" s="131"/>
      <c r="RCF70" s="131"/>
      <c r="RCN70" s="131"/>
      <c r="RCO70" s="131"/>
      <c r="RCP70" s="131"/>
      <c r="RCQ70" s="131"/>
      <c r="RCR70" s="131"/>
      <c r="RCS70" s="131"/>
      <c r="RCT70" s="131"/>
      <c r="RCU70" s="131"/>
      <c r="RCV70" s="131"/>
      <c r="RCW70" s="131"/>
      <c r="RCX70" s="131"/>
      <c r="RCY70" s="131"/>
      <c r="RCZ70" s="131"/>
      <c r="RDA70" s="131"/>
      <c r="RMA70" s="131"/>
      <c r="RMB70" s="131"/>
      <c r="RMJ70" s="131"/>
      <c r="RMK70" s="131"/>
      <c r="RML70" s="131"/>
      <c r="RMM70" s="131"/>
      <c r="RMN70" s="131"/>
      <c r="RMO70" s="131"/>
      <c r="RMP70" s="131"/>
      <c r="RMQ70" s="131"/>
      <c r="RMR70" s="131"/>
      <c r="RMS70" s="131"/>
      <c r="RMT70" s="131"/>
      <c r="RMU70" s="131"/>
      <c r="RMV70" s="131"/>
      <c r="RMW70" s="131"/>
      <c r="RVW70" s="131"/>
      <c r="RVX70" s="131"/>
      <c r="RWF70" s="131"/>
      <c r="RWG70" s="131"/>
      <c r="RWH70" s="131"/>
      <c r="RWI70" s="131"/>
      <c r="RWJ70" s="131"/>
      <c r="RWK70" s="131"/>
      <c r="RWL70" s="131"/>
      <c r="RWM70" s="131"/>
      <c r="RWN70" s="131"/>
      <c r="RWO70" s="131"/>
      <c r="RWP70" s="131"/>
      <c r="RWQ70" s="131"/>
      <c r="RWR70" s="131"/>
      <c r="RWS70" s="131"/>
      <c r="SFS70" s="131"/>
      <c r="SFT70" s="131"/>
      <c r="SGB70" s="131"/>
      <c r="SGC70" s="131"/>
      <c r="SGD70" s="131"/>
      <c r="SGE70" s="131"/>
      <c r="SGF70" s="131"/>
      <c r="SGG70" s="131"/>
      <c r="SGH70" s="131"/>
      <c r="SGI70" s="131"/>
      <c r="SGJ70" s="131"/>
      <c r="SGK70" s="131"/>
      <c r="SGL70" s="131"/>
      <c r="SGM70" s="131"/>
      <c r="SGN70" s="131"/>
      <c r="SGO70" s="131"/>
      <c r="SPO70" s="131"/>
      <c r="SPP70" s="131"/>
      <c r="SPX70" s="131"/>
      <c r="SPY70" s="131"/>
      <c r="SPZ70" s="131"/>
      <c r="SQA70" s="131"/>
      <c r="SQB70" s="131"/>
      <c r="SQC70" s="131"/>
      <c r="SQD70" s="131"/>
      <c r="SQE70" s="131"/>
      <c r="SQF70" s="131"/>
      <c r="SQG70" s="131"/>
      <c r="SQH70" s="131"/>
      <c r="SQI70" s="131"/>
      <c r="SQJ70" s="131"/>
      <c r="SQK70" s="131"/>
      <c r="SZK70" s="131"/>
      <c r="SZL70" s="131"/>
      <c r="SZT70" s="131"/>
      <c r="SZU70" s="131"/>
      <c r="SZV70" s="131"/>
      <c r="SZW70" s="131"/>
      <c r="SZX70" s="131"/>
      <c r="SZY70" s="131"/>
      <c r="SZZ70" s="131"/>
      <c r="TAA70" s="131"/>
      <c r="TAB70" s="131"/>
      <c r="TAC70" s="131"/>
      <c r="TAD70" s="131"/>
      <c r="TAE70" s="131"/>
      <c r="TAF70" s="131"/>
      <c r="TAG70" s="131"/>
      <c r="TJG70" s="131"/>
      <c r="TJH70" s="131"/>
      <c r="TJP70" s="131"/>
      <c r="TJQ70" s="131"/>
      <c r="TJR70" s="131"/>
      <c r="TJS70" s="131"/>
      <c r="TJT70" s="131"/>
      <c r="TJU70" s="131"/>
      <c r="TJV70" s="131"/>
      <c r="TJW70" s="131"/>
      <c r="TJX70" s="131"/>
      <c r="TJY70" s="131"/>
      <c r="TJZ70" s="131"/>
      <c r="TKA70" s="131"/>
      <c r="TKB70" s="131"/>
      <c r="TKC70" s="131"/>
      <c r="TTC70" s="131"/>
      <c r="TTD70" s="131"/>
      <c r="TTL70" s="131"/>
      <c r="TTM70" s="131"/>
      <c r="TTN70" s="131"/>
      <c r="TTO70" s="131"/>
      <c r="TTP70" s="131"/>
      <c r="TTQ70" s="131"/>
      <c r="TTR70" s="131"/>
      <c r="TTS70" s="131"/>
      <c r="TTT70" s="131"/>
      <c r="TTU70" s="131"/>
      <c r="TTV70" s="131"/>
      <c r="TTW70" s="131"/>
      <c r="TTX70" s="131"/>
      <c r="TTY70" s="131"/>
      <c r="UCY70" s="131"/>
      <c r="UCZ70" s="131"/>
      <c r="UDH70" s="131"/>
      <c r="UDI70" s="131"/>
      <c r="UDJ70" s="131"/>
      <c r="UDK70" s="131"/>
      <c r="UDL70" s="131"/>
      <c r="UDM70" s="131"/>
      <c r="UDN70" s="131"/>
      <c r="UDO70" s="131"/>
      <c r="UDP70" s="131"/>
      <c r="UDQ70" s="131"/>
      <c r="UDR70" s="131"/>
      <c r="UDS70" s="131"/>
      <c r="UDT70" s="131"/>
      <c r="UDU70" s="131"/>
      <c r="UMU70" s="131"/>
      <c r="UMV70" s="131"/>
      <c r="UND70" s="131"/>
      <c r="UNE70" s="131"/>
      <c r="UNF70" s="131"/>
      <c r="UNG70" s="131"/>
      <c r="UNH70" s="131"/>
      <c r="UNI70" s="131"/>
      <c r="UNJ70" s="131"/>
      <c r="UNK70" s="131"/>
      <c r="UNL70" s="131"/>
      <c r="UNM70" s="131"/>
      <c r="UNN70" s="131"/>
      <c r="UNO70" s="131"/>
      <c r="UNP70" s="131"/>
      <c r="UNQ70" s="131"/>
      <c r="UWQ70" s="131"/>
      <c r="UWR70" s="131"/>
      <c r="UWZ70" s="131"/>
      <c r="UXA70" s="131"/>
      <c r="UXB70" s="131"/>
      <c r="UXC70" s="131"/>
      <c r="UXD70" s="131"/>
      <c r="UXE70" s="131"/>
      <c r="UXF70" s="131"/>
      <c r="UXG70" s="131"/>
      <c r="UXH70" s="131"/>
      <c r="UXI70" s="131"/>
      <c r="UXJ70" s="131"/>
      <c r="UXK70" s="131"/>
      <c r="UXL70" s="131"/>
      <c r="UXM70" s="131"/>
      <c r="VGM70" s="131"/>
      <c r="VGN70" s="131"/>
      <c r="VGV70" s="131"/>
      <c r="VGW70" s="131"/>
      <c r="VGX70" s="131"/>
      <c r="VGY70" s="131"/>
      <c r="VGZ70" s="131"/>
      <c r="VHA70" s="131"/>
      <c r="VHB70" s="131"/>
      <c r="VHC70" s="131"/>
      <c r="VHD70" s="131"/>
      <c r="VHE70" s="131"/>
      <c r="VHF70" s="131"/>
      <c r="VHG70" s="131"/>
      <c r="VHH70" s="131"/>
      <c r="VHI70" s="131"/>
      <c r="VQI70" s="131"/>
      <c r="VQJ70" s="131"/>
      <c r="VQR70" s="131"/>
      <c r="VQS70" s="131"/>
      <c r="VQT70" s="131"/>
      <c r="VQU70" s="131"/>
      <c r="VQV70" s="131"/>
      <c r="VQW70" s="131"/>
      <c r="VQX70" s="131"/>
      <c r="VQY70" s="131"/>
      <c r="VQZ70" s="131"/>
      <c r="VRA70" s="131"/>
      <c r="VRB70" s="131"/>
      <c r="VRC70" s="131"/>
      <c r="VRD70" s="131"/>
      <c r="VRE70" s="131"/>
      <c r="WAE70" s="131"/>
      <c r="WAF70" s="131"/>
      <c r="WAN70" s="131"/>
      <c r="WAO70" s="131"/>
      <c r="WAP70" s="131"/>
      <c r="WAQ70" s="131"/>
      <c r="WAR70" s="131"/>
      <c r="WAS70" s="131"/>
      <c r="WAT70" s="131"/>
      <c r="WAU70" s="131"/>
      <c r="WAV70" s="131"/>
      <c r="WAW70" s="131"/>
      <c r="WAX70" s="131"/>
      <c r="WAY70" s="131"/>
      <c r="WAZ70" s="131"/>
      <c r="WBA70" s="131"/>
      <c r="WKA70" s="131"/>
      <c r="WKB70" s="131"/>
      <c r="WKJ70" s="131"/>
      <c r="WKK70" s="131"/>
      <c r="WKL70" s="131"/>
      <c r="WKM70" s="131"/>
      <c r="WKN70" s="131"/>
      <c r="WKO70" s="131"/>
      <c r="WKP70" s="131"/>
      <c r="WKQ70" s="131"/>
      <c r="WKR70" s="131"/>
      <c r="WKS70" s="131"/>
      <c r="WKT70" s="131"/>
      <c r="WKU70" s="131"/>
      <c r="WKV70" s="131"/>
      <c r="WKW70" s="131"/>
      <c r="WTW70" s="131"/>
      <c r="WTX70" s="131"/>
      <c r="WUF70" s="131"/>
      <c r="WUG70" s="131"/>
      <c r="WUH70" s="131"/>
      <c r="WUI70" s="131"/>
      <c r="WUJ70" s="131"/>
      <c r="WUK70" s="131"/>
      <c r="WUL70" s="131"/>
      <c r="WUM70" s="131"/>
      <c r="WUN70" s="131"/>
      <c r="WUO70" s="131"/>
      <c r="WUP70" s="131"/>
      <c r="WUQ70" s="131"/>
      <c r="WUR70" s="131"/>
      <c r="WUS70" s="131"/>
    </row>
    <row r="71" spans="1:1009 1243:2033 2267:3057 3291:4081 4315:5105 5339:6129 6363:7153 7387:8177 8411:9201 9435:10225 10459:11249 11483:12273 12507:13297 13531:14321 14555:15345 15579:16113" outlineLevel="1">
      <c r="A71" s="137"/>
      <c r="B71" s="273" t="s">
        <v>28</v>
      </c>
      <c r="C71" s="248"/>
      <c r="D71" s="258">
        <v>5669.294183</v>
      </c>
      <c r="E71" s="257"/>
      <c r="F71" s="258">
        <v>5669.294183</v>
      </c>
      <c r="G71" s="245">
        <v>0</v>
      </c>
      <c r="H71" s="229">
        <f>I71+J71</f>
        <v>5655.1888170000002</v>
      </c>
      <c r="I71" s="282">
        <f>5655188817/1000000</f>
        <v>5655.1888170000002</v>
      </c>
      <c r="J71" s="247"/>
      <c r="K71" s="247"/>
      <c r="L71" s="247"/>
      <c r="M71" s="248"/>
      <c r="HK71" s="128"/>
      <c r="HL71" s="128"/>
      <c r="HT71" s="128"/>
      <c r="HU71" s="128"/>
      <c r="HV71" s="128"/>
      <c r="HW71" s="128"/>
      <c r="HX71" s="128"/>
      <c r="HY71" s="128"/>
      <c r="HZ71" s="128"/>
      <c r="IA71" s="128"/>
      <c r="IB71" s="128"/>
      <c r="IC71" s="128"/>
      <c r="ID71" s="128"/>
      <c r="IE71" s="128"/>
      <c r="IF71" s="128"/>
      <c r="IG71" s="128"/>
      <c r="RG71" s="128"/>
      <c r="RH71" s="128"/>
      <c r="RP71" s="128"/>
      <c r="RQ71" s="128"/>
      <c r="RR71" s="128"/>
      <c r="RS71" s="128"/>
      <c r="RT71" s="128"/>
      <c r="RU71" s="128"/>
      <c r="RV71" s="128"/>
      <c r="RW71" s="128"/>
      <c r="RX71" s="128"/>
      <c r="RY71" s="128"/>
      <c r="RZ71" s="128"/>
      <c r="SA71" s="128"/>
      <c r="SB71" s="128"/>
      <c r="SC71" s="128"/>
      <c r="ABC71" s="128"/>
      <c r="ABD71" s="128"/>
      <c r="ABL71" s="128"/>
      <c r="ABM71" s="128"/>
      <c r="ABN71" s="128"/>
      <c r="ABO71" s="128"/>
      <c r="ABP71" s="128"/>
      <c r="ABQ71" s="128"/>
      <c r="ABR71" s="128"/>
      <c r="ABS71" s="128"/>
      <c r="ABT71" s="128"/>
      <c r="ABU71" s="128"/>
      <c r="ABV71" s="128"/>
      <c r="ABW71" s="128"/>
      <c r="ABX71" s="128"/>
      <c r="ABY71" s="128"/>
      <c r="AKY71" s="128"/>
      <c r="AKZ71" s="128"/>
      <c r="ALH71" s="128"/>
      <c r="ALI71" s="128"/>
      <c r="ALJ71" s="128"/>
      <c r="ALK71" s="128"/>
      <c r="ALL71" s="128"/>
      <c r="ALM71" s="128"/>
      <c r="ALN71" s="128"/>
      <c r="ALO71" s="128"/>
      <c r="ALP71" s="128"/>
      <c r="ALQ71" s="128"/>
      <c r="ALR71" s="128"/>
      <c r="ALS71" s="128"/>
      <c r="ALT71" s="128"/>
      <c r="ALU71" s="128"/>
      <c r="AUU71" s="128"/>
      <c r="AUV71" s="128"/>
      <c r="AVD71" s="128"/>
      <c r="AVE71" s="128"/>
      <c r="AVF71" s="128"/>
      <c r="AVG71" s="128"/>
      <c r="AVH71" s="128"/>
      <c r="AVI71" s="128"/>
      <c r="AVJ71" s="128"/>
      <c r="AVK71" s="128"/>
      <c r="AVL71" s="128"/>
      <c r="AVM71" s="128"/>
      <c r="AVN71" s="128"/>
      <c r="AVO71" s="128"/>
      <c r="AVP71" s="128"/>
      <c r="AVQ71" s="128"/>
      <c r="BEQ71" s="128"/>
      <c r="BER71" s="128"/>
      <c r="BEZ71" s="128"/>
      <c r="BFA71" s="128"/>
      <c r="BFB71" s="128"/>
      <c r="BFC71" s="128"/>
      <c r="BFD71" s="128"/>
      <c r="BFE71" s="128"/>
      <c r="BFF71" s="128"/>
      <c r="BFG71" s="128"/>
      <c r="BFH71" s="128"/>
      <c r="BFI71" s="128"/>
      <c r="BFJ71" s="128"/>
      <c r="BFK71" s="128"/>
      <c r="BFL71" s="128"/>
      <c r="BFM71" s="128"/>
      <c r="BOM71" s="128"/>
      <c r="BON71" s="128"/>
      <c r="BOV71" s="128"/>
      <c r="BOW71" s="128"/>
      <c r="BOX71" s="128"/>
      <c r="BOY71" s="128"/>
      <c r="BOZ71" s="128"/>
      <c r="BPA71" s="128"/>
      <c r="BPB71" s="128"/>
      <c r="BPC71" s="128"/>
      <c r="BPD71" s="128"/>
      <c r="BPE71" s="128"/>
      <c r="BPF71" s="128"/>
      <c r="BPG71" s="128"/>
      <c r="BPH71" s="128"/>
      <c r="BPI71" s="128"/>
      <c r="BYI71" s="128"/>
      <c r="BYJ71" s="128"/>
      <c r="BYR71" s="128"/>
      <c r="BYS71" s="128"/>
      <c r="BYT71" s="128"/>
      <c r="BYU71" s="128"/>
      <c r="BYV71" s="128"/>
      <c r="BYW71" s="128"/>
      <c r="BYX71" s="128"/>
      <c r="BYY71" s="128"/>
      <c r="BYZ71" s="128"/>
      <c r="BZA71" s="128"/>
      <c r="BZB71" s="128"/>
      <c r="BZC71" s="128"/>
      <c r="BZD71" s="128"/>
      <c r="BZE71" s="128"/>
      <c r="CIE71" s="128"/>
      <c r="CIF71" s="128"/>
      <c r="CIN71" s="128"/>
      <c r="CIO71" s="128"/>
      <c r="CIP71" s="128"/>
      <c r="CIQ71" s="128"/>
      <c r="CIR71" s="128"/>
      <c r="CIS71" s="128"/>
      <c r="CIT71" s="128"/>
      <c r="CIU71" s="128"/>
      <c r="CIV71" s="128"/>
      <c r="CIW71" s="128"/>
      <c r="CIX71" s="128"/>
      <c r="CIY71" s="128"/>
      <c r="CIZ71" s="128"/>
      <c r="CJA71" s="128"/>
      <c r="CSA71" s="128"/>
      <c r="CSB71" s="128"/>
      <c r="CSJ71" s="128"/>
      <c r="CSK71" s="128"/>
      <c r="CSL71" s="128"/>
      <c r="CSM71" s="128"/>
      <c r="CSN71" s="128"/>
      <c r="CSO71" s="128"/>
      <c r="CSP71" s="128"/>
      <c r="CSQ71" s="128"/>
      <c r="CSR71" s="128"/>
      <c r="CSS71" s="128"/>
      <c r="CST71" s="128"/>
      <c r="CSU71" s="128"/>
      <c r="CSV71" s="128"/>
      <c r="CSW71" s="128"/>
      <c r="DBW71" s="128"/>
      <c r="DBX71" s="128"/>
      <c r="DCF71" s="128"/>
      <c r="DCG71" s="128"/>
      <c r="DCH71" s="128"/>
      <c r="DCI71" s="128"/>
      <c r="DCJ71" s="128"/>
      <c r="DCK71" s="128"/>
      <c r="DCL71" s="128"/>
      <c r="DCM71" s="128"/>
      <c r="DCN71" s="128"/>
      <c r="DCO71" s="128"/>
      <c r="DCP71" s="128"/>
      <c r="DCQ71" s="128"/>
      <c r="DCR71" s="128"/>
      <c r="DCS71" s="128"/>
      <c r="DLS71" s="128"/>
      <c r="DLT71" s="128"/>
      <c r="DMB71" s="128"/>
      <c r="DMC71" s="128"/>
      <c r="DMD71" s="128"/>
      <c r="DME71" s="128"/>
      <c r="DMF71" s="128"/>
      <c r="DMG71" s="128"/>
      <c r="DMH71" s="128"/>
      <c r="DMI71" s="128"/>
      <c r="DMJ71" s="128"/>
      <c r="DMK71" s="128"/>
      <c r="DML71" s="128"/>
      <c r="DMM71" s="128"/>
      <c r="DMN71" s="128"/>
      <c r="DMO71" s="128"/>
      <c r="DVO71" s="128"/>
      <c r="DVP71" s="128"/>
      <c r="DVX71" s="128"/>
      <c r="DVY71" s="128"/>
      <c r="DVZ71" s="128"/>
      <c r="DWA71" s="128"/>
      <c r="DWB71" s="128"/>
      <c r="DWC71" s="128"/>
      <c r="DWD71" s="128"/>
      <c r="DWE71" s="128"/>
      <c r="DWF71" s="128"/>
      <c r="DWG71" s="128"/>
      <c r="DWH71" s="128"/>
      <c r="DWI71" s="128"/>
      <c r="DWJ71" s="128"/>
      <c r="DWK71" s="128"/>
      <c r="EFK71" s="128"/>
      <c r="EFL71" s="128"/>
      <c r="EFT71" s="128"/>
      <c r="EFU71" s="128"/>
      <c r="EFV71" s="128"/>
      <c r="EFW71" s="128"/>
      <c r="EFX71" s="128"/>
      <c r="EFY71" s="128"/>
      <c r="EFZ71" s="128"/>
      <c r="EGA71" s="128"/>
      <c r="EGB71" s="128"/>
      <c r="EGC71" s="128"/>
      <c r="EGD71" s="128"/>
      <c r="EGE71" s="128"/>
      <c r="EGF71" s="128"/>
      <c r="EGG71" s="128"/>
      <c r="EPG71" s="128"/>
      <c r="EPH71" s="128"/>
      <c r="EPP71" s="128"/>
      <c r="EPQ71" s="128"/>
      <c r="EPR71" s="128"/>
      <c r="EPS71" s="128"/>
      <c r="EPT71" s="128"/>
      <c r="EPU71" s="128"/>
      <c r="EPV71" s="128"/>
      <c r="EPW71" s="128"/>
      <c r="EPX71" s="128"/>
      <c r="EPY71" s="128"/>
      <c r="EPZ71" s="128"/>
      <c r="EQA71" s="128"/>
      <c r="EQB71" s="128"/>
      <c r="EQC71" s="128"/>
      <c r="EZC71" s="128"/>
      <c r="EZD71" s="128"/>
      <c r="EZL71" s="128"/>
      <c r="EZM71" s="128"/>
      <c r="EZN71" s="128"/>
      <c r="EZO71" s="128"/>
      <c r="EZP71" s="128"/>
      <c r="EZQ71" s="128"/>
      <c r="EZR71" s="128"/>
      <c r="EZS71" s="128"/>
      <c r="EZT71" s="128"/>
      <c r="EZU71" s="128"/>
      <c r="EZV71" s="128"/>
      <c r="EZW71" s="128"/>
      <c r="EZX71" s="128"/>
      <c r="EZY71" s="128"/>
      <c r="FIY71" s="128"/>
      <c r="FIZ71" s="128"/>
      <c r="FJH71" s="128"/>
      <c r="FJI71" s="128"/>
      <c r="FJJ71" s="128"/>
      <c r="FJK71" s="128"/>
      <c r="FJL71" s="128"/>
      <c r="FJM71" s="128"/>
      <c r="FJN71" s="128"/>
      <c r="FJO71" s="128"/>
      <c r="FJP71" s="128"/>
      <c r="FJQ71" s="128"/>
      <c r="FJR71" s="128"/>
      <c r="FJS71" s="128"/>
      <c r="FJT71" s="128"/>
      <c r="FJU71" s="128"/>
      <c r="FSU71" s="128"/>
      <c r="FSV71" s="128"/>
      <c r="FTD71" s="128"/>
      <c r="FTE71" s="128"/>
      <c r="FTF71" s="128"/>
      <c r="FTG71" s="128"/>
      <c r="FTH71" s="128"/>
      <c r="FTI71" s="128"/>
      <c r="FTJ71" s="128"/>
      <c r="FTK71" s="128"/>
      <c r="FTL71" s="128"/>
      <c r="FTM71" s="128"/>
      <c r="FTN71" s="128"/>
      <c r="FTO71" s="128"/>
      <c r="FTP71" s="128"/>
      <c r="FTQ71" s="128"/>
      <c r="GCQ71" s="128"/>
      <c r="GCR71" s="128"/>
      <c r="GCZ71" s="128"/>
      <c r="GDA71" s="128"/>
      <c r="GDB71" s="128"/>
      <c r="GDC71" s="128"/>
      <c r="GDD71" s="128"/>
      <c r="GDE71" s="128"/>
      <c r="GDF71" s="128"/>
      <c r="GDG71" s="128"/>
      <c r="GDH71" s="128"/>
      <c r="GDI71" s="128"/>
      <c r="GDJ71" s="128"/>
      <c r="GDK71" s="128"/>
      <c r="GDL71" s="128"/>
      <c r="GDM71" s="128"/>
      <c r="GMM71" s="128"/>
      <c r="GMN71" s="128"/>
      <c r="GMV71" s="128"/>
      <c r="GMW71" s="128"/>
      <c r="GMX71" s="128"/>
      <c r="GMY71" s="128"/>
      <c r="GMZ71" s="128"/>
      <c r="GNA71" s="128"/>
      <c r="GNB71" s="128"/>
      <c r="GNC71" s="128"/>
      <c r="GND71" s="128"/>
      <c r="GNE71" s="128"/>
      <c r="GNF71" s="128"/>
      <c r="GNG71" s="128"/>
      <c r="GNH71" s="128"/>
      <c r="GNI71" s="128"/>
      <c r="GWI71" s="128"/>
      <c r="GWJ71" s="128"/>
      <c r="GWR71" s="128"/>
      <c r="GWS71" s="128"/>
      <c r="GWT71" s="128"/>
      <c r="GWU71" s="128"/>
      <c r="GWV71" s="128"/>
      <c r="GWW71" s="128"/>
      <c r="GWX71" s="128"/>
      <c r="GWY71" s="128"/>
      <c r="GWZ71" s="128"/>
      <c r="GXA71" s="128"/>
      <c r="GXB71" s="128"/>
      <c r="GXC71" s="128"/>
      <c r="GXD71" s="128"/>
      <c r="GXE71" s="128"/>
      <c r="HGE71" s="128"/>
      <c r="HGF71" s="128"/>
      <c r="HGN71" s="128"/>
      <c r="HGO71" s="128"/>
      <c r="HGP71" s="128"/>
      <c r="HGQ71" s="128"/>
      <c r="HGR71" s="128"/>
      <c r="HGS71" s="128"/>
      <c r="HGT71" s="128"/>
      <c r="HGU71" s="128"/>
      <c r="HGV71" s="128"/>
      <c r="HGW71" s="128"/>
      <c r="HGX71" s="128"/>
      <c r="HGY71" s="128"/>
      <c r="HGZ71" s="128"/>
      <c r="HHA71" s="128"/>
      <c r="HQA71" s="128"/>
      <c r="HQB71" s="128"/>
      <c r="HQJ71" s="128"/>
      <c r="HQK71" s="128"/>
      <c r="HQL71" s="128"/>
      <c r="HQM71" s="128"/>
      <c r="HQN71" s="128"/>
      <c r="HQO71" s="128"/>
      <c r="HQP71" s="128"/>
      <c r="HQQ71" s="128"/>
      <c r="HQR71" s="128"/>
      <c r="HQS71" s="128"/>
      <c r="HQT71" s="128"/>
      <c r="HQU71" s="128"/>
      <c r="HQV71" s="128"/>
      <c r="HQW71" s="128"/>
      <c r="HZW71" s="128"/>
      <c r="HZX71" s="128"/>
      <c r="IAF71" s="128"/>
      <c r="IAG71" s="128"/>
      <c r="IAH71" s="128"/>
      <c r="IAI71" s="128"/>
      <c r="IAJ71" s="128"/>
      <c r="IAK71" s="128"/>
      <c r="IAL71" s="128"/>
      <c r="IAM71" s="128"/>
      <c r="IAN71" s="128"/>
      <c r="IAO71" s="128"/>
      <c r="IAP71" s="128"/>
      <c r="IAQ71" s="128"/>
      <c r="IAR71" s="128"/>
      <c r="IAS71" s="128"/>
      <c r="IJS71" s="128"/>
      <c r="IJT71" s="128"/>
      <c r="IKB71" s="128"/>
      <c r="IKC71" s="128"/>
      <c r="IKD71" s="128"/>
      <c r="IKE71" s="128"/>
      <c r="IKF71" s="128"/>
      <c r="IKG71" s="128"/>
      <c r="IKH71" s="128"/>
      <c r="IKI71" s="128"/>
      <c r="IKJ71" s="128"/>
      <c r="IKK71" s="128"/>
      <c r="IKL71" s="128"/>
      <c r="IKM71" s="128"/>
      <c r="IKN71" s="128"/>
      <c r="IKO71" s="128"/>
      <c r="ITO71" s="128"/>
      <c r="ITP71" s="128"/>
      <c r="ITX71" s="128"/>
      <c r="ITY71" s="128"/>
      <c r="ITZ71" s="128"/>
      <c r="IUA71" s="128"/>
      <c r="IUB71" s="128"/>
      <c r="IUC71" s="128"/>
      <c r="IUD71" s="128"/>
      <c r="IUE71" s="128"/>
      <c r="IUF71" s="128"/>
      <c r="IUG71" s="128"/>
      <c r="IUH71" s="128"/>
      <c r="IUI71" s="128"/>
      <c r="IUJ71" s="128"/>
      <c r="IUK71" s="128"/>
      <c r="JDK71" s="128"/>
      <c r="JDL71" s="128"/>
      <c r="JDT71" s="128"/>
      <c r="JDU71" s="128"/>
      <c r="JDV71" s="128"/>
      <c r="JDW71" s="128"/>
      <c r="JDX71" s="128"/>
      <c r="JDY71" s="128"/>
      <c r="JDZ71" s="128"/>
      <c r="JEA71" s="128"/>
      <c r="JEB71" s="128"/>
      <c r="JEC71" s="128"/>
      <c r="JED71" s="128"/>
      <c r="JEE71" s="128"/>
      <c r="JEF71" s="128"/>
      <c r="JEG71" s="128"/>
      <c r="JNG71" s="128"/>
      <c r="JNH71" s="128"/>
      <c r="JNP71" s="128"/>
      <c r="JNQ71" s="128"/>
      <c r="JNR71" s="128"/>
      <c r="JNS71" s="128"/>
      <c r="JNT71" s="128"/>
      <c r="JNU71" s="128"/>
      <c r="JNV71" s="128"/>
      <c r="JNW71" s="128"/>
      <c r="JNX71" s="128"/>
      <c r="JNY71" s="128"/>
      <c r="JNZ71" s="128"/>
      <c r="JOA71" s="128"/>
      <c r="JOB71" s="128"/>
      <c r="JOC71" s="128"/>
      <c r="JXC71" s="128"/>
      <c r="JXD71" s="128"/>
      <c r="JXL71" s="128"/>
      <c r="JXM71" s="128"/>
      <c r="JXN71" s="128"/>
      <c r="JXO71" s="128"/>
      <c r="JXP71" s="128"/>
      <c r="JXQ71" s="128"/>
      <c r="JXR71" s="128"/>
      <c r="JXS71" s="128"/>
      <c r="JXT71" s="128"/>
      <c r="JXU71" s="128"/>
      <c r="JXV71" s="128"/>
      <c r="JXW71" s="128"/>
      <c r="JXX71" s="128"/>
      <c r="JXY71" s="128"/>
      <c r="KGY71" s="128"/>
      <c r="KGZ71" s="128"/>
      <c r="KHH71" s="128"/>
      <c r="KHI71" s="128"/>
      <c r="KHJ71" s="128"/>
      <c r="KHK71" s="128"/>
      <c r="KHL71" s="128"/>
      <c r="KHM71" s="128"/>
      <c r="KHN71" s="128"/>
      <c r="KHO71" s="128"/>
      <c r="KHP71" s="128"/>
      <c r="KHQ71" s="128"/>
      <c r="KHR71" s="128"/>
      <c r="KHS71" s="128"/>
      <c r="KHT71" s="128"/>
      <c r="KHU71" s="128"/>
      <c r="KQU71" s="128"/>
      <c r="KQV71" s="128"/>
      <c r="KRD71" s="128"/>
      <c r="KRE71" s="128"/>
      <c r="KRF71" s="128"/>
      <c r="KRG71" s="128"/>
      <c r="KRH71" s="128"/>
      <c r="KRI71" s="128"/>
      <c r="KRJ71" s="128"/>
      <c r="KRK71" s="128"/>
      <c r="KRL71" s="128"/>
      <c r="KRM71" s="128"/>
      <c r="KRN71" s="128"/>
      <c r="KRO71" s="128"/>
      <c r="KRP71" s="128"/>
      <c r="KRQ71" s="128"/>
      <c r="LAQ71" s="128"/>
      <c r="LAR71" s="128"/>
      <c r="LAZ71" s="128"/>
      <c r="LBA71" s="128"/>
      <c r="LBB71" s="128"/>
      <c r="LBC71" s="128"/>
      <c r="LBD71" s="128"/>
      <c r="LBE71" s="128"/>
      <c r="LBF71" s="128"/>
      <c r="LBG71" s="128"/>
      <c r="LBH71" s="128"/>
      <c r="LBI71" s="128"/>
      <c r="LBJ71" s="128"/>
      <c r="LBK71" s="128"/>
      <c r="LBL71" s="128"/>
      <c r="LBM71" s="128"/>
      <c r="LKM71" s="128"/>
      <c r="LKN71" s="128"/>
      <c r="LKV71" s="128"/>
      <c r="LKW71" s="128"/>
      <c r="LKX71" s="128"/>
      <c r="LKY71" s="128"/>
      <c r="LKZ71" s="128"/>
      <c r="LLA71" s="128"/>
      <c r="LLB71" s="128"/>
      <c r="LLC71" s="128"/>
      <c r="LLD71" s="128"/>
      <c r="LLE71" s="128"/>
      <c r="LLF71" s="128"/>
      <c r="LLG71" s="128"/>
      <c r="LLH71" s="128"/>
      <c r="LLI71" s="128"/>
      <c r="LUI71" s="128"/>
      <c r="LUJ71" s="128"/>
      <c r="LUR71" s="128"/>
      <c r="LUS71" s="128"/>
      <c r="LUT71" s="128"/>
      <c r="LUU71" s="128"/>
      <c r="LUV71" s="128"/>
      <c r="LUW71" s="128"/>
      <c r="LUX71" s="128"/>
      <c r="LUY71" s="128"/>
      <c r="LUZ71" s="128"/>
      <c r="LVA71" s="128"/>
      <c r="LVB71" s="128"/>
      <c r="LVC71" s="128"/>
      <c r="LVD71" s="128"/>
      <c r="LVE71" s="128"/>
      <c r="MEE71" s="128"/>
      <c r="MEF71" s="128"/>
      <c r="MEN71" s="128"/>
      <c r="MEO71" s="128"/>
      <c r="MEP71" s="128"/>
      <c r="MEQ71" s="128"/>
      <c r="MER71" s="128"/>
      <c r="MES71" s="128"/>
      <c r="MET71" s="128"/>
      <c r="MEU71" s="128"/>
      <c r="MEV71" s="128"/>
      <c r="MEW71" s="128"/>
      <c r="MEX71" s="128"/>
      <c r="MEY71" s="128"/>
      <c r="MEZ71" s="128"/>
      <c r="MFA71" s="128"/>
      <c r="MOA71" s="128"/>
      <c r="MOB71" s="128"/>
      <c r="MOJ71" s="128"/>
      <c r="MOK71" s="128"/>
      <c r="MOL71" s="128"/>
      <c r="MOM71" s="128"/>
      <c r="MON71" s="128"/>
      <c r="MOO71" s="128"/>
      <c r="MOP71" s="128"/>
      <c r="MOQ71" s="128"/>
      <c r="MOR71" s="128"/>
      <c r="MOS71" s="128"/>
      <c r="MOT71" s="128"/>
      <c r="MOU71" s="128"/>
      <c r="MOV71" s="128"/>
      <c r="MOW71" s="128"/>
      <c r="MXW71" s="128"/>
      <c r="MXX71" s="128"/>
      <c r="MYF71" s="128"/>
      <c r="MYG71" s="128"/>
      <c r="MYH71" s="128"/>
      <c r="MYI71" s="128"/>
      <c r="MYJ71" s="128"/>
      <c r="MYK71" s="128"/>
      <c r="MYL71" s="128"/>
      <c r="MYM71" s="128"/>
      <c r="MYN71" s="128"/>
      <c r="MYO71" s="128"/>
      <c r="MYP71" s="128"/>
      <c r="MYQ71" s="128"/>
      <c r="MYR71" s="128"/>
      <c r="MYS71" s="128"/>
      <c r="NHS71" s="128"/>
      <c r="NHT71" s="128"/>
      <c r="NIB71" s="128"/>
      <c r="NIC71" s="128"/>
      <c r="NID71" s="128"/>
      <c r="NIE71" s="128"/>
      <c r="NIF71" s="128"/>
      <c r="NIG71" s="128"/>
      <c r="NIH71" s="128"/>
      <c r="NII71" s="128"/>
      <c r="NIJ71" s="128"/>
      <c r="NIK71" s="128"/>
      <c r="NIL71" s="128"/>
      <c r="NIM71" s="128"/>
      <c r="NIN71" s="128"/>
      <c r="NIO71" s="128"/>
      <c r="NRO71" s="128"/>
      <c r="NRP71" s="128"/>
      <c r="NRX71" s="128"/>
      <c r="NRY71" s="128"/>
      <c r="NRZ71" s="128"/>
      <c r="NSA71" s="128"/>
      <c r="NSB71" s="128"/>
      <c r="NSC71" s="128"/>
      <c r="NSD71" s="128"/>
      <c r="NSE71" s="128"/>
      <c r="NSF71" s="128"/>
      <c r="NSG71" s="128"/>
      <c r="NSH71" s="128"/>
      <c r="NSI71" s="128"/>
      <c r="NSJ71" s="128"/>
      <c r="NSK71" s="128"/>
      <c r="OBK71" s="128"/>
      <c r="OBL71" s="128"/>
      <c r="OBT71" s="128"/>
      <c r="OBU71" s="128"/>
      <c r="OBV71" s="128"/>
      <c r="OBW71" s="128"/>
      <c r="OBX71" s="128"/>
      <c r="OBY71" s="128"/>
      <c r="OBZ71" s="128"/>
      <c r="OCA71" s="128"/>
      <c r="OCB71" s="128"/>
      <c r="OCC71" s="128"/>
      <c r="OCD71" s="128"/>
      <c r="OCE71" s="128"/>
      <c r="OCF71" s="128"/>
      <c r="OCG71" s="128"/>
      <c r="OLG71" s="128"/>
      <c r="OLH71" s="128"/>
      <c r="OLP71" s="128"/>
      <c r="OLQ71" s="128"/>
      <c r="OLR71" s="128"/>
      <c r="OLS71" s="128"/>
      <c r="OLT71" s="128"/>
      <c r="OLU71" s="128"/>
      <c r="OLV71" s="128"/>
      <c r="OLW71" s="128"/>
      <c r="OLX71" s="128"/>
      <c r="OLY71" s="128"/>
      <c r="OLZ71" s="128"/>
      <c r="OMA71" s="128"/>
      <c r="OMB71" s="128"/>
      <c r="OMC71" s="128"/>
      <c r="OVC71" s="128"/>
      <c r="OVD71" s="128"/>
      <c r="OVL71" s="128"/>
      <c r="OVM71" s="128"/>
      <c r="OVN71" s="128"/>
      <c r="OVO71" s="128"/>
      <c r="OVP71" s="128"/>
      <c r="OVQ71" s="128"/>
      <c r="OVR71" s="128"/>
      <c r="OVS71" s="128"/>
      <c r="OVT71" s="128"/>
      <c r="OVU71" s="128"/>
      <c r="OVV71" s="128"/>
      <c r="OVW71" s="128"/>
      <c r="OVX71" s="128"/>
      <c r="OVY71" s="128"/>
      <c r="PEY71" s="128"/>
      <c r="PEZ71" s="128"/>
      <c r="PFH71" s="128"/>
      <c r="PFI71" s="128"/>
      <c r="PFJ71" s="128"/>
      <c r="PFK71" s="128"/>
      <c r="PFL71" s="128"/>
      <c r="PFM71" s="128"/>
      <c r="PFN71" s="128"/>
      <c r="PFO71" s="128"/>
      <c r="PFP71" s="128"/>
      <c r="PFQ71" s="128"/>
      <c r="PFR71" s="128"/>
      <c r="PFS71" s="128"/>
      <c r="PFT71" s="128"/>
      <c r="PFU71" s="128"/>
      <c r="POU71" s="128"/>
      <c r="POV71" s="128"/>
      <c r="PPD71" s="128"/>
      <c r="PPE71" s="128"/>
      <c r="PPF71" s="128"/>
      <c r="PPG71" s="128"/>
      <c r="PPH71" s="128"/>
      <c r="PPI71" s="128"/>
      <c r="PPJ71" s="128"/>
      <c r="PPK71" s="128"/>
      <c r="PPL71" s="128"/>
      <c r="PPM71" s="128"/>
      <c r="PPN71" s="128"/>
      <c r="PPO71" s="128"/>
      <c r="PPP71" s="128"/>
      <c r="PPQ71" s="128"/>
      <c r="PYQ71" s="128"/>
      <c r="PYR71" s="128"/>
      <c r="PYZ71" s="128"/>
      <c r="PZA71" s="128"/>
      <c r="PZB71" s="128"/>
      <c r="PZC71" s="128"/>
      <c r="PZD71" s="128"/>
      <c r="PZE71" s="128"/>
      <c r="PZF71" s="128"/>
      <c r="PZG71" s="128"/>
      <c r="PZH71" s="128"/>
      <c r="PZI71" s="128"/>
      <c r="PZJ71" s="128"/>
      <c r="PZK71" s="128"/>
      <c r="PZL71" s="128"/>
      <c r="PZM71" s="128"/>
      <c r="QIM71" s="128"/>
      <c r="QIN71" s="128"/>
      <c r="QIV71" s="128"/>
      <c r="QIW71" s="128"/>
      <c r="QIX71" s="128"/>
      <c r="QIY71" s="128"/>
      <c r="QIZ71" s="128"/>
      <c r="QJA71" s="128"/>
      <c r="QJB71" s="128"/>
      <c r="QJC71" s="128"/>
      <c r="QJD71" s="128"/>
      <c r="QJE71" s="128"/>
      <c r="QJF71" s="128"/>
      <c r="QJG71" s="128"/>
      <c r="QJH71" s="128"/>
      <c r="QJI71" s="128"/>
      <c r="QSI71" s="128"/>
      <c r="QSJ71" s="128"/>
      <c r="QSR71" s="128"/>
      <c r="QSS71" s="128"/>
      <c r="QST71" s="128"/>
      <c r="QSU71" s="128"/>
      <c r="QSV71" s="128"/>
      <c r="QSW71" s="128"/>
      <c r="QSX71" s="128"/>
      <c r="QSY71" s="128"/>
      <c r="QSZ71" s="128"/>
      <c r="QTA71" s="128"/>
      <c r="QTB71" s="128"/>
      <c r="QTC71" s="128"/>
      <c r="QTD71" s="128"/>
      <c r="QTE71" s="128"/>
      <c r="RCE71" s="128"/>
      <c r="RCF71" s="128"/>
      <c r="RCN71" s="128"/>
      <c r="RCO71" s="128"/>
      <c r="RCP71" s="128"/>
      <c r="RCQ71" s="128"/>
      <c r="RCR71" s="128"/>
      <c r="RCS71" s="128"/>
      <c r="RCT71" s="128"/>
      <c r="RCU71" s="128"/>
      <c r="RCV71" s="128"/>
      <c r="RCW71" s="128"/>
      <c r="RCX71" s="128"/>
      <c r="RCY71" s="128"/>
      <c r="RCZ71" s="128"/>
      <c r="RDA71" s="128"/>
      <c r="RMA71" s="128"/>
      <c r="RMB71" s="128"/>
      <c r="RMJ71" s="128"/>
      <c r="RMK71" s="128"/>
      <c r="RML71" s="128"/>
      <c r="RMM71" s="128"/>
      <c r="RMN71" s="128"/>
      <c r="RMO71" s="128"/>
      <c r="RMP71" s="128"/>
      <c r="RMQ71" s="128"/>
      <c r="RMR71" s="128"/>
      <c r="RMS71" s="128"/>
      <c r="RMT71" s="128"/>
      <c r="RMU71" s="128"/>
      <c r="RMV71" s="128"/>
      <c r="RMW71" s="128"/>
      <c r="RVW71" s="128"/>
      <c r="RVX71" s="128"/>
      <c r="RWF71" s="128"/>
      <c r="RWG71" s="128"/>
      <c r="RWH71" s="128"/>
      <c r="RWI71" s="128"/>
      <c r="RWJ71" s="128"/>
      <c r="RWK71" s="128"/>
      <c r="RWL71" s="128"/>
      <c r="RWM71" s="128"/>
      <c r="RWN71" s="128"/>
      <c r="RWO71" s="128"/>
      <c r="RWP71" s="128"/>
      <c r="RWQ71" s="128"/>
      <c r="RWR71" s="128"/>
      <c r="RWS71" s="128"/>
      <c r="SFS71" s="128"/>
      <c r="SFT71" s="128"/>
      <c r="SGB71" s="128"/>
      <c r="SGC71" s="128"/>
      <c r="SGD71" s="128"/>
      <c r="SGE71" s="128"/>
      <c r="SGF71" s="128"/>
      <c r="SGG71" s="128"/>
      <c r="SGH71" s="128"/>
      <c r="SGI71" s="128"/>
      <c r="SGJ71" s="128"/>
      <c r="SGK71" s="128"/>
      <c r="SGL71" s="128"/>
      <c r="SGM71" s="128"/>
      <c r="SGN71" s="128"/>
      <c r="SGO71" s="128"/>
      <c r="SPO71" s="128"/>
      <c r="SPP71" s="128"/>
      <c r="SPX71" s="128"/>
      <c r="SPY71" s="128"/>
      <c r="SPZ71" s="128"/>
      <c r="SQA71" s="128"/>
      <c r="SQB71" s="128"/>
      <c r="SQC71" s="128"/>
      <c r="SQD71" s="128"/>
      <c r="SQE71" s="128"/>
      <c r="SQF71" s="128"/>
      <c r="SQG71" s="128"/>
      <c r="SQH71" s="128"/>
      <c r="SQI71" s="128"/>
      <c r="SQJ71" s="128"/>
      <c r="SQK71" s="128"/>
      <c r="SZK71" s="128"/>
      <c r="SZL71" s="128"/>
      <c r="SZT71" s="128"/>
      <c r="SZU71" s="128"/>
      <c r="SZV71" s="128"/>
      <c r="SZW71" s="128"/>
      <c r="SZX71" s="128"/>
      <c r="SZY71" s="128"/>
      <c r="SZZ71" s="128"/>
      <c r="TAA71" s="128"/>
      <c r="TAB71" s="128"/>
      <c r="TAC71" s="128"/>
      <c r="TAD71" s="128"/>
      <c r="TAE71" s="128"/>
      <c r="TAF71" s="128"/>
      <c r="TAG71" s="128"/>
      <c r="TJG71" s="128"/>
      <c r="TJH71" s="128"/>
      <c r="TJP71" s="128"/>
      <c r="TJQ71" s="128"/>
      <c r="TJR71" s="128"/>
      <c r="TJS71" s="128"/>
      <c r="TJT71" s="128"/>
      <c r="TJU71" s="128"/>
      <c r="TJV71" s="128"/>
      <c r="TJW71" s="128"/>
      <c r="TJX71" s="128"/>
      <c r="TJY71" s="128"/>
      <c r="TJZ71" s="128"/>
      <c r="TKA71" s="128"/>
      <c r="TKB71" s="128"/>
      <c r="TKC71" s="128"/>
      <c r="TTC71" s="128"/>
      <c r="TTD71" s="128"/>
      <c r="TTL71" s="128"/>
      <c r="TTM71" s="128"/>
      <c r="TTN71" s="128"/>
      <c r="TTO71" s="128"/>
      <c r="TTP71" s="128"/>
      <c r="TTQ71" s="128"/>
      <c r="TTR71" s="128"/>
      <c r="TTS71" s="128"/>
      <c r="TTT71" s="128"/>
      <c r="TTU71" s="128"/>
      <c r="TTV71" s="128"/>
      <c r="TTW71" s="128"/>
      <c r="TTX71" s="128"/>
      <c r="TTY71" s="128"/>
      <c r="UCY71" s="128"/>
      <c r="UCZ71" s="128"/>
      <c r="UDH71" s="128"/>
      <c r="UDI71" s="128"/>
      <c r="UDJ71" s="128"/>
      <c r="UDK71" s="128"/>
      <c r="UDL71" s="128"/>
      <c r="UDM71" s="128"/>
      <c r="UDN71" s="128"/>
      <c r="UDO71" s="128"/>
      <c r="UDP71" s="128"/>
      <c r="UDQ71" s="128"/>
      <c r="UDR71" s="128"/>
      <c r="UDS71" s="128"/>
      <c r="UDT71" s="128"/>
      <c r="UDU71" s="128"/>
      <c r="UMU71" s="128"/>
      <c r="UMV71" s="128"/>
      <c r="UND71" s="128"/>
      <c r="UNE71" s="128"/>
      <c r="UNF71" s="128"/>
      <c r="UNG71" s="128"/>
      <c r="UNH71" s="128"/>
      <c r="UNI71" s="128"/>
      <c r="UNJ71" s="128"/>
      <c r="UNK71" s="128"/>
      <c r="UNL71" s="128"/>
      <c r="UNM71" s="128"/>
      <c r="UNN71" s="128"/>
      <c r="UNO71" s="128"/>
      <c r="UNP71" s="128"/>
      <c r="UNQ71" s="128"/>
      <c r="UWQ71" s="128"/>
      <c r="UWR71" s="128"/>
      <c r="UWZ71" s="128"/>
      <c r="UXA71" s="128"/>
      <c r="UXB71" s="128"/>
      <c r="UXC71" s="128"/>
      <c r="UXD71" s="128"/>
      <c r="UXE71" s="128"/>
      <c r="UXF71" s="128"/>
      <c r="UXG71" s="128"/>
      <c r="UXH71" s="128"/>
      <c r="UXI71" s="128"/>
      <c r="UXJ71" s="128"/>
      <c r="UXK71" s="128"/>
      <c r="UXL71" s="128"/>
      <c r="UXM71" s="128"/>
      <c r="VGM71" s="128"/>
      <c r="VGN71" s="128"/>
      <c r="VGV71" s="128"/>
      <c r="VGW71" s="128"/>
      <c r="VGX71" s="128"/>
      <c r="VGY71" s="128"/>
      <c r="VGZ71" s="128"/>
      <c r="VHA71" s="128"/>
      <c r="VHB71" s="128"/>
      <c r="VHC71" s="128"/>
      <c r="VHD71" s="128"/>
      <c r="VHE71" s="128"/>
      <c r="VHF71" s="128"/>
      <c r="VHG71" s="128"/>
      <c r="VHH71" s="128"/>
      <c r="VHI71" s="128"/>
      <c r="VQI71" s="128"/>
      <c r="VQJ71" s="128"/>
      <c r="VQR71" s="128"/>
      <c r="VQS71" s="128"/>
      <c r="VQT71" s="128"/>
      <c r="VQU71" s="128"/>
      <c r="VQV71" s="128"/>
      <c r="VQW71" s="128"/>
      <c r="VQX71" s="128"/>
      <c r="VQY71" s="128"/>
      <c r="VQZ71" s="128"/>
      <c r="VRA71" s="128"/>
      <c r="VRB71" s="128"/>
      <c r="VRC71" s="128"/>
      <c r="VRD71" s="128"/>
      <c r="VRE71" s="128"/>
      <c r="WAE71" s="128"/>
      <c r="WAF71" s="128"/>
      <c r="WAN71" s="128"/>
      <c r="WAO71" s="128"/>
      <c r="WAP71" s="128"/>
      <c r="WAQ71" s="128"/>
      <c r="WAR71" s="128"/>
      <c r="WAS71" s="128"/>
      <c r="WAT71" s="128"/>
      <c r="WAU71" s="128"/>
      <c r="WAV71" s="128"/>
      <c r="WAW71" s="128"/>
      <c r="WAX71" s="128"/>
      <c r="WAY71" s="128"/>
      <c r="WAZ71" s="128"/>
      <c r="WBA71" s="128"/>
      <c r="WKA71" s="128"/>
      <c r="WKB71" s="128"/>
      <c r="WKJ71" s="128"/>
      <c r="WKK71" s="128"/>
      <c r="WKL71" s="128"/>
      <c r="WKM71" s="128"/>
      <c r="WKN71" s="128"/>
      <c r="WKO71" s="128"/>
      <c r="WKP71" s="128"/>
      <c r="WKQ71" s="128"/>
      <c r="WKR71" s="128"/>
      <c r="WKS71" s="128"/>
      <c r="WKT71" s="128"/>
      <c r="WKU71" s="128"/>
      <c r="WKV71" s="128"/>
      <c r="WKW71" s="128"/>
      <c r="WTW71" s="128"/>
      <c r="WTX71" s="128"/>
      <c r="WUF71" s="128"/>
      <c r="WUG71" s="128"/>
      <c r="WUH71" s="128"/>
      <c r="WUI71" s="128"/>
      <c r="WUJ71" s="128"/>
      <c r="WUK71" s="128"/>
      <c r="WUL71" s="128"/>
      <c r="WUM71" s="128"/>
      <c r="WUN71" s="128"/>
      <c r="WUO71" s="128"/>
      <c r="WUP71" s="128"/>
      <c r="WUQ71" s="128"/>
      <c r="WUR71" s="128"/>
      <c r="WUS71" s="128"/>
    </row>
    <row r="72" spans="1:1009 1243:2033 2267:3057 3291:4081 4315:5105 5339:6129 6363:7153 7387:8177 8411:9201 9435:10225 10459:11249 11483:12273 12507:13297 13531:14321 14555:15345 15579:16113" ht="47.25" outlineLevel="1">
      <c r="A72" s="137"/>
      <c r="B72" s="263" t="s">
        <v>427</v>
      </c>
      <c r="C72" s="248"/>
      <c r="D72" s="258">
        <v>81.590999999999994</v>
      </c>
      <c r="E72" s="257"/>
      <c r="F72" s="258">
        <v>81.590999999999994</v>
      </c>
      <c r="G72" s="245">
        <v>0</v>
      </c>
      <c r="H72" s="229">
        <f t="shared" si="0"/>
        <v>60.192</v>
      </c>
      <c r="I72" s="247"/>
      <c r="J72" s="274">
        <f>60192000/1000000</f>
        <v>60.192</v>
      </c>
      <c r="K72" s="247"/>
      <c r="L72" s="247"/>
      <c r="M72" s="248"/>
      <c r="HK72" s="128"/>
      <c r="HL72" s="128"/>
      <c r="HT72" s="128"/>
      <c r="HU72" s="128"/>
      <c r="HV72" s="128"/>
      <c r="HW72" s="128"/>
      <c r="HX72" s="128"/>
      <c r="HY72" s="128"/>
      <c r="HZ72" s="128"/>
      <c r="IA72" s="128"/>
      <c r="IB72" s="128"/>
      <c r="IC72" s="128"/>
      <c r="ID72" s="128"/>
      <c r="IE72" s="128"/>
      <c r="IF72" s="128"/>
      <c r="IG72" s="128"/>
      <c r="RG72" s="128"/>
      <c r="RH72" s="128"/>
      <c r="RP72" s="128"/>
      <c r="RQ72" s="128"/>
      <c r="RR72" s="128"/>
      <c r="RS72" s="128"/>
      <c r="RT72" s="128"/>
      <c r="RU72" s="128"/>
      <c r="RV72" s="128"/>
      <c r="RW72" s="128"/>
      <c r="RX72" s="128"/>
      <c r="RY72" s="128"/>
      <c r="RZ72" s="128"/>
      <c r="SA72" s="128"/>
      <c r="SB72" s="128"/>
      <c r="SC72" s="128"/>
      <c r="ABC72" s="128"/>
      <c r="ABD72" s="128"/>
      <c r="ABL72" s="128"/>
      <c r="ABM72" s="128"/>
      <c r="ABN72" s="128"/>
      <c r="ABO72" s="128"/>
      <c r="ABP72" s="128"/>
      <c r="ABQ72" s="128"/>
      <c r="ABR72" s="128"/>
      <c r="ABS72" s="128"/>
      <c r="ABT72" s="128"/>
      <c r="ABU72" s="128"/>
      <c r="ABV72" s="128"/>
      <c r="ABW72" s="128"/>
      <c r="ABX72" s="128"/>
      <c r="ABY72" s="128"/>
      <c r="AKY72" s="128"/>
      <c r="AKZ72" s="128"/>
      <c r="ALH72" s="128"/>
      <c r="ALI72" s="128"/>
      <c r="ALJ72" s="128"/>
      <c r="ALK72" s="128"/>
      <c r="ALL72" s="128"/>
      <c r="ALM72" s="128"/>
      <c r="ALN72" s="128"/>
      <c r="ALO72" s="128"/>
      <c r="ALP72" s="128"/>
      <c r="ALQ72" s="128"/>
      <c r="ALR72" s="128"/>
      <c r="ALS72" s="128"/>
      <c r="ALT72" s="128"/>
      <c r="ALU72" s="128"/>
      <c r="AUU72" s="128"/>
      <c r="AUV72" s="128"/>
      <c r="AVD72" s="128"/>
      <c r="AVE72" s="128"/>
      <c r="AVF72" s="128"/>
      <c r="AVG72" s="128"/>
      <c r="AVH72" s="128"/>
      <c r="AVI72" s="128"/>
      <c r="AVJ72" s="128"/>
      <c r="AVK72" s="128"/>
      <c r="AVL72" s="128"/>
      <c r="AVM72" s="128"/>
      <c r="AVN72" s="128"/>
      <c r="AVO72" s="128"/>
      <c r="AVP72" s="128"/>
      <c r="AVQ72" s="128"/>
      <c r="BEQ72" s="128"/>
      <c r="BER72" s="128"/>
      <c r="BEZ72" s="128"/>
      <c r="BFA72" s="128"/>
      <c r="BFB72" s="128"/>
      <c r="BFC72" s="128"/>
      <c r="BFD72" s="128"/>
      <c r="BFE72" s="128"/>
      <c r="BFF72" s="128"/>
      <c r="BFG72" s="128"/>
      <c r="BFH72" s="128"/>
      <c r="BFI72" s="128"/>
      <c r="BFJ72" s="128"/>
      <c r="BFK72" s="128"/>
      <c r="BFL72" s="128"/>
      <c r="BFM72" s="128"/>
      <c r="BOM72" s="128"/>
      <c r="BON72" s="128"/>
      <c r="BOV72" s="128"/>
      <c r="BOW72" s="128"/>
      <c r="BOX72" s="128"/>
      <c r="BOY72" s="128"/>
      <c r="BOZ72" s="128"/>
      <c r="BPA72" s="128"/>
      <c r="BPB72" s="128"/>
      <c r="BPC72" s="128"/>
      <c r="BPD72" s="128"/>
      <c r="BPE72" s="128"/>
      <c r="BPF72" s="128"/>
      <c r="BPG72" s="128"/>
      <c r="BPH72" s="128"/>
      <c r="BPI72" s="128"/>
      <c r="BYI72" s="128"/>
      <c r="BYJ72" s="128"/>
      <c r="BYR72" s="128"/>
      <c r="BYS72" s="128"/>
      <c r="BYT72" s="128"/>
      <c r="BYU72" s="128"/>
      <c r="BYV72" s="128"/>
      <c r="BYW72" s="128"/>
      <c r="BYX72" s="128"/>
      <c r="BYY72" s="128"/>
      <c r="BYZ72" s="128"/>
      <c r="BZA72" s="128"/>
      <c r="BZB72" s="128"/>
      <c r="BZC72" s="128"/>
      <c r="BZD72" s="128"/>
      <c r="BZE72" s="128"/>
      <c r="CIE72" s="128"/>
      <c r="CIF72" s="128"/>
      <c r="CIN72" s="128"/>
      <c r="CIO72" s="128"/>
      <c r="CIP72" s="128"/>
      <c r="CIQ72" s="128"/>
      <c r="CIR72" s="128"/>
      <c r="CIS72" s="128"/>
      <c r="CIT72" s="128"/>
      <c r="CIU72" s="128"/>
      <c r="CIV72" s="128"/>
      <c r="CIW72" s="128"/>
      <c r="CIX72" s="128"/>
      <c r="CIY72" s="128"/>
      <c r="CIZ72" s="128"/>
      <c r="CJA72" s="128"/>
      <c r="CSA72" s="128"/>
      <c r="CSB72" s="128"/>
      <c r="CSJ72" s="128"/>
      <c r="CSK72" s="128"/>
      <c r="CSL72" s="128"/>
      <c r="CSM72" s="128"/>
      <c r="CSN72" s="128"/>
      <c r="CSO72" s="128"/>
      <c r="CSP72" s="128"/>
      <c r="CSQ72" s="128"/>
      <c r="CSR72" s="128"/>
      <c r="CSS72" s="128"/>
      <c r="CST72" s="128"/>
      <c r="CSU72" s="128"/>
      <c r="CSV72" s="128"/>
      <c r="CSW72" s="128"/>
      <c r="DBW72" s="128"/>
      <c r="DBX72" s="128"/>
      <c r="DCF72" s="128"/>
      <c r="DCG72" s="128"/>
      <c r="DCH72" s="128"/>
      <c r="DCI72" s="128"/>
      <c r="DCJ72" s="128"/>
      <c r="DCK72" s="128"/>
      <c r="DCL72" s="128"/>
      <c r="DCM72" s="128"/>
      <c r="DCN72" s="128"/>
      <c r="DCO72" s="128"/>
      <c r="DCP72" s="128"/>
      <c r="DCQ72" s="128"/>
      <c r="DCR72" s="128"/>
      <c r="DCS72" s="128"/>
      <c r="DLS72" s="128"/>
      <c r="DLT72" s="128"/>
      <c r="DMB72" s="128"/>
      <c r="DMC72" s="128"/>
      <c r="DMD72" s="128"/>
      <c r="DME72" s="128"/>
      <c r="DMF72" s="128"/>
      <c r="DMG72" s="128"/>
      <c r="DMH72" s="128"/>
      <c r="DMI72" s="128"/>
      <c r="DMJ72" s="128"/>
      <c r="DMK72" s="128"/>
      <c r="DML72" s="128"/>
      <c r="DMM72" s="128"/>
      <c r="DMN72" s="128"/>
      <c r="DMO72" s="128"/>
      <c r="DVO72" s="128"/>
      <c r="DVP72" s="128"/>
      <c r="DVX72" s="128"/>
      <c r="DVY72" s="128"/>
      <c r="DVZ72" s="128"/>
      <c r="DWA72" s="128"/>
      <c r="DWB72" s="128"/>
      <c r="DWC72" s="128"/>
      <c r="DWD72" s="128"/>
      <c r="DWE72" s="128"/>
      <c r="DWF72" s="128"/>
      <c r="DWG72" s="128"/>
      <c r="DWH72" s="128"/>
      <c r="DWI72" s="128"/>
      <c r="DWJ72" s="128"/>
      <c r="DWK72" s="128"/>
      <c r="EFK72" s="128"/>
      <c r="EFL72" s="128"/>
      <c r="EFT72" s="128"/>
      <c r="EFU72" s="128"/>
      <c r="EFV72" s="128"/>
      <c r="EFW72" s="128"/>
      <c r="EFX72" s="128"/>
      <c r="EFY72" s="128"/>
      <c r="EFZ72" s="128"/>
      <c r="EGA72" s="128"/>
      <c r="EGB72" s="128"/>
      <c r="EGC72" s="128"/>
      <c r="EGD72" s="128"/>
      <c r="EGE72" s="128"/>
      <c r="EGF72" s="128"/>
      <c r="EGG72" s="128"/>
      <c r="EPG72" s="128"/>
      <c r="EPH72" s="128"/>
      <c r="EPP72" s="128"/>
      <c r="EPQ72" s="128"/>
      <c r="EPR72" s="128"/>
      <c r="EPS72" s="128"/>
      <c r="EPT72" s="128"/>
      <c r="EPU72" s="128"/>
      <c r="EPV72" s="128"/>
      <c r="EPW72" s="128"/>
      <c r="EPX72" s="128"/>
      <c r="EPY72" s="128"/>
      <c r="EPZ72" s="128"/>
      <c r="EQA72" s="128"/>
      <c r="EQB72" s="128"/>
      <c r="EQC72" s="128"/>
      <c r="EZC72" s="128"/>
      <c r="EZD72" s="128"/>
      <c r="EZL72" s="128"/>
      <c r="EZM72" s="128"/>
      <c r="EZN72" s="128"/>
      <c r="EZO72" s="128"/>
      <c r="EZP72" s="128"/>
      <c r="EZQ72" s="128"/>
      <c r="EZR72" s="128"/>
      <c r="EZS72" s="128"/>
      <c r="EZT72" s="128"/>
      <c r="EZU72" s="128"/>
      <c r="EZV72" s="128"/>
      <c r="EZW72" s="128"/>
      <c r="EZX72" s="128"/>
      <c r="EZY72" s="128"/>
      <c r="FIY72" s="128"/>
      <c r="FIZ72" s="128"/>
      <c r="FJH72" s="128"/>
      <c r="FJI72" s="128"/>
      <c r="FJJ72" s="128"/>
      <c r="FJK72" s="128"/>
      <c r="FJL72" s="128"/>
      <c r="FJM72" s="128"/>
      <c r="FJN72" s="128"/>
      <c r="FJO72" s="128"/>
      <c r="FJP72" s="128"/>
      <c r="FJQ72" s="128"/>
      <c r="FJR72" s="128"/>
      <c r="FJS72" s="128"/>
      <c r="FJT72" s="128"/>
      <c r="FJU72" s="128"/>
      <c r="FSU72" s="128"/>
      <c r="FSV72" s="128"/>
      <c r="FTD72" s="128"/>
      <c r="FTE72" s="128"/>
      <c r="FTF72" s="128"/>
      <c r="FTG72" s="128"/>
      <c r="FTH72" s="128"/>
      <c r="FTI72" s="128"/>
      <c r="FTJ72" s="128"/>
      <c r="FTK72" s="128"/>
      <c r="FTL72" s="128"/>
      <c r="FTM72" s="128"/>
      <c r="FTN72" s="128"/>
      <c r="FTO72" s="128"/>
      <c r="FTP72" s="128"/>
      <c r="FTQ72" s="128"/>
      <c r="GCQ72" s="128"/>
      <c r="GCR72" s="128"/>
      <c r="GCZ72" s="128"/>
      <c r="GDA72" s="128"/>
      <c r="GDB72" s="128"/>
      <c r="GDC72" s="128"/>
      <c r="GDD72" s="128"/>
      <c r="GDE72" s="128"/>
      <c r="GDF72" s="128"/>
      <c r="GDG72" s="128"/>
      <c r="GDH72" s="128"/>
      <c r="GDI72" s="128"/>
      <c r="GDJ72" s="128"/>
      <c r="GDK72" s="128"/>
      <c r="GDL72" s="128"/>
      <c r="GDM72" s="128"/>
      <c r="GMM72" s="128"/>
      <c r="GMN72" s="128"/>
      <c r="GMV72" s="128"/>
      <c r="GMW72" s="128"/>
      <c r="GMX72" s="128"/>
      <c r="GMY72" s="128"/>
      <c r="GMZ72" s="128"/>
      <c r="GNA72" s="128"/>
      <c r="GNB72" s="128"/>
      <c r="GNC72" s="128"/>
      <c r="GND72" s="128"/>
      <c r="GNE72" s="128"/>
      <c r="GNF72" s="128"/>
      <c r="GNG72" s="128"/>
      <c r="GNH72" s="128"/>
      <c r="GNI72" s="128"/>
      <c r="GWI72" s="128"/>
      <c r="GWJ72" s="128"/>
      <c r="GWR72" s="128"/>
      <c r="GWS72" s="128"/>
      <c r="GWT72" s="128"/>
      <c r="GWU72" s="128"/>
      <c r="GWV72" s="128"/>
      <c r="GWW72" s="128"/>
      <c r="GWX72" s="128"/>
      <c r="GWY72" s="128"/>
      <c r="GWZ72" s="128"/>
      <c r="GXA72" s="128"/>
      <c r="GXB72" s="128"/>
      <c r="GXC72" s="128"/>
      <c r="GXD72" s="128"/>
      <c r="GXE72" s="128"/>
      <c r="HGE72" s="128"/>
      <c r="HGF72" s="128"/>
      <c r="HGN72" s="128"/>
      <c r="HGO72" s="128"/>
      <c r="HGP72" s="128"/>
      <c r="HGQ72" s="128"/>
      <c r="HGR72" s="128"/>
      <c r="HGS72" s="128"/>
      <c r="HGT72" s="128"/>
      <c r="HGU72" s="128"/>
      <c r="HGV72" s="128"/>
      <c r="HGW72" s="128"/>
      <c r="HGX72" s="128"/>
      <c r="HGY72" s="128"/>
      <c r="HGZ72" s="128"/>
      <c r="HHA72" s="128"/>
      <c r="HQA72" s="128"/>
      <c r="HQB72" s="128"/>
      <c r="HQJ72" s="128"/>
      <c r="HQK72" s="128"/>
      <c r="HQL72" s="128"/>
      <c r="HQM72" s="128"/>
      <c r="HQN72" s="128"/>
      <c r="HQO72" s="128"/>
      <c r="HQP72" s="128"/>
      <c r="HQQ72" s="128"/>
      <c r="HQR72" s="128"/>
      <c r="HQS72" s="128"/>
      <c r="HQT72" s="128"/>
      <c r="HQU72" s="128"/>
      <c r="HQV72" s="128"/>
      <c r="HQW72" s="128"/>
      <c r="HZW72" s="128"/>
      <c r="HZX72" s="128"/>
      <c r="IAF72" s="128"/>
      <c r="IAG72" s="128"/>
      <c r="IAH72" s="128"/>
      <c r="IAI72" s="128"/>
      <c r="IAJ72" s="128"/>
      <c r="IAK72" s="128"/>
      <c r="IAL72" s="128"/>
      <c r="IAM72" s="128"/>
      <c r="IAN72" s="128"/>
      <c r="IAO72" s="128"/>
      <c r="IAP72" s="128"/>
      <c r="IAQ72" s="128"/>
      <c r="IAR72" s="128"/>
      <c r="IAS72" s="128"/>
      <c r="IJS72" s="128"/>
      <c r="IJT72" s="128"/>
      <c r="IKB72" s="128"/>
      <c r="IKC72" s="128"/>
      <c r="IKD72" s="128"/>
      <c r="IKE72" s="128"/>
      <c r="IKF72" s="128"/>
      <c r="IKG72" s="128"/>
      <c r="IKH72" s="128"/>
      <c r="IKI72" s="128"/>
      <c r="IKJ72" s="128"/>
      <c r="IKK72" s="128"/>
      <c r="IKL72" s="128"/>
      <c r="IKM72" s="128"/>
      <c r="IKN72" s="128"/>
      <c r="IKO72" s="128"/>
      <c r="ITO72" s="128"/>
      <c r="ITP72" s="128"/>
      <c r="ITX72" s="128"/>
      <c r="ITY72" s="128"/>
      <c r="ITZ72" s="128"/>
      <c r="IUA72" s="128"/>
      <c r="IUB72" s="128"/>
      <c r="IUC72" s="128"/>
      <c r="IUD72" s="128"/>
      <c r="IUE72" s="128"/>
      <c r="IUF72" s="128"/>
      <c r="IUG72" s="128"/>
      <c r="IUH72" s="128"/>
      <c r="IUI72" s="128"/>
      <c r="IUJ72" s="128"/>
      <c r="IUK72" s="128"/>
      <c r="JDK72" s="128"/>
      <c r="JDL72" s="128"/>
      <c r="JDT72" s="128"/>
      <c r="JDU72" s="128"/>
      <c r="JDV72" s="128"/>
      <c r="JDW72" s="128"/>
      <c r="JDX72" s="128"/>
      <c r="JDY72" s="128"/>
      <c r="JDZ72" s="128"/>
      <c r="JEA72" s="128"/>
      <c r="JEB72" s="128"/>
      <c r="JEC72" s="128"/>
      <c r="JED72" s="128"/>
      <c r="JEE72" s="128"/>
      <c r="JEF72" s="128"/>
      <c r="JEG72" s="128"/>
      <c r="JNG72" s="128"/>
      <c r="JNH72" s="128"/>
      <c r="JNP72" s="128"/>
      <c r="JNQ72" s="128"/>
      <c r="JNR72" s="128"/>
      <c r="JNS72" s="128"/>
      <c r="JNT72" s="128"/>
      <c r="JNU72" s="128"/>
      <c r="JNV72" s="128"/>
      <c r="JNW72" s="128"/>
      <c r="JNX72" s="128"/>
      <c r="JNY72" s="128"/>
      <c r="JNZ72" s="128"/>
      <c r="JOA72" s="128"/>
      <c r="JOB72" s="128"/>
      <c r="JOC72" s="128"/>
      <c r="JXC72" s="128"/>
      <c r="JXD72" s="128"/>
      <c r="JXL72" s="128"/>
      <c r="JXM72" s="128"/>
      <c r="JXN72" s="128"/>
      <c r="JXO72" s="128"/>
      <c r="JXP72" s="128"/>
      <c r="JXQ72" s="128"/>
      <c r="JXR72" s="128"/>
      <c r="JXS72" s="128"/>
      <c r="JXT72" s="128"/>
      <c r="JXU72" s="128"/>
      <c r="JXV72" s="128"/>
      <c r="JXW72" s="128"/>
      <c r="JXX72" s="128"/>
      <c r="JXY72" s="128"/>
      <c r="KGY72" s="128"/>
      <c r="KGZ72" s="128"/>
      <c r="KHH72" s="128"/>
      <c r="KHI72" s="128"/>
      <c r="KHJ72" s="128"/>
      <c r="KHK72" s="128"/>
      <c r="KHL72" s="128"/>
      <c r="KHM72" s="128"/>
      <c r="KHN72" s="128"/>
      <c r="KHO72" s="128"/>
      <c r="KHP72" s="128"/>
      <c r="KHQ72" s="128"/>
      <c r="KHR72" s="128"/>
      <c r="KHS72" s="128"/>
      <c r="KHT72" s="128"/>
      <c r="KHU72" s="128"/>
      <c r="KQU72" s="128"/>
      <c r="KQV72" s="128"/>
      <c r="KRD72" s="128"/>
      <c r="KRE72" s="128"/>
      <c r="KRF72" s="128"/>
      <c r="KRG72" s="128"/>
      <c r="KRH72" s="128"/>
      <c r="KRI72" s="128"/>
      <c r="KRJ72" s="128"/>
      <c r="KRK72" s="128"/>
      <c r="KRL72" s="128"/>
      <c r="KRM72" s="128"/>
      <c r="KRN72" s="128"/>
      <c r="KRO72" s="128"/>
      <c r="KRP72" s="128"/>
      <c r="KRQ72" s="128"/>
      <c r="LAQ72" s="128"/>
      <c r="LAR72" s="128"/>
      <c r="LAZ72" s="128"/>
      <c r="LBA72" s="128"/>
      <c r="LBB72" s="128"/>
      <c r="LBC72" s="128"/>
      <c r="LBD72" s="128"/>
      <c r="LBE72" s="128"/>
      <c r="LBF72" s="128"/>
      <c r="LBG72" s="128"/>
      <c r="LBH72" s="128"/>
      <c r="LBI72" s="128"/>
      <c r="LBJ72" s="128"/>
      <c r="LBK72" s="128"/>
      <c r="LBL72" s="128"/>
      <c r="LBM72" s="128"/>
      <c r="LKM72" s="128"/>
      <c r="LKN72" s="128"/>
      <c r="LKV72" s="128"/>
      <c r="LKW72" s="128"/>
      <c r="LKX72" s="128"/>
      <c r="LKY72" s="128"/>
      <c r="LKZ72" s="128"/>
      <c r="LLA72" s="128"/>
      <c r="LLB72" s="128"/>
      <c r="LLC72" s="128"/>
      <c r="LLD72" s="128"/>
      <c r="LLE72" s="128"/>
      <c r="LLF72" s="128"/>
      <c r="LLG72" s="128"/>
      <c r="LLH72" s="128"/>
      <c r="LLI72" s="128"/>
      <c r="LUI72" s="128"/>
      <c r="LUJ72" s="128"/>
      <c r="LUR72" s="128"/>
      <c r="LUS72" s="128"/>
      <c r="LUT72" s="128"/>
      <c r="LUU72" s="128"/>
      <c r="LUV72" s="128"/>
      <c r="LUW72" s="128"/>
      <c r="LUX72" s="128"/>
      <c r="LUY72" s="128"/>
      <c r="LUZ72" s="128"/>
      <c r="LVA72" s="128"/>
      <c r="LVB72" s="128"/>
      <c r="LVC72" s="128"/>
      <c r="LVD72" s="128"/>
      <c r="LVE72" s="128"/>
      <c r="MEE72" s="128"/>
      <c r="MEF72" s="128"/>
      <c r="MEN72" s="128"/>
      <c r="MEO72" s="128"/>
      <c r="MEP72" s="128"/>
      <c r="MEQ72" s="128"/>
      <c r="MER72" s="128"/>
      <c r="MES72" s="128"/>
      <c r="MET72" s="128"/>
      <c r="MEU72" s="128"/>
      <c r="MEV72" s="128"/>
      <c r="MEW72" s="128"/>
      <c r="MEX72" s="128"/>
      <c r="MEY72" s="128"/>
      <c r="MEZ72" s="128"/>
      <c r="MFA72" s="128"/>
      <c r="MOA72" s="128"/>
      <c r="MOB72" s="128"/>
      <c r="MOJ72" s="128"/>
      <c r="MOK72" s="128"/>
      <c r="MOL72" s="128"/>
      <c r="MOM72" s="128"/>
      <c r="MON72" s="128"/>
      <c r="MOO72" s="128"/>
      <c r="MOP72" s="128"/>
      <c r="MOQ72" s="128"/>
      <c r="MOR72" s="128"/>
      <c r="MOS72" s="128"/>
      <c r="MOT72" s="128"/>
      <c r="MOU72" s="128"/>
      <c r="MOV72" s="128"/>
      <c r="MOW72" s="128"/>
      <c r="MXW72" s="128"/>
      <c r="MXX72" s="128"/>
      <c r="MYF72" s="128"/>
      <c r="MYG72" s="128"/>
      <c r="MYH72" s="128"/>
      <c r="MYI72" s="128"/>
      <c r="MYJ72" s="128"/>
      <c r="MYK72" s="128"/>
      <c r="MYL72" s="128"/>
      <c r="MYM72" s="128"/>
      <c r="MYN72" s="128"/>
      <c r="MYO72" s="128"/>
      <c r="MYP72" s="128"/>
      <c r="MYQ72" s="128"/>
      <c r="MYR72" s="128"/>
      <c r="MYS72" s="128"/>
      <c r="NHS72" s="128"/>
      <c r="NHT72" s="128"/>
      <c r="NIB72" s="128"/>
      <c r="NIC72" s="128"/>
      <c r="NID72" s="128"/>
      <c r="NIE72" s="128"/>
      <c r="NIF72" s="128"/>
      <c r="NIG72" s="128"/>
      <c r="NIH72" s="128"/>
      <c r="NII72" s="128"/>
      <c r="NIJ72" s="128"/>
      <c r="NIK72" s="128"/>
      <c r="NIL72" s="128"/>
      <c r="NIM72" s="128"/>
      <c r="NIN72" s="128"/>
      <c r="NIO72" s="128"/>
      <c r="NRO72" s="128"/>
      <c r="NRP72" s="128"/>
      <c r="NRX72" s="128"/>
      <c r="NRY72" s="128"/>
      <c r="NRZ72" s="128"/>
      <c r="NSA72" s="128"/>
      <c r="NSB72" s="128"/>
      <c r="NSC72" s="128"/>
      <c r="NSD72" s="128"/>
      <c r="NSE72" s="128"/>
      <c r="NSF72" s="128"/>
      <c r="NSG72" s="128"/>
      <c r="NSH72" s="128"/>
      <c r="NSI72" s="128"/>
      <c r="NSJ72" s="128"/>
      <c r="NSK72" s="128"/>
      <c r="OBK72" s="128"/>
      <c r="OBL72" s="128"/>
      <c r="OBT72" s="128"/>
      <c r="OBU72" s="128"/>
      <c r="OBV72" s="128"/>
      <c r="OBW72" s="128"/>
      <c r="OBX72" s="128"/>
      <c r="OBY72" s="128"/>
      <c r="OBZ72" s="128"/>
      <c r="OCA72" s="128"/>
      <c r="OCB72" s="128"/>
      <c r="OCC72" s="128"/>
      <c r="OCD72" s="128"/>
      <c r="OCE72" s="128"/>
      <c r="OCF72" s="128"/>
      <c r="OCG72" s="128"/>
      <c r="OLG72" s="128"/>
      <c r="OLH72" s="128"/>
      <c r="OLP72" s="128"/>
      <c r="OLQ72" s="128"/>
      <c r="OLR72" s="128"/>
      <c r="OLS72" s="128"/>
      <c r="OLT72" s="128"/>
      <c r="OLU72" s="128"/>
      <c r="OLV72" s="128"/>
      <c r="OLW72" s="128"/>
      <c r="OLX72" s="128"/>
      <c r="OLY72" s="128"/>
      <c r="OLZ72" s="128"/>
      <c r="OMA72" s="128"/>
      <c r="OMB72" s="128"/>
      <c r="OMC72" s="128"/>
      <c r="OVC72" s="128"/>
      <c r="OVD72" s="128"/>
      <c r="OVL72" s="128"/>
      <c r="OVM72" s="128"/>
      <c r="OVN72" s="128"/>
      <c r="OVO72" s="128"/>
      <c r="OVP72" s="128"/>
      <c r="OVQ72" s="128"/>
      <c r="OVR72" s="128"/>
      <c r="OVS72" s="128"/>
      <c r="OVT72" s="128"/>
      <c r="OVU72" s="128"/>
      <c r="OVV72" s="128"/>
      <c r="OVW72" s="128"/>
      <c r="OVX72" s="128"/>
      <c r="OVY72" s="128"/>
      <c r="PEY72" s="128"/>
      <c r="PEZ72" s="128"/>
      <c r="PFH72" s="128"/>
      <c r="PFI72" s="128"/>
      <c r="PFJ72" s="128"/>
      <c r="PFK72" s="128"/>
      <c r="PFL72" s="128"/>
      <c r="PFM72" s="128"/>
      <c r="PFN72" s="128"/>
      <c r="PFO72" s="128"/>
      <c r="PFP72" s="128"/>
      <c r="PFQ72" s="128"/>
      <c r="PFR72" s="128"/>
      <c r="PFS72" s="128"/>
      <c r="PFT72" s="128"/>
      <c r="PFU72" s="128"/>
      <c r="POU72" s="128"/>
      <c r="POV72" s="128"/>
      <c r="PPD72" s="128"/>
      <c r="PPE72" s="128"/>
      <c r="PPF72" s="128"/>
      <c r="PPG72" s="128"/>
      <c r="PPH72" s="128"/>
      <c r="PPI72" s="128"/>
      <c r="PPJ72" s="128"/>
      <c r="PPK72" s="128"/>
      <c r="PPL72" s="128"/>
      <c r="PPM72" s="128"/>
      <c r="PPN72" s="128"/>
      <c r="PPO72" s="128"/>
      <c r="PPP72" s="128"/>
      <c r="PPQ72" s="128"/>
      <c r="PYQ72" s="128"/>
      <c r="PYR72" s="128"/>
      <c r="PYZ72" s="128"/>
      <c r="PZA72" s="128"/>
      <c r="PZB72" s="128"/>
      <c r="PZC72" s="128"/>
      <c r="PZD72" s="128"/>
      <c r="PZE72" s="128"/>
      <c r="PZF72" s="128"/>
      <c r="PZG72" s="128"/>
      <c r="PZH72" s="128"/>
      <c r="PZI72" s="128"/>
      <c r="PZJ72" s="128"/>
      <c r="PZK72" s="128"/>
      <c r="PZL72" s="128"/>
      <c r="PZM72" s="128"/>
      <c r="QIM72" s="128"/>
      <c r="QIN72" s="128"/>
      <c r="QIV72" s="128"/>
      <c r="QIW72" s="128"/>
      <c r="QIX72" s="128"/>
      <c r="QIY72" s="128"/>
      <c r="QIZ72" s="128"/>
      <c r="QJA72" s="128"/>
      <c r="QJB72" s="128"/>
      <c r="QJC72" s="128"/>
      <c r="QJD72" s="128"/>
      <c r="QJE72" s="128"/>
      <c r="QJF72" s="128"/>
      <c r="QJG72" s="128"/>
      <c r="QJH72" s="128"/>
      <c r="QJI72" s="128"/>
      <c r="QSI72" s="128"/>
      <c r="QSJ72" s="128"/>
      <c r="QSR72" s="128"/>
      <c r="QSS72" s="128"/>
      <c r="QST72" s="128"/>
      <c r="QSU72" s="128"/>
      <c r="QSV72" s="128"/>
      <c r="QSW72" s="128"/>
      <c r="QSX72" s="128"/>
      <c r="QSY72" s="128"/>
      <c r="QSZ72" s="128"/>
      <c r="QTA72" s="128"/>
      <c r="QTB72" s="128"/>
      <c r="QTC72" s="128"/>
      <c r="QTD72" s="128"/>
      <c r="QTE72" s="128"/>
      <c r="RCE72" s="128"/>
      <c r="RCF72" s="128"/>
      <c r="RCN72" s="128"/>
      <c r="RCO72" s="128"/>
      <c r="RCP72" s="128"/>
      <c r="RCQ72" s="128"/>
      <c r="RCR72" s="128"/>
      <c r="RCS72" s="128"/>
      <c r="RCT72" s="128"/>
      <c r="RCU72" s="128"/>
      <c r="RCV72" s="128"/>
      <c r="RCW72" s="128"/>
      <c r="RCX72" s="128"/>
      <c r="RCY72" s="128"/>
      <c r="RCZ72" s="128"/>
      <c r="RDA72" s="128"/>
      <c r="RMA72" s="128"/>
      <c r="RMB72" s="128"/>
      <c r="RMJ72" s="128"/>
      <c r="RMK72" s="128"/>
      <c r="RML72" s="128"/>
      <c r="RMM72" s="128"/>
      <c r="RMN72" s="128"/>
      <c r="RMO72" s="128"/>
      <c r="RMP72" s="128"/>
      <c r="RMQ72" s="128"/>
      <c r="RMR72" s="128"/>
      <c r="RMS72" s="128"/>
      <c r="RMT72" s="128"/>
      <c r="RMU72" s="128"/>
      <c r="RMV72" s="128"/>
      <c r="RMW72" s="128"/>
      <c r="RVW72" s="128"/>
      <c r="RVX72" s="128"/>
      <c r="RWF72" s="128"/>
      <c r="RWG72" s="128"/>
      <c r="RWH72" s="128"/>
      <c r="RWI72" s="128"/>
      <c r="RWJ72" s="128"/>
      <c r="RWK72" s="128"/>
      <c r="RWL72" s="128"/>
      <c r="RWM72" s="128"/>
      <c r="RWN72" s="128"/>
      <c r="RWO72" s="128"/>
      <c r="RWP72" s="128"/>
      <c r="RWQ72" s="128"/>
      <c r="RWR72" s="128"/>
      <c r="RWS72" s="128"/>
      <c r="SFS72" s="128"/>
      <c r="SFT72" s="128"/>
      <c r="SGB72" s="128"/>
      <c r="SGC72" s="128"/>
      <c r="SGD72" s="128"/>
      <c r="SGE72" s="128"/>
      <c r="SGF72" s="128"/>
      <c r="SGG72" s="128"/>
      <c r="SGH72" s="128"/>
      <c r="SGI72" s="128"/>
      <c r="SGJ72" s="128"/>
      <c r="SGK72" s="128"/>
      <c r="SGL72" s="128"/>
      <c r="SGM72" s="128"/>
      <c r="SGN72" s="128"/>
      <c r="SGO72" s="128"/>
      <c r="SPO72" s="128"/>
      <c r="SPP72" s="128"/>
      <c r="SPX72" s="128"/>
      <c r="SPY72" s="128"/>
      <c r="SPZ72" s="128"/>
      <c r="SQA72" s="128"/>
      <c r="SQB72" s="128"/>
      <c r="SQC72" s="128"/>
      <c r="SQD72" s="128"/>
      <c r="SQE72" s="128"/>
      <c r="SQF72" s="128"/>
      <c r="SQG72" s="128"/>
      <c r="SQH72" s="128"/>
      <c r="SQI72" s="128"/>
      <c r="SQJ72" s="128"/>
      <c r="SQK72" s="128"/>
      <c r="SZK72" s="128"/>
      <c r="SZL72" s="128"/>
      <c r="SZT72" s="128"/>
      <c r="SZU72" s="128"/>
      <c r="SZV72" s="128"/>
      <c r="SZW72" s="128"/>
      <c r="SZX72" s="128"/>
      <c r="SZY72" s="128"/>
      <c r="SZZ72" s="128"/>
      <c r="TAA72" s="128"/>
      <c r="TAB72" s="128"/>
      <c r="TAC72" s="128"/>
      <c r="TAD72" s="128"/>
      <c r="TAE72" s="128"/>
      <c r="TAF72" s="128"/>
      <c r="TAG72" s="128"/>
      <c r="TJG72" s="128"/>
      <c r="TJH72" s="128"/>
      <c r="TJP72" s="128"/>
      <c r="TJQ72" s="128"/>
      <c r="TJR72" s="128"/>
      <c r="TJS72" s="128"/>
      <c r="TJT72" s="128"/>
      <c r="TJU72" s="128"/>
      <c r="TJV72" s="128"/>
      <c r="TJW72" s="128"/>
      <c r="TJX72" s="128"/>
      <c r="TJY72" s="128"/>
      <c r="TJZ72" s="128"/>
      <c r="TKA72" s="128"/>
      <c r="TKB72" s="128"/>
      <c r="TKC72" s="128"/>
      <c r="TTC72" s="128"/>
      <c r="TTD72" s="128"/>
      <c r="TTL72" s="128"/>
      <c r="TTM72" s="128"/>
      <c r="TTN72" s="128"/>
      <c r="TTO72" s="128"/>
      <c r="TTP72" s="128"/>
      <c r="TTQ72" s="128"/>
      <c r="TTR72" s="128"/>
      <c r="TTS72" s="128"/>
      <c r="TTT72" s="128"/>
      <c r="TTU72" s="128"/>
      <c r="TTV72" s="128"/>
      <c r="TTW72" s="128"/>
      <c r="TTX72" s="128"/>
      <c r="TTY72" s="128"/>
      <c r="UCY72" s="128"/>
      <c r="UCZ72" s="128"/>
      <c r="UDH72" s="128"/>
      <c r="UDI72" s="128"/>
      <c r="UDJ72" s="128"/>
      <c r="UDK72" s="128"/>
      <c r="UDL72" s="128"/>
      <c r="UDM72" s="128"/>
      <c r="UDN72" s="128"/>
      <c r="UDO72" s="128"/>
      <c r="UDP72" s="128"/>
      <c r="UDQ72" s="128"/>
      <c r="UDR72" s="128"/>
      <c r="UDS72" s="128"/>
      <c r="UDT72" s="128"/>
      <c r="UDU72" s="128"/>
      <c r="UMU72" s="128"/>
      <c r="UMV72" s="128"/>
      <c r="UND72" s="128"/>
      <c r="UNE72" s="128"/>
      <c r="UNF72" s="128"/>
      <c r="UNG72" s="128"/>
      <c r="UNH72" s="128"/>
      <c r="UNI72" s="128"/>
      <c r="UNJ72" s="128"/>
      <c r="UNK72" s="128"/>
      <c r="UNL72" s="128"/>
      <c r="UNM72" s="128"/>
      <c r="UNN72" s="128"/>
      <c r="UNO72" s="128"/>
      <c r="UNP72" s="128"/>
      <c r="UNQ72" s="128"/>
      <c r="UWQ72" s="128"/>
      <c r="UWR72" s="128"/>
      <c r="UWZ72" s="128"/>
      <c r="UXA72" s="128"/>
      <c r="UXB72" s="128"/>
      <c r="UXC72" s="128"/>
      <c r="UXD72" s="128"/>
      <c r="UXE72" s="128"/>
      <c r="UXF72" s="128"/>
      <c r="UXG72" s="128"/>
      <c r="UXH72" s="128"/>
      <c r="UXI72" s="128"/>
      <c r="UXJ72" s="128"/>
      <c r="UXK72" s="128"/>
      <c r="UXL72" s="128"/>
      <c r="UXM72" s="128"/>
      <c r="VGM72" s="128"/>
      <c r="VGN72" s="128"/>
      <c r="VGV72" s="128"/>
      <c r="VGW72" s="128"/>
      <c r="VGX72" s="128"/>
      <c r="VGY72" s="128"/>
      <c r="VGZ72" s="128"/>
      <c r="VHA72" s="128"/>
      <c r="VHB72" s="128"/>
      <c r="VHC72" s="128"/>
      <c r="VHD72" s="128"/>
      <c r="VHE72" s="128"/>
      <c r="VHF72" s="128"/>
      <c r="VHG72" s="128"/>
      <c r="VHH72" s="128"/>
      <c r="VHI72" s="128"/>
      <c r="VQI72" s="128"/>
      <c r="VQJ72" s="128"/>
      <c r="VQR72" s="128"/>
      <c r="VQS72" s="128"/>
      <c r="VQT72" s="128"/>
      <c r="VQU72" s="128"/>
      <c r="VQV72" s="128"/>
      <c r="VQW72" s="128"/>
      <c r="VQX72" s="128"/>
      <c r="VQY72" s="128"/>
      <c r="VQZ72" s="128"/>
      <c r="VRA72" s="128"/>
      <c r="VRB72" s="128"/>
      <c r="VRC72" s="128"/>
      <c r="VRD72" s="128"/>
      <c r="VRE72" s="128"/>
      <c r="WAE72" s="128"/>
      <c r="WAF72" s="128"/>
      <c r="WAN72" s="128"/>
      <c r="WAO72" s="128"/>
      <c r="WAP72" s="128"/>
      <c r="WAQ72" s="128"/>
      <c r="WAR72" s="128"/>
      <c r="WAS72" s="128"/>
      <c r="WAT72" s="128"/>
      <c r="WAU72" s="128"/>
      <c r="WAV72" s="128"/>
      <c r="WAW72" s="128"/>
      <c r="WAX72" s="128"/>
      <c r="WAY72" s="128"/>
      <c r="WAZ72" s="128"/>
      <c r="WBA72" s="128"/>
      <c r="WKA72" s="128"/>
      <c r="WKB72" s="128"/>
      <c r="WKJ72" s="128"/>
      <c r="WKK72" s="128"/>
      <c r="WKL72" s="128"/>
      <c r="WKM72" s="128"/>
      <c r="WKN72" s="128"/>
      <c r="WKO72" s="128"/>
      <c r="WKP72" s="128"/>
      <c r="WKQ72" s="128"/>
      <c r="WKR72" s="128"/>
      <c r="WKS72" s="128"/>
      <c r="WKT72" s="128"/>
      <c r="WKU72" s="128"/>
      <c r="WKV72" s="128"/>
      <c r="WKW72" s="128"/>
      <c r="WTW72" s="128"/>
      <c r="WTX72" s="128"/>
      <c r="WUF72" s="128"/>
      <c r="WUG72" s="128"/>
      <c r="WUH72" s="128"/>
      <c r="WUI72" s="128"/>
      <c r="WUJ72" s="128"/>
      <c r="WUK72" s="128"/>
      <c r="WUL72" s="128"/>
      <c r="WUM72" s="128"/>
      <c r="WUN72" s="128"/>
      <c r="WUO72" s="128"/>
      <c r="WUP72" s="128"/>
      <c r="WUQ72" s="128"/>
      <c r="WUR72" s="128"/>
      <c r="WUS72" s="128"/>
    </row>
    <row r="73" spans="1:1009 1243:2033 2267:3057 3291:4081 4315:5105 5339:6129 6363:7153 7387:8177 8411:9201 9435:10225 10459:11249 11483:12273 12507:13297 13531:14321 14555:15345 15579:16113" ht="47.25" outlineLevel="1">
      <c r="A73" s="137"/>
      <c r="B73" s="273" t="s">
        <v>428</v>
      </c>
      <c r="C73" s="248"/>
      <c r="D73" s="258">
        <v>282.10000000000002</v>
      </c>
      <c r="E73" s="257"/>
      <c r="F73" s="258">
        <v>282.10000000000002</v>
      </c>
      <c r="G73" s="245">
        <v>0</v>
      </c>
      <c r="H73" s="229">
        <f t="shared" ref="H73:H136" si="6">I73+J73</f>
        <v>0</v>
      </c>
      <c r="I73" s="247"/>
      <c r="J73" s="247"/>
      <c r="K73" s="247"/>
      <c r="L73" s="247"/>
      <c r="M73" s="248"/>
      <c r="HK73" s="128"/>
      <c r="HL73" s="128"/>
      <c r="HT73" s="128"/>
      <c r="HU73" s="128"/>
      <c r="HV73" s="128"/>
      <c r="HW73" s="128"/>
      <c r="HX73" s="128"/>
      <c r="HY73" s="128"/>
      <c r="HZ73" s="128"/>
      <c r="IA73" s="128"/>
      <c r="IB73" s="128"/>
      <c r="IC73" s="128"/>
      <c r="ID73" s="128"/>
      <c r="IE73" s="128"/>
      <c r="IF73" s="128"/>
      <c r="IG73" s="128"/>
      <c r="RG73" s="128"/>
      <c r="RH73" s="128"/>
      <c r="RP73" s="128"/>
      <c r="RQ73" s="128"/>
      <c r="RR73" s="128"/>
      <c r="RS73" s="128"/>
      <c r="RT73" s="128"/>
      <c r="RU73" s="128"/>
      <c r="RV73" s="128"/>
      <c r="RW73" s="128"/>
      <c r="RX73" s="128"/>
      <c r="RY73" s="128"/>
      <c r="RZ73" s="128"/>
      <c r="SA73" s="128"/>
      <c r="SB73" s="128"/>
      <c r="SC73" s="128"/>
      <c r="ABC73" s="128"/>
      <c r="ABD73" s="128"/>
      <c r="ABL73" s="128"/>
      <c r="ABM73" s="128"/>
      <c r="ABN73" s="128"/>
      <c r="ABO73" s="128"/>
      <c r="ABP73" s="128"/>
      <c r="ABQ73" s="128"/>
      <c r="ABR73" s="128"/>
      <c r="ABS73" s="128"/>
      <c r="ABT73" s="128"/>
      <c r="ABU73" s="128"/>
      <c r="ABV73" s="128"/>
      <c r="ABW73" s="128"/>
      <c r="ABX73" s="128"/>
      <c r="ABY73" s="128"/>
      <c r="AKY73" s="128"/>
      <c r="AKZ73" s="128"/>
      <c r="ALH73" s="128"/>
      <c r="ALI73" s="128"/>
      <c r="ALJ73" s="128"/>
      <c r="ALK73" s="128"/>
      <c r="ALL73" s="128"/>
      <c r="ALM73" s="128"/>
      <c r="ALN73" s="128"/>
      <c r="ALO73" s="128"/>
      <c r="ALP73" s="128"/>
      <c r="ALQ73" s="128"/>
      <c r="ALR73" s="128"/>
      <c r="ALS73" s="128"/>
      <c r="ALT73" s="128"/>
      <c r="ALU73" s="128"/>
      <c r="AUU73" s="128"/>
      <c r="AUV73" s="128"/>
      <c r="AVD73" s="128"/>
      <c r="AVE73" s="128"/>
      <c r="AVF73" s="128"/>
      <c r="AVG73" s="128"/>
      <c r="AVH73" s="128"/>
      <c r="AVI73" s="128"/>
      <c r="AVJ73" s="128"/>
      <c r="AVK73" s="128"/>
      <c r="AVL73" s="128"/>
      <c r="AVM73" s="128"/>
      <c r="AVN73" s="128"/>
      <c r="AVO73" s="128"/>
      <c r="AVP73" s="128"/>
      <c r="AVQ73" s="128"/>
      <c r="BEQ73" s="128"/>
      <c r="BER73" s="128"/>
      <c r="BEZ73" s="128"/>
      <c r="BFA73" s="128"/>
      <c r="BFB73" s="128"/>
      <c r="BFC73" s="128"/>
      <c r="BFD73" s="128"/>
      <c r="BFE73" s="128"/>
      <c r="BFF73" s="128"/>
      <c r="BFG73" s="128"/>
      <c r="BFH73" s="128"/>
      <c r="BFI73" s="128"/>
      <c r="BFJ73" s="128"/>
      <c r="BFK73" s="128"/>
      <c r="BFL73" s="128"/>
      <c r="BFM73" s="128"/>
      <c r="BOM73" s="128"/>
      <c r="BON73" s="128"/>
      <c r="BOV73" s="128"/>
      <c r="BOW73" s="128"/>
      <c r="BOX73" s="128"/>
      <c r="BOY73" s="128"/>
      <c r="BOZ73" s="128"/>
      <c r="BPA73" s="128"/>
      <c r="BPB73" s="128"/>
      <c r="BPC73" s="128"/>
      <c r="BPD73" s="128"/>
      <c r="BPE73" s="128"/>
      <c r="BPF73" s="128"/>
      <c r="BPG73" s="128"/>
      <c r="BPH73" s="128"/>
      <c r="BPI73" s="128"/>
      <c r="BYI73" s="128"/>
      <c r="BYJ73" s="128"/>
      <c r="BYR73" s="128"/>
      <c r="BYS73" s="128"/>
      <c r="BYT73" s="128"/>
      <c r="BYU73" s="128"/>
      <c r="BYV73" s="128"/>
      <c r="BYW73" s="128"/>
      <c r="BYX73" s="128"/>
      <c r="BYY73" s="128"/>
      <c r="BYZ73" s="128"/>
      <c r="BZA73" s="128"/>
      <c r="BZB73" s="128"/>
      <c r="BZC73" s="128"/>
      <c r="BZD73" s="128"/>
      <c r="BZE73" s="128"/>
      <c r="CIE73" s="128"/>
      <c r="CIF73" s="128"/>
      <c r="CIN73" s="128"/>
      <c r="CIO73" s="128"/>
      <c r="CIP73" s="128"/>
      <c r="CIQ73" s="128"/>
      <c r="CIR73" s="128"/>
      <c r="CIS73" s="128"/>
      <c r="CIT73" s="128"/>
      <c r="CIU73" s="128"/>
      <c r="CIV73" s="128"/>
      <c r="CIW73" s="128"/>
      <c r="CIX73" s="128"/>
      <c r="CIY73" s="128"/>
      <c r="CIZ73" s="128"/>
      <c r="CJA73" s="128"/>
      <c r="CSA73" s="128"/>
      <c r="CSB73" s="128"/>
      <c r="CSJ73" s="128"/>
      <c r="CSK73" s="128"/>
      <c r="CSL73" s="128"/>
      <c r="CSM73" s="128"/>
      <c r="CSN73" s="128"/>
      <c r="CSO73" s="128"/>
      <c r="CSP73" s="128"/>
      <c r="CSQ73" s="128"/>
      <c r="CSR73" s="128"/>
      <c r="CSS73" s="128"/>
      <c r="CST73" s="128"/>
      <c r="CSU73" s="128"/>
      <c r="CSV73" s="128"/>
      <c r="CSW73" s="128"/>
      <c r="DBW73" s="128"/>
      <c r="DBX73" s="128"/>
      <c r="DCF73" s="128"/>
      <c r="DCG73" s="128"/>
      <c r="DCH73" s="128"/>
      <c r="DCI73" s="128"/>
      <c r="DCJ73" s="128"/>
      <c r="DCK73" s="128"/>
      <c r="DCL73" s="128"/>
      <c r="DCM73" s="128"/>
      <c r="DCN73" s="128"/>
      <c r="DCO73" s="128"/>
      <c r="DCP73" s="128"/>
      <c r="DCQ73" s="128"/>
      <c r="DCR73" s="128"/>
      <c r="DCS73" s="128"/>
      <c r="DLS73" s="128"/>
      <c r="DLT73" s="128"/>
      <c r="DMB73" s="128"/>
      <c r="DMC73" s="128"/>
      <c r="DMD73" s="128"/>
      <c r="DME73" s="128"/>
      <c r="DMF73" s="128"/>
      <c r="DMG73" s="128"/>
      <c r="DMH73" s="128"/>
      <c r="DMI73" s="128"/>
      <c r="DMJ73" s="128"/>
      <c r="DMK73" s="128"/>
      <c r="DML73" s="128"/>
      <c r="DMM73" s="128"/>
      <c r="DMN73" s="128"/>
      <c r="DMO73" s="128"/>
      <c r="DVO73" s="128"/>
      <c r="DVP73" s="128"/>
      <c r="DVX73" s="128"/>
      <c r="DVY73" s="128"/>
      <c r="DVZ73" s="128"/>
      <c r="DWA73" s="128"/>
      <c r="DWB73" s="128"/>
      <c r="DWC73" s="128"/>
      <c r="DWD73" s="128"/>
      <c r="DWE73" s="128"/>
      <c r="DWF73" s="128"/>
      <c r="DWG73" s="128"/>
      <c r="DWH73" s="128"/>
      <c r="DWI73" s="128"/>
      <c r="DWJ73" s="128"/>
      <c r="DWK73" s="128"/>
      <c r="EFK73" s="128"/>
      <c r="EFL73" s="128"/>
      <c r="EFT73" s="128"/>
      <c r="EFU73" s="128"/>
      <c r="EFV73" s="128"/>
      <c r="EFW73" s="128"/>
      <c r="EFX73" s="128"/>
      <c r="EFY73" s="128"/>
      <c r="EFZ73" s="128"/>
      <c r="EGA73" s="128"/>
      <c r="EGB73" s="128"/>
      <c r="EGC73" s="128"/>
      <c r="EGD73" s="128"/>
      <c r="EGE73" s="128"/>
      <c r="EGF73" s="128"/>
      <c r="EGG73" s="128"/>
      <c r="EPG73" s="128"/>
      <c r="EPH73" s="128"/>
      <c r="EPP73" s="128"/>
      <c r="EPQ73" s="128"/>
      <c r="EPR73" s="128"/>
      <c r="EPS73" s="128"/>
      <c r="EPT73" s="128"/>
      <c r="EPU73" s="128"/>
      <c r="EPV73" s="128"/>
      <c r="EPW73" s="128"/>
      <c r="EPX73" s="128"/>
      <c r="EPY73" s="128"/>
      <c r="EPZ73" s="128"/>
      <c r="EQA73" s="128"/>
      <c r="EQB73" s="128"/>
      <c r="EQC73" s="128"/>
      <c r="EZC73" s="128"/>
      <c r="EZD73" s="128"/>
      <c r="EZL73" s="128"/>
      <c r="EZM73" s="128"/>
      <c r="EZN73" s="128"/>
      <c r="EZO73" s="128"/>
      <c r="EZP73" s="128"/>
      <c r="EZQ73" s="128"/>
      <c r="EZR73" s="128"/>
      <c r="EZS73" s="128"/>
      <c r="EZT73" s="128"/>
      <c r="EZU73" s="128"/>
      <c r="EZV73" s="128"/>
      <c r="EZW73" s="128"/>
      <c r="EZX73" s="128"/>
      <c r="EZY73" s="128"/>
      <c r="FIY73" s="128"/>
      <c r="FIZ73" s="128"/>
      <c r="FJH73" s="128"/>
      <c r="FJI73" s="128"/>
      <c r="FJJ73" s="128"/>
      <c r="FJK73" s="128"/>
      <c r="FJL73" s="128"/>
      <c r="FJM73" s="128"/>
      <c r="FJN73" s="128"/>
      <c r="FJO73" s="128"/>
      <c r="FJP73" s="128"/>
      <c r="FJQ73" s="128"/>
      <c r="FJR73" s="128"/>
      <c r="FJS73" s="128"/>
      <c r="FJT73" s="128"/>
      <c r="FJU73" s="128"/>
      <c r="FSU73" s="128"/>
      <c r="FSV73" s="128"/>
      <c r="FTD73" s="128"/>
      <c r="FTE73" s="128"/>
      <c r="FTF73" s="128"/>
      <c r="FTG73" s="128"/>
      <c r="FTH73" s="128"/>
      <c r="FTI73" s="128"/>
      <c r="FTJ73" s="128"/>
      <c r="FTK73" s="128"/>
      <c r="FTL73" s="128"/>
      <c r="FTM73" s="128"/>
      <c r="FTN73" s="128"/>
      <c r="FTO73" s="128"/>
      <c r="FTP73" s="128"/>
      <c r="FTQ73" s="128"/>
      <c r="GCQ73" s="128"/>
      <c r="GCR73" s="128"/>
      <c r="GCZ73" s="128"/>
      <c r="GDA73" s="128"/>
      <c r="GDB73" s="128"/>
      <c r="GDC73" s="128"/>
      <c r="GDD73" s="128"/>
      <c r="GDE73" s="128"/>
      <c r="GDF73" s="128"/>
      <c r="GDG73" s="128"/>
      <c r="GDH73" s="128"/>
      <c r="GDI73" s="128"/>
      <c r="GDJ73" s="128"/>
      <c r="GDK73" s="128"/>
      <c r="GDL73" s="128"/>
      <c r="GDM73" s="128"/>
      <c r="GMM73" s="128"/>
      <c r="GMN73" s="128"/>
      <c r="GMV73" s="128"/>
      <c r="GMW73" s="128"/>
      <c r="GMX73" s="128"/>
      <c r="GMY73" s="128"/>
      <c r="GMZ73" s="128"/>
      <c r="GNA73" s="128"/>
      <c r="GNB73" s="128"/>
      <c r="GNC73" s="128"/>
      <c r="GND73" s="128"/>
      <c r="GNE73" s="128"/>
      <c r="GNF73" s="128"/>
      <c r="GNG73" s="128"/>
      <c r="GNH73" s="128"/>
      <c r="GNI73" s="128"/>
      <c r="GWI73" s="128"/>
      <c r="GWJ73" s="128"/>
      <c r="GWR73" s="128"/>
      <c r="GWS73" s="128"/>
      <c r="GWT73" s="128"/>
      <c r="GWU73" s="128"/>
      <c r="GWV73" s="128"/>
      <c r="GWW73" s="128"/>
      <c r="GWX73" s="128"/>
      <c r="GWY73" s="128"/>
      <c r="GWZ73" s="128"/>
      <c r="GXA73" s="128"/>
      <c r="GXB73" s="128"/>
      <c r="GXC73" s="128"/>
      <c r="GXD73" s="128"/>
      <c r="GXE73" s="128"/>
      <c r="HGE73" s="128"/>
      <c r="HGF73" s="128"/>
      <c r="HGN73" s="128"/>
      <c r="HGO73" s="128"/>
      <c r="HGP73" s="128"/>
      <c r="HGQ73" s="128"/>
      <c r="HGR73" s="128"/>
      <c r="HGS73" s="128"/>
      <c r="HGT73" s="128"/>
      <c r="HGU73" s="128"/>
      <c r="HGV73" s="128"/>
      <c r="HGW73" s="128"/>
      <c r="HGX73" s="128"/>
      <c r="HGY73" s="128"/>
      <c r="HGZ73" s="128"/>
      <c r="HHA73" s="128"/>
      <c r="HQA73" s="128"/>
      <c r="HQB73" s="128"/>
      <c r="HQJ73" s="128"/>
      <c r="HQK73" s="128"/>
      <c r="HQL73" s="128"/>
      <c r="HQM73" s="128"/>
      <c r="HQN73" s="128"/>
      <c r="HQO73" s="128"/>
      <c r="HQP73" s="128"/>
      <c r="HQQ73" s="128"/>
      <c r="HQR73" s="128"/>
      <c r="HQS73" s="128"/>
      <c r="HQT73" s="128"/>
      <c r="HQU73" s="128"/>
      <c r="HQV73" s="128"/>
      <c r="HQW73" s="128"/>
      <c r="HZW73" s="128"/>
      <c r="HZX73" s="128"/>
      <c r="IAF73" s="128"/>
      <c r="IAG73" s="128"/>
      <c r="IAH73" s="128"/>
      <c r="IAI73" s="128"/>
      <c r="IAJ73" s="128"/>
      <c r="IAK73" s="128"/>
      <c r="IAL73" s="128"/>
      <c r="IAM73" s="128"/>
      <c r="IAN73" s="128"/>
      <c r="IAO73" s="128"/>
      <c r="IAP73" s="128"/>
      <c r="IAQ73" s="128"/>
      <c r="IAR73" s="128"/>
      <c r="IAS73" s="128"/>
      <c r="IJS73" s="128"/>
      <c r="IJT73" s="128"/>
      <c r="IKB73" s="128"/>
      <c r="IKC73" s="128"/>
      <c r="IKD73" s="128"/>
      <c r="IKE73" s="128"/>
      <c r="IKF73" s="128"/>
      <c r="IKG73" s="128"/>
      <c r="IKH73" s="128"/>
      <c r="IKI73" s="128"/>
      <c r="IKJ73" s="128"/>
      <c r="IKK73" s="128"/>
      <c r="IKL73" s="128"/>
      <c r="IKM73" s="128"/>
      <c r="IKN73" s="128"/>
      <c r="IKO73" s="128"/>
      <c r="ITO73" s="128"/>
      <c r="ITP73" s="128"/>
      <c r="ITX73" s="128"/>
      <c r="ITY73" s="128"/>
      <c r="ITZ73" s="128"/>
      <c r="IUA73" s="128"/>
      <c r="IUB73" s="128"/>
      <c r="IUC73" s="128"/>
      <c r="IUD73" s="128"/>
      <c r="IUE73" s="128"/>
      <c r="IUF73" s="128"/>
      <c r="IUG73" s="128"/>
      <c r="IUH73" s="128"/>
      <c r="IUI73" s="128"/>
      <c r="IUJ73" s="128"/>
      <c r="IUK73" s="128"/>
      <c r="JDK73" s="128"/>
      <c r="JDL73" s="128"/>
      <c r="JDT73" s="128"/>
      <c r="JDU73" s="128"/>
      <c r="JDV73" s="128"/>
      <c r="JDW73" s="128"/>
      <c r="JDX73" s="128"/>
      <c r="JDY73" s="128"/>
      <c r="JDZ73" s="128"/>
      <c r="JEA73" s="128"/>
      <c r="JEB73" s="128"/>
      <c r="JEC73" s="128"/>
      <c r="JED73" s="128"/>
      <c r="JEE73" s="128"/>
      <c r="JEF73" s="128"/>
      <c r="JEG73" s="128"/>
      <c r="JNG73" s="128"/>
      <c r="JNH73" s="128"/>
      <c r="JNP73" s="128"/>
      <c r="JNQ73" s="128"/>
      <c r="JNR73" s="128"/>
      <c r="JNS73" s="128"/>
      <c r="JNT73" s="128"/>
      <c r="JNU73" s="128"/>
      <c r="JNV73" s="128"/>
      <c r="JNW73" s="128"/>
      <c r="JNX73" s="128"/>
      <c r="JNY73" s="128"/>
      <c r="JNZ73" s="128"/>
      <c r="JOA73" s="128"/>
      <c r="JOB73" s="128"/>
      <c r="JOC73" s="128"/>
      <c r="JXC73" s="128"/>
      <c r="JXD73" s="128"/>
      <c r="JXL73" s="128"/>
      <c r="JXM73" s="128"/>
      <c r="JXN73" s="128"/>
      <c r="JXO73" s="128"/>
      <c r="JXP73" s="128"/>
      <c r="JXQ73" s="128"/>
      <c r="JXR73" s="128"/>
      <c r="JXS73" s="128"/>
      <c r="JXT73" s="128"/>
      <c r="JXU73" s="128"/>
      <c r="JXV73" s="128"/>
      <c r="JXW73" s="128"/>
      <c r="JXX73" s="128"/>
      <c r="JXY73" s="128"/>
      <c r="KGY73" s="128"/>
      <c r="KGZ73" s="128"/>
      <c r="KHH73" s="128"/>
      <c r="KHI73" s="128"/>
      <c r="KHJ73" s="128"/>
      <c r="KHK73" s="128"/>
      <c r="KHL73" s="128"/>
      <c r="KHM73" s="128"/>
      <c r="KHN73" s="128"/>
      <c r="KHO73" s="128"/>
      <c r="KHP73" s="128"/>
      <c r="KHQ73" s="128"/>
      <c r="KHR73" s="128"/>
      <c r="KHS73" s="128"/>
      <c r="KHT73" s="128"/>
      <c r="KHU73" s="128"/>
      <c r="KQU73" s="128"/>
      <c r="KQV73" s="128"/>
      <c r="KRD73" s="128"/>
      <c r="KRE73" s="128"/>
      <c r="KRF73" s="128"/>
      <c r="KRG73" s="128"/>
      <c r="KRH73" s="128"/>
      <c r="KRI73" s="128"/>
      <c r="KRJ73" s="128"/>
      <c r="KRK73" s="128"/>
      <c r="KRL73" s="128"/>
      <c r="KRM73" s="128"/>
      <c r="KRN73" s="128"/>
      <c r="KRO73" s="128"/>
      <c r="KRP73" s="128"/>
      <c r="KRQ73" s="128"/>
      <c r="LAQ73" s="128"/>
      <c r="LAR73" s="128"/>
      <c r="LAZ73" s="128"/>
      <c r="LBA73" s="128"/>
      <c r="LBB73" s="128"/>
      <c r="LBC73" s="128"/>
      <c r="LBD73" s="128"/>
      <c r="LBE73" s="128"/>
      <c r="LBF73" s="128"/>
      <c r="LBG73" s="128"/>
      <c r="LBH73" s="128"/>
      <c r="LBI73" s="128"/>
      <c r="LBJ73" s="128"/>
      <c r="LBK73" s="128"/>
      <c r="LBL73" s="128"/>
      <c r="LBM73" s="128"/>
      <c r="LKM73" s="128"/>
      <c r="LKN73" s="128"/>
      <c r="LKV73" s="128"/>
      <c r="LKW73" s="128"/>
      <c r="LKX73" s="128"/>
      <c r="LKY73" s="128"/>
      <c r="LKZ73" s="128"/>
      <c r="LLA73" s="128"/>
      <c r="LLB73" s="128"/>
      <c r="LLC73" s="128"/>
      <c r="LLD73" s="128"/>
      <c r="LLE73" s="128"/>
      <c r="LLF73" s="128"/>
      <c r="LLG73" s="128"/>
      <c r="LLH73" s="128"/>
      <c r="LLI73" s="128"/>
      <c r="LUI73" s="128"/>
      <c r="LUJ73" s="128"/>
      <c r="LUR73" s="128"/>
      <c r="LUS73" s="128"/>
      <c r="LUT73" s="128"/>
      <c r="LUU73" s="128"/>
      <c r="LUV73" s="128"/>
      <c r="LUW73" s="128"/>
      <c r="LUX73" s="128"/>
      <c r="LUY73" s="128"/>
      <c r="LUZ73" s="128"/>
      <c r="LVA73" s="128"/>
      <c r="LVB73" s="128"/>
      <c r="LVC73" s="128"/>
      <c r="LVD73" s="128"/>
      <c r="LVE73" s="128"/>
      <c r="MEE73" s="128"/>
      <c r="MEF73" s="128"/>
      <c r="MEN73" s="128"/>
      <c r="MEO73" s="128"/>
      <c r="MEP73" s="128"/>
      <c r="MEQ73" s="128"/>
      <c r="MER73" s="128"/>
      <c r="MES73" s="128"/>
      <c r="MET73" s="128"/>
      <c r="MEU73" s="128"/>
      <c r="MEV73" s="128"/>
      <c r="MEW73" s="128"/>
      <c r="MEX73" s="128"/>
      <c r="MEY73" s="128"/>
      <c r="MEZ73" s="128"/>
      <c r="MFA73" s="128"/>
      <c r="MOA73" s="128"/>
      <c r="MOB73" s="128"/>
      <c r="MOJ73" s="128"/>
      <c r="MOK73" s="128"/>
      <c r="MOL73" s="128"/>
      <c r="MOM73" s="128"/>
      <c r="MON73" s="128"/>
      <c r="MOO73" s="128"/>
      <c r="MOP73" s="128"/>
      <c r="MOQ73" s="128"/>
      <c r="MOR73" s="128"/>
      <c r="MOS73" s="128"/>
      <c r="MOT73" s="128"/>
      <c r="MOU73" s="128"/>
      <c r="MOV73" s="128"/>
      <c r="MOW73" s="128"/>
      <c r="MXW73" s="128"/>
      <c r="MXX73" s="128"/>
      <c r="MYF73" s="128"/>
      <c r="MYG73" s="128"/>
      <c r="MYH73" s="128"/>
      <c r="MYI73" s="128"/>
      <c r="MYJ73" s="128"/>
      <c r="MYK73" s="128"/>
      <c r="MYL73" s="128"/>
      <c r="MYM73" s="128"/>
      <c r="MYN73" s="128"/>
      <c r="MYO73" s="128"/>
      <c r="MYP73" s="128"/>
      <c r="MYQ73" s="128"/>
      <c r="MYR73" s="128"/>
      <c r="MYS73" s="128"/>
      <c r="NHS73" s="128"/>
      <c r="NHT73" s="128"/>
      <c r="NIB73" s="128"/>
      <c r="NIC73" s="128"/>
      <c r="NID73" s="128"/>
      <c r="NIE73" s="128"/>
      <c r="NIF73" s="128"/>
      <c r="NIG73" s="128"/>
      <c r="NIH73" s="128"/>
      <c r="NII73" s="128"/>
      <c r="NIJ73" s="128"/>
      <c r="NIK73" s="128"/>
      <c r="NIL73" s="128"/>
      <c r="NIM73" s="128"/>
      <c r="NIN73" s="128"/>
      <c r="NIO73" s="128"/>
      <c r="NRO73" s="128"/>
      <c r="NRP73" s="128"/>
      <c r="NRX73" s="128"/>
      <c r="NRY73" s="128"/>
      <c r="NRZ73" s="128"/>
      <c r="NSA73" s="128"/>
      <c r="NSB73" s="128"/>
      <c r="NSC73" s="128"/>
      <c r="NSD73" s="128"/>
      <c r="NSE73" s="128"/>
      <c r="NSF73" s="128"/>
      <c r="NSG73" s="128"/>
      <c r="NSH73" s="128"/>
      <c r="NSI73" s="128"/>
      <c r="NSJ73" s="128"/>
      <c r="NSK73" s="128"/>
      <c r="OBK73" s="128"/>
      <c r="OBL73" s="128"/>
      <c r="OBT73" s="128"/>
      <c r="OBU73" s="128"/>
      <c r="OBV73" s="128"/>
      <c r="OBW73" s="128"/>
      <c r="OBX73" s="128"/>
      <c r="OBY73" s="128"/>
      <c r="OBZ73" s="128"/>
      <c r="OCA73" s="128"/>
      <c r="OCB73" s="128"/>
      <c r="OCC73" s="128"/>
      <c r="OCD73" s="128"/>
      <c r="OCE73" s="128"/>
      <c r="OCF73" s="128"/>
      <c r="OCG73" s="128"/>
      <c r="OLG73" s="128"/>
      <c r="OLH73" s="128"/>
      <c r="OLP73" s="128"/>
      <c r="OLQ73" s="128"/>
      <c r="OLR73" s="128"/>
      <c r="OLS73" s="128"/>
      <c r="OLT73" s="128"/>
      <c r="OLU73" s="128"/>
      <c r="OLV73" s="128"/>
      <c r="OLW73" s="128"/>
      <c r="OLX73" s="128"/>
      <c r="OLY73" s="128"/>
      <c r="OLZ73" s="128"/>
      <c r="OMA73" s="128"/>
      <c r="OMB73" s="128"/>
      <c r="OMC73" s="128"/>
      <c r="OVC73" s="128"/>
      <c r="OVD73" s="128"/>
      <c r="OVL73" s="128"/>
      <c r="OVM73" s="128"/>
      <c r="OVN73" s="128"/>
      <c r="OVO73" s="128"/>
      <c r="OVP73" s="128"/>
      <c r="OVQ73" s="128"/>
      <c r="OVR73" s="128"/>
      <c r="OVS73" s="128"/>
      <c r="OVT73" s="128"/>
      <c r="OVU73" s="128"/>
      <c r="OVV73" s="128"/>
      <c r="OVW73" s="128"/>
      <c r="OVX73" s="128"/>
      <c r="OVY73" s="128"/>
      <c r="PEY73" s="128"/>
      <c r="PEZ73" s="128"/>
      <c r="PFH73" s="128"/>
      <c r="PFI73" s="128"/>
      <c r="PFJ73" s="128"/>
      <c r="PFK73" s="128"/>
      <c r="PFL73" s="128"/>
      <c r="PFM73" s="128"/>
      <c r="PFN73" s="128"/>
      <c r="PFO73" s="128"/>
      <c r="PFP73" s="128"/>
      <c r="PFQ73" s="128"/>
      <c r="PFR73" s="128"/>
      <c r="PFS73" s="128"/>
      <c r="PFT73" s="128"/>
      <c r="PFU73" s="128"/>
      <c r="POU73" s="128"/>
      <c r="POV73" s="128"/>
      <c r="PPD73" s="128"/>
      <c r="PPE73" s="128"/>
      <c r="PPF73" s="128"/>
      <c r="PPG73" s="128"/>
      <c r="PPH73" s="128"/>
      <c r="PPI73" s="128"/>
      <c r="PPJ73" s="128"/>
      <c r="PPK73" s="128"/>
      <c r="PPL73" s="128"/>
      <c r="PPM73" s="128"/>
      <c r="PPN73" s="128"/>
      <c r="PPO73" s="128"/>
      <c r="PPP73" s="128"/>
      <c r="PPQ73" s="128"/>
      <c r="PYQ73" s="128"/>
      <c r="PYR73" s="128"/>
      <c r="PYZ73" s="128"/>
      <c r="PZA73" s="128"/>
      <c r="PZB73" s="128"/>
      <c r="PZC73" s="128"/>
      <c r="PZD73" s="128"/>
      <c r="PZE73" s="128"/>
      <c r="PZF73" s="128"/>
      <c r="PZG73" s="128"/>
      <c r="PZH73" s="128"/>
      <c r="PZI73" s="128"/>
      <c r="PZJ73" s="128"/>
      <c r="PZK73" s="128"/>
      <c r="PZL73" s="128"/>
      <c r="PZM73" s="128"/>
      <c r="QIM73" s="128"/>
      <c r="QIN73" s="128"/>
      <c r="QIV73" s="128"/>
      <c r="QIW73" s="128"/>
      <c r="QIX73" s="128"/>
      <c r="QIY73" s="128"/>
      <c r="QIZ73" s="128"/>
      <c r="QJA73" s="128"/>
      <c r="QJB73" s="128"/>
      <c r="QJC73" s="128"/>
      <c r="QJD73" s="128"/>
      <c r="QJE73" s="128"/>
      <c r="QJF73" s="128"/>
      <c r="QJG73" s="128"/>
      <c r="QJH73" s="128"/>
      <c r="QJI73" s="128"/>
      <c r="QSI73" s="128"/>
      <c r="QSJ73" s="128"/>
      <c r="QSR73" s="128"/>
      <c r="QSS73" s="128"/>
      <c r="QST73" s="128"/>
      <c r="QSU73" s="128"/>
      <c r="QSV73" s="128"/>
      <c r="QSW73" s="128"/>
      <c r="QSX73" s="128"/>
      <c r="QSY73" s="128"/>
      <c r="QSZ73" s="128"/>
      <c r="QTA73" s="128"/>
      <c r="QTB73" s="128"/>
      <c r="QTC73" s="128"/>
      <c r="QTD73" s="128"/>
      <c r="QTE73" s="128"/>
      <c r="RCE73" s="128"/>
      <c r="RCF73" s="128"/>
      <c r="RCN73" s="128"/>
      <c r="RCO73" s="128"/>
      <c r="RCP73" s="128"/>
      <c r="RCQ73" s="128"/>
      <c r="RCR73" s="128"/>
      <c r="RCS73" s="128"/>
      <c r="RCT73" s="128"/>
      <c r="RCU73" s="128"/>
      <c r="RCV73" s="128"/>
      <c r="RCW73" s="128"/>
      <c r="RCX73" s="128"/>
      <c r="RCY73" s="128"/>
      <c r="RCZ73" s="128"/>
      <c r="RDA73" s="128"/>
      <c r="RMA73" s="128"/>
      <c r="RMB73" s="128"/>
      <c r="RMJ73" s="128"/>
      <c r="RMK73" s="128"/>
      <c r="RML73" s="128"/>
      <c r="RMM73" s="128"/>
      <c r="RMN73" s="128"/>
      <c r="RMO73" s="128"/>
      <c r="RMP73" s="128"/>
      <c r="RMQ73" s="128"/>
      <c r="RMR73" s="128"/>
      <c r="RMS73" s="128"/>
      <c r="RMT73" s="128"/>
      <c r="RMU73" s="128"/>
      <c r="RMV73" s="128"/>
      <c r="RMW73" s="128"/>
      <c r="RVW73" s="128"/>
      <c r="RVX73" s="128"/>
      <c r="RWF73" s="128"/>
      <c r="RWG73" s="128"/>
      <c r="RWH73" s="128"/>
      <c r="RWI73" s="128"/>
      <c r="RWJ73" s="128"/>
      <c r="RWK73" s="128"/>
      <c r="RWL73" s="128"/>
      <c r="RWM73" s="128"/>
      <c r="RWN73" s="128"/>
      <c r="RWO73" s="128"/>
      <c r="RWP73" s="128"/>
      <c r="RWQ73" s="128"/>
      <c r="RWR73" s="128"/>
      <c r="RWS73" s="128"/>
      <c r="SFS73" s="128"/>
      <c r="SFT73" s="128"/>
      <c r="SGB73" s="128"/>
      <c r="SGC73" s="128"/>
      <c r="SGD73" s="128"/>
      <c r="SGE73" s="128"/>
      <c r="SGF73" s="128"/>
      <c r="SGG73" s="128"/>
      <c r="SGH73" s="128"/>
      <c r="SGI73" s="128"/>
      <c r="SGJ73" s="128"/>
      <c r="SGK73" s="128"/>
      <c r="SGL73" s="128"/>
      <c r="SGM73" s="128"/>
      <c r="SGN73" s="128"/>
      <c r="SGO73" s="128"/>
      <c r="SPO73" s="128"/>
      <c r="SPP73" s="128"/>
      <c r="SPX73" s="128"/>
      <c r="SPY73" s="128"/>
      <c r="SPZ73" s="128"/>
      <c r="SQA73" s="128"/>
      <c r="SQB73" s="128"/>
      <c r="SQC73" s="128"/>
      <c r="SQD73" s="128"/>
      <c r="SQE73" s="128"/>
      <c r="SQF73" s="128"/>
      <c r="SQG73" s="128"/>
      <c r="SQH73" s="128"/>
      <c r="SQI73" s="128"/>
      <c r="SQJ73" s="128"/>
      <c r="SQK73" s="128"/>
      <c r="SZK73" s="128"/>
      <c r="SZL73" s="128"/>
      <c r="SZT73" s="128"/>
      <c r="SZU73" s="128"/>
      <c r="SZV73" s="128"/>
      <c r="SZW73" s="128"/>
      <c r="SZX73" s="128"/>
      <c r="SZY73" s="128"/>
      <c r="SZZ73" s="128"/>
      <c r="TAA73" s="128"/>
      <c r="TAB73" s="128"/>
      <c r="TAC73" s="128"/>
      <c r="TAD73" s="128"/>
      <c r="TAE73" s="128"/>
      <c r="TAF73" s="128"/>
      <c r="TAG73" s="128"/>
      <c r="TJG73" s="128"/>
      <c r="TJH73" s="128"/>
      <c r="TJP73" s="128"/>
      <c r="TJQ73" s="128"/>
      <c r="TJR73" s="128"/>
      <c r="TJS73" s="128"/>
      <c r="TJT73" s="128"/>
      <c r="TJU73" s="128"/>
      <c r="TJV73" s="128"/>
      <c r="TJW73" s="128"/>
      <c r="TJX73" s="128"/>
      <c r="TJY73" s="128"/>
      <c r="TJZ73" s="128"/>
      <c r="TKA73" s="128"/>
      <c r="TKB73" s="128"/>
      <c r="TKC73" s="128"/>
      <c r="TTC73" s="128"/>
      <c r="TTD73" s="128"/>
      <c r="TTL73" s="128"/>
      <c r="TTM73" s="128"/>
      <c r="TTN73" s="128"/>
      <c r="TTO73" s="128"/>
      <c r="TTP73" s="128"/>
      <c r="TTQ73" s="128"/>
      <c r="TTR73" s="128"/>
      <c r="TTS73" s="128"/>
      <c r="TTT73" s="128"/>
      <c r="TTU73" s="128"/>
      <c r="TTV73" s="128"/>
      <c r="TTW73" s="128"/>
      <c r="TTX73" s="128"/>
      <c r="TTY73" s="128"/>
      <c r="UCY73" s="128"/>
      <c r="UCZ73" s="128"/>
      <c r="UDH73" s="128"/>
      <c r="UDI73" s="128"/>
      <c r="UDJ73" s="128"/>
      <c r="UDK73" s="128"/>
      <c r="UDL73" s="128"/>
      <c r="UDM73" s="128"/>
      <c r="UDN73" s="128"/>
      <c r="UDO73" s="128"/>
      <c r="UDP73" s="128"/>
      <c r="UDQ73" s="128"/>
      <c r="UDR73" s="128"/>
      <c r="UDS73" s="128"/>
      <c r="UDT73" s="128"/>
      <c r="UDU73" s="128"/>
      <c r="UMU73" s="128"/>
      <c r="UMV73" s="128"/>
      <c r="UND73" s="128"/>
      <c r="UNE73" s="128"/>
      <c r="UNF73" s="128"/>
      <c r="UNG73" s="128"/>
      <c r="UNH73" s="128"/>
      <c r="UNI73" s="128"/>
      <c r="UNJ73" s="128"/>
      <c r="UNK73" s="128"/>
      <c r="UNL73" s="128"/>
      <c r="UNM73" s="128"/>
      <c r="UNN73" s="128"/>
      <c r="UNO73" s="128"/>
      <c r="UNP73" s="128"/>
      <c r="UNQ73" s="128"/>
      <c r="UWQ73" s="128"/>
      <c r="UWR73" s="128"/>
      <c r="UWZ73" s="128"/>
      <c r="UXA73" s="128"/>
      <c r="UXB73" s="128"/>
      <c r="UXC73" s="128"/>
      <c r="UXD73" s="128"/>
      <c r="UXE73" s="128"/>
      <c r="UXF73" s="128"/>
      <c r="UXG73" s="128"/>
      <c r="UXH73" s="128"/>
      <c r="UXI73" s="128"/>
      <c r="UXJ73" s="128"/>
      <c r="UXK73" s="128"/>
      <c r="UXL73" s="128"/>
      <c r="UXM73" s="128"/>
      <c r="VGM73" s="128"/>
      <c r="VGN73" s="128"/>
      <c r="VGV73" s="128"/>
      <c r="VGW73" s="128"/>
      <c r="VGX73" s="128"/>
      <c r="VGY73" s="128"/>
      <c r="VGZ73" s="128"/>
      <c r="VHA73" s="128"/>
      <c r="VHB73" s="128"/>
      <c r="VHC73" s="128"/>
      <c r="VHD73" s="128"/>
      <c r="VHE73" s="128"/>
      <c r="VHF73" s="128"/>
      <c r="VHG73" s="128"/>
      <c r="VHH73" s="128"/>
      <c r="VHI73" s="128"/>
      <c r="VQI73" s="128"/>
      <c r="VQJ73" s="128"/>
      <c r="VQR73" s="128"/>
      <c r="VQS73" s="128"/>
      <c r="VQT73" s="128"/>
      <c r="VQU73" s="128"/>
      <c r="VQV73" s="128"/>
      <c r="VQW73" s="128"/>
      <c r="VQX73" s="128"/>
      <c r="VQY73" s="128"/>
      <c r="VQZ73" s="128"/>
      <c r="VRA73" s="128"/>
      <c r="VRB73" s="128"/>
      <c r="VRC73" s="128"/>
      <c r="VRD73" s="128"/>
      <c r="VRE73" s="128"/>
      <c r="WAE73" s="128"/>
      <c r="WAF73" s="128"/>
      <c r="WAN73" s="128"/>
      <c r="WAO73" s="128"/>
      <c r="WAP73" s="128"/>
      <c r="WAQ73" s="128"/>
      <c r="WAR73" s="128"/>
      <c r="WAS73" s="128"/>
      <c r="WAT73" s="128"/>
      <c r="WAU73" s="128"/>
      <c r="WAV73" s="128"/>
      <c r="WAW73" s="128"/>
      <c r="WAX73" s="128"/>
      <c r="WAY73" s="128"/>
      <c r="WAZ73" s="128"/>
      <c r="WBA73" s="128"/>
      <c r="WKA73" s="128"/>
      <c r="WKB73" s="128"/>
      <c r="WKJ73" s="128"/>
      <c r="WKK73" s="128"/>
      <c r="WKL73" s="128"/>
      <c r="WKM73" s="128"/>
      <c r="WKN73" s="128"/>
      <c r="WKO73" s="128"/>
      <c r="WKP73" s="128"/>
      <c r="WKQ73" s="128"/>
      <c r="WKR73" s="128"/>
      <c r="WKS73" s="128"/>
      <c r="WKT73" s="128"/>
      <c r="WKU73" s="128"/>
      <c r="WKV73" s="128"/>
      <c r="WKW73" s="128"/>
      <c r="WTW73" s="128"/>
      <c r="WTX73" s="128"/>
      <c r="WUF73" s="128"/>
      <c r="WUG73" s="128"/>
      <c r="WUH73" s="128"/>
      <c r="WUI73" s="128"/>
      <c r="WUJ73" s="128"/>
      <c r="WUK73" s="128"/>
      <c r="WUL73" s="128"/>
      <c r="WUM73" s="128"/>
      <c r="WUN73" s="128"/>
      <c r="WUO73" s="128"/>
      <c r="WUP73" s="128"/>
      <c r="WUQ73" s="128"/>
      <c r="WUR73" s="128"/>
      <c r="WUS73" s="128"/>
    </row>
    <row r="74" spans="1:1009 1243:2033 2267:3057 3291:4081 4315:5105 5339:6129 6363:7153 7387:8177 8411:9201 9435:10225 10459:11249 11483:12273 12507:13297 13531:14321 14555:15345 15579:16113" ht="63" outlineLevel="1">
      <c r="A74" s="137"/>
      <c r="B74" s="263" t="s">
        <v>429</v>
      </c>
      <c r="C74" s="248"/>
      <c r="D74" s="258">
        <v>28.08</v>
      </c>
      <c r="E74" s="257"/>
      <c r="F74" s="258">
        <v>28.08</v>
      </c>
      <c r="G74" s="245">
        <v>0</v>
      </c>
      <c r="H74" s="229">
        <f t="shared" si="6"/>
        <v>0</v>
      </c>
      <c r="I74" s="247"/>
      <c r="J74" s="247"/>
      <c r="K74" s="247"/>
      <c r="L74" s="247"/>
      <c r="M74" s="248"/>
      <c r="HK74" s="128"/>
      <c r="HL74" s="128"/>
      <c r="HT74" s="128"/>
      <c r="HU74" s="128"/>
      <c r="HV74" s="128"/>
      <c r="HW74" s="128"/>
      <c r="HX74" s="128"/>
      <c r="HY74" s="128"/>
      <c r="HZ74" s="128"/>
      <c r="IA74" s="128"/>
      <c r="IB74" s="128"/>
      <c r="IC74" s="128"/>
      <c r="ID74" s="128"/>
      <c r="IE74" s="128"/>
      <c r="IF74" s="128"/>
      <c r="IG74" s="128"/>
      <c r="RG74" s="128"/>
      <c r="RH74" s="128"/>
      <c r="RP74" s="128"/>
      <c r="RQ74" s="128"/>
      <c r="RR74" s="128"/>
      <c r="RS74" s="128"/>
      <c r="RT74" s="128"/>
      <c r="RU74" s="128"/>
      <c r="RV74" s="128"/>
      <c r="RW74" s="128"/>
      <c r="RX74" s="128"/>
      <c r="RY74" s="128"/>
      <c r="RZ74" s="128"/>
      <c r="SA74" s="128"/>
      <c r="SB74" s="128"/>
      <c r="SC74" s="128"/>
      <c r="ABC74" s="128"/>
      <c r="ABD74" s="128"/>
      <c r="ABL74" s="128"/>
      <c r="ABM74" s="128"/>
      <c r="ABN74" s="128"/>
      <c r="ABO74" s="128"/>
      <c r="ABP74" s="128"/>
      <c r="ABQ74" s="128"/>
      <c r="ABR74" s="128"/>
      <c r="ABS74" s="128"/>
      <c r="ABT74" s="128"/>
      <c r="ABU74" s="128"/>
      <c r="ABV74" s="128"/>
      <c r="ABW74" s="128"/>
      <c r="ABX74" s="128"/>
      <c r="ABY74" s="128"/>
      <c r="AKY74" s="128"/>
      <c r="AKZ74" s="128"/>
      <c r="ALH74" s="128"/>
      <c r="ALI74" s="128"/>
      <c r="ALJ74" s="128"/>
      <c r="ALK74" s="128"/>
      <c r="ALL74" s="128"/>
      <c r="ALM74" s="128"/>
      <c r="ALN74" s="128"/>
      <c r="ALO74" s="128"/>
      <c r="ALP74" s="128"/>
      <c r="ALQ74" s="128"/>
      <c r="ALR74" s="128"/>
      <c r="ALS74" s="128"/>
      <c r="ALT74" s="128"/>
      <c r="ALU74" s="128"/>
      <c r="AUU74" s="128"/>
      <c r="AUV74" s="128"/>
      <c r="AVD74" s="128"/>
      <c r="AVE74" s="128"/>
      <c r="AVF74" s="128"/>
      <c r="AVG74" s="128"/>
      <c r="AVH74" s="128"/>
      <c r="AVI74" s="128"/>
      <c r="AVJ74" s="128"/>
      <c r="AVK74" s="128"/>
      <c r="AVL74" s="128"/>
      <c r="AVM74" s="128"/>
      <c r="AVN74" s="128"/>
      <c r="AVO74" s="128"/>
      <c r="AVP74" s="128"/>
      <c r="AVQ74" s="128"/>
      <c r="BEQ74" s="128"/>
      <c r="BER74" s="128"/>
      <c r="BEZ74" s="128"/>
      <c r="BFA74" s="128"/>
      <c r="BFB74" s="128"/>
      <c r="BFC74" s="128"/>
      <c r="BFD74" s="128"/>
      <c r="BFE74" s="128"/>
      <c r="BFF74" s="128"/>
      <c r="BFG74" s="128"/>
      <c r="BFH74" s="128"/>
      <c r="BFI74" s="128"/>
      <c r="BFJ74" s="128"/>
      <c r="BFK74" s="128"/>
      <c r="BFL74" s="128"/>
      <c r="BFM74" s="128"/>
      <c r="BOM74" s="128"/>
      <c r="BON74" s="128"/>
      <c r="BOV74" s="128"/>
      <c r="BOW74" s="128"/>
      <c r="BOX74" s="128"/>
      <c r="BOY74" s="128"/>
      <c r="BOZ74" s="128"/>
      <c r="BPA74" s="128"/>
      <c r="BPB74" s="128"/>
      <c r="BPC74" s="128"/>
      <c r="BPD74" s="128"/>
      <c r="BPE74" s="128"/>
      <c r="BPF74" s="128"/>
      <c r="BPG74" s="128"/>
      <c r="BPH74" s="128"/>
      <c r="BPI74" s="128"/>
      <c r="BYI74" s="128"/>
      <c r="BYJ74" s="128"/>
      <c r="BYR74" s="128"/>
      <c r="BYS74" s="128"/>
      <c r="BYT74" s="128"/>
      <c r="BYU74" s="128"/>
      <c r="BYV74" s="128"/>
      <c r="BYW74" s="128"/>
      <c r="BYX74" s="128"/>
      <c r="BYY74" s="128"/>
      <c r="BYZ74" s="128"/>
      <c r="BZA74" s="128"/>
      <c r="BZB74" s="128"/>
      <c r="BZC74" s="128"/>
      <c r="BZD74" s="128"/>
      <c r="BZE74" s="128"/>
      <c r="CIE74" s="128"/>
      <c r="CIF74" s="128"/>
      <c r="CIN74" s="128"/>
      <c r="CIO74" s="128"/>
      <c r="CIP74" s="128"/>
      <c r="CIQ74" s="128"/>
      <c r="CIR74" s="128"/>
      <c r="CIS74" s="128"/>
      <c r="CIT74" s="128"/>
      <c r="CIU74" s="128"/>
      <c r="CIV74" s="128"/>
      <c r="CIW74" s="128"/>
      <c r="CIX74" s="128"/>
      <c r="CIY74" s="128"/>
      <c r="CIZ74" s="128"/>
      <c r="CJA74" s="128"/>
      <c r="CSA74" s="128"/>
      <c r="CSB74" s="128"/>
      <c r="CSJ74" s="128"/>
      <c r="CSK74" s="128"/>
      <c r="CSL74" s="128"/>
      <c r="CSM74" s="128"/>
      <c r="CSN74" s="128"/>
      <c r="CSO74" s="128"/>
      <c r="CSP74" s="128"/>
      <c r="CSQ74" s="128"/>
      <c r="CSR74" s="128"/>
      <c r="CSS74" s="128"/>
      <c r="CST74" s="128"/>
      <c r="CSU74" s="128"/>
      <c r="CSV74" s="128"/>
      <c r="CSW74" s="128"/>
      <c r="DBW74" s="128"/>
      <c r="DBX74" s="128"/>
      <c r="DCF74" s="128"/>
      <c r="DCG74" s="128"/>
      <c r="DCH74" s="128"/>
      <c r="DCI74" s="128"/>
      <c r="DCJ74" s="128"/>
      <c r="DCK74" s="128"/>
      <c r="DCL74" s="128"/>
      <c r="DCM74" s="128"/>
      <c r="DCN74" s="128"/>
      <c r="DCO74" s="128"/>
      <c r="DCP74" s="128"/>
      <c r="DCQ74" s="128"/>
      <c r="DCR74" s="128"/>
      <c r="DCS74" s="128"/>
      <c r="DLS74" s="128"/>
      <c r="DLT74" s="128"/>
      <c r="DMB74" s="128"/>
      <c r="DMC74" s="128"/>
      <c r="DMD74" s="128"/>
      <c r="DME74" s="128"/>
      <c r="DMF74" s="128"/>
      <c r="DMG74" s="128"/>
      <c r="DMH74" s="128"/>
      <c r="DMI74" s="128"/>
      <c r="DMJ74" s="128"/>
      <c r="DMK74" s="128"/>
      <c r="DML74" s="128"/>
      <c r="DMM74" s="128"/>
      <c r="DMN74" s="128"/>
      <c r="DMO74" s="128"/>
      <c r="DVO74" s="128"/>
      <c r="DVP74" s="128"/>
      <c r="DVX74" s="128"/>
      <c r="DVY74" s="128"/>
      <c r="DVZ74" s="128"/>
      <c r="DWA74" s="128"/>
      <c r="DWB74" s="128"/>
      <c r="DWC74" s="128"/>
      <c r="DWD74" s="128"/>
      <c r="DWE74" s="128"/>
      <c r="DWF74" s="128"/>
      <c r="DWG74" s="128"/>
      <c r="DWH74" s="128"/>
      <c r="DWI74" s="128"/>
      <c r="DWJ74" s="128"/>
      <c r="DWK74" s="128"/>
      <c r="EFK74" s="128"/>
      <c r="EFL74" s="128"/>
      <c r="EFT74" s="128"/>
      <c r="EFU74" s="128"/>
      <c r="EFV74" s="128"/>
      <c r="EFW74" s="128"/>
      <c r="EFX74" s="128"/>
      <c r="EFY74" s="128"/>
      <c r="EFZ74" s="128"/>
      <c r="EGA74" s="128"/>
      <c r="EGB74" s="128"/>
      <c r="EGC74" s="128"/>
      <c r="EGD74" s="128"/>
      <c r="EGE74" s="128"/>
      <c r="EGF74" s="128"/>
      <c r="EGG74" s="128"/>
      <c r="EPG74" s="128"/>
      <c r="EPH74" s="128"/>
      <c r="EPP74" s="128"/>
      <c r="EPQ74" s="128"/>
      <c r="EPR74" s="128"/>
      <c r="EPS74" s="128"/>
      <c r="EPT74" s="128"/>
      <c r="EPU74" s="128"/>
      <c r="EPV74" s="128"/>
      <c r="EPW74" s="128"/>
      <c r="EPX74" s="128"/>
      <c r="EPY74" s="128"/>
      <c r="EPZ74" s="128"/>
      <c r="EQA74" s="128"/>
      <c r="EQB74" s="128"/>
      <c r="EQC74" s="128"/>
      <c r="EZC74" s="128"/>
      <c r="EZD74" s="128"/>
      <c r="EZL74" s="128"/>
      <c r="EZM74" s="128"/>
      <c r="EZN74" s="128"/>
      <c r="EZO74" s="128"/>
      <c r="EZP74" s="128"/>
      <c r="EZQ74" s="128"/>
      <c r="EZR74" s="128"/>
      <c r="EZS74" s="128"/>
      <c r="EZT74" s="128"/>
      <c r="EZU74" s="128"/>
      <c r="EZV74" s="128"/>
      <c r="EZW74" s="128"/>
      <c r="EZX74" s="128"/>
      <c r="EZY74" s="128"/>
      <c r="FIY74" s="128"/>
      <c r="FIZ74" s="128"/>
      <c r="FJH74" s="128"/>
      <c r="FJI74" s="128"/>
      <c r="FJJ74" s="128"/>
      <c r="FJK74" s="128"/>
      <c r="FJL74" s="128"/>
      <c r="FJM74" s="128"/>
      <c r="FJN74" s="128"/>
      <c r="FJO74" s="128"/>
      <c r="FJP74" s="128"/>
      <c r="FJQ74" s="128"/>
      <c r="FJR74" s="128"/>
      <c r="FJS74" s="128"/>
      <c r="FJT74" s="128"/>
      <c r="FJU74" s="128"/>
      <c r="FSU74" s="128"/>
      <c r="FSV74" s="128"/>
      <c r="FTD74" s="128"/>
      <c r="FTE74" s="128"/>
      <c r="FTF74" s="128"/>
      <c r="FTG74" s="128"/>
      <c r="FTH74" s="128"/>
      <c r="FTI74" s="128"/>
      <c r="FTJ74" s="128"/>
      <c r="FTK74" s="128"/>
      <c r="FTL74" s="128"/>
      <c r="FTM74" s="128"/>
      <c r="FTN74" s="128"/>
      <c r="FTO74" s="128"/>
      <c r="FTP74" s="128"/>
      <c r="FTQ74" s="128"/>
      <c r="GCQ74" s="128"/>
      <c r="GCR74" s="128"/>
      <c r="GCZ74" s="128"/>
      <c r="GDA74" s="128"/>
      <c r="GDB74" s="128"/>
      <c r="GDC74" s="128"/>
      <c r="GDD74" s="128"/>
      <c r="GDE74" s="128"/>
      <c r="GDF74" s="128"/>
      <c r="GDG74" s="128"/>
      <c r="GDH74" s="128"/>
      <c r="GDI74" s="128"/>
      <c r="GDJ74" s="128"/>
      <c r="GDK74" s="128"/>
      <c r="GDL74" s="128"/>
      <c r="GDM74" s="128"/>
      <c r="GMM74" s="128"/>
      <c r="GMN74" s="128"/>
      <c r="GMV74" s="128"/>
      <c r="GMW74" s="128"/>
      <c r="GMX74" s="128"/>
      <c r="GMY74" s="128"/>
      <c r="GMZ74" s="128"/>
      <c r="GNA74" s="128"/>
      <c r="GNB74" s="128"/>
      <c r="GNC74" s="128"/>
      <c r="GND74" s="128"/>
      <c r="GNE74" s="128"/>
      <c r="GNF74" s="128"/>
      <c r="GNG74" s="128"/>
      <c r="GNH74" s="128"/>
      <c r="GNI74" s="128"/>
      <c r="GWI74" s="128"/>
      <c r="GWJ74" s="128"/>
      <c r="GWR74" s="128"/>
      <c r="GWS74" s="128"/>
      <c r="GWT74" s="128"/>
      <c r="GWU74" s="128"/>
      <c r="GWV74" s="128"/>
      <c r="GWW74" s="128"/>
      <c r="GWX74" s="128"/>
      <c r="GWY74" s="128"/>
      <c r="GWZ74" s="128"/>
      <c r="GXA74" s="128"/>
      <c r="GXB74" s="128"/>
      <c r="GXC74" s="128"/>
      <c r="GXD74" s="128"/>
      <c r="GXE74" s="128"/>
      <c r="HGE74" s="128"/>
      <c r="HGF74" s="128"/>
      <c r="HGN74" s="128"/>
      <c r="HGO74" s="128"/>
      <c r="HGP74" s="128"/>
      <c r="HGQ74" s="128"/>
      <c r="HGR74" s="128"/>
      <c r="HGS74" s="128"/>
      <c r="HGT74" s="128"/>
      <c r="HGU74" s="128"/>
      <c r="HGV74" s="128"/>
      <c r="HGW74" s="128"/>
      <c r="HGX74" s="128"/>
      <c r="HGY74" s="128"/>
      <c r="HGZ74" s="128"/>
      <c r="HHA74" s="128"/>
      <c r="HQA74" s="128"/>
      <c r="HQB74" s="128"/>
      <c r="HQJ74" s="128"/>
      <c r="HQK74" s="128"/>
      <c r="HQL74" s="128"/>
      <c r="HQM74" s="128"/>
      <c r="HQN74" s="128"/>
      <c r="HQO74" s="128"/>
      <c r="HQP74" s="128"/>
      <c r="HQQ74" s="128"/>
      <c r="HQR74" s="128"/>
      <c r="HQS74" s="128"/>
      <c r="HQT74" s="128"/>
      <c r="HQU74" s="128"/>
      <c r="HQV74" s="128"/>
      <c r="HQW74" s="128"/>
      <c r="HZW74" s="128"/>
      <c r="HZX74" s="128"/>
      <c r="IAF74" s="128"/>
      <c r="IAG74" s="128"/>
      <c r="IAH74" s="128"/>
      <c r="IAI74" s="128"/>
      <c r="IAJ74" s="128"/>
      <c r="IAK74" s="128"/>
      <c r="IAL74" s="128"/>
      <c r="IAM74" s="128"/>
      <c r="IAN74" s="128"/>
      <c r="IAO74" s="128"/>
      <c r="IAP74" s="128"/>
      <c r="IAQ74" s="128"/>
      <c r="IAR74" s="128"/>
      <c r="IAS74" s="128"/>
      <c r="IJS74" s="128"/>
      <c r="IJT74" s="128"/>
      <c r="IKB74" s="128"/>
      <c r="IKC74" s="128"/>
      <c r="IKD74" s="128"/>
      <c r="IKE74" s="128"/>
      <c r="IKF74" s="128"/>
      <c r="IKG74" s="128"/>
      <c r="IKH74" s="128"/>
      <c r="IKI74" s="128"/>
      <c r="IKJ74" s="128"/>
      <c r="IKK74" s="128"/>
      <c r="IKL74" s="128"/>
      <c r="IKM74" s="128"/>
      <c r="IKN74" s="128"/>
      <c r="IKO74" s="128"/>
      <c r="ITO74" s="128"/>
      <c r="ITP74" s="128"/>
      <c r="ITX74" s="128"/>
      <c r="ITY74" s="128"/>
      <c r="ITZ74" s="128"/>
      <c r="IUA74" s="128"/>
      <c r="IUB74" s="128"/>
      <c r="IUC74" s="128"/>
      <c r="IUD74" s="128"/>
      <c r="IUE74" s="128"/>
      <c r="IUF74" s="128"/>
      <c r="IUG74" s="128"/>
      <c r="IUH74" s="128"/>
      <c r="IUI74" s="128"/>
      <c r="IUJ74" s="128"/>
      <c r="IUK74" s="128"/>
      <c r="JDK74" s="128"/>
      <c r="JDL74" s="128"/>
      <c r="JDT74" s="128"/>
      <c r="JDU74" s="128"/>
      <c r="JDV74" s="128"/>
      <c r="JDW74" s="128"/>
      <c r="JDX74" s="128"/>
      <c r="JDY74" s="128"/>
      <c r="JDZ74" s="128"/>
      <c r="JEA74" s="128"/>
      <c r="JEB74" s="128"/>
      <c r="JEC74" s="128"/>
      <c r="JED74" s="128"/>
      <c r="JEE74" s="128"/>
      <c r="JEF74" s="128"/>
      <c r="JEG74" s="128"/>
      <c r="JNG74" s="128"/>
      <c r="JNH74" s="128"/>
      <c r="JNP74" s="128"/>
      <c r="JNQ74" s="128"/>
      <c r="JNR74" s="128"/>
      <c r="JNS74" s="128"/>
      <c r="JNT74" s="128"/>
      <c r="JNU74" s="128"/>
      <c r="JNV74" s="128"/>
      <c r="JNW74" s="128"/>
      <c r="JNX74" s="128"/>
      <c r="JNY74" s="128"/>
      <c r="JNZ74" s="128"/>
      <c r="JOA74" s="128"/>
      <c r="JOB74" s="128"/>
      <c r="JOC74" s="128"/>
      <c r="JXC74" s="128"/>
      <c r="JXD74" s="128"/>
      <c r="JXL74" s="128"/>
      <c r="JXM74" s="128"/>
      <c r="JXN74" s="128"/>
      <c r="JXO74" s="128"/>
      <c r="JXP74" s="128"/>
      <c r="JXQ74" s="128"/>
      <c r="JXR74" s="128"/>
      <c r="JXS74" s="128"/>
      <c r="JXT74" s="128"/>
      <c r="JXU74" s="128"/>
      <c r="JXV74" s="128"/>
      <c r="JXW74" s="128"/>
      <c r="JXX74" s="128"/>
      <c r="JXY74" s="128"/>
      <c r="KGY74" s="128"/>
      <c r="KGZ74" s="128"/>
      <c r="KHH74" s="128"/>
      <c r="KHI74" s="128"/>
      <c r="KHJ74" s="128"/>
      <c r="KHK74" s="128"/>
      <c r="KHL74" s="128"/>
      <c r="KHM74" s="128"/>
      <c r="KHN74" s="128"/>
      <c r="KHO74" s="128"/>
      <c r="KHP74" s="128"/>
      <c r="KHQ74" s="128"/>
      <c r="KHR74" s="128"/>
      <c r="KHS74" s="128"/>
      <c r="KHT74" s="128"/>
      <c r="KHU74" s="128"/>
      <c r="KQU74" s="128"/>
      <c r="KQV74" s="128"/>
      <c r="KRD74" s="128"/>
      <c r="KRE74" s="128"/>
      <c r="KRF74" s="128"/>
      <c r="KRG74" s="128"/>
      <c r="KRH74" s="128"/>
      <c r="KRI74" s="128"/>
      <c r="KRJ74" s="128"/>
      <c r="KRK74" s="128"/>
      <c r="KRL74" s="128"/>
      <c r="KRM74" s="128"/>
      <c r="KRN74" s="128"/>
      <c r="KRO74" s="128"/>
      <c r="KRP74" s="128"/>
      <c r="KRQ74" s="128"/>
      <c r="LAQ74" s="128"/>
      <c r="LAR74" s="128"/>
      <c r="LAZ74" s="128"/>
      <c r="LBA74" s="128"/>
      <c r="LBB74" s="128"/>
      <c r="LBC74" s="128"/>
      <c r="LBD74" s="128"/>
      <c r="LBE74" s="128"/>
      <c r="LBF74" s="128"/>
      <c r="LBG74" s="128"/>
      <c r="LBH74" s="128"/>
      <c r="LBI74" s="128"/>
      <c r="LBJ74" s="128"/>
      <c r="LBK74" s="128"/>
      <c r="LBL74" s="128"/>
      <c r="LBM74" s="128"/>
      <c r="LKM74" s="128"/>
      <c r="LKN74" s="128"/>
      <c r="LKV74" s="128"/>
      <c r="LKW74" s="128"/>
      <c r="LKX74" s="128"/>
      <c r="LKY74" s="128"/>
      <c r="LKZ74" s="128"/>
      <c r="LLA74" s="128"/>
      <c r="LLB74" s="128"/>
      <c r="LLC74" s="128"/>
      <c r="LLD74" s="128"/>
      <c r="LLE74" s="128"/>
      <c r="LLF74" s="128"/>
      <c r="LLG74" s="128"/>
      <c r="LLH74" s="128"/>
      <c r="LLI74" s="128"/>
      <c r="LUI74" s="128"/>
      <c r="LUJ74" s="128"/>
      <c r="LUR74" s="128"/>
      <c r="LUS74" s="128"/>
      <c r="LUT74" s="128"/>
      <c r="LUU74" s="128"/>
      <c r="LUV74" s="128"/>
      <c r="LUW74" s="128"/>
      <c r="LUX74" s="128"/>
      <c r="LUY74" s="128"/>
      <c r="LUZ74" s="128"/>
      <c r="LVA74" s="128"/>
      <c r="LVB74" s="128"/>
      <c r="LVC74" s="128"/>
      <c r="LVD74" s="128"/>
      <c r="LVE74" s="128"/>
      <c r="MEE74" s="128"/>
      <c r="MEF74" s="128"/>
      <c r="MEN74" s="128"/>
      <c r="MEO74" s="128"/>
      <c r="MEP74" s="128"/>
      <c r="MEQ74" s="128"/>
      <c r="MER74" s="128"/>
      <c r="MES74" s="128"/>
      <c r="MET74" s="128"/>
      <c r="MEU74" s="128"/>
      <c r="MEV74" s="128"/>
      <c r="MEW74" s="128"/>
      <c r="MEX74" s="128"/>
      <c r="MEY74" s="128"/>
      <c r="MEZ74" s="128"/>
      <c r="MFA74" s="128"/>
      <c r="MOA74" s="128"/>
      <c r="MOB74" s="128"/>
      <c r="MOJ74" s="128"/>
      <c r="MOK74" s="128"/>
      <c r="MOL74" s="128"/>
      <c r="MOM74" s="128"/>
      <c r="MON74" s="128"/>
      <c r="MOO74" s="128"/>
      <c r="MOP74" s="128"/>
      <c r="MOQ74" s="128"/>
      <c r="MOR74" s="128"/>
      <c r="MOS74" s="128"/>
      <c r="MOT74" s="128"/>
      <c r="MOU74" s="128"/>
      <c r="MOV74" s="128"/>
      <c r="MOW74" s="128"/>
      <c r="MXW74" s="128"/>
      <c r="MXX74" s="128"/>
      <c r="MYF74" s="128"/>
      <c r="MYG74" s="128"/>
      <c r="MYH74" s="128"/>
      <c r="MYI74" s="128"/>
      <c r="MYJ74" s="128"/>
      <c r="MYK74" s="128"/>
      <c r="MYL74" s="128"/>
      <c r="MYM74" s="128"/>
      <c r="MYN74" s="128"/>
      <c r="MYO74" s="128"/>
      <c r="MYP74" s="128"/>
      <c r="MYQ74" s="128"/>
      <c r="MYR74" s="128"/>
      <c r="MYS74" s="128"/>
      <c r="NHS74" s="128"/>
      <c r="NHT74" s="128"/>
      <c r="NIB74" s="128"/>
      <c r="NIC74" s="128"/>
      <c r="NID74" s="128"/>
      <c r="NIE74" s="128"/>
      <c r="NIF74" s="128"/>
      <c r="NIG74" s="128"/>
      <c r="NIH74" s="128"/>
      <c r="NII74" s="128"/>
      <c r="NIJ74" s="128"/>
      <c r="NIK74" s="128"/>
      <c r="NIL74" s="128"/>
      <c r="NIM74" s="128"/>
      <c r="NIN74" s="128"/>
      <c r="NIO74" s="128"/>
      <c r="NRO74" s="128"/>
      <c r="NRP74" s="128"/>
      <c r="NRX74" s="128"/>
      <c r="NRY74" s="128"/>
      <c r="NRZ74" s="128"/>
      <c r="NSA74" s="128"/>
      <c r="NSB74" s="128"/>
      <c r="NSC74" s="128"/>
      <c r="NSD74" s="128"/>
      <c r="NSE74" s="128"/>
      <c r="NSF74" s="128"/>
      <c r="NSG74" s="128"/>
      <c r="NSH74" s="128"/>
      <c r="NSI74" s="128"/>
      <c r="NSJ74" s="128"/>
      <c r="NSK74" s="128"/>
      <c r="OBK74" s="128"/>
      <c r="OBL74" s="128"/>
      <c r="OBT74" s="128"/>
      <c r="OBU74" s="128"/>
      <c r="OBV74" s="128"/>
      <c r="OBW74" s="128"/>
      <c r="OBX74" s="128"/>
      <c r="OBY74" s="128"/>
      <c r="OBZ74" s="128"/>
      <c r="OCA74" s="128"/>
      <c r="OCB74" s="128"/>
      <c r="OCC74" s="128"/>
      <c r="OCD74" s="128"/>
      <c r="OCE74" s="128"/>
      <c r="OCF74" s="128"/>
      <c r="OCG74" s="128"/>
      <c r="OLG74" s="128"/>
      <c r="OLH74" s="128"/>
      <c r="OLP74" s="128"/>
      <c r="OLQ74" s="128"/>
      <c r="OLR74" s="128"/>
      <c r="OLS74" s="128"/>
      <c r="OLT74" s="128"/>
      <c r="OLU74" s="128"/>
      <c r="OLV74" s="128"/>
      <c r="OLW74" s="128"/>
      <c r="OLX74" s="128"/>
      <c r="OLY74" s="128"/>
      <c r="OLZ74" s="128"/>
      <c r="OMA74" s="128"/>
      <c r="OMB74" s="128"/>
      <c r="OMC74" s="128"/>
      <c r="OVC74" s="128"/>
      <c r="OVD74" s="128"/>
      <c r="OVL74" s="128"/>
      <c r="OVM74" s="128"/>
      <c r="OVN74" s="128"/>
      <c r="OVO74" s="128"/>
      <c r="OVP74" s="128"/>
      <c r="OVQ74" s="128"/>
      <c r="OVR74" s="128"/>
      <c r="OVS74" s="128"/>
      <c r="OVT74" s="128"/>
      <c r="OVU74" s="128"/>
      <c r="OVV74" s="128"/>
      <c r="OVW74" s="128"/>
      <c r="OVX74" s="128"/>
      <c r="OVY74" s="128"/>
      <c r="PEY74" s="128"/>
      <c r="PEZ74" s="128"/>
      <c r="PFH74" s="128"/>
      <c r="PFI74" s="128"/>
      <c r="PFJ74" s="128"/>
      <c r="PFK74" s="128"/>
      <c r="PFL74" s="128"/>
      <c r="PFM74" s="128"/>
      <c r="PFN74" s="128"/>
      <c r="PFO74" s="128"/>
      <c r="PFP74" s="128"/>
      <c r="PFQ74" s="128"/>
      <c r="PFR74" s="128"/>
      <c r="PFS74" s="128"/>
      <c r="PFT74" s="128"/>
      <c r="PFU74" s="128"/>
      <c r="POU74" s="128"/>
      <c r="POV74" s="128"/>
      <c r="PPD74" s="128"/>
      <c r="PPE74" s="128"/>
      <c r="PPF74" s="128"/>
      <c r="PPG74" s="128"/>
      <c r="PPH74" s="128"/>
      <c r="PPI74" s="128"/>
      <c r="PPJ74" s="128"/>
      <c r="PPK74" s="128"/>
      <c r="PPL74" s="128"/>
      <c r="PPM74" s="128"/>
      <c r="PPN74" s="128"/>
      <c r="PPO74" s="128"/>
      <c r="PPP74" s="128"/>
      <c r="PPQ74" s="128"/>
      <c r="PYQ74" s="128"/>
      <c r="PYR74" s="128"/>
      <c r="PYZ74" s="128"/>
      <c r="PZA74" s="128"/>
      <c r="PZB74" s="128"/>
      <c r="PZC74" s="128"/>
      <c r="PZD74" s="128"/>
      <c r="PZE74" s="128"/>
      <c r="PZF74" s="128"/>
      <c r="PZG74" s="128"/>
      <c r="PZH74" s="128"/>
      <c r="PZI74" s="128"/>
      <c r="PZJ74" s="128"/>
      <c r="PZK74" s="128"/>
      <c r="PZL74" s="128"/>
      <c r="PZM74" s="128"/>
      <c r="QIM74" s="128"/>
      <c r="QIN74" s="128"/>
      <c r="QIV74" s="128"/>
      <c r="QIW74" s="128"/>
      <c r="QIX74" s="128"/>
      <c r="QIY74" s="128"/>
      <c r="QIZ74" s="128"/>
      <c r="QJA74" s="128"/>
      <c r="QJB74" s="128"/>
      <c r="QJC74" s="128"/>
      <c r="QJD74" s="128"/>
      <c r="QJE74" s="128"/>
      <c r="QJF74" s="128"/>
      <c r="QJG74" s="128"/>
      <c r="QJH74" s="128"/>
      <c r="QJI74" s="128"/>
      <c r="QSI74" s="128"/>
      <c r="QSJ74" s="128"/>
      <c r="QSR74" s="128"/>
      <c r="QSS74" s="128"/>
      <c r="QST74" s="128"/>
      <c r="QSU74" s="128"/>
      <c r="QSV74" s="128"/>
      <c r="QSW74" s="128"/>
      <c r="QSX74" s="128"/>
      <c r="QSY74" s="128"/>
      <c r="QSZ74" s="128"/>
      <c r="QTA74" s="128"/>
      <c r="QTB74" s="128"/>
      <c r="QTC74" s="128"/>
      <c r="QTD74" s="128"/>
      <c r="QTE74" s="128"/>
      <c r="RCE74" s="128"/>
      <c r="RCF74" s="128"/>
      <c r="RCN74" s="128"/>
      <c r="RCO74" s="128"/>
      <c r="RCP74" s="128"/>
      <c r="RCQ74" s="128"/>
      <c r="RCR74" s="128"/>
      <c r="RCS74" s="128"/>
      <c r="RCT74" s="128"/>
      <c r="RCU74" s="128"/>
      <c r="RCV74" s="128"/>
      <c r="RCW74" s="128"/>
      <c r="RCX74" s="128"/>
      <c r="RCY74" s="128"/>
      <c r="RCZ74" s="128"/>
      <c r="RDA74" s="128"/>
      <c r="RMA74" s="128"/>
      <c r="RMB74" s="128"/>
      <c r="RMJ74" s="128"/>
      <c r="RMK74" s="128"/>
      <c r="RML74" s="128"/>
      <c r="RMM74" s="128"/>
      <c r="RMN74" s="128"/>
      <c r="RMO74" s="128"/>
      <c r="RMP74" s="128"/>
      <c r="RMQ74" s="128"/>
      <c r="RMR74" s="128"/>
      <c r="RMS74" s="128"/>
      <c r="RMT74" s="128"/>
      <c r="RMU74" s="128"/>
      <c r="RMV74" s="128"/>
      <c r="RMW74" s="128"/>
      <c r="RVW74" s="128"/>
      <c r="RVX74" s="128"/>
      <c r="RWF74" s="128"/>
      <c r="RWG74" s="128"/>
      <c r="RWH74" s="128"/>
      <c r="RWI74" s="128"/>
      <c r="RWJ74" s="128"/>
      <c r="RWK74" s="128"/>
      <c r="RWL74" s="128"/>
      <c r="RWM74" s="128"/>
      <c r="RWN74" s="128"/>
      <c r="RWO74" s="128"/>
      <c r="RWP74" s="128"/>
      <c r="RWQ74" s="128"/>
      <c r="RWR74" s="128"/>
      <c r="RWS74" s="128"/>
      <c r="SFS74" s="128"/>
      <c r="SFT74" s="128"/>
      <c r="SGB74" s="128"/>
      <c r="SGC74" s="128"/>
      <c r="SGD74" s="128"/>
      <c r="SGE74" s="128"/>
      <c r="SGF74" s="128"/>
      <c r="SGG74" s="128"/>
      <c r="SGH74" s="128"/>
      <c r="SGI74" s="128"/>
      <c r="SGJ74" s="128"/>
      <c r="SGK74" s="128"/>
      <c r="SGL74" s="128"/>
      <c r="SGM74" s="128"/>
      <c r="SGN74" s="128"/>
      <c r="SGO74" s="128"/>
      <c r="SPO74" s="128"/>
      <c r="SPP74" s="128"/>
      <c r="SPX74" s="128"/>
      <c r="SPY74" s="128"/>
      <c r="SPZ74" s="128"/>
      <c r="SQA74" s="128"/>
      <c r="SQB74" s="128"/>
      <c r="SQC74" s="128"/>
      <c r="SQD74" s="128"/>
      <c r="SQE74" s="128"/>
      <c r="SQF74" s="128"/>
      <c r="SQG74" s="128"/>
      <c r="SQH74" s="128"/>
      <c r="SQI74" s="128"/>
      <c r="SQJ74" s="128"/>
      <c r="SQK74" s="128"/>
      <c r="SZK74" s="128"/>
      <c r="SZL74" s="128"/>
      <c r="SZT74" s="128"/>
      <c r="SZU74" s="128"/>
      <c r="SZV74" s="128"/>
      <c r="SZW74" s="128"/>
      <c r="SZX74" s="128"/>
      <c r="SZY74" s="128"/>
      <c r="SZZ74" s="128"/>
      <c r="TAA74" s="128"/>
      <c r="TAB74" s="128"/>
      <c r="TAC74" s="128"/>
      <c r="TAD74" s="128"/>
      <c r="TAE74" s="128"/>
      <c r="TAF74" s="128"/>
      <c r="TAG74" s="128"/>
      <c r="TJG74" s="128"/>
      <c r="TJH74" s="128"/>
      <c r="TJP74" s="128"/>
      <c r="TJQ74" s="128"/>
      <c r="TJR74" s="128"/>
      <c r="TJS74" s="128"/>
      <c r="TJT74" s="128"/>
      <c r="TJU74" s="128"/>
      <c r="TJV74" s="128"/>
      <c r="TJW74" s="128"/>
      <c r="TJX74" s="128"/>
      <c r="TJY74" s="128"/>
      <c r="TJZ74" s="128"/>
      <c r="TKA74" s="128"/>
      <c r="TKB74" s="128"/>
      <c r="TKC74" s="128"/>
      <c r="TTC74" s="128"/>
      <c r="TTD74" s="128"/>
      <c r="TTL74" s="128"/>
      <c r="TTM74" s="128"/>
      <c r="TTN74" s="128"/>
      <c r="TTO74" s="128"/>
      <c r="TTP74" s="128"/>
      <c r="TTQ74" s="128"/>
      <c r="TTR74" s="128"/>
      <c r="TTS74" s="128"/>
      <c r="TTT74" s="128"/>
      <c r="TTU74" s="128"/>
      <c r="TTV74" s="128"/>
      <c r="TTW74" s="128"/>
      <c r="TTX74" s="128"/>
      <c r="TTY74" s="128"/>
      <c r="UCY74" s="128"/>
      <c r="UCZ74" s="128"/>
      <c r="UDH74" s="128"/>
      <c r="UDI74" s="128"/>
      <c r="UDJ74" s="128"/>
      <c r="UDK74" s="128"/>
      <c r="UDL74" s="128"/>
      <c r="UDM74" s="128"/>
      <c r="UDN74" s="128"/>
      <c r="UDO74" s="128"/>
      <c r="UDP74" s="128"/>
      <c r="UDQ74" s="128"/>
      <c r="UDR74" s="128"/>
      <c r="UDS74" s="128"/>
      <c r="UDT74" s="128"/>
      <c r="UDU74" s="128"/>
      <c r="UMU74" s="128"/>
      <c r="UMV74" s="128"/>
      <c r="UND74" s="128"/>
      <c r="UNE74" s="128"/>
      <c r="UNF74" s="128"/>
      <c r="UNG74" s="128"/>
      <c r="UNH74" s="128"/>
      <c r="UNI74" s="128"/>
      <c r="UNJ74" s="128"/>
      <c r="UNK74" s="128"/>
      <c r="UNL74" s="128"/>
      <c r="UNM74" s="128"/>
      <c r="UNN74" s="128"/>
      <c r="UNO74" s="128"/>
      <c r="UNP74" s="128"/>
      <c r="UNQ74" s="128"/>
      <c r="UWQ74" s="128"/>
      <c r="UWR74" s="128"/>
      <c r="UWZ74" s="128"/>
      <c r="UXA74" s="128"/>
      <c r="UXB74" s="128"/>
      <c r="UXC74" s="128"/>
      <c r="UXD74" s="128"/>
      <c r="UXE74" s="128"/>
      <c r="UXF74" s="128"/>
      <c r="UXG74" s="128"/>
      <c r="UXH74" s="128"/>
      <c r="UXI74" s="128"/>
      <c r="UXJ74" s="128"/>
      <c r="UXK74" s="128"/>
      <c r="UXL74" s="128"/>
      <c r="UXM74" s="128"/>
      <c r="VGM74" s="128"/>
      <c r="VGN74" s="128"/>
      <c r="VGV74" s="128"/>
      <c r="VGW74" s="128"/>
      <c r="VGX74" s="128"/>
      <c r="VGY74" s="128"/>
      <c r="VGZ74" s="128"/>
      <c r="VHA74" s="128"/>
      <c r="VHB74" s="128"/>
      <c r="VHC74" s="128"/>
      <c r="VHD74" s="128"/>
      <c r="VHE74" s="128"/>
      <c r="VHF74" s="128"/>
      <c r="VHG74" s="128"/>
      <c r="VHH74" s="128"/>
      <c r="VHI74" s="128"/>
      <c r="VQI74" s="128"/>
      <c r="VQJ74" s="128"/>
      <c r="VQR74" s="128"/>
      <c r="VQS74" s="128"/>
      <c r="VQT74" s="128"/>
      <c r="VQU74" s="128"/>
      <c r="VQV74" s="128"/>
      <c r="VQW74" s="128"/>
      <c r="VQX74" s="128"/>
      <c r="VQY74" s="128"/>
      <c r="VQZ74" s="128"/>
      <c r="VRA74" s="128"/>
      <c r="VRB74" s="128"/>
      <c r="VRC74" s="128"/>
      <c r="VRD74" s="128"/>
      <c r="VRE74" s="128"/>
      <c r="WAE74" s="128"/>
      <c r="WAF74" s="128"/>
      <c r="WAN74" s="128"/>
      <c r="WAO74" s="128"/>
      <c r="WAP74" s="128"/>
      <c r="WAQ74" s="128"/>
      <c r="WAR74" s="128"/>
      <c r="WAS74" s="128"/>
      <c r="WAT74" s="128"/>
      <c r="WAU74" s="128"/>
      <c r="WAV74" s="128"/>
      <c r="WAW74" s="128"/>
      <c r="WAX74" s="128"/>
      <c r="WAY74" s="128"/>
      <c r="WAZ74" s="128"/>
      <c r="WBA74" s="128"/>
      <c r="WKA74" s="128"/>
      <c r="WKB74" s="128"/>
      <c r="WKJ74" s="128"/>
      <c r="WKK74" s="128"/>
      <c r="WKL74" s="128"/>
      <c r="WKM74" s="128"/>
      <c r="WKN74" s="128"/>
      <c r="WKO74" s="128"/>
      <c r="WKP74" s="128"/>
      <c r="WKQ74" s="128"/>
      <c r="WKR74" s="128"/>
      <c r="WKS74" s="128"/>
      <c r="WKT74" s="128"/>
      <c r="WKU74" s="128"/>
      <c r="WKV74" s="128"/>
      <c r="WKW74" s="128"/>
      <c r="WTW74" s="128"/>
      <c r="WTX74" s="128"/>
      <c r="WUF74" s="128"/>
      <c r="WUG74" s="128"/>
      <c r="WUH74" s="128"/>
      <c r="WUI74" s="128"/>
      <c r="WUJ74" s="128"/>
      <c r="WUK74" s="128"/>
      <c r="WUL74" s="128"/>
      <c r="WUM74" s="128"/>
      <c r="WUN74" s="128"/>
      <c r="WUO74" s="128"/>
      <c r="WUP74" s="128"/>
      <c r="WUQ74" s="128"/>
      <c r="WUR74" s="128"/>
      <c r="WUS74" s="128"/>
    </row>
    <row r="75" spans="1:1009 1243:2033 2267:3057 3291:4081 4315:5105 5339:6129 6363:7153 7387:8177 8411:9201 9435:10225 10459:11249 11483:12273 12507:13297 13531:14321 14555:15345 15579:16113" outlineLevel="1">
      <c r="A75" s="137"/>
      <c r="B75" s="263" t="s">
        <v>33</v>
      </c>
      <c r="C75" s="248"/>
      <c r="D75" s="258">
        <v>100</v>
      </c>
      <c r="E75" s="257"/>
      <c r="F75" s="258">
        <v>100</v>
      </c>
      <c r="G75" s="245">
        <v>0</v>
      </c>
      <c r="H75" s="229">
        <f t="shared" si="6"/>
        <v>100</v>
      </c>
      <c r="I75" s="247"/>
      <c r="J75" s="274">
        <f>100000000/1000000</f>
        <v>100</v>
      </c>
      <c r="K75" s="247"/>
      <c r="L75" s="247"/>
      <c r="M75" s="248"/>
      <c r="HK75" s="128"/>
      <c r="HL75" s="128"/>
      <c r="HT75" s="128"/>
      <c r="HU75" s="128"/>
      <c r="HV75" s="128"/>
      <c r="HW75" s="128"/>
      <c r="HX75" s="128"/>
      <c r="HY75" s="128"/>
      <c r="HZ75" s="128"/>
      <c r="IA75" s="128"/>
      <c r="IB75" s="128"/>
      <c r="IC75" s="128"/>
      <c r="ID75" s="128"/>
      <c r="IE75" s="128"/>
      <c r="IF75" s="128"/>
      <c r="IG75" s="128"/>
      <c r="RG75" s="128"/>
      <c r="RH75" s="128"/>
      <c r="RP75" s="128"/>
      <c r="RQ75" s="128"/>
      <c r="RR75" s="128"/>
      <c r="RS75" s="128"/>
      <c r="RT75" s="128"/>
      <c r="RU75" s="128"/>
      <c r="RV75" s="128"/>
      <c r="RW75" s="128"/>
      <c r="RX75" s="128"/>
      <c r="RY75" s="128"/>
      <c r="RZ75" s="128"/>
      <c r="SA75" s="128"/>
      <c r="SB75" s="128"/>
      <c r="SC75" s="128"/>
      <c r="ABC75" s="128"/>
      <c r="ABD75" s="128"/>
      <c r="ABL75" s="128"/>
      <c r="ABM75" s="128"/>
      <c r="ABN75" s="128"/>
      <c r="ABO75" s="128"/>
      <c r="ABP75" s="128"/>
      <c r="ABQ75" s="128"/>
      <c r="ABR75" s="128"/>
      <c r="ABS75" s="128"/>
      <c r="ABT75" s="128"/>
      <c r="ABU75" s="128"/>
      <c r="ABV75" s="128"/>
      <c r="ABW75" s="128"/>
      <c r="ABX75" s="128"/>
      <c r="ABY75" s="128"/>
      <c r="AKY75" s="128"/>
      <c r="AKZ75" s="128"/>
      <c r="ALH75" s="128"/>
      <c r="ALI75" s="128"/>
      <c r="ALJ75" s="128"/>
      <c r="ALK75" s="128"/>
      <c r="ALL75" s="128"/>
      <c r="ALM75" s="128"/>
      <c r="ALN75" s="128"/>
      <c r="ALO75" s="128"/>
      <c r="ALP75" s="128"/>
      <c r="ALQ75" s="128"/>
      <c r="ALR75" s="128"/>
      <c r="ALS75" s="128"/>
      <c r="ALT75" s="128"/>
      <c r="ALU75" s="128"/>
      <c r="AUU75" s="128"/>
      <c r="AUV75" s="128"/>
      <c r="AVD75" s="128"/>
      <c r="AVE75" s="128"/>
      <c r="AVF75" s="128"/>
      <c r="AVG75" s="128"/>
      <c r="AVH75" s="128"/>
      <c r="AVI75" s="128"/>
      <c r="AVJ75" s="128"/>
      <c r="AVK75" s="128"/>
      <c r="AVL75" s="128"/>
      <c r="AVM75" s="128"/>
      <c r="AVN75" s="128"/>
      <c r="AVO75" s="128"/>
      <c r="AVP75" s="128"/>
      <c r="AVQ75" s="128"/>
      <c r="BEQ75" s="128"/>
      <c r="BER75" s="128"/>
      <c r="BEZ75" s="128"/>
      <c r="BFA75" s="128"/>
      <c r="BFB75" s="128"/>
      <c r="BFC75" s="128"/>
      <c r="BFD75" s="128"/>
      <c r="BFE75" s="128"/>
      <c r="BFF75" s="128"/>
      <c r="BFG75" s="128"/>
      <c r="BFH75" s="128"/>
      <c r="BFI75" s="128"/>
      <c r="BFJ75" s="128"/>
      <c r="BFK75" s="128"/>
      <c r="BFL75" s="128"/>
      <c r="BFM75" s="128"/>
      <c r="BOM75" s="128"/>
      <c r="BON75" s="128"/>
      <c r="BOV75" s="128"/>
      <c r="BOW75" s="128"/>
      <c r="BOX75" s="128"/>
      <c r="BOY75" s="128"/>
      <c r="BOZ75" s="128"/>
      <c r="BPA75" s="128"/>
      <c r="BPB75" s="128"/>
      <c r="BPC75" s="128"/>
      <c r="BPD75" s="128"/>
      <c r="BPE75" s="128"/>
      <c r="BPF75" s="128"/>
      <c r="BPG75" s="128"/>
      <c r="BPH75" s="128"/>
      <c r="BPI75" s="128"/>
      <c r="BYI75" s="128"/>
      <c r="BYJ75" s="128"/>
      <c r="BYR75" s="128"/>
      <c r="BYS75" s="128"/>
      <c r="BYT75" s="128"/>
      <c r="BYU75" s="128"/>
      <c r="BYV75" s="128"/>
      <c r="BYW75" s="128"/>
      <c r="BYX75" s="128"/>
      <c r="BYY75" s="128"/>
      <c r="BYZ75" s="128"/>
      <c r="BZA75" s="128"/>
      <c r="BZB75" s="128"/>
      <c r="BZC75" s="128"/>
      <c r="BZD75" s="128"/>
      <c r="BZE75" s="128"/>
      <c r="CIE75" s="128"/>
      <c r="CIF75" s="128"/>
      <c r="CIN75" s="128"/>
      <c r="CIO75" s="128"/>
      <c r="CIP75" s="128"/>
      <c r="CIQ75" s="128"/>
      <c r="CIR75" s="128"/>
      <c r="CIS75" s="128"/>
      <c r="CIT75" s="128"/>
      <c r="CIU75" s="128"/>
      <c r="CIV75" s="128"/>
      <c r="CIW75" s="128"/>
      <c r="CIX75" s="128"/>
      <c r="CIY75" s="128"/>
      <c r="CIZ75" s="128"/>
      <c r="CJA75" s="128"/>
      <c r="CSA75" s="128"/>
      <c r="CSB75" s="128"/>
      <c r="CSJ75" s="128"/>
      <c r="CSK75" s="128"/>
      <c r="CSL75" s="128"/>
      <c r="CSM75" s="128"/>
      <c r="CSN75" s="128"/>
      <c r="CSO75" s="128"/>
      <c r="CSP75" s="128"/>
      <c r="CSQ75" s="128"/>
      <c r="CSR75" s="128"/>
      <c r="CSS75" s="128"/>
      <c r="CST75" s="128"/>
      <c r="CSU75" s="128"/>
      <c r="CSV75" s="128"/>
      <c r="CSW75" s="128"/>
      <c r="DBW75" s="128"/>
      <c r="DBX75" s="128"/>
      <c r="DCF75" s="128"/>
      <c r="DCG75" s="128"/>
      <c r="DCH75" s="128"/>
      <c r="DCI75" s="128"/>
      <c r="DCJ75" s="128"/>
      <c r="DCK75" s="128"/>
      <c r="DCL75" s="128"/>
      <c r="DCM75" s="128"/>
      <c r="DCN75" s="128"/>
      <c r="DCO75" s="128"/>
      <c r="DCP75" s="128"/>
      <c r="DCQ75" s="128"/>
      <c r="DCR75" s="128"/>
      <c r="DCS75" s="128"/>
      <c r="DLS75" s="128"/>
      <c r="DLT75" s="128"/>
      <c r="DMB75" s="128"/>
      <c r="DMC75" s="128"/>
      <c r="DMD75" s="128"/>
      <c r="DME75" s="128"/>
      <c r="DMF75" s="128"/>
      <c r="DMG75" s="128"/>
      <c r="DMH75" s="128"/>
      <c r="DMI75" s="128"/>
      <c r="DMJ75" s="128"/>
      <c r="DMK75" s="128"/>
      <c r="DML75" s="128"/>
      <c r="DMM75" s="128"/>
      <c r="DMN75" s="128"/>
      <c r="DMO75" s="128"/>
      <c r="DVO75" s="128"/>
      <c r="DVP75" s="128"/>
      <c r="DVX75" s="128"/>
      <c r="DVY75" s="128"/>
      <c r="DVZ75" s="128"/>
      <c r="DWA75" s="128"/>
      <c r="DWB75" s="128"/>
      <c r="DWC75" s="128"/>
      <c r="DWD75" s="128"/>
      <c r="DWE75" s="128"/>
      <c r="DWF75" s="128"/>
      <c r="DWG75" s="128"/>
      <c r="DWH75" s="128"/>
      <c r="DWI75" s="128"/>
      <c r="DWJ75" s="128"/>
      <c r="DWK75" s="128"/>
      <c r="EFK75" s="128"/>
      <c r="EFL75" s="128"/>
      <c r="EFT75" s="128"/>
      <c r="EFU75" s="128"/>
      <c r="EFV75" s="128"/>
      <c r="EFW75" s="128"/>
      <c r="EFX75" s="128"/>
      <c r="EFY75" s="128"/>
      <c r="EFZ75" s="128"/>
      <c r="EGA75" s="128"/>
      <c r="EGB75" s="128"/>
      <c r="EGC75" s="128"/>
      <c r="EGD75" s="128"/>
      <c r="EGE75" s="128"/>
      <c r="EGF75" s="128"/>
      <c r="EGG75" s="128"/>
      <c r="EPG75" s="128"/>
      <c r="EPH75" s="128"/>
      <c r="EPP75" s="128"/>
      <c r="EPQ75" s="128"/>
      <c r="EPR75" s="128"/>
      <c r="EPS75" s="128"/>
      <c r="EPT75" s="128"/>
      <c r="EPU75" s="128"/>
      <c r="EPV75" s="128"/>
      <c r="EPW75" s="128"/>
      <c r="EPX75" s="128"/>
      <c r="EPY75" s="128"/>
      <c r="EPZ75" s="128"/>
      <c r="EQA75" s="128"/>
      <c r="EQB75" s="128"/>
      <c r="EQC75" s="128"/>
      <c r="EZC75" s="128"/>
      <c r="EZD75" s="128"/>
      <c r="EZL75" s="128"/>
      <c r="EZM75" s="128"/>
      <c r="EZN75" s="128"/>
      <c r="EZO75" s="128"/>
      <c r="EZP75" s="128"/>
      <c r="EZQ75" s="128"/>
      <c r="EZR75" s="128"/>
      <c r="EZS75" s="128"/>
      <c r="EZT75" s="128"/>
      <c r="EZU75" s="128"/>
      <c r="EZV75" s="128"/>
      <c r="EZW75" s="128"/>
      <c r="EZX75" s="128"/>
      <c r="EZY75" s="128"/>
      <c r="FIY75" s="128"/>
      <c r="FIZ75" s="128"/>
      <c r="FJH75" s="128"/>
      <c r="FJI75" s="128"/>
      <c r="FJJ75" s="128"/>
      <c r="FJK75" s="128"/>
      <c r="FJL75" s="128"/>
      <c r="FJM75" s="128"/>
      <c r="FJN75" s="128"/>
      <c r="FJO75" s="128"/>
      <c r="FJP75" s="128"/>
      <c r="FJQ75" s="128"/>
      <c r="FJR75" s="128"/>
      <c r="FJS75" s="128"/>
      <c r="FJT75" s="128"/>
      <c r="FJU75" s="128"/>
      <c r="FSU75" s="128"/>
      <c r="FSV75" s="128"/>
      <c r="FTD75" s="128"/>
      <c r="FTE75" s="128"/>
      <c r="FTF75" s="128"/>
      <c r="FTG75" s="128"/>
      <c r="FTH75" s="128"/>
      <c r="FTI75" s="128"/>
      <c r="FTJ75" s="128"/>
      <c r="FTK75" s="128"/>
      <c r="FTL75" s="128"/>
      <c r="FTM75" s="128"/>
      <c r="FTN75" s="128"/>
      <c r="FTO75" s="128"/>
      <c r="FTP75" s="128"/>
      <c r="FTQ75" s="128"/>
      <c r="GCQ75" s="128"/>
      <c r="GCR75" s="128"/>
      <c r="GCZ75" s="128"/>
      <c r="GDA75" s="128"/>
      <c r="GDB75" s="128"/>
      <c r="GDC75" s="128"/>
      <c r="GDD75" s="128"/>
      <c r="GDE75" s="128"/>
      <c r="GDF75" s="128"/>
      <c r="GDG75" s="128"/>
      <c r="GDH75" s="128"/>
      <c r="GDI75" s="128"/>
      <c r="GDJ75" s="128"/>
      <c r="GDK75" s="128"/>
      <c r="GDL75" s="128"/>
      <c r="GDM75" s="128"/>
      <c r="GMM75" s="128"/>
      <c r="GMN75" s="128"/>
      <c r="GMV75" s="128"/>
      <c r="GMW75" s="128"/>
      <c r="GMX75" s="128"/>
      <c r="GMY75" s="128"/>
      <c r="GMZ75" s="128"/>
      <c r="GNA75" s="128"/>
      <c r="GNB75" s="128"/>
      <c r="GNC75" s="128"/>
      <c r="GND75" s="128"/>
      <c r="GNE75" s="128"/>
      <c r="GNF75" s="128"/>
      <c r="GNG75" s="128"/>
      <c r="GNH75" s="128"/>
      <c r="GNI75" s="128"/>
      <c r="GWI75" s="128"/>
      <c r="GWJ75" s="128"/>
      <c r="GWR75" s="128"/>
      <c r="GWS75" s="128"/>
      <c r="GWT75" s="128"/>
      <c r="GWU75" s="128"/>
      <c r="GWV75" s="128"/>
      <c r="GWW75" s="128"/>
      <c r="GWX75" s="128"/>
      <c r="GWY75" s="128"/>
      <c r="GWZ75" s="128"/>
      <c r="GXA75" s="128"/>
      <c r="GXB75" s="128"/>
      <c r="GXC75" s="128"/>
      <c r="GXD75" s="128"/>
      <c r="GXE75" s="128"/>
      <c r="HGE75" s="128"/>
      <c r="HGF75" s="128"/>
      <c r="HGN75" s="128"/>
      <c r="HGO75" s="128"/>
      <c r="HGP75" s="128"/>
      <c r="HGQ75" s="128"/>
      <c r="HGR75" s="128"/>
      <c r="HGS75" s="128"/>
      <c r="HGT75" s="128"/>
      <c r="HGU75" s="128"/>
      <c r="HGV75" s="128"/>
      <c r="HGW75" s="128"/>
      <c r="HGX75" s="128"/>
      <c r="HGY75" s="128"/>
      <c r="HGZ75" s="128"/>
      <c r="HHA75" s="128"/>
      <c r="HQA75" s="128"/>
      <c r="HQB75" s="128"/>
      <c r="HQJ75" s="128"/>
      <c r="HQK75" s="128"/>
      <c r="HQL75" s="128"/>
      <c r="HQM75" s="128"/>
      <c r="HQN75" s="128"/>
      <c r="HQO75" s="128"/>
      <c r="HQP75" s="128"/>
      <c r="HQQ75" s="128"/>
      <c r="HQR75" s="128"/>
      <c r="HQS75" s="128"/>
      <c r="HQT75" s="128"/>
      <c r="HQU75" s="128"/>
      <c r="HQV75" s="128"/>
      <c r="HQW75" s="128"/>
      <c r="HZW75" s="128"/>
      <c r="HZX75" s="128"/>
      <c r="IAF75" s="128"/>
      <c r="IAG75" s="128"/>
      <c r="IAH75" s="128"/>
      <c r="IAI75" s="128"/>
      <c r="IAJ75" s="128"/>
      <c r="IAK75" s="128"/>
      <c r="IAL75" s="128"/>
      <c r="IAM75" s="128"/>
      <c r="IAN75" s="128"/>
      <c r="IAO75" s="128"/>
      <c r="IAP75" s="128"/>
      <c r="IAQ75" s="128"/>
      <c r="IAR75" s="128"/>
      <c r="IAS75" s="128"/>
      <c r="IJS75" s="128"/>
      <c r="IJT75" s="128"/>
      <c r="IKB75" s="128"/>
      <c r="IKC75" s="128"/>
      <c r="IKD75" s="128"/>
      <c r="IKE75" s="128"/>
      <c r="IKF75" s="128"/>
      <c r="IKG75" s="128"/>
      <c r="IKH75" s="128"/>
      <c r="IKI75" s="128"/>
      <c r="IKJ75" s="128"/>
      <c r="IKK75" s="128"/>
      <c r="IKL75" s="128"/>
      <c r="IKM75" s="128"/>
      <c r="IKN75" s="128"/>
      <c r="IKO75" s="128"/>
      <c r="ITO75" s="128"/>
      <c r="ITP75" s="128"/>
      <c r="ITX75" s="128"/>
      <c r="ITY75" s="128"/>
      <c r="ITZ75" s="128"/>
      <c r="IUA75" s="128"/>
      <c r="IUB75" s="128"/>
      <c r="IUC75" s="128"/>
      <c r="IUD75" s="128"/>
      <c r="IUE75" s="128"/>
      <c r="IUF75" s="128"/>
      <c r="IUG75" s="128"/>
      <c r="IUH75" s="128"/>
      <c r="IUI75" s="128"/>
      <c r="IUJ75" s="128"/>
      <c r="IUK75" s="128"/>
      <c r="JDK75" s="128"/>
      <c r="JDL75" s="128"/>
      <c r="JDT75" s="128"/>
      <c r="JDU75" s="128"/>
      <c r="JDV75" s="128"/>
      <c r="JDW75" s="128"/>
      <c r="JDX75" s="128"/>
      <c r="JDY75" s="128"/>
      <c r="JDZ75" s="128"/>
      <c r="JEA75" s="128"/>
      <c r="JEB75" s="128"/>
      <c r="JEC75" s="128"/>
      <c r="JED75" s="128"/>
      <c r="JEE75" s="128"/>
      <c r="JEF75" s="128"/>
      <c r="JEG75" s="128"/>
      <c r="JNG75" s="128"/>
      <c r="JNH75" s="128"/>
      <c r="JNP75" s="128"/>
      <c r="JNQ75" s="128"/>
      <c r="JNR75" s="128"/>
      <c r="JNS75" s="128"/>
      <c r="JNT75" s="128"/>
      <c r="JNU75" s="128"/>
      <c r="JNV75" s="128"/>
      <c r="JNW75" s="128"/>
      <c r="JNX75" s="128"/>
      <c r="JNY75" s="128"/>
      <c r="JNZ75" s="128"/>
      <c r="JOA75" s="128"/>
      <c r="JOB75" s="128"/>
      <c r="JOC75" s="128"/>
      <c r="JXC75" s="128"/>
      <c r="JXD75" s="128"/>
      <c r="JXL75" s="128"/>
      <c r="JXM75" s="128"/>
      <c r="JXN75" s="128"/>
      <c r="JXO75" s="128"/>
      <c r="JXP75" s="128"/>
      <c r="JXQ75" s="128"/>
      <c r="JXR75" s="128"/>
      <c r="JXS75" s="128"/>
      <c r="JXT75" s="128"/>
      <c r="JXU75" s="128"/>
      <c r="JXV75" s="128"/>
      <c r="JXW75" s="128"/>
      <c r="JXX75" s="128"/>
      <c r="JXY75" s="128"/>
      <c r="KGY75" s="128"/>
      <c r="KGZ75" s="128"/>
      <c r="KHH75" s="128"/>
      <c r="KHI75" s="128"/>
      <c r="KHJ75" s="128"/>
      <c r="KHK75" s="128"/>
      <c r="KHL75" s="128"/>
      <c r="KHM75" s="128"/>
      <c r="KHN75" s="128"/>
      <c r="KHO75" s="128"/>
      <c r="KHP75" s="128"/>
      <c r="KHQ75" s="128"/>
      <c r="KHR75" s="128"/>
      <c r="KHS75" s="128"/>
      <c r="KHT75" s="128"/>
      <c r="KHU75" s="128"/>
      <c r="KQU75" s="128"/>
      <c r="KQV75" s="128"/>
      <c r="KRD75" s="128"/>
      <c r="KRE75" s="128"/>
      <c r="KRF75" s="128"/>
      <c r="KRG75" s="128"/>
      <c r="KRH75" s="128"/>
      <c r="KRI75" s="128"/>
      <c r="KRJ75" s="128"/>
      <c r="KRK75" s="128"/>
      <c r="KRL75" s="128"/>
      <c r="KRM75" s="128"/>
      <c r="KRN75" s="128"/>
      <c r="KRO75" s="128"/>
      <c r="KRP75" s="128"/>
      <c r="KRQ75" s="128"/>
      <c r="LAQ75" s="128"/>
      <c r="LAR75" s="128"/>
      <c r="LAZ75" s="128"/>
      <c r="LBA75" s="128"/>
      <c r="LBB75" s="128"/>
      <c r="LBC75" s="128"/>
      <c r="LBD75" s="128"/>
      <c r="LBE75" s="128"/>
      <c r="LBF75" s="128"/>
      <c r="LBG75" s="128"/>
      <c r="LBH75" s="128"/>
      <c r="LBI75" s="128"/>
      <c r="LBJ75" s="128"/>
      <c r="LBK75" s="128"/>
      <c r="LBL75" s="128"/>
      <c r="LBM75" s="128"/>
      <c r="LKM75" s="128"/>
      <c r="LKN75" s="128"/>
      <c r="LKV75" s="128"/>
      <c r="LKW75" s="128"/>
      <c r="LKX75" s="128"/>
      <c r="LKY75" s="128"/>
      <c r="LKZ75" s="128"/>
      <c r="LLA75" s="128"/>
      <c r="LLB75" s="128"/>
      <c r="LLC75" s="128"/>
      <c r="LLD75" s="128"/>
      <c r="LLE75" s="128"/>
      <c r="LLF75" s="128"/>
      <c r="LLG75" s="128"/>
      <c r="LLH75" s="128"/>
      <c r="LLI75" s="128"/>
      <c r="LUI75" s="128"/>
      <c r="LUJ75" s="128"/>
      <c r="LUR75" s="128"/>
      <c r="LUS75" s="128"/>
      <c r="LUT75" s="128"/>
      <c r="LUU75" s="128"/>
      <c r="LUV75" s="128"/>
      <c r="LUW75" s="128"/>
      <c r="LUX75" s="128"/>
      <c r="LUY75" s="128"/>
      <c r="LUZ75" s="128"/>
      <c r="LVA75" s="128"/>
      <c r="LVB75" s="128"/>
      <c r="LVC75" s="128"/>
      <c r="LVD75" s="128"/>
      <c r="LVE75" s="128"/>
      <c r="MEE75" s="128"/>
      <c r="MEF75" s="128"/>
      <c r="MEN75" s="128"/>
      <c r="MEO75" s="128"/>
      <c r="MEP75" s="128"/>
      <c r="MEQ75" s="128"/>
      <c r="MER75" s="128"/>
      <c r="MES75" s="128"/>
      <c r="MET75" s="128"/>
      <c r="MEU75" s="128"/>
      <c r="MEV75" s="128"/>
      <c r="MEW75" s="128"/>
      <c r="MEX75" s="128"/>
      <c r="MEY75" s="128"/>
      <c r="MEZ75" s="128"/>
      <c r="MFA75" s="128"/>
      <c r="MOA75" s="128"/>
      <c r="MOB75" s="128"/>
      <c r="MOJ75" s="128"/>
      <c r="MOK75" s="128"/>
      <c r="MOL75" s="128"/>
      <c r="MOM75" s="128"/>
      <c r="MON75" s="128"/>
      <c r="MOO75" s="128"/>
      <c r="MOP75" s="128"/>
      <c r="MOQ75" s="128"/>
      <c r="MOR75" s="128"/>
      <c r="MOS75" s="128"/>
      <c r="MOT75" s="128"/>
      <c r="MOU75" s="128"/>
      <c r="MOV75" s="128"/>
      <c r="MOW75" s="128"/>
      <c r="MXW75" s="128"/>
      <c r="MXX75" s="128"/>
      <c r="MYF75" s="128"/>
      <c r="MYG75" s="128"/>
      <c r="MYH75" s="128"/>
      <c r="MYI75" s="128"/>
      <c r="MYJ75" s="128"/>
      <c r="MYK75" s="128"/>
      <c r="MYL75" s="128"/>
      <c r="MYM75" s="128"/>
      <c r="MYN75" s="128"/>
      <c r="MYO75" s="128"/>
      <c r="MYP75" s="128"/>
      <c r="MYQ75" s="128"/>
      <c r="MYR75" s="128"/>
      <c r="MYS75" s="128"/>
      <c r="NHS75" s="128"/>
      <c r="NHT75" s="128"/>
      <c r="NIB75" s="128"/>
      <c r="NIC75" s="128"/>
      <c r="NID75" s="128"/>
      <c r="NIE75" s="128"/>
      <c r="NIF75" s="128"/>
      <c r="NIG75" s="128"/>
      <c r="NIH75" s="128"/>
      <c r="NII75" s="128"/>
      <c r="NIJ75" s="128"/>
      <c r="NIK75" s="128"/>
      <c r="NIL75" s="128"/>
      <c r="NIM75" s="128"/>
      <c r="NIN75" s="128"/>
      <c r="NIO75" s="128"/>
      <c r="NRO75" s="128"/>
      <c r="NRP75" s="128"/>
      <c r="NRX75" s="128"/>
      <c r="NRY75" s="128"/>
      <c r="NRZ75" s="128"/>
      <c r="NSA75" s="128"/>
      <c r="NSB75" s="128"/>
      <c r="NSC75" s="128"/>
      <c r="NSD75" s="128"/>
      <c r="NSE75" s="128"/>
      <c r="NSF75" s="128"/>
      <c r="NSG75" s="128"/>
      <c r="NSH75" s="128"/>
      <c r="NSI75" s="128"/>
      <c r="NSJ75" s="128"/>
      <c r="NSK75" s="128"/>
      <c r="OBK75" s="128"/>
      <c r="OBL75" s="128"/>
      <c r="OBT75" s="128"/>
      <c r="OBU75" s="128"/>
      <c r="OBV75" s="128"/>
      <c r="OBW75" s="128"/>
      <c r="OBX75" s="128"/>
      <c r="OBY75" s="128"/>
      <c r="OBZ75" s="128"/>
      <c r="OCA75" s="128"/>
      <c r="OCB75" s="128"/>
      <c r="OCC75" s="128"/>
      <c r="OCD75" s="128"/>
      <c r="OCE75" s="128"/>
      <c r="OCF75" s="128"/>
      <c r="OCG75" s="128"/>
      <c r="OLG75" s="128"/>
      <c r="OLH75" s="128"/>
      <c r="OLP75" s="128"/>
      <c r="OLQ75" s="128"/>
      <c r="OLR75" s="128"/>
      <c r="OLS75" s="128"/>
      <c r="OLT75" s="128"/>
      <c r="OLU75" s="128"/>
      <c r="OLV75" s="128"/>
      <c r="OLW75" s="128"/>
      <c r="OLX75" s="128"/>
      <c r="OLY75" s="128"/>
      <c r="OLZ75" s="128"/>
      <c r="OMA75" s="128"/>
      <c r="OMB75" s="128"/>
      <c r="OMC75" s="128"/>
      <c r="OVC75" s="128"/>
      <c r="OVD75" s="128"/>
      <c r="OVL75" s="128"/>
      <c r="OVM75" s="128"/>
      <c r="OVN75" s="128"/>
      <c r="OVO75" s="128"/>
      <c r="OVP75" s="128"/>
      <c r="OVQ75" s="128"/>
      <c r="OVR75" s="128"/>
      <c r="OVS75" s="128"/>
      <c r="OVT75" s="128"/>
      <c r="OVU75" s="128"/>
      <c r="OVV75" s="128"/>
      <c r="OVW75" s="128"/>
      <c r="OVX75" s="128"/>
      <c r="OVY75" s="128"/>
      <c r="PEY75" s="128"/>
      <c r="PEZ75" s="128"/>
      <c r="PFH75" s="128"/>
      <c r="PFI75" s="128"/>
      <c r="PFJ75" s="128"/>
      <c r="PFK75" s="128"/>
      <c r="PFL75" s="128"/>
      <c r="PFM75" s="128"/>
      <c r="PFN75" s="128"/>
      <c r="PFO75" s="128"/>
      <c r="PFP75" s="128"/>
      <c r="PFQ75" s="128"/>
      <c r="PFR75" s="128"/>
      <c r="PFS75" s="128"/>
      <c r="PFT75" s="128"/>
      <c r="PFU75" s="128"/>
      <c r="POU75" s="128"/>
      <c r="POV75" s="128"/>
      <c r="PPD75" s="128"/>
      <c r="PPE75" s="128"/>
      <c r="PPF75" s="128"/>
      <c r="PPG75" s="128"/>
      <c r="PPH75" s="128"/>
      <c r="PPI75" s="128"/>
      <c r="PPJ75" s="128"/>
      <c r="PPK75" s="128"/>
      <c r="PPL75" s="128"/>
      <c r="PPM75" s="128"/>
      <c r="PPN75" s="128"/>
      <c r="PPO75" s="128"/>
      <c r="PPP75" s="128"/>
      <c r="PPQ75" s="128"/>
      <c r="PYQ75" s="128"/>
      <c r="PYR75" s="128"/>
      <c r="PYZ75" s="128"/>
      <c r="PZA75" s="128"/>
      <c r="PZB75" s="128"/>
      <c r="PZC75" s="128"/>
      <c r="PZD75" s="128"/>
      <c r="PZE75" s="128"/>
      <c r="PZF75" s="128"/>
      <c r="PZG75" s="128"/>
      <c r="PZH75" s="128"/>
      <c r="PZI75" s="128"/>
      <c r="PZJ75" s="128"/>
      <c r="PZK75" s="128"/>
      <c r="PZL75" s="128"/>
      <c r="PZM75" s="128"/>
      <c r="QIM75" s="128"/>
      <c r="QIN75" s="128"/>
      <c r="QIV75" s="128"/>
      <c r="QIW75" s="128"/>
      <c r="QIX75" s="128"/>
      <c r="QIY75" s="128"/>
      <c r="QIZ75" s="128"/>
      <c r="QJA75" s="128"/>
      <c r="QJB75" s="128"/>
      <c r="QJC75" s="128"/>
      <c r="QJD75" s="128"/>
      <c r="QJE75" s="128"/>
      <c r="QJF75" s="128"/>
      <c r="QJG75" s="128"/>
      <c r="QJH75" s="128"/>
      <c r="QJI75" s="128"/>
      <c r="QSI75" s="128"/>
      <c r="QSJ75" s="128"/>
      <c r="QSR75" s="128"/>
      <c r="QSS75" s="128"/>
      <c r="QST75" s="128"/>
      <c r="QSU75" s="128"/>
      <c r="QSV75" s="128"/>
      <c r="QSW75" s="128"/>
      <c r="QSX75" s="128"/>
      <c r="QSY75" s="128"/>
      <c r="QSZ75" s="128"/>
      <c r="QTA75" s="128"/>
      <c r="QTB75" s="128"/>
      <c r="QTC75" s="128"/>
      <c r="QTD75" s="128"/>
      <c r="QTE75" s="128"/>
      <c r="RCE75" s="128"/>
      <c r="RCF75" s="128"/>
      <c r="RCN75" s="128"/>
      <c r="RCO75" s="128"/>
      <c r="RCP75" s="128"/>
      <c r="RCQ75" s="128"/>
      <c r="RCR75" s="128"/>
      <c r="RCS75" s="128"/>
      <c r="RCT75" s="128"/>
      <c r="RCU75" s="128"/>
      <c r="RCV75" s="128"/>
      <c r="RCW75" s="128"/>
      <c r="RCX75" s="128"/>
      <c r="RCY75" s="128"/>
      <c r="RCZ75" s="128"/>
      <c r="RDA75" s="128"/>
      <c r="RMA75" s="128"/>
      <c r="RMB75" s="128"/>
      <c r="RMJ75" s="128"/>
      <c r="RMK75" s="128"/>
      <c r="RML75" s="128"/>
      <c r="RMM75" s="128"/>
      <c r="RMN75" s="128"/>
      <c r="RMO75" s="128"/>
      <c r="RMP75" s="128"/>
      <c r="RMQ75" s="128"/>
      <c r="RMR75" s="128"/>
      <c r="RMS75" s="128"/>
      <c r="RMT75" s="128"/>
      <c r="RMU75" s="128"/>
      <c r="RMV75" s="128"/>
      <c r="RMW75" s="128"/>
      <c r="RVW75" s="128"/>
      <c r="RVX75" s="128"/>
      <c r="RWF75" s="128"/>
      <c r="RWG75" s="128"/>
      <c r="RWH75" s="128"/>
      <c r="RWI75" s="128"/>
      <c r="RWJ75" s="128"/>
      <c r="RWK75" s="128"/>
      <c r="RWL75" s="128"/>
      <c r="RWM75" s="128"/>
      <c r="RWN75" s="128"/>
      <c r="RWO75" s="128"/>
      <c r="RWP75" s="128"/>
      <c r="RWQ75" s="128"/>
      <c r="RWR75" s="128"/>
      <c r="RWS75" s="128"/>
      <c r="SFS75" s="128"/>
      <c r="SFT75" s="128"/>
      <c r="SGB75" s="128"/>
      <c r="SGC75" s="128"/>
      <c r="SGD75" s="128"/>
      <c r="SGE75" s="128"/>
      <c r="SGF75" s="128"/>
      <c r="SGG75" s="128"/>
      <c r="SGH75" s="128"/>
      <c r="SGI75" s="128"/>
      <c r="SGJ75" s="128"/>
      <c r="SGK75" s="128"/>
      <c r="SGL75" s="128"/>
      <c r="SGM75" s="128"/>
      <c r="SGN75" s="128"/>
      <c r="SGO75" s="128"/>
      <c r="SPO75" s="128"/>
      <c r="SPP75" s="128"/>
      <c r="SPX75" s="128"/>
      <c r="SPY75" s="128"/>
      <c r="SPZ75" s="128"/>
      <c r="SQA75" s="128"/>
      <c r="SQB75" s="128"/>
      <c r="SQC75" s="128"/>
      <c r="SQD75" s="128"/>
      <c r="SQE75" s="128"/>
      <c r="SQF75" s="128"/>
      <c r="SQG75" s="128"/>
      <c r="SQH75" s="128"/>
      <c r="SQI75" s="128"/>
      <c r="SQJ75" s="128"/>
      <c r="SQK75" s="128"/>
      <c r="SZK75" s="128"/>
      <c r="SZL75" s="128"/>
      <c r="SZT75" s="128"/>
      <c r="SZU75" s="128"/>
      <c r="SZV75" s="128"/>
      <c r="SZW75" s="128"/>
      <c r="SZX75" s="128"/>
      <c r="SZY75" s="128"/>
      <c r="SZZ75" s="128"/>
      <c r="TAA75" s="128"/>
      <c r="TAB75" s="128"/>
      <c r="TAC75" s="128"/>
      <c r="TAD75" s="128"/>
      <c r="TAE75" s="128"/>
      <c r="TAF75" s="128"/>
      <c r="TAG75" s="128"/>
      <c r="TJG75" s="128"/>
      <c r="TJH75" s="128"/>
      <c r="TJP75" s="128"/>
      <c r="TJQ75" s="128"/>
      <c r="TJR75" s="128"/>
      <c r="TJS75" s="128"/>
      <c r="TJT75" s="128"/>
      <c r="TJU75" s="128"/>
      <c r="TJV75" s="128"/>
      <c r="TJW75" s="128"/>
      <c r="TJX75" s="128"/>
      <c r="TJY75" s="128"/>
      <c r="TJZ75" s="128"/>
      <c r="TKA75" s="128"/>
      <c r="TKB75" s="128"/>
      <c r="TKC75" s="128"/>
      <c r="TTC75" s="128"/>
      <c r="TTD75" s="128"/>
      <c r="TTL75" s="128"/>
      <c r="TTM75" s="128"/>
      <c r="TTN75" s="128"/>
      <c r="TTO75" s="128"/>
      <c r="TTP75" s="128"/>
      <c r="TTQ75" s="128"/>
      <c r="TTR75" s="128"/>
      <c r="TTS75" s="128"/>
      <c r="TTT75" s="128"/>
      <c r="TTU75" s="128"/>
      <c r="TTV75" s="128"/>
      <c r="TTW75" s="128"/>
      <c r="TTX75" s="128"/>
      <c r="TTY75" s="128"/>
      <c r="UCY75" s="128"/>
      <c r="UCZ75" s="128"/>
      <c r="UDH75" s="128"/>
      <c r="UDI75" s="128"/>
      <c r="UDJ75" s="128"/>
      <c r="UDK75" s="128"/>
      <c r="UDL75" s="128"/>
      <c r="UDM75" s="128"/>
      <c r="UDN75" s="128"/>
      <c r="UDO75" s="128"/>
      <c r="UDP75" s="128"/>
      <c r="UDQ75" s="128"/>
      <c r="UDR75" s="128"/>
      <c r="UDS75" s="128"/>
      <c r="UDT75" s="128"/>
      <c r="UDU75" s="128"/>
      <c r="UMU75" s="128"/>
      <c r="UMV75" s="128"/>
      <c r="UND75" s="128"/>
      <c r="UNE75" s="128"/>
      <c r="UNF75" s="128"/>
      <c r="UNG75" s="128"/>
      <c r="UNH75" s="128"/>
      <c r="UNI75" s="128"/>
      <c r="UNJ75" s="128"/>
      <c r="UNK75" s="128"/>
      <c r="UNL75" s="128"/>
      <c r="UNM75" s="128"/>
      <c r="UNN75" s="128"/>
      <c r="UNO75" s="128"/>
      <c r="UNP75" s="128"/>
      <c r="UNQ75" s="128"/>
      <c r="UWQ75" s="128"/>
      <c r="UWR75" s="128"/>
      <c r="UWZ75" s="128"/>
      <c r="UXA75" s="128"/>
      <c r="UXB75" s="128"/>
      <c r="UXC75" s="128"/>
      <c r="UXD75" s="128"/>
      <c r="UXE75" s="128"/>
      <c r="UXF75" s="128"/>
      <c r="UXG75" s="128"/>
      <c r="UXH75" s="128"/>
      <c r="UXI75" s="128"/>
      <c r="UXJ75" s="128"/>
      <c r="UXK75" s="128"/>
      <c r="UXL75" s="128"/>
      <c r="UXM75" s="128"/>
      <c r="VGM75" s="128"/>
      <c r="VGN75" s="128"/>
      <c r="VGV75" s="128"/>
      <c r="VGW75" s="128"/>
      <c r="VGX75" s="128"/>
      <c r="VGY75" s="128"/>
      <c r="VGZ75" s="128"/>
      <c r="VHA75" s="128"/>
      <c r="VHB75" s="128"/>
      <c r="VHC75" s="128"/>
      <c r="VHD75" s="128"/>
      <c r="VHE75" s="128"/>
      <c r="VHF75" s="128"/>
      <c r="VHG75" s="128"/>
      <c r="VHH75" s="128"/>
      <c r="VHI75" s="128"/>
      <c r="VQI75" s="128"/>
      <c r="VQJ75" s="128"/>
      <c r="VQR75" s="128"/>
      <c r="VQS75" s="128"/>
      <c r="VQT75" s="128"/>
      <c r="VQU75" s="128"/>
      <c r="VQV75" s="128"/>
      <c r="VQW75" s="128"/>
      <c r="VQX75" s="128"/>
      <c r="VQY75" s="128"/>
      <c r="VQZ75" s="128"/>
      <c r="VRA75" s="128"/>
      <c r="VRB75" s="128"/>
      <c r="VRC75" s="128"/>
      <c r="VRD75" s="128"/>
      <c r="VRE75" s="128"/>
      <c r="WAE75" s="128"/>
      <c r="WAF75" s="128"/>
      <c r="WAN75" s="128"/>
      <c r="WAO75" s="128"/>
      <c r="WAP75" s="128"/>
      <c r="WAQ75" s="128"/>
      <c r="WAR75" s="128"/>
      <c r="WAS75" s="128"/>
      <c r="WAT75" s="128"/>
      <c r="WAU75" s="128"/>
      <c r="WAV75" s="128"/>
      <c r="WAW75" s="128"/>
      <c r="WAX75" s="128"/>
      <c r="WAY75" s="128"/>
      <c r="WAZ75" s="128"/>
      <c r="WBA75" s="128"/>
      <c r="WKA75" s="128"/>
      <c r="WKB75" s="128"/>
      <c r="WKJ75" s="128"/>
      <c r="WKK75" s="128"/>
      <c r="WKL75" s="128"/>
      <c r="WKM75" s="128"/>
      <c r="WKN75" s="128"/>
      <c r="WKO75" s="128"/>
      <c r="WKP75" s="128"/>
      <c r="WKQ75" s="128"/>
      <c r="WKR75" s="128"/>
      <c r="WKS75" s="128"/>
      <c r="WKT75" s="128"/>
      <c r="WKU75" s="128"/>
      <c r="WKV75" s="128"/>
      <c r="WKW75" s="128"/>
      <c r="WTW75" s="128"/>
      <c r="WTX75" s="128"/>
      <c r="WUF75" s="128"/>
      <c r="WUG75" s="128"/>
      <c r="WUH75" s="128"/>
      <c r="WUI75" s="128"/>
      <c r="WUJ75" s="128"/>
      <c r="WUK75" s="128"/>
      <c r="WUL75" s="128"/>
      <c r="WUM75" s="128"/>
      <c r="WUN75" s="128"/>
      <c r="WUO75" s="128"/>
      <c r="WUP75" s="128"/>
      <c r="WUQ75" s="128"/>
      <c r="WUR75" s="128"/>
      <c r="WUS75" s="128"/>
    </row>
    <row r="76" spans="1:1009 1243:2033 2267:3057 3291:4081 4315:5105 5339:6129 6363:7153 7387:8177 8411:9201 9435:10225 10459:11249 11483:12273 12507:13297 13531:14321 14555:15345 15579:16113" outlineLevel="1">
      <c r="A76" s="137"/>
      <c r="B76" s="263" t="s">
        <v>34</v>
      </c>
      <c r="C76" s="248"/>
      <c r="D76" s="258">
        <v>42.281999999999996</v>
      </c>
      <c r="E76" s="257"/>
      <c r="F76" s="258">
        <v>42.281999999999996</v>
      </c>
      <c r="G76" s="245">
        <v>0</v>
      </c>
      <c r="H76" s="229">
        <f t="shared" si="6"/>
        <v>0</v>
      </c>
      <c r="I76" s="247"/>
      <c r="J76" s="247"/>
      <c r="K76" s="247"/>
      <c r="L76" s="247"/>
      <c r="M76" s="248"/>
      <c r="HK76" s="128"/>
      <c r="HL76" s="128"/>
      <c r="HT76" s="128"/>
      <c r="HU76" s="128"/>
      <c r="HV76" s="128"/>
      <c r="HW76" s="128"/>
      <c r="HX76" s="128"/>
      <c r="HY76" s="128"/>
      <c r="HZ76" s="128"/>
      <c r="IA76" s="128"/>
      <c r="IB76" s="128"/>
      <c r="IC76" s="128"/>
      <c r="ID76" s="128"/>
      <c r="IE76" s="128"/>
      <c r="IF76" s="128"/>
      <c r="IG76" s="128"/>
      <c r="RG76" s="128"/>
      <c r="RH76" s="128"/>
      <c r="RP76" s="128"/>
      <c r="RQ76" s="128"/>
      <c r="RR76" s="128"/>
      <c r="RS76" s="128"/>
      <c r="RT76" s="128"/>
      <c r="RU76" s="128"/>
      <c r="RV76" s="128"/>
      <c r="RW76" s="128"/>
      <c r="RX76" s="128"/>
      <c r="RY76" s="128"/>
      <c r="RZ76" s="128"/>
      <c r="SA76" s="128"/>
      <c r="SB76" s="128"/>
      <c r="SC76" s="128"/>
      <c r="ABC76" s="128"/>
      <c r="ABD76" s="128"/>
      <c r="ABL76" s="128"/>
      <c r="ABM76" s="128"/>
      <c r="ABN76" s="128"/>
      <c r="ABO76" s="128"/>
      <c r="ABP76" s="128"/>
      <c r="ABQ76" s="128"/>
      <c r="ABR76" s="128"/>
      <c r="ABS76" s="128"/>
      <c r="ABT76" s="128"/>
      <c r="ABU76" s="128"/>
      <c r="ABV76" s="128"/>
      <c r="ABW76" s="128"/>
      <c r="ABX76" s="128"/>
      <c r="ABY76" s="128"/>
      <c r="AKY76" s="128"/>
      <c r="AKZ76" s="128"/>
      <c r="ALH76" s="128"/>
      <c r="ALI76" s="128"/>
      <c r="ALJ76" s="128"/>
      <c r="ALK76" s="128"/>
      <c r="ALL76" s="128"/>
      <c r="ALM76" s="128"/>
      <c r="ALN76" s="128"/>
      <c r="ALO76" s="128"/>
      <c r="ALP76" s="128"/>
      <c r="ALQ76" s="128"/>
      <c r="ALR76" s="128"/>
      <c r="ALS76" s="128"/>
      <c r="ALT76" s="128"/>
      <c r="ALU76" s="128"/>
      <c r="AUU76" s="128"/>
      <c r="AUV76" s="128"/>
      <c r="AVD76" s="128"/>
      <c r="AVE76" s="128"/>
      <c r="AVF76" s="128"/>
      <c r="AVG76" s="128"/>
      <c r="AVH76" s="128"/>
      <c r="AVI76" s="128"/>
      <c r="AVJ76" s="128"/>
      <c r="AVK76" s="128"/>
      <c r="AVL76" s="128"/>
      <c r="AVM76" s="128"/>
      <c r="AVN76" s="128"/>
      <c r="AVO76" s="128"/>
      <c r="AVP76" s="128"/>
      <c r="AVQ76" s="128"/>
      <c r="BEQ76" s="128"/>
      <c r="BER76" s="128"/>
      <c r="BEZ76" s="128"/>
      <c r="BFA76" s="128"/>
      <c r="BFB76" s="128"/>
      <c r="BFC76" s="128"/>
      <c r="BFD76" s="128"/>
      <c r="BFE76" s="128"/>
      <c r="BFF76" s="128"/>
      <c r="BFG76" s="128"/>
      <c r="BFH76" s="128"/>
      <c r="BFI76" s="128"/>
      <c r="BFJ76" s="128"/>
      <c r="BFK76" s="128"/>
      <c r="BFL76" s="128"/>
      <c r="BFM76" s="128"/>
      <c r="BOM76" s="128"/>
      <c r="BON76" s="128"/>
      <c r="BOV76" s="128"/>
      <c r="BOW76" s="128"/>
      <c r="BOX76" s="128"/>
      <c r="BOY76" s="128"/>
      <c r="BOZ76" s="128"/>
      <c r="BPA76" s="128"/>
      <c r="BPB76" s="128"/>
      <c r="BPC76" s="128"/>
      <c r="BPD76" s="128"/>
      <c r="BPE76" s="128"/>
      <c r="BPF76" s="128"/>
      <c r="BPG76" s="128"/>
      <c r="BPH76" s="128"/>
      <c r="BPI76" s="128"/>
      <c r="BYI76" s="128"/>
      <c r="BYJ76" s="128"/>
      <c r="BYR76" s="128"/>
      <c r="BYS76" s="128"/>
      <c r="BYT76" s="128"/>
      <c r="BYU76" s="128"/>
      <c r="BYV76" s="128"/>
      <c r="BYW76" s="128"/>
      <c r="BYX76" s="128"/>
      <c r="BYY76" s="128"/>
      <c r="BYZ76" s="128"/>
      <c r="BZA76" s="128"/>
      <c r="BZB76" s="128"/>
      <c r="BZC76" s="128"/>
      <c r="BZD76" s="128"/>
      <c r="BZE76" s="128"/>
      <c r="CIE76" s="128"/>
      <c r="CIF76" s="128"/>
      <c r="CIN76" s="128"/>
      <c r="CIO76" s="128"/>
      <c r="CIP76" s="128"/>
      <c r="CIQ76" s="128"/>
      <c r="CIR76" s="128"/>
      <c r="CIS76" s="128"/>
      <c r="CIT76" s="128"/>
      <c r="CIU76" s="128"/>
      <c r="CIV76" s="128"/>
      <c r="CIW76" s="128"/>
      <c r="CIX76" s="128"/>
      <c r="CIY76" s="128"/>
      <c r="CIZ76" s="128"/>
      <c r="CJA76" s="128"/>
      <c r="CSA76" s="128"/>
      <c r="CSB76" s="128"/>
      <c r="CSJ76" s="128"/>
      <c r="CSK76" s="128"/>
      <c r="CSL76" s="128"/>
      <c r="CSM76" s="128"/>
      <c r="CSN76" s="128"/>
      <c r="CSO76" s="128"/>
      <c r="CSP76" s="128"/>
      <c r="CSQ76" s="128"/>
      <c r="CSR76" s="128"/>
      <c r="CSS76" s="128"/>
      <c r="CST76" s="128"/>
      <c r="CSU76" s="128"/>
      <c r="CSV76" s="128"/>
      <c r="CSW76" s="128"/>
      <c r="DBW76" s="128"/>
      <c r="DBX76" s="128"/>
      <c r="DCF76" s="128"/>
      <c r="DCG76" s="128"/>
      <c r="DCH76" s="128"/>
      <c r="DCI76" s="128"/>
      <c r="DCJ76" s="128"/>
      <c r="DCK76" s="128"/>
      <c r="DCL76" s="128"/>
      <c r="DCM76" s="128"/>
      <c r="DCN76" s="128"/>
      <c r="DCO76" s="128"/>
      <c r="DCP76" s="128"/>
      <c r="DCQ76" s="128"/>
      <c r="DCR76" s="128"/>
      <c r="DCS76" s="128"/>
      <c r="DLS76" s="128"/>
      <c r="DLT76" s="128"/>
      <c r="DMB76" s="128"/>
      <c r="DMC76" s="128"/>
      <c r="DMD76" s="128"/>
      <c r="DME76" s="128"/>
      <c r="DMF76" s="128"/>
      <c r="DMG76" s="128"/>
      <c r="DMH76" s="128"/>
      <c r="DMI76" s="128"/>
      <c r="DMJ76" s="128"/>
      <c r="DMK76" s="128"/>
      <c r="DML76" s="128"/>
      <c r="DMM76" s="128"/>
      <c r="DMN76" s="128"/>
      <c r="DMO76" s="128"/>
      <c r="DVO76" s="128"/>
      <c r="DVP76" s="128"/>
      <c r="DVX76" s="128"/>
      <c r="DVY76" s="128"/>
      <c r="DVZ76" s="128"/>
      <c r="DWA76" s="128"/>
      <c r="DWB76" s="128"/>
      <c r="DWC76" s="128"/>
      <c r="DWD76" s="128"/>
      <c r="DWE76" s="128"/>
      <c r="DWF76" s="128"/>
      <c r="DWG76" s="128"/>
      <c r="DWH76" s="128"/>
      <c r="DWI76" s="128"/>
      <c r="DWJ76" s="128"/>
      <c r="DWK76" s="128"/>
      <c r="EFK76" s="128"/>
      <c r="EFL76" s="128"/>
      <c r="EFT76" s="128"/>
      <c r="EFU76" s="128"/>
      <c r="EFV76" s="128"/>
      <c r="EFW76" s="128"/>
      <c r="EFX76" s="128"/>
      <c r="EFY76" s="128"/>
      <c r="EFZ76" s="128"/>
      <c r="EGA76" s="128"/>
      <c r="EGB76" s="128"/>
      <c r="EGC76" s="128"/>
      <c r="EGD76" s="128"/>
      <c r="EGE76" s="128"/>
      <c r="EGF76" s="128"/>
      <c r="EGG76" s="128"/>
      <c r="EPG76" s="128"/>
      <c r="EPH76" s="128"/>
      <c r="EPP76" s="128"/>
      <c r="EPQ76" s="128"/>
      <c r="EPR76" s="128"/>
      <c r="EPS76" s="128"/>
      <c r="EPT76" s="128"/>
      <c r="EPU76" s="128"/>
      <c r="EPV76" s="128"/>
      <c r="EPW76" s="128"/>
      <c r="EPX76" s="128"/>
      <c r="EPY76" s="128"/>
      <c r="EPZ76" s="128"/>
      <c r="EQA76" s="128"/>
      <c r="EQB76" s="128"/>
      <c r="EQC76" s="128"/>
      <c r="EZC76" s="128"/>
      <c r="EZD76" s="128"/>
      <c r="EZL76" s="128"/>
      <c r="EZM76" s="128"/>
      <c r="EZN76" s="128"/>
      <c r="EZO76" s="128"/>
      <c r="EZP76" s="128"/>
      <c r="EZQ76" s="128"/>
      <c r="EZR76" s="128"/>
      <c r="EZS76" s="128"/>
      <c r="EZT76" s="128"/>
      <c r="EZU76" s="128"/>
      <c r="EZV76" s="128"/>
      <c r="EZW76" s="128"/>
      <c r="EZX76" s="128"/>
      <c r="EZY76" s="128"/>
      <c r="FIY76" s="128"/>
      <c r="FIZ76" s="128"/>
      <c r="FJH76" s="128"/>
      <c r="FJI76" s="128"/>
      <c r="FJJ76" s="128"/>
      <c r="FJK76" s="128"/>
      <c r="FJL76" s="128"/>
      <c r="FJM76" s="128"/>
      <c r="FJN76" s="128"/>
      <c r="FJO76" s="128"/>
      <c r="FJP76" s="128"/>
      <c r="FJQ76" s="128"/>
      <c r="FJR76" s="128"/>
      <c r="FJS76" s="128"/>
      <c r="FJT76" s="128"/>
      <c r="FJU76" s="128"/>
      <c r="FSU76" s="128"/>
      <c r="FSV76" s="128"/>
      <c r="FTD76" s="128"/>
      <c r="FTE76" s="128"/>
      <c r="FTF76" s="128"/>
      <c r="FTG76" s="128"/>
      <c r="FTH76" s="128"/>
      <c r="FTI76" s="128"/>
      <c r="FTJ76" s="128"/>
      <c r="FTK76" s="128"/>
      <c r="FTL76" s="128"/>
      <c r="FTM76" s="128"/>
      <c r="FTN76" s="128"/>
      <c r="FTO76" s="128"/>
      <c r="FTP76" s="128"/>
      <c r="FTQ76" s="128"/>
      <c r="GCQ76" s="128"/>
      <c r="GCR76" s="128"/>
      <c r="GCZ76" s="128"/>
      <c r="GDA76" s="128"/>
      <c r="GDB76" s="128"/>
      <c r="GDC76" s="128"/>
      <c r="GDD76" s="128"/>
      <c r="GDE76" s="128"/>
      <c r="GDF76" s="128"/>
      <c r="GDG76" s="128"/>
      <c r="GDH76" s="128"/>
      <c r="GDI76" s="128"/>
      <c r="GDJ76" s="128"/>
      <c r="GDK76" s="128"/>
      <c r="GDL76" s="128"/>
      <c r="GDM76" s="128"/>
      <c r="GMM76" s="128"/>
      <c r="GMN76" s="128"/>
      <c r="GMV76" s="128"/>
      <c r="GMW76" s="128"/>
      <c r="GMX76" s="128"/>
      <c r="GMY76" s="128"/>
      <c r="GMZ76" s="128"/>
      <c r="GNA76" s="128"/>
      <c r="GNB76" s="128"/>
      <c r="GNC76" s="128"/>
      <c r="GND76" s="128"/>
      <c r="GNE76" s="128"/>
      <c r="GNF76" s="128"/>
      <c r="GNG76" s="128"/>
      <c r="GNH76" s="128"/>
      <c r="GNI76" s="128"/>
      <c r="GWI76" s="128"/>
      <c r="GWJ76" s="128"/>
      <c r="GWR76" s="128"/>
      <c r="GWS76" s="128"/>
      <c r="GWT76" s="128"/>
      <c r="GWU76" s="128"/>
      <c r="GWV76" s="128"/>
      <c r="GWW76" s="128"/>
      <c r="GWX76" s="128"/>
      <c r="GWY76" s="128"/>
      <c r="GWZ76" s="128"/>
      <c r="GXA76" s="128"/>
      <c r="GXB76" s="128"/>
      <c r="GXC76" s="128"/>
      <c r="GXD76" s="128"/>
      <c r="GXE76" s="128"/>
      <c r="HGE76" s="128"/>
      <c r="HGF76" s="128"/>
      <c r="HGN76" s="128"/>
      <c r="HGO76" s="128"/>
      <c r="HGP76" s="128"/>
      <c r="HGQ76" s="128"/>
      <c r="HGR76" s="128"/>
      <c r="HGS76" s="128"/>
      <c r="HGT76" s="128"/>
      <c r="HGU76" s="128"/>
      <c r="HGV76" s="128"/>
      <c r="HGW76" s="128"/>
      <c r="HGX76" s="128"/>
      <c r="HGY76" s="128"/>
      <c r="HGZ76" s="128"/>
      <c r="HHA76" s="128"/>
      <c r="HQA76" s="128"/>
      <c r="HQB76" s="128"/>
      <c r="HQJ76" s="128"/>
      <c r="HQK76" s="128"/>
      <c r="HQL76" s="128"/>
      <c r="HQM76" s="128"/>
      <c r="HQN76" s="128"/>
      <c r="HQO76" s="128"/>
      <c r="HQP76" s="128"/>
      <c r="HQQ76" s="128"/>
      <c r="HQR76" s="128"/>
      <c r="HQS76" s="128"/>
      <c r="HQT76" s="128"/>
      <c r="HQU76" s="128"/>
      <c r="HQV76" s="128"/>
      <c r="HQW76" s="128"/>
      <c r="HZW76" s="128"/>
      <c r="HZX76" s="128"/>
      <c r="IAF76" s="128"/>
      <c r="IAG76" s="128"/>
      <c r="IAH76" s="128"/>
      <c r="IAI76" s="128"/>
      <c r="IAJ76" s="128"/>
      <c r="IAK76" s="128"/>
      <c r="IAL76" s="128"/>
      <c r="IAM76" s="128"/>
      <c r="IAN76" s="128"/>
      <c r="IAO76" s="128"/>
      <c r="IAP76" s="128"/>
      <c r="IAQ76" s="128"/>
      <c r="IAR76" s="128"/>
      <c r="IAS76" s="128"/>
      <c r="IJS76" s="128"/>
      <c r="IJT76" s="128"/>
      <c r="IKB76" s="128"/>
      <c r="IKC76" s="128"/>
      <c r="IKD76" s="128"/>
      <c r="IKE76" s="128"/>
      <c r="IKF76" s="128"/>
      <c r="IKG76" s="128"/>
      <c r="IKH76" s="128"/>
      <c r="IKI76" s="128"/>
      <c r="IKJ76" s="128"/>
      <c r="IKK76" s="128"/>
      <c r="IKL76" s="128"/>
      <c r="IKM76" s="128"/>
      <c r="IKN76" s="128"/>
      <c r="IKO76" s="128"/>
      <c r="ITO76" s="128"/>
      <c r="ITP76" s="128"/>
      <c r="ITX76" s="128"/>
      <c r="ITY76" s="128"/>
      <c r="ITZ76" s="128"/>
      <c r="IUA76" s="128"/>
      <c r="IUB76" s="128"/>
      <c r="IUC76" s="128"/>
      <c r="IUD76" s="128"/>
      <c r="IUE76" s="128"/>
      <c r="IUF76" s="128"/>
      <c r="IUG76" s="128"/>
      <c r="IUH76" s="128"/>
      <c r="IUI76" s="128"/>
      <c r="IUJ76" s="128"/>
      <c r="IUK76" s="128"/>
      <c r="JDK76" s="128"/>
      <c r="JDL76" s="128"/>
      <c r="JDT76" s="128"/>
      <c r="JDU76" s="128"/>
      <c r="JDV76" s="128"/>
      <c r="JDW76" s="128"/>
      <c r="JDX76" s="128"/>
      <c r="JDY76" s="128"/>
      <c r="JDZ76" s="128"/>
      <c r="JEA76" s="128"/>
      <c r="JEB76" s="128"/>
      <c r="JEC76" s="128"/>
      <c r="JED76" s="128"/>
      <c r="JEE76" s="128"/>
      <c r="JEF76" s="128"/>
      <c r="JEG76" s="128"/>
      <c r="JNG76" s="128"/>
      <c r="JNH76" s="128"/>
      <c r="JNP76" s="128"/>
      <c r="JNQ76" s="128"/>
      <c r="JNR76" s="128"/>
      <c r="JNS76" s="128"/>
      <c r="JNT76" s="128"/>
      <c r="JNU76" s="128"/>
      <c r="JNV76" s="128"/>
      <c r="JNW76" s="128"/>
      <c r="JNX76" s="128"/>
      <c r="JNY76" s="128"/>
      <c r="JNZ76" s="128"/>
      <c r="JOA76" s="128"/>
      <c r="JOB76" s="128"/>
      <c r="JOC76" s="128"/>
      <c r="JXC76" s="128"/>
      <c r="JXD76" s="128"/>
      <c r="JXL76" s="128"/>
      <c r="JXM76" s="128"/>
      <c r="JXN76" s="128"/>
      <c r="JXO76" s="128"/>
      <c r="JXP76" s="128"/>
      <c r="JXQ76" s="128"/>
      <c r="JXR76" s="128"/>
      <c r="JXS76" s="128"/>
      <c r="JXT76" s="128"/>
      <c r="JXU76" s="128"/>
      <c r="JXV76" s="128"/>
      <c r="JXW76" s="128"/>
      <c r="JXX76" s="128"/>
      <c r="JXY76" s="128"/>
      <c r="KGY76" s="128"/>
      <c r="KGZ76" s="128"/>
      <c r="KHH76" s="128"/>
      <c r="KHI76" s="128"/>
      <c r="KHJ76" s="128"/>
      <c r="KHK76" s="128"/>
      <c r="KHL76" s="128"/>
      <c r="KHM76" s="128"/>
      <c r="KHN76" s="128"/>
      <c r="KHO76" s="128"/>
      <c r="KHP76" s="128"/>
      <c r="KHQ76" s="128"/>
      <c r="KHR76" s="128"/>
      <c r="KHS76" s="128"/>
      <c r="KHT76" s="128"/>
      <c r="KHU76" s="128"/>
      <c r="KQU76" s="128"/>
      <c r="KQV76" s="128"/>
      <c r="KRD76" s="128"/>
      <c r="KRE76" s="128"/>
      <c r="KRF76" s="128"/>
      <c r="KRG76" s="128"/>
      <c r="KRH76" s="128"/>
      <c r="KRI76" s="128"/>
      <c r="KRJ76" s="128"/>
      <c r="KRK76" s="128"/>
      <c r="KRL76" s="128"/>
      <c r="KRM76" s="128"/>
      <c r="KRN76" s="128"/>
      <c r="KRO76" s="128"/>
      <c r="KRP76" s="128"/>
      <c r="KRQ76" s="128"/>
      <c r="LAQ76" s="128"/>
      <c r="LAR76" s="128"/>
      <c r="LAZ76" s="128"/>
      <c r="LBA76" s="128"/>
      <c r="LBB76" s="128"/>
      <c r="LBC76" s="128"/>
      <c r="LBD76" s="128"/>
      <c r="LBE76" s="128"/>
      <c r="LBF76" s="128"/>
      <c r="LBG76" s="128"/>
      <c r="LBH76" s="128"/>
      <c r="LBI76" s="128"/>
      <c r="LBJ76" s="128"/>
      <c r="LBK76" s="128"/>
      <c r="LBL76" s="128"/>
      <c r="LBM76" s="128"/>
      <c r="LKM76" s="128"/>
      <c r="LKN76" s="128"/>
      <c r="LKV76" s="128"/>
      <c r="LKW76" s="128"/>
      <c r="LKX76" s="128"/>
      <c r="LKY76" s="128"/>
      <c r="LKZ76" s="128"/>
      <c r="LLA76" s="128"/>
      <c r="LLB76" s="128"/>
      <c r="LLC76" s="128"/>
      <c r="LLD76" s="128"/>
      <c r="LLE76" s="128"/>
      <c r="LLF76" s="128"/>
      <c r="LLG76" s="128"/>
      <c r="LLH76" s="128"/>
      <c r="LLI76" s="128"/>
      <c r="LUI76" s="128"/>
      <c r="LUJ76" s="128"/>
      <c r="LUR76" s="128"/>
      <c r="LUS76" s="128"/>
      <c r="LUT76" s="128"/>
      <c r="LUU76" s="128"/>
      <c r="LUV76" s="128"/>
      <c r="LUW76" s="128"/>
      <c r="LUX76" s="128"/>
      <c r="LUY76" s="128"/>
      <c r="LUZ76" s="128"/>
      <c r="LVA76" s="128"/>
      <c r="LVB76" s="128"/>
      <c r="LVC76" s="128"/>
      <c r="LVD76" s="128"/>
      <c r="LVE76" s="128"/>
      <c r="MEE76" s="128"/>
      <c r="MEF76" s="128"/>
      <c r="MEN76" s="128"/>
      <c r="MEO76" s="128"/>
      <c r="MEP76" s="128"/>
      <c r="MEQ76" s="128"/>
      <c r="MER76" s="128"/>
      <c r="MES76" s="128"/>
      <c r="MET76" s="128"/>
      <c r="MEU76" s="128"/>
      <c r="MEV76" s="128"/>
      <c r="MEW76" s="128"/>
      <c r="MEX76" s="128"/>
      <c r="MEY76" s="128"/>
      <c r="MEZ76" s="128"/>
      <c r="MFA76" s="128"/>
      <c r="MOA76" s="128"/>
      <c r="MOB76" s="128"/>
      <c r="MOJ76" s="128"/>
      <c r="MOK76" s="128"/>
      <c r="MOL76" s="128"/>
      <c r="MOM76" s="128"/>
      <c r="MON76" s="128"/>
      <c r="MOO76" s="128"/>
      <c r="MOP76" s="128"/>
      <c r="MOQ76" s="128"/>
      <c r="MOR76" s="128"/>
      <c r="MOS76" s="128"/>
      <c r="MOT76" s="128"/>
      <c r="MOU76" s="128"/>
      <c r="MOV76" s="128"/>
      <c r="MOW76" s="128"/>
      <c r="MXW76" s="128"/>
      <c r="MXX76" s="128"/>
      <c r="MYF76" s="128"/>
      <c r="MYG76" s="128"/>
      <c r="MYH76" s="128"/>
      <c r="MYI76" s="128"/>
      <c r="MYJ76" s="128"/>
      <c r="MYK76" s="128"/>
      <c r="MYL76" s="128"/>
      <c r="MYM76" s="128"/>
      <c r="MYN76" s="128"/>
      <c r="MYO76" s="128"/>
      <c r="MYP76" s="128"/>
      <c r="MYQ76" s="128"/>
      <c r="MYR76" s="128"/>
      <c r="MYS76" s="128"/>
      <c r="NHS76" s="128"/>
      <c r="NHT76" s="128"/>
      <c r="NIB76" s="128"/>
      <c r="NIC76" s="128"/>
      <c r="NID76" s="128"/>
      <c r="NIE76" s="128"/>
      <c r="NIF76" s="128"/>
      <c r="NIG76" s="128"/>
      <c r="NIH76" s="128"/>
      <c r="NII76" s="128"/>
      <c r="NIJ76" s="128"/>
      <c r="NIK76" s="128"/>
      <c r="NIL76" s="128"/>
      <c r="NIM76" s="128"/>
      <c r="NIN76" s="128"/>
      <c r="NIO76" s="128"/>
      <c r="NRO76" s="128"/>
      <c r="NRP76" s="128"/>
      <c r="NRX76" s="128"/>
      <c r="NRY76" s="128"/>
      <c r="NRZ76" s="128"/>
      <c r="NSA76" s="128"/>
      <c r="NSB76" s="128"/>
      <c r="NSC76" s="128"/>
      <c r="NSD76" s="128"/>
      <c r="NSE76" s="128"/>
      <c r="NSF76" s="128"/>
      <c r="NSG76" s="128"/>
      <c r="NSH76" s="128"/>
      <c r="NSI76" s="128"/>
      <c r="NSJ76" s="128"/>
      <c r="NSK76" s="128"/>
      <c r="OBK76" s="128"/>
      <c r="OBL76" s="128"/>
      <c r="OBT76" s="128"/>
      <c r="OBU76" s="128"/>
      <c r="OBV76" s="128"/>
      <c r="OBW76" s="128"/>
      <c r="OBX76" s="128"/>
      <c r="OBY76" s="128"/>
      <c r="OBZ76" s="128"/>
      <c r="OCA76" s="128"/>
      <c r="OCB76" s="128"/>
      <c r="OCC76" s="128"/>
      <c r="OCD76" s="128"/>
      <c r="OCE76" s="128"/>
      <c r="OCF76" s="128"/>
      <c r="OCG76" s="128"/>
      <c r="OLG76" s="128"/>
      <c r="OLH76" s="128"/>
      <c r="OLP76" s="128"/>
      <c r="OLQ76" s="128"/>
      <c r="OLR76" s="128"/>
      <c r="OLS76" s="128"/>
      <c r="OLT76" s="128"/>
      <c r="OLU76" s="128"/>
      <c r="OLV76" s="128"/>
      <c r="OLW76" s="128"/>
      <c r="OLX76" s="128"/>
      <c r="OLY76" s="128"/>
      <c r="OLZ76" s="128"/>
      <c r="OMA76" s="128"/>
      <c r="OMB76" s="128"/>
      <c r="OMC76" s="128"/>
      <c r="OVC76" s="128"/>
      <c r="OVD76" s="128"/>
      <c r="OVL76" s="128"/>
      <c r="OVM76" s="128"/>
      <c r="OVN76" s="128"/>
      <c r="OVO76" s="128"/>
      <c r="OVP76" s="128"/>
      <c r="OVQ76" s="128"/>
      <c r="OVR76" s="128"/>
      <c r="OVS76" s="128"/>
      <c r="OVT76" s="128"/>
      <c r="OVU76" s="128"/>
      <c r="OVV76" s="128"/>
      <c r="OVW76" s="128"/>
      <c r="OVX76" s="128"/>
      <c r="OVY76" s="128"/>
      <c r="PEY76" s="128"/>
      <c r="PEZ76" s="128"/>
      <c r="PFH76" s="128"/>
      <c r="PFI76" s="128"/>
      <c r="PFJ76" s="128"/>
      <c r="PFK76" s="128"/>
      <c r="PFL76" s="128"/>
      <c r="PFM76" s="128"/>
      <c r="PFN76" s="128"/>
      <c r="PFO76" s="128"/>
      <c r="PFP76" s="128"/>
      <c r="PFQ76" s="128"/>
      <c r="PFR76" s="128"/>
      <c r="PFS76" s="128"/>
      <c r="PFT76" s="128"/>
      <c r="PFU76" s="128"/>
      <c r="POU76" s="128"/>
      <c r="POV76" s="128"/>
      <c r="PPD76" s="128"/>
      <c r="PPE76" s="128"/>
      <c r="PPF76" s="128"/>
      <c r="PPG76" s="128"/>
      <c r="PPH76" s="128"/>
      <c r="PPI76" s="128"/>
      <c r="PPJ76" s="128"/>
      <c r="PPK76" s="128"/>
      <c r="PPL76" s="128"/>
      <c r="PPM76" s="128"/>
      <c r="PPN76" s="128"/>
      <c r="PPO76" s="128"/>
      <c r="PPP76" s="128"/>
      <c r="PPQ76" s="128"/>
      <c r="PYQ76" s="128"/>
      <c r="PYR76" s="128"/>
      <c r="PYZ76" s="128"/>
      <c r="PZA76" s="128"/>
      <c r="PZB76" s="128"/>
      <c r="PZC76" s="128"/>
      <c r="PZD76" s="128"/>
      <c r="PZE76" s="128"/>
      <c r="PZF76" s="128"/>
      <c r="PZG76" s="128"/>
      <c r="PZH76" s="128"/>
      <c r="PZI76" s="128"/>
      <c r="PZJ76" s="128"/>
      <c r="PZK76" s="128"/>
      <c r="PZL76" s="128"/>
      <c r="PZM76" s="128"/>
      <c r="QIM76" s="128"/>
      <c r="QIN76" s="128"/>
      <c r="QIV76" s="128"/>
      <c r="QIW76" s="128"/>
      <c r="QIX76" s="128"/>
      <c r="QIY76" s="128"/>
      <c r="QIZ76" s="128"/>
      <c r="QJA76" s="128"/>
      <c r="QJB76" s="128"/>
      <c r="QJC76" s="128"/>
      <c r="QJD76" s="128"/>
      <c r="QJE76" s="128"/>
      <c r="QJF76" s="128"/>
      <c r="QJG76" s="128"/>
      <c r="QJH76" s="128"/>
      <c r="QJI76" s="128"/>
      <c r="QSI76" s="128"/>
      <c r="QSJ76" s="128"/>
      <c r="QSR76" s="128"/>
      <c r="QSS76" s="128"/>
      <c r="QST76" s="128"/>
      <c r="QSU76" s="128"/>
      <c r="QSV76" s="128"/>
      <c r="QSW76" s="128"/>
      <c r="QSX76" s="128"/>
      <c r="QSY76" s="128"/>
      <c r="QSZ76" s="128"/>
      <c r="QTA76" s="128"/>
      <c r="QTB76" s="128"/>
      <c r="QTC76" s="128"/>
      <c r="QTD76" s="128"/>
      <c r="QTE76" s="128"/>
      <c r="RCE76" s="128"/>
      <c r="RCF76" s="128"/>
      <c r="RCN76" s="128"/>
      <c r="RCO76" s="128"/>
      <c r="RCP76" s="128"/>
      <c r="RCQ76" s="128"/>
      <c r="RCR76" s="128"/>
      <c r="RCS76" s="128"/>
      <c r="RCT76" s="128"/>
      <c r="RCU76" s="128"/>
      <c r="RCV76" s="128"/>
      <c r="RCW76" s="128"/>
      <c r="RCX76" s="128"/>
      <c r="RCY76" s="128"/>
      <c r="RCZ76" s="128"/>
      <c r="RDA76" s="128"/>
      <c r="RMA76" s="128"/>
      <c r="RMB76" s="128"/>
      <c r="RMJ76" s="128"/>
      <c r="RMK76" s="128"/>
      <c r="RML76" s="128"/>
      <c r="RMM76" s="128"/>
      <c r="RMN76" s="128"/>
      <c r="RMO76" s="128"/>
      <c r="RMP76" s="128"/>
      <c r="RMQ76" s="128"/>
      <c r="RMR76" s="128"/>
      <c r="RMS76" s="128"/>
      <c r="RMT76" s="128"/>
      <c r="RMU76" s="128"/>
      <c r="RMV76" s="128"/>
      <c r="RMW76" s="128"/>
      <c r="RVW76" s="128"/>
      <c r="RVX76" s="128"/>
      <c r="RWF76" s="128"/>
      <c r="RWG76" s="128"/>
      <c r="RWH76" s="128"/>
      <c r="RWI76" s="128"/>
      <c r="RWJ76" s="128"/>
      <c r="RWK76" s="128"/>
      <c r="RWL76" s="128"/>
      <c r="RWM76" s="128"/>
      <c r="RWN76" s="128"/>
      <c r="RWO76" s="128"/>
      <c r="RWP76" s="128"/>
      <c r="RWQ76" s="128"/>
      <c r="RWR76" s="128"/>
      <c r="RWS76" s="128"/>
      <c r="SFS76" s="128"/>
      <c r="SFT76" s="128"/>
      <c r="SGB76" s="128"/>
      <c r="SGC76" s="128"/>
      <c r="SGD76" s="128"/>
      <c r="SGE76" s="128"/>
      <c r="SGF76" s="128"/>
      <c r="SGG76" s="128"/>
      <c r="SGH76" s="128"/>
      <c r="SGI76" s="128"/>
      <c r="SGJ76" s="128"/>
      <c r="SGK76" s="128"/>
      <c r="SGL76" s="128"/>
      <c r="SGM76" s="128"/>
      <c r="SGN76" s="128"/>
      <c r="SGO76" s="128"/>
      <c r="SPO76" s="128"/>
      <c r="SPP76" s="128"/>
      <c r="SPX76" s="128"/>
      <c r="SPY76" s="128"/>
      <c r="SPZ76" s="128"/>
      <c r="SQA76" s="128"/>
      <c r="SQB76" s="128"/>
      <c r="SQC76" s="128"/>
      <c r="SQD76" s="128"/>
      <c r="SQE76" s="128"/>
      <c r="SQF76" s="128"/>
      <c r="SQG76" s="128"/>
      <c r="SQH76" s="128"/>
      <c r="SQI76" s="128"/>
      <c r="SQJ76" s="128"/>
      <c r="SQK76" s="128"/>
      <c r="SZK76" s="128"/>
      <c r="SZL76" s="128"/>
      <c r="SZT76" s="128"/>
      <c r="SZU76" s="128"/>
      <c r="SZV76" s="128"/>
      <c r="SZW76" s="128"/>
      <c r="SZX76" s="128"/>
      <c r="SZY76" s="128"/>
      <c r="SZZ76" s="128"/>
      <c r="TAA76" s="128"/>
      <c r="TAB76" s="128"/>
      <c r="TAC76" s="128"/>
      <c r="TAD76" s="128"/>
      <c r="TAE76" s="128"/>
      <c r="TAF76" s="128"/>
      <c r="TAG76" s="128"/>
      <c r="TJG76" s="128"/>
      <c r="TJH76" s="128"/>
      <c r="TJP76" s="128"/>
      <c r="TJQ76" s="128"/>
      <c r="TJR76" s="128"/>
      <c r="TJS76" s="128"/>
      <c r="TJT76" s="128"/>
      <c r="TJU76" s="128"/>
      <c r="TJV76" s="128"/>
      <c r="TJW76" s="128"/>
      <c r="TJX76" s="128"/>
      <c r="TJY76" s="128"/>
      <c r="TJZ76" s="128"/>
      <c r="TKA76" s="128"/>
      <c r="TKB76" s="128"/>
      <c r="TKC76" s="128"/>
      <c r="TTC76" s="128"/>
      <c r="TTD76" s="128"/>
      <c r="TTL76" s="128"/>
      <c r="TTM76" s="128"/>
      <c r="TTN76" s="128"/>
      <c r="TTO76" s="128"/>
      <c r="TTP76" s="128"/>
      <c r="TTQ76" s="128"/>
      <c r="TTR76" s="128"/>
      <c r="TTS76" s="128"/>
      <c r="TTT76" s="128"/>
      <c r="TTU76" s="128"/>
      <c r="TTV76" s="128"/>
      <c r="TTW76" s="128"/>
      <c r="TTX76" s="128"/>
      <c r="TTY76" s="128"/>
      <c r="UCY76" s="128"/>
      <c r="UCZ76" s="128"/>
      <c r="UDH76" s="128"/>
      <c r="UDI76" s="128"/>
      <c r="UDJ76" s="128"/>
      <c r="UDK76" s="128"/>
      <c r="UDL76" s="128"/>
      <c r="UDM76" s="128"/>
      <c r="UDN76" s="128"/>
      <c r="UDO76" s="128"/>
      <c r="UDP76" s="128"/>
      <c r="UDQ76" s="128"/>
      <c r="UDR76" s="128"/>
      <c r="UDS76" s="128"/>
      <c r="UDT76" s="128"/>
      <c r="UDU76" s="128"/>
      <c r="UMU76" s="128"/>
      <c r="UMV76" s="128"/>
      <c r="UND76" s="128"/>
      <c r="UNE76" s="128"/>
      <c r="UNF76" s="128"/>
      <c r="UNG76" s="128"/>
      <c r="UNH76" s="128"/>
      <c r="UNI76" s="128"/>
      <c r="UNJ76" s="128"/>
      <c r="UNK76" s="128"/>
      <c r="UNL76" s="128"/>
      <c r="UNM76" s="128"/>
      <c r="UNN76" s="128"/>
      <c r="UNO76" s="128"/>
      <c r="UNP76" s="128"/>
      <c r="UNQ76" s="128"/>
      <c r="UWQ76" s="128"/>
      <c r="UWR76" s="128"/>
      <c r="UWZ76" s="128"/>
      <c r="UXA76" s="128"/>
      <c r="UXB76" s="128"/>
      <c r="UXC76" s="128"/>
      <c r="UXD76" s="128"/>
      <c r="UXE76" s="128"/>
      <c r="UXF76" s="128"/>
      <c r="UXG76" s="128"/>
      <c r="UXH76" s="128"/>
      <c r="UXI76" s="128"/>
      <c r="UXJ76" s="128"/>
      <c r="UXK76" s="128"/>
      <c r="UXL76" s="128"/>
      <c r="UXM76" s="128"/>
      <c r="VGM76" s="128"/>
      <c r="VGN76" s="128"/>
      <c r="VGV76" s="128"/>
      <c r="VGW76" s="128"/>
      <c r="VGX76" s="128"/>
      <c r="VGY76" s="128"/>
      <c r="VGZ76" s="128"/>
      <c r="VHA76" s="128"/>
      <c r="VHB76" s="128"/>
      <c r="VHC76" s="128"/>
      <c r="VHD76" s="128"/>
      <c r="VHE76" s="128"/>
      <c r="VHF76" s="128"/>
      <c r="VHG76" s="128"/>
      <c r="VHH76" s="128"/>
      <c r="VHI76" s="128"/>
      <c r="VQI76" s="128"/>
      <c r="VQJ76" s="128"/>
      <c r="VQR76" s="128"/>
      <c r="VQS76" s="128"/>
      <c r="VQT76" s="128"/>
      <c r="VQU76" s="128"/>
      <c r="VQV76" s="128"/>
      <c r="VQW76" s="128"/>
      <c r="VQX76" s="128"/>
      <c r="VQY76" s="128"/>
      <c r="VQZ76" s="128"/>
      <c r="VRA76" s="128"/>
      <c r="VRB76" s="128"/>
      <c r="VRC76" s="128"/>
      <c r="VRD76" s="128"/>
      <c r="VRE76" s="128"/>
      <c r="WAE76" s="128"/>
      <c r="WAF76" s="128"/>
      <c r="WAN76" s="128"/>
      <c r="WAO76" s="128"/>
      <c r="WAP76" s="128"/>
      <c r="WAQ76" s="128"/>
      <c r="WAR76" s="128"/>
      <c r="WAS76" s="128"/>
      <c r="WAT76" s="128"/>
      <c r="WAU76" s="128"/>
      <c r="WAV76" s="128"/>
      <c r="WAW76" s="128"/>
      <c r="WAX76" s="128"/>
      <c r="WAY76" s="128"/>
      <c r="WAZ76" s="128"/>
      <c r="WBA76" s="128"/>
      <c r="WKA76" s="128"/>
      <c r="WKB76" s="128"/>
      <c r="WKJ76" s="128"/>
      <c r="WKK76" s="128"/>
      <c r="WKL76" s="128"/>
      <c r="WKM76" s="128"/>
      <c r="WKN76" s="128"/>
      <c r="WKO76" s="128"/>
      <c r="WKP76" s="128"/>
      <c r="WKQ76" s="128"/>
      <c r="WKR76" s="128"/>
      <c r="WKS76" s="128"/>
      <c r="WKT76" s="128"/>
      <c r="WKU76" s="128"/>
      <c r="WKV76" s="128"/>
      <c r="WKW76" s="128"/>
      <c r="WTW76" s="128"/>
      <c r="WTX76" s="128"/>
      <c r="WUF76" s="128"/>
      <c r="WUG76" s="128"/>
      <c r="WUH76" s="128"/>
      <c r="WUI76" s="128"/>
      <c r="WUJ76" s="128"/>
      <c r="WUK76" s="128"/>
      <c r="WUL76" s="128"/>
      <c r="WUM76" s="128"/>
      <c r="WUN76" s="128"/>
      <c r="WUO76" s="128"/>
      <c r="WUP76" s="128"/>
      <c r="WUQ76" s="128"/>
      <c r="WUR76" s="128"/>
      <c r="WUS76" s="128"/>
    </row>
    <row r="77" spans="1:1009 1243:2033 2267:3057 3291:4081 4315:5105 5339:6129 6363:7153 7387:8177 8411:9201 9435:10225 10459:11249 11483:12273 12507:13297 13531:14321 14555:15345 15579:16113" s="120" customFormat="1" ht="47.25" outlineLevel="1">
      <c r="A77" s="137"/>
      <c r="B77" s="263" t="s">
        <v>430</v>
      </c>
      <c r="C77" s="248"/>
      <c r="D77" s="258">
        <v>344.62400000000002</v>
      </c>
      <c r="E77" s="258"/>
      <c r="F77" s="258">
        <v>344.62400000000002</v>
      </c>
      <c r="G77" s="245">
        <v>0</v>
      </c>
      <c r="H77" s="229">
        <f t="shared" si="6"/>
        <v>479.16</v>
      </c>
      <c r="I77" s="247"/>
      <c r="J77" s="274">
        <f>479160000/1000000</f>
        <v>479.16</v>
      </c>
      <c r="K77" s="247"/>
      <c r="L77" s="247"/>
      <c r="M77" s="248"/>
      <c r="HK77" s="129"/>
      <c r="HL77" s="129"/>
      <c r="HT77" s="129"/>
      <c r="HU77" s="129"/>
      <c r="HV77" s="129"/>
      <c r="HW77" s="129"/>
      <c r="HX77" s="129"/>
      <c r="HY77" s="129"/>
      <c r="HZ77" s="129"/>
      <c r="IA77" s="129"/>
      <c r="IB77" s="129"/>
      <c r="IC77" s="129"/>
      <c r="ID77" s="129"/>
      <c r="IE77" s="129"/>
      <c r="IF77" s="129"/>
      <c r="IG77" s="129"/>
      <c r="RG77" s="129"/>
      <c r="RH77" s="129"/>
      <c r="RP77" s="129"/>
      <c r="RQ77" s="129"/>
      <c r="RR77" s="129"/>
      <c r="RS77" s="129"/>
      <c r="RT77" s="129"/>
      <c r="RU77" s="129"/>
      <c r="RV77" s="129"/>
      <c r="RW77" s="129"/>
      <c r="RX77" s="129"/>
      <c r="RY77" s="129"/>
      <c r="RZ77" s="129"/>
      <c r="SA77" s="129"/>
      <c r="SB77" s="129"/>
      <c r="SC77" s="129"/>
      <c r="ABC77" s="129"/>
      <c r="ABD77" s="129"/>
      <c r="ABL77" s="129"/>
      <c r="ABM77" s="129"/>
      <c r="ABN77" s="129"/>
      <c r="ABO77" s="129"/>
      <c r="ABP77" s="129"/>
      <c r="ABQ77" s="129"/>
      <c r="ABR77" s="129"/>
      <c r="ABS77" s="129"/>
      <c r="ABT77" s="129"/>
      <c r="ABU77" s="129"/>
      <c r="ABV77" s="129"/>
      <c r="ABW77" s="129"/>
      <c r="ABX77" s="129"/>
      <c r="ABY77" s="129"/>
      <c r="AKY77" s="129"/>
      <c r="AKZ77" s="129"/>
      <c r="ALH77" s="129"/>
      <c r="ALI77" s="129"/>
      <c r="ALJ77" s="129"/>
      <c r="ALK77" s="129"/>
      <c r="ALL77" s="129"/>
      <c r="ALM77" s="129"/>
      <c r="ALN77" s="129"/>
      <c r="ALO77" s="129"/>
      <c r="ALP77" s="129"/>
      <c r="ALQ77" s="129"/>
      <c r="ALR77" s="129"/>
      <c r="ALS77" s="129"/>
      <c r="ALT77" s="129"/>
      <c r="ALU77" s="129"/>
      <c r="AUU77" s="129"/>
      <c r="AUV77" s="129"/>
      <c r="AVD77" s="129"/>
      <c r="AVE77" s="129"/>
      <c r="AVF77" s="129"/>
      <c r="AVG77" s="129"/>
      <c r="AVH77" s="129"/>
      <c r="AVI77" s="129"/>
      <c r="AVJ77" s="129"/>
      <c r="AVK77" s="129"/>
      <c r="AVL77" s="129"/>
      <c r="AVM77" s="129"/>
      <c r="AVN77" s="129"/>
      <c r="AVO77" s="129"/>
      <c r="AVP77" s="129"/>
      <c r="AVQ77" s="129"/>
      <c r="BEQ77" s="129"/>
      <c r="BER77" s="129"/>
      <c r="BEZ77" s="129"/>
      <c r="BFA77" s="129"/>
      <c r="BFB77" s="129"/>
      <c r="BFC77" s="129"/>
      <c r="BFD77" s="129"/>
      <c r="BFE77" s="129"/>
      <c r="BFF77" s="129"/>
      <c r="BFG77" s="129"/>
      <c r="BFH77" s="129"/>
      <c r="BFI77" s="129"/>
      <c r="BFJ77" s="129"/>
      <c r="BFK77" s="129"/>
      <c r="BFL77" s="129"/>
      <c r="BFM77" s="129"/>
      <c r="BOM77" s="129"/>
      <c r="BON77" s="129"/>
      <c r="BOV77" s="129"/>
      <c r="BOW77" s="129"/>
      <c r="BOX77" s="129"/>
      <c r="BOY77" s="129"/>
      <c r="BOZ77" s="129"/>
      <c r="BPA77" s="129"/>
      <c r="BPB77" s="129"/>
      <c r="BPC77" s="129"/>
      <c r="BPD77" s="129"/>
      <c r="BPE77" s="129"/>
      <c r="BPF77" s="129"/>
      <c r="BPG77" s="129"/>
      <c r="BPH77" s="129"/>
      <c r="BPI77" s="129"/>
      <c r="BYI77" s="129"/>
      <c r="BYJ77" s="129"/>
      <c r="BYR77" s="129"/>
      <c r="BYS77" s="129"/>
      <c r="BYT77" s="129"/>
      <c r="BYU77" s="129"/>
      <c r="BYV77" s="129"/>
      <c r="BYW77" s="129"/>
      <c r="BYX77" s="129"/>
      <c r="BYY77" s="129"/>
      <c r="BYZ77" s="129"/>
      <c r="BZA77" s="129"/>
      <c r="BZB77" s="129"/>
      <c r="BZC77" s="129"/>
      <c r="BZD77" s="129"/>
      <c r="BZE77" s="129"/>
      <c r="CIE77" s="129"/>
      <c r="CIF77" s="129"/>
      <c r="CIN77" s="129"/>
      <c r="CIO77" s="129"/>
      <c r="CIP77" s="129"/>
      <c r="CIQ77" s="129"/>
      <c r="CIR77" s="129"/>
      <c r="CIS77" s="129"/>
      <c r="CIT77" s="129"/>
      <c r="CIU77" s="129"/>
      <c r="CIV77" s="129"/>
      <c r="CIW77" s="129"/>
      <c r="CIX77" s="129"/>
      <c r="CIY77" s="129"/>
      <c r="CIZ77" s="129"/>
      <c r="CJA77" s="129"/>
      <c r="CSA77" s="129"/>
      <c r="CSB77" s="129"/>
      <c r="CSJ77" s="129"/>
      <c r="CSK77" s="129"/>
      <c r="CSL77" s="129"/>
      <c r="CSM77" s="129"/>
      <c r="CSN77" s="129"/>
      <c r="CSO77" s="129"/>
      <c r="CSP77" s="129"/>
      <c r="CSQ77" s="129"/>
      <c r="CSR77" s="129"/>
      <c r="CSS77" s="129"/>
      <c r="CST77" s="129"/>
      <c r="CSU77" s="129"/>
      <c r="CSV77" s="129"/>
      <c r="CSW77" s="129"/>
      <c r="DBW77" s="129"/>
      <c r="DBX77" s="129"/>
      <c r="DCF77" s="129"/>
      <c r="DCG77" s="129"/>
      <c r="DCH77" s="129"/>
      <c r="DCI77" s="129"/>
      <c r="DCJ77" s="129"/>
      <c r="DCK77" s="129"/>
      <c r="DCL77" s="129"/>
      <c r="DCM77" s="129"/>
      <c r="DCN77" s="129"/>
      <c r="DCO77" s="129"/>
      <c r="DCP77" s="129"/>
      <c r="DCQ77" s="129"/>
      <c r="DCR77" s="129"/>
      <c r="DCS77" s="129"/>
      <c r="DLS77" s="129"/>
      <c r="DLT77" s="129"/>
      <c r="DMB77" s="129"/>
      <c r="DMC77" s="129"/>
      <c r="DMD77" s="129"/>
      <c r="DME77" s="129"/>
      <c r="DMF77" s="129"/>
      <c r="DMG77" s="129"/>
      <c r="DMH77" s="129"/>
      <c r="DMI77" s="129"/>
      <c r="DMJ77" s="129"/>
      <c r="DMK77" s="129"/>
      <c r="DML77" s="129"/>
      <c r="DMM77" s="129"/>
      <c r="DMN77" s="129"/>
      <c r="DMO77" s="129"/>
      <c r="DVO77" s="129"/>
      <c r="DVP77" s="129"/>
      <c r="DVX77" s="129"/>
      <c r="DVY77" s="129"/>
      <c r="DVZ77" s="129"/>
      <c r="DWA77" s="129"/>
      <c r="DWB77" s="129"/>
      <c r="DWC77" s="129"/>
      <c r="DWD77" s="129"/>
      <c r="DWE77" s="129"/>
      <c r="DWF77" s="129"/>
      <c r="DWG77" s="129"/>
      <c r="DWH77" s="129"/>
      <c r="DWI77" s="129"/>
      <c r="DWJ77" s="129"/>
      <c r="DWK77" s="129"/>
      <c r="EFK77" s="129"/>
      <c r="EFL77" s="129"/>
      <c r="EFT77" s="129"/>
      <c r="EFU77" s="129"/>
      <c r="EFV77" s="129"/>
      <c r="EFW77" s="129"/>
      <c r="EFX77" s="129"/>
      <c r="EFY77" s="129"/>
      <c r="EFZ77" s="129"/>
      <c r="EGA77" s="129"/>
      <c r="EGB77" s="129"/>
      <c r="EGC77" s="129"/>
      <c r="EGD77" s="129"/>
      <c r="EGE77" s="129"/>
      <c r="EGF77" s="129"/>
      <c r="EGG77" s="129"/>
      <c r="EPG77" s="129"/>
      <c r="EPH77" s="129"/>
      <c r="EPP77" s="129"/>
      <c r="EPQ77" s="129"/>
      <c r="EPR77" s="129"/>
      <c r="EPS77" s="129"/>
      <c r="EPT77" s="129"/>
      <c r="EPU77" s="129"/>
      <c r="EPV77" s="129"/>
      <c r="EPW77" s="129"/>
      <c r="EPX77" s="129"/>
      <c r="EPY77" s="129"/>
      <c r="EPZ77" s="129"/>
      <c r="EQA77" s="129"/>
      <c r="EQB77" s="129"/>
      <c r="EQC77" s="129"/>
      <c r="EZC77" s="129"/>
      <c r="EZD77" s="129"/>
      <c r="EZL77" s="129"/>
      <c r="EZM77" s="129"/>
      <c r="EZN77" s="129"/>
      <c r="EZO77" s="129"/>
      <c r="EZP77" s="129"/>
      <c r="EZQ77" s="129"/>
      <c r="EZR77" s="129"/>
      <c r="EZS77" s="129"/>
      <c r="EZT77" s="129"/>
      <c r="EZU77" s="129"/>
      <c r="EZV77" s="129"/>
      <c r="EZW77" s="129"/>
      <c r="EZX77" s="129"/>
      <c r="EZY77" s="129"/>
      <c r="FIY77" s="129"/>
      <c r="FIZ77" s="129"/>
      <c r="FJH77" s="129"/>
      <c r="FJI77" s="129"/>
      <c r="FJJ77" s="129"/>
      <c r="FJK77" s="129"/>
      <c r="FJL77" s="129"/>
      <c r="FJM77" s="129"/>
      <c r="FJN77" s="129"/>
      <c r="FJO77" s="129"/>
      <c r="FJP77" s="129"/>
      <c r="FJQ77" s="129"/>
      <c r="FJR77" s="129"/>
      <c r="FJS77" s="129"/>
      <c r="FJT77" s="129"/>
      <c r="FJU77" s="129"/>
      <c r="FSU77" s="129"/>
      <c r="FSV77" s="129"/>
      <c r="FTD77" s="129"/>
      <c r="FTE77" s="129"/>
      <c r="FTF77" s="129"/>
      <c r="FTG77" s="129"/>
      <c r="FTH77" s="129"/>
      <c r="FTI77" s="129"/>
      <c r="FTJ77" s="129"/>
      <c r="FTK77" s="129"/>
      <c r="FTL77" s="129"/>
      <c r="FTM77" s="129"/>
      <c r="FTN77" s="129"/>
      <c r="FTO77" s="129"/>
      <c r="FTP77" s="129"/>
      <c r="FTQ77" s="129"/>
      <c r="GCQ77" s="129"/>
      <c r="GCR77" s="129"/>
      <c r="GCZ77" s="129"/>
      <c r="GDA77" s="129"/>
      <c r="GDB77" s="129"/>
      <c r="GDC77" s="129"/>
      <c r="GDD77" s="129"/>
      <c r="GDE77" s="129"/>
      <c r="GDF77" s="129"/>
      <c r="GDG77" s="129"/>
      <c r="GDH77" s="129"/>
      <c r="GDI77" s="129"/>
      <c r="GDJ77" s="129"/>
      <c r="GDK77" s="129"/>
      <c r="GDL77" s="129"/>
      <c r="GDM77" s="129"/>
      <c r="GMM77" s="129"/>
      <c r="GMN77" s="129"/>
      <c r="GMV77" s="129"/>
      <c r="GMW77" s="129"/>
      <c r="GMX77" s="129"/>
      <c r="GMY77" s="129"/>
      <c r="GMZ77" s="129"/>
      <c r="GNA77" s="129"/>
      <c r="GNB77" s="129"/>
      <c r="GNC77" s="129"/>
      <c r="GND77" s="129"/>
      <c r="GNE77" s="129"/>
      <c r="GNF77" s="129"/>
      <c r="GNG77" s="129"/>
      <c r="GNH77" s="129"/>
      <c r="GNI77" s="129"/>
      <c r="GWI77" s="129"/>
      <c r="GWJ77" s="129"/>
      <c r="GWR77" s="129"/>
      <c r="GWS77" s="129"/>
      <c r="GWT77" s="129"/>
      <c r="GWU77" s="129"/>
      <c r="GWV77" s="129"/>
      <c r="GWW77" s="129"/>
      <c r="GWX77" s="129"/>
      <c r="GWY77" s="129"/>
      <c r="GWZ77" s="129"/>
      <c r="GXA77" s="129"/>
      <c r="GXB77" s="129"/>
      <c r="GXC77" s="129"/>
      <c r="GXD77" s="129"/>
      <c r="GXE77" s="129"/>
      <c r="HGE77" s="129"/>
      <c r="HGF77" s="129"/>
      <c r="HGN77" s="129"/>
      <c r="HGO77" s="129"/>
      <c r="HGP77" s="129"/>
      <c r="HGQ77" s="129"/>
      <c r="HGR77" s="129"/>
      <c r="HGS77" s="129"/>
      <c r="HGT77" s="129"/>
      <c r="HGU77" s="129"/>
      <c r="HGV77" s="129"/>
      <c r="HGW77" s="129"/>
      <c r="HGX77" s="129"/>
      <c r="HGY77" s="129"/>
      <c r="HGZ77" s="129"/>
      <c r="HHA77" s="129"/>
      <c r="HQA77" s="129"/>
      <c r="HQB77" s="129"/>
      <c r="HQJ77" s="129"/>
      <c r="HQK77" s="129"/>
      <c r="HQL77" s="129"/>
      <c r="HQM77" s="129"/>
      <c r="HQN77" s="129"/>
      <c r="HQO77" s="129"/>
      <c r="HQP77" s="129"/>
      <c r="HQQ77" s="129"/>
      <c r="HQR77" s="129"/>
      <c r="HQS77" s="129"/>
      <c r="HQT77" s="129"/>
      <c r="HQU77" s="129"/>
      <c r="HQV77" s="129"/>
      <c r="HQW77" s="129"/>
      <c r="HZW77" s="129"/>
      <c r="HZX77" s="129"/>
      <c r="IAF77" s="129"/>
      <c r="IAG77" s="129"/>
      <c r="IAH77" s="129"/>
      <c r="IAI77" s="129"/>
      <c r="IAJ77" s="129"/>
      <c r="IAK77" s="129"/>
      <c r="IAL77" s="129"/>
      <c r="IAM77" s="129"/>
      <c r="IAN77" s="129"/>
      <c r="IAO77" s="129"/>
      <c r="IAP77" s="129"/>
      <c r="IAQ77" s="129"/>
      <c r="IAR77" s="129"/>
      <c r="IAS77" s="129"/>
      <c r="IJS77" s="129"/>
      <c r="IJT77" s="129"/>
      <c r="IKB77" s="129"/>
      <c r="IKC77" s="129"/>
      <c r="IKD77" s="129"/>
      <c r="IKE77" s="129"/>
      <c r="IKF77" s="129"/>
      <c r="IKG77" s="129"/>
      <c r="IKH77" s="129"/>
      <c r="IKI77" s="129"/>
      <c r="IKJ77" s="129"/>
      <c r="IKK77" s="129"/>
      <c r="IKL77" s="129"/>
      <c r="IKM77" s="129"/>
      <c r="IKN77" s="129"/>
      <c r="IKO77" s="129"/>
      <c r="ITO77" s="129"/>
      <c r="ITP77" s="129"/>
      <c r="ITX77" s="129"/>
      <c r="ITY77" s="129"/>
      <c r="ITZ77" s="129"/>
      <c r="IUA77" s="129"/>
      <c r="IUB77" s="129"/>
      <c r="IUC77" s="129"/>
      <c r="IUD77" s="129"/>
      <c r="IUE77" s="129"/>
      <c r="IUF77" s="129"/>
      <c r="IUG77" s="129"/>
      <c r="IUH77" s="129"/>
      <c r="IUI77" s="129"/>
      <c r="IUJ77" s="129"/>
      <c r="IUK77" s="129"/>
      <c r="JDK77" s="129"/>
      <c r="JDL77" s="129"/>
      <c r="JDT77" s="129"/>
      <c r="JDU77" s="129"/>
      <c r="JDV77" s="129"/>
      <c r="JDW77" s="129"/>
      <c r="JDX77" s="129"/>
      <c r="JDY77" s="129"/>
      <c r="JDZ77" s="129"/>
      <c r="JEA77" s="129"/>
      <c r="JEB77" s="129"/>
      <c r="JEC77" s="129"/>
      <c r="JED77" s="129"/>
      <c r="JEE77" s="129"/>
      <c r="JEF77" s="129"/>
      <c r="JEG77" s="129"/>
      <c r="JNG77" s="129"/>
      <c r="JNH77" s="129"/>
      <c r="JNP77" s="129"/>
      <c r="JNQ77" s="129"/>
      <c r="JNR77" s="129"/>
      <c r="JNS77" s="129"/>
      <c r="JNT77" s="129"/>
      <c r="JNU77" s="129"/>
      <c r="JNV77" s="129"/>
      <c r="JNW77" s="129"/>
      <c r="JNX77" s="129"/>
      <c r="JNY77" s="129"/>
      <c r="JNZ77" s="129"/>
      <c r="JOA77" s="129"/>
      <c r="JOB77" s="129"/>
      <c r="JOC77" s="129"/>
      <c r="JXC77" s="129"/>
      <c r="JXD77" s="129"/>
      <c r="JXL77" s="129"/>
      <c r="JXM77" s="129"/>
      <c r="JXN77" s="129"/>
      <c r="JXO77" s="129"/>
      <c r="JXP77" s="129"/>
      <c r="JXQ77" s="129"/>
      <c r="JXR77" s="129"/>
      <c r="JXS77" s="129"/>
      <c r="JXT77" s="129"/>
      <c r="JXU77" s="129"/>
      <c r="JXV77" s="129"/>
      <c r="JXW77" s="129"/>
      <c r="JXX77" s="129"/>
      <c r="JXY77" s="129"/>
      <c r="KGY77" s="129"/>
      <c r="KGZ77" s="129"/>
      <c r="KHH77" s="129"/>
      <c r="KHI77" s="129"/>
      <c r="KHJ77" s="129"/>
      <c r="KHK77" s="129"/>
      <c r="KHL77" s="129"/>
      <c r="KHM77" s="129"/>
      <c r="KHN77" s="129"/>
      <c r="KHO77" s="129"/>
      <c r="KHP77" s="129"/>
      <c r="KHQ77" s="129"/>
      <c r="KHR77" s="129"/>
      <c r="KHS77" s="129"/>
      <c r="KHT77" s="129"/>
      <c r="KHU77" s="129"/>
      <c r="KQU77" s="129"/>
      <c r="KQV77" s="129"/>
      <c r="KRD77" s="129"/>
      <c r="KRE77" s="129"/>
      <c r="KRF77" s="129"/>
      <c r="KRG77" s="129"/>
      <c r="KRH77" s="129"/>
      <c r="KRI77" s="129"/>
      <c r="KRJ77" s="129"/>
      <c r="KRK77" s="129"/>
      <c r="KRL77" s="129"/>
      <c r="KRM77" s="129"/>
      <c r="KRN77" s="129"/>
      <c r="KRO77" s="129"/>
      <c r="KRP77" s="129"/>
      <c r="KRQ77" s="129"/>
      <c r="LAQ77" s="129"/>
      <c r="LAR77" s="129"/>
      <c r="LAZ77" s="129"/>
      <c r="LBA77" s="129"/>
      <c r="LBB77" s="129"/>
      <c r="LBC77" s="129"/>
      <c r="LBD77" s="129"/>
      <c r="LBE77" s="129"/>
      <c r="LBF77" s="129"/>
      <c r="LBG77" s="129"/>
      <c r="LBH77" s="129"/>
      <c r="LBI77" s="129"/>
      <c r="LBJ77" s="129"/>
      <c r="LBK77" s="129"/>
      <c r="LBL77" s="129"/>
      <c r="LBM77" s="129"/>
      <c r="LKM77" s="129"/>
      <c r="LKN77" s="129"/>
      <c r="LKV77" s="129"/>
      <c r="LKW77" s="129"/>
      <c r="LKX77" s="129"/>
      <c r="LKY77" s="129"/>
      <c r="LKZ77" s="129"/>
      <c r="LLA77" s="129"/>
      <c r="LLB77" s="129"/>
      <c r="LLC77" s="129"/>
      <c r="LLD77" s="129"/>
      <c r="LLE77" s="129"/>
      <c r="LLF77" s="129"/>
      <c r="LLG77" s="129"/>
      <c r="LLH77" s="129"/>
      <c r="LLI77" s="129"/>
      <c r="LUI77" s="129"/>
      <c r="LUJ77" s="129"/>
      <c r="LUR77" s="129"/>
      <c r="LUS77" s="129"/>
      <c r="LUT77" s="129"/>
      <c r="LUU77" s="129"/>
      <c r="LUV77" s="129"/>
      <c r="LUW77" s="129"/>
      <c r="LUX77" s="129"/>
      <c r="LUY77" s="129"/>
      <c r="LUZ77" s="129"/>
      <c r="LVA77" s="129"/>
      <c r="LVB77" s="129"/>
      <c r="LVC77" s="129"/>
      <c r="LVD77" s="129"/>
      <c r="LVE77" s="129"/>
      <c r="MEE77" s="129"/>
      <c r="MEF77" s="129"/>
      <c r="MEN77" s="129"/>
      <c r="MEO77" s="129"/>
      <c r="MEP77" s="129"/>
      <c r="MEQ77" s="129"/>
      <c r="MER77" s="129"/>
      <c r="MES77" s="129"/>
      <c r="MET77" s="129"/>
      <c r="MEU77" s="129"/>
      <c r="MEV77" s="129"/>
      <c r="MEW77" s="129"/>
      <c r="MEX77" s="129"/>
      <c r="MEY77" s="129"/>
      <c r="MEZ77" s="129"/>
      <c r="MFA77" s="129"/>
      <c r="MOA77" s="129"/>
      <c r="MOB77" s="129"/>
      <c r="MOJ77" s="129"/>
      <c r="MOK77" s="129"/>
      <c r="MOL77" s="129"/>
      <c r="MOM77" s="129"/>
      <c r="MON77" s="129"/>
      <c r="MOO77" s="129"/>
      <c r="MOP77" s="129"/>
      <c r="MOQ77" s="129"/>
      <c r="MOR77" s="129"/>
      <c r="MOS77" s="129"/>
      <c r="MOT77" s="129"/>
      <c r="MOU77" s="129"/>
      <c r="MOV77" s="129"/>
      <c r="MOW77" s="129"/>
      <c r="MXW77" s="129"/>
      <c r="MXX77" s="129"/>
      <c r="MYF77" s="129"/>
      <c r="MYG77" s="129"/>
      <c r="MYH77" s="129"/>
      <c r="MYI77" s="129"/>
      <c r="MYJ77" s="129"/>
      <c r="MYK77" s="129"/>
      <c r="MYL77" s="129"/>
      <c r="MYM77" s="129"/>
      <c r="MYN77" s="129"/>
      <c r="MYO77" s="129"/>
      <c r="MYP77" s="129"/>
      <c r="MYQ77" s="129"/>
      <c r="MYR77" s="129"/>
      <c r="MYS77" s="129"/>
      <c r="NHS77" s="129"/>
      <c r="NHT77" s="129"/>
      <c r="NIB77" s="129"/>
      <c r="NIC77" s="129"/>
      <c r="NID77" s="129"/>
      <c r="NIE77" s="129"/>
      <c r="NIF77" s="129"/>
      <c r="NIG77" s="129"/>
      <c r="NIH77" s="129"/>
      <c r="NII77" s="129"/>
      <c r="NIJ77" s="129"/>
      <c r="NIK77" s="129"/>
      <c r="NIL77" s="129"/>
      <c r="NIM77" s="129"/>
      <c r="NIN77" s="129"/>
      <c r="NIO77" s="129"/>
      <c r="NRO77" s="129"/>
      <c r="NRP77" s="129"/>
      <c r="NRX77" s="129"/>
      <c r="NRY77" s="129"/>
      <c r="NRZ77" s="129"/>
      <c r="NSA77" s="129"/>
      <c r="NSB77" s="129"/>
      <c r="NSC77" s="129"/>
      <c r="NSD77" s="129"/>
      <c r="NSE77" s="129"/>
      <c r="NSF77" s="129"/>
      <c r="NSG77" s="129"/>
      <c r="NSH77" s="129"/>
      <c r="NSI77" s="129"/>
      <c r="NSJ77" s="129"/>
      <c r="NSK77" s="129"/>
      <c r="OBK77" s="129"/>
      <c r="OBL77" s="129"/>
      <c r="OBT77" s="129"/>
      <c r="OBU77" s="129"/>
      <c r="OBV77" s="129"/>
      <c r="OBW77" s="129"/>
      <c r="OBX77" s="129"/>
      <c r="OBY77" s="129"/>
      <c r="OBZ77" s="129"/>
      <c r="OCA77" s="129"/>
      <c r="OCB77" s="129"/>
      <c r="OCC77" s="129"/>
      <c r="OCD77" s="129"/>
      <c r="OCE77" s="129"/>
      <c r="OCF77" s="129"/>
      <c r="OCG77" s="129"/>
      <c r="OLG77" s="129"/>
      <c r="OLH77" s="129"/>
      <c r="OLP77" s="129"/>
      <c r="OLQ77" s="129"/>
      <c r="OLR77" s="129"/>
      <c r="OLS77" s="129"/>
      <c r="OLT77" s="129"/>
      <c r="OLU77" s="129"/>
      <c r="OLV77" s="129"/>
      <c r="OLW77" s="129"/>
      <c r="OLX77" s="129"/>
      <c r="OLY77" s="129"/>
      <c r="OLZ77" s="129"/>
      <c r="OMA77" s="129"/>
      <c r="OMB77" s="129"/>
      <c r="OMC77" s="129"/>
      <c r="OVC77" s="129"/>
      <c r="OVD77" s="129"/>
      <c r="OVL77" s="129"/>
      <c r="OVM77" s="129"/>
      <c r="OVN77" s="129"/>
      <c r="OVO77" s="129"/>
      <c r="OVP77" s="129"/>
      <c r="OVQ77" s="129"/>
      <c r="OVR77" s="129"/>
      <c r="OVS77" s="129"/>
      <c r="OVT77" s="129"/>
      <c r="OVU77" s="129"/>
      <c r="OVV77" s="129"/>
      <c r="OVW77" s="129"/>
      <c r="OVX77" s="129"/>
      <c r="OVY77" s="129"/>
      <c r="PEY77" s="129"/>
      <c r="PEZ77" s="129"/>
      <c r="PFH77" s="129"/>
      <c r="PFI77" s="129"/>
      <c r="PFJ77" s="129"/>
      <c r="PFK77" s="129"/>
      <c r="PFL77" s="129"/>
      <c r="PFM77" s="129"/>
      <c r="PFN77" s="129"/>
      <c r="PFO77" s="129"/>
      <c r="PFP77" s="129"/>
      <c r="PFQ77" s="129"/>
      <c r="PFR77" s="129"/>
      <c r="PFS77" s="129"/>
      <c r="PFT77" s="129"/>
      <c r="PFU77" s="129"/>
      <c r="POU77" s="129"/>
      <c r="POV77" s="129"/>
      <c r="PPD77" s="129"/>
      <c r="PPE77" s="129"/>
      <c r="PPF77" s="129"/>
      <c r="PPG77" s="129"/>
      <c r="PPH77" s="129"/>
      <c r="PPI77" s="129"/>
      <c r="PPJ77" s="129"/>
      <c r="PPK77" s="129"/>
      <c r="PPL77" s="129"/>
      <c r="PPM77" s="129"/>
      <c r="PPN77" s="129"/>
      <c r="PPO77" s="129"/>
      <c r="PPP77" s="129"/>
      <c r="PPQ77" s="129"/>
      <c r="PYQ77" s="129"/>
      <c r="PYR77" s="129"/>
      <c r="PYZ77" s="129"/>
      <c r="PZA77" s="129"/>
      <c r="PZB77" s="129"/>
      <c r="PZC77" s="129"/>
      <c r="PZD77" s="129"/>
      <c r="PZE77" s="129"/>
      <c r="PZF77" s="129"/>
      <c r="PZG77" s="129"/>
      <c r="PZH77" s="129"/>
      <c r="PZI77" s="129"/>
      <c r="PZJ77" s="129"/>
      <c r="PZK77" s="129"/>
      <c r="PZL77" s="129"/>
      <c r="PZM77" s="129"/>
      <c r="QIM77" s="129"/>
      <c r="QIN77" s="129"/>
      <c r="QIV77" s="129"/>
      <c r="QIW77" s="129"/>
      <c r="QIX77" s="129"/>
      <c r="QIY77" s="129"/>
      <c r="QIZ77" s="129"/>
      <c r="QJA77" s="129"/>
      <c r="QJB77" s="129"/>
      <c r="QJC77" s="129"/>
      <c r="QJD77" s="129"/>
      <c r="QJE77" s="129"/>
      <c r="QJF77" s="129"/>
      <c r="QJG77" s="129"/>
      <c r="QJH77" s="129"/>
      <c r="QJI77" s="129"/>
      <c r="QSI77" s="129"/>
      <c r="QSJ77" s="129"/>
      <c r="QSR77" s="129"/>
      <c r="QSS77" s="129"/>
      <c r="QST77" s="129"/>
      <c r="QSU77" s="129"/>
      <c r="QSV77" s="129"/>
      <c r="QSW77" s="129"/>
      <c r="QSX77" s="129"/>
      <c r="QSY77" s="129"/>
      <c r="QSZ77" s="129"/>
      <c r="QTA77" s="129"/>
      <c r="QTB77" s="129"/>
      <c r="QTC77" s="129"/>
      <c r="QTD77" s="129"/>
      <c r="QTE77" s="129"/>
      <c r="RCE77" s="129"/>
      <c r="RCF77" s="129"/>
      <c r="RCN77" s="129"/>
      <c r="RCO77" s="129"/>
      <c r="RCP77" s="129"/>
      <c r="RCQ77" s="129"/>
      <c r="RCR77" s="129"/>
      <c r="RCS77" s="129"/>
      <c r="RCT77" s="129"/>
      <c r="RCU77" s="129"/>
      <c r="RCV77" s="129"/>
      <c r="RCW77" s="129"/>
      <c r="RCX77" s="129"/>
      <c r="RCY77" s="129"/>
      <c r="RCZ77" s="129"/>
      <c r="RDA77" s="129"/>
      <c r="RMA77" s="129"/>
      <c r="RMB77" s="129"/>
      <c r="RMJ77" s="129"/>
      <c r="RMK77" s="129"/>
      <c r="RML77" s="129"/>
      <c r="RMM77" s="129"/>
      <c r="RMN77" s="129"/>
      <c r="RMO77" s="129"/>
      <c r="RMP77" s="129"/>
      <c r="RMQ77" s="129"/>
      <c r="RMR77" s="129"/>
      <c r="RMS77" s="129"/>
      <c r="RMT77" s="129"/>
      <c r="RMU77" s="129"/>
      <c r="RMV77" s="129"/>
      <c r="RMW77" s="129"/>
      <c r="RVW77" s="129"/>
      <c r="RVX77" s="129"/>
      <c r="RWF77" s="129"/>
      <c r="RWG77" s="129"/>
      <c r="RWH77" s="129"/>
      <c r="RWI77" s="129"/>
      <c r="RWJ77" s="129"/>
      <c r="RWK77" s="129"/>
      <c r="RWL77" s="129"/>
      <c r="RWM77" s="129"/>
      <c r="RWN77" s="129"/>
      <c r="RWO77" s="129"/>
      <c r="RWP77" s="129"/>
      <c r="RWQ77" s="129"/>
      <c r="RWR77" s="129"/>
      <c r="RWS77" s="129"/>
      <c r="SFS77" s="129"/>
      <c r="SFT77" s="129"/>
      <c r="SGB77" s="129"/>
      <c r="SGC77" s="129"/>
      <c r="SGD77" s="129"/>
      <c r="SGE77" s="129"/>
      <c r="SGF77" s="129"/>
      <c r="SGG77" s="129"/>
      <c r="SGH77" s="129"/>
      <c r="SGI77" s="129"/>
      <c r="SGJ77" s="129"/>
      <c r="SGK77" s="129"/>
      <c r="SGL77" s="129"/>
      <c r="SGM77" s="129"/>
      <c r="SGN77" s="129"/>
      <c r="SGO77" s="129"/>
      <c r="SPO77" s="129"/>
      <c r="SPP77" s="129"/>
      <c r="SPX77" s="129"/>
      <c r="SPY77" s="129"/>
      <c r="SPZ77" s="129"/>
      <c r="SQA77" s="129"/>
      <c r="SQB77" s="129"/>
      <c r="SQC77" s="129"/>
      <c r="SQD77" s="129"/>
      <c r="SQE77" s="129"/>
      <c r="SQF77" s="129"/>
      <c r="SQG77" s="129"/>
      <c r="SQH77" s="129"/>
      <c r="SQI77" s="129"/>
      <c r="SQJ77" s="129"/>
      <c r="SQK77" s="129"/>
      <c r="SZK77" s="129"/>
      <c r="SZL77" s="129"/>
      <c r="SZT77" s="129"/>
      <c r="SZU77" s="129"/>
      <c r="SZV77" s="129"/>
      <c r="SZW77" s="129"/>
      <c r="SZX77" s="129"/>
      <c r="SZY77" s="129"/>
      <c r="SZZ77" s="129"/>
      <c r="TAA77" s="129"/>
      <c r="TAB77" s="129"/>
      <c r="TAC77" s="129"/>
      <c r="TAD77" s="129"/>
      <c r="TAE77" s="129"/>
      <c r="TAF77" s="129"/>
      <c r="TAG77" s="129"/>
      <c r="TJG77" s="129"/>
      <c r="TJH77" s="129"/>
      <c r="TJP77" s="129"/>
      <c r="TJQ77" s="129"/>
      <c r="TJR77" s="129"/>
      <c r="TJS77" s="129"/>
      <c r="TJT77" s="129"/>
      <c r="TJU77" s="129"/>
      <c r="TJV77" s="129"/>
      <c r="TJW77" s="129"/>
      <c r="TJX77" s="129"/>
      <c r="TJY77" s="129"/>
      <c r="TJZ77" s="129"/>
      <c r="TKA77" s="129"/>
      <c r="TKB77" s="129"/>
      <c r="TKC77" s="129"/>
      <c r="TTC77" s="129"/>
      <c r="TTD77" s="129"/>
      <c r="TTL77" s="129"/>
      <c r="TTM77" s="129"/>
      <c r="TTN77" s="129"/>
      <c r="TTO77" s="129"/>
      <c r="TTP77" s="129"/>
      <c r="TTQ77" s="129"/>
      <c r="TTR77" s="129"/>
      <c r="TTS77" s="129"/>
      <c r="TTT77" s="129"/>
      <c r="TTU77" s="129"/>
      <c r="TTV77" s="129"/>
      <c r="TTW77" s="129"/>
      <c r="TTX77" s="129"/>
      <c r="TTY77" s="129"/>
      <c r="UCY77" s="129"/>
      <c r="UCZ77" s="129"/>
      <c r="UDH77" s="129"/>
      <c r="UDI77" s="129"/>
      <c r="UDJ77" s="129"/>
      <c r="UDK77" s="129"/>
      <c r="UDL77" s="129"/>
      <c r="UDM77" s="129"/>
      <c r="UDN77" s="129"/>
      <c r="UDO77" s="129"/>
      <c r="UDP77" s="129"/>
      <c r="UDQ77" s="129"/>
      <c r="UDR77" s="129"/>
      <c r="UDS77" s="129"/>
      <c r="UDT77" s="129"/>
      <c r="UDU77" s="129"/>
      <c r="UMU77" s="129"/>
      <c r="UMV77" s="129"/>
      <c r="UND77" s="129"/>
      <c r="UNE77" s="129"/>
      <c r="UNF77" s="129"/>
      <c r="UNG77" s="129"/>
      <c r="UNH77" s="129"/>
      <c r="UNI77" s="129"/>
      <c r="UNJ77" s="129"/>
      <c r="UNK77" s="129"/>
      <c r="UNL77" s="129"/>
      <c r="UNM77" s="129"/>
      <c r="UNN77" s="129"/>
      <c r="UNO77" s="129"/>
      <c r="UNP77" s="129"/>
      <c r="UNQ77" s="129"/>
      <c r="UWQ77" s="129"/>
      <c r="UWR77" s="129"/>
      <c r="UWZ77" s="129"/>
      <c r="UXA77" s="129"/>
      <c r="UXB77" s="129"/>
      <c r="UXC77" s="129"/>
      <c r="UXD77" s="129"/>
      <c r="UXE77" s="129"/>
      <c r="UXF77" s="129"/>
      <c r="UXG77" s="129"/>
      <c r="UXH77" s="129"/>
      <c r="UXI77" s="129"/>
      <c r="UXJ77" s="129"/>
      <c r="UXK77" s="129"/>
      <c r="UXL77" s="129"/>
      <c r="UXM77" s="129"/>
      <c r="VGM77" s="129"/>
      <c r="VGN77" s="129"/>
      <c r="VGV77" s="129"/>
      <c r="VGW77" s="129"/>
      <c r="VGX77" s="129"/>
      <c r="VGY77" s="129"/>
      <c r="VGZ77" s="129"/>
      <c r="VHA77" s="129"/>
      <c r="VHB77" s="129"/>
      <c r="VHC77" s="129"/>
      <c r="VHD77" s="129"/>
      <c r="VHE77" s="129"/>
      <c r="VHF77" s="129"/>
      <c r="VHG77" s="129"/>
      <c r="VHH77" s="129"/>
      <c r="VHI77" s="129"/>
      <c r="VQI77" s="129"/>
      <c r="VQJ77" s="129"/>
      <c r="VQR77" s="129"/>
      <c r="VQS77" s="129"/>
      <c r="VQT77" s="129"/>
      <c r="VQU77" s="129"/>
      <c r="VQV77" s="129"/>
      <c r="VQW77" s="129"/>
      <c r="VQX77" s="129"/>
      <c r="VQY77" s="129"/>
      <c r="VQZ77" s="129"/>
      <c r="VRA77" s="129"/>
      <c r="VRB77" s="129"/>
      <c r="VRC77" s="129"/>
      <c r="VRD77" s="129"/>
      <c r="VRE77" s="129"/>
      <c r="WAE77" s="129"/>
      <c r="WAF77" s="129"/>
      <c r="WAN77" s="129"/>
      <c r="WAO77" s="129"/>
      <c r="WAP77" s="129"/>
      <c r="WAQ77" s="129"/>
      <c r="WAR77" s="129"/>
      <c r="WAS77" s="129"/>
      <c r="WAT77" s="129"/>
      <c r="WAU77" s="129"/>
      <c r="WAV77" s="129"/>
      <c r="WAW77" s="129"/>
      <c r="WAX77" s="129"/>
      <c r="WAY77" s="129"/>
      <c r="WAZ77" s="129"/>
      <c r="WBA77" s="129"/>
      <c r="WKA77" s="129"/>
      <c r="WKB77" s="129"/>
      <c r="WKJ77" s="129"/>
      <c r="WKK77" s="129"/>
      <c r="WKL77" s="129"/>
      <c r="WKM77" s="129"/>
      <c r="WKN77" s="129"/>
      <c r="WKO77" s="129"/>
      <c r="WKP77" s="129"/>
      <c r="WKQ77" s="129"/>
      <c r="WKR77" s="129"/>
      <c r="WKS77" s="129"/>
      <c r="WKT77" s="129"/>
      <c r="WKU77" s="129"/>
      <c r="WKV77" s="129"/>
      <c r="WKW77" s="129"/>
      <c r="WTW77" s="129"/>
      <c r="WTX77" s="129"/>
      <c r="WUF77" s="129"/>
      <c r="WUG77" s="129"/>
      <c r="WUH77" s="129"/>
      <c r="WUI77" s="129"/>
      <c r="WUJ77" s="129"/>
      <c r="WUK77" s="129"/>
      <c r="WUL77" s="129"/>
      <c r="WUM77" s="129"/>
      <c r="WUN77" s="129"/>
      <c r="WUO77" s="129"/>
      <c r="WUP77" s="129"/>
      <c r="WUQ77" s="129"/>
      <c r="WUR77" s="129"/>
      <c r="WUS77" s="129"/>
    </row>
    <row r="78" spans="1:1009 1243:2033 2267:3057 3291:4081 4315:5105 5339:6129 6363:7153 7387:8177 8411:9201 9435:10225 10459:11249 11483:12273 12507:13297 13531:14321 14555:15345 15579:16113" s="120" customFormat="1" ht="31.5" outlineLevel="1">
      <c r="A78" s="137"/>
      <c r="B78" s="263" t="s">
        <v>431</v>
      </c>
      <c r="C78" s="248"/>
      <c r="D78" s="258">
        <v>38</v>
      </c>
      <c r="E78" s="257"/>
      <c r="F78" s="258">
        <v>38</v>
      </c>
      <c r="G78" s="245">
        <v>0</v>
      </c>
      <c r="H78" s="229">
        <f t="shared" si="6"/>
        <v>20</v>
      </c>
      <c r="I78" s="247"/>
      <c r="J78" s="274">
        <f>20000000/1000000</f>
        <v>20</v>
      </c>
      <c r="K78" s="247"/>
      <c r="L78" s="247"/>
      <c r="M78" s="248"/>
      <c r="HK78" s="129"/>
      <c r="HL78" s="129"/>
      <c r="HT78" s="129"/>
      <c r="HU78" s="129"/>
      <c r="HV78" s="129"/>
      <c r="HW78" s="129"/>
      <c r="HX78" s="129"/>
      <c r="HY78" s="129"/>
      <c r="HZ78" s="129"/>
      <c r="IA78" s="129"/>
      <c r="IB78" s="129"/>
      <c r="IC78" s="129"/>
      <c r="ID78" s="129"/>
      <c r="IE78" s="129"/>
      <c r="IF78" s="129"/>
      <c r="IG78" s="129"/>
      <c r="RG78" s="129"/>
      <c r="RH78" s="129"/>
      <c r="RP78" s="129"/>
      <c r="RQ78" s="129"/>
      <c r="RR78" s="129"/>
      <c r="RS78" s="129"/>
      <c r="RT78" s="129"/>
      <c r="RU78" s="129"/>
      <c r="RV78" s="129"/>
      <c r="RW78" s="129"/>
      <c r="RX78" s="129"/>
      <c r="RY78" s="129"/>
      <c r="RZ78" s="129"/>
      <c r="SA78" s="129"/>
      <c r="SB78" s="129"/>
      <c r="SC78" s="129"/>
      <c r="ABC78" s="129"/>
      <c r="ABD78" s="129"/>
      <c r="ABL78" s="129"/>
      <c r="ABM78" s="129"/>
      <c r="ABN78" s="129"/>
      <c r="ABO78" s="129"/>
      <c r="ABP78" s="129"/>
      <c r="ABQ78" s="129"/>
      <c r="ABR78" s="129"/>
      <c r="ABS78" s="129"/>
      <c r="ABT78" s="129"/>
      <c r="ABU78" s="129"/>
      <c r="ABV78" s="129"/>
      <c r="ABW78" s="129"/>
      <c r="ABX78" s="129"/>
      <c r="ABY78" s="129"/>
      <c r="AKY78" s="129"/>
      <c r="AKZ78" s="129"/>
      <c r="ALH78" s="129"/>
      <c r="ALI78" s="129"/>
      <c r="ALJ78" s="129"/>
      <c r="ALK78" s="129"/>
      <c r="ALL78" s="129"/>
      <c r="ALM78" s="129"/>
      <c r="ALN78" s="129"/>
      <c r="ALO78" s="129"/>
      <c r="ALP78" s="129"/>
      <c r="ALQ78" s="129"/>
      <c r="ALR78" s="129"/>
      <c r="ALS78" s="129"/>
      <c r="ALT78" s="129"/>
      <c r="ALU78" s="129"/>
      <c r="AUU78" s="129"/>
      <c r="AUV78" s="129"/>
      <c r="AVD78" s="129"/>
      <c r="AVE78" s="129"/>
      <c r="AVF78" s="129"/>
      <c r="AVG78" s="129"/>
      <c r="AVH78" s="129"/>
      <c r="AVI78" s="129"/>
      <c r="AVJ78" s="129"/>
      <c r="AVK78" s="129"/>
      <c r="AVL78" s="129"/>
      <c r="AVM78" s="129"/>
      <c r="AVN78" s="129"/>
      <c r="AVO78" s="129"/>
      <c r="AVP78" s="129"/>
      <c r="AVQ78" s="129"/>
      <c r="BEQ78" s="129"/>
      <c r="BER78" s="129"/>
      <c r="BEZ78" s="129"/>
      <c r="BFA78" s="129"/>
      <c r="BFB78" s="129"/>
      <c r="BFC78" s="129"/>
      <c r="BFD78" s="129"/>
      <c r="BFE78" s="129"/>
      <c r="BFF78" s="129"/>
      <c r="BFG78" s="129"/>
      <c r="BFH78" s="129"/>
      <c r="BFI78" s="129"/>
      <c r="BFJ78" s="129"/>
      <c r="BFK78" s="129"/>
      <c r="BFL78" s="129"/>
      <c r="BFM78" s="129"/>
      <c r="BOM78" s="129"/>
      <c r="BON78" s="129"/>
      <c r="BOV78" s="129"/>
      <c r="BOW78" s="129"/>
      <c r="BOX78" s="129"/>
      <c r="BOY78" s="129"/>
      <c r="BOZ78" s="129"/>
      <c r="BPA78" s="129"/>
      <c r="BPB78" s="129"/>
      <c r="BPC78" s="129"/>
      <c r="BPD78" s="129"/>
      <c r="BPE78" s="129"/>
      <c r="BPF78" s="129"/>
      <c r="BPG78" s="129"/>
      <c r="BPH78" s="129"/>
      <c r="BPI78" s="129"/>
      <c r="BYI78" s="129"/>
      <c r="BYJ78" s="129"/>
      <c r="BYR78" s="129"/>
      <c r="BYS78" s="129"/>
      <c r="BYT78" s="129"/>
      <c r="BYU78" s="129"/>
      <c r="BYV78" s="129"/>
      <c r="BYW78" s="129"/>
      <c r="BYX78" s="129"/>
      <c r="BYY78" s="129"/>
      <c r="BYZ78" s="129"/>
      <c r="BZA78" s="129"/>
      <c r="BZB78" s="129"/>
      <c r="BZC78" s="129"/>
      <c r="BZD78" s="129"/>
      <c r="BZE78" s="129"/>
      <c r="CIE78" s="129"/>
      <c r="CIF78" s="129"/>
      <c r="CIN78" s="129"/>
      <c r="CIO78" s="129"/>
      <c r="CIP78" s="129"/>
      <c r="CIQ78" s="129"/>
      <c r="CIR78" s="129"/>
      <c r="CIS78" s="129"/>
      <c r="CIT78" s="129"/>
      <c r="CIU78" s="129"/>
      <c r="CIV78" s="129"/>
      <c r="CIW78" s="129"/>
      <c r="CIX78" s="129"/>
      <c r="CIY78" s="129"/>
      <c r="CIZ78" s="129"/>
      <c r="CJA78" s="129"/>
      <c r="CSA78" s="129"/>
      <c r="CSB78" s="129"/>
      <c r="CSJ78" s="129"/>
      <c r="CSK78" s="129"/>
      <c r="CSL78" s="129"/>
      <c r="CSM78" s="129"/>
      <c r="CSN78" s="129"/>
      <c r="CSO78" s="129"/>
      <c r="CSP78" s="129"/>
      <c r="CSQ78" s="129"/>
      <c r="CSR78" s="129"/>
      <c r="CSS78" s="129"/>
      <c r="CST78" s="129"/>
      <c r="CSU78" s="129"/>
      <c r="CSV78" s="129"/>
      <c r="CSW78" s="129"/>
      <c r="DBW78" s="129"/>
      <c r="DBX78" s="129"/>
      <c r="DCF78" s="129"/>
      <c r="DCG78" s="129"/>
      <c r="DCH78" s="129"/>
      <c r="DCI78" s="129"/>
      <c r="DCJ78" s="129"/>
      <c r="DCK78" s="129"/>
      <c r="DCL78" s="129"/>
      <c r="DCM78" s="129"/>
      <c r="DCN78" s="129"/>
      <c r="DCO78" s="129"/>
      <c r="DCP78" s="129"/>
      <c r="DCQ78" s="129"/>
      <c r="DCR78" s="129"/>
      <c r="DCS78" s="129"/>
      <c r="DLS78" s="129"/>
      <c r="DLT78" s="129"/>
      <c r="DMB78" s="129"/>
      <c r="DMC78" s="129"/>
      <c r="DMD78" s="129"/>
      <c r="DME78" s="129"/>
      <c r="DMF78" s="129"/>
      <c r="DMG78" s="129"/>
      <c r="DMH78" s="129"/>
      <c r="DMI78" s="129"/>
      <c r="DMJ78" s="129"/>
      <c r="DMK78" s="129"/>
      <c r="DML78" s="129"/>
      <c r="DMM78" s="129"/>
      <c r="DMN78" s="129"/>
      <c r="DMO78" s="129"/>
      <c r="DVO78" s="129"/>
      <c r="DVP78" s="129"/>
      <c r="DVX78" s="129"/>
      <c r="DVY78" s="129"/>
      <c r="DVZ78" s="129"/>
      <c r="DWA78" s="129"/>
      <c r="DWB78" s="129"/>
      <c r="DWC78" s="129"/>
      <c r="DWD78" s="129"/>
      <c r="DWE78" s="129"/>
      <c r="DWF78" s="129"/>
      <c r="DWG78" s="129"/>
      <c r="DWH78" s="129"/>
      <c r="DWI78" s="129"/>
      <c r="DWJ78" s="129"/>
      <c r="DWK78" s="129"/>
      <c r="EFK78" s="129"/>
      <c r="EFL78" s="129"/>
      <c r="EFT78" s="129"/>
      <c r="EFU78" s="129"/>
      <c r="EFV78" s="129"/>
      <c r="EFW78" s="129"/>
      <c r="EFX78" s="129"/>
      <c r="EFY78" s="129"/>
      <c r="EFZ78" s="129"/>
      <c r="EGA78" s="129"/>
      <c r="EGB78" s="129"/>
      <c r="EGC78" s="129"/>
      <c r="EGD78" s="129"/>
      <c r="EGE78" s="129"/>
      <c r="EGF78" s="129"/>
      <c r="EGG78" s="129"/>
      <c r="EPG78" s="129"/>
      <c r="EPH78" s="129"/>
      <c r="EPP78" s="129"/>
      <c r="EPQ78" s="129"/>
      <c r="EPR78" s="129"/>
      <c r="EPS78" s="129"/>
      <c r="EPT78" s="129"/>
      <c r="EPU78" s="129"/>
      <c r="EPV78" s="129"/>
      <c r="EPW78" s="129"/>
      <c r="EPX78" s="129"/>
      <c r="EPY78" s="129"/>
      <c r="EPZ78" s="129"/>
      <c r="EQA78" s="129"/>
      <c r="EQB78" s="129"/>
      <c r="EQC78" s="129"/>
      <c r="EZC78" s="129"/>
      <c r="EZD78" s="129"/>
      <c r="EZL78" s="129"/>
      <c r="EZM78" s="129"/>
      <c r="EZN78" s="129"/>
      <c r="EZO78" s="129"/>
      <c r="EZP78" s="129"/>
      <c r="EZQ78" s="129"/>
      <c r="EZR78" s="129"/>
      <c r="EZS78" s="129"/>
      <c r="EZT78" s="129"/>
      <c r="EZU78" s="129"/>
      <c r="EZV78" s="129"/>
      <c r="EZW78" s="129"/>
      <c r="EZX78" s="129"/>
      <c r="EZY78" s="129"/>
      <c r="FIY78" s="129"/>
      <c r="FIZ78" s="129"/>
      <c r="FJH78" s="129"/>
      <c r="FJI78" s="129"/>
      <c r="FJJ78" s="129"/>
      <c r="FJK78" s="129"/>
      <c r="FJL78" s="129"/>
      <c r="FJM78" s="129"/>
      <c r="FJN78" s="129"/>
      <c r="FJO78" s="129"/>
      <c r="FJP78" s="129"/>
      <c r="FJQ78" s="129"/>
      <c r="FJR78" s="129"/>
      <c r="FJS78" s="129"/>
      <c r="FJT78" s="129"/>
      <c r="FJU78" s="129"/>
      <c r="FSU78" s="129"/>
      <c r="FSV78" s="129"/>
      <c r="FTD78" s="129"/>
      <c r="FTE78" s="129"/>
      <c r="FTF78" s="129"/>
      <c r="FTG78" s="129"/>
      <c r="FTH78" s="129"/>
      <c r="FTI78" s="129"/>
      <c r="FTJ78" s="129"/>
      <c r="FTK78" s="129"/>
      <c r="FTL78" s="129"/>
      <c r="FTM78" s="129"/>
      <c r="FTN78" s="129"/>
      <c r="FTO78" s="129"/>
      <c r="FTP78" s="129"/>
      <c r="FTQ78" s="129"/>
      <c r="GCQ78" s="129"/>
      <c r="GCR78" s="129"/>
      <c r="GCZ78" s="129"/>
      <c r="GDA78" s="129"/>
      <c r="GDB78" s="129"/>
      <c r="GDC78" s="129"/>
      <c r="GDD78" s="129"/>
      <c r="GDE78" s="129"/>
      <c r="GDF78" s="129"/>
      <c r="GDG78" s="129"/>
      <c r="GDH78" s="129"/>
      <c r="GDI78" s="129"/>
      <c r="GDJ78" s="129"/>
      <c r="GDK78" s="129"/>
      <c r="GDL78" s="129"/>
      <c r="GDM78" s="129"/>
      <c r="GMM78" s="129"/>
      <c r="GMN78" s="129"/>
      <c r="GMV78" s="129"/>
      <c r="GMW78" s="129"/>
      <c r="GMX78" s="129"/>
      <c r="GMY78" s="129"/>
      <c r="GMZ78" s="129"/>
      <c r="GNA78" s="129"/>
      <c r="GNB78" s="129"/>
      <c r="GNC78" s="129"/>
      <c r="GND78" s="129"/>
      <c r="GNE78" s="129"/>
      <c r="GNF78" s="129"/>
      <c r="GNG78" s="129"/>
      <c r="GNH78" s="129"/>
      <c r="GNI78" s="129"/>
      <c r="GWI78" s="129"/>
      <c r="GWJ78" s="129"/>
      <c r="GWR78" s="129"/>
      <c r="GWS78" s="129"/>
      <c r="GWT78" s="129"/>
      <c r="GWU78" s="129"/>
      <c r="GWV78" s="129"/>
      <c r="GWW78" s="129"/>
      <c r="GWX78" s="129"/>
      <c r="GWY78" s="129"/>
      <c r="GWZ78" s="129"/>
      <c r="GXA78" s="129"/>
      <c r="GXB78" s="129"/>
      <c r="GXC78" s="129"/>
      <c r="GXD78" s="129"/>
      <c r="GXE78" s="129"/>
      <c r="HGE78" s="129"/>
      <c r="HGF78" s="129"/>
      <c r="HGN78" s="129"/>
      <c r="HGO78" s="129"/>
      <c r="HGP78" s="129"/>
      <c r="HGQ78" s="129"/>
      <c r="HGR78" s="129"/>
      <c r="HGS78" s="129"/>
      <c r="HGT78" s="129"/>
      <c r="HGU78" s="129"/>
      <c r="HGV78" s="129"/>
      <c r="HGW78" s="129"/>
      <c r="HGX78" s="129"/>
      <c r="HGY78" s="129"/>
      <c r="HGZ78" s="129"/>
      <c r="HHA78" s="129"/>
      <c r="HQA78" s="129"/>
      <c r="HQB78" s="129"/>
      <c r="HQJ78" s="129"/>
      <c r="HQK78" s="129"/>
      <c r="HQL78" s="129"/>
      <c r="HQM78" s="129"/>
      <c r="HQN78" s="129"/>
      <c r="HQO78" s="129"/>
      <c r="HQP78" s="129"/>
      <c r="HQQ78" s="129"/>
      <c r="HQR78" s="129"/>
      <c r="HQS78" s="129"/>
      <c r="HQT78" s="129"/>
      <c r="HQU78" s="129"/>
      <c r="HQV78" s="129"/>
      <c r="HQW78" s="129"/>
      <c r="HZW78" s="129"/>
      <c r="HZX78" s="129"/>
      <c r="IAF78" s="129"/>
      <c r="IAG78" s="129"/>
      <c r="IAH78" s="129"/>
      <c r="IAI78" s="129"/>
      <c r="IAJ78" s="129"/>
      <c r="IAK78" s="129"/>
      <c r="IAL78" s="129"/>
      <c r="IAM78" s="129"/>
      <c r="IAN78" s="129"/>
      <c r="IAO78" s="129"/>
      <c r="IAP78" s="129"/>
      <c r="IAQ78" s="129"/>
      <c r="IAR78" s="129"/>
      <c r="IAS78" s="129"/>
      <c r="IJS78" s="129"/>
      <c r="IJT78" s="129"/>
      <c r="IKB78" s="129"/>
      <c r="IKC78" s="129"/>
      <c r="IKD78" s="129"/>
      <c r="IKE78" s="129"/>
      <c r="IKF78" s="129"/>
      <c r="IKG78" s="129"/>
      <c r="IKH78" s="129"/>
      <c r="IKI78" s="129"/>
      <c r="IKJ78" s="129"/>
      <c r="IKK78" s="129"/>
      <c r="IKL78" s="129"/>
      <c r="IKM78" s="129"/>
      <c r="IKN78" s="129"/>
      <c r="IKO78" s="129"/>
      <c r="ITO78" s="129"/>
      <c r="ITP78" s="129"/>
      <c r="ITX78" s="129"/>
      <c r="ITY78" s="129"/>
      <c r="ITZ78" s="129"/>
      <c r="IUA78" s="129"/>
      <c r="IUB78" s="129"/>
      <c r="IUC78" s="129"/>
      <c r="IUD78" s="129"/>
      <c r="IUE78" s="129"/>
      <c r="IUF78" s="129"/>
      <c r="IUG78" s="129"/>
      <c r="IUH78" s="129"/>
      <c r="IUI78" s="129"/>
      <c r="IUJ78" s="129"/>
      <c r="IUK78" s="129"/>
      <c r="JDK78" s="129"/>
      <c r="JDL78" s="129"/>
      <c r="JDT78" s="129"/>
      <c r="JDU78" s="129"/>
      <c r="JDV78" s="129"/>
      <c r="JDW78" s="129"/>
      <c r="JDX78" s="129"/>
      <c r="JDY78" s="129"/>
      <c r="JDZ78" s="129"/>
      <c r="JEA78" s="129"/>
      <c r="JEB78" s="129"/>
      <c r="JEC78" s="129"/>
      <c r="JED78" s="129"/>
      <c r="JEE78" s="129"/>
      <c r="JEF78" s="129"/>
      <c r="JEG78" s="129"/>
      <c r="JNG78" s="129"/>
      <c r="JNH78" s="129"/>
      <c r="JNP78" s="129"/>
      <c r="JNQ78" s="129"/>
      <c r="JNR78" s="129"/>
      <c r="JNS78" s="129"/>
      <c r="JNT78" s="129"/>
      <c r="JNU78" s="129"/>
      <c r="JNV78" s="129"/>
      <c r="JNW78" s="129"/>
      <c r="JNX78" s="129"/>
      <c r="JNY78" s="129"/>
      <c r="JNZ78" s="129"/>
      <c r="JOA78" s="129"/>
      <c r="JOB78" s="129"/>
      <c r="JOC78" s="129"/>
      <c r="JXC78" s="129"/>
      <c r="JXD78" s="129"/>
      <c r="JXL78" s="129"/>
      <c r="JXM78" s="129"/>
      <c r="JXN78" s="129"/>
      <c r="JXO78" s="129"/>
      <c r="JXP78" s="129"/>
      <c r="JXQ78" s="129"/>
      <c r="JXR78" s="129"/>
      <c r="JXS78" s="129"/>
      <c r="JXT78" s="129"/>
      <c r="JXU78" s="129"/>
      <c r="JXV78" s="129"/>
      <c r="JXW78" s="129"/>
      <c r="JXX78" s="129"/>
      <c r="JXY78" s="129"/>
      <c r="KGY78" s="129"/>
      <c r="KGZ78" s="129"/>
      <c r="KHH78" s="129"/>
      <c r="KHI78" s="129"/>
      <c r="KHJ78" s="129"/>
      <c r="KHK78" s="129"/>
      <c r="KHL78" s="129"/>
      <c r="KHM78" s="129"/>
      <c r="KHN78" s="129"/>
      <c r="KHO78" s="129"/>
      <c r="KHP78" s="129"/>
      <c r="KHQ78" s="129"/>
      <c r="KHR78" s="129"/>
      <c r="KHS78" s="129"/>
      <c r="KHT78" s="129"/>
      <c r="KHU78" s="129"/>
      <c r="KQU78" s="129"/>
      <c r="KQV78" s="129"/>
      <c r="KRD78" s="129"/>
      <c r="KRE78" s="129"/>
      <c r="KRF78" s="129"/>
      <c r="KRG78" s="129"/>
      <c r="KRH78" s="129"/>
      <c r="KRI78" s="129"/>
      <c r="KRJ78" s="129"/>
      <c r="KRK78" s="129"/>
      <c r="KRL78" s="129"/>
      <c r="KRM78" s="129"/>
      <c r="KRN78" s="129"/>
      <c r="KRO78" s="129"/>
      <c r="KRP78" s="129"/>
      <c r="KRQ78" s="129"/>
      <c r="LAQ78" s="129"/>
      <c r="LAR78" s="129"/>
      <c r="LAZ78" s="129"/>
      <c r="LBA78" s="129"/>
      <c r="LBB78" s="129"/>
      <c r="LBC78" s="129"/>
      <c r="LBD78" s="129"/>
      <c r="LBE78" s="129"/>
      <c r="LBF78" s="129"/>
      <c r="LBG78" s="129"/>
      <c r="LBH78" s="129"/>
      <c r="LBI78" s="129"/>
      <c r="LBJ78" s="129"/>
      <c r="LBK78" s="129"/>
      <c r="LBL78" s="129"/>
      <c r="LBM78" s="129"/>
      <c r="LKM78" s="129"/>
      <c r="LKN78" s="129"/>
      <c r="LKV78" s="129"/>
      <c r="LKW78" s="129"/>
      <c r="LKX78" s="129"/>
      <c r="LKY78" s="129"/>
      <c r="LKZ78" s="129"/>
      <c r="LLA78" s="129"/>
      <c r="LLB78" s="129"/>
      <c r="LLC78" s="129"/>
      <c r="LLD78" s="129"/>
      <c r="LLE78" s="129"/>
      <c r="LLF78" s="129"/>
      <c r="LLG78" s="129"/>
      <c r="LLH78" s="129"/>
      <c r="LLI78" s="129"/>
      <c r="LUI78" s="129"/>
      <c r="LUJ78" s="129"/>
      <c r="LUR78" s="129"/>
      <c r="LUS78" s="129"/>
      <c r="LUT78" s="129"/>
      <c r="LUU78" s="129"/>
      <c r="LUV78" s="129"/>
      <c r="LUW78" s="129"/>
      <c r="LUX78" s="129"/>
      <c r="LUY78" s="129"/>
      <c r="LUZ78" s="129"/>
      <c r="LVA78" s="129"/>
      <c r="LVB78" s="129"/>
      <c r="LVC78" s="129"/>
      <c r="LVD78" s="129"/>
      <c r="LVE78" s="129"/>
      <c r="MEE78" s="129"/>
      <c r="MEF78" s="129"/>
      <c r="MEN78" s="129"/>
      <c r="MEO78" s="129"/>
      <c r="MEP78" s="129"/>
      <c r="MEQ78" s="129"/>
      <c r="MER78" s="129"/>
      <c r="MES78" s="129"/>
      <c r="MET78" s="129"/>
      <c r="MEU78" s="129"/>
      <c r="MEV78" s="129"/>
      <c r="MEW78" s="129"/>
      <c r="MEX78" s="129"/>
      <c r="MEY78" s="129"/>
      <c r="MEZ78" s="129"/>
      <c r="MFA78" s="129"/>
      <c r="MOA78" s="129"/>
      <c r="MOB78" s="129"/>
      <c r="MOJ78" s="129"/>
      <c r="MOK78" s="129"/>
      <c r="MOL78" s="129"/>
      <c r="MOM78" s="129"/>
      <c r="MON78" s="129"/>
      <c r="MOO78" s="129"/>
      <c r="MOP78" s="129"/>
      <c r="MOQ78" s="129"/>
      <c r="MOR78" s="129"/>
      <c r="MOS78" s="129"/>
      <c r="MOT78" s="129"/>
      <c r="MOU78" s="129"/>
      <c r="MOV78" s="129"/>
      <c r="MOW78" s="129"/>
      <c r="MXW78" s="129"/>
      <c r="MXX78" s="129"/>
      <c r="MYF78" s="129"/>
      <c r="MYG78" s="129"/>
      <c r="MYH78" s="129"/>
      <c r="MYI78" s="129"/>
      <c r="MYJ78" s="129"/>
      <c r="MYK78" s="129"/>
      <c r="MYL78" s="129"/>
      <c r="MYM78" s="129"/>
      <c r="MYN78" s="129"/>
      <c r="MYO78" s="129"/>
      <c r="MYP78" s="129"/>
      <c r="MYQ78" s="129"/>
      <c r="MYR78" s="129"/>
      <c r="MYS78" s="129"/>
      <c r="NHS78" s="129"/>
      <c r="NHT78" s="129"/>
      <c r="NIB78" s="129"/>
      <c r="NIC78" s="129"/>
      <c r="NID78" s="129"/>
      <c r="NIE78" s="129"/>
      <c r="NIF78" s="129"/>
      <c r="NIG78" s="129"/>
      <c r="NIH78" s="129"/>
      <c r="NII78" s="129"/>
      <c r="NIJ78" s="129"/>
      <c r="NIK78" s="129"/>
      <c r="NIL78" s="129"/>
      <c r="NIM78" s="129"/>
      <c r="NIN78" s="129"/>
      <c r="NIO78" s="129"/>
      <c r="NRO78" s="129"/>
      <c r="NRP78" s="129"/>
      <c r="NRX78" s="129"/>
      <c r="NRY78" s="129"/>
      <c r="NRZ78" s="129"/>
      <c r="NSA78" s="129"/>
      <c r="NSB78" s="129"/>
      <c r="NSC78" s="129"/>
      <c r="NSD78" s="129"/>
      <c r="NSE78" s="129"/>
      <c r="NSF78" s="129"/>
      <c r="NSG78" s="129"/>
      <c r="NSH78" s="129"/>
      <c r="NSI78" s="129"/>
      <c r="NSJ78" s="129"/>
      <c r="NSK78" s="129"/>
      <c r="OBK78" s="129"/>
      <c r="OBL78" s="129"/>
      <c r="OBT78" s="129"/>
      <c r="OBU78" s="129"/>
      <c r="OBV78" s="129"/>
      <c r="OBW78" s="129"/>
      <c r="OBX78" s="129"/>
      <c r="OBY78" s="129"/>
      <c r="OBZ78" s="129"/>
      <c r="OCA78" s="129"/>
      <c r="OCB78" s="129"/>
      <c r="OCC78" s="129"/>
      <c r="OCD78" s="129"/>
      <c r="OCE78" s="129"/>
      <c r="OCF78" s="129"/>
      <c r="OCG78" s="129"/>
      <c r="OLG78" s="129"/>
      <c r="OLH78" s="129"/>
      <c r="OLP78" s="129"/>
      <c r="OLQ78" s="129"/>
      <c r="OLR78" s="129"/>
      <c r="OLS78" s="129"/>
      <c r="OLT78" s="129"/>
      <c r="OLU78" s="129"/>
      <c r="OLV78" s="129"/>
      <c r="OLW78" s="129"/>
      <c r="OLX78" s="129"/>
      <c r="OLY78" s="129"/>
      <c r="OLZ78" s="129"/>
      <c r="OMA78" s="129"/>
      <c r="OMB78" s="129"/>
      <c r="OMC78" s="129"/>
      <c r="OVC78" s="129"/>
      <c r="OVD78" s="129"/>
      <c r="OVL78" s="129"/>
      <c r="OVM78" s="129"/>
      <c r="OVN78" s="129"/>
      <c r="OVO78" s="129"/>
      <c r="OVP78" s="129"/>
      <c r="OVQ78" s="129"/>
      <c r="OVR78" s="129"/>
      <c r="OVS78" s="129"/>
      <c r="OVT78" s="129"/>
      <c r="OVU78" s="129"/>
      <c r="OVV78" s="129"/>
      <c r="OVW78" s="129"/>
      <c r="OVX78" s="129"/>
      <c r="OVY78" s="129"/>
      <c r="PEY78" s="129"/>
      <c r="PEZ78" s="129"/>
      <c r="PFH78" s="129"/>
      <c r="PFI78" s="129"/>
      <c r="PFJ78" s="129"/>
      <c r="PFK78" s="129"/>
      <c r="PFL78" s="129"/>
      <c r="PFM78" s="129"/>
      <c r="PFN78" s="129"/>
      <c r="PFO78" s="129"/>
      <c r="PFP78" s="129"/>
      <c r="PFQ78" s="129"/>
      <c r="PFR78" s="129"/>
      <c r="PFS78" s="129"/>
      <c r="PFT78" s="129"/>
      <c r="PFU78" s="129"/>
      <c r="POU78" s="129"/>
      <c r="POV78" s="129"/>
      <c r="PPD78" s="129"/>
      <c r="PPE78" s="129"/>
      <c r="PPF78" s="129"/>
      <c r="PPG78" s="129"/>
      <c r="PPH78" s="129"/>
      <c r="PPI78" s="129"/>
      <c r="PPJ78" s="129"/>
      <c r="PPK78" s="129"/>
      <c r="PPL78" s="129"/>
      <c r="PPM78" s="129"/>
      <c r="PPN78" s="129"/>
      <c r="PPO78" s="129"/>
      <c r="PPP78" s="129"/>
      <c r="PPQ78" s="129"/>
      <c r="PYQ78" s="129"/>
      <c r="PYR78" s="129"/>
      <c r="PYZ78" s="129"/>
      <c r="PZA78" s="129"/>
      <c r="PZB78" s="129"/>
      <c r="PZC78" s="129"/>
      <c r="PZD78" s="129"/>
      <c r="PZE78" s="129"/>
      <c r="PZF78" s="129"/>
      <c r="PZG78" s="129"/>
      <c r="PZH78" s="129"/>
      <c r="PZI78" s="129"/>
      <c r="PZJ78" s="129"/>
      <c r="PZK78" s="129"/>
      <c r="PZL78" s="129"/>
      <c r="PZM78" s="129"/>
      <c r="QIM78" s="129"/>
      <c r="QIN78" s="129"/>
      <c r="QIV78" s="129"/>
      <c r="QIW78" s="129"/>
      <c r="QIX78" s="129"/>
      <c r="QIY78" s="129"/>
      <c r="QIZ78" s="129"/>
      <c r="QJA78" s="129"/>
      <c r="QJB78" s="129"/>
      <c r="QJC78" s="129"/>
      <c r="QJD78" s="129"/>
      <c r="QJE78" s="129"/>
      <c r="QJF78" s="129"/>
      <c r="QJG78" s="129"/>
      <c r="QJH78" s="129"/>
      <c r="QJI78" s="129"/>
      <c r="QSI78" s="129"/>
      <c r="QSJ78" s="129"/>
      <c r="QSR78" s="129"/>
      <c r="QSS78" s="129"/>
      <c r="QST78" s="129"/>
      <c r="QSU78" s="129"/>
      <c r="QSV78" s="129"/>
      <c r="QSW78" s="129"/>
      <c r="QSX78" s="129"/>
      <c r="QSY78" s="129"/>
      <c r="QSZ78" s="129"/>
      <c r="QTA78" s="129"/>
      <c r="QTB78" s="129"/>
      <c r="QTC78" s="129"/>
      <c r="QTD78" s="129"/>
      <c r="QTE78" s="129"/>
      <c r="RCE78" s="129"/>
      <c r="RCF78" s="129"/>
      <c r="RCN78" s="129"/>
      <c r="RCO78" s="129"/>
      <c r="RCP78" s="129"/>
      <c r="RCQ78" s="129"/>
      <c r="RCR78" s="129"/>
      <c r="RCS78" s="129"/>
      <c r="RCT78" s="129"/>
      <c r="RCU78" s="129"/>
      <c r="RCV78" s="129"/>
      <c r="RCW78" s="129"/>
      <c r="RCX78" s="129"/>
      <c r="RCY78" s="129"/>
      <c r="RCZ78" s="129"/>
      <c r="RDA78" s="129"/>
      <c r="RMA78" s="129"/>
      <c r="RMB78" s="129"/>
      <c r="RMJ78" s="129"/>
      <c r="RMK78" s="129"/>
      <c r="RML78" s="129"/>
      <c r="RMM78" s="129"/>
      <c r="RMN78" s="129"/>
      <c r="RMO78" s="129"/>
      <c r="RMP78" s="129"/>
      <c r="RMQ78" s="129"/>
      <c r="RMR78" s="129"/>
      <c r="RMS78" s="129"/>
      <c r="RMT78" s="129"/>
      <c r="RMU78" s="129"/>
      <c r="RMV78" s="129"/>
      <c r="RMW78" s="129"/>
      <c r="RVW78" s="129"/>
      <c r="RVX78" s="129"/>
      <c r="RWF78" s="129"/>
      <c r="RWG78" s="129"/>
      <c r="RWH78" s="129"/>
      <c r="RWI78" s="129"/>
      <c r="RWJ78" s="129"/>
      <c r="RWK78" s="129"/>
      <c r="RWL78" s="129"/>
      <c r="RWM78" s="129"/>
      <c r="RWN78" s="129"/>
      <c r="RWO78" s="129"/>
      <c r="RWP78" s="129"/>
      <c r="RWQ78" s="129"/>
      <c r="RWR78" s="129"/>
      <c r="RWS78" s="129"/>
      <c r="SFS78" s="129"/>
      <c r="SFT78" s="129"/>
      <c r="SGB78" s="129"/>
      <c r="SGC78" s="129"/>
      <c r="SGD78" s="129"/>
      <c r="SGE78" s="129"/>
      <c r="SGF78" s="129"/>
      <c r="SGG78" s="129"/>
      <c r="SGH78" s="129"/>
      <c r="SGI78" s="129"/>
      <c r="SGJ78" s="129"/>
      <c r="SGK78" s="129"/>
      <c r="SGL78" s="129"/>
      <c r="SGM78" s="129"/>
      <c r="SGN78" s="129"/>
      <c r="SGO78" s="129"/>
      <c r="SPO78" s="129"/>
      <c r="SPP78" s="129"/>
      <c r="SPX78" s="129"/>
      <c r="SPY78" s="129"/>
      <c r="SPZ78" s="129"/>
      <c r="SQA78" s="129"/>
      <c r="SQB78" s="129"/>
      <c r="SQC78" s="129"/>
      <c r="SQD78" s="129"/>
      <c r="SQE78" s="129"/>
      <c r="SQF78" s="129"/>
      <c r="SQG78" s="129"/>
      <c r="SQH78" s="129"/>
      <c r="SQI78" s="129"/>
      <c r="SQJ78" s="129"/>
      <c r="SQK78" s="129"/>
      <c r="SZK78" s="129"/>
      <c r="SZL78" s="129"/>
      <c r="SZT78" s="129"/>
      <c r="SZU78" s="129"/>
      <c r="SZV78" s="129"/>
      <c r="SZW78" s="129"/>
      <c r="SZX78" s="129"/>
      <c r="SZY78" s="129"/>
      <c r="SZZ78" s="129"/>
      <c r="TAA78" s="129"/>
      <c r="TAB78" s="129"/>
      <c r="TAC78" s="129"/>
      <c r="TAD78" s="129"/>
      <c r="TAE78" s="129"/>
      <c r="TAF78" s="129"/>
      <c r="TAG78" s="129"/>
      <c r="TJG78" s="129"/>
      <c r="TJH78" s="129"/>
      <c r="TJP78" s="129"/>
      <c r="TJQ78" s="129"/>
      <c r="TJR78" s="129"/>
      <c r="TJS78" s="129"/>
      <c r="TJT78" s="129"/>
      <c r="TJU78" s="129"/>
      <c r="TJV78" s="129"/>
      <c r="TJW78" s="129"/>
      <c r="TJX78" s="129"/>
      <c r="TJY78" s="129"/>
      <c r="TJZ78" s="129"/>
      <c r="TKA78" s="129"/>
      <c r="TKB78" s="129"/>
      <c r="TKC78" s="129"/>
      <c r="TTC78" s="129"/>
      <c r="TTD78" s="129"/>
      <c r="TTL78" s="129"/>
      <c r="TTM78" s="129"/>
      <c r="TTN78" s="129"/>
      <c r="TTO78" s="129"/>
      <c r="TTP78" s="129"/>
      <c r="TTQ78" s="129"/>
      <c r="TTR78" s="129"/>
      <c r="TTS78" s="129"/>
      <c r="TTT78" s="129"/>
      <c r="TTU78" s="129"/>
      <c r="TTV78" s="129"/>
      <c r="TTW78" s="129"/>
      <c r="TTX78" s="129"/>
      <c r="TTY78" s="129"/>
      <c r="UCY78" s="129"/>
      <c r="UCZ78" s="129"/>
      <c r="UDH78" s="129"/>
      <c r="UDI78" s="129"/>
      <c r="UDJ78" s="129"/>
      <c r="UDK78" s="129"/>
      <c r="UDL78" s="129"/>
      <c r="UDM78" s="129"/>
      <c r="UDN78" s="129"/>
      <c r="UDO78" s="129"/>
      <c r="UDP78" s="129"/>
      <c r="UDQ78" s="129"/>
      <c r="UDR78" s="129"/>
      <c r="UDS78" s="129"/>
      <c r="UDT78" s="129"/>
      <c r="UDU78" s="129"/>
      <c r="UMU78" s="129"/>
      <c r="UMV78" s="129"/>
      <c r="UND78" s="129"/>
      <c r="UNE78" s="129"/>
      <c r="UNF78" s="129"/>
      <c r="UNG78" s="129"/>
      <c r="UNH78" s="129"/>
      <c r="UNI78" s="129"/>
      <c r="UNJ78" s="129"/>
      <c r="UNK78" s="129"/>
      <c r="UNL78" s="129"/>
      <c r="UNM78" s="129"/>
      <c r="UNN78" s="129"/>
      <c r="UNO78" s="129"/>
      <c r="UNP78" s="129"/>
      <c r="UNQ78" s="129"/>
      <c r="UWQ78" s="129"/>
      <c r="UWR78" s="129"/>
      <c r="UWZ78" s="129"/>
      <c r="UXA78" s="129"/>
      <c r="UXB78" s="129"/>
      <c r="UXC78" s="129"/>
      <c r="UXD78" s="129"/>
      <c r="UXE78" s="129"/>
      <c r="UXF78" s="129"/>
      <c r="UXG78" s="129"/>
      <c r="UXH78" s="129"/>
      <c r="UXI78" s="129"/>
      <c r="UXJ78" s="129"/>
      <c r="UXK78" s="129"/>
      <c r="UXL78" s="129"/>
      <c r="UXM78" s="129"/>
      <c r="VGM78" s="129"/>
      <c r="VGN78" s="129"/>
      <c r="VGV78" s="129"/>
      <c r="VGW78" s="129"/>
      <c r="VGX78" s="129"/>
      <c r="VGY78" s="129"/>
      <c r="VGZ78" s="129"/>
      <c r="VHA78" s="129"/>
      <c r="VHB78" s="129"/>
      <c r="VHC78" s="129"/>
      <c r="VHD78" s="129"/>
      <c r="VHE78" s="129"/>
      <c r="VHF78" s="129"/>
      <c r="VHG78" s="129"/>
      <c r="VHH78" s="129"/>
      <c r="VHI78" s="129"/>
      <c r="VQI78" s="129"/>
      <c r="VQJ78" s="129"/>
      <c r="VQR78" s="129"/>
      <c r="VQS78" s="129"/>
      <c r="VQT78" s="129"/>
      <c r="VQU78" s="129"/>
      <c r="VQV78" s="129"/>
      <c r="VQW78" s="129"/>
      <c r="VQX78" s="129"/>
      <c r="VQY78" s="129"/>
      <c r="VQZ78" s="129"/>
      <c r="VRA78" s="129"/>
      <c r="VRB78" s="129"/>
      <c r="VRC78" s="129"/>
      <c r="VRD78" s="129"/>
      <c r="VRE78" s="129"/>
      <c r="WAE78" s="129"/>
      <c r="WAF78" s="129"/>
      <c r="WAN78" s="129"/>
      <c r="WAO78" s="129"/>
      <c r="WAP78" s="129"/>
      <c r="WAQ78" s="129"/>
      <c r="WAR78" s="129"/>
      <c r="WAS78" s="129"/>
      <c r="WAT78" s="129"/>
      <c r="WAU78" s="129"/>
      <c r="WAV78" s="129"/>
      <c r="WAW78" s="129"/>
      <c r="WAX78" s="129"/>
      <c r="WAY78" s="129"/>
      <c r="WAZ78" s="129"/>
      <c r="WBA78" s="129"/>
      <c r="WKA78" s="129"/>
      <c r="WKB78" s="129"/>
      <c r="WKJ78" s="129"/>
      <c r="WKK78" s="129"/>
      <c r="WKL78" s="129"/>
      <c r="WKM78" s="129"/>
      <c r="WKN78" s="129"/>
      <c r="WKO78" s="129"/>
      <c r="WKP78" s="129"/>
      <c r="WKQ78" s="129"/>
      <c r="WKR78" s="129"/>
      <c r="WKS78" s="129"/>
      <c r="WKT78" s="129"/>
      <c r="WKU78" s="129"/>
      <c r="WKV78" s="129"/>
      <c r="WKW78" s="129"/>
      <c r="WTW78" s="129"/>
      <c r="WTX78" s="129"/>
      <c r="WUF78" s="129"/>
      <c r="WUG78" s="129"/>
      <c r="WUH78" s="129"/>
      <c r="WUI78" s="129"/>
      <c r="WUJ78" s="129"/>
      <c r="WUK78" s="129"/>
      <c r="WUL78" s="129"/>
      <c r="WUM78" s="129"/>
      <c r="WUN78" s="129"/>
      <c r="WUO78" s="129"/>
      <c r="WUP78" s="129"/>
      <c r="WUQ78" s="129"/>
      <c r="WUR78" s="129"/>
      <c r="WUS78" s="129"/>
    </row>
    <row r="79" spans="1:1009 1243:2033 2267:3057 3291:4081 4315:5105 5339:6129 6363:7153 7387:8177 8411:9201 9435:10225 10459:11249 11483:12273 12507:13297 13531:14321 14555:15345 15579:16113" s="271" customFormat="1" ht="41.25" customHeight="1">
      <c r="A79" s="265" t="s">
        <v>82</v>
      </c>
      <c r="B79" s="266" t="s">
        <v>442</v>
      </c>
      <c r="C79" s="267"/>
      <c r="D79" s="268">
        <v>10346.045</v>
      </c>
      <c r="E79" s="268">
        <v>0</v>
      </c>
      <c r="F79" s="268">
        <v>10346.045</v>
      </c>
      <c r="G79" s="245">
        <v>0</v>
      </c>
      <c r="H79" s="229">
        <f t="shared" si="6"/>
        <v>10471.185000000001</v>
      </c>
      <c r="I79" s="272">
        <f>SUM(I80:I94)</f>
        <v>8187.7780000000002</v>
      </c>
      <c r="J79" s="272">
        <f>SUM(J80:J94)</f>
        <v>2283.4070000000002</v>
      </c>
      <c r="K79" s="269">
        <f>SUM(K80:K94)</f>
        <v>0</v>
      </c>
      <c r="L79" s="269">
        <f>SUM(L80:L94)</f>
        <v>0</v>
      </c>
      <c r="M79" s="270"/>
      <c r="HK79" s="131"/>
      <c r="HL79" s="131"/>
      <c r="HT79" s="131"/>
      <c r="HU79" s="131"/>
      <c r="HV79" s="131"/>
      <c r="HW79" s="131"/>
      <c r="HX79" s="131"/>
      <c r="HY79" s="131"/>
      <c r="HZ79" s="131"/>
      <c r="IA79" s="131"/>
      <c r="IB79" s="131"/>
      <c r="IC79" s="131"/>
      <c r="ID79" s="131"/>
      <c r="IE79" s="131"/>
      <c r="IF79" s="131"/>
      <c r="IG79" s="131"/>
      <c r="RG79" s="131"/>
      <c r="RH79" s="131"/>
      <c r="RP79" s="131"/>
      <c r="RQ79" s="131"/>
      <c r="RR79" s="131"/>
      <c r="RS79" s="131"/>
      <c r="RT79" s="131"/>
      <c r="RU79" s="131"/>
      <c r="RV79" s="131"/>
      <c r="RW79" s="131"/>
      <c r="RX79" s="131"/>
      <c r="RY79" s="131"/>
      <c r="RZ79" s="131"/>
      <c r="SA79" s="131"/>
      <c r="SB79" s="131"/>
      <c r="SC79" s="131"/>
      <c r="ABC79" s="131"/>
      <c r="ABD79" s="131"/>
      <c r="ABL79" s="131"/>
      <c r="ABM79" s="131"/>
      <c r="ABN79" s="131"/>
      <c r="ABO79" s="131"/>
      <c r="ABP79" s="131"/>
      <c r="ABQ79" s="131"/>
      <c r="ABR79" s="131"/>
      <c r="ABS79" s="131"/>
      <c r="ABT79" s="131"/>
      <c r="ABU79" s="131"/>
      <c r="ABV79" s="131"/>
      <c r="ABW79" s="131"/>
      <c r="ABX79" s="131"/>
      <c r="ABY79" s="131"/>
      <c r="AKY79" s="131"/>
      <c r="AKZ79" s="131"/>
      <c r="ALH79" s="131"/>
      <c r="ALI79" s="131"/>
      <c r="ALJ79" s="131"/>
      <c r="ALK79" s="131"/>
      <c r="ALL79" s="131"/>
      <c r="ALM79" s="131"/>
      <c r="ALN79" s="131"/>
      <c r="ALO79" s="131"/>
      <c r="ALP79" s="131"/>
      <c r="ALQ79" s="131"/>
      <c r="ALR79" s="131"/>
      <c r="ALS79" s="131"/>
      <c r="ALT79" s="131"/>
      <c r="ALU79" s="131"/>
      <c r="AUU79" s="131"/>
      <c r="AUV79" s="131"/>
      <c r="AVD79" s="131"/>
      <c r="AVE79" s="131"/>
      <c r="AVF79" s="131"/>
      <c r="AVG79" s="131"/>
      <c r="AVH79" s="131"/>
      <c r="AVI79" s="131"/>
      <c r="AVJ79" s="131"/>
      <c r="AVK79" s="131"/>
      <c r="AVL79" s="131"/>
      <c r="AVM79" s="131"/>
      <c r="AVN79" s="131"/>
      <c r="AVO79" s="131"/>
      <c r="AVP79" s="131"/>
      <c r="AVQ79" s="131"/>
      <c r="BEQ79" s="131"/>
      <c r="BER79" s="131"/>
      <c r="BEZ79" s="131"/>
      <c r="BFA79" s="131"/>
      <c r="BFB79" s="131"/>
      <c r="BFC79" s="131"/>
      <c r="BFD79" s="131"/>
      <c r="BFE79" s="131"/>
      <c r="BFF79" s="131"/>
      <c r="BFG79" s="131"/>
      <c r="BFH79" s="131"/>
      <c r="BFI79" s="131"/>
      <c r="BFJ79" s="131"/>
      <c r="BFK79" s="131"/>
      <c r="BFL79" s="131"/>
      <c r="BFM79" s="131"/>
      <c r="BOM79" s="131"/>
      <c r="BON79" s="131"/>
      <c r="BOV79" s="131"/>
      <c r="BOW79" s="131"/>
      <c r="BOX79" s="131"/>
      <c r="BOY79" s="131"/>
      <c r="BOZ79" s="131"/>
      <c r="BPA79" s="131"/>
      <c r="BPB79" s="131"/>
      <c r="BPC79" s="131"/>
      <c r="BPD79" s="131"/>
      <c r="BPE79" s="131"/>
      <c r="BPF79" s="131"/>
      <c r="BPG79" s="131"/>
      <c r="BPH79" s="131"/>
      <c r="BPI79" s="131"/>
      <c r="BYI79" s="131"/>
      <c r="BYJ79" s="131"/>
      <c r="BYR79" s="131"/>
      <c r="BYS79" s="131"/>
      <c r="BYT79" s="131"/>
      <c r="BYU79" s="131"/>
      <c r="BYV79" s="131"/>
      <c r="BYW79" s="131"/>
      <c r="BYX79" s="131"/>
      <c r="BYY79" s="131"/>
      <c r="BYZ79" s="131"/>
      <c r="BZA79" s="131"/>
      <c r="BZB79" s="131"/>
      <c r="BZC79" s="131"/>
      <c r="BZD79" s="131"/>
      <c r="BZE79" s="131"/>
      <c r="CIE79" s="131"/>
      <c r="CIF79" s="131"/>
      <c r="CIN79" s="131"/>
      <c r="CIO79" s="131"/>
      <c r="CIP79" s="131"/>
      <c r="CIQ79" s="131"/>
      <c r="CIR79" s="131"/>
      <c r="CIS79" s="131"/>
      <c r="CIT79" s="131"/>
      <c r="CIU79" s="131"/>
      <c r="CIV79" s="131"/>
      <c r="CIW79" s="131"/>
      <c r="CIX79" s="131"/>
      <c r="CIY79" s="131"/>
      <c r="CIZ79" s="131"/>
      <c r="CJA79" s="131"/>
      <c r="CSA79" s="131"/>
      <c r="CSB79" s="131"/>
      <c r="CSJ79" s="131"/>
      <c r="CSK79" s="131"/>
      <c r="CSL79" s="131"/>
      <c r="CSM79" s="131"/>
      <c r="CSN79" s="131"/>
      <c r="CSO79" s="131"/>
      <c r="CSP79" s="131"/>
      <c r="CSQ79" s="131"/>
      <c r="CSR79" s="131"/>
      <c r="CSS79" s="131"/>
      <c r="CST79" s="131"/>
      <c r="CSU79" s="131"/>
      <c r="CSV79" s="131"/>
      <c r="CSW79" s="131"/>
      <c r="DBW79" s="131"/>
      <c r="DBX79" s="131"/>
      <c r="DCF79" s="131"/>
      <c r="DCG79" s="131"/>
      <c r="DCH79" s="131"/>
      <c r="DCI79" s="131"/>
      <c r="DCJ79" s="131"/>
      <c r="DCK79" s="131"/>
      <c r="DCL79" s="131"/>
      <c r="DCM79" s="131"/>
      <c r="DCN79" s="131"/>
      <c r="DCO79" s="131"/>
      <c r="DCP79" s="131"/>
      <c r="DCQ79" s="131"/>
      <c r="DCR79" s="131"/>
      <c r="DCS79" s="131"/>
      <c r="DLS79" s="131"/>
      <c r="DLT79" s="131"/>
      <c r="DMB79" s="131"/>
      <c r="DMC79" s="131"/>
      <c r="DMD79" s="131"/>
      <c r="DME79" s="131"/>
      <c r="DMF79" s="131"/>
      <c r="DMG79" s="131"/>
      <c r="DMH79" s="131"/>
      <c r="DMI79" s="131"/>
      <c r="DMJ79" s="131"/>
      <c r="DMK79" s="131"/>
      <c r="DML79" s="131"/>
      <c r="DMM79" s="131"/>
      <c r="DMN79" s="131"/>
      <c r="DMO79" s="131"/>
      <c r="DVO79" s="131"/>
      <c r="DVP79" s="131"/>
      <c r="DVX79" s="131"/>
      <c r="DVY79" s="131"/>
      <c r="DVZ79" s="131"/>
      <c r="DWA79" s="131"/>
      <c r="DWB79" s="131"/>
      <c r="DWC79" s="131"/>
      <c r="DWD79" s="131"/>
      <c r="DWE79" s="131"/>
      <c r="DWF79" s="131"/>
      <c r="DWG79" s="131"/>
      <c r="DWH79" s="131"/>
      <c r="DWI79" s="131"/>
      <c r="DWJ79" s="131"/>
      <c r="DWK79" s="131"/>
      <c r="EFK79" s="131"/>
      <c r="EFL79" s="131"/>
      <c r="EFT79" s="131"/>
      <c r="EFU79" s="131"/>
      <c r="EFV79" s="131"/>
      <c r="EFW79" s="131"/>
      <c r="EFX79" s="131"/>
      <c r="EFY79" s="131"/>
      <c r="EFZ79" s="131"/>
      <c r="EGA79" s="131"/>
      <c r="EGB79" s="131"/>
      <c r="EGC79" s="131"/>
      <c r="EGD79" s="131"/>
      <c r="EGE79" s="131"/>
      <c r="EGF79" s="131"/>
      <c r="EGG79" s="131"/>
      <c r="EPG79" s="131"/>
      <c r="EPH79" s="131"/>
      <c r="EPP79" s="131"/>
      <c r="EPQ79" s="131"/>
      <c r="EPR79" s="131"/>
      <c r="EPS79" s="131"/>
      <c r="EPT79" s="131"/>
      <c r="EPU79" s="131"/>
      <c r="EPV79" s="131"/>
      <c r="EPW79" s="131"/>
      <c r="EPX79" s="131"/>
      <c r="EPY79" s="131"/>
      <c r="EPZ79" s="131"/>
      <c r="EQA79" s="131"/>
      <c r="EQB79" s="131"/>
      <c r="EQC79" s="131"/>
      <c r="EZC79" s="131"/>
      <c r="EZD79" s="131"/>
      <c r="EZL79" s="131"/>
      <c r="EZM79" s="131"/>
      <c r="EZN79" s="131"/>
      <c r="EZO79" s="131"/>
      <c r="EZP79" s="131"/>
      <c r="EZQ79" s="131"/>
      <c r="EZR79" s="131"/>
      <c r="EZS79" s="131"/>
      <c r="EZT79" s="131"/>
      <c r="EZU79" s="131"/>
      <c r="EZV79" s="131"/>
      <c r="EZW79" s="131"/>
      <c r="EZX79" s="131"/>
      <c r="EZY79" s="131"/>
      <c r="FIY79" s="131"/>
      <c r="FIZ79" s="131"/>
      <c r="FJH79" s="131"/>
      <c r="FJI79" s="131"/>
      <c r="FJJ79" s="131"/>
      <c r="FJK79" s="131"/>
      <c r="FJL79" s="131"/>
      <c r="FJM79" s="131"/>
      <c r="FJN79" s="131"/>
      <c r="FJO79" s="131"/>
      <c r="FJP79" s="131"/>
      <c r="FJQ79" s="131"/>
      <c r="FJR79" s="131"/>
      <c r="FJS79" s="131"/>
      <c r="FJT79" s="131"/>
      <c r="FJU79" s="131"/>
      <c r="FSU79" s="131"/>
      <c r="FSV79" s="131"/>
      <c r="FTD79" s="131"/>
      <c r="FTE79" s="131"/>
      <c r="FTF79" s="131"/>
      <c r="FTG79" s="131"/>
      <c r="FTH79" s="131"/>
      <c r="FTI79" s="131"/>
      <c r="FTJ79" s="131"/>
      <c r="FTK79" s="131"/>
      <c r="FTL79" s="131"/>
      <c r="FTM79" s="131"/>
      <c r="FTN79" s="131"/>
      <c r="FTO79" s="131"/>
      <c r="FTP79" s="131"/>
      <c r="FTQ79" s="131"/>
      <c r="GCQ79" s="131"/>
      <c r="GCR79" s="131"/>
      <c r="GCZ79" s="131"/>
      <c r="GDA79" s="131"/>
      <c r="GDB79" s="131"/>
      <c r="GDC79" s="131"/>
      <c r="GDD79" s="131"/>
      <c r="GDE79" s="131"/>
      <c r="GDF79" s="131"/>
      <c r="GDG79" s="131"/>
      <c r="GDH79" s="131"/>
      <c r="GDI79" s="131"/>
      <c r="GDJ79" s="131"/>
      <c r="GDK79" s="131"/>
      <c r="GDL79" s="131"/>
      <c r="GDM79" s="131"/>
      <c r="GMM79" s="131"/>
      <c r="GMN79" s="131"/>
      <c r="GMV79" s="131"/>
      <c r="GMW79" s="131"/>
      <c r="GMX79" s="131"/>
      <c r="GMY79" s="131"/>
      <c r="GMZ79" s="131"/>
      <c r="GNA79" s="131"/>
      <c r="GNB79" s="131"/>
      <c r="GNC79" s="131"/>
      <c r="GND79" s="131"/>
      <c r="GNE79" s="131"/>
      <c r="GNF79" s="131"/>
      <c r="GNG79" s="131"/>
      <c r="GNH79" s="131"/>
      <c r="GNI79" s="131"/>
      <c r="GWI79" s="131"/>
      <c r="GWJ79" s="131"/>
      <c r="GWR79" s="131"/>
      <c r="GWS79" s="131"/>
      <c r="GWT79" s="131"/>
      <c r="GWU79" s="131"/>
      <c r="GWV79" s="131"/>
      <c r="GWW79" s="131"/>
      <c r="GWX79" s="131"/>
      <c r="GWY79" s="131"/>
      <c r="GWZ79" s="131"/>
      <c r="GXA79" s="131"/>
      <c r="GXB79" s="131"/>
      <c r="GXC79" s="131"/>
      <c r="GXD79" s="131"/>
      <c r="GXE79" s="131"/>
      <c r="HGE79" s="131"/>
      <c r="HGF79" s="131"/>
      <c r="HGN79" s="131"/>
      <c r="HGO79" s="131"/>
      <c r="HGP79" s="131"/>
      <c r="HGQ79" s="131"/>
      <c r="HGR79" s="131"/>
      <c r="HGS79" s="131"/>
      <c r="HGT79" s="131"/>
      <c r="HGU79" s="131"/>
      <c r="HGV79" s="131"/>
      <c r="HGW79" s="131"/>
      <c r="HGX79" s="131"/>
      <c r="HGY79" s="131"/>
      <c r="HGZ79" s="131"/>
      <c r="HHA79" s="131"/>
      <c r="HQA79" s="131"/>
      <c r="HQB79" s="131"/>
      <c r="HQJ79" s="131"/>
      <c r="HQK79" s="131"/>
      <c r="HQL79" s="131"/>
      <c r="HQM79" s="131"/>
      <c r="HQN79" s="131"/>
      <c r="HQO79" s="131"/>
      <c r="HQP79" s="131"/>
      <c r="HQQ79" s="131"/>
      <c r="HQR79" s="131"/>
      <c r="HQS79" s="131"/>
      <c r="HQT79" s="131"/>
      <c r="HQU79" s="131"/>
      <c r="HQV79" s="131"/>
      <c r="HQW79" s="131"/>
      <c r="HZW79" s="131"/>
      <c r="HZX79" s="131"/>
      <c r="IAF79" s="131"/>
      <c r="IAG79" s="131"/>
      <c r="IAH79" s="131"/>
      <c r="IAI79" s="131"/>
      <c r="IAJ79" s="131"/>
      <c r="IAK79" s="131"/>
      <c r="IAL79" s="131"/>
      <c r="IAM79" s="131"/>
      <c r="IAN79" s="131"/>
      <c r="IAO79" s="131"/>
      <c r="IAP79" s="131"/>
      <c r="IAQ79" s="131"/>
      <c r="IAR79" s="131"/>
      <c r="IAS79" s="131"/>
      <c r="IJS79" s="131"/>
      <c r="IJT79" s="131"/>
      <c r="IKB79" s="131"/>
      <c r="IKC79" s="131"/>
      <c r="IKD79" s="131"/>
      <c r="IKE79" s="131"/>
      <c r="IKF79" s="131"/>
      <c r="IKG79" s="131"/>
      <c r="IKH79" s="131"/>
      <c r="IKI79" s="131"/>
      <c r="IKJ79" s="131"/>
      <c r="IKK79" s="131"/>
      <c r="IKL79" s="131"/>
      <c r="IKM79" s="131"/>
      <c r="IKN79" s="131"/>
      <c r="IKO79" s="131"/>
      <c r="ITO79" s="131"/>
      <c r="ITP79" s="131"/>
      <c r="ITX79" s="131"/>
      <c r="ITY79" s="131"/>
      <c r="ITZ79" s="131"/>
      <c r="IUA79" s="131"/>
      <c r="IUB79" s="131"/>
      <c r="IUC79" s="131"/>
      <c r="IUD79" s="131"/>
      <c r="IUE79" s="131"/>
      <c r="IUF79" s="131"/>
      <c r="IUG79" s="131"/>
      <c r="IUH79" s="131"/>
      <c r="IUI79" s="131"/>
      <c r="IUJ79" s="131"/>
      <c r="IUK79" s="131"/>
      <c r="JDK79" s="131"/>
      <c r="JDL79" s="131"/>
      <c r="JDT79" s="131"/>
      <c r="JDU79" s="131"/>
      <c r="JDV79" s="131"/>
      <c r="JDW79" s="131"/>
      <c r="JDX79" s="131"/>
      <c r="JDY79" s="131"/>
      <c r="JDZ79" s="131"/>
      <c r="JEA79" s="131"/>
      <c r="JEB79" s="131"/>
      <c r="JEC79" s="131"/>
      <c r="JED79" s="131"/>
      <c r="JEE79" s="131"/>
      <c r="JEF79" s="131"/>
      <c r="JEG79" s="131"/>
      <c r="JNG79" s="131"/>
      <c r="JNH79" s="131"/>
      <c r="JNP79" s="131"/>
      <c r="JNQ79" s="131"/>
      <c r="JNR79" s="131"/>
      <c r="JNS79" s="131"/>
      <c r="JNT79" s="131"/>
      <c r="JNU79" s="131"/>
      <c r="JNV79" s="131"/>
      <c r="JNW79" s="131"/>
      <c r="JNX79" s="131"/>
      <c r="JNY79" s="131"/>
      <c r="JNZ79" s="131"/>
      <c r="JOA79" s="131"/>
      <c r="JOB79" s="131"/>
      <c r="JOC79" s="131"/>
      <c r="JXC79" s="131"/>
      <c r="JXD79" s="131"/>
      <c r="JXL79" s="131"/>
      <c r="JXM79" s="131"/>
      <c r="JXN79" s="131"/>
      <c r="JXO79" s="131"/>
      <c r="JXP79" s="131"/>
      <c r="JXQ79" s="131"/>
      <c r="JXR79" s="131"/>
      <c r="JXS79" s="131"/>
      <c r="JXT79" s="131"/>
      <c r="JXU79" s="131"/>
      <c r="JXV79" s="131"/>
      <c r="JXW79" s="131"/>
      <c r="JXX79" s="131"/>
      <c r="JXY79" s="131"/>
      <c r="KGY79" s="131"/>
      <c r="KGZ79" s="131"/>
      <c r="KHH79" s="131"/>
      <c r="KHI79" s="131"/>
      <c r="KHJ79" s="131"/>
      <c r="KHK79" s="131"/>
      <c r="KHL79" s="131"/>
      <c r="KHM79" s="131"/>
      <c r="KHN79" s="131"/>
      <c r="KHO79" s="131"/>
      <c r="KHP79" s="131"/>
      <c r="KHQ79" s="131"/>
      <c r="KHR79" s="131"/>
      <c r="KHS79" s="131"/>
      <c r="KHT79" s="131"/>
      <c r="KHU79" s="131"/>
      <c r="KQU79" s="131"/>
      <c r="KQV79" s="131"/>
      <c r="KRD79" s="131"/>
      <c r="KRE79" s="131"/>
      <c r="KRF79" s="131"/>
      <c r="KRG79" s="131"/>
      <c r="KRH79" s="131"/>
      <c r="KRI79" s="131"/>
      <c r="KRJ79" s="131"/>
      <c r="KRK79" s="131"/>
      <c r="KRL79" s="131"/>
      <c r="KRM79" s="131"/>
      <c r="KRN79" s="131"/>
      <c r="KRO79" s="131"/>
      <c r="KRP79" s="131"/>
      <c r="KRQ79" s="131"/>
      <c r="LAQ79" s="131"/>
      <c r="LAR79" s="131"/>
      <c r="LAZ79" s="131"/>
      <c r="LBA79" s="131"/>
      <c r="LBB79" s="131"/>
      <c r="LBC79" s="131"/>
      <c r="LBD79" s="131"/>
      <c r="LBE79" s="131"/>
      <c r="LBF79" s="131"/>
      <c r="LBG79" s="131"/>
      <c r="LBH79" s="131"/>
      <c r="LBI79" s="131"/>
      <c r="LBJ79" s="131"/>
      <c r="LBK79" s="131"/>
      <c r="LBL79" s="131"/>
      <c r="LBM79" s="131"/>
      <c r="LKM79" s="131"/>
      <c r="LKN79" s="131"/>
      <c r="LKV79" s="131"/>
      <c r="LKW79" s="131"/>
      <c r="LKX79" s="131"/>
      <c r="LKY79" s="131"/>
      <c r="LKZ79" s="131"/>
      <c r="LLA79" s="131"/>
      <c r="LLB79" s="131"/>
      <c r="LLC79" s="131"/>
      <c r="LLD79" s="131"/>
      <c r="LLE79" s="131"/>
      <c r="LLF79" s="131"/>
      <c r="LLG79" s="131"/>
      <c r="LLH79" s="131"/>
      <c r="LLI79" s="131"/>
      <c r="LUI79" s="131"/>
      <c r="LUJ79" s="131"/>
      <c r="LUR79" s="131"/>
      <c r="LUS79" s="131"/>
      <c r="LUT79" s="131"/>
      <c r="LUU79" s="131"/>
      <c r="LUV79" s="131"/>
      <c r="LUW79" s="131"/>
      <c r="LUX79" s="131"/>
      <c r="LUY79" s="131"/>
      <c r="LUZ79" s="131"/>
      <c r="LVA79" s="131"/>
      <c r="LVB79" s="131"/>
      <c r="LVC79" s="131"/>
      <c r="LVD79" s="131"/>
      <c r="LVE79" s="131"/>
      <c r="MEE79" s="131"/>
      <c r="MEF79" s="131"/>
      <c r="MEN79" s="131"/>
      <c r="MEO79" s="131"/>
      <c r="MEP79" s="131"/>
      <c r="MEQ79" s="131"/>
      <c r="MER79" s="131"/>
      <c r="MES79" s="131"/>
      <c r="MET79" s="131"/>
      <c r="MEU79" s="131"/>
      <c r="MEV79" s="131"/>
      <c r="MEW79" s="131"/>
      <c r="MEX79" s="131"/>
      <c r="MEY79" s="131"/>
      <c r="MEZ79" s="131"/>
      <c r="MFA79" s="131"/>
      <c r="MOA79" s="131"/>
      <c r="MOB79" s="131"/>
      <c r="MOJ79" s="131"/>
      <c r="MOK79" s="131"/>
      <c r="MOL79" s="131"/>
      <c r="MOM79" s="131"/>
      <c r="MON79" s="131"/>
      <c r="MOO79" s="131"/>
      <c r="MOP79" s="131"/>
      <c r="MOQ79" s="131"/>
      <c r="MOR79" s="131"/>
      <c r="MOS79" s="131"/>
      <c r="MOT79" s="131"/>
      <c r="MOU79" s="131"/>
      <c r="MOV79" s="131"/>
      <c r="MOW79" s="131"/>
      <c r="MXW79" s="131"/>
      <c r="MXX79" s="131"/>
      <c r="MYF79" s="131"/>
      <c r="MYG79" s="131"/>
      <c r="MYH79" s="131"/>
      <c r="MYI79" s="131"/>
      <c r="MYJ79" s="131"/>
      <c r="MYK79" s="131"/>
      <c r="MYL79" s="131"/>
      <c r="MYM79" s="131"/>
      <c r="MYN79" s="131"/>
      <c r="MYO79" s="131"/>
      <c r="MYP79" s="131"/>
      <c r="MYQ79" s="131"/>
      <c r="MYR79" s="131"/>
      <c r="MYS79" s="131"/>
      <c r="NHS79" s="131"/>
      <c r="NHT79" s="131"/>
      <c r="NIB79" s="131"/>
      <c r="NIC79" s="131"/>
      <c r="NID79" s="131"/>
      <c r="NIE79" s="131"/>
      <c r="NIF79" s="131"/>
      <c r="NIG79" s="131"/>
      <c r="NIH79" s="131"/>
      <c r="NII79" s="131"/>
      <c r="NIJ79" s="131"/>
      <c r="NIK79" s="131"/>
      <c r="NIL79" s="131"/>
      <c r="NIM79" s="131"/>
      <c r="NIN79" s="131"/>
      <c r="NIO79" s="131"/>
      <c r="NRO79" s="131"/>
      <c r="NRP79" s="131"/>
      <c r="NRX79" s="131"/>
      <c r="NRY79" s="131"/>
      <c r="NRZ79" s="131"/>
      <c r="NSA79" s="131"/>
      <c r="NSB79" s="131"/>
      <c r="NSC79" s="131"/>
      <c r="NSD79" s="131"/>
      <c r="NSE79" s="131"/>
      <c r="NSF79" s="131"/>
      <c r="NSG79" s="131"/>
      <c r="NSH79" s="131"/>
      <c r="NSI79" s="131"/>
      <c r="NSJ79" s="131"/>
      <c r="NSK79" s="131"/>
      <c r="OBK79" s="131"/>
      <c r="OBL79" s="131"/>
      <c r="OBT79" s="131"/>
      <c r="OBU79" s="131"/>
      <c r="OBV79" s="131"/>
      <c r="OBW79" s="131"/>
      <c r="OBX79" s="131"/>
      <c r="OBY79" s="131"/>
      <c r="OBZ79" s="131"/>
      <c r="OCA79" s="131"/>
      <c r="OCB79" s="131"/>
      <c r="OCC79" s="131"/>
      <c r="OCD79" s="131"/>
      <c r="OCE79" s="131"/>
      <c r="OCF79" s="131"/>
      <c r="OCG79" s="131"/>
      <c r="OLG79" s="131"/>
      <c r="OLH79" s="131"/>
      <c r="OLP79" s="131"/>
      <c r="OLQ79" s="131"/>
      <c r="OLR79" s="131"/>
      <c r="OLS79" s="131"/>
      <c r="OLT79" s="131"/>
      <c r="OLU79" s="131"/>
      <c r="OLV79" s="131"/>
      <c r="OLW79" s="131"/>
      <c r="OLX79" s="131"/>
      <c r="OLY79" s="131"/>
      <c r="OLZ79" s="131"/>
      <c r="OMA79" s="131"/>
      <c r="OMB79" s="131"/>
      <c r="OMC79" s="131"/>
      <c r="OVC79" s="131"/>
      <c r="OVD79" s="131"/>
      <c r="OVL79" s="131"/>
      <c r="OVM79" s="131"/>
      <c r="OVN79" s="131"/>
      <c r="OVO79" s="131"/>
      <c r="OVP79" s="131"/>
      <c r="OVQ79" s="131"/>
      <c r="OVR79" s="131"/>
      <c r="OVS79" s="131"/>
      <c r="OVT79" s="131"/>
      <c r="OVU79" s="131"/>
      <c r="OVV79" s="131"/>
      <c r="OVW79" s="131"/>
      <c r="OVX79" s="131"/>
      <c r="OVY79" s="131"/>
      <c r="PEY79" s="131"/>
      <c r="PEZ79" s="131"/>
      <c r="PFH79" s="131"/>
      <c r="PFI79" s="131"/>
      <c r="PFJ79" s="131"/>
      <c r="PFK79" s="131"/>
      <c r="PFL79" s="131"/>
      <c r="PFM79" s="131"/>
      <c r="PFN79" s="131"/>
      <c r="PFO79" s="131"/>
      <c r="PFP79" s="131"/>
      <c r="PFQ79" s="131"/>
      <c r="PFR79" s="131"/>
      <c r="PFS79" s="131"/>
      <c r="PFT79" s="131"/>
      <c r="PFU79" s="131"/>
      <c r="POU79" s="131"/>
      <c r="POV79" s="131"/>
      <c r="PPD79" s="131"/>
      <c r="PPE79" s="131"/>
      <c r="PPF79" s="131"/>
      <c r="PPG79" s="131"/>
      <c r="PPH79" s="131"/>
      <c r="PPI79" s="131"/>
      <c r="PPJ79" s="131"/>
      <c r="PPK79" s="131"/>
      <c r="PPL79" s="131"/>
      <c r="PPM79" s="131"/>
      <c r="PPN79" s="131"/>
      <c r="PPO79" s="131"/>
      <c r="PPP79" s="131"/>
      <c r="PPQ79" s="131"/>
      <c r="PYQ79" s="131"/>
      <c r="PYR79" s="131"/>
      <c r="PYZ79" s="131"/>
      <c r="PZA79" s="131"/>
      <c r="PZB79" s="131"/>
      <c r="PZC79" s="131"/>
      <c r="PZD79" s="131"/>
      <c r="PZE79" s="131"/>
      <c r="PZF79" s="131"/>
      <c r="PZG79" s="131"/>
      <c r="PZH79" s="131"/>
      <c r="PZI79" s="131"/>
      <c r="PZJ79" s="131"/>
      <c r="PZK79" s="131"/>
      <c r="PZL79" s="131"/>
      <c r="PZM79" s="131"/>
      <c r="QIM79" s="131"/>
      <c r="QIN79" s="131"/>
      <c r="QIV79" s="131"/>
      <c r="QIW79" s="131"/>
      <c r="QIX79" s="131"/>
      <c r="QIY79" s="131"/>
      <c r="QIZ79" s="131"/>
      <c r="QJA79" s="131"/>
      <c r="QJB79" s="131"/>
      <c r="QJC79" s="131"/>
      <c r="QJD79" s="131"/>
      <c r="QJE79" s="131"/>
      <c r="QJF79" s="131"/>
      <c r="QJG79" s="131"/>
      <c r="QJH79" s="131"/>
      <c r="QJI79" s="131"/>
      <c r="QSI79" s="131"/>
      <c r="QSJ79" s="131"/>
      <c r="QSR79" s="131"/>
      <c r="QSS79" s="131"/>
      <c r="QST79" s="131"/>
      <c r="QSU79" s="131"/>
      <c r="QSV79" s="131"/>
      <c r="QSW79" s="131"/>
      <c r="QSX79" s="131"/>
      <c r="QSY79" s="131"/>
      <c r="QSZ79" s="131"/>
      <c r="QTA79" s="131"/>
      <c r="QTB79" s="131"/>
      <c r="QTC79" s="131"/>
      <c r="QTD79" s="131"/>
      <c r="QTE79" s="131"/>
      <c r="RCE79" s="131"/>
      <c r="RCF79" s="131"/>
      <c r="RCN79" s="131"/>
      <c r="RCO79" s="131"/>
      <c r="RCP79" s="131"/>
      <c r="RCQ79" s="131"/>
      <c r="RCR79" s="131"/>
      <c r="RCS79" s="131"/>
      <c r="RCT79" s="131"/>
      <c r="RCU79" s="131"/>
      <c r="RCV79" s="131"/>
      <c r="RCW79" s="131"/>
      <c r="RCX79" s="131"/>
      <c r="RCY79" s="131"/>
      <c r="RCZ79" s="131"/>
      <c r="RDA79" s="131"/>
      <c r="RMA79" s="131"/>
      <c r="RMB79" s="131"/>
      <c r="RMJ79" s="131"/>
      <c r="RMK79" s="131"/>
      <c r="RML79" s="131"/>
      <c r="RMM79" s="131"/>
      <c r="RMN79" s="131"/>
      <c r="RMO79" s="131"/>
      <c r="RMP79" s="131"/>
      <c r="RMQ79" s="131"/>
      <c r="RMR79" s="131"/>
      <c r="RMS79" s="131"/>
      <c r="RMT79" s="131"/>
      <c r="RMU79" s="131"/>
      <c r="RMV79" s="131"/>
      <c r="RMW79" s="131"/>
      <c r="RVW79" s="131"/>
      <c r="RVX79" s="131"/>
      <c r="RWF79" s="131"/>
      <c r="RWG79" s="131"/>
      <c r="RWH79" s="131"/>
      <c r="RWI79" s="131"/>
      <c r="RWJ79" s="131"/>
      <c r="RWK79" s="131"/>
      <c r="RWL79" s="131"/>
      <c r="RWM79" s="131"/>
      <c r="RWN79" s="131"/>
      <c r="RWO79" s="131"/>
      <c r="RWP79" s="131"/>
      <c r="RWQ79" s="131"/>
      <c r="RWR79" s="131"/>
      <c r="RWS79" s="131"/>
      <c r="SFS79" s="131"/>
      <c r="SFT79" s="131"/>
      <c r="SGB79" s="131"/>
      <c r="SGC79" s="131"/>
      <c r="SGD79" s="131"/>
      <c r="SGE79" s="131"/>
      <c r="SGF79" s="131"/>
      <c r="SGG79" s="131"/>
      <c r="SGH79" s="131"/>
      <c r="SGI79" s="131"/>
      <c r="SGJ79" s="131"/>
      <c r="SGK79" s="131"/>
      <c r="SGL79" s="131"/>
      <c r="SGM79" s="131"/>
      <c r="SGN79" s="131"/>
      <c r="SGO79" s="131"/>
      <c r="SPO79" s="131"/>
      <c r="SPP79" s="131"/>
      <c r="SPX79" s="131"/>
      <c r="SPY79" s="131"/>
      <c r="SPZ79" s="131"/>
      <c r="SQA79" s="131"/>
      <c r="SQB79" s="131"/>
      <c r="SQC79" s="131"/>
      <c r="SQD79" s="131"/>
      <c r="SQE79" s="131"/>
      <c r="SQF79" s="131"/>
      <c r="SQG79" s="131"/>
      <c r="SQH79" s="131"/>
      <c r="SQI79" s="131"/>
      <c r="SQJ79" s="131"/>
      <c r="SQK79" s="131"/>
      <c r="SZK79" s="131"/>
      <c r="SZL79" s="131"/>
      <c r="SZT79" s="131"/>
      <c r="SZU79" s="131"/>
      <c r="SZV79" s="131"/>
      <c r="SZW79" s="131"/>
      <c r="SZX79" s="131"/>
      <c r="SZY79" s="131"/>
      <c r="SZZ79" s="131"/>
      <c r="TAA79" s="131"/>
      <c r="TAB79" s="131"/>
      <c r="TAC79" s="131"/>
      <c r="TAD79" s="131"/>
      <c r="TAE79" s="131"/>
      <c r="TAF79" s="131"/>
      <c r="TAG79" s="131"/>
      <c r="TJG79" s="131"/>
      <c r="TJH79" s="131"/>
      <c r="TJP79" s="131"/>
      <c r="TJQ79" s="131"/>
      <c r="TJR79" s="131"/>
      <c r="TJS79" s="131"/>
      <c r="TJT79" s="131"/>
      <c r="TJU79" s="131"/>
      <c r="TJV79" s="131"/>
      <c r="TJW79" s="131"/>
      <c r="TJX79" s="131"/>
      <c r="TJY79" s="131"/>
      <c r="TJZ79" s="131"/>
      <c r="TKA79" s="131"/>
      <c r="TKB79" s="131"/>
      <c r="TKC79" s="131"/>
      <c r="TTC79" s="131"/>
      <c r="TTD79" s="131"/>
      <c r="TTL79" s="131"/>
      <c r="TTM79" s="131"/>
      <c r="TTN79" s="131"/>
      <c r="TTO79" s="131"/>
      <c r="TTP79" s="131"/>
      <c r="TTQ79" s="131"/>
      <c r="TTR79" s="131"/>
      <c r="TTS79" s="131"/>
      <c r="TTT79" s="131"/>
      <c r="TTU79" s="131"/>
      <c r="TTV79" s="131"/>
      <c r="TTW79" s="131"/>
      <c r="TTX79" s="131"/>
      <c r="TTY79" s="131"/>
      <c r="UCY79" s="131"/>
      <c r="UCZ79" s="131"/>
      <c r="UDH79" s="131"/>
      <c r="UDI79" s="131"/>
      <c r="UDJ79" s="131"/>
      <c r="UDK79" s="131"/>
      <c r="UDL79" s="131"/>
      <c r="UDM79" s="131"/>
      <c r="UDN79" s="131"/>
      <c r="UDO79" s="131"/>
      <c r="UDP79" s="131"/>
      <c r="UDQ79" s="131"/>
      <c r="UDR79" s="131"/>
      <c r="UDS79" s="131"/>
      <c r="UDT79" s="131"/>
      <c r="UDU79" s="131"/>
      <c r="UMU79" s="131"/>
      <c r="UMV79" s="131"/>
      <c r="UND79" s="131"/>
      <c r="UNE79" s="131"/>
      <c r="UNF79" s="131"/>
      <c r="UNG79" s="131"/>
      <c r="UNH79" s="131"/>
      <c r="UNI79" s="131"/>
      <c r="UNJ79" s="131"/>
      <c r="UNK79" s="131"/>
      <c r="UNL79" s="131"/>
      <c r="UNM79" s="131"/>
      <c r="UNN79" s="131"/>
      <c r="UNO79" s="131"/>
      <c r="UNP79" s="131"/>
      <c r="UNQ79" s="131"/>
      <c r="UWQ79" s="131"/>
      <c r="UWR79" s="131"/>
      <c r="UWZ79" s="131"/>
      <c r="UXA79" s="131"/>
      <c r="UXB79" s="131"/>
      <c r="UXC79" s="131"/>
      <c r="UXD79" s="131"/>
      <c r="UXE79" s="131"/>
      <c r="UXF79" s="131"/>
      <c r="UXG79" s="131"/>
      <c r="UXH79" s="131"/>
      <c r="UXI79" s="131"/>
      <c r="UXJ79" s="131"/>
      <c r="UXK79" s="131"/>
      <c r="UXL79" s="131"/>
      <c r="UXM79" s="131"/>
      <c r="VGM79" s="131"/>
      <c r="VGN79" s="131"/>
      <c r="VGV79" s="131"/>
      <c r="VGW79" s="131"/>
      <c r="VGX79" s="131"/>
      <c r="VGY79" s="131"/>
      <c r="VGZ79" s="131"/>
      <c r="VHA79" s="131"/>
      <c r="VHB79" s="131"/>
      <c r="VHC79" s="131"/>
      <c r="VHD79" s="131"/>
      <c r="VHE79" s="131"/>
      <c r="VHF79" s="131"/>
      <c r="VHG79" s="131"/>
      <c r="VHH79" s="131"/>
      <c r="VHI79" s="131"/>
      <c r="VQI79" s="131"/>
      <c r="VQJ79" s="131"/>
      <c r="VQR79" s="131"/>
      <c r="VQS79" s="131"/>
      <c r="VQT79" s="131"/>
      <c r="VQU79" s="131"/>
      <c r="VQV79" s="131"/>
      <c r="VQW79" s="131"/>
      <c r="VQX79" s="131"/>
      <c r="VQY79" s="131"/>
      <c r="VQZ79" s="131"/>
      <c r="VRA79" s="131"/>
      <c r="VRB79" s="131"/>
      <c r="VRC79" s="131"/>
      <c r="VRD79" s="131"/>
      <c r="VRE79" s="131"/>
      <c r="WAE79" s="131"/>
      <c r="WAF79" s="131"/>
      <c r="WAN79" s="131"/>
      <c r="WAO79" s="131"/>
      <c r="WAP79" s="131"/>
      <c r="WAQ79" s="131"/>
      <c r="WAR79" s="131"/>
      <c r="WAS79" s="131"/>
      <c r="WAT79" s="131"/>
      <c r="WAU79" s="131"/>
      <c r="WAV79" s="131"/>
      <c r="WAW79" s="131"/>
      <c r="WAX79" s="131"/>
      <c r="WAY79" s="131"/>
      <c r="WAZ79" s="131"/>
      <c r="WBA79" s="131"/>
      <c r="WKA79" s="131"/>
      <c r="WKB79" s="131"/>
      <c r="WKJ79" s="131"/>
      <c r="WKK79" s="131"/>
      <c r="WKL79" s="131"/>
      <c r="WKM79" s="131"/>
      <c r="WKN79" s="131"/>
      <c r="WKO79" s="131"/>
      <c r="WKP79" s="131"/>
      <c r="WKQ79" s="131"/>
      <c r="WKR79" s="131"/>
      <c r="WKS79" s="131"/>
      <c r="WKT79" s="131"/>
      <c r="WKU79" s="131"/>
      <c r="WKV79" s="131"/>
      <c r="WKW79" s="131"/>
      <c r="WTW79" s="131"/>
      <c r="WTX79" s="131"/>
      <c r="WUF79" s="131"/>
      <c r="WUG79" s="131"/>
      <c r="WUH79" s="131"/>
      <c r="WUI79" s="131"/>
      <c r="WUJ79" s="131"/>
      <c r="WUK79" s="131"/>
      <c r="WUL79" s="131"/>
      <c r="WUM79" s="131"/>
      <c r="WUN79" s="131"/>
      <c r="WUO79" s="131"/>
      <c r="WUP79" s="131"/>
      <c r="WUQ79" s="131"/>
      <c r="WUR79" s="131"/>
      <c r="WUS79" s="131"/>
    </row>
    <row r="80" spans="1:1009 1243:2033 2267:3057 3291:4081 4315:5105 5339:6129 6363:7153 7387:8177 8411:9201 9435:10225 10459:11249 11483:12273 12507:13297 13531:14321 14555:15345 15579:16113" ht="31.5" customHeight="1" outlineLevel="1">
      <c r="A80" s="137"/>
      <c r="B80" s="273" t="s">
        <v>28</v>
      </c>
      <c r="C80" s="248"/>
      <c r="D80" s="258">
        <v>7854.3879999999999</v>
      </c>
      <c r="E80" s="257"/>
      <c r="F80" s="258">
        <v>7854.3879999999999</v>
      </c>
      <c r="G80" s="245">
        <v>0</v>
      </c>
      <c r="H80" s="229">
        <f t="shared" si="6"/>
        <v>8187.7780000000002</v>
      </c>
      <c r="I80" s="277">
        <f>8187778000/1000000</f>
        <v>8187.7780000000002</v>
      </c>
      <c r="J80" s="247"/>
      <c r="K80" s="247"/>
      <c r="L80" s="247"/>
      <c r="M80" s="248"/>
      <c r="HK80" s="128"/>
      <c r="HL80" s="128"/>
      <c r="HT80" s="128"/>
      <c r="HU80" s="128"/>
      <c r="HV80" s="128"/>
      <c r="HW80" s="128"/>
      <c r="HX80" s="128"/>
      <c r="HY80" s="128"/>
      <c r="HZ80" s="128"/>
      <c r="IA80" s="128"/>
      <c r="IB80" s="128"/>
      <c r="IC80" s="128"/>
      <c r="ID80" s="128"/>
      <c r="IE80" s="128"/>
      <c r="IF80" s="128"/>
      <c r="IG80" s="128"/>
      <c r="RG80" s="128"/>
      <c r="RH80" s="128"/>
      <c r="RP80" s="128"/>
      <c r="RQ80" s="128"/>
      <c r="RR80" s="128"/>
      <c r="RS80" s="128"/>
      <c r="RT80" s="128"/>
      <c r="RU80" s="128"/>
      <c r="RV80" s="128"/>
      <c r="RW80" s="128"/>
      <c r="RX80" s="128"/>
      <c r="RY80" s="128"/>
      <c r="RZ80" s="128"/>
      <c r="SA80" s="128"/>
      <c r="SB80" s="128"/>
      <c r="SC80" s="128"/>
      <c r="ABC80" s="128"/>
      <c r="ABD80" s="128"/>
      <c r="ABL80" s="128"/>
      <c r="ABM80" s="128"/>
      <c r="ABN80" s="128"/>
      <c r="ABO80" s="128"/>
      <c r="ABP80" s="128"/>
      <c r="ABQ80" s="128"/>
      <c r="ABR80" s="128"/>
      <c r="ABS80" s="128"/>
      <c r="ABT80" s="128"/>
      <c r="ABU80" s="128"/>
      <c r="ABV80" s="128"/>
      <c r="ABW80" s="128"/>
      <c r="ABX80" s="128"/>
      <c r="ABY80" s="128"/>
      <c r="AKY80" s="128"/>
      <c r="AKZ80" s="128"/>
      <c r="ALH80" s="128"/>
      <c r="ALI80" s="128"/>
      <c r="ALJ80" s="128"/>
      <c r="ALK80" s="128"/>
      <c r="ALL80" s="128"/>
      <c r="ALM80" s="128"/>
      <c r="ALN80" s="128"/>
      <c r="ALO80" s="128"/>
      <c r="ALP80" s="128"/>
      <c r="ALQ80" s="128"/>
      <c r="ALR80" s="128"/>
      <c r="ALS80" s="128"/>
      <c r="ALT80" s="128"/>
      <c r="ALU80" s="128"/>
      <c r="AUU80" s="128"/>
      <c r="AUV80" s="128"/>
      <c r="AVD80" s="128"/>
      <c r="AVE80" s="128"/>
      <c r="AVF80" s="128"/>
      <c r="AVG80" s="128"/>
      <c r="AVH80" s="128"/>
      <c r="AVI80" s="128"/>
      <c r="AVJ80" s="128"/>
      <c r="AVK80" s="128"/>
      <c r="AVL80" s="128"/>
      <c r="AVM80" s="128"/>
      <c r="AVN80" s="128"/>
      <c r="AVO80" s="128"/>
      <c r="AVP80" s="128"/>
      <c r="AVQ80" s="128"/>
      <c r="BEQ80" s="128"/>
      <c r="BER80" s="128"/>
      <c r="BEZ80" s="128"/>
      <c r="BFA80" s="128"/>
      <c r="BFB80" s="128"/>
      <c r="BFC80" s="128"/>
      <c r="BFD80" s="128"/>
      <c r="BFE80" s="128"/>
      <c r="BFF80" s="128"/>
      <c r="BFG80" s="128"/>
      <c r="BFH80" s="128"/>
      <c r="BFI80" s="128"/>
      <c r="BFJ80" s="128"/>
      <c r="BFK80" s="128"/>
      <c r="BFL80" s="128"/>
      <c r="BFM80" s="128"/>
      <c r="BOM80" s="128"/>
      <c r="BON80" s="128"/>
      <c r="BOV80" s="128"/>
      <c r="BOW80" s="128"/>
      <c r="BOX80" s="128"/>
      <c r="BOY80" s="128"/>
      <c r="BOZ80" s="128"/>
      <c r="BPA80" s="128"/>
      <c r="BPB80" s="128"/>
      <c r="BPC80" s="128"/>
      <c r="BPD80" s="128"/>
      <c r="BPE80" s="128"/>
      <c r="BPF80" s="128"/>
      <c r="BPG80" s="128"/>
      <c r="BPH80" s="128"/>
      <c r="BPI80" s="128"/>
      <c r="BYI80" s="128"/>
      <c r="BYJ80" s="128"/>
      <c r="BYR80" s="128"/>
      <c r="BYS80" s="128"/>
      <c r="BYT80" s="128"/>
      <c r="BYU80" s="128"/>
      <c r="BYV80" s="128"/>
      <c r="BYW80" s="128"/>
      <c r="BYX80" s="128"/>
      <c r="BYY80" s="128"/>
      <c r="BYZ80" s="128"/>
      <c r="BZA80" s="128"/>
      <c r="BZB80" s="128"/>
      <c r="BZC80" s="128"/>
      <c r="BZD80" s="128"/>
      <c r="BZE80" s="128"/>
      <c r="CIE80" s="128"/>
      <c r="CIF80" s="128"/>
      <c r="CIN80" s="128"/>
      <c r="CIO80" s="128"/>
      <c r="CIP80" s="128"/>
      <c r="CIQ80" s="128"/>
      <c r="CIR80" s="128"/>
      <c r="CIS80" s="128"/>
      <c r="CIT80" s="128"/>
      <c r="CIU80" s="128"/>
      <c r="CIV80" s="128"/>
      <c r="CIW80" s="128"/>
      <c r="CIX80" s="128"/>
      <c r="CIY80" s="128"/>
      <c r="CIZ80" s="128"/>
      <c r="CJA80" s="128"/>
      <c r="CSA80" s="128"/>
      <c r="CSB80" s="128"/>
      <c r="CSJ80" s="128"/>
      <c r="CSK80" s="128"/>
      <c r="CSL80" s="128"/>
      <c r="CSM80" s="128"/>
      <c r="CSN80" s="128"/>
      <c r="CSO80" s="128"/>
      <c r="CSP80" s="128"/>
      <c r="CSQ80" s="128"/>
      <c r="CSR80" s="128"/>
      <c r="CSS80" s="128"/>
      <c r="CST80" s="128"/>
      <c r="CSU80" s="128"/>
      <c r="CSV80" s="128"/>
      <c r="CSW80" s="128"/>
      <c r="DBW80" s="128"/>
      <c r="DBX80" s="128"/>
      <c r="DCF80" s="128"/>
      <c r="DCG80" s="128"/>
      <c r="DCH80" s="128"/>
      <c r="DCI80" s="128"/>
      <c r="DCJ80" s="128"/>
      <c r="DCK80" s="128"/>
      <c r="DCL80" s="128"/>
      <c r="DCM80" s="128"/>
      <c r="DCN80" s="128"/>
      <c r="DCO80" s="128"/>
      <c r="DCP80" s="128"/>
      <c r="DCQ80" s="128"/>
      <c r="DCR80" s="128"/>
      <c r="DCS80" s="128"/>
      <c r="DLS80" s="128"/>
      <c r="DLT80" s="128"/>
      <c r="DMB80" s="128"/>
      <c r="DMC80" s="128"/>
      <c r="DMD80" s="128"/>
      <c r="DME80" s="128"/>
      <c r="DMF80" s="128"/>
      <c r="DMG80" s="128"/>
      <c r="DMH80" s="128"/>
      <c r="DMI80" s="128"/>
      <c r="DMJ80" s="128"/>
      <c r="DMK80" s="128"/>
      <c r="DML80" s="128"/>
      <c r="DMM80" s="128"/>
      <c r="DMN80" s="128"/>
      <c r="DMO80" s="128"/>
      <c r="DVO80" s="128"/>
      <c r="DVP80" s="128"/>
      <c r="DVX80" s="128"/>
      <c r="DVY80" s="128"/>
      <c r="DVZ80" s="128"/>
      <c r="DWA80" s="128"/>
      <c r="DWB80" s="128"/>
      <c r="DWC80" s="128"/>
      <c r="DWD80" s="128"/>
      <c r="DWE80" s="128"/>
      <c r="DWF80" s="128"/>
      <c r="DWG80" s="128"/>
      <c r="DWH80" s="128"/>
      <c r="DWI80" s="128"/>
      <c r="DWJ80" s="128"/>
      <c r="DWK80" s="128"/>
      <c r="EFK80" s="128"/>
      <c r="EFL80" s="128"/>
      <c r="EFT80" s="128"/>
      <c r="EFU80" s="128"/>
      <c r="EFV80" s="128"/>
      <c r="EFW80" s="128"/>
      <c r="EFX80" s="128"/>
      <c r="EFY80" s="128"/>
      <c r="EFZ80" s="128"/>
      <c r="EGA80" s="128"/>
      <c r="EGB80" s="128"/>
      <c r="EGC80" s="128"/>
      <c r="EGD80" s="128"/>
      <c r="EGE80" s="128"/>
      <c r="EGF80" s="128"/>
      <c r="EGG80" s="128"/>
      <c r="EPG80" s="128"/>
      <c r="EPH80" s="128"/>
      <c r="EPP80" s="128"/>
      <c r="EPQ80" s="128"/>
      <c r="EPR80" s="128"/>
      <c r="EPS80" s="128"/>
      <c r="EPT80" s="128"/>
      <c r="EPU80" s="128"/>
      <c r="EPV80" s="128"/>
      <c r="EPW80" s="128"/>
      <c r="EPX80" s="128"/>
      <c r="EPY80" s="128"/>
      <c r="EPZ80" s="128"/>
      <c r="EQA80" s="128"/>
      <c r="EQB80" s="128"/>
      <c r="EQC80" s="128"/>
      <c r="EZC80" s="128"/>
      <c r="EZD80" s="128"/>
      <c r="EZL80" s="128"/>
      <c r="EZM80" s="128"/>
      <c r="EZN80" s="128"/>
      <c r="EZO80" s="128"/>
      <c r="EZP80" s="128"/>
      <c r="EZQ80" s="128"/>
      <c r="EZR80" s="128"/>
      <c r="EZS80" s="128"/>
      <c r="EZT80" s="128"/>
      <c r="EZU80" s="128"/>
      <c r="EZV80" s="128"/>
      <c r="EZW80" s="128"/>
      <c r="EZX80" s="128"/>
      <c r="EZY80" s="128"/>
      <c r="FIY80" s="128"/>
      <c r="FIZ80" s="128"/>
      <c r="FJH80" s="128"/>
      <c r="FJI80" s="128"/>
      <c r="FJJ80" s="128"/>
      <c r="FJK80" s="128"/>
      <c r="FJL80" s="128"/>
      <c r="FJM80" s="128"/>
      <c r="FJN80" s="128"/>
      <c r="FJO80" s="128"/>
      <c r="FJP80" s="128"/>
      <c r="FJQ80" s="128"/>
      <c r="FJR80" s="128"/>
      <c r="FJS80" s="128"/>
      <c r="FJT80" s="128"/>
      <c r="FJU80" s="128"/>
      <c r="FSU80" s="128"/>
      <c r="FSV80" s="128"/>
      <c r="FTD80" s="128"/>
      <c r="FTE80" s="128"/>
      <c r="FTF80" s="128"/>
      <c r="FTG80" s="128"/>
      <c r="FTH80" s="128"/>
      <c r="FTI80" s="128"/>
      <c r="FTJ80" s="128"/>
      <c r="FTK80" s="128"/>
      <c r="FTL80" s="128"/>
      <c r="FTM80" s="128"/>
      <c r="FTN80" s="128"/>
      <c r="FTO80" s="128"/>
      <c r="FTP80" s="128"/>
      <c r="FTQ80" s="128"/>
      <c r="GCQ80" s="128"/>
      <c r="GCR80" s="128"/>
      <c r="GCZ80" s="128"/>
      <c r="GDA80" s="128"/>
      <c r="GDB80" s="128"/>
      <c r="GDC80" s="128"/>
      <c r="GDD80" s="128"/>
      <c r="GDE80" s="128"/>
      <c r="GDF80" s="128"/>
      <c r="GDG80" s="128"/>
      <c r="GDH80" s="128"/>
      <c r="GDI80" s="128"/>
      <c r="GDJ80" s="128"/>
      <c r="GDK80" s="128"/>
      <c r="GDL80" s="128"/>
      <c r="GDM80" s="128"/>
      <c r="GMM80" s="128"/>
      <c r="GMN80" s="128"/>
      <c r="GMV80" s="128"/>
      <c r="GMW80" s="128"/>
      <c r="GMX80" s="128"/>
      <c r="GMY80" s="128"/>
      <c r="GMZ80" s="128"/>
      <c r="GNA80" s="128"/>
      <c r="GNB80" s="128"/>
      <c r="GNC80" s="128"/>
      <c r="GND80" s="128"/>
      <c r="GNE80" s="128"/>
      <c r="GNF80" s="128"/>
      <c r="GNG80" s="128"/>
      <c r="GNH80" s="128"/>
      <c r="GNI80" s="128"/>
      <c r="GWI80" s="128"/>
      <c r="GWJ80" s="128"/>
      <c r="GWR80" s="128"/>
      <c r="GWS80" s="128"/>
      <c r="GWT80" s="128"/>
      <c r="GWU80" s="128"/>
      <c r="GWV80" s="128"/>
      <c r="GWW80" s="128"/>
      <c r="GWX80" s="128"/>
      <c r="GWY80" s="128"/>
      <c r="GWZ80" s="128"/>
      <c r="GXA80" s="128"/>
      <c r="GXB80" s="128"/>
      <c r="GXC80" s="128"/>
      <c r="GXD80" s="128"/>
      <c r="GXE80" s="128"/>
      <c r="HGE80" s="128"/>
      <c r="HGF80" s="128"/>
      <c r="HGN80" s="128"/>
      <c r="HGO80" s="128"/>
      <c r="HGP80" s="128"/>
      <c r="HGQ80" s="128"/>
      <c r="HGR80" s="128"/>
      <c r="HGS80" s="128"/>
      <c r="HGT80" s="128"/>
      <c r="HGU80" s="128"/>
      <c r="HGV80" s="128"/>
      <c r="HGW80" s="128"/>
      <c r="HGX80" s="128"/>
      <c r="HGY80" s="128"/>
      <c r="HGZ80" s="128"/>
      <c r="HHA80" s="128"/>
      <c r="HQA80" s="128"/>
      <c r="HQB80" s="128"/>
      <c r="HQJ80" s="128"/>
      <c r="HQK80" s="128"/>
      <c r="HQL80" s="128"/>
      <c r="HQM80" s="128"/>
      <c r="HQN80" s="128"/>
      <c r="HQO80" s="128"/>
      <c r="HQP80" s="128"/>
      <c r="HQQ80" s="128"/>
      <c r="HQR80" s="128"/>
      <c r="HQS80" s="128"/>
      <c r="HQT80" s="128"/>
      <c r="HQU80" s="128"/>
      <c r="HQV80" s="128"/>
      <c r="HQW80" s="128"/>
      <c r="HZW80" s="128"/>
      <c r="HZX80" s="128"/>
      <c r="IAF80" s="128"/>
      <c r="IAG80" s="128"/>
      <c r="IAH80" s="128"/>
      <c r="IAI80" s="128"/>
      <c r="IAJ80" s="128"/>
      <c r="IAK80" s="128"/>
      <c r="IAL80" s="128"/>
      <c r="IAM80" s="128"/>
      <c r="IAN80" s="128"/>
      <c r="IAO80" s="128"/>
      <c r="IAP80" s="128"/>
      <c r="IAQ80" s="128"/>
      <c r="IAR80" s="128"/>
      <c r="IAS80" s="128"/>
      <c r="IJS80" s="128"/>
      <c r="IJT80" s="128"/>
      <c r="IKB80" s="128"/>
      <c r="IKC80" s="128"/>
      <c r="IKD80" s="128"/>
      <c r="IKE80" s="128"/>
      <c r="IKF80" s="128"/>
      <c r="IKG80" s="128"/>
      <c r="IKH80" s="128"/>
      <c r="IKI80" s="128"/>
      <c r="IKJ80" s="128"/>
      <c r="IKK80" s="128"/>
      <c r="IKL80" s="128"/>
      <c r="IKM80" s="128"/>
      <c r="IKN80" s="128"/>
      <c r="IKO80" s="128"/>
      <c r="ITO80" s="128"/>
      <c r="ITP80" s="128"/>
      <c r="ITX80" s="128"/>
      <c r="ITY80" s="128"/>
      <c r="ITZ80" s="128"/>
      <c r="IUA80" s="128"/>
      <c r="IUB80" s="128"/>
      <c r="IUC80" s="128"/>
      <c r="IUD80" s="128"/>
      <c r="IUE80" s="128"/>
      <c r="IUF80" s="128"/>
      <c r="IUG80" s="128"/>
      <c r="IUH80" s="128"/>
      <c r="IUI80" s="128"/>
      <c r="IUJ80" s="128"/>
      <c r="IUK80" s="128"/>
      <c r="JDK80" s="128"/>
      <c r="JDL80" s="128"/>
      <c r="JDT80" s="128"/>
      <c r="JDU80" s="128"/>
      <c r="JDV80" s="128"/>
      <c r="JDW80" s="128"/>
      <c r="JDX80" s="128"/>
      <c r="JDY80" s="128"/>
      <c r="JDZ80" s="128"/>
      <c r="JEA80" s="128"/>
      <c r="JEB80" s="128"/>
      <c r="JEC80" s="128"/>
      <c r="JED80" s="128"/>
      <c r="JEE80" s="128"/>
      <c r="JEF80" s="128"/>
      <c r="JEG80" s="128"/>
      <c r="JNG80" s="128"/>
      <c r="JNH80" s="128"/>
      <c r="JNP80" s="128"/>
      <c r="JNQ80" s="128"/>
      <c r="JNR80" s="128"/>
      <c r="JNS80" s="128"/>
      <c r="JNT80" s="128"/>
      <c r="JNU80" s="128"/>
      <c r="JNV80" s="128"/>
      <c r="JNW80" s="128"/>
      <c r="JNX80" s="128"/>
      <c r="JNY80" s="128"/>
      <c r="JNZ80" s="128"/>
      <c r="JOA80" s="128"/>
      <c r="JOB80" s="128"/>
      <c r="JOC80" s="128"/>
      <c r="JXC80" s="128"/>
      <c r="JXD80" s="128"/>
      <c r="JXL80" s="128"/>
      <c r="JXM80" s="128"/>
      <c r="JXN80" s="128"/>
      <c r="JXO80" s="128"/>
      <c r="JXP80" s="128"/>
      <c r="JXQ80" s="128"/>
      <c r="JXR80" s="128"/>
      <c r="JXS80" s="128"/>
      <c r="JXT80" s="128"/>
      <c r="JXU80" s="128"/>
      <c r="JXV80" s="128"/>
      <c r="JXW80" s="128"/>
      <c r="JXX80" s="128"/>
      <c r="JXY80" s="128"/>
      <c r="KGY80" s="128"/>
      <c r="KGZ80" s="128"/>
      <c r="KHH80" s="128"/>
      <c r="KHI80" s="128"/>
      <c r="KHJ80" s="128"/>
      <c r="KHK80" s="128"/>
      <c r="KHL80" s="128"/>
      <c r="KHM80" s="128"/>
      <c r="KHN80" s="128"/>
      <c r="KHO80" s="128"/>
      <c r="KHP80" s="128"/>
      <c r="KHQ80" s="128"/>
      <c r="KHR80" s="128"/>
      <c r="KHS80" s="128"/>
      <c r="KHT80" s="128"/>
      <c r="KHU80" s="128"/>
      <c r="KQU80" s="128"/>
      <c r="KQV80" s="128"/>
      <c r="KRD80" s="128"/>
      <c r="KRE80" s="128"/>
      <c r="KRF80" s="128"/>
      <c r="KRG80" s="128"/>
      <c r="KRH80" s="128"/>
      <c r="KRI80" s="128"/>
      <c r="KRJ80" s="128"/>
      <c r="KRK80" s="128"/>
      <c r="KRL80" s="128"/>
      <c r="KRM80" s="128"/>
      <c r="KRN80" s="128"/>
      <c r="KRO80" s="128"/>
      <c r="KRP80" s="128"/>
      <c r="KRQ80" s="128"/>
      <c r="LAQ80" s="128"/>
      <c r="LAR80" s="128"/>
      <c r="LAZ80" s="128"/>
      <c r="LBA80" s="128"/>
      <c r="LBB80" s="128"/>
      <c r="LBC80" s="128"/>
      <c r="LBD80" s="128"/>
      <c r="LBE80" s="128"/>
      <c r="LBF80" s="128"/>
      <c r="LBG80" s="128"/>
      <c r="LBH80" s="128"/>
      <c r="LBI80" s="128"/>
      <c r="LBJ80" s="128"/>
      <c r="LBK80" s="128"/>
      <c r="LBL80" s="128"/>
      <c r="LBM80" s="128"/>
      <c r="LKM80" s="128"/>
      <c r="LKN80" s="128"/>
      <c r="LKV80" s="128"/>
      <c r="LKW80" s="128"/>
      <c r="LKX80" s="128"/>
      <c r="LKY80" s="128"/>
      <c r="LKZ80" s="128"/>
      <c r="LLA80" s="128"/>
      <c r="LLB80" s="128"/>
      <c r="LLC80" s="128"/>
      <c r="LLD80" s="128"/>
      <c r="LLE80" s="128"/>
      <c r="LLF80" s="128"/>
      <c r="LLG80" s="128"/>
      <c r="LLH80" s="128"/>
      <c r="LLI80" s="128"/>
      <c r="LUI80" s="128"/>
      <c r="LUJ80" s="128"/>
      <c r="LUR80" s="128"/>
      <c r="LUS80" s="128"/>
      <c r="LUT80" s="128"/>
      <c r="LUU80" s="128"/>
      <c r="LUV80" s="128"/>
      <c r="LUW80" s="128"/>
      <c r="LUX80" s="128"/>
      <c r="LUY80" s="128"/>
      <c r="LUZ80" s="128"/>
      <c r="LVA80" s="128"/>
      <c r="LVB80" s="128"/>
      <c r="LVC80" s="128"/>
      <c r="LVD80" s="128"/>
      <c r="LVE80" s="128"/>
      <c r="MEE80" s="128"/>
      <c r="MEF80" s="128"/>
      <c r="MEN80" s="128"/>
      <c r="MEO80" s="128"/>
      <c r="MEP80" s="128"/>
      <c r="MEQ80" s="128"/>
      <c r="MER80" s="128"/>
      <c r="MES80" s="128"/>
      <c r="MET80" s="128"/>
      <c r="MEU80" s="128"/>
      <c r="MEV80" s="128"/>
      <c r="MEW80" s="128"/>
      <c r="MEX80" s="128"/>
      <c r="MEY80" s="128"/>
      <c r="MEZ80" s="128"/>
      <c r="MFA80" s="128"/>
      <c r="MOA80" s="128"/>
      <c r="MOB80" s="128"/>
      <c r="MOJ80" s="128"/>
      <c r="MOK80" s="128"/>
      <c r="MOL80" s="128"/>
      <c r="MOM80" s="128"/>
      <c r="MON80" s="128"/>
      <c r="MOO80" s="128"/>
      <c r="MOP80" s="128"/>
      <c r="MOQ80" s="128"/>
      <c r="MOR80" s="128"/>
      <c r="MOS80" s="128"/>
      <c r="MOT80" s="128"/>
      <c r="MOU80" s="128"/>
      <c r="MOV80" s="128"/>
      <c r="MOW80" s="128"/>
      <c r="MXW80" s="128"/>
      <c r="MXX80" s="128"/>
      <c r="MYF80" s="128"/>
      <c r="MYG80" s="128"/>
      <c r="MYH80" s="128"/>
      <c r="MYI80" s="128"/>
      <c r="MYJ80" s="128"/>
      <c r="MYK80" s="128"/>
      <c r="MYL80" s="128"/>
      <c r="MYM80" s="128"/>
      <c r="MYN80" s="128"/>
      <c r="MYO80" s="128"/>
      <c r="MYP80" s="128"/>
      <c r="MYQ80" s="128"/>
      <c r="MYR80" s="128"/>
      <c r="MYS80" s="128"/>
      <c r="NHS80" s="128"/>
      <c r="NHT80" s="128"/>
      <c r="NIB80" s="128"/>
      <c r="NIC80" s="128"/>
      <c r="NID80" s="128"/>
      <c r="NIE80" s="128"/>
      <c r="NIF80" s="128"/>
      <c r="NIG80" s="128"/>
      <c r="NIH80" s="128"/>
      <c r="NII80" s="128"/>
      <c r="NIJ80" s="128"/>
      <c r="NIK80" s="128"/>
      <c r="NIL80" s="128"/>
      <c r="NIM80" s="128"/>
      <c r="NIN80" s="128"/>
      <c r="NIO80" s="128"/>
      <c r="NRO80" s="128"/>
      <c r="NRP80" s="128"/>
      <c r="NRX80" s="128"/>
      <c r="NRY80" s="128"/>
      <c r="NRZ80" s="128"/>
      <c r="NSA80" s="128"/>
      <c r="NSB80" s="128"/>
      <c r="NSC80" s="128"/>
      <c r="NSD80" s="128"/>
      <c r="NSE80" s="128"/>
      <c r="NSF80" s="128"/>
      <c r="NSG80" s="128"/>
      <c r="NSH80" s="128"/>
      <c r="NSI80" s="128"/>
      <c r="NSJ80" s="128"/>
      <c r="NSK80" s="128"/>
      <c r="OBK80" s="128"/>
      <c r="OBL80" s="128"/>
      <c r="OBT80" s="128"/>
      <c r="OBU80" s="128"/>
      <c r="OBV80" s="128"/>
      <c r="OBW80" s="128"/>
      <c r="OBX80" s="128"/>
      <c r="OBY80" s="128"/>
      <c r="OBZ80" s="128"/>
      <c r="OCA80" s="128"/>
      <c r="OCB80" s="128"/>
      <c r="OCC80" s="128"/>
      <c r="OCD80" s="128"/>
      <c r="OCE80" s="128"/>
      <c r="OCF80" s="128"/>
      <c r="OCG80" s="128"/>
      <c r="OLG80" s="128"/>
      <c r="OLH80" s="128"/>
      <c r="OLP80" s="128"/>
      <c r="OLQ80" s="128"/>
      <c r="OLR80" s="128"/>
      <c r="OLS80" s="128"/>
      <c r="OLT80" s="128"/>
      <c r="OLU80" s="128"/>
      <c r="OLV80" s="128"/>
      <c r="OLW80" s="128"/>
      <c r="OLX80" s="128"/>
      <c r="OLY80" s="128"/>
      <c r="OLZ80" s="128"/>
      <c r="OMA80" s="128"/>
      <c r="OMB80" s="128"/>
      <c r="OMC80" s="128"/>
      <c r="OVC80" s="128"/>
      <c r="OVD80" s="128"/>
      <c r="OVL80" s="128"/>
      <c r="OVM80" s="128"/>
      <c r="OVN80" s="128"/>
      <c r="OVO80" s="128"/>
      <c r="OVP80" s="128"/>
      <c r="OVQ80" s="128"/>
      <c r="OVR80" s="128"/>
      <c r="OVS80" s="128"/>
      <c r="OVT80" s="128"/>
      <c r="OVU80" s="128"/>
      <c r="OVV80" s="128"/>
      <c r="OVW80" s="128"/>
      <c r="OVX80" s="128"/>
      <c r="OVY80" s="128"/>
      <c r="PEY80" s="128"/>
      <c r="PEZ80" s="128"/>
      <c r="PFH80" s="128"/>
      <c r="PFI80" s="128"/>
      <c r="PFJ80" s="128"/>
      <c r="PFK80" s="128"/>
      <c r="PFL80" s="128"/>
      <c r="PFM80" s="128"/>
      <c r="PFN80" s="128"/>
      <c r="PFO80" s="128"/>
      <c r="PFP80" s="128"/>
      <c r="PFQ80" s="128"/>
      <c r="PFR80" s="128"/>
      <c r="PFS80" s="128"/>
      <c r="PFT80" s="128"/>
      <c r="PFU80" s="128"/>
      <c r="POU80" s="128"/>
      <c r="POV80" s="128"/>
      <c r="PPD80" s="128"/>
      <c r="PPE80" s="128"/>
      <c r="PPF80" s="128"/>
      <c r="PPG80" s="128"/>
      <c r="PPH80" s="128"/>
      <c r="PPI80" s="128"/>
      <c r="PPJ80" s="128"/>
      <c r="PPK80" s="128"/>
      <c r="PPL80" s="128"/>
      <c r="PPM80" s="128"/>
      <c r="PPN80" s="128"/>
      <c r="PPO80" s="128"/>
      <c r="PPP80" s="128"/>
      <c r="PPQ80" s="128"/>
      <c r="PYQ80" s="128"/>
      <c r="PYR80" s="128"/>
      <c r="PYZ80" s="128"/>
      <c r="PZA80" s="128"/>
      <c r="PZB80" s="128"/>
      <c r="PZC80" s="128"/>
      <c r="PZD80" s="128"/>
      <c r="PZE80" s="128"/>
      <c r="PZF80" s="128"/>
      <c r="PZG80" s="128"/>
      <c r="PZH80" s="128"/>
      <c r="PZI80" s="128"/>
      <c r="PZJ80" s="128"/>
      <c r="PZK80" s="128"/>
      <c r="PZL80" s="128"/>
      <c r="PZM80" s="128"/>
      <c r="QIM80" s="128"/>
      <c r="QIN80" s="128"/>
      <c r="QIV80" s="128"/>
      <c r="QIW80" s="128"/>
      <c r="QIX80" s="128"/>
      <c r="QIY80" s="128"/>
      <c r="QIZ80" s="128"/>
      <c r="QJA80" s="128"/>
      <c r="QJB80" s="128"/>
      <c r="QJC80" s="128"/>
      <c r="QJD80" s="128"/>
      <c r="QJE80" s="128"/>
      <c r="QJF80" s="128"/>
      <c r="QJG80" s="128"/>
      <c r="QJH80" s="128"/>
      <c r="QJI80" s="128"/>
      <c r="QSI80" s="128"/>
      <c r="QSJ80" s="128"/>
      <c r="QSR80" s="128"/>
      <c r="QSS80" s="128"/>
      <c r="QST80" s="128"/>
      <c r="QSU80" s="128"/>
      <c r="QSV80" s="128"/>
      <c r="QSW80" s="128"/>
      <c r="QSX80" s="128"/>
      <c r="QSY80" s="128"/>
      <c r="QSZ80" s="128"/>
      <c r="QTA80" s="128"/>
      <c r="QTB80" s="128"/>
      <c r="QTC80" s="128"/>
      <c r="QTD80" s="128"/>
      <c r="QTE80" s="128"/>
      <c r="RCE80" s="128"/>
      <c r="RCF80" s="128"/>
      <c r="RCN80" s="128"/>
      <c r="RCO80" s="128"/>
      <c r="RCP80" s="128"/>
      <c r="RCQ80" s="128"/>
      <c r="RCR80" s="128"/>
      <c r="RCS80" s="128"/>
      <c r="RCT80" s="128"/>
      <c r="RCU80" s="128"/>
      <c r="RCV80" s="128"/>
      <c r="RCW80" s="128"/>
      <c r="RCX80" s="128"/>
      <c r="RCY80" s="128"/>
      <c r="RCZ80" s="128"/>
      <c r="RDA80" s="128"/>
      <c r="RMA80" s="128"/>
      <c r="RMB80" s="128"/>
      <c r="RMJ80" s="128"/>
      <c r="RMK80" s="128"/>
      <c r="RML80" s="128"/>
      <c r="RMM80" s="128"/>
      <c r="RMN80" s="128"/>
      <c r="RMO80" s="128"/>
      <c r="RMP80" s="128"/>
      <c r="RMQ80" s="128"/>
      <c r="RMR80" s="128"/>
      <c r="RMS80" s="128"/>
      <c r="RMT80" s="128"/>
      <c r="RMU80" s="128"/>
      <c r="RMV80" s="128"/>
      <c r="RMW80" s="128"/>
      <c r="RVW80" s="128"/>
      <c r="RVX80" s="128"/>
      <c r="RWF80" s="128"/>
      <c r="RWG80" s="128"/>
      <c r="RWH80" s="128"/>
      <c r="RWI80" s="128"/>
      <c r="RWJ80" s="128"/>
      <c r="RWK80" s="128"/>
      <c r="RWL80" s="128"/>
      <c r="RWM80" s="128"/>
      <c r="RWN80" s="128"/>
      <c r="RWO80" s="128"/>
      <c r="RWP80" s="128"/>
      <c r="RWQ80" s="128"/>
      <c r="RWR80" s="128"/>
      <c r="RWS80" s="128"/>
      <c r="SFS80" s="128"/>
      <c r="SFT80" s="128"/>
      <c r="SGB80" s="128"/>
      <c r="SGC80" s="128"/>
      <c r="SGD80" s="128"/>
      <c r="SGE80" s="128"/>
      <c r="SGF80" s="128"/>
      <c r="SGG80" s="128"/>
      <c r="SGH80" s="128"/>
      <c r="SGI80" s="128"/>
      <c r="SGJ80" s="128"/>
      <c r="SGK80" s="128"/>
      <c r="SGL80" s="128"/>
      <c r="SGM80" s="128"/>
      <c r="SGN80" s="128"/>
      <c r="SGO80" s="128"/>
      <c r="SPO80" s="128"/>
      <c r="SPP80" s="128"/>
      <c r="SPX80" s="128"/>
      <c r="SPY80" s="128"/>
      <c r="SPZ80" s="128"/>
      <c r="SQA80" s="128"/>
      <c r="SQB80" s="128"/>
      <c r="SQC80" s="128"/>
      <c r="SQD80" s="128"/>
      <c r="SQE80" s="128"/>
      <c r="SQF80" s="128"/>
      <c r="SQG80" s="128"/>
      <c r="SQH80" s="128"/>
      <c r="SQI80" s="128"/>
      <c r="SQJ80" s="128"/>
      <c r="SQK80" s="128"/>
      <c r="SZK80" s="128"/>
      <c r="SZL80" s="128"/>
      <c r="SZT80" s="128"/>
      <c r="SZU80" s="128"/>
      <c r="SZV80" s="128"/>
      <c r="SZW80" s="128"/>
      <c r="SZX80" s="128"/>
      <c r="SZY80" s="128"/>
      <c r="SZZ80" s="128"/>
      <c r="TAA80" s="128"/>
      <c r="TAB80" s="128"/>
      <c r="TAC80" s="128"/>
      <c r="TAD80" s="128"/>
      <c r="TAE80" s="128"/>
      <c r="TAF80" s="128"/>
      <c r="TAG80" s="128"/>
      <c r="TJG80" s="128"/>
      <c r="TJH80" s="128"/>
      <c r="TJP80" s="128"/>
      <c r="TJQ80" s="128"/>
      <c r="TJR80" s="128"/>
      <c r="TJS80" s="128"/>
      <c r="TJT80" s="128"/>
      <c r="TJU80" s="128"/>
      <c r="TJV80" s="128"/>
      <c r="TJW80" s="128"/>
      <c r="TJX80" s="128"/>
      <c r="TJY80" s="128"/>
      <c r="TJZ80" s="128"/>
      <c r="TKA80" s="128"/>
      <c r="TKB80" s="128"/>
      <c r="TKC80" s="128"/>
      <c r="TTC80" s="128"/>
      <c r="TTD80" s="128"/>
      <c r="TTL80" s="128"/>
      <c r="TTM80" s="128"/>
      <c r="TTN80" s="128"/>
      <c r="TTO80" s="128"/>
      <c r="TTP80" s="128"/>
      <c r="TTQ80" s="128"/>
      <c r="TTR80" s="128"/>
      <c r="TTS80" s="128"/>
      <c r="TTT80" s="128"/>
      <c r="TTU80" s="128"/>
      <c r="TTV80" s="128"/>
      <c r="TTW80" s="128"/>
      <c r="TTX80" s="128"/>
      <c r="TTY80" s="128"/>
      <c r="UCY80" s="128"/>
      <c r="UCZ80" s="128"/>
      <c r="UDH80" s="128"/>
      <c r="UDI80" s="128"/>
      <c r="UDJ80" s="128"/>
      <c r="UDK80" s="128"/>
      <c r="UDL80" s="128"/>
      <c r="UDM80" s="128"/>
      <c r="UDN80" s="128"/>
      <c r="UDO80" s="128"/>
      <c r="UDP80" s="128"/>
      <c r="UDQ80" s="128"/>
      <c r="UDR80" s="128"/>
      <c r="UDS80" s="128"/>
      <c r="UDT80" s="128"/>
      <c r="UDU80" s="128"/>
      <c r="UMU80" s="128"/>
      <c r="UMV80" s="128"/>
      <c r="UND80" s="128"/>
      <c r="UNE80" s="128"/>
      <c r="UNF80" s="128"/>
      <c r="UNG80" s="128"/>
      <c r="UNH80" s="128"/>
      <c r="UNI80" s="128"/>
      <c r="UNJ80" s="128"/>
      <c r="UNK80" s="128"/>
      <c r="UNL80" s="128"/>
      <c r="UNM80" s="128"/>
      <c r="UNN80" s="128"/>
      <c r="UNO80" s="128"/>
      <c r="UNP80" s="128"/>
      <c r="UNQ80" s="128"/>
      <c r="UWQ80" s="128"/>
      <c r="UWR80" s="128"/>
      <c r="UWZ80" s="128"/>
      <c r="UXA80" s="128"/>
      <c r="UXB80" s="128"/>
      <c r="UXC80" s="128"/>
      <c r="UXD80" s="128"/>
      <c r="UXE80" s="128"/>
      <c r="UXF80" s="128"/>
      <c r="UXG80" s="128"/>
      <c r="UXH80" s="128"/>
      <c r="UXI80" s="128"/>
      <c r="UXJ80" s="128"/>
      <c r="UXK80" s="128"/>
      <c r="UXL80" s="128"/>
      <c r="UXM80" s="128"/>
      <c r="VGM80" s="128"/>
      <c r="VGN80" s="128"/>
      <c r="VGV80" s="128"/>
      <c r="VGW80" s="128"/>
      <c r="VGX80" s="128"/>
      <c r="VGY80" s="128"/>
      <c r="VGZ80" s="128"/>
      <c r="VHA80" s="128"/>
      <c r="VHB80" s="128"/>
      <c r="VHC80" s="128"/>
      <c r="VHD80" s="128"/>
      <c r="VHE80" s="128"/>
      <c r="VHF80" s="128"/>
      <c r="VHG80" s="128"/>
      <c r="VHH80" s="128"/>
      <c r="VHI80" s="128"/>
      <c r="VQI80" s="128"/>
      <c r="VQJ80" s="128"/>
      <c r="VQR80" s="128"/>
      <c r="VQS80" s="128"/>
      <c r="VQT80" s="128"/>
      <c r="VQU80" s="128"/>
      <c r="VQV80" s="128"/>
      <c r="VQW80" s="128"/>
      <c r="VQX80" s="128"/>
      <c r="VQY80" s="128"/>
      <c r="VQZ80" s="128"/>
      <c r="VRA80" s="128"/>
      <c r="VRB80" s="128"/>
      <c r="VRC80" s="128"/>
      <c r="VRD80" s="128"/>
      <c r="VRE80" s="128"/>
      <c r="WAE80" s="128"/>
      <c r="WAF80" s="128"/>
      <c r="WAN80" s="128"/>
      <c r="WAO80" s="128"/>
      <c r="WAP80" s="128"/>
      <c r="WAQ80" s="128"/>
      <c r="WAR80" s="128"/>
      <c r="WAS80" s="128"/>
      <c r="WAT80" s="128"/>
      <c r="WAU80" s="128"/>
      <c r="WAV80" s="128"/>
      <c r="WAW80" s="128"/>
      <c r="WAX80" s="128"/>
      <c r="WAY80" s="128"/>
      <c r="WAZ80" s="128"/>
      <c r="WBA80" s="128"/>
      <c r="WKA80" s="128"/>
      <c r="WKB80" s="128"/>
      <c r="WKJ80" s="128"/>
      <c r="WKK80" s="128"/>
      <c r="WKL80" s="128"/>
      <c r="WKM80" s="128"/>
      <c r="WKN80" s="128"/>
      <c r="WKO80" s="128"/>
      <c r="WKP80" s="128"/>
      <c r="WKQ80" s="128"/>
      <c r="WKR80" s="128"/>
      <c r="WKS80" s="128"/>
      <c r="WKT80" s="128"/>
      <c r="WKU80" s="128"/>
      <c r="WKV80" s="128"/>
      <c r="WKW80" s="128"/>
      <c r="WTW80" s="128"/>
      <c r="WTX80" s="128"/>
      <c r="WUF80" s="128"/>
      <c r="WUG80" s="128"/>
      <c r="WUH80" s="128"/>
      <c r="WUI80" s="128"/>
      <c r="WUJ80" s="128"/>
      <c r="WUK80" s="128"/>
      <c r="WUL80" s="128"/>
      <c r="WUM80" s="128"/>
      <c r="WUN80" s="128"/>
      <c r="WUO80" s="128"/>
      <c r="WUP80" s="128"/>
      <c r="WUQ80" s="128"/>
      <c r="WUR80" s="128"/>
      <c r="WUS80" s="128"/>
    </row>
    <row r="81" spans="1:1009 1243:2033 2267:3057 3291:4081 4315:5105 5339:6129 6363:7153 7387:8177 8411:9201 9435:10225 10459:11249 11483:12273 12507:13297 13531:14321 14555:15345 15579:16113" ht="47.25" outlineLevel="1">
      <c r="A81" s="137"/>
      <c r="B81" s="263" t="s">
        <v>427</v>
      </c>
      <c r="C81" s="248"/>
      <c r="D81" s="258">
        <v>48.094000000000001</v>
      </c>
      <c r="E81" s="257"/>
      <c r="F81" s="258">
        <v>48.094000000000001</v>
      </c>
      <c r="G81" s="245">
        <v>0</v>
      </c>
      <c r="H81" s="229">
        <f t="shared" si="6"/>
        <v>0</v>
      </c>
      <c r="I81" s="247"/>
      <c r="J81" s="247"/>
      <c r="K81" s="247"/>
      <c r="L81" s="247"/>
      <c r="M81" s="248"/>
      <c r="HK81" s="128"/>
      <c r="HL81" s="128"/>
      <c r="HT81" s="128"/>
      <c r="HU81" s="128"/>
      <c r="HV81" s="128"/>
      <c r="HW81" s="128"/>
      <c r="HX81" s="128"/>
      <c r="HY81" s="128"/>
      <c r="HZ81" s="128"/>
      <c r="IA81" s="128"/>
      <c r="IB81" s="128"/>
      <c r="IC81" s="128"/>
      <c r="ID81" s="128"/>
      <c r="IE81" s="128"/>
      <c r="IF81" s="128"/>
      <c r="IG81" s="128"/>
      <c r="RG81" s="128"/>
      <c r="RH81" s="128"/>
      <c r="RP81" s="128"/>
      <c r="RQ81" s="128"/>
      <c r="RR81" s="128"/>
      <c r="RS81" s="128"/>
      <c r="RT81" s="128"/>
      <c r="RU81" s="128"/>
      <c r="RV81" s="128"/>
      <c r="RW81" s="128"/>
      <c r="RX81" s="128"/>
      <c r="RY81" s="128"/>
      <c r="RZ81" s="128"/>
      <c r="SA81" s="128"/>
      <c r="SB81" s="128"/>
      <c r="SC81" s="128"/>
      <c r="ABC81" s="128"/>
      <c r="ABD81" s="128"/>
      <c r="ABL81" s="128"/>
      <c r="ABM81" s="128"/>
      <c r="ABN81" s="128"/>
      <c r="ABO81" s="128"/>
      <c r="ABP81" s="128"/>
      <c r="ABQ81" s="128"/>
      <c r="ABR81" s="128"/>
      <c r="ABS81" s="128"/>
      <c r="ABT81" s="128"/>
      <c r="ABU81" s="128"/>
      <c r="ABV81" s="128"/>
      <c r="ABW81" s="128"/>
      <c r="ABX81" s="128"/>
      <c r="ABY81" s="128"/>
      <c r="AKY81" s="128"/>
      <c r="AKZ81" s="128"/>
      <c r="ALH81" s="128"/>
      <c r="ALI81" s="128"/>
      <c r="ALJ81" s="128"/>
      <c r="ALK81" s="128"/>
      <c r="ALL81" s="128"/>
      <c r="ALM81" s="128"/>
      <c r="ALN81" s="128"/>
      <c r="ALO81" s="128"/>
      <c r="ALP81" s="128"/>
      <c r="ALQ81" s="128"/>
      <c r="ALR81" s="128"/>
      <c r="ALS81" s="128"/>
      <c r="ALT81" s="128"/>
      <c r="ALU81" s="128"/>
      <c r="AUU81" s="128"/>
      <c r="AUV81" s="128"/>
      <c r="AVD81" s="128"/>
      <c r="AVE81" s="128"/>
      <c r="AVF81" s="128"/>
      <c r="AVG81" s="128"/>
      <c r="AVH81" s="128"/>
      <c r="AVI81" s="128"/>
      <c r="AVJ81" s="128"/>
      <c r="AVK81" s="128"/>
      <c r="AVL81" s="128"/>
      <c r="AVM81" s="128"/>
      <c r="AVN81" s="128"/>
      <c r="AVO81" s="128"/>
      <c r="AVP81" s="128"/>
      <c r="AVQ81" s="128"/>
      <c r="BEQ81" s="128"/>
      <c r="BER81" s="128"/>
      <c r="BEZ81" s="128"/>
      <c r="BFA81" s="128"/>
      <c r="BFB81" s="128"/>
      <c r="BFC81" s="128"/>
      <c r="BFD81" s="128"/>
      <c r="BFE81" s="128"/>
      <c r="BFF81" s="128"/>
      <c r="BFG81" s="128"/>
      <c r="BFH81" s="128"/>
      <c r="BFI81" s="128"/>
      <c r="BFJ81" s="128"/>
      <c r="BFK81" s="128"/>
      <c r="BFL81" s="128"/>
      <c r="BFM81" s="128"/>
      <c r="BOM81" s="128"/>
      <c r="BON81" s="128"/>
      <c r="BOV81" s="128"/>
      <c r="BOW81" s="128"/>
      <c r="BOX81" s="128"/>
      <c r="BOY81" s="128"/>
      <c r="BOZ81" s="128"/>
      <c r="BPA81" s="128"/>
      <c r="BPB81" s="128"/>
      <c r="BPC81" s="128"/>
      <c r="BPD81" s="128"/>
      <c r="BPE81" s="128"/>
      <c r="BPF81" s="128"/>
      <c r="BPG81" s="128"/>
      <c r="BPH81" s="128"/>
      <c r="BPI81" s="128"/>
      <c r="BYI81" s="128"/>
      <c r="BYJ81" s="128"/>
      <c r="BYR81" s="128"/>
      <c r="BYS81" s="128"/>
      <c r="BYT81" s="128"/>
      <c r="BYU81" s="128"/>
      <c r="BYV81" s="128"/>
      <c r="BYW81" s="128"/>
      <c r="BYX81" s="128"/>
      <c r="BYY81" s="128"/>
      <c r="BYZ81" s="128"/>
      <c r="BZA81" s="128"/>
      <c r="BZB81" s="128"/>
      <c r="BZC81" s="128"/>
      <c r="BZD81" s="128"/>
      <c r="BZE81" s="128"/>
      <c r="CIE81" s="128"/>
      <c r="CIF81" s="128"/>
      <c r="CIN81" s="128"/>
      <c r="CIO81" s="128"/>
      <c r="CIP81" s="128"/>
      <c r="CIQ81" s="128"/>
      <c r="CIR81" s="128"/>
      <c r="CIS81" s="128"/>
      <c r="CIT81" s="128"/>
      <c r="CIU81" s="128"/>
      <c r="CIV81" s="128"/>
      <c r="CIW81" s="128"/>
      <c r="CIX81" s="128"/>
      <c r="CIY81" s="128"/>
      <c r="CIZ81" s="128"/>
      <c r="CJA81" s="128"/>
      <c r="CSA81" s="128"/>
      <c r="CSB81" s="128"/>
      <c r="CSJ81" s="128"/>
      <c r="CSK81" s="128"/>
      <c r="CSL81" s="128"/>
      <c r="CSM81" s="128"/>
      <c r="CSN81" s="128"/>
      <c r="CSO81" s="128"/>
      <c r="CSP81" s="128"/>
      <c r="CSQ81" s="128"/>
      <c r="CSR81" s="128"/>
      <c r="CSS81" s="128"/>
      <c r="CST81" s="128"/>
      <c r="CSU81" s="128"/>
      <c r="CSV81" s="128"/>
      <c r="CSW81" s="128"/>
      <c r="DBW81" s="128"/>
      <c r="DBX81" s="128"/>
      <c r="DCF81" s="128"/>
      <c r="DCG81" s="128"/>
      <c r="DCH81" s="128"/>
      <c r="DCI81" s="128"/>
      <c r="DCJ81" s="128"/>
      <c r="DCK81" s="128"/>
      <c r="DCL81" s="128"/>
      <c r="DCM81" s="128"/>
      <c r="DCN81" s="128"/>
      <c r="DCO81" s="128"/>
      <c r="DCP81" s="128"/>
      <c r="DCQ81" s="128"/>
      <c r="DCR81" s="128"/>
      <c r="DCS81" s="128"/>
      <c r="DLS81" s="128"/>
      <c r="DLT81" s="128"/>
      <c r="DMB81" s="128"/>
      <c r="DMC81" s="128"/>
      <c r="DMD81" s="128"/>
      <c r="DME81" s="128"/>
      <c r="DMF81" s="128"/>
      <c r="DMG81" s="128"/>
      <c r="DMH81" s="128"/>
      <c r="DMI81" s="128"/>
      <c r="DMJ81" s="128"/>
      <c r="DMK81" s="128"/>
      <c r="DML81" s="128"/>
      <c r="DMM81" s="128"/>
      <c r="DMN81" s="128"/>
      <c r="DMO81" s="128"/>
      <c r="DVO81" s="128"/>
      <c r="DVP81" s="128"/>
      <c r="DVX81" s="128"/>
      <c r="DVY81" s="128"/>
      <c r="DVZ81" s="128"/>
      <c r="DWA81" s="128"/>
      <c r="DWB81" s="128"/>
      <c r="DWC81" s="128"/>
      <c r="DWD81" s="128"/>
      <c r="DWE81" s="128"/>
      <c r="DWF81" s="128"/>
      <c r="DWG81" s="128"/>
      <c r="DWH81" s="128"/>
      <c r="DWI81" s="128"/>
      <c r="DWJ81" s="128"/>
      <c r="DWK81" s="128"/>
      <c r="EFK81" s="128"/>
      <c r="EFL81" s="128"/>
      <c r="EFT81" s="128"/>
      <c r="EFU81" s="128"/>
      <c r="EFV81" s="128"/>
      <c r="EFW81" s="128"/>
      <c r="EFX81" s="128"/>
      <c r="EFY81" s="128"/>
      <c r="EFZ81" s="128"/>
      <c r="EGA81" s="128"/>
      <c r="EGB81" s="128"/>
      <c r="EGC81" s="128"/>
      <c r="EGD81" s="128"/>
      <c r="EGE81" s="128"/>
      <c r="EGF81" s="128"/>
      <c r="EGG81" s="128"/>
      <c r="EPG81" s="128"/>
      <c r="EPH81" s="128"/>
      <c r="EPP81" s="128"/>
      <c r="EPQ81" s="128"/>
      <c r="EPR81" s="128"/>
      <c r="EPS81" s="128"/>
      <c r="EPT81" s="128"/>
      <c r="EPU81" s="128"/>
      <c r="EPV81" s="128"/>
      <c r="EPW81" s="128"/>
      <c r="EPX81" s="128"/>
      <c r="EPY81" s="128"/>
      <c r="EPZ81" s="128"/>
      <c r="EQA81" s="128"/>
      <c r="EQB81" s="128"/>
      <c r="EQC81" s="128"/>
      <c r="EZC81" s="128"/>
      <c r="EZD81" s="128"/>
      <c r="EZL81" s="128"/>
      <c r="EZM81" s="128"/>
      <c r="EZN81" s="128"/>
      <c r="EZO81" s="128"/>
      <c r="EZP81" s="128"/>
      <c r="EZQ81" s="128"/>
      <c r="EZR81" s="128"/>
      <c r="EZS81" s="128"/>
      <c r="EZT81" s="128"/>
      <c r="EZU81" s="128"/>
      <c r="EZV81" s="128"/>
      <c r="EZW81" s="128"/>
      <c r="EZX81" s="128"/>
      <c r="EZY81" s="128"/>
      <c r="FIY81" s="128"/>
      <c r="FIZ81" s="128"/>
      <c r="FJH81" s="128"/>
      <c r="FJI81" s="128"/>
      <c r="FJJ81" s="128"/>
      <c r="FJK81" s="128"/>
      <c r="FJL81" s="128"/>
      <c r="FJM81" s="128"/>
      <c r="FJN81" s="128"/>
      <c r="FJO81" s="128"/>
      <c r="FJP81" s="128"/>
      <c r="FJQ81" s="128"/>
      <c r="FJR81" s="128"/>
      <c r="FJS81" s="128"/>
      <c r="FJT81" s="128"/>
      <c r="FJU81" s="128"/>
      <c r="FSU81" s="128"/>
      <c r="FSV81" s="128"/>
      <c r="FTD81" s="128"/>
      <c r="FTE81" s="128"/>
      <c r="FTF81" s="128"/>
      <c r="FTG81" s="128"/>
      <c r="FTH81" s="128"/>
      <c r="FTI81" s="128"/>
      <c r="FTJ81" s="128"/>
      <c r="FTK81" s="128"/>
      <c r="FTL81" s="128"/>
      <c r="FTM81" s="128"/>
      <c r="FTN81" s="128"/>
      <c r="FTO81" s="128"/>
      <c r="FTP81" s="128"/>
      <c r="FTQ81" s="128"/>
      <c r="GCQ81" s="128"/>
      <c r="GCR81" s="128"/>
      <c r="GCZ81" s="128"/>
      <c r="GDA81" s="128"/>
      <c r="GDB81" s="128"/>
      <c r="GDC81" s="128"/>
      <c r="GDD81" s="128"/>
      <c r="GDE81" s="128"/>
      <c r="GDF81" s="128"/>
      <c r="GDG81" s="128"/>
      <c r="GDH81" s="128"/>
      <c r="GDI81" s="128"/>
      <c r="GDJ81" s="128"/>
      <c r="GDK81" s="128"/>
      <c r="GDL81" s="128"/>
      <c r="GDM81" s="128"/>
      <c r="GMM81" s="128"/>
      <c r="GMN81" s="128"/>
      <c r="GMV81" s="128"/>
      <c r="GMW81" s="128"/>
      <c r="GMX81" s="128"/>
      <c r="GMY81" s="128"/>
      <c r="GMZ81" s="128"/>
      <c r="GNA81" s="128"/>
      <c r="GNB81" s="128"/>
      <c r="GNC81" s="128"/>
      <c r="GND81" s="128"/>
      <c r="GNE81" s="128"/>
      <c r="GNF81" s="128"/>
      <c r="GNG81" s="128"/>
      <c r="GNH81" s="128"/>
      <c r="GNI81" s="128"/>
      <c r="GWI81" s="128"/>
      <c r="GWJ81" s="128"/>
      <c r="GWR81" s="128"/>
      <c r="GWS81" s="128"/>
      <c r="GWT81" s="128"/>
      <c r="GWU81" s="128"/>
      <c r="GWV81" s="128"/>
      <c r="GWW81" s="128"/>
      <c r="GWX81" s="128"/>
      <c r="GWY81" s="128"/>
      <c r="GWZ81" s="128"/>
      <c r="GXA81" s="128"/>
      <c r="GXB81" s="128"/>
      <c r="GXC81" s="128"/>
      <c r="GXD81" s="128"/>
      <c r="GXE81" s="128"/>
      <c r="HGE81" s="128"/>
      <c r="HGF81" s="128"/>
      <c r="HGN81" s="128"/>
      <c r="HGO81" s="128"/>
      <c r="HGP81" s="128"/>
      <c r="HGQ81" s="128"/>
      <c r="HGR81" s="128"/>
      <c r="HGS81" s="128"/>
      <c r="HGT81" s="128"/>
      <c r="HGU81" s="128"/>
      <c r="HGV81" s="128"/>
      <c r="HGW81" s="128"/>
      <c r="HGX81" s="128"/>
      <c r="HGY81" s="128"/>
      <c r="HGZ81" s="128"/>
      <c r="HHA81" s="128"/>
      <c r="HQA81" s="128"/>
      <c r="HQB81" s="128"/>
      <c r="HQJ81" s="128"/>
      <c r="HQK81" s="128"/>
      <c r="HQL81" s="128"/>
      <c r="HQM81" s="128"/>
      <c r="HQN81" s="128"/>
      <c r="HQO81" s="128"/>
      <c r="HQP81" s="128"/>
      <c r="HQQ81" s="128"/>
      <c r="HQR81" s="128"/>
      <c r="HQS81" s="128"/>
      <c r="HQT81" s="128"/>
      <c r="HQU81" s="128"/>
      <c r="HQV81" s="128"/>
      <c r="HQW81" s="128"/>
      <c r="HZW81" s="128"/>
      <c r="HZX81" s="128"/>
      <c r="IAF81" s="128"/>
      <c r="IAG81" s="128"/>
      <c r="IAH81" s="128"/>
      <c r="IAI81" s="128"/>
      <c r="IAJ81" s="128"/>
      <c r="IAK81" s="128"/>
      <c r="IAL81" s="128"/>
      <c r="IAM81" s="128"/>
      <c r="IAN81" s="128"/>
      <c r="IAO81" s="128"/>
      <c r="IAP81" s="128"/>
      <c r="IAQ81" s="128"/>
      <c r="IAR81" s="128"/>
      <c r="IAS81" s="128"/>
      <c r="IJS81" s="128"/>
      <c r="IJT81" s="128"/>
      <c r="IKB81" s="128"/>
      <c r="IKC81" s="128"/>
      <c r="IKD81" s="128"/>
      <c r="IKE81" s="128"/>
      <c r="IKF81" s="128"/>
      <c r="IKG81" s="128"/>
      <c r="IKH81" s="128"/>
      <c r="IKI81" s="128"/>
      <c r="IKJ81" s="128"/>
      <c r="IKK81" s="128"/>
      <c r="IKL81" s="128"/>
      <c r="IKM81" s="128"/>
      <c r="IKN81" s="128"/>
      <c r="IKO81" s="128"/>
      <c r="ITO81" s="128"/>
      <c r="ITP81" s="128"/>
      <c r="ITX81" s="128"/>
      <c r="ITY81" s="128"/>
      <c r="ITZ81" s="128"/>
      <c r="IUA81" s="128"/>
      <c r="IUB81" s="128"/>
      <c r="IUC81" s="128"/>
      <c r="IUD81" s="128"/>
      <c r="IUE81" s="128"/>
      <c r="IUF81" s="128"/>
      <c r="IUG81" s="128"/>
      <c r="IUH81" s="128"/>
      <c r="IUI81" s="128"/>
      <c r="IUJ81" s="128"/>
      <c r="IUK81" s="128"/>
      <c r="JDK81" s="128"/>
      <c r="JDL81" s="128"/>
      <c r="JDT81" s="128"/>
      <c r="JDU81" s="128"/>
      <c r="JDV81" s="128"/>
      <c r="JDW81" s="128"/>
      <c r="JDX81" s="128"/>
      <c r="JDY81" s="128"/>
      <c r="JDZ81" s="128"/>
      <c r="JEA81" s="128"/>
      <c r="JEB81" s="128"/>
      <c r="JEC81" s="128"/>
      <c r="JED81" s="128"/>
      <c r="JEE81" s="128"/>
      <c r="JEF81" s="128"/>
      <c r="JEG81" s="128"/>
      <c r="JNG81" s="128"/>
      <c r="JNH81" s="128"/>
      <c r="JNP81" s="128"/>
      <c r="JNQ81" s="128"/>
      <c r="JNR81" s="128"/>
      <c r="JNS81" s="128"/>
      <c r="JNT81" s="128"/>
      <c r="JNU81" s="128"/>
      <c r="JNV81" s="128"/>
      <c r="JNW81" s="128"/>
      <c r="JNX81" s="128"/>
      <c r="JNY81" s="128"/>
      <c r="JNZ81" s="128"/>
      <c r="JOA81" s="128"/>
      <c r="JOB81" s="128"/>
      <c r="JOC81" s="128"/>
      <c r="JXC81" s="128"/>
      <c r="JXD81" s="128"/>
      <c r="JXL81" s="128"/>
      <c r="JXM81" s="128"/>
      <c r="JXN81" s="128"/>
      <c r="JXO81" s="128"/>
      <c r="JXP81" s="128"/>
      <c r="JXQ81" s="128"/>
      <c r="JXR81" s="128"/>
      <c r="JXS81" s="128"/>
      <c r="JXT81" s="128"/>
      <c r="JXU81" s="128"/>
      <c r="JXV81" s="128"/>
      <c r="JXW81" s="128"/>
      <c r="JXX81" s="128"/>
      <c r="JXY81" s="128"/>
      <c r="KGY81" s="128"/>
      <c r="KGZ81" s="128"/>
      <c r="KHH81" s="128"/>
      <c r="KHI81" s="128"/>
      <c r="KHJ81" s="128"/>
      <c r="KHK81" s="128"/>
      <c r="KHL81" s="128"/>
      <c r="KHM81" s="128"/>
      <c r="KHN81" s="128"/>
      <c r="KHO81" s="128"/>
      <c r="KHP81" s="128"/>
      <c r="KHQ81" s="128"/>
      <c r="KHR81" s="128"/>
      <c r="KHS81" s="128"/>
      <c r="KHT81" s="128"/>
      <c r="KHU81" s="128"/>
      <c r="KQU81" s="128"/>
      <c r="KQV81" s="128"/>
      <c r="KRD81" s="128"/>
      <c r="KRE81" s="128"/>
      <c r="KRF81" s="128"/>
      <c r="KRG81" s="128"/>
      <c r="KRH81" s="128"/>
      <c r="KRI81" s="128"/>
      <c r="KRJ81" s="128"/>
      <c r="KRK81" s="128"/>
      <c r="KRL81" s="128"/>
      <c r="KRM81" s="128"/>
      <c r="KRN81" s="128"/>
      <c r="KRO81" s="128"/>
      <c r="KRP81" s="128"/>
      <c r="KRQ81" s="128"/>
      <c r="LAQ81" s="128"/>
      <c r="LAR81" s="128"/>
      <c r="LAZ81" s="128"/>
      <c r="LBA81" s="128"/>
      <c r="LBB81" s="128"/>
      <c r="LBC81" s="128"/>
      <c r="LBD81" s="128"/>
      <c r="LBE81" s="128"/>
      <c r="LBF81" s="128"/>
      <c r="LBG81" s="128"/>
      <c r="LBH81" s="128"/>
      <c r="LBI81" s="128"/>
      <c r="LBJ81" s="128"/>
      <c r="LBK81" s="128"/>
      <c r="LBL81" s="128"/>
      <c r="LBM81" s="128"/>
      <c r="LKM81" s="128"/>
      <c r="LKN81" s="128"/>
      <c r="LKV81" s="128"/>
      <c r="LKW81" s="128"/>
      <c r="LKX81" s="128"/>
      <c r="LKY81" s="128"/>
      <c r="LKZ81" s="128"/>
      <c r="LLA81" s="128"/>
      <c r="LLB81" s="128"/>
      <c r="LLC81" s="128"/>
      <c r="LLD81" s="128"/>
      <c r="LLE81" s="128"/>
      <c r="LLF81" s="128"/>
      <c r="LLG81" s="128"/>
      <c r="LLH81" s="128"/>
      <c r="LLI81" s="128"/>
      <c r="LUI81" s="128"/>
      <c r="LUJ81" s="128"/>
      <c r="LUR81" s="128"/>
      <c r="LUS81" s="128"/>
      <c r="LUT81" s="128"/>
      <c r="LUU81" s="128"/>
      <c r="LUV81" s="128"/>
      <c r="LUW81" s="128"/>
      <c r="LUX81" s="128"/>
      <c r="LUY81" s="128"/>
      <c r="LUZ81" s="128"/>
      <c r="LVA81" s="128"/>
      <c r="LVB81" s="128"/>
      <c r="LVC81" s="128"/>
      <c r="LVD81" s="128"/>
      <c r="LVE81" s="128"/>
      <c r="MEE81" s="128"/>
      <c r="MEF81" s="128"/>
      <c r="MEN81" s="128"/>
      <c r="MEO81" s="128"/>
      <c r="MEP81" s="128"/>
      <c r="MEQ81" s="128"/>
      <c r="MER81" s="128"/>
      <c r="MES81" s="128"/>
      <c r="MET81" s="128"/>
      <c r="MEU81" s="128"/>
      <c r="MEV81" s="128"/>
      <c r="MEW81" s="128"/>
      <c r="MEX81" s="128"/>
      <c r="MEY81" s="128"/>
      <c r="MEZ81" s="128"/>
      <c r="MFA81" s="128"/>
      <c r="MOA81" s="128"/>
      <c r="MOB81" s="128"/>
      <c r="MOJ81" s="128"/>
      <c r="MOK81" s="128"/>
      <c r="MOL81" s="128"/>
      <c r="MOM81" s="128"/>
      <c r="MON81" s="128"/>
      <c r="MOO81" s="128"/>
      <c r="MOP81" s="128"/>
      <c r="MOQ81" s="128"/>
      <c r="MOR81" s="128"/>
      <c r="MOS81" s="128"/>
      <c r="MOT81" s="128"/>
      <c r="MOU81" s="128"/>
      <c r="MOV81" s="128"/>
      <c r="MOW81" s="128"/>
      <c r="MXW81" s="128"/>
      <c r="MXX81" s="128"/>
      <c r="MYF81" s="128"/>
      <c r="MYG81" s="128"/>
      <c r="MYH81" s="128"/>
      <c r="MYI81" s="128"/>
      <c r="MYJ81" s="128"/>
      <c r="MYK81" s="128"/>
      <c r="MYL81" s="128"/>
      <c r="MYM81" s="128"/>
      <c r="MYN81" s="128"/>
      <c r="MYO81" s="128"/>
      <c r="MYP81" s="128"/>
      <c r="MYQ81" s="128"/>
      <c r="MYR81" s="128"/>
      <c r="MYS81" s="128"/>
      <c r="NHS81" s="128"/>
      <c r="NHT81" s="128"/>
      <c r="NIB81" s="128"/>
      <c r="NIC81" s="128"/>
      <c r="NID81" s="128"/>
      <c r="NIE81" s="128"/>
      <c r="NIF81" s="128"/>
      <c r="NIG81" s="128"/>
      <c r="NIH81" s="128"/>
      <c r="NII81" s="128"/>
      <c r="NIJ81" s="128"/>
      <c r="NIK81" s="128"/>
      <c r="NIL81" s="128"/>
      <c r="NIM81" s="128"/>
      <c r="NIN81" s="128"/>
      <c r="NIO81" s="128"/>
      <c r="NRO81" s="128"/>
      <c r="NRP81" s="128"/>
      <c r="NRX81" s="128"/>
      <c r="NRY81" s="128"/>
      <c r="NRZ81" s="128"/>
      <c r="NSA81" s="128"/>
      <c r="NSB81" s="128"/>
      <c r="NSC81" s="128"/>
      <c r="NSD81" s="128"/>
      <c r="NSE81" s="128"/>
      <c r="NSF81" s="128"/>
      <c r="NSG81" s="128"/>
      <c r="NSH81" s="128"/>
      <c r="NSI81" s="128"/>
      <c r="NSJ81" s="128"/>
      <c r="NSK81" s="128"/>
      <c r="OBK81" s="128"/>
      <c r="OBL81" s="128"/>
      <c r="OBT81" s="128"/>
      <c r="OBU81" s="128"/>
      <c r="OBV81" s="128"/>
      <c r="OBW81" s="128"/>
      <c r="OBX81" s="128"/>
      <c r="OBY81" s="128"/>
      <c r="OBZ81" s="128"/>
      <c r="OCA81" s="128"/>
      <c r="OCB81" s="128"/>
      <c r="OCC81" s="128"/>
      <c r="OCD81" s="128"/>
      <c r="OCE81" s="128"/>
      <c r="OCF81" s="128"/>
      <c r="OCG81" s="128"/>
      <c r="OLG81" s="128"/>
      <c r="OLH81" s="128"/>
      <c r="OLP81" s="128"/>
      <c r="OLQ81" s="128"/>
      <c r="OLR81" s="128"/>
      <c r="OLS81" s="128"/>
      <c r="OLT81" s="128"/>
      <c r="OLU81" s="128"/>
      <c r="OLV81" s="128"/>
      <c r="OLW81" s="128"/>
      <c r="OLX81" s="128"/>
      <c r="OLY81" s="128"/>
      <c r="OLZ81" s="128"/>
      <c r="OMA81" s="128"/>
      <c r="OMB81" s="128"/>
      <c r="OMC81" s="128"/>
      <c r="OVC81" s="128"/>
      <c r="OVD81" s="128"/>
      <c r="OVL81" s="128"/>
      <c r="OVM81" s="128"/>
      <c r="OVN81" s="128"/>
      <c r="OVO81" s="128"/>
      <c r="OVP81" s="128"/>
      <c r="OVQ81" s="128"/>
      <c r="OVR81" s="128"/>
      <c r="OVS81" s="128"/>
      <c r="OVT81" s="128"/>
      <c r="OVU81" s="128"/>
      <c r="OVV81" s="128"/>
      <c r="OVW81" s="128"/>
      <c r="OVX81" s="128"/>
      <c r="OVY81" s="128"/>
      <c r="PEY81" s="128"/>
      <c r="PEZ81" s="128"/>
      <c r="PFH81" s="128"/>
      <c r="PFI81" s="128"/>
      <c r="PFJ81" s="128"/>
      <c r="PFK81" s="128"/>
      <c r="PFL81" s="128"/>
      <c r="PFM81" s="128"/>
      <c r="PFN81" s="128"/>
      <c r="PFO81" s="128"/>
      <c r="PFP81" s="128"/>
      <c r="PFQ81" s="128"/>
      <c r="PFR81" s="128"/>
      <c r="PFS81" s="128"/>
      <c r="PFT81" s="128"/>
      <c r="PFU81" s="128"/>
      <c r="POU81" s="128"/>
      <c r="POV81" s="128"/>
      <c r="PPD81" s="128"/>
      <c r="PPE81" s="128"/>
      <c r="PPF81" s="128"/>
      <c r="PPG81" s="128"/>
      <c r="PPH81" s="128"/>
      <c r="PPI81" s="128"/>
      <c r="PPJ81" s="128"/>
      <c r="PPK81" s="128"/>
      <c r="PPL81" s="128"/>
      <c r="PPM81" s="128"/>
      <c r="PPN81" s="128"/>
      <c r="PPO81" s="128"/>
      <c r="PPP81" s="128"/>
      <c r="PPQ81" s="128"/>
      <c r="PYQ81" s="128"/>
      <c r="PYR81" s="128"/>
      <c r="PYZ81" s="128"/>
      <c r="PZA81" s="128"/>
      <c r="PZB81" s="128"/>
      <c r="PZC81" s="128"/>
      <c r="PZD81" s="128"/>
      <c r="PZE81" s="128"/>
      <c r="PZF81" s="128"/>
      <c r="PZG81" s="128"/>
      <c r="PZH81" s="128"/>
      <c r="PZI81" s="128"/>
      <c r="PZJ81" s="128"/>
      <c r="PZK81" s="128"/>
      <c r="PZL81" s="128"/>
      <c r="PZM81" s="128"/>
      <c r="QIM81" s="128"/>
      <c r="QIN81" s="128"/>
      <c r="QIV81" s="128"/>
      <c r="QIW81" s="128"/>
      <c r="QIX81" s="128"/>
      <c r="QIY81" s="128"/>
      <c r="QIZ81" s="128"/>
      <c r="QJA81" s="128"/>
      <c r="QJB81" s="128"/>
      <c r="QJC81" s="128"/>
      <c r="QJD81" s="128"/>
      <c r="QJE81" s="128"/>
      <c r="QJF81" s="128"/>
      <c r="QJG81" s="128"/>
      <c r="QJH81" s="128"/>
      <c r="QJI81" s="128"/>
      <c r="QSI81" s="128"/>
      <c r="QSJ81" s="128"/>
      <c r="QSR81" s="128"/>
      <c r="QSS81" s="128"/>
      <c r="QST81" s="128"/>
      <c r="QSU81" s="128"/>
      <c r="QSV81" s="128"/>
      <c r="QSW81" s="128"/>
      <c r="QSX81" s="128"/>
      <c r="QSY81" s="128"/>
      <c r="QSZ81" s="128"/>
      <c r="QTA81" s="128"/>
      <c r="QTB81" s="128"/>
      <c r="QTC81" s="128"/>
      <c r="QTD81" s="128"/>
      <c r="QTE81" s="128"/>
      <c r="RCE81" s="128"/>
      <c r="RCF81" s="128"/>
      <c r="RCN81" s="128"/>
      <c r="RCO81" s="128"/>
      <c r="RCP81" s="128"/>
      <c r="RCQ81" s="128"/>
      <c r="RCR81" s="128"/>
      <c r="RCS81" s="128"/>
      <c r="RCT81" s="128"/>
      <c r="RCU81" s="128"/>
      <c r="RCV81" s="128"/>
      <c r="RCW81" s="128"/>
      <c r="RCX81" s="128"/>
      <c r="RCY81" s="128"/>
      <c r="RCZ81" s="128"/>
      <c r="RDA81" s="128"/>
      <c r="RMA81" s="128"/>
      <c r="RMB81" s="128"/>
      <c r="RMJ81" s="128"/>
      <c r="RMK81" s="128"/>
      <c r="RML81" s="128"/>
      <c r="RMM81" s="128"/>
      <c r="RMN81" s="128"/>
      <c r="RMO81" s="128"/>
      <c r="RMP81" s="128"/>
      <c r="RMQ81" s="128"/>
      <c r="RMR81" s="128"/>
      <c r="RMS81" s="128"/>
      <c r="RMT81" s="128"/>
      <c r="RMU81" s="128"/>
      <c r="RMV81" s="128"/>
      <c r="RMW81" s="128"/>
      <c r="RVW81" s="128"/>
      <c r="RVX81" s="128"/>
      <c r="RWF81" s="128"/>
      <c r="RWG81" s="128"/>
      <c r="RWH81" s="128"/>
      <c r="RWI81" s="128"/>
      <c r="RWJ81" s="128"/>
      <c r="RWK81" s="128"/>
      <c r="RWL81" s="128"/>
      <c r="RWM81" s="128"/>
      <c r="RWN81" s="128"/>
      <c r="RWO81" s="128"/>
      <c r="RWP81" s="128"/>
      <c r="RWQ81" s="128"/>
      <c r="RWR81" s="128"/>
      <c r="RWS81" s="128"/>
      <c r="SFS81" s="128"/>
      <c r="SFT81" s="128"/>
      <c r="SGB81" s="128"/>
      <c r="SGC81" s="128"/>
      <c r="SGD81" s="128"/>
      <c r="SGE81" s="128"/>
      <c r="SGF81" s="128"/>
      <c r="SGG81" s="128"/>
      <c r="SGH81" s="128"/>
      <c r="SGI81" s="128"/>
      <c r="SGJ81" s="128"/>
      <c r="SGK81" s="128"/>
      <c r="SGL81" s="128"/>
      <c r="SGM81" s="128"/>
      <c r="SGN81" s="128"/>
      <c r="SGO81" s="128"/>
      <c r="SPO81" s="128"/>
      <c r="SPP81" s="128"/>
      <c r="SPX81" s="128"/>
      <c r="SPY81" s="128"/>
      <c r="SPZ81" s="128"/>
      <c r="SQA81" s="128"/>
      <c r="SQB81" s="128"/>
      <c r="SQC81" s="128"/>
      <c r="SQD81" s="128"/>
      <c r="SQE81" s="128"/>
      <c r="SQF81" s="128"/>
      <c r="SQG81" s="128"/>
      <c r="SQH81" s="128"/>
      <c r="SQI81" s="128"/>
      <c r="SQJ81" s="128"/>
      <c r="SQK81" s="128"/>
      <c r="SZK81" s="128"/>
      <c r="SZL81" s="128"/>
      <c r="SZT81" s="128"/>
      <c r="SZU81" s="128"/>
      <c r="SZV81" s="128"/>
      <c r="SZW81" s="128"/>
      <c r="SZX81" s="128"/>
      <c r="SZY81" s="128"/>
      <c r="SZZ81" s="128"/>
      <c r="TAA81" s="128"/>
      <c r="TAB81" s="128"/>
      <c r="TAC81" s="128"/>
      <c r="TAD81" s="128"/>
      <c r="TAE81" s="128"/>
      <c r="TAF81" s="128"/>
      <c r="TAG81" s="128"/>
      <c r="TJG81" s="128"/>
      <c r="TJH81" s="128"/>
      <c r="TJP81" s="128"/>
      <c r="TJQ81" s="128"/>
      <c r="TJR81" s="128"/>
      <c r="TJS81" s="128"/>
      <c r="TJT81" s="128"/>
      <c r="TJU81" s="128"/>
      <c r="TJV81" s="128"/>
      <c r="TJW81" s="128"/>
      <c r="TJX81" s="128"/>
      <c r="TJY81" s="128"/>
      <c r="TJZ81" s="128"/>
      <c r="TKA81" s="128"/>
      <c r="TKB81" s="128"/>
      <c r="TKC81" s="128"/>
      <c r="TTC81" s="128"/>
      <c r="TTD81" s="128"/>
      <c r="TTL81" s="128"/>
      <c r="TTM81" s="128"/>
      <c r="TTN81" s="128"/>
      <c r="TTO81" s="128"/>
      <c r="TTP81" s="128"/>
      <c r="TTQ81" s="128"/>
      <c r="TTR81" s="128"/>
      <c r="TTS81" s="128"/>
      <c r="TTT81" s="128"/>
      <c r="TTU81" s="128"/>
      <c r="TTV81" s="128"/>
      <c r="TTW81" s="128"/>
      <c r="TTX81" s="128"/>
      <c r="TTY81" s="128"/>
      <c r="UCY81" s="128"/>
      <c r="UCZ81" s="128"/>
      <c r="UDH81" s="128"/>
      <c r="UDI81" s="128"/>
      <c r="UDJ81" s="128"/>
      <c r="UDK81" s="128"/>
      <c r="UDL81" s="128"/>
      <c r="UDM81" s="128"/>
      <c r="UDN81" s="128"/>
      <c r="UDO81" s="128"/>
      <c r="UDP81" s="128"/>
      <c r="UDQ81" s="128"/>
      <c r="UDR81" s="128"/>
      <c r="UDS81" s="128"/>
      <c r="UDT81" s="128"/>
      <c r="UDU81" s="128"/>
      <c r="UMU81" s="128"/>
      <c r="UMV81" s="128"/>
      <c r="UND81" s="128"/>
      <c r="UNE81" s="128"/>
      <c r="UNF81" s="128"/>
      <c r="UNG81" s="128"/>
      <c r="UNH81" s="128"/>
      <c r="UNI81" s="128"/>
      <c r="UNJ81" s="128"/>
      <c r="UNK81" s="128"/>
      <c r="UNL81" s="128"/>
      <c r="UNM81" s="128"/>
      <c r="UNN81" s="128"/>
      <c r="UNO81" s="128"/>
      <c r="UNP81" s="128"/>
      <c r="UNQ81" s="128"/>
      <c r="UWQ81" s="128"/>
      <c r="UWR81" s="128"/>
      <c r="UWZ81" s="128"/>
      <c r="UXA81" s="128"/>
      <c r="UXB81" s="128"/>
      <c r="UXC81" s="128"/>
      <c r="UXD81" s="128"/>
      <c r="UXE81" s="128"/>
      <c r="UXF81" s="128"/>
      <c r="UXG81" s="128"/>
      <c r="UXH81" s="128"/>
      <c r="UXI81" s="128"/>
      <c r="UXJ81" s="128"/>
      <c r="UXK81" s="128"/>
      <c r="UXL81" s="128"/>
      <c r="UXM81" s="128"/>
      <c r="VGM81" s="128"/>
      <c r="VGN81" s="128"/>
      <c r="VGV81" s="128"/>
      <c r="VGW81" s="128"/>
      <c r="VGX81" s="128"/>
      <c r="VGY81" s="128"/>
      <c r="VGZ81" s="128"/>
      <c r="VHA81" s="128"/>
      <c r="VHB81" s="128"/>
      <c r="VHC81" s="128"/>
      <c r="VHD81" s="128"/>
      <c r="VHE81" s="128"/>
      <c r="VHF81" s="128"/>
      <c r="VHG81" s="128"/>
      <c r="VHH81" s="128"/>
      <c r="VHI81" s="128"/>
      <c r="VQI81" s="128"/>
      <c r="VQJ81" s="128"/>
      <c r="VQR81" s="128"/>
      <c r="VQS81" s="128"/>
      <c r="VQT81" s="128"/>
      <c r="VQU81" s="128"/>
      <c r="VQV81" s="128"/>
      <c r="VQW81" s="128"/>
      <c r="VQX81" s="128"/>
      <c r="VQY81" s="128"/>
      <c r="VQZ81" s="128"/>
      <c r="VRA81" s="128"/>
      <c r="VRB81" s="128"/>
      <c r="VRC81" s="128"/>
      <c r="VRD81" s="128"/>
      <c r="VRE81" s="128"/>
      <c r="WAE81" s="128"/>
      <c r="WAF81" s="128"/>
      <c r="WAN81" s="128"/>
      <c r="WAO81" s="128"/>
      <c r="WAP81" s="128"/>
      <c r="WAQ81" s="128"/>
      <c r="WAR81" s="128"/>
      <c r="WAS81" s="128"/>
      <c r="WAT81" s="128"/>
      <c r="WAU81" s="128"/>
      <c r="WAV81" s="128"/>
      <c r="WAW81" s="128"/>
      <c r="WAX81" s="128"/>
      <c r="WAY81" s="128"/>
      <c r="WAZ81" s="128"/>
      <c r="WBA81" s="128"/>
      <c r="WKA81" s="128"/>
      <c r="WKB81" s="128"/>
      <c r="WKJ81" s="128"/>
      <c r="WKK81" s="128"/>
      <c r="WKL81" s="128"/>
      <c r="WKM81" s="128"/>
      <c r="WKN81" s="128"/>
      <c r="WKO81" s="128"/>
      <c r="WKP81" s="128"/>
      <c r="WKQ81" s="128"/>
      <c r="WKR81" s="128"/>
      <c r="WKS81" s="128"/>
      <c r="WKT81" s="128"/>
      <c r="WKU81" s="128"/>
      <c r="WKV81" s="128"/>
      <c r="WKW81" s="128"/>
      <c r="WTW81" s="128"/>
      <c r="WTX81" s="128"/>
      <c r="WUF81" s="128"/>
      <c r="WUG81" s="128"/>
      <c r="WUH81" s="128"/>
      <c r="WUI81" s="128"/>
      <c r="WUJ81" s="128"/>
      <c r="WUK81" s="128"/>
      <c r="WUL81" s="128"/>
      <c r="WUM81" s="128"/>
      <c r="WUN81" s="128"/>
      <c r="WUO81" s="128"/>
      <c r="WUP81" s="128"/>
      <c r="WUQ81" s="128"/>
      <c r="WUR81" s="128"/>
      <c r="WUS81" s="128"/>
    </row>
    <row r="82" spans="1:1009 1243:2033 2267:3057 3291:4081 4315:5105 5339:6129 6363:7153 7387:8177 8411:9201 9435:10225 10459:11249 11483:12273 12507:13297 13531:14321 14555:15345 15579:16113" ht="34.5" customHeight="1" outlineLevel="1">
      <c r="A82" s="137"/>
      <c r="B82" s="278" t="s">
        <v>434</v>
      </c>
      <c r="C82" s="248"/>
      <c r="D82" s="258"/>
      <c r="E82" s="257"/>
      <c r="F82" s="258"/>
      <c r="G82" s="245"/>
      <c r="H82" s="229">
        <f t="shared" si="6"/>
        <v>563.85</v>
      </c>
      <c r="I82" s="247"/>
      <c r="J82" s="277">
        <f>563850000/1000000</f>
        <v>563.85</v>
      </c>
      <c r="K82" s="247"/>
      <c r="L82" s="247"/>
      <c r="M82" s="248"/>
      <c r="HK82" s="128"/>
      <c r="HL82" s="128"/>
      <c r="HT82" s="128"/>
      <c r="HU82" s="128"/>
      <c r="HV82" s="128"/>
      <c r="HW82" s="128"/>
      <c r="HX82" s="128"/>
      <c r="HY82" s="128"/>
      <c r="HZ82" s="128"/>
      <c r="IA82" s="128"/>
      <c r="IB82" s="128"/>
      <c r="IC82" s="128"/>
      <c r="ID82" s="128"/>
      <c r="IE82" s="128"/>
      <c r="IF82" s="128"/>
      <c r="IG82" s="128"/>
      <c r="RG82" s="128"/>
      <c r="RH82" s="128"/>
      <c r="RP82" s="128"/>
      <c r="RQ82" s="128"/>
      <c r="RR82" s="128"/>
      <c r="RS82" s="128"/>
      <c r="RT82" s="128"/>
      <c r="RU82" s="128"/>
      <c r="RV82" s="128"/>
      <c r="RW82" s="128"/>
      <c r="RX82" s="128"/>
      <c r="RY82" s="128"/>
      <c r="RZ82" s="128"/>
      <c r="SA82" s="128"/>
      <c r="SB82" s="128"/>
      <c r="SC82" s="128"/>
      <c r="ABC82" s="128"/>
      <c r="ABD82" s="128"/>
      <c r="ABL82" s="128"/>
      <c r="ABM82" s="128"/>
      <c r="ABN82" s="128"/>
      <c r="ABO82" s="128"/>
      <c r="ABP82" s="128"/>
      <c r="ABQ82" s="128"/>
      <c r="ABR82" s="128"/>
      <c r="ABS82" s="128"/>
      <c r="ABT82" s="128"/>
      <c r="ABU82" s="128"/>
      <c r="ABV82" s="128"/>
      <c r="ABW82" s="128"/>
      <c r="ABX82" s="128"/>
      <c r="ABY82" s="128"/>
      <c r="AKY82" s="128"/>
      <c r="AKZ82" s="128"/>
      <c r="ALH82" s="128"/>
      <c r="ALI82" s="128"/>
      <c r="ALJ82" s="128"/>
      <c r="ALK82" s="128"/>
      <c r="ALL82" s="128"/>
      <c r="ALM82" s="128"/>
      <c r="ALN82" s="128"/>
      <c r="ALO82" s="128"/>
      <c r="ALP82" s="128"/>
      <c r="ALQ82" s="128"/>
      <c r="ALR82" s="128"/>
      <c r="ALS82" s="128"/>
      <c r="ALT82" s="128"/>
      <c r="ALU82" s="128"/>
      <c r="AUU82" s="128"/>
      <c r="AUV82" s="128"/>
      <c r="AVD82" s="128"/>
      <c r="AVE82" s="128"/>
      <c r="AVF82" s="128"/>
      <c r="AVG82" s="128"/>
      <c r="AVH82" s="128"/>
      <c r="AVI82" s="128"/>
      <c r="AVJ82" s="128"/>
      <c r="AVK82" s="128"/>
      <c r="AVL82" s="128"/>
      <c r="AVM82" s="128"/>
      <c r="AVN82" s="128"/>
      <c r="AVO82" s="128"/>
      <c r="AVP82" s="128"/>
      <c r="AVQ82" s="128"/>
      <c r="BEQ82" s="128"/>
      <c r="BER82" s="128"/>
      <c r="BEZ82" s="128"/>
      <c r="BFA82" s="128"/>
      <c r="BFB82" s="128"/>
      <c r="BFC82" s="128"/>
      <c r="BFD82" s="128"/>
      <c r="BFE82" s="128"/>
      <c r="BFF82" s="128"/>
      <c r="BFG82" s="128"/>
      <c r="BFH82" s="128"/>
      <c r="BFI82" s="128"/>
      <c r="BFJ82" s="128"/>
      <c r="BFK82" s="128"/>
      <c r="BFL82" s="128"/>
      <c r="BFM82" s="128"/>
      <c r="BOM82" s="128"/>
      <c r="BON82" s="128"/>
      <c r="BOV82" s="128"/>
      <c r="BOW82" s="128"/>
      <c r="BOX82" s="128"/>
      <c r="BOY82" s="128"/>
      <c r="BOZ82" s="128"/>
      <c r="BPA82" s="128"/>
      <c r="BPB82" s="128"/>
      <c r="BPC82" s="128"/>
      <c r="BPD82" s="128"/>
      <c r="BPE82" s="128"/>
      <c r="BPF82" s="128"/>
      <c r="BPG82" s="128"/>
      <c r="BPH82" s="128"/>
      <c r="BPI82" s="128"/>
      <c r="BYI82" s="128"/>
      <c r="BYJ82" s="128"/>
      <c r="BYR82" s="128"/>
      <c r="BYS82" s="128"/>
      <c r="BYT82" s="128"/>
      <c r="BYU82" s="128"/>
      <c r="BYV82" s="128"/>
      <c r="BYW82" s="128"/>
      <c r="BYX82" s="128"/>
      <c r="BYY82" s="128"/>
      <c r="BYZ82" s="128"/>
      <c r="BZA82" s="128"/>
      <c r="BZB82" s="128"/>
      <c r="BZC82" s="128"/>
      <c r="BZD82" s="128"/>
      <c r="BZE82" s="128"/>
      <c r="CIE82" s="128"/>
      <c r="CIF82" s="128"/>
      <c r="CIN82" s="128"/>
      <c r="CIO82" s="128"/>
      <c r="CIP82" s="128"/>
      <c r="CIQ82" s="128"/>
      <c r="CIR82" s="128"/>
      <c r="CIS82" s="128"/>
      <c r="CIT82" s="128"/>
      <c r="CIU82" s="128"/>
      <c r="CIV82" s="128"/>
      <c r="CIW82" s="128"/>
      <c r="CIX82" s="128"/>
      <c r="CIY82" s="128"/>
      <c r="CIZ82" s="128"/>
      <c r="CJA82" s="128"/>
      <c r="CSA82" s="128"/>
      <c r="CSB82" s="128"/>
      <c r="CSJ82" s="128"/>
      <c r="CSK82" s="128"/>
      <c r="CSL82" s="128"/>
      <c r="CSM82" s="128"/>
      <c r="CSN82" s="128"/>
      <c r="CSO82" s="128"/>
      <c r="CSP82" s="128"/>
      <c r="CSQ82" s="128"/>
      <c r="CSR82" s="128"/>
      <c r="CSS82" s="128"/>
      <c r="CST82" s="128"/>
      <c r="CSU82" s="128"/>
      <c r="CSV82" s="128"/>
      <c r="CSW82" s="128"/>
      <c r="DBW82" s="128"/>
      <c r="DBX82" s="128"/>
      <c r="DCF82" s="128"/>
      <c r="DCG82" s="128"/>
      <c r="DCH82" s="128"/>
      <c r="DCI82" s="128"/>
      <c r="DCJ82" s="128"/>
      <c r="DCK82" s="128"/>
      <c r="DCL82" s="128"/>
      <c r="DCM82" s="128"/>
      <c r="DCN82" s="128"/>
      <c r="DCO82" s="128"/>
      <c r="DCP82" s="128"/>
      <c r="DCQ82" s="128"/>
      <c r="DCR82" s="128"/>
      <c r="DCS82" s="128"/>
      <c r="DLS82" s="128"/>
      <c r="DLT82" s="128"/>
      <c r="DMB82" s="128"/>
      <c r="DMC82" s="128"/>
      <c r="DMD82" s="128"/>
      <c r="DME82" s="128"/>
      <c r="DMF82" s="128"/>
      <c r="DMG82" s="128"/>
      <c r="DMH82" s="128"/>
      <c r="DMI82" s="128"/>
      <c r="DMJ82" s="128"/>
      <c r="DMK82" s="128"/>
      <c r="DML82" s="128"/>
      <c r="DMM82" s="128"/>
      <c r="DMN82" s="128"/>
      <c r="DMO82" s="128"/>
      <c r="DVO82" s="128"/>
      <c r="DVP82" s="128"/>
      <c r="DVX82" s="128"/>
      <c r="DVY82" s="128"/>
      <c r="DVZ82" s="128"/>
      <c r="DWA82" s="128"/>
      <c r="DWB82" s="128"/>
      <c r="DWC82" s="128"/>
      <c r="DWD82" s="128"/>
      <c r="DWE82" s="128"/>
      <c r="DWF82" s="128"/>
      <c r="DWG82" s="128"/>
      <c r="DWH82" s="128"/>
      <c r="DWI82" s="128"/>
      <c r="DWJ82" s="128"/>
      <c r="DWK82" s="128"/>
      <c r="EFK82" s="128"/>
      <c r="EFL82" s="128"/>
      <c r="EFT82" s="128"/>
      <c r="EFU82" s="128"/>
      <c r="EFV82" s="128"/>
      <c r="EFW82" s="128"/>
      <c r="EFX82" s="128"/>
      <c r="EFY82" s="128"/>
      <c r="EFZ82" s="128"/>
      <c r="EGA82" s="128"/>
      <c r="EGB82" s="128"/>
      <c r="EGC82" s="128"/>
      <c r="EGD82" s="128"/>
      <c r="EGE82" s="128"/>
      <c r="EGF82" s="128"/>
      <c r="EGG82" s="128"/>
      <c r="EPG82" s="128"/>
      <c r="EPH82" s="128"/>
      <c r="EPP82" s="128"/>
      <c r="EPQ82" s="128"/>
      <c r="EPR82" s="128"/>
      <c r="EPS82" s="128"/>
      <c r="EPT82" s="128"/>
      <c r="EPU82" s="128"/>
      <c r="EPV82" s="128"/>
      <c r="EPW82" s="128"/>
      <c r="EPX82" s="128"/>
      <c r="EPY82" s="128"/>
      <c r="EPZ82" s="128"/>
      <c r="EQA82" s="128"/>
      <c r="EQB82" s="128"/>
      <c r="EQC82" s="128"/>
      <c r="EZC82" s="128"/>
      <c r="EZD82" s="128"/>
      <c r="EZL82" s="128"/>
      <c r="EZM82" s="128"/>
      <c r="EZN82" s="128"/>
      <c r="EZO82" s="128"/>
      <c r="EZP82" s="128"/>
      <c r="EZQ82" s="128"/>
      <c r="EZR82" s="128"/>
      <c r="EZS82" s="128"/>
      <c r="EZT82" s="128"/>
      <c r="EZU82" s="128"/>
      <c r="EZV82" s="128"/>
      <c r="EZW82" s="128"/>
      <c r="EZX82" s="128"/>
      <c r="EZY82" s="128"/>
      <c r="FIY82" s="128"/>
      <c r="FIZ82" s="128"/>
      <c r="FJH82" s="128"/>
      <c r="FJI82" s="128"/>
      <c r="FJJ82" s="128"/>
      <c r="FJK82" s="128"/>
      <c r="FJL82" s="128"/>
      <c r="FJM82" s="128"/>
      <c r="FJN82" s="128"/>
      <c r="FJO82" s="128"/>
      <c r="FJP82" s="128"/>
      <c r="FJQ82" s="128"/>
      <c r="FJR82" s="128"/>
      <c r="FJS82" s="128"/>
      <c r="FJT82" s="128"/>
      <c r="FJU82" s="128"/>
      <c r="FSU82" s="128"/>
      <c r="FSV82" s="128"/>
      <c r="FTD82" s="128"/>
      <c r="FTE82" s="128"/>
      <c r="FTF82" s="128"/>
      <c r="FTG82" s="128"/>
      <c r="FTH82" s="128"/>
      <c r="FTI82" s="128"/>
      <c r="FTJ82" s="128"/>
      <c r="FTK82" s="128"/>
      <c r="FTL82" s="128"/>
      <c r="FTM82" s="128"/>
      <c r="FTN82" s="128"/>
      <c r="FTO82" s="128"/>
      <c r="FTP82" s="128"/>
      <c r="FTQ82" s="128"/>
      <c r="GCQ82" s="128"/>
      <c r="GCR82" s="128"/>
      <c r="GCZ82" s="128"/>
      <c r="GDA82" s="128"/>
      <c r="GDB82" s="128"/>
      <c r="GDC82" s="128"/>
      <c r="GDD82" s="128"/>
      <c r="GDE82" s="128"/>
      <c r="GDF82" s="128"/>
      <c r="GDG82" s="128"/>
      <c r="GDH82" s="128"/>
      <c r="GDI82" s="128"/>
      <c r="GDJ82" s="128"/>
      <c r="GDK82" s="128"/>
      <c r="GDL82" s="128"/>
      <c r="GDM82" s="128"/>
      <c r="GMM82" s="128"/>
      <c r="GMN82" s="128"/>
      <c r="GMV82" s="128"/>
      <c r="GMW82" s="128"/>
      <c r="GMX82" s="128"/>
      <c r="GMY82" s="128"/>
      <c r="GMZ82" s="128"/>
      <c r="GNA82" s="128"/>
      <c r="GNB82" s="128"/>
      <c r="GNC82" s="128"/>
      <c r="GND82" s="128"/>
      <c r="GNE82" s="128"/>
      <c r="GNF82" s="128"/>
      <c r="GNG82" s="128"/>
      <c r="GNH82" s="128"/>
      <c r="GNI82" s="128"/>
      <c r="GWI82" s="128"/>
      <c r="GWJ82" s="128"/>
      <c r="GWR82" s="128"/>
      <c r="GWS82" s="128"/>
      <c r="GWT82" s="128"/>
      <c r="GWU82" s="128"/>
      <c r="GWV82" s="128"/>
      <c r="GWW82" s="128"/>
      <c r="GWX82" s="128"/>
      <c r="GWY82" s="128"/>
      <c r="GWZ82" s="128"/>
      <c r="GXA82" s="128"/>
      <c r="GXB82" s="128"/>
      <c r="GXC82" s="128"/>
      <c r="GXD82" s="128"/>
      <c r="GXE82" s="128"/>
      <c r="HGE82" s="128"/>
      <c r="HGF82" s="128"/>
      <c r="HGN82" s="128"/>
      <c r="HGO82" s="128"/>
      <c r="HGP82" s="128"/>
      <c r="HGQ82" s="128"/>
      <c r="HGR82" s="128"/>
      <c r="HGS82" s="128"/>
      <c r="HGT82" s="128"/>
      <c r="HGU82" s="128"/>
      <c r="HGV82" s="128"/>
      <c r="HGW82" s="128"/>
      <c r="HGX82" s="128"/>
      <c r="HGY82" s="128"/>
      <c r="HGZ82" s="128"/>
      <c r="HHA82" s="128"/>
      <c r="HQA82" s="128"/>
      <c r="HQB82" s="128"/>
      <c r="HQJ82" s="128"/>
      <c r="HQK82" s="128"/>
      <c r="HQL82" s="128"/>
      <c r="HQM82" s="128"/>
      <c r="HQN82" s="128"/>
      <c r="HQO82" s="128"/>
      <c r="HQP82" s="128"/>
      <c r="HQQ82" s="128"/>
      <c r="HQR82" s="128"/>
      <c r="HQS82" s="128"/>
      <c r="HQT82" s="128"/>
      <c r="HQU82" s="128"/>
      <c r="HQV82" s="128"/>
      <c r="HQW82" s="128"/>
      <c r="HZW82" s="128"/>
      <c r="HZX82" s="128"/>
      <c r="IAF82" s="128"/>
      <c r="IAG82" s="128"/>
      <c r="IAH82" s="128"/>
      <c r="IAI82" s="128"/>
      <c r="IAJ82" s="128"/>
      <c r="IAK82" s="128"/>
      <c r="IAL82" s="128"/>
      <c r="IAM82" s="128"/>
      <c r="IAN82" s="128"/>
      <c r="IAO82" s="128"/>
      <c r="IAP82" s="128"/>
      <c r="IAQ82" s="128"/>
      <c r="IAR82" s="128"/>
      <c r="IAS82" s="128"/>
      <c r="IJS82" s="128"/>
      <c r="IJT82" s="128"/>
      <c r="IKB82" s="128"/>
      <c r="IKC82" s="128"/>
      <c r="IKD82" s="128"/>
      <c r="IKE82" s="128"/>
      <c r="IKF82" s="128"/>
      <c r="IKG82" s="128"/>
      <c r="IKH82" s="128"/>
      <c r="IKI82" s="128"/>
      <c r="IKJ82" s="128"/>
      <c r="IKK82" s="128"/>
      <c r="IKL82" s="128"/>
      <c r="IKM82" s="128"/>
      <c r="IKN82" s="128"/>
      <c r="IKO82" s="128"/>
      <c r="ITO82" s="128"/>
      <c r="ITP82" s="128"/>
      <c r="ITX82" s="128"/>
      <c r="ITY82" s="128"/>
      <c r="ITZ82" s="128"/>
      <c r="IUA82" s="128"/>
      <c r="IUB82" s="128"/>
      <c r="IUC82" s="128"/>
      <c r="IUD82" s="128"/>
      <c r="IUE82" s="128"/>
      <c r="IUF82" s="128"/>
      <c r="IUG82" s="128"/>
      <c r="IUH82" s="128"/>
      <c r="IUI82" s="128"/>
      <c r="IUJ82" s="128"/>
      <c r="IUK82" s="128"/>
      <c r="JDK82" s="128"/>
      <c r="JDL82" s="128"/>
      <c r="JDT82" s="128"/>
      <c r="JDU82" s="128"/>
      <c r="JDV82" s="128"/>
      <c r="JDW82" s="128"/>
      <c r="JDX82" s="128"/>
      <c r="JDY82" s="128"/>
      <c r="JDZ82" s="128"/>
      <c r="JEA82" s="128"/>
      <c r="JEB82" s="128"/>
      <c r="JEC82" s="128"/>
      <c r="JED82" s="128"/>
      <c r="JEE82" s="128"/>
      <c r="JEF82" s="128"/>
      <c r="JEG82" s="128"/>
      <c r="JNG82" s="128"/>
      <c r="JNH82" s="128"/>
      <c r="JNP82" s="128"/>
      <c r="JNQ82" s="128"/>
      <c r="JNR82" s="128"/>
      <c r="JNS82" s="128"/>
      <c r="JNT82" s="128"/>
      <c r="JNU82" s="128"/>
      <c r="JNV82" s="128"/>
      <c r="JNW82" s="128"/>
      <c r="JNX82" s="128"/>
      <c r="JNY82" s="128"/>
      <c r="JNZ82" s="128"/>
      <c r="JOA82" s="128"/>
      <c r="JOB82" s="128"/>
      <c r="JOC82" s="128"/>
      <c r="JXC82" s="128"/>
      <c r="JXD82" s="128"/>
      <c r="JXL82" s="128"/>
      <c r="JXM82" s="128"/>
      <c r="JXN82" s="128"/>
      <c r="JXO82" s="128"/>
      <c r="JXP82" s="128"/>
      <c r="JXQ82" s="128"/>
      <c r="JXR82" s="128"/>
      <c r="JXS82" s="128"/>
      <c r="JXT82" s="128"/>
      <c r="JXU82" s="128"/>
      <c r="JXV82" s="128"/>
      <c r="JXW82" s="128"/>
      <c r="JXX82" s="128"/>
      <c r="JXY82" s="128"/>
      <c r="KGY82" s="128"/>
      <c r="KGZ82" s="128"/>
      <c r="KHH82" s="128"/>
      <c r="KHI82" s="128"/>
      <c r="KHJ82" s="128"/>
      <c r="KHK82" s="128"/>
      <c r="KHL82" s="128"/>
      <c r="KHM82" s="128"/>
      <c r="KHN82" s="128"/>
      <c r="KHO82" s="128"/>
      <c r="KHP82" s="128"/>
      <c r="KHQ82" s="128"/>
      <c r="KHR82" s="128"/>
      <c r="KHS82" s="128"/>
      <c r="KHT82" s="128"/>
      <c r="KHU82" s="128"/>
      <c r="KQU82" s="128"/>
      <c r="KQV82" s="128"/>
      <c r="KRD82" s="128"/>
      <c r="KRE82" s="128"/>
      <c r="KRF82" s="128"/>
      <c r="KRG82" s="128"/>
      <c r="KRH82" s="128"/>
      <c r="KRI82" s="128"/>
      <c r="KRJ82" s="128"/>
      <c r="KRK82" s="128"/>
      <c r="KRL82" s="128"/>
      <c r="KRM82" s="128"/>
      <c r="KRN82" s="128"/>
      <c r="KRO82" s="128"/>
      <c r="KRP82" s="128"/>
      <c r="KRQ82" s="128"/>
      <c r="LAQ82" s="128"/>
      <c r="LAR82" s="128"/>
      <c r="LAZ82" s="128"/>
      <c r="LBA82" s="128"/>
      <c r="LBB82" s="128"/>
      <c r="LBC82" s="128"/>
      <c r="LBD82" s="128"/>
      <c r="LBE82" s="128"/>
      <c r="LBF82" s="128"/>
      <c r="LBG82" s="128"/>
      <c r="LBH82" s="128"/>
      <c r="LBI82" s="128"/>
      <c r="LBJ82" s="128"/>
      <c r="LBK82" s="128"/>
      <c r="LBL82" s="128"/>
      <c r="LBM82" s="128"/>
      <c r="LKM82" s="128"/>
      <c r="LKN82" s="128"/>
      <c r="LKV82" s="128"/>
      <c r="LKW82" s="128"/>
      <c r="LKX82" s="128"/>
      <c r="LKY82" s="128"/>
      <c r="LKZ82" s="128"/>
      <c r="LLA82" s="128"/>
      <c r="LLB82" s="128"/>
      <c r="LLC82" s="128"/>
      <c r="LLD82" s="128"/>
      <c r="LLE82" s="128"/>
      <c r="LLF82" s="128"/>
      <c r="LLG82" s="128"/>
      <c r="LLH82" s="128"/>
      <c r="LLI82" s="128"/>
      <c r="LUI82" s="128"/>
      <c r="LUJ82" s="128"/>
      <c r="LUR82" s="128"/>
      <c r="LUS82" s="128"/>
      <c r="LUT82" s="128"/>
      <c r="LUU82" s="128"/>
      <c r="LUV82" s="128"/>
      <c r="LUW82" s="128"/>
      <c r="LUX82" s="128"/>
      <c r="LUY82" s="128"/>
      <c r="LUZ82" s="128"/>
      <c r="LVA82" s="128"/>
      <c r="LVB82" s="128"/>
      <c r="LVC82" s="128"/>
      <c r="LVD82" s="128"/>
      <c r="LVE82" s="128"/>
      <c r="MEE82" s="128"/>
      <c r="MEF82" s="128"/>
      <c r="MEN82" s="128"/>
      <c r="MEO82" s="128"/>
      <c r="MEP82" s="128"/>
      <c r="MEQ82" s="128"/>
      <c r="MER82" s="128"/>
      <c r="MES82" s="128"/>
      <c r="MET82" s="128"/>
      <c r="MEU82" s="128"/>
      <c r="MEV82" s="128"/>
      <c r="MEW82" s="128"/>
      <c r="MEX82" s="128"/>
      <c r="MEY82" s="128"/>
      <c r="MEZ82" s="128"/>
      <c r="MFA82" s="128"/>
      <c r="MOA82" s="128"/>
      <c r="MOB82" s="128"/>
      <c r="MOJ82" s="128"/>
      <c r="MOK82" s="128"/>
      <c r="MOL82" s="128"/>
      <c r="MOM82" s="128"/>
      <c r="MON82" s="128"/>
      <c r="MOO82" s="128"/>
      <c r="MOP82" s="128"/>
      <c r="MOQ82" s="128"/>
      <c r="MOR82" s="128"/>
      <c r="MOS82" s="128"/>
      <c r="MOT82" s="128"/>
      <c r="MOU82" s="128"/>
      <c r="MOV82" s="128"/>
      <c r="MOW82" s="128"/>
      <c r="MXW82" s="128"/>
      <c r="MXX82" s="128"/>
      <c r="MYF82" s="128"/>
      <c r="MYG82" s="128"/>
      <c r="MYH82" s="128"/>
      <c r="MYI82" s="128"/>
      <c r="MYJ82" s="128"/>
      <c r="MYK82" s="128"/>
      <c r="MYL82" s="128"/>
      <c r="MYM82" s="128"/>
      <c r="MYN82" s="128"/>
      <c r="MYO82" s="128"/>
      <c r="MYP82" s="128"/>
      <c r="MYQ82" s="128"/>
      <c r="MYR82" s="128"/>
      <c r="MYS82" s="128"/>
      <c r="NHS82" s="128"/>
      <c r="NHT82" s="128"/>
      <c r="NIB82" s="128"/>
      <c r="NIC82" s="128"/>
      <c r="NID82" s="128"/>
      <c r="NIE82" s="128"/>
      <c r="NIF82" s="128"/>
      <c r="NIG82" s="128"/>
      <c r="NIH82" s="128"/>
      <c r="NII82" s="128"/>
      <c r="NIJ82" s="128"/>
      <c r="NIK82" s="128"/>
      <c r="NIL82" s="128"/>
      <c r="NIM82" s="128"/>
      <c r="NIN82" s="128"/>
      <c r="NIO82" s="128"/>
      <c r="NRO82" s="128"/>
      <c r="NRP82" s="128"/>
      <c r="NRX82" s="128"/>
      <c r="NRY82" s="128"/>
      <c r="NRZ82" s="128"/>
      <c r="NSA82" s="128"/>
      <c r="NSB82" s="128"/>
      <c r="NSC82" s="128"/>
      <c r="NSD82" s="128"/>
      <c r="NSE82" s="128"/>
      <c r="NSF82" s="128"/>
      <c r="NSG82" s="128"/>
      <c r="NSH82" s="128"/>
      <c r="NSI82" s="128"/>
      <c r="NSJ82" s="128"/>
      <c r="NSK82" s="128"/>
      <c r="OBK82" s="128"/>
      <c r="OBL82" s="128"/>
      <c r="OBT82" s="128"/>
      <c r="OBU82" s="128"/>
      <c r="OBV82" s="128"/>
      <c r="OBW82" s="128"/>
      <c r="OBX82" s="128"/>
      <c r="OBY82" s="128"/>
      <c r="OBZ82" s="128"/>
      <c r="OCA82" s="128"/>
      <c r="OCB82" s="128"/>
      <c r="OCC82" s="128"/>
      <c r="OCD82" s="128"/>
      <c r="OCE82" s="128"/>
      <c r="OCF82" s="128"/>
      <c r="OCG82" s="128"/>
      <c r="OLG82" s="128"/>
      <c r="OLH82" s="128"/>
      <c r="OLP82" s="128"/>
      <c r="OLQ82" s="128"/>
      <c r="OLR82" s="128"/>
      <c r="OLS82" s="128"/>
      <c r="OLT82" s="128"/>
      <c r="OLU82" s="128"/>
      <c r="OLV82" s="128"/>
      <c r="OLW82" s="128"/>
      <c r="OLX82" s="128"/>
      <c r="OLY82" s="128"/>
      <c r="OLZ82" s="128"/>
      <c r="OMA82" s="128"/>
      <c r="OMB82" s="128"/>
      <c r="OMC82" s="128"/>
      <c r="OVC82" s="128"/>
      <c r="OVD82" s="128"/>
      <c r="OVL82" s="128"/>
      <c r="OVM82" s="128"/>
      <c r="OVN82" s="128"/>
      <c r="OVO82" s="128"/>
      <c r="OVP82" s="128"/>
      <c r="OVQ82" s="128"/>
      <c r="OVR82" s="128"/>
      <c r="OVS82" s="128"/>
      <c r="OVT82" s="128"/>
      <c r="OVU82" s="128"/>
      <c r="OVV82" s="128"/>
      <c r="OVW82" s="128"/>
      <c r="OVX82" s="128"/>
      <c r="OVY82" s="128"/>
      <c r="PEY82" s="128"/>
      <c r="PEZ82" s="128"/>
      <c r="PFH82" s="128"/>
      <c r="PFI82" s="128"/>
      <c r="PFJ82" s="128"/>
      <c r="PFK82" s="128"/>
      <c r="PFL82" s="128"/>
      <c r="PFM82" s="128"/>
      <c r="PFN82" s="128"/>
      <c r="PFO82" s="128"/>
      <c r="PFP82" s="128"/>
      <c r="PFQ82" s="128"/>
      <c r="PFR82" s="128"/>
      <c r="PFS82" s="128"/>
      <c r="PFT82" s="128"/>
      <c r="PFU82" s="128"/>
      <c r="POU82" s="128"/>
      <c r="POV82" s="128"/>
      <c r="PPD82" s="128"/>
      <c r="PPE82" s="128"/>
      <c r="PPF82" s="128"/>
      <c r="PPG82" s="128"/>
      <c r="PPH82" s="128"/>
      <c r="PPI82" s="128"/>
      <c r="PPJ82" s="128"/>
      <c r="PPK82" s="128"/>
      <c r="PPL82" s="128"/>
      <c r="PPM82" s="128"/>
      <c r="PPN82" s="128"/>
      <c r="PPO82" s="128"/>
      <c r="PPP82" s="128"/>
      <c r="PPQ82" s="128"/>
      <c r="PYQ82" s="128"/>
      <c r="PYR82" s="128"/>
      <c r="PYZ82" s="128"/>
      <c r="PZA82" s="128"/>
      <c r="PZB82" s="128"/>
      <c r="PZC82" s="128"/>
      <c r="PZD82" s="128"/>
      <c r="PZE82" s="128"/>
      <c r="PZF82" s="128"/>
      <c r="PZG82" s="128"/>
      <c r="PZH82" s="128"/>
      <c r="PZI82" s="128"/>
      <c r="PZJ82" s="128"/>
      <c r="PZK82" s="128"/>
      <c r="PZL82" s="128"/>
      <c r="PZM82" s="128"/>
      <c r="QIM82" s="128"/>
      <c r="QIN82" s="128"/>
      <c r="QIV82" s="128"/>
      <c r="QIW82" s="128"/>
      <c r="QIX82" s="128"/>
      <c r="QIY82" s="128"/>
      <c r="QIZ82" s="128"/>
      <c r="QJA82" s="128"/>
      <c r="QJB82" s="128"/>
      <c r="QJC82" s="128"/>
      <c r="QJD82" s="128"/>
      <c r="QJE82" s="128"/>
      <c r="QJF82" s="128"/>
      <c r="QJG82" s="128"/>
      <c r="QJH82" s="128"/>
      <c r="QJI82" s="128"/>
      <c r="QSI82" s="128"/>
      <c r="QSJ82" s="128"/>
      <c r="QSR82" s="128"/>
      <c r="QSS82" s="128"/>
      <c r="QST82" s="128"/>
      <c r="QSU82" s="128"/>
      <c r="QSV82" s="128"/>
      <c r="QSW82" s="128"/>
      <c r="QSX82" s="128"/>
      <c r="QSY82" s="128"/>
      <c r="QSZ82" s="128"/>
      <c r="QTA82" s="128"/>
      <c r="QTB82" s="128"/>
      <c r="QTC82" s="128"/>
      <c r="QTD82" s="128"/>
      <c r="QTE82" s="128"/>
      <c r="RCE82" s="128"/>
      <c r="RCF82" s="128"/>
      <c r="RCN82" s="128"/>
      <c r="RCO82" s="128"/>
      <c r="RCP82" s="128"/>
      <c r="RCQ82" s="128"/>
      <c r="RCR82" s="128"/>
      <c r="RCS82" s="128"/>
      <c r="RCT82" s="128"/>
      <c r="RCU82" s="128"/>
      <c r="RCV82" s="128"/>
      <c r="RCW82" s="128"/>
      <c r="RCX82" s="128"/>
      <c r="RCY82" s="128"/>
      <c r="RCZ82" s="128"/>
      <c r="RDA82" s="128"/>
      <c r="RMA82" s="128"/>
      <c r="RMB82" s="128"/>
      <c r="RMJ82" s="128"/>
      <c r="RMK82" s="128"/>
      <c r="RML82" s="128"/>
      <c r="RMM82" s="128"/>
      <c r="RMN82" s="128"/>
      <c r="RMO82" s="128"/>
      <c r="RMP82" s="128"/>
      <c r="RMQ82" s="128"/>
      <c r="RMR82" s="128"/>
      <c r="RMS82" s="128"/>
      <c r="RMT82" s="128"/>
      <c r="RMU82" s="128"/>
      <c r="RMV82" s="128"/>
      <c r="RMW82" s="128"/>
      <c r="RVW82" s="128"/>
      <c r="RVX82" s="128"/>
      <c r="RWF82" s="128"/>
      <c r="RWG82" s="128"/>
      <c r="RWH82" s="128"/>
      <c r="RWI82" s="128"/>
      <c r="RWJ82" s="128"/>
      <c r="RWK82" s="128"/>
      <c r="RWL82" s="128"/>
      <c r="RWM82" s="128"/>
      <c r="RWN82" s="128"/>
      <c r="RWO82" s="128"/>
      <c r="RWP82" s="128"/>
      <c r="RWQ82" s="128"/>
      <c r="RWR82" s="128"/>
      <c r="RWS82" s="128"/>
      <c r="SFS82" s="128"/>
      <c r="SFT82" s="128"/>
      <c r="SGB82" s="128"/>
      <c r="SGC82" s="128"/>
      <c r="SGD82" s="128"/>
      <c r="SGE82" s="128"/>
      <c r="SGF82" s="128"/>
      <c r="SGG82" s="128"/>
      <c r="SGH82" s="128"/>
      <c r="SGI82" s="128"/>
      <c r="SGJ82" s="128"/>
      <c r="SGK82" s="128"/>
      <c r="SGL82" s="128"/>
      <c r="SGM82" s="128"/>
      <c r="SGN82" s="128"/>
      <c r="SGO82" s="128"/>
      <c r="SPO82" s="128"/>
      <c r="SPP82" s="128"/>
      <c r="SPX82" s="128"/>
      <c r="SPY82" s="128"/>
      <c r="SPZ82" s="128"/>
      <c r="SQA82" s="128"/>
      <c r="SQB82" s="128"/>
      <c r="SQC82" s="128"/>
      <c r="SQD82" s="128"/>
      <c r="SQE82" s="128"/>
      <c r="SQF82" s="128"/>
      <c r="SQG82" s="128"/>
      <c r="SQH82" s="128"/>
      <c r="SQI82" s="128"/>
      <c r="SQJ82" s="128"/>
      <c r="SQK82" s="128"/>
      <c r="SZK82" s="128"/>
      <c r="SZL82" s="128"/>
      <c r="SZT82" s="128"/>
      <c r="SZU82" s="128"/>
      <c r="SZV82" s="128"/>
      <c r="SZW82" s="128"/>
      <c r="SZX82" s="128"/>
      <c r="SZY82" s="128"/>
      <c r="SZZ82" s="128"/>
      <c r="TAA82" s="128"/>
      <c r="TAB82" s="128"/>
      <c r="TAC82" s="128"/>
      <c r="TAD82" s="128"/>
      <c r="TAE82" s="128"/>
      <c r="TAF82" s="128"/>
      <c r="TAG82" s="128"/>
      <c r="TJG82" s="128"/>
      <c r="TJH82" s="128"/>
      <c r="TJP82" s="128"/>
      <c r="TJQ82" s="128"/>
      <c r="TJR82" s="128"/>
      <c r="TJS82" s="128"/>
      <c r="TJT82" s="128"/>
      <c r="TJU82" s="128"/>
      <c r="TJV82" s="128"/>
      <c r="TJW82" s="128"/>
      <c r="TJX82" s="128"/>
      <c r="TJY82" s="128"/>
      <c r="TJZ82" s="128"/>
      <c r="TKA82" s="128"/>
      <c r="TKB82" s="128"/>
      <c r="TKC82" s="128"/>
      <c r="TTC82" s="128"/>
      <c r="TTD82" s="128"/>
      <c r="TTL82" s="128"/>
      <c r="TTM82" s="128"/>
      <c r="TTN82" s="128"/>
      <c r="TTO82" s="128"/>
      <c r="TTP82" s="128"/>
      <c r="TTQ82" s="128"/>
      <c r="TTR82" s="128"/>
      <c r="TTS82" s="128"/>
      <c r="TTT82" s="128"/>
      <c r="TTU82" s="128"/>
      <c r="TTV82" s="128"/>
      <c r="TTW82" s="128"/>
      <c r="TTX82" s="128"/>
      <c r="TTY82" s="128"/>
      <c r="UCY82" s="128"/>
      <c r="UCZ82" s="128"/>
      <c r="UDH82" s="128"/>
      <c r="UDI82" s="128"/>
      <c r="UDJ82" s="128"/>
      <c r="UDK82" s="128"/>
      <c r="UDL82" s="128"/>
      <c r="UDM82" s="128"/>
      <c r="UDN82" s="128"/>
      <c r="UDO82" s="128"/>
      <c r="UDP82" s="128"/>
      <c r="UDQ82" s="128"/>
      <c r="UDR82" s="128"/>
      <c r="UDS82" s="128"/>
      <c r="UDT82" s="128"/>
      <c r="UDU82" s="128"/>
      <c r="UMU82" s="128"/>
      <c r="UMV82" s="128"/>
      <c r="UND82" s="128"/>
      <c r="UNE82" s="128"/>
      <c r="UNF82" s="128"/>
      <c r="UNG82" s="128"/>
      <c r="UNH82" s="128"/>
      <c r="UNI82" s="128"/>
      <c r="UNJ82" s="128"/>
      <c r="UNK82" s="128"/>
      <c r="UNL82" s="128"/>
      <c r="UNM82" s="128"/>
      <c r="UNN82" s="128"/>
      <c r="UNO82" s="128"/>
      <c r="UNP82" s="128"/>
      <c r="UNQ82" s="128"/>
      <c r="UWQ82" s="128"/>
      <c r="UWR82" s="128"/>
      <c r="UWZ82" s="128"/>
      <c r="UXA82" s="128"/>
      <c r="UXB82" s="128"/>
      <c r="UXC82" s="128"/>
      <c r="UXD82" s="128"/>
      <c r="UXE82" s="128"/>
      <c r="UXF82" s="128"/>
      <c r="UXG82" s="128"/>
      <c r="UXH82" s="128"/>
      <c r="UXI82" s="128"/>
      <c r="UXJ82" s="128"/>
      <c r="UXK82" s="128"/>
      <c r="UXL82" s="128"/>
      <c r="UXM82" s="128"/>
      <c r="VGM82" s="128"/>
      <c r="VGN82" s="128"/>
      <c r="VGV82" s="128"/>
      <c r="VGW82" s="128"/>
      <c r="VGX82" s="128"/>
      <c r="VGY82" s="128"/>
      <c r="VGZ82" s="128"/>
      <c r="VHA82" s="128"/>
      <c r="VHB82" s="128"/>
      <c r="VHC82" s="128"/>
      <c r="VHD82" s="128"/>
      <c r="VHE82" s="128"/>
      <c r="VHF82" s="128"/>
      <c r="VHG82" s="128"/>
      <c r="VHH82" s="128"/>
      <c r="VHI82" s="128"/>
      <c r="VQI82" s="128"/>
      <c r="VQJ82" s="128"/>
      <c r="VQR82" s="128"/>
      <c r="VQS82" s="128"/>
      <c r="VQT82" s="128"/>
      <c r="VQU82" s="128"/>
      <c r="VQV82" s="128"/>
      <c r="VQW82" s="128"/>
      <c r="VQX82" s="128"/>
      <c r="VQY82" s="128"/>
      <c r="VQZ82" s="128"/>
      <c r="VRA82" s="128"/>
      <c r="VRB82" s="128"/>
      <c r="VRC82" s="128"/>
      <c r="VRD82" s="128"/>
      <c r="VRE82" s="128"/>
      <c r="WAE82" s="128"/>
      <c r="WAF82" s="128"/>
      <c r="WAN82" s="128"/>
      <c r="WAO82" s="128"/>
      <c r="WAP82" s="128"/>
      <c r="WAQ82" s="128"/>
      <c r="WAR82" s="128"/>
      <c r="WAS82" s="128"/>
      <c r="WAT82" s="128"/>
      <c r="WAU82" s="128"/>
      <c r="WAV82" s="128"/>
      <c r="WAW82" s="128"/>
      <c r="WAX82" s="128"/>
      <c r="WAY82" s="128"/>
      <c r="WAZ82" s="128"/>
      <c r="WBA82" s="128"/>
      <c r="WKA82" s="128"/>
      <c r="WKB82" s="128"/>
      <c r="WKJ82" s="128"/>
      <c r="WKK82" s="128"/>
      <c r="WKL82" s="128"/>
      <c r="WKM82" s="128"/>
      <c r="WKN82" s="128"/>
      <c r="WKO82" s="128"/>
      <c r="WKP82" s="128"/>
      <c r="WKQ82" s="128"/>
      <c r="WKR82" s="128"/>
      <c r="WKS82" s="128"/>
      <c r="WKT82" s="128"/>
      <c r="WKU82" s="128"/>
      <c r="WKV82" s="128"/>
      <c r="WKW82" s="128"/>
      <c r="WTW82" s="128"/>
      <c r="WTX82" s="128"/>
      <c r="WUF82" s="128"/>
      <c r="WUG82" s="128"/>
      <c r="WUH82" s="128"/>
      <c r="WUI82" s="128"/>
      <c r="WUJ82" s="128"/>
      <c r="WUK82" s="128"/>
      <c r="WUL82" s="128"/>
      <c r="WUM82" s="128"/>
      <c r="WUN82" s="128"/>
      <c r="WUO82" s="128"/>
      <c r="WUP82" s="128"/>
      <c r="WUQ82" s="128"/>
      <c r="WUR82" s="128"/>
      <c r="WUS82" s="128"/>
    </row>
    <row r="83" spans="1:1009 1243:2033 2267:3057 3291:4081 4315:5105 5339:6129 6363:7153 7387:8177 8411:9201 9435:10225 10459:11249 11483:12273 12507:13297 13531:14321 14555:15345 15579:16113" ht="45" customHeight="1" outlineLevel="1">
      <c r="A83" s="137"/>
      <c r="B83" s="278" t="s">
        <v>443</v>
      </c>
      <c r="C83" s="248"/>
      <c r="D83" s="258"/>
      <c r="E83" s="257"/>
      <c r="F83" s="258"/>
      <c r="G83" s="245"/>
      <c r="H83" s="229">
        <f t="shared" si="6"/>
        <v>1418.04</v>
      </c>
      <c r="I83" s="247"/>
      <c r="J83" s="277">
        <f>1418040000/1000000</f>
        <v>1418.04</v>
      </c>
      <c r="K83" s="247"/>
      <c r="L83" s="247"/>
      <c r="M83" s="248"/>
      <c r="HK83" s="128"/>
      <c r="HL83" s="128"/>
      <c r="HT83" s="128"/>
      <c r="HU83" s="128"/>
      <c r="HV83" s="128"/>
      <c r="HW83" s="128"/>
      <c r="HX83" s="128"/>
      <c r="HY83" s="128"/>
      <c r="HZ83" s="128"/>
      <c r="IA83" s="128"/>
      <c r="IB83" s="128"/>
      <c r="IC83" s="128"/>
      <c r="ID83" s="128"/>
      <c r="IE83" s="128"/>
      <c r="IF83" s="128"/>
      <c r="IG83" s="128"/>
      <c r="RG83" s="128"/>
      <c r="RH83" s="128"/>
      <c r="RP83" s="128"/>
      <c r="RQ83" s="128"/>
      <c r="RR83" s="128"/>
      <c r="RS83" s="128"/>
      <c r="RT83" s="128"/>
      <c r="RU83" s="128"/>
      <c r="RV83" s="128"/>
      <c r="RW83" s="128"/>
      <c r="RX83" s="128"/>
      <c r="RY83" s="128"/>
      <c r="RZ83" s="128"/>
      <c r="SA83" s="128"/>
      <c r="SB83" s="128"/>
      <c r="SC83" s="128"/>
      <c r="ABC83" s="128"/>
      <c r="ABD83" s="128"/>
      <c r="ABL83" s="128"/>
      <c r="ABM83" s="128"/>
      <c r="ABN83" s="128"/>
      <c r="ABO83" s="128"/>
      <c r="ABP83" s="128"/>
      <c r="ABQ83" s="128"/>
      <c r="ABR83" s="128"/>
      <c r="ABS83" s="128"/>
      <c r="ABT83" s="128"/>
      <c r="ABU83" s="128"/>
      <c r="ABV83" s="128"/>
      <c r="ABW83" s="128"/>
      <c r="ABX83" s="128"/>
      <c r="ABY83" s="128"/>
      <c r="AKY83" s="128"/>
      <c r="AKZ83" s="128"/>
      <c r="ALH83" s="128"/>
      <c r="ALI83" s="128"/>
      <c r="ALJ83" s="128"/>
      <c r="ALK83" s="128"/>
      <c r="ALL83" s="128"/>
      <c r="ALM83" s="128"/>
      <c r="ALN83" s="128"/>
      <c r="ALO83" s="128"/>
      <c r="ALP83" s="128"/>
      <c r="ALQ83" s="128"/>
      <c r="ALR83" s="128"/>
      <c r="ALS83" s="128"/>
      <c r="ALT83" s="128"/>
      <c r="ALU83" s="128"/>
      <c r="AUU83" s="128"/>
      <c r="AUV83" s="128"/>
      <c r="AVD83" s="128"/>
      <c r="AVE83" s="128"/>
      <c r="AVF83" s="128"/>
      <c r="AVG83" s="128"/>
      <c r="AVH83" s="128"/>
      <c r="AVI83" s="128"/>
      <c r="AVJ83" s="128"/>
      <c r="AVK83" s="128"/>
      <c r="AVL83" s="128"/>
      <c r="AVM83" s="128"/>
      <c r="AVN83" s="128"/>
      <c r="AVO83" s="128"/>
      <c r="AVP83" s="128"/>
      <c r="AVQ83" s="128"/>
      <c r="BEQ83" s="128"/>
      <c r="BER83" s="128"/>
      <c r="BEZ83" s="128"/>
      <c r="BFA83" s="128"/>
      <c r="BFB83" s="128"/>
      <c r="BFC83" s="128"/>
      <c r="BFD83" s="128"/>
      <c r="BFE83" s="128"/>
      <c r="BFF83" s="128"/>
      <c r="BFG83" s="128"/>
      <c r="BFH83" s="128"/>
      <c r="BFI83" s="128"/>
      <c r="BFJ83" s="128"/>
      <c r="BFK83" s="128"/>
      <c r="BFL83" s="128"/>
      <c r="BFM83" s="128"/>
      <c r="BOM83" s="128"/>
      <c r="BON83" s="128"/>
      <c r="BOV83" s="128"/>
      <c r="BOW83" s="128"/>
      <c r="BOX83" s="128"/>
      <c r="BOY83" s="128"/>
      <c r="BOZ83" s="128"/>
      <c r="BPA83" s="128"/>
      <c r="BPB83" s="128"/>
      <c r="BPC83" s="128"/>
      <c r="BPD83" s="128"/>
      <c r="BPE83" s="128"/>
      <c r="BPF83" s="128"/>
      <c r="BPG83" s="128"/>
      <c r="BPH83" s="128"/>
      <c r="BPI83" s="128"/>
      <c r="BYI83" s="128"/>
      <c r="BYJ83" s="128"/>
      <c r="BYR83" s="128"/>
      <c r="BYS83" s="128"/>
      <c r="BYT83" s="128"/>
      <c r="BYU83" s="128"/>
      <c r="BYV83" s="128"/>
      <c r="BYW83" s="128"/>
      <c r="BYX83" s="128"/>
      <c r="BYY83" s="128"/>
      <c r="BYZ83" s="128"/>
      <c r="BZA83" s="128"/>
      <c r="BZB83" s="128"/>
      <c r="BZC83" s="128"/>
      <c r="BZD83" s="128"/>
      <c r="BZE83" s="128"/>
      <c r="CIE83" s="128"/>
      <c r="CIF83" s="128"/>
      <c r="CIN83" s="128"/>
      <c r="CIO83" s="128"/>
      <c r="CIP83" s="128"/>
      <c r="CIQ83" s="128"/>
      <c r="CIR83" s="128"/>
      <c r="CIS83" s="128"/>
      <c r="CIT83" s="128"/>
      <c r="CIU83" s="128"/>
      <c r="CIV83" s="128"/>
      <c r="CIW83" s="128"/>
      <c r="CIX83" s="128"/>
      <c r="CIY83" s="128"/>
      <c r="CIZ83" s="128"/>
      <c r="CJA83" s="128"/>
      <c r="CSA83" s="128"/>
      <c r="CSB83" s="128"/>
      <c r="CSJ83" s="128"/>
      <c r="CSK83" s="128"/>
      <c r="CSL83" s="128"/>
      <c r="CSM83" s="128"/>
      <c r="CSN83" s="128"/>
      <c r="CSO83" s="128"/>
      <c r="CSP83" s="128"/>
      <c r="CSQ83" s="128"/>
      <c r="CSR83" s="128"/>
      <c r="CSS83" s="128"/>
      <c r="CST83" s="128"/>
      <c r="CSU83" s="128"/>
      <c r="CSV83" s="128"/>
      <c r="CSW83" s="128"/>
      <c r="DBW83" s="128"/>
      <c r="DBX83" s="128"/>
      <c r="DCF83" s="128"/>
      <c r="DCG83" s="128"/>
      <c r="DCH83" s="128"/>
      <c r="DCI83" s="128"/>
      <c r="DCJ83" s="128"/>
      <c r="DCK83" s="128"/>
      <c r="DCL83" s="128"/>
      <c r="DCM83" s="128"/>
      <c r="DCN83" s="128"/>
      <c r="DCO83" s="128"/>
      <c r="DCP83" s="128"/>
      <c r="DCQ83" s="128"/>
      <c r="DCR83" s="128"/>
      <c r="DCS83" s="128"/>
      <c r="DLS83" s="128"/>
      <c r="DLT83" s="128"/>
      <c r="DMB83" s="128"/>
      <c r="DMC83" s="128"/>
      <c r="DMD83" s="128"/>
      <c r="DME83" s="128"/>
      <c r="DMF83" s="128"/>
      <c r="DMG83" s="128"/>
      <c r="DMH83" s="128"/>
      <c r="DMI83" s="128"/>
      <c r="DMJ83" s="128"/>
      <c r="DMK83" s="128"/>
      <c r="DML83" s="128"/>
      <c r="DMM83" s="128"/>
      <c r="DMN83" s="128"/>
      <c r="DMO83" s="128"/>
      <c r="DVO83" s="128"/>
      <c r="DVP83" s="128"/>
      <c r="DVX83" s="128"/>
      <c r="DVY83" s="128"/>
      <c r="DVZ83" s="128"/>
      <c r="DWA83" s="128"/>
      <c r="DWB83" s="128"/>
      <c r="DWC83" s="128"/>
      <c r="DWD83" s="128"/>
      <c r="DWE83" s="128"/>
      <c r="DWF83" s="128"/>
      <c r="DWG83" s="128"/>
      <c r="DWH83" s="128"/>
      <c r="DWI83" s="128"/>
      <c r="DWJ83" s="128"/>
      <c r="DWK83" s="128"/>
      <c r="EFK83" s="128"/>
      <c r="EFL83" s="128"/>
      <c r="EFT83" s="128"/>
      <c r="EFU83" s="128"/>
      <c r="EFV83" s="128"/>
      <c r="EFW83" s="128"/>
      <c r="EFX83" s="128"/>
      <c r="EFY83" s="128"/>
      <c r="EFZ83" s="128"/>
      <c r="EGA83" s="128"/>
      <c r="EGB83" s="128"/>
      <c r="EGC83" s="128"/>
      <c r="EGD83" s="128"/>
      <c r="EGE83" s="128"/>
      <c r="EGF83" s="128"/>
      <c r="EGG83" s="128"/>
      <c r="EPG83" s="128"/>
      <c r="EPH83" s="128"/>
      <c r="EPP83" s="128"/>
      <c r="EPQ83" s="128"/>
      <c r="EPR83" s="128"/>
      <c r="EPS83" s="128"/>
      <c r="EPT83" s="128"/>
      <c r="EPU83" s="128"/>
      <c r="EPV83" s="128"/>
      <c r="EPW83" s="128"/>
      <c r="EPX83" s="128"/>
      <c r="EPY83" s="128"/>
      <c r="EPZ83" s="128"/>
      <c r="EQA83" s="128"/>
      <c r="EQB83" s="128"/>
      <c r="EQC83" s="128"/>
      <c r="EZC83" s="128"/>
      <c r="EZD83" s="128"/>
      <c r="EZL83" s="128"/>
      <c r="EZM83" s="128"/>
      <c r="EZN83" s="128"/>
      <c r="EZO83" s="128"/>
      <c r="EZP83" s="128"/>
      <c r="EZQ83" s="128"/>
      <c r="EZR83" s="128"/>
      <c r="EZS83" s="128"/>
      <c r="EZT83" s="128"/>
      <c r="EZU83" s="128"/>
      <c r="EZV83" s="128"/>
      <c r="EZW83" s="128"/>
      <c r="EZX83" s="128"/>
      <c r="EZY83" s="128"/>
      <c r="FIY83" s="128"/>
      <c r="FIZ83" s="128"/>
      <c r="FJH83" s="128"/>
      <c r="FJI83" s="128"/>
      <c r="FJJ83" s="128"/>
      <c r="FJK83" s="128"/>
      <c r="FJL83" s="128"/>
      <c r="FJM83" s="128"/>
      <c r="FJN83" s="128"/>
      <c r="FJO83" s="128"/>
      <c r="FJP83" s="128"/>
      <c r="FJQ83" s="128"/>
      <c r="FJR83" s="128"/>
      <c r="FJS83" s="128"/>
      <c r="FJT83" s="128"/>
      <c r="FJU83" s="128"/>
      <c r="FSU83" s="128"/>
      <c r="FSV83" s="128"/>
      <c r="FTD83" s="128"/>
      <c r="FTE83" s="128"/>
      <c r="FTF83" s="128"/>
      <c r="FTG83" s="128"/>
      <c r="FTH83" s="128"/>
      <c r="FTI83" s="128"/>
      <c r="FTJ83" s="128"/>
      <c r="FTK83" s="128"/>
      <c r="FTL83" s="128"/>
      <c r="FTM83" s="128"/>
      <c r="FTN83" s="128"/>
      <c r="FTO83" s="128"/>
      <c r="FTP83" s="128"/>
      <c r="FTQ83" s="128"/>
      <c r="GCQ83" s="128"/>
      <c r="GCR83" s="128"/>
      <c r="GCZ83" s="128"/>
      <c r="GDA83" s="128"/>
      <c r="GDB83" s="128"/>
      <c r="GDC83" s="128"/>
      <c r="GDD83" s="128"/>
      <c r="GDE83" s="128"/>
      <c r="GDF83" s="128"/>
      <c r="GDG83" s="128"/>
      <c r="GDH83" s="128"/>
      <c r="GDI83" s="128"/>
      <c r="GDJ83" s="128"/>
      <c r="GDK83" s="128"/>
      <c r="GDL83" s="128"/>
      <c r="GDM83" s="128"/>
      <c r="GMM83" s="128"/>
      <c r="GMN83" s="128"/>
      <c r="GMV83" s="128"/>
      <c r="GMW83" s="128"/>
      <c r="GMX83" s="128"/>
      <c r="GMY83" s="128"/>
      <c r="GMZ83" s="128"/>
      <c r="GNA83" s="128"/>
      <c r="GNB83" s="128"/>
      <c r="GNC83" s="128"/>
      <c r="GND83" s="128"/>
      <c r="GNE83" s="128"/>
      <c r="GNF83" s="128"/>
      <c r="GNG83" s="128"/>
      <c r="GNH83" s="128"/>
      <c r="GNI83" s="128"/>
      <c r="GWI83" s="128"/>
      <c r="GWJ83" s="128"/>
      <c r="GWR83" s="128"/>
      <c r="GWS83" s="128"/>
      <c r="GWT83" s="128"/>
      <c r="GWU83" s="128"/>
      <c r="GWV83" s="128"/>
      <c r="GWW83" s="128"/>
      <c r="GWX83" s="128"/>
      <c r="GWY83" s="128"/>
      <c r="GWZ83" s="128"/>
      <c r="GXA83" s="128"/>
      <c r="GXB83" s="128"/>
      <c r="GXC83" s="128"/>
      <c r="GXD83" s="128"/>
      <c r="GXE83" s="128"/>
      <c r="HGE83" s="128"/>
      <c r="HGF83" s="128"/>
      <c r="HGN83" s="128"/>
      <c r="HGO83" s="128"/>
      <c r="HGP83" s="128"/>
      <c r="HGQ83" s="128"/>
      <c r="HGR83" s="128"/>
      <c r="HGS83" s="128"/>
      <c r="HGT83" s="128"/>
      <c r="HGU83" s="128"/>
      <c r="HGV83" s="128"/>
      <c r="HGW83" s="128"/>
      <c r="HGX83" s="128"/>
      <c r="HGY83" s="128"/>
      <c r="HGZ83" s="128"/>
      <c r="HHA83" s="128"/>
      <c r="HQA83" s="128"/>
      <c r="HQB83" s="128"/>
      <c r="HQJ83" s="128"/>
      <c r="HQK83" s="128"/>
      <c r="HQL83" s="128"/>
      <c r="HQM83" s="128"/>
      <c r="HQN83" s="128"/>
      <c r="HQO83" s="128"/>
      <c r="HQP83" s="128"/>
      <c r="HQQ83" s="128"/>
      <c r="HQR83" s="128"/>
      <c r="HQS83" s="128"/>
      <c r="HQT83" s="128"/>
      <c r="HQU83" s="128"/>
      <c r="HQV83" s="128"/>
      <c r="HQW83" s="128"/>
      <c r="HZW83" s="128"/>
      <c r="HZX83" s="128"/>
      <c r="IAF83" s="128"/>
      <c r="IAG83" s="128"/>
      <c r="IAH83" s="128"/>
      <c r="IAI83" s="128"/>
      <c r="IAJ83" s="128"/>
      <c r="IAK83" s="128"/>
      <c r="IAL83" s="128"/>
      <c r="IAM83" s="128"/>
      <c r="IAN83" s="128"/>
      <c r="IAO83" s="128"/>
      <c r="IAP83" s="128"/>
      <c r="IAQ83" s="128"/>
      <c r="IAR83" s="128"/>
      <c r="IAS83" s="128"/>
      <c r="IJS83" s="128"/>
      <c r="IJT83" s="128"/>
      <c r="IKB83" s="128"/>
      <c r="IKC83" s="128"/>
      <c r="IKD83" s="128"/>
      <c r="IKE83" s="128"/>
      <c r="IKF83" s="128"/>
      <c r="IKG83" s="128"/>
      <c r="IKH83" s="128"/>
      <c r="IKI83" s="128"/>
      <c r="IKJ83" s="128"/>
      <c r="IKK83" s="128"/>
      <c r="IKL83" s="128"/>
      <c r="IKM83" s="128"/>
      <c r="IKN83" s="128"/>
      <c r="IKO83" s="128"/>
      <c r="ITO83" s="128"/>
      <c r="ITP83" s="128"/>
      <c r="ITX83" s="128"/>
      <c r="ITY83" s="128"/>
      <c r="ITZ83" s="128"/>
      <c r="IUA83" s="128"/>
      <c r="IUB83" s="128"/>
      <c r="IUC83" s="128"/>
      <c r="IUD83" s="128"/>
      <c r="IUE83" s="128"/>
      <c r="IUF83" s="128"/>
      <c r="IUG83" s="128"/>
      <c r="IUH83" s="128"/>
      <c r="IUI83" s="128"/>
      <c r="IUJ83" s="128"/>
      <c r="IUK83" s="128"/>
      <c r="JDK83" s="128"/>
      <c r="JDL83" s="128"/>
      <c r="JDT83" s="128"/>
      <c r="JDU83" s="128"/>
      <c r="JDV83" s="128"/>
      <c r="JDW83" s="128"/>
      <c r="JDX83" s="128"/>
      <c r="JDY83" s="128"/>
      <c r="JDZ83" s="128"/>
      <c r="JEA83" s="128"/>
      <c r="JEB83" s="128"/>
      <c r="JEC83" s="128"/>
      <c r="JED83" s="128"/>
      <c r="JEE83" s="128"/>
      <c r="JEF83" s="128"/>
      <c r="JEG83" s="128"/>
      <c r="JNG83" s="128"/>
      <c r="JNH83" s="128"/>
      <c r="JNP83" s="128"/>
      <c r="JNQ83" s="128"/>
      <c r="JNR83" s="128"/>
      <c r="JNS83" s="128"/>
      <c r="JNT83" s="128"/>
      <c r="JNU83" s="128"/>
      <c r="JNV83" s="128"/>
      <c r="JNW83" s="128"/>
      <c r="JNX83" s="128"/>
      <c r="JNY83" s="128"/>
      <c r="JNZ83" s="128"/>
      <c r="JOA83" s="128"/>
      <c r="JOB83" s="128"/>
      <c r="JOC83" s="128"/>
      <c r="JXC83" s="128"/>
      <c r="JXD83" s="128"/>
      <c r="JXL83" s="128"/>
      <c r="JXM83" s="128"/>
      <c r="JXN83" s="128"/>
      <c r="JXO83" s="128"/>
      <c r="JXP83" s="128"/>
      <c r="JXQ83" s="128"/>
      <c r="JXR83" s="128"/>
      <c r="JXS83" s="128"/>
      <c r="JXT83" s="128"/>
      <c r="JXU83" s="128"/>
      <c r="JXV83" s="128"/>
      <c r="JXW83" s="128"/>
      <c r="JXX83" s="128"/>
      <c r="JXY83" s="128"/>
      <c r="KGY83" s="128"/>
      <c r="KGZ83" s="128"/>
      <c r="KHH83" s="128"/>
      <c r="KHI83" s="128"/>
      <c r="KHJ83" s="128"/>
      <c r="KHK83" s="128"/>
      <c r="KHL83" s="128"/>
      <c r="KHM83" s="128"/>
      <c r="KHN83" s="128"/>
      <c r="KHO83" s="128"/>
      <c r="KHP83" s="128"/>
      <c r="KHQ83" s="128"/>
      <c r="KHR83" s="128"/>
      <c r="KHS83" s="128"/>
      <c r="KHT83" s="128"/>
      <c r="KHU83" s="128"/>
      <c r="KQU83" s="128"/>
      <c r="KQV83" s="128"/>
      <c r="KRD83" s="128"/>
      <c r="KRE83" s="128"/>
      <c r="KRF83" s="128"/>
      <c r="KRG83" s="128"/>
      <c r="KRH83" s="128"/>
      <c r="KRI83" s="128"/>
      <c r="KRJ83" s="128"/>
      <c r="KRK83" s="128"/>
      <c r="KRL83" s="128"/>
      <c r="KRM83" s="128"/>
      <c r="KRN83" s="128"/>
      <c r="KRO83" s="128"/>
      <c r="KRP83" s="128"/>
      <c r="KRQ83" s="128"/>
      <c r="LAQ83" s="128"/>
      <c r="LAR83" s="128"/>
      <c r="LAZ83" s="128"/>
      <c r="LBA83" s="128"/>
      <c r="LBB83" s="128"/>
      <c r="LBC83" s="128"/>
      <c r="LBD83" s="128"/>
      <c r="LBE83" s="128"/>
      <c r="LBF83" s="128"/>
      <c r="LBG83" s="128"/>
      <c r="LBH83" s="128"/>
      <c r="LBI83" s="128"/>
      <c r="LBJ83" s="128"/>
      <c r="LBK83" s="128"/>
      <c r="LBL83" s="128"/>
      <c r="LBM83" s="128"/>
      <c r="LKM83" s="128"/>
      <c r="LKN83" s="128"/>
      <c r="LKV83" s="128"/>
      <c r="LKW83" s="128"/>
      <c r="LKX83" s="128"/>
      <c r="LKY83" s="128"/>
      <c r="LKZ83" s="128"/>
      <c r="LLA83" s="128"/>
      <c r="LLB83" s="128"/>
      <c r="LLC83" s="128"/>
      <c r="LLD83" s="128"/>
      <c r="LLE83" s="128"/>
      <c r="LLF83" s="128"/>
      <c r="LLG83" s="128"/>
      <c r="LLH83" s="128"/>
      <c r="LLI83" s="128"/>
      <c r="LUI83" s="128"/>
      <c r="LUJ83" s="128"/>
      <c r="LUR83" s="128"/>
      <c r="LUS83" s="128"/>
      <c r="LUT83" s="128"/>
      <c r="LUU83" s="128"/>
      <c r="LUV83" s="128"/>
      <c r="LUW83" s="128"/>
      <c r="LUX83" s="128"/>
      <c r="LUY83" s="128"/>
      <c r="LUZ83" s="128"/>
      <c r="LVA83" s="128"/>
      <c r="LVB83" s="128"/>
      <c r="LVC83" s="128"/>
      <c r="LVD83" s="128"/>
      <c r="LVE83" s="128"/>
      <c r="MEE83" s="128"/>
      <c r="MEF83" s="128"/>
      <c r="MEN83" s="128"/>
      <c r="MEO83" s="128"/>
      <c r="MEP83" s="128"/>
      <c r="MEQ83" s="128"/>
      <c r="MER83" s="128"/>
      <c r="MES83" s="128"/>
      <c r="MET83" s="128"/>
      <c r="MEU83" s="128"/>
      <c r="MEV83" s="128"/>
      <c r="MEW83" s="128"/>
      <c r="MEX83" s="128"/>
      <c r="MEY83" s="128"/>
      <c r="MEZ83" s="128"/>
      <c r="MFA83" s="128"/>
      <c r="MOA83" s="128"/>
      <c r="MOB83" s="128"/>
      <c r="MOJ83" s="128"/>
      <c r="MOK83" s="128"/>
      <c r="MOL83" s="128"/>
      <c r="MOM83" s="128"/>
      <c r="MON83" s="128"/>
      <c r="MOO83" s="128"/>
      <c r="MOP83" s="128"/>
      <c r="MOQ83" s="128"/>
      <c r="MOR83" s="128"/>
      <c r="MOS83" s="128"/>
      <c r="MOT83" s="128"/>
      <c r="MOU83" s="128"/>
      <c r="MOV83" s="128"/>
      <c r="MOW83" s="128"/>
      <c r="MXW83" s="128"/>
      <c r="MXX83" s="128"/>
      <c r="MYF83" s="128"/>
      <c r="MYG83" s="128"/>
      <c r="MYH83" s="128"/>
      <c r="MYI83" s="128"/>
      <c r="MYJ83" s="128"/>
      <c r="MYK83" s="128"/>
      <c r="MYL83" s="128"/>
      <c r="MYM83" s="128"/>
      <c r="MYN83" s="128"/>
      <c r="MYO83" s="128"/>
      <c r="MYP83" s="128"/>
      <c r="MYQ83" s="128"/>
      <c r="MYR83" s="128"/>
      <c r="MYS83" s="128"/>
      <c r="NHS83" s="128"/>
      <c r="NHT83" s="128"/>
      <c r="NIB83" s="128"/>
      <c r="NIC83" s="128"/>
      <c r="NID83" s="128"/>
      <c r="NIE83" s="128"/>
      <c r="NIF83" s="128"/>
      <c r="NIG83" s="128"/>
      <c r="NIH83" s="128"/>
      <c r="NII83" s="128"/>
      <c r="NIJ83" s="128"/>
      <c r="NIK83" s="128"/>
      <c r="NIL83" s="128"/>
      <c r="NIM83" s="128"/>
      <c r="NIN83" s="128"/>
      <c r="NIO83" s="128"/>
      <c r="NRO83" s="128"/>
      <c r="NRP83" s="128"/>
      <c r="NRX83" s="128"/>
      <c r="NRY83" s="128"/>
      <c r="NRZ83" s="128"/>
      <c r="NSA83" s="128"/>
      <c r="NSB83" s="128"/>
      <c r="NSC83" s="128"/>
      <c r="NSD83" s="128"/>
      <c r="NSE83" s="128"/>
      <c r="NSF83" s="128"/>
      <c r="NSG83" s="128"/>
      <c r="NSH83" s="128"/>
      <c r="NSI83" s="128"/>
      <c r="NSJ83" s="128"/>
      <c r="NSK83" s="128"/>
      <c r="OBK83" s="128"/>
      <c r="OBL83" s="128"/>
      <c r="OBT83" s="128"/>
      <c r="OBU83" s="128"/>
      <c r="OBV83" s="128"/>
      <c r="OBW83" s="128"/>
      <c r="OBX83" s="128"/>
      <c r="OBY83" s="128"/>
      <c r="OBZ83" s="128"/>
      <c r="OCA83" s="128"/>
      <c r="OCB83" s="128"/>
      <c r="OCC83" s="128"/>
      <c r="OCD83" s="128"/>
      <c r="OCE83" s="128"/>
      <c r="OCF83" s="128"/>
      <c r="OCG83" s="128"/>
      <c r="OLG83" s="128"/>
      <c r="OLH83" s="128"/>
      <c r="OLP83" s="128"/>
      <c r="OLQ83" s="128"/>
      <c r="OLR83" s="128"/>
      <c r="OLS83" s="128"/>
      <c r="OLT83" s="128"/>
      <c r="OLU83" s="128"/>
      <c r="OLV83" s="128"/>
      <c r="OLW83" s="128"/>
      <c r="OLX83" s="128"/>
      <c r="OLY83" s="128"/>
      <c r="OLZ83" s="128"/>
      <c r="OMA83" s="128"/>
      <c r="OMB83" s="128"/>
      <c r="OMC83" s="128"/>
      <c r="OVC83" s="128"/>
      <c r="OVD83" s="128"/>
      <c r="OVL83" s="128"/>
      <c r="OVM83" s="128"/>
      <c r="OVN83" s="128"/>
      <c r="OVO83" s="128"/>
      <c r="OVP83" s="128"/>
      <c r="OVQ83" s="128"/>
      <c r="OVR83" s="128"/>
      <c r="OVS83" s="128"/>
      <c r="OVT83" s="128"/>
      <c r="OVU83" s="128"/>
      <c r="OVV83" s="128"/>
      <c r="OVW83" s="128"/>
      <c r="OVX83" s="128"/>
      <c r="OVY83" s="128"/>
      <c r="PEY83" s="128"/>
      <c r="PEZ83" s="128"/>
      <c r="PFH83" s="128"/>
      <c r="PFI83" s="128"/>
      <c r="PFJ83" s="128"/>
      <c r="PFK83" s="128"/>
      <c r="PFL83" s="128"/>
      <c r="PFM83" s="128"/>
      <c r="PFN83" s="128"/>
      <c r="PFO83" s="128"/>
      <c r="PFP83" s="128"/>
      <c r="PFQ83" s="128"/>
      <c r="PFR83" s="128"/>
      <c r="PFS83" s="128"/>
      <c r="PFT83" s="128"/>
      <c r="PFU83" s="128"/>
      <c r="POU83" s="128"/>
      <c r="POV83" s="128"/>
      <c r="PPD83" s="128"/>
      <c r="PPE83" s="128"/>
      <c r="PPF83" s="128"/>
      <c r="PPG83" s="128"/>
      <c r="PPH83" s="128"/>
      <c r="PPI83" s="128"/>
      <c r="PPJ83" s="128"/>
      <c r="PPK83" s="128"/>
      <c r="PPL83" s="128"/>
      <c r="PPM83" s="128"/>
      <c r="PPN83" s="128"/>
      <c r="PPO83" s="128"/>
      <c r="PPP83" s="128"/>
      <c r="PPQ83" s="128"/>
      <c r="PYQ83" s="128"/>
      <c r="PYR83" s="128"/>
      <c r="PYZ83" s="128"/>
      <c r="PZA83" s="128"/>
      <c r="PZB83" s="128"/>
      <c r="PZC83" s="128"/>
      <c r="PZD83" s="128"/>
      <c r="PZE83" s="128"/>
      <c r="PZF83" s="128"/>
      <c r="PZG83" s="128"/>
      <c r="PZH83" s="128"/>
      <c r="PZI83" s="128"/>
      <c r="PZJ83" s="128"/>
      <c r="PZK83" s="128"/>
      <c r="PZL83" s="128"/>
      <c r="PZM83" s="128"/>
      <c r="QIM83" s="128"/>
      <c r="QIN83" s="128"/>
      <c r="QIV83" s="128"/>
      <c r="QIW83" s="128"/>
      <c r="QIX83" s="128"/>
      <c r="QIY83" s="128"/>
      <c r="QIZ83" s="128"/>
      <c r="QJA83" s="128"/>
      <c r="QJB83" s="128"/>
      <c r="QJC83" s="128"/>
      <c r="QJD83" s="128"/>
      <c r="QJE83" s="128"/>
      <c r="QJF83" s="128"/>
      <c r="QJG83" s="128"/>
      <c r="QJH83" s="128"/>
      <c r="QJI83" s="128"/>
      <c r="QSI83" s="128"/>
      <c r="QSJ83" s="128"/>
      <c r="QSR83" s="128"/>
      <c r="QSS83" s="128"/>
      <c r="QST83" s="128"/>
      <c r="QSU83" s="128"/>
      <c r="QSV83" s="128"/>
      <c r="QSW83" s="128"/>
      <c r="QSX83" s="128"/>
      <c r="QSY83" s="128"/>
      <c r="QSZ83" s="128"/>
      <c r="QTA83" s="128"/>
      <c r="QTB83" s="128"/>
      <c r="QTC83" s="128"/>
      <c r="QTD83" s="128"/>
      <c r="QTE83" s="128"/>
      <c r="RCE83" s="128"/>
      <c r="RCF83" s="128"/>
      <c r="RCN83" s="128"/>
      <c r="RCO83" s="128"/>
      <c r="RCP83" s="128"/>
      <c r="RCQ83" s="128"/>
      <c r="RCR83" s="128"/>
      <c r="RCS83" s="128"/>
      <c r="RCT83" s="128"/>
      <c r="RCU83" s="128"/>
      <c r="RCV83" s="128"/>
      <c r="RCW83" s="128"/>
      <c r="RCX83" s="128"/>
      <c r="RCY83" s="128"/>
      <c r="RCZ83" s="128"/>
      <c r="RDA83" s="128"/>
      <c r="RMA83" s="128"/>
      <c r="RMB83" s="128"/>
      <c r="RMJ83" s="128"/>
      <c r="RMK83" s="128"/>
      <c r="RML83" s="128"/>
      <c r="RMM83" s="128"/>
      <c r="RMN83" s="128"/>
      <c r="RMO83" s="128"/>
      <c r="RMP83" s="128"/>
      <c r="RMQ83" s="128"/>
      <c r="RMR83" s="128"/>
      <c r="RMS83" s="128"/>
      <c r="RMT83" s="128"/>
      <c r="RMU83" s="128"/>
      <c r="RMV83" s="128"/>
      <c r="RMW83" s="128"/>
      <c r="RVW83" s="128"/>
      <c r="RVX83" s="128"/>
      <c r="RWF83" s="128"/>
      <c r="RWG83" s="128"/>
      <c r="RWH83" s="128"/>
      <c r="RWI83" s="128"/>
      <c r="RWJ83" s="128"/>
      <c r="RWK83" s="128"/>
      <c r="RWL83" s="128"/>
      <c r="RWM83" s="128"/>
      <c r="RWN83" s="128"/>
      <c r="RWO83" s="128"/>
      <c r="RWP83" s="128"/>
      <c r="RWQ83" s="128"/>
      <c r="RWR83" s="128"/>
      <c r="RWS83" s="128"/>
      <c r="SFS83" s="128"/>
      <c r="SFT83" s="128"/>
      <c r="SGB83" s="128"/>
      <c r="SGC83" s="128"/>
      <c r="SGD83" s="128"/>
      <c r="SGE83" s="128"/>
      <c r="SGF83" s="128"/>
      <c r="SGG83" s="128"/>
      <c r="SGH83" s="128"/>
      <c r="SGI83" s="128"/>
      <c r="SGJ83" s="128"/>
      <c r="SGK83" s="128"/>
      <c r="SGL83" s="128"/>
      <c r="SGM83" s="128"/>
      <c r="SGN83" s="128"/>
      <c r="SGO83" s="128"/>
      <c r="SPO83" s="128"/>
      <c r="SPP83" s="128"/>
      <c r="SPX83" s="128"/>
      <c r="SPY83" s="128"/>
      <c r="SPZ83" s="128"/>
      <c r="SQA83" s="128"/>
      <c r="SQB83" s="128"/>
      <c r="SQC83" s="128"/>
      <c r="SQD83" s="128"/>
      <c r="SQE83" s="128"/>
      <c r="SQF83" s="128"/>
      <c r="SQG83" s="128"/>
      <c r="SQH83" s="128"/>
      <c r="SQI83" s="128"/>
      <c r="SQJ83" s="128"/>
      <c r="SQK83" s="128"/>
      <c r="SZK83" s="128"/>
      <c r="SZL83" s="128"/>
      <c r="SZT83" s="128"/>
      <c r="SZU83" s="128"/>
      <c r="SZV83" s="128"/>
      <c r="SZW83" s="128"/>
      <c r="SZX83" s="128"/>
      <c r="SZY83" s="128"/>
      <c r="SZZ83" s="128"/>
      <c r="TAA83" s="128"/>
      <c r="TAB83" s="128"/>
      <c r="TAC83" s="128"/>
      <c r="TAD83" s="128"/>
      <c r="TAE83" s="128"/>
      <c r="TAF83" s="128"/>
      <c r="TAG83" s="128"/>
      <c r="TJG83" s="128"/>
      <c r="TJH83" s="128"/>
      <c r="TJP83" s="128"/>
      <c r="TJQ83" s="128"/>
      <c r="TJR83" s="128"/>
      <c r="TJS83" s="128"/>
      <c r="TJT83" s="128"/>
      <c r="TJU83" s="128"/>
      <c r="TJV83" s="128"/>
      <c r="TJW83" s="128"/>
      <c r="TJX83" s="128"/>
      <c r="TJY83" s="128"/>
      <c r="TJZ83" s="128"/>
      <c r="TKA83" s="128"/>
      <c r="TKB83" s="128"/>
      <c r="TKC83" s="128"/>
      <c r="TTC83" s="128"/>
      <c r="TTD83" s="128"/>
      <c r="TTL83" s="128"/>
      <c r="TTM83" s="128"/>
      <c r="TTN83" s="128"/>
      <c r="TTO83" s="128"/>
      <c r="TTP83" s="128"/>
      <c r="TTQ83" s="128"/>
      <c r="TTR83" s="128"/>
      <c r="TTS83" s="128"/>
      <c r="TTT83" s="128"/>
      <c r="TTU83" s="128"/>
      <c r="TTV83" s="128"/>
      <c r="TTW83" s="128"/>
      <c r="TTX83" s="128"/>
      <c r="TTY83" s="128"/>
      <c r="UCY83" s="128"/>
      <c r="UCZ83" s="128"/>
      <c r="UDH83" s="128"/>
      <c r="UDI83" s="128"/>
      <c r="UDJ83" s="128"/>
      <c r="UDK83" s="128"/>
      <c r="UDL83" s="128"/>
      <c r="UDM83" s="128"/>
      <c r="UDN83" s="128"/>
      <c r="UDO83" s="128"/>
      <c r="UDP83" s="128"/>
      <c r="UDQ83" s="128"/>
      <c r="UDR83" s="128"/>
      <c r="UDS83" s="128"/>
      <c r="UDT83" s="128"/>
      <c r="UDU83" s="128"/>
      <c r="UMU83" s="128"/>
      <c r="UMV83" s="128"/>
      <c r="UND83" s="128"/>
      <c r="UNE83" s="128"/>
      <c r="UNF83" s="128"/>
      <c r="UNG83" s="128"/>
      <c r="UNH83" s="128"/>
      <c r="UNI83" s="128"/>
      <c r="UNJ83" s="128"/>
      <c r="UNK83" s="128"/>
      <c r="UNL83" s="128"/>
      <c r="UNM83" s="128"/>
      <c r="UNN83" s="128"/>
      <c r="UNO83" s="128"/>
      <c r="UNP83" s="128"/>
      <c r="UNQ83" s="128"/>
      <c r="UWQ83" s="128"/>
      <c r="UWR83" s="128"/>
      <c r="UWZ83" s="128"/>
      <c r="UXA83" s="128"/>
      <c r="UXB83" s="128"/>
      <c r="UXC83" s="128"/>
      <c r="UXD83" s="128"/>
      <c r="UXE83" s="128"/>
      <c r="UXF83" s="128"/>
      <c r="UXG83" s="128"/>
      <c r="UXH83" s="128"/>
      <c r="UXI83" s="128"/>
      <c r="UXJ83" s="128"/>
      <c r="UXK83" s="128"/>
      <c r="UXL83" s="128"/>
      <c r="UXM83" s="128"/>
      <c r="VGM83" s="128"/>
      <c r="VGN83" s="128"/>
      <c r="VGV83" s="128"/>
      <c r="VGW83" s="128"/>
      <c r="VGX83" s="128"/>
      <c r="VGY83" s="128"/>
      <c r="VGZ83" s="128"/>
      <c r="VHA83" s="128"/>
      <c r="VHB83" s="128"/>
      <c r="VHC83" s="128"/>
      <c r="VHD83" s="128"/>
      <c r="VHE83" s="128"/>
      <c r="VHF83" s="128"/>
      <c r="VHG83" s="128"/>
      <c r="VHH83" s="128"/>
      <c r="VHI83" s="128"/>
      <c r="VQI83" s="128"/>
      <c r="VQJ83" s="128"/>
      <c r="VQR83" s="128"/>
      <c r="VQS83" s="128"/>
      <c r="VQT83" s="128"/>
      <c r="VQU83" s="128"/>
      <c r="VQV83" s="128"/>
      <c r="VQW83" s="128"/>
      <c r="VQX83" s="128"/>
      <c r="VQY83" s="128"/>
      <c r="VQZ83" s="128"/>
      <c r="VRA83" s="128"/>
      <c r="VRB83" s="128"/>
      <c r="VRC83" s="128"/>
      <c r="VRD83" s="128"/>
      <c r="VRE83" s="128"/>
      <c r="WAE83" s="128"/>
      <c r="WAF83" s="128"/>
      <c r="WAN83" s="128"/>
      <c r="WAO83" s="128"/>
      <c r="WAP83" s="128"/>
      <c r="WAQ83" s="128"/>
      <c r="WAR83" s="128"/>
      <c r="WAS83" s="128"/>
      <c r="WAT83" s="128"/>
      <c r="WAU83" s="128"/>
      <c r="WAV83" s="128"/>
      <c r="WAW83" s="128"/>
      <c r="WAX83" s="128"/>
      <c r="WAY83" s="128"/>
      <c r="WAZ83" s="128"/>
      <c r="WBA83" s="128"/>
      <c r="WKA83" s="128"/>
      <c r="WKB83" s="128"/>
      <c r="WKJ83" s="128"/>
      <c r="WKK83" s="128"/>
      <c r="WKL83" s="128"/>
      <c r="WKM83" s="128"/>
      <c r="WKN83" s="128"/>
      <c r="WKO83" s="128"/>
      <c r="WKP83" s="128"/>
      <c r="WKQ83" s="128"/>
      <c r="WKR83" s="128"/>
      <c r="WKS83" s="128"/>
      <c r="WKT83" s="128"/>
      <c r="WKU83" s="128"/>
      <c r="WKV83" s="128"/>
      <c r="WKW83" s="128"/>
      <c r="WTW83" s="128"/>
      <c r="WTX83" s="128"/>
      <c r="WUF83" s="128"/>
      <c r="WUG83" s="128"/>
      <c r="WUH83" s="128"/>
      <c r="WUI83" s="128"/>
      <c r="WUJ83" s="128"/>
      <c r="WUK83" s="128"/>
      <c r="WUL83" s="128"/>
      <c r="WUM83" s="128"/>
      <c r="WUN83" s="128"/>
      <c r="WUO83" s="128"/>
      <c r="WUP83" s="128"/>
      <c r="WUQ83" s="128"/>
      <c r="WUR83" s="128"/>
      <c r="WUS83" s="128"/>
    </row>
    <row r="84" spans="1:1009 1243:2033 2267:3057 3291:4081 4315:5105 5339:6129 6363:7153 7387:8177 8411:9201 9435:10225 10459:11249 11483:12273 12507:13297 13531:14321 14555:15345 15579:16113" ht="45" customHeight="1" outlineLevel="1">
      <c r="A84" s="137"/>
      <c r="B84" s="283" t="s">
        <v>436</v>
      </c>
      <c r="C84" s="248"/>
      <c r="D84" s="258"/>
      <c r="E84" s="257"/>
      <c r="F84" s="258"/>
      <c r="G84" s="245"/>
      <c r="H84" s="229">
        <f t="shared" si="6"/>
        <v>29.58</v>
      </c>
      <c r="I84" s="247"/>
      <c r="J84" s="277">
        <f>(23964000+5616000)/1000000</f>
        <v>29.58</v>
      </c>
      <c r="K84" s="247"/>
      <c r="L84" s="247"/>
      <c r="M84" s="248"/>
      <c r="HK84" s="128"/>
      <c r="HL84" s="128"/>
      <c r="HT84" s="128"/>
      <c r="HU84" s="128"/>
      <c r="HV84" s="128"/>
      <c r="HW84" s="128"/>
      <c r="HX84" s="128"/>
      <c r="HY84" s="128"/>
      <c r="HZ84" s="128"/>
      <c r="IA84" s="128"/>
      <c r="IB84" s="128"/>
      <c r="IC84" s="128"/>
      <c r="ID84" s="128"/>
      <c r="IE84" s="128"/>
      <c r="IF84" s="128"/>
      <c r="IG84" s="128"/>
      <c r="RG84" s="128"/>
      <c r="RH84" s="128"/>
      <c r="RP84" s="128"/>
      <c r="RQ84" s="128"/>
      <c r="RR84" s="128"/>
      <c r="RS84" s="128"/>
      <c r="RT84" s="128"/>
      <c r="RU84" s="128"/>
      <c r="RV84" s="128"/>
      <c r="RW84" s="128"/>
      <c r="RX84" s="128"/>
      <c r="RY84" s="128"/>
      <c r="RZ84" s="128"/>
      <c r="SA84" s="128"/>
      <c r="SB84" s="128"/>
      <c r="SC84" s="128"/>
      <c r="ABC84" s="128"/>
      <c r="ABD84" s="128"/>
      <c r="ABL84" s="128"/>
      <c r="ABM84" s="128"/>
      <c r="ABN84" s="128"/>
      <c r="ABO84" s="128"/>
      <c r="ABP84" s="128"/>
      <c r="ABQ84" s="128"/>
      <c r="ABR84" s="128"/>
      <c r="ABS84" s="128"/>
      <c r="ABT84" s="128"/>
      <c r="ABU84" s="128"/>
      <c r="ABV84" s="128"/>
      <c r="ABW84" s="128"/>
      <c r="ABX84" s="128"/>
      <c r="ABY84" s="128"/>
      <c r="AKY84" s="128"/>
      <c r="AKZ84" s="128"/>
      <c r="ALH84" s="128"/>
      <c r="ALI84" s="128"/>
      <c r="ALJ84" s="128"/>
      <c r="ALK84" s="128"/>
      <c r="ALL84" s="128"/>
      <c r="ALM84" s="128"/>
      <c r="ALN84" s="128"/>
      <c r="ALO84" s="128"/>
      <c r="ALP84" s="128"/>
      <c r="ALQ84" s="128"/>
      <c r="ALR84" s="128"/>
      <c r="ALS84" s="128"/>
      <c r="ALT84" s="128"/>
      <c r="ALU84" s="128"/>
      <c r="AUU84" s="128"/>
      <c r="AUV84" s="128"/>
      <c r="AVD84" s="128"/>
      <c r="AVE84" s="128"/>
      <c r="AVF84" s="128"/>
      <c r="AVG84" s="128"/>
      <c r="AVH84" s="128"/>
      <c r="AVI84" s="128"/>
      <c r="AVJ84" s="128"/>
      <c r="AVK84" s="128"/>
      <c r="AVL84" s="128"/>
      <c r="AVM84" s="128"/>
      <c r="AVN84" s="128"/>
      <c r="AVO84" s="128"/>
      <c r="AVP84" s="128"/>
      <c r="AVQ84" s="128"/>
      <c r="BEQ84" s="128"/>
      <c r="BER84" s="128"/>
      <c r="BEZ84" s="128"/>
      <c r="BFA84" s="128"/>
      <c r="BFB84" s="128"/>
      <c r="BFC84" s="128"/>
      <c r="BFD84" s="128"/>
      <c r="BFE84" s="128"/>
      <c r="BFF84" s="128"/>
      <c r="BFG84" s="128"/>
      <c r="BFH84" s="128"/>
      <c r="BFI84" s="128"/>
      <c r="BFJ84" s="128"/>
      <c r="BFK84" s="128"/>
      <c r="BFL84" s="128"/>
      <c r="BFM84" s="128"/>
      <c r="BOM84" s="128"/>
      <c r="BON84" s="128"/>
      <c r="BOV84" s="128"/>
      <c r="BOW84" s="128"/>
      <c r="BOX84" s="128"/>
      <c r="BOY84" s="128"/>
      <c r="BOZ84" s="128"/>
      <c r="BPA84" s="128"/>
      <c r="BPB84" s="128"/>
      <c r="BPC84" s="128"/>
      <c r="BPD84" s="128"/>
      <c r="BPE84" s="128"/>
      <c r="BPF84" s="128"/>
      <c r="BPG84" s="128"/>
      <c r="BPH84" s="128"/>
      <c r="BPI84" s="128"/>
      <c r="BYI84" s="128"/>
      <c r="BYJ84" s="128"/>
      <c r="BYR84" s="128"/>
      <c r="BYS84" s="128"/>
      <c r="BYT84" s="128"/>
      <c r="BYU84" s="128"/>
      <c r="BYV84" s="128"/>
      <c r="BYW84" s="128"/>
      <c r="BYX84" s="128"/>
      <c r="BYY84" s="128"/>
      <c r="BYZ84" s="128"/>
      <c r="BZA84" s="128"/>
      <c r="BZB84" s="128"/>
      <c r="BZC84" s="128"/>
      <c r="BZD84" s="128"/>
      <c r="BZE84" s="128"/>
      <c r="CIE84" s="128"/>
      <c r="CIF84" s="128"/>
      <c r="CIN84" s="128"/>
      <c r="CIO84" s="128"/>
      <c r="CIP84" s="128"/>
      <c r="CIQ84" s="128"/>
      <c r="CIR84" s="128"/>
      <c r="CIS84" s="128"/>
      <c r="CIT84" s="128"/>
      <c r="CIU84" s="128"/>
      <c r="CIV84" s="128"/>
      <c r="CIW84" s="128"/>
      <c r="CIX84" s="128"/>
      <c r="CIY84" s="128"/>
      <c r="CIZ84" s="128"/>
      <c r="CJA84" s="128"/>
      <c r="CSA84" s="128"/>
      <c r="CSB84" s="128"/>
      <c r="CSJ84" s="128"/>
      <c r="CSK84" s="128"/>
      <c r="CSL84" s="128"/>
      <c r="CSM84" s="128"/>
      <c r="CSN84" s="128"/>
      <c r="CSO84" s="128"/>
      <c r="CSP84" s="128"/>
      <c r="CSQ84" s="128"/>
      <c r="CSR84" s="128"/>
      <c r="CSS84" s="128"/>
      <c r="CST84" s="128"/>
      <c r="CSU84" s="128"/>
      <c r="CSV84" s="128"/>
      <c r="CSW84" s="128"/>
      <c r="DBW84" s="128"/>
      <c r="DBX84" s="128"/>
      <c r="DCF84" s="128"/>
      <c r="DCG84" s="128"/>
      <c r="DCH84" s="128"/>
      <c r="DCI84" s="128"/>
      <c r="DCJ84" s="128"/>
      <c r="DCK84" s="128"/>
      <c r="DCL84" s="128"/>
      <c r="DCM84" s="128"/>
      <c r="DCN84" s="128"/>
      <c r="DCO84" s="128"/>
      <c r="DCP84" s="128"/>
      <c r="DCQ84" s="128"/>
      <c r="DCR84" s="128"/>
      <c r="DCS84" s="128"/>
      <c r="DLS84" s="128"/>
      <c r="DLT84" s="128"/>
      <c r="DMB84" s="128"/>
      <c r="DMC84" s="128"/>
      <c r="DMD84" s="128"/>
      <c r="DME84" s="128"/>
      <c r="DMF84" s="128"/>
      <c r="DMG84" s="128"/>
      <c r="DMH84" s="128"/>
      <c r="DMI84" s="128"/>
      <c r="DMJ84" s="128"/>
      <c r="DMK84" s="128"/>
      <c r="DML84" s="128"/>
      <c r="DMM84" s="128"/>
      <c r="DMN84" s="128"/>
      <c r="DMO84" s="128"/>
      <c r="DVO84" s="128"/>
      <c r="DVP84" s="128"/>
      <c r="DVX84" s="128"/>
      <c r="DVY84" s="128"/>
      <c r="DVZ84" s="128"/>
      <c r="DWA84" s="128"/>
      <c r="DWB84" s="128"/>
      <c r="DWC84" s="128"/>
      <c r="DWD84" s="128"/>
      <c r="DWE84" s="128"/>
      <c r="DWF84" s="128"/>
      <c r="DWG84" s="128"/>
      <c r="DWH84" s="128"/>
      <c r="DWI84" s="128"/>
      <c r="DWJ84" s="128"/>
      <c r="DWK84" s="128"/>
      <c r="EFK84" s="128"/>
      <c r="EFL84" s="128"/>
      <c r="EFT84" s="128"/>
      <c r="EFU84" s="128"/>
      <c r="EFV84" s="128"/>
      <c r="EFW84" s="128"/>
      <c r="EFX84" s="128"/>
      <c r="EFY84" s="128"/>
      <c r="EFZ84" s="128"/>
      <c r="EGA84" s="128"/>
      <c r="EGB84" s="128"/>
      <c r="EGC84" s="128"/>
      <c r="EGD84" s="128"/>
      <c r="EGE84" s="128"/>
      <c r="EGF84" s="128"/>
      <c r="EGG84" s="128"/>
      <c r="EPG84" s="128"/>
      <c r="EPH84" s="128"/>
      <c r="EPP84" s="128"/>
      <c r="EPQ84" s="128"/>
      <c r="EPR84" s="128"/>
      <c r="EPS84" s="128"/>
      <c r="EPT84" s="128"/>
      <c r="EPU84" s="128"/>
      <c r="EPV84" s="128"/>
      <c r="EPW84" s="128"/>
      <c r="EPX84" s="128"/>
      <c r="EPY84" s="128"/>
      <c r="EPZ84" s="128"/>
      <c r="EQA84" s="128"/>
      <c r="EQB84" s="128"/>
      <c r="EQC84" s="128"/>
      <c r="EZC84" s="128"/>
      <c r="EZD84" s="128"/>
      <c r="EZL84" s="128"/>
      <c r="EZM84" s="128"/>
      <c r="EZN84" s="128"/>
      <c r="EZO84" s="128"/>
      <c r="EZP84" s="128"/>
      <c r="EZQ84" s="128"/>
      <c r="EZR84" s="128"/>
      <c r="EZS84" s="128"/>
      <c r="EZT84" s="128"/>
      <c r="EZU84" s="128"/>
      <c r="EZV84" s="128"/>
      <c r="EZW84" s="128"/>
      <c r="EZX84" s="128"/>
      <c r="EZY84" s="128"/>
      <c r="FIY84" s="128"/>
      <c r="FIZ84" s="128"/>
      <c r="FJH84" s="128"/>
      <c r="FJI84" s="128"/>
      <c r="FJJ84" s="128"/>
      <c r="FJK84" s="128"/>
      <c r="FJL84" s="128"/>
      <c r="FJM84" s="128"/>
      <c r="FJN84" s="128"/>
      <c r="FJO84" s="128"/>
      <c r="FJP84" s="128"/>
      <c r="FJQ84" s="128"/>
      <c r="FJR84" s="128"/>
      <c r="FJS84" s="128"/>
      <c r="FJT84" s="128"/>
      <c r="FJU84" s="128"/>
      <c r="FSU84" s="128"/>
      <c r="FSV84" s="128"/>
      <c r="FTD84" s="128"/>
      <c r="FTE84" s="128"/>
      <c r="FTF84" s="128"/>
      <c r="FTG84" s="128"/>
      <c r="FTH84" s="128"/>
      <c r="FTI84" s="128"/>
      <c r="FTJ84" s="128"/>
      <c r="FTK84" s="128"/>
      <c r="FTL84" s="128"/>
      <c r="FTM84" s="128"/>
      <c r="FTN84" s="128"/>
      <c r="FTO84" s="128"/>
      <c r="FTP84" s="128"/>
      <c r="FTQ84" s="128"/>
      <c r="GCQ84" s="128"/>
      <c r="GCR84" s="128"/>
      <c r="GCZ84" s="128"/>
      <c r="GDA84" s="128"/>
      <c r="GDB84" s="128"/>
      <c r="GDC84" s="128"/>
      <c r="GDD84" s="128"/>
      <c r="GDE84" s="128"/>
      <c r="GDF84" s="128"/>
      <c r="GDG84" s="128"/>
      <c r="GDH84" s="128"/>
      <c r="GDI84" s="128"/>
      <c r="GDJ84" s="128"/>
      <c r="GDK84" s="128"/>
      <c r="GDL84" s="128"/>
      <c r="GDM84" s="128"/>
      <c r="GMM84" s="128"/>
      <c r="GMN84" s="128"/>
      <c r="GMV84" s="128"/>
      <c r="GMW84" s="128"/>
      <c r="GMX84" s="128"/>
      <c r="GMY84" s="128"/>
      <c r="GMZ84" s="128"/>
      <c r="GNA84" s="128"/>
      <c r="GNB84" s="128"/>
      <c r="GNC84" s="128"/>
      <c r="GND84" s="128"/>
      <c r="GNE84" s="128"/>
      <c r="GNF84" s="128"/>
      <c r="GNG84" s="128"/>
      <c r="GNH84" s="128"/>
      <c r="GNI84" s="128"/>
      <c r="GWI84" s="128"/>
      <c r="GWJ84" s="128"/>
      <c r="GWR84" s="128"/>
      <c r="GWS84" s="128"/>
      <c r="GWT84" s="128"/>
      <c r="GWU84" s="128"/>
      <c r="GWV84" s="128"/>
      <c r="GWW84" s="128"/>
      <c r="GWX84" s="128"/>
      <c r="GWY84" s="128"/>
      <c r="GWZ84" s="128"/>
      <c r="GXA84" s="128"/>
      <c r="GXB84" s="128"/>
      <c r="GXC84" s="128"/>
      <c r="GXD84" s="128"/>
      <c r="GXE84" s="128"/>
      <c r="HGE84" s="128"/>
      <c r="HGF84" s="128"/>
      <c r="HGN84" s="128"/>
      <c r="HGO84" s="128"/>
      <c r="HGP84" s="128"/>
      <c r="HGQ84" s="128"/>
      <c r="HGR84" s="128"/>
      <c r="HGS84" s="128"/>
      <c r="HGT84" s="128"/>
      <c r="HGU84" s="128"/>
      <c r="HGV84" s="128"/>
      <c r="HGW84" s="128"/>
      <c r="HGX84" s="128"/>
      <c r="HGY84" s="128"/>
      <c r="HGZ84" s="128"/>
      <c r="HHA84" s="128"/>
      <c r="HQA84" s="128"/>
      <c r="HQB84" s="128"/>
      <c r="HQJ84" s="128"/>
      <c r="HQK84" s="128"/>
      <c r="HQL84" s="128"/>
      <c r="HQM84" s="128"/>
      <c r="HQN84" s="128"/>
      <c r="HQO84" s="128"/>
      <c r="HQP84" s="128"/>
      <c r="HQQ84" s="128"/>
      <c r="HQR84" s="128"/>
      <c r="HQS84" s="128"/>
      <c r="HQT84" s="128"/>
      <c r="HQU84" s="128"/>
      <c r="HQV84" s="128"/>
      <c r="HQW84" s="128"/>
      <c r="HZW84" s="128"/>
      <c r="HZX84" s="128"/>
      <c r="IAF84" s="128"/>
      <c r="IAG84" s="128"/>
      <c r="IAH84" s="128"/>
      <c r="IAI84" s="128"/>
      <c r="IAJ84" s="128"/>
      <c r="IAK84" s="128"/>
      <c r="IAL84" s="128"/>
      <c r="IAM84" s="128"/>
      <c r="IAN84" s="128"/>
      <c r="IAO84" s="128"/>
      <c r="IAP84" s="128"/>
      <c r="IAQ84" s="128"/>
      <c r="IAR84" s="128"/>
      <c r="IAS84" s="128"/>
      <c r="IJS84" s="128"/>
      <c r="IJT84" s="128"/>
      <c r="IKB84" s="128"/>
      <c r="IKC84" s="128"/>
      <c r="IKD84" s="128"/>
      <c r="IKE84" s="128"/>
      <c r="IKF84" s="128"/>
      <c r="IKG84" s="128"/>
      <c r="IKH84" s="128"/>
      <c r="IKI84" s="128"/>
      <c r="IKJ84" s="128"/>
      <c r="IKK84" s="128"/>
      <c r="IKL84" s="128"/>
      <c r="IKM84" s="128"/>
      <c r="IKN84" s="128"/>
      <c r="IKO84" s="128"/>
      <c r="ITO84" s="128"/>
      <c r="ITP84" s="128"/>
      <c r="ITX84" s="128"/>
      <c r="ITY84" s="128"/>
      <c r="ITZ84" s="128"/>
      <c r="IUA84" s="128"/>
      <c r="IUB84" s="128"/>
      <c r="IUC84" s="128"/>
      <c r="IUD84" s="128"/>
      <c r="IUE84" s="128"/>
      <c r="IUF84" s="128"/>
      <c r="IUG84" s="128"/>
      <c r="IUH84" s="128"/>
      <c r="IUI84" s="128"/>
      <c r="IUJ84" s="128"/>
      <c r="IUK84" s="128"/>
      <c r="JDK84" s="128"/>
      <c r="JDL84" s="128"/>
      <c r="JDT84" s="128"/>
      <c r="JDU84" s="128"/>
      <c r="JDV84" s="128"/>
      <c r="JDW84" s="128"/>
      <c r="JDX84" s="128"/>
      <c r="JDY84" s="128"/>
      <c r="JDZ84" s="128"/>
      <c r="JEA84" s="128"/>
      <c r="JEB84" s="128"/>
      <c r="JEC84" s="128"/>
      <c r="JED84" s="128"/>
      <c r="JEE84" s="128"/>
      <c r="JEF84" s="128"/>
      <c r="JEG84" s="128"/>
      <c r="JNG84" s="128"/>
      <c r="JNH84" s="128"/>
      <c r="JNP84" s="128"/>
      <c r="JNQ84" s="128"/>
      <c r="JNR84" s="128"/>
      <c r="JNS84" s="128"/>
      <c r="JNT84" s="128"/>
      <c r="JNU84" s="128"/>
      <c r="JNV84" s="128"/>
      <c r="JNW84" s="128"/>
      <c r="JNX84" s="128"/>
      <c r="JNY84" s="128"/>
      <c r="JNZ84" s="128"/>
      <c r="JOA84" s="128"/>
      <c r="JOB84" s="128"/>
      <c r="JOC84" s="128"/>
      <c r="JXC84" s="128"/>
      <c r="JXD84" s="128"/>
      <c r="JXL84" s="128"/>
      <c r="JXM84" s="128"/>
      <c r="JXN84" s="128"/>
      <c r="JXO84" s="128"/>
      <c r="JXP84" s="128"/>
      <c r="JXQ84" s="128"/>
      <c r="JXR84" s="128"/>
      <c r="JXS84" s="128"/>
      <c r="JXT84" s="128"/>
      <c r="JXU84" s="128"/>
      <c r="JXV84" s="128"/>
      <c r="JXW84" s="128"/>
      <c r="JXX84" s="128"/>
      <c r="JXY84" s="128"/>
      <c r="KGY84" s="128"/>
      <c r="KGZ84" s="128"/>
      <c r="KHH84" s="128"/>
      <c r="KHI84" s="128"/>
      <c r="KHJ84" s="128"/>
      <c r="KHK84" s="128"/>
      <c r="KHL84" s="128"/>
      <c r="KHM84" s="128"/>
      <c r="KHN84" s="128"/>
      <c r="KHO84" s="128"/>
      <c r="KHP84" s="128"/>
      <c r="KHQ84" s="128"/>
      <c r="KHR84" s="128"/>
      <c r="KHS84" s="128"/>
      <c r="KHT84" s="128"/>
      <c r="KHU84" s="128"/>
      <c r="KQU84" s="128"/>
      <c r="KQV84" s="128"/>
      <c r="KRD84" s="128"/>
      <c r="KRE84" s="128"/>
      <c r="KRF84" s="128"/>
      <c r="KRG84" s="128"/>
      <c r="KRH84" s="128"/>
      <c r="KRI84" s="128"/>
      <c r="KRJ84" s="128"/>
      <c r="KRK84" s="128"/>
      <c r="KRL84" s="128"/>
      <c r="KRM84" s="128"/>
      <c r="KRN84" s="128"/>
      <c r="KRO84" s="128"/>
      <c r="KRP84" s="128"/>
      <c r="KRQ84" s="128"/>
      <c r="LAQ84" s="128"/>
      <c r="LAR84" s="128"/>
      <c r="LAZ84" s="128"/>
      <c r="LBA84" s="128"/>
      <c r="LBB84" s="128"/>
      <c r="LBC84" s="128"/>
      <c r="LBD84" s="128"/>
      <c r="LBE84" s="128"/>
      <c r="LBF84" s="128"/>
      <c r="LBG84" s="128"/>
      <c r="LBH84" s="128"/>
      <c r="LBI84" s="128"/>
      <c r="LBJ84" s="128"/>
      <c r="LBK84" s="128"/>
      <c r="LBL84" s="128"/>
      <c r="LBM84" s="128"/>
      <c r="LKM84" s="128"/>
      <c r="LKN84" s="128"/>
      <c r="LKV84" s="128"/>
      <c r="LKW84" s="128"/>
      <c r="LKX84" s="128"/>
      <c r="LKY84" s="128"/>
      <c r="LKZ84" s="128"/>
      <c r="LLA84" s="128"/>
      <c r="LLB84" s="128"/>
      <c r="LLC84" s="128"/>
      <c r="LLD84" s="128"/>
      <c r="LLE84" s="128"/>
      <c r="LLF84" s="128"/>
      <c r="LLG84" s="128"/>
      <c r="LLH84" s="128"/>
      <c r="LLI84" s="128"/>
      <c r="LUI84" s="128"/>
      <c r="LUJ84" s="128"/>
      <c r="LUR84" s="128"/>
      <c r="LUS84" s="128"/>
      <c r="LUT84" s="128"/>
      <c r="LUU84" s="128"/>
      <c r="LUV84" s="128"/>
      <c r="LUW84" s="128"/>
      <c r="LUX84" s="128"/>
      <c r="LUY84" s="128"/>
      <c r="LUZ84" s="128"/>
      <c r="LVA84" s="128"/>
      <c r="LVB84" s="128"/>
      <c r="LVC84" s="128"/>
      <c r="LVD84" s="128"/>
      <c r="LVE84" s="128"/>
      <c r="MEE84" s="128"/>
      <c r="MEF84" s="128"/>
      <c r="MEN84" s="128"/>
      <c r="MEO84" s="128"/>
      <c r="MEP84" s="128"/>
      <c r="MEQ84" s="128"/>
      <c r="MER84" s="128"/>
      <c r="MES84" s="128"/>
      <c r="MET84" s="128"/>
      <c r="MEU84" s="128"/>
      <c r="MEV84" s="128"/>
      <c r="MEW84" s="128"/>
      <c r="MEX84" s="128"/>
      <c r="MEY84" s="128"/>
      <c r="MEZ84" s="128"/>
      <c r="MFA84" s="128"/>
      <c r="MOA84" s="128"/>
      <c r="MOB84" s="128"/>
      <c r="MOJ84" s="128"/>
      <c r="MOK84" s="128"/>
      <c r="MOL84" s="128"/>
      <c r="MOM84" s="128"/>
      <c r="MON84" s="128"/>
      <c r="MOO84" s="128"/>
      <c r="MOP84" s="128"/>
      <c r="MOQ84" s="128"/>
      <c r="MOR84" s="128"/>
      <c r="MOS84" s="128"/>
      <c r="MOT84" s="128"/>
      <c r="MOU84" s="128"/>
      <c r="MOV84" s="128"/>
      <c r="MOW84" s="128"/>
      <c r="MXW84" s="128"/>
      <c r="MXX84" s="128"/>
      <c r="MYF84" s="128"/>
      <c r="MYG84" s="128"/>
      <c r="MYH84" s="128"/>
      <c r="MYI84" s="128"/>
      <c r="MYJ84" s="128"/>
      <c r="MYK84" s="128"/>
      <c r="MYL84" s="128"/>
      <c r="MYM84" s="128"/>
      <c r="MYN84" s="128"/>
      <c r="MYO84" s="128"/>
      <c r="MYP84" s="128"/>
      <c r="MYQ84" s="128"/>
      <c r="MYR84" s="128"/>
      <c r="MYS84" s="128"/>
      <c r="NHS84" s="128"/>
      <c r="NHT84" s="128"/>
      <c r="NIB84" s="128"/>
      <c r="NIC84" s="128"/>
      <c r="NID84" s="128"/>
      <c r="NIE84" s="128"/>
      <c r="NIF84" s="128"/>
      <c r="NIG84" s="128"/>
      <c r="NIH84" s="128"/>
      <c r="NII84" s="128"/>
      <c r="NIJ84" s="128"/>
      <c r="NIK84" s="128"/>
      <c r="NIL84" s="128"/>
      <c r="NIM84" s="128"/>
      <c r="NIN84" s="128"/>
      <c r="NIO84" s="128"/>
      <c r="NRO84" s="128"/>
      <c r="NRP84" s="128"/>
      <c r="NRX84" s="128"/>
      <c r="NRY84" s="128"/>
      <c r="NRZ84" s="128"/>
      <c r="NSA84" s="128"/>
      <c r="NSB84" s="128"/>
      <c r="NSC84" s="128"/>
      <c r="NSD84" s="128"/>
      <c r="NSE84" s="128"/>
      <c r="NSF84" s="128"/>
      <c r="NSG84" s="128"/>
      <c r="NSH84" s="128"/>
      <c r="NSI84" s="128"/>
      <c r="NSJ84" s="128"/>
      <c r="NSK84" s="128"/>
      <c r="OBK84" s="128"/>
      <c r="OBL84" s="128"/>
      <c r="OBT84" s="128"/>
      <c r="OBU84" s="128"/>
      <c r="OBV84" s="128"/>
      <c r="OBW84" s="128"/>
      <c r="OBX84" s="128"/>
      <c r="OBY84" s="128"/>
      <c r="OBZ84" s="128"/>
      <c r="OCA84" s="128"/>
      <c r="OCB84" s="128"/>
      <c r="OCC84" s="128"/>
      <c r="OCD84" s="128"/>
      <c r="OCE84" s="128"/>
      <c r="OCF84" s="128"/>
      <c r="OCG84" s="128"/>
      <c r="OLG84" s="128"/>
      <c r="OLH84" s="128"/>
      <c r="OLP84" s="128"/>
      <c r="OLQ84" s="128"/>
      <c r="OLR84" s="128"/>
      <c r="OLS84" s="128"/>
      <c r="OLT84" s="128"/>
      <c r="OLU84" s="128"/>
      <c r="OLV84" s="128"/>
      <c r="OLW84" s="128"/>
      <c r="OLX84" s="128"/>
      <c r="OLY84" s="128"/>
      <c r="OLZ84" s="128"/>
      <c r="OMA84" s="128"/>
      <c r="OMB84" s="128"/>
      <c r="OMC84" s="128"/>
      <c r="OVC84" s="128"/>
      <c r="OVD84" s="128"/>
      <c r="OVL84" s="128"/>
      <c r="OVM84" s="128"/>
      <c r="OVN84" s="128"/>
      <c r="OVO84" s="128"/>
      <c r="OVP84" s="128"/>
      <c r="OVQ84" s="128"/>
      <c r="OVR84" s="128"/>
      <c r="OVS84" s="128"/>
      <c r="OVT84" s="128"/>
      <c r="OVU84" s="128"/>
      <c r="OVV84" s="128"/>
      <c r="OVW84" s="128"/>
      <c r="OVX84" s="128"/>
      <c r="OVY84" s="128"/>
      <c r="PEY84" s="128"/>
      <c r="PEZ84" s="128"/>
      <c r="PFH84" s="128"/>
      <c r="PFI84" s="128"/>
      <c r="PFJ84" s="128"/>
      <c r="PFK84" s="128"/>
      <c r="PFL84" s="128"/>
      <c r="PFM84" s="128"/>
      <c r="PFN84" s="128"/>
      <c r="PFO84" s="128"/>
      <c r="PFP84" s="128"/>
      <c r="PFQ84" s="128"/>
      <c r="PFR84" s="128"/>
      <c r="PFS84" s="128"/>
      <c r="PFT84" s="128"/>
      <c r="PFU84" s="128"/>
      <c r="POU84" s="128"/>
      <c r="POV84" s="128"/>
      <c r="PPD84" s="128"/>
      <c r="PPE84" s="128"/>
      <c r="PPF84" s="128"/>
      <c r="PPG84" s="128"/>
      <c r="PPH84" s="128"/>
      <c r="PPI84" s="128"/>
      <c r="PPJ84" s="128"/>
      <c r="PPK84" s="128"/>
      <c r="PPL84" s="128"/>
      <c r="PPM84" s="128"/>
      <c r="PPN84" s="128"/>
      <c r="PPO84" s="128"/>
      <c r="PPP84" s="128"/>
      <c r="PPQ84" s="128"/>
      <c r="PYQ84" s="128"/>
      <c r="PYR84" s="128"/>
      <c r="PYZ84" s="128"/>
      <c r="PZA84" s="128"/>
      <c r="PZB84" s="128"/>
      <c r="PZC84" s="128"/>
      <c r="PZD84" s="128"/>
      <c r="PZE84" s="128"/>
      <c r="PZF84" s="128"/>
      <c r="PZG84" s="128"/>
      <c r="PZH84" s="128"/>
      <c r="PZI84" s="128"/>
      <c r="PZJ84" s="128"/>
      <c r="PZK84" s="128"/>
      <c r="PZL84" s="128"/>
      <c r="PZM84" s="128"/>
      <c r="QIM84" s="128"/>
      <c r="QIN84" s="128"/>
      <c r="QIV84" s="128"/>
      <c r="QIW84" s="128"/>
      <c r="QIX84" s="128"/>
      <c r="QIY84" s="128"/>
      <c r="QIZ84" s="128"/>
      <c r="QJA84" s="128"/>
      <c r="QJB84" s="128"/>
      <c r="QJC84" s="128"/>
      <c r="QJD84" s="128"/>
      <c r="QJE84" s="128"/>
      <c r="QJF84" s="128"/>
      <c r="QJG84" s="128"/>
      <c r="QJH84" s="128"/>
      <c r="QJI84" s="128"/>
      <c r="QSI84" s="128"/>
      <c r="QSJ84" s="128"/>
      <c r="QSR84" s="128"/>
      <c r="QSS84" s="128"/>
      <c r="QST84" s="128"/>
      <c r="QSU84" s="128"/>
      <c r="QSV84" s="128"/>
      <c r="QSW84" s="128"/>
      <c r="QSX84" s="128"/>
      <c r="QSY84" s="128"/>
      <c r="QSZ84" s="128"/>
      <c r="QTA84" s="128"/>
      <c r="QTB84" s="128"/>
      <c r="QTC84" s="128"/>
      <c r="QTD84" s="128"/>
      <c r="QTE84" s="128"/>
      <c r="RCE84" s="128"/>
      <c r="RCF84" s="128"/>
      <c r="RCN84" s="128"/>
      <c r="RCO84" s="128"/>
      <c r="RCP84" s="128"/>
      <c r="RCQ84" s="128"/>
      <c r="RCR84" s="128"/>
      <c r="RCS84" s="128"/>
      <c r="RCT84" s="128"/>
      <c r="RCU84" s="128"/>
      <c r="RCV84" s="128"/>
      <c r="RCW84" s="128"/>
      <c r="RCX84" s="128"/>
      <c r="RCY84" s="128"/>
      <c r="RCZ84" s="128"/>
      <c r="RDA84" s="128"/>
      <c r="RMA84" s="128"/>
      <c r="RMB84" s="128"/>
      <c r="RMJ84" s="128"/>
      <c r="RMK84" s="128"/>
      <c r="RML84" s="128"/>
      <c r="RMM84" s="128"/>
      <c r="RMN84" s="128"/>
      <c r="RMO84" s="128"/>
      <c r="RMP84" s="128"/>
      <c r="RMQ84" s="128"/>
      <c r="RMR84" s="128"/>
      <c r="RMS84" s="128"/>
      <c r="RMT84" s="128"/>
      <c r="RMU84" s="128"/>
      <c r="RMV84" s="128"/>
      <c r="RMW84" s="128"/>
      <c r="RVW84" s="128"/>
      <c r="RVX84" s="128"/>
      <c r="RWF84" s="128"/>
      <c r="RWG84" s="128"/>
      <c r="RWH84" s="128"/>
      <c r="RWI84" s="128"/>
      <c r="RWJ84" s="128"/>
      <c r="RWK84" s="128"/>
      <c r="RWL84" s="128"/>
      <c r="RWM84" s="128"/>
      <c r="RWN84" s="128"/>
      <c r="RWO84" s="128"/>
      <c r="RWP84" s="128"/>
      <c r="RWQ84" s="128"/>
      <c r="RWR84" s="128"/>
      <c r="RWS84" s="128"/>
      <c r="SFS84" s="128"/>
      <c r="SFT84" s="128"/>
      <c r="SGB84" s="128"/>
      <c r="SGC84" s="128"/>
      <c r="SGD84" s="128"/>
      <c r="SGE84" s="128"/>
      <c r="SGF84" s="128"/>
      <c r="SGG84" s="128"/>
      <c r="SGH84" s="128"/>
      <c r="SGI84" s="128"/>
      <c r="SGJ84" s="128"/>
      <c r="SGK84" s="128"/>
      <c r="SGL84" s="128"/>
      <c r="SGM84" s="128"/>
      <c r="SGN84" s="128"/>
      <c r="SGO84" s="128"/>
      <c r="SPO84" s="128"/>
      <c r="SPP84" s="128"/>
      <c r="SPX84" s="128"/>
      <c r="SPY84" s="128"/>
      <c r="SPZ84" s="128"/>
      <c r="SQA84" s="128"/>
      <c r="SQB84" s="128"/>
      <c r="SQC84" s="128"/>
      <c r="SQD84" s="128"/>
      <c r="SQE84" s="128"/>
      <c r="SQF84" s="128"/>
      <c r="SQG84" s="128"/>
      <c r="SQH84" s="128"/>
      <c r="SQI84" s="128"/>
      <c r="SQJ84" s="128"/>
      <c r="SQK84" s="128"/>
      <c r="SZK84" s="128"/>
      <c r="SZL84" s="128"/>
      <c r="SZT84" s="128"/>
      <c r="SZU84" s="128"/>
      <c r="SZV84" s="128"/>
      <c r="SZW84" s="128"/>
      <c r="SZX84" s="128"/>
      <c r="SZY84" s="128"/>
      <c r="SZZ84" s="128"/>
      <c r="TAA84" s="128"/>
      <c r="TAB84" s="128"/>
      <c r="TAC84" s="128"/>
      <c r="TAD84" s="128"/>
      <c r="TAE84" s="128"/>
      <c r="TAF84" s="128"/>
      <c r="TAG84" s="128"/>
      <c r="TJG84" s="128"/>
      <c r="TJH84" s="128"/>
      <c r="TJP84" s="128"/>
      <c r="TJQ84" s="128"/>
      <c r="TJR84" s="128"/>
      <c r="TJS84" s="128"/>
      <c r="TJT84" s="128"/>
      <c r="TJU84" s="128"/>
      <c r="TJV84" s="128"/>
      <c r="TJW84" s="128"/>
      <c r="TJX84" s="128"/>
      <c r="TJY84" s="128"/>
      <c r="TJZ84" s="128"/>
      <c r="TKA84" s="128"/>
      <c r="TKB84" s="128"/>
      <c r="TKC84" s="128"/>
      <c r="TTC84" s="128"/>
      <c r="TTD84" s="128"/>
      <c r="TTL84" s="128"/>
      <c r="TTM84" s="128"/>
      <c r="TTN84" s="128"/>
      <c r="TTO84" s="128"/>
      <c r="TTP84" s="128"/>
      <c r="TTQ84" s="128"/>
      <c r="TTR84" s="128"/>
      <c r="TTS84" s="128"/>
      <c r="TTT84" s="128"/>
      <c r="TTU84" s="128"/>
      <c r="TTV84" s="128"/>
      <c r="TTW84" s="128"/>
      <c r="TTX84" s="128"/>
      <c r="TTY84" s="128"/>
      <c r="UCY84" s="128"/>
      <c r="UCZ84" s="128"/>
      <c r="UDH84" s="128"/>
      <c r="UDI84" s="128"/>
      <c r="UDJ84" s="128"/>
      <c r="UDK84" s="128"/>
      <c r="UDL84" s="128"/>
      <c r="UDM84" s="128"/>
      <c r="UDN84" s="128"/>
      <c r="UDO84" s="128"/>
      <c r="UDP84" s="128"/>
      <c r="UDQ84" s="128"/>
      <c r="UDR84" s="128"/>
      <c r="UDS84" s="128"/>
      <c r="UDT84" s="128"/>
      <c r="UDU84" s="128"/>
      <c r="UMU84" s="128"/>
      <c r="UMV84" s="128"/>
      <c r="UND84" s="128"/>
      <c r="UNE84" s="128"/>
      <c r="UNF84" s="128"/>
      <c r="UNG84" s="128"/>
      <c r="UNH84" s="128"/>
      <c r="UNI84" s="128"/>
      <c r="UNJ84" s="128"/>
      <c r="UNK84" s="128"/>
      <c r="UNL84" s="128"/>
      <c r="UNM84" s="128"/>
      <c r="UNN84" s="128"/>
      <c r="UNO84" s="128"/>
      <c r="UNP84" s="128"/>
      <c r="UNQ84" s="128"/>
      <c r="UWQ84" s="128"/>
      <c r="UWR84" s="128"/>
      <c r="UWZ84" s="128"/>
      <c r="UXA84" s="128"/>
      <c r="UXB84" s="128"/>
      <c r="UXC84" s="128"/>
      <c r="UXD84" s="128"/>
      <c r="UXE84" s="128"/>
      <c r="UXF84" s="128"/>
      <c r="UXG84" s="128"/>
      <c r="UXH84" s="128"/>
      <c r="UXI84" s="128"/>
      <c r="UXJ84" s="128"/>
      <c r="UXK84" s="128"/>
      <c r="UXL84" s="128"/>
      <c r="UXM84" s="128"/>
      <c r="VGM84" s="128"/>
      <c r="VGN84" s="128"/>
      <c r="VGV84" s="128"/>
      <c r="VGW84" s="128"/>
      <c r="VGX84" s="128"/>
      <c r="VGY84" s="128"/>
      <c r="VGZ84" s="128"/>
      <c r="VHA84" s="128"/>
      <c r="VHB84" s="128"/>
      <c r="VHC84" s="128"/>
      <c r="VHD84" s="128"/>
      <c r="VHE84" s="128"/>
      <c r="VHF84" s="128"/>
      <c r="VHG84" s="128"/>
      <c r="VHH84" s="128"/>
      <c r="VHI84" s="128"/>
      <c r="VQI84" s="128"/>
      <c r="VQJ84" s="128"/>
      <c r="VQR84" s="128"/>
      <c r="VQS84" s="128"/>
      <c r="VQT84" s="128"/>
      <c r="VQU84" s="128"/>
      <c r="VQV84" s="128"/>
      <c r="VQW84" s="128"/>
      <c r="VQX84" s="128"/>
      <c r="VQY84" s="128"/>
      <c r="VQZ84" s="128"/>
      <c r="VRA84" s="128"/>
      <c r="VRB84" s="128"/>
      <c r="VRC84" s="128"/>
      <c r="VRD84" s="128"/>
      <c r="VRE84" s="128"/>
      <c r="WAE84" s="128"/>
      <c r="WAF84" s="128"/>
      <c r="WAN84" s="128"/>
      <c r="WAO84" s="128"/>
      <c r="WAP84" s="128"/>
      <c r="WAQ84" s="128"/>
      <c r="WAR84" s="128"/>
      <c r="WAS84" s="128"/>
      <c r="WAT84" s="128"/>
      <c r="WAU84" s="128"/>
      <c r="WAV84" s="128"/>
      <c r="WAW84" s="128"/>
      <c r="WAX84" s="128"/>
      <c r="WAY84" s="128"/>
      <c r="WAZ84" s="128"/>
      <c r="WBA84" s="128"/>
      <c r="WKA84" s="128"/>
      <c r="WKB84" s="128"/>
      <c r="WKJ84" s="128"/>
      <c r="WKK84" s="128"/>
      <c r="WKL84" s="128"/>
      <c r="WKM84" s="128"/>
      <c r="WKN84" s="128"/>
      <c r="WKO84" s="128"/>
      <c r="WKP84" s="128"/>
      <c r="WKQ84" s="128"/>
      <c r="WKR84" s="128"/>
      <c r="WKS84" s="128"/>
      <c r="WKT84" s="128"/>
      <c r="WKU84" s="128"/>
      <c r="WKV84" s="128"/>
      <c r="WKW84" s="128"/>
      <c r="WTW84" s="128"/>
      <c r="WTX84" s="128"/>
      <c r="WUF84" s="128"/>
      <c r="WUG84" s="128"/>
      <c r="WUH84" s="128"/>
      <c r="WUI84" s="128"/>
      <c r="WUJ84" s="128"/>
      <c r="WUK84" s="128"/>
      <c r="WUL84" s="128"/>
      <c r="WUM84" s="128"/>
      <c r="WUN84" s="128"/>
      <c r="WUO84" s="128"/>
      <c r="WUP84" s="128"/>
      <c r="WUQ84" s="128"/>
      <c r="WUR84" s="128"/>
      <c r="WUS84" s="128"/>
    </row>
    <row r="85" spans="1:1009 1243:2033 2267:3057 3291:4081 4315:5105 5339:6129 6363:7153 7387:8177 8411:9201 9435:10225 10459:11249 11483:12273 12507:13297 13531:14321 14555:15345 15579:16113" ht="45" customHeight="1" outlineLevel="1">
      <c r="A85" s="137"/>
      <c r="B85" s="284" t="s">
        <v>444</v>
      </c>
      <c r="C85" s="248"/>
      <c r="D85" s="258"/>
      <c r="E85" s="257"/>
      <c r="F85" s="258"/>
      <c r="G85" s="245"/>
      <c r="H85" s="229">
        <f t="shared" si="6"/>
        <v>26.25</v>
      </c>
      <c r="I85" s="247"/>
      <c r="J85" s="285">
        <f>26250000/1000000</f>
        <v>26.25</v>
      </c>
      <c r="K85" s="247"/>
      <c r="L85" s="247"/>
      <c r="M85" s="248"/>
      <c r="HK85" s="128"/>
      <c r="HL85" s="128"/>
      <c r="HT85" s="128"/>
      <c r="HU85" s="128"/>
      <c r="HV85" s="128"/>
      <c r="HW85" s="128"/>
      <c r="HX85" s="128"/>
      <c r="HY85" s="128"/>
      <c r="HZ85" s="128"/>
      <c r="IA85" s="128"/>
      <c r="IB85" s="128"/>
      <c r="IC85" s="128"/>
      <c r="ID85" s="128"/>
      <c r="IE85" s="128"/>
      <c r="IF85" s="128"/>
      <c r="IG85" s="128"/>
      <c r="RG85" s="128"/>
      <c r="RH85" s="128"/>
      <c r="RP85" s="128"/>
      <c r="RQ85" s="128"/>
      <c r="RR85" s="128"/>
      <c r="RS85" s="128"/>
      <c r="RT85" s="128"/>
      <c r="RU85" s="128"/>
      <c r="RV85" s="128"/>
      <c r="RW85" s="128"/>
      <c r="RX85" s="128"/>
      <c r="RY85" s="128"/>
      <c r="RZ85" s="128"/>
      <c r="SA85" s="128"/>
      <c r="SB85" s="128"/>
      <c r="SC85" s="128"/>
      <c r="ABC85" s="128"/>
      <c r="ABD85" s="128"/>
      <c r="ABL85" s="128"/>
      <c r="ABM85" s="128"/>
      <c r="ABN85" s="128"/>
      <c r="ABO85" s="128"/>
      <c r="ABP85" s="128"/>
      <c r="ABQ85" s="128"/>
      <c r="ABR85" s="128"/>
      <c r="ABS85" s="128"/>
      <c r="ABT85" s="128"/>
      <c r="ABU85" s="128"/>
      <c r="ABV85" s="128"/>
      <c r="ABW85" s="128"/>
      <c r="ABX85" s="128"/>
      <c r="ABY85" s="128"/>
      <c r="AKY85" s="128"/>
      <c r="AKZ85" s="128"/>
      <c r="ALH85" s="128"/>
      <c r="ALI85" s="128"/>
      <c r="ALJ85" s="128"/>
      <c r="ALK85" s="128"/>
      <c r="ALL85" s="128"/>
      <c r="ALM85" s="128"/>
      <c r="ALN85" s="128"/>
      <c r="ALO85" s="128"/>
      <c r="ALP85" s="128"/>
      <c r="ALQ85" s="128"/>
      <c r="ALR85" s="128"/>
      <c r="ALS85" s="128"/>
      <c r="ALT85" s="128"/>
      <c r="ALU85" s="128"/>
      <c r="AUU85" s="128"/>
      <c r="AUV85" s="128"/>
      <c r="AVD85" s="128"/>
      <c r="AVE85" s="128"/>
      <c r="AVF85" s="128"/>
      <c r="AVG85" s="128"/>
      <c r="AVH85" s="128"/>
      <c r="AVI85" s="128"/>
      <c r="AVJ85" s="128"/>
      <c r="AVK85" s="128"/>
      <c r="AVL85" s="128"/>
      <c r="AVM85" s="128"/>
      <c r="AVN85" s="128"/>
      <c r="AVO85" s="128"/>
      <c r="AVP85" s="128"/>
      <c r="AVQ85" s="128"/>
      <c r="BEQ85" s="128"/>
      <c r="BER85" s="128"/>
      <c r="BEZ85" s="128"/>
      <c r="BFA85" s="128"/>
      <c r="BFB85" s="128"/>
      <c r="BFC85" s="128"/>
      <c r="BFD85" s="128"/>
      <c r="BFE85" s="128"/>
      <c r="BFF85" s="128"/>
      <c r="BFG85" s="128"/>
      <c r="BFH85" s="128"/>
      <c r="BFI85" s="128"/>
      <c r="BFJ85" s="128"/>
      <c r="BFK85" s="128"/>
      <c r="BFL85" s="128"/>
      <c r="BFM85" s="128"/>
      <c r="BOM85" s="128"/>
      <c r="BON85" s="128"/>
      <c r="BOV85" s="128"/>
      <c r="BOW85" s="128"/>
      <c r="BOX85" s="128"/>
      <c r="BOY85" s="128"/>
      <c r="BOZ85" s="128"/>
      <c r="BPA85" s="128"/>
      <c r="BPB85" s="128"/>
      <c r="BPC85" s="128"/>
      <c r="BPD85" s="128"/>
      <c r="BPE85" s="128"/>
      <c r="BPF85" s="128"/>
      <c r="BPG85" s="128"/>
      <c r="BPH85" s="128"/>
      <c r="BPI85" s="128"/>
      <c r="BYI85" s="128"/>
      <c r="BYJ85" s="128"/>
      <c r="BYR85" s="128"/>
      <c r="BYS85" s="128"/>
      <c r="BYT85" s="128"/>
      <c r="BYU85" s="128"/>
      <c r="BYV85" s="128"/>
      <c r="BYW85" s="128"/>
      <c r="BYX85" s="128"/>
      <c r="BYY85" s="128"/>
      <c r="BYZ85" s="128"/>
      <c r="BZA85" s="128"/>
      <c r="BZB85" s="128"/>
      <c r="BZC85" s="128"/>
      <c r="BZD85" s="128"/>
      <c r="BZE85" s="128"/>
      <c r="CIE85" s="128"/>
      <c r="CIF85" s="128"/>
      <c r="CIN85" s="128"/>
      <c r="CIO85" s="128"/>
      <c r="CIP85" s="128"/>
      <c r="CIQ85" s="128"/>
      <c r="CIR85" s="128"/>
      <c r="CIS85" s="128"/>
      <c r="CIT85" s="128"/>
      <c r="CIU85" s="128"/>
      <c r="CIV85" s="128"/>
      <c r="CIW85" s="128"/>
      <c r="CIX85" s="128"/>
      <c r="CIY85" s="128"/>
      <c r="CIZ85" s="128"/>
      <c r="CJA85" s="128"/>
      <c r="CSA85" s="128"/>
      <c r="CSB85" s="128"/>
      <c r="CSJ85" s="128"/>
      <c r="CSK85" s="128"/>
      <c r="CSL85" s="128"/>
      <c r="CSM85" s="128"/>
      <c r="CSN85" s="128"/>
      <c r="CSO85" s="128"/>
      <c r="CSP85" s="128"/>
      <c r="CSQ85" s="128"/>
      <c r="CSR85" s="128"/>
      <c r="CSS85" s="128"/>
      <c r="CST85" s="128"/>
      <c r="CSU85" s="128"/>
      <c r="CSV85" s="128"/>
      <c r="CSW85" s="128"/>
      <c r="DBW85" s="128"/>
      <c r="DBX85" s="128"/>
      <c r="DCF85" s="128"/>
      <c r="DCG85" s="128"/>
      <c r="DCH85" s="128"/>
      <c r="DCI85" s="128"/>
      <c r="DCJ85" s="128"/>
      <c r="DCK85" s="128"/>
      <c r="DCL85" s="128"/>
      <c r="DCM85" s="128"/>
      <c r="DCN85" s="128"/>
      <c r="DCO85" s="128"/>
      <c r="DCP85" s="128"/>
      <c r="DCQ85" s="128"/>
      <c r="DCR85" s="128"/>
      <c r="DCS85" s="128"/>
      <c r="DLS85" s="128"/>
      <c r="DLT85" s="128"/>
      <c r="DMB85" s="128"/>
      <c r="DMC85" s="128"/>
      <c r="DMD85" s="128"/>
      <c r="DME85" s="128"/>
      <c r="DMF85" s="128"/>
      <c r="DMG85" s="128"/>
      <c r="DMH85" s="128"/>
      <c r="DMI85" s="128"/>
      <c r="DMJ85" s="128"/>
      <c r="DMK85" s="128"/>
      <c r="DML85" s="128"/>
      <c r="DMM85" s="128"/>
      <c r="DMN85" s="128"/>
      <c r="DMO85" s="128"/>
      <c r="DVO85" s="128"/>
      <c r="DVP85" s="128"/>
      <c r="DVX85" s="128"/>
      <c r="DVY85" s="128"/>
      <c r="DVZ85" s="128"/>
      <c r="DWA85" s="128"/>
      <c r="DWB85" s="128"/>
      <c r="DWC85" s="128"/>
      <c r="DWD85" s="128"/>
      <c r="DWE85" s="128"/>
      <c r="DWF85" s="128"/>
      <c r="DWG85" s="128"/>
      <c r="DWH85" s="128"/>
      <c r="DWI85" s="128"/>
      <c r="DWJ85" s="128"/>
      <c r="DWK85" s="128"/>
      <c r="EFK85" s="128"/>
      <c r="EFL85" s="128"/>
      <c r="EFT85" s="128"/>
      <c r="EFU85" s="128"/>
      <c r="EFV85" s="128"/>
      <c r="EFW85" s="128"/>
      <c r="EFX85" s="128"/>
      <c r="EFY85" s="128"/>
      <c r="EFZ85" s="128"/>
      <c r="EGA85" s="128"/>
      <c r="EGB85" s="128"/>
      <c r="EGC85" s="128"/>
      <c r="EGD85" s="128"/>
      <c r="EGE85" s="128"/>
      <c r="EGF85" s="128"/>
      <c r="EGG85" s="128"/>
      <c r="EPG85" s="128"/>
      <c r="EPH85" s="128"/>
      <c r="EPP85" s="128"/>
      <c r="EPQ85" s="128"/>
      <c r="EPR85" s="128"/>
      <c r="EPS85" s="128"/>
      <c r="EPT85" s="128"/>
      <c r="EPU85" s="128"/>
      <c r="EPV85" s="128"/>
      <c r="EPW85" s="128"/>
      <c r="EPX85" s="128"/>
      <c r="EPY85" s="128"/>
      <c r="EPZ85" s="128"/>
      <c r="EQA85" s="128"/>
      <c r="EQB85" s="128"/>
      <c r="EQC85" s="128"/>
      <c r="EZC85" s="128"/>
      <c r="EZD85" s="128"/>
      <c r="EZL85" s="128"/>
      <c r="EZM85" s="128"/>
      <c r="EZN85" s="128"/>
      <c r="EZO85" s="128"/>
      <c r="EZP85" s="128"/>
      <c r="EZQ85" s="128"/>
      <c r="EZR85" s="128"/>
      <c r="EZS85" s="128"/>
      <c r="EZT85" s="128"/>
      <c r="EZU85" s="128"/>
      <c r="EZV85" s="128"/>
      <c r="EZW85" s="128"/>
      <c r="EZX85" s="128"/>
      <c r="EZY85" s="128"/>
      <c r="FIY85" s="128"/>
      <c r="FIZ85" s="128"/>
      <c r="FJH85" s="128"/>
      <c r="FJI85" s="128"/>
      <c r="FJJ85" s="128"/>
      <c r="FJK85" s="128"/>
      <c r="FJL85" s="128"/>
      <c r="FJM85" s="128"/>
      <c r="FJN85" s="128"/>
      <c r="FJO85" s="128"/>
      <c r="FJP85" s="128"/>
      <c r="FJQ85" s="128"/>
      <c r="FJR85" s="128"/>
      <c r="FJS85" s="128"/>
      <c r="FJT85" s="128"/>
      <c r="FJU85" s="128"/>
      <c r="FSU85" s="128"/>
      <c r="FSV85" s="128"/>
      <c r="FTD85" s="128"/>
      <c r="FTE85" s="128"/>
      <c r="FTF85" s="128"/>
      <c r="FTG85" s="128"/>
      <c r="FTH85" s="128"/>
      <c r="FTI85" s="128"/>
      <c r="FTJ85" s="128"/>
      <c r="FTK85" s="128"/>
      <c r="FTL85" s="128"/>
      <c r="FTM85" s="128"/>
      <c r="FTN85" s="128"/>
      <c r="FTO85" s="128"/>
      <c r="FTP85" s="128"/>
      <c r="FTQ85" s="128"/>
      <c r="GCQ85" s="128"/>
      <c r="GCR85" s="128"/>
      <c r="GCZ85" s="128"/>
      <c r="GDA85" s="128"/>
      <c r="GDB85" s="128"/>
      <c r="GDC85" s="128"/>
      <c r="GDD85" s="128"/>
      <c r="GDE85" s="128"/>
      <c r="GDF85" s="128"/>
      <c r="GDG85" s="128"/>
      <c r="GDH85" s="128"/>
      <c r="GDI85" s="128"/>
      <c r="GDJ85" s="128"/>
      <c r="GDK85" s="128"/>
      <c r="GDL85" s="128"/>
      <c r="GDM85" s="128"/>
      <c r="GMM85" s="128"/>
      <c r="GMN85" s="128"/>
      <c r="GMV85" s="128"/>
      <c r="GMW85" s="128"/>
      <c r="GMX85" s="128"/>
      <c r="GMY85" s="128"/>
      <c r="GMZ85" s="128"/>
      <c r="GNA85" s="128"/>
      <c r="GNB85" s="128"/>
      <c r="GNC85" s="128"/>
      <c r="GND85" s="128"/>
      <c r="GNE85" s="128"/>
      <c r="GNF85" s="128"/>
      <c r="GNG85" s="128"/>
      <c r="GNH85" s="128"/>
      <c r="GNI85" s="128"/>
      <c r="GWI85" s="128"/>
      <c r="GWJ85" s="128"/>
      <c r="GWR85" s="128"/>
      <c r="GWS85" s="128"/>
      <c r="GWT85" s="128"/>
      <c r="GWU85" s="128"/>
      <c r="GWV85" s="128"/>
      <c r="GWW85" s="128"/>
      <c r="GWX85" s="128"/>
      <c r="GWY85" s="128"/>
      <c r="GWZ85" s="128"/>
      <c r="GXA85" s="128"/>
      <c r="GXB85" s="128"/>
      <c r="GXC85" s="128"/>
      <c r="GXD85" s="128"/>
      <c r="GXE85" s="128"/>
      <c r="HGE85" s="128"/>
      <c r="HGF85" s="128"/>
      <c r="HGN85" s="128"/>
      <c r="HGO85" s="128"/>
      <c r="HGP85" s="128"/>
      <c r="HGQ85" s="128"/>
      <c r="HGR85" s="128"/>
      <c r="HGS85" s="128"/>
      <c r="HGT85" s="128"/>
      <c r="HGU85" s="128"/>
      <c r="HGV85" s="128"/>
      <c r="HGW85" s="128"/>
      <c r="HGX85" s="128"/>
      <c r="HGY85" s="128"/>
      <c r="HGZ85" s="128"/>
      <c r="HHA85" s="128"/>
      <c r="HQA85" s="128"/>
      <c r="HQB85" s="128"/>
      <c r="HQJ85" s="128"/>
      <c r="HQK85" s="128"/>
      <c r="HQL85" s="128"/>
      <c r="HQM85" s="128"/>
      <c r="HQN85" s="128"/>
      <c r="HQO85" s="128"/>
      <c r="HQP85" s="128"/>
      <c r="HQQ85" s="128"/>
      <c r="HQR85" s="128"/>
      <c r="HQS85" s="128"/>
      <c r="HQT85" s="128"/>
      <c r="HQU85" s="128"/>
      <c r="HQV85" s="128"/>
      <c r="HQW85" s="128"/>
      <c r="HZW85" s="128"/>
      <c r="HZX85" s="128"/>
      <c r="IAF85" s="128"/>
      <c r="IAG85" s="128"/>
      <c r="IAH85" s="128"/>
      <c r="IAI85" s="128"/>
      <c r="IAJ85" s="128"/>
      <c r="IAK85" s="128"/>
      <c r="IAL85" s="128"/>
      <c r="IAM85" s="128"/>
      <c r="IAN85" s="128"/>
      <c r="IAO85" s="128"/>
      <c r="IAP85" s="128"/>
      <c r="IAQ85" s="128"/>
      <c r="IAR85" s="128"/>
      <c r="IAS85" s="128"/>
      <c r="IJS85" s="128"/>
      <c r="IJT85" s="128"/>
      <c r="IKB85" s="128"/>
      <c r="IKC85" s="128"/>
      <c r="IKD85" s="128"/>
      <c r="IKE85" s="128"/>
      <c r="IKF85" s="128"/>
      <c r="IKG85" s="128"/>
      <c r="IKH85" s="128"/>
      <c r="IKI85" s="128"/>
      <c r="IKJ85" s="128"/>
      <c r="IKK85" s="128"/>
      <c r="IKL85" s="128"/>
      <c r="IKM85" s="128"/>
      <c r="IKN85" s="128"/>
      <c r="IKO85" s="128"/>
      <c r="ITO85" s="128"/>
      <c r="ITP85" s="128"/>
      <c r="ITX85" s="128"/>
      <c r="ITY85" s="128"/>
      <c r="ITZ85" s="128"/>
      <c r="IUA85" s="128"/>
      <c r="IUB85" s="128"/>
      <c r="IUC85" s="128"/>
      <c r="IUD85" s="128"/>
      <c r="IUE85" s="128"/>
      <c r="IUF85" s="128"/>
      <c r="IUG85" s="128"/>
      <c r="IUH85" s="128"/>
      <c r="IUI85" s="128"/>
      <c r="IUJ85" s="128"/>
      <c r="IUK85" s="128"/>
      <c r="JDK85" s="128"/>
      <c r="JDL85" s="128"/>
      <c r="JDT85" s="128"/>
      <c r="JDU85" s="128"/>
      <c r="JDV85" s="128"/>
      <c r="JDW85" s="128"/>
      <c r="JDX85" s="128"/>
      <c r="JDY85" s="128"/>
      <c r="JDZ85" s="128"/>
      <c r="JEA85" s="128"/>
      <c r="JEB85" s="128"/>
      <c r="JEC85" s="128"/>
      <c r="JED85" s="128"/>
      <c r="JEE85" s="128"/>
      <c r="JEF85" s="128"/>
      <c r="JEG85" s="128"/>
      <c r="JNG85" s="128"/>
      <c r="JNH85" s="128"/>
      <c r="JNP85" s="128"/>
      <c r="JNQ85" s="128"/>
      <c r="JNR85" s="128"/>
      <c r="JNS85" s="128"/>
      <c r="JNT85" s="128"/>
      <c r="JNU85" s="128"/>
      <c r="JNV85" s="128"/>
      <c r="JNW85" s="128"/>
      <c r="JNX85" s="128"/>
      <c r="JNY85" s="128"/>
      <c r="JNZ85" s="128"/>
      <c r="JOA85" s="128"/>
      <c r="JOB85" s="128"/>
      <c r="JOC85" s="128"/>
      <c r="JXC85" s="128"/>
      <c r="JXD85" s="128"/>
      <c r="JXL85" s="128"/>
      <c r="JXM85" s="128"/>
      <c r="JXN85" s="128"/>
      <c r="JXO85" s="128"/>
      <c r="JXP85" s="128"/>
      <c r="JXQ85" s="128"/>
      <c r="JXR85" s="128"/>
      <c r="JXS85" s="128"/>
      <c r="JXT85" s="128"/>
      <c r="JXU85" s="128"/>
      <c r="JXV85" s="128"/>
      <c r="JXW85" s="128"/>
      <c r="JXX85" s="128"/>
      <c r="JXY85" s="128"/>
      <c r="KGY85" s="128"/>
      <c r="KGZ85" s="128"/>
      <c r="KHH85" s="128"/>
      <c r="KHI85" s="128"/>
      <c r="KHJ85" s="128"/>
      <c r="KHK85" s="128"/>
      <c r="KHL85" s="128"/>
      <c r="KHM85" s="128"/>
      <c r="KHN85" s="128"/>
      <c r="KHO85" s="128"/>
      <c r="KHP85" s="128"/>
      <c r="KHQ85" s="128"/>
      <c r="KHR85" s="128"/>
      <c r="KHS85" s="128"/>
      <c r="KHT85" s="128"/>
      <c r="KHU85" s="128"/>
      <c r="KQU85" s="128"/>
      <c r="KQV85" s="128"/>
      <c r="KRD85" s="128"/>
      <c r="KRE85" s="128"/>
      <c r="KRF85" s="128"/>
      <c r="KRG85" s="128"/>
      <c r="KRH85" s="128"/>
      <c r="KRI85" s="128"/>
      <c r="KRJ85" s="128"/>
      <c r="KRK85" s="128"/>
      <c r="KRL85" s="128"/>
      <c r="KRM85" s="128"/>
      <c r="KRN85" s="128"/>
      <c r="KRO85" s="128"/>
      <c r="KRP85" s="128"/>
      <c r="KRQ85" s="128"/>
      <c r="LAQ85" s="128"/>
      <c r="LAR85" s="128"/>
      <c r="LAZ85" s="128"/>
      <c r="LBA85" s="128"/>
      <c r="LBB85" s="128"/>
      <c r="LBC85" s="128"/>
      <c r="LBD85" s="128"/>
      <c r="LBE85" s="128"/>
      <c r="LBF85" s="128"/>
      <c r="LBG85" s="128"/>
      <c r="LBH85" s="128"/>
      <c r="LBI85" s="128"/>
      <c r="LBJ85" s="128"/>
      <c r="LBK85" s="128"/>
      <c r="LBL85" s="128"/>
      <c r="LBM85" s="128"/>
      <c r="LKM85" s="128"/>
      <c r="LKN85" s="128"/>
      <c r="LKV85" s="128"/>
      <c r="LKW85" s="128"/>
      <c r="LKX85" s="128"/>
      <c r="LKY85" s="128"/>
      <c r="LKZ85" s="128"/>
      <c r="LLA85" s="128"/>
      <c r="LLB85" s="128"/>
      <c r="LLC85" s="128"/>
      <c r="LLD85" s="128"/>
      <c r="LLE85" s="128"/>
      <c r="LLF85" s="128"/>
      <c r="LLG85" s="128"/>
      <c r="LLH85" s="128"/>
      <c r="LLI85" s="128"/>
      <c r="LUI85" s="128"/>
      <c r="LUJ85" s="128"/>
      <c r="LUR85" s="128"/>
      <c r="LUS85" s="128"/>
      <c r="LUT85" s="128"/>
      <c r="LUU85" s="128"/>
      <c r="LUV85" s="128"/>
      <c r="LUW85" s="128"/>
      <c r="LUX85" s="128"/>
      <c r="LUY85" s="128"/>
      <c r="LUZ85" s="128"/>
      <c r="LVA85" s="128"/>
      <c r="LVB85" s="128"/>
      <c r="LVC85" s="128"/>
      <c r="LVD85" s="128"/>
      <c r="LVE85" s="128"/>
      <c r="MEE85" s="128"/>
      <c r="MEF85" s="128"/>
      <c r="MEN85" s="128"/>
      <c r="MEO85" s="128"/>
      <c r="MEP85" s="128"/>
      <c r="MEQ85" s="128"/>
      <c r="MER85" s="128"/>
      <c r="MES85" s="128"/>
      <c r="MET85" s="128"/>
      <c r="MEU85" s="128"/>
      <c r="MEV85" s="128"/>
      <c r="MEW85" s="128"/>
      <c r="MEX85" s="128"/>
      <c r="MEY85" s="128"/>
      <c r="MEZ85" s="128"/>
      <c r="MFA85" s="128"/>
      <c r="MOA85" s="128"/>
      <c r="MOB85" s="128"/>
      <c r="MOJ85" s="128"/>
      <c r="MOK85" s="128"/>
      <c r="MOL85" s="128"/>
      <c r="MOM85" s="128"/>
      <c r="MON85" s="128"/>
      <c r="MOO85" s="128"/>
      <c r="MOP85" s="128"/>
      <c r="MOQ85" s="128"/>
      <c r="MOR85" s="128"/>
      <c r="MOS85" s="128"/>
      <c r="MOT85" s="128"/>
      <c r="MOU85" s="128"/>
      <c r="MOV85" s="128"/>
      <c r="MOW85" s="128"/>
      <c r="MXW85" s="128"/>
      <c r="MXX85" s="128"/>
      <c r="MYF85" s="128"/>
      <c r="MYG85" s="128"/>
      <c r="MYH85" s="128"/>
      <c r="MYI85" s="128"/>
      <c r="MYJ85" s="128"/>
      <c r="MYK85" s="128"/>
      <c r="MYL85" s="128"/>
      <c r="MYM85" s="128"/>
      <c r="MYN85" s="128"/>
      <c r="MYO85" s="128"/>
      <c r="MYP85" s="128"/>
      <c r="MYQ85" s="128"/>
      <c r="MYR85" s="128"/>
      <c r="MYS85" s="128"/>
      <c r="NHS85" s="128"/>
      <c r="NHT85" s="128"/>
      <c r="NIB85" s="128"/>
      <c r="NIC85" s="128"/>
      <c r="NID85" s="128"/>
      <c r="NIE85" s="128"/>
      <c r="NIF85" s="128"/>
      <c r="NIG85" s="128"/>
      <c r="NIH85" s="128"/>
      <c r="NII85" s="128"/>
      <c r="NIJ85" s="128"/>
      <c r="NIK85" s="128"/>
      <c r="NIL85" s="128"/>
      <c r="NIM85" s="128"/>
      <c r="NIN85" s="128"/>
      <c r="NIO85" s="128"/>
      <c r="NRO85" s="128"/>
      <c r="NRP85" s="128"/>
      <c r="NRX85" s="128"/>
      <c r="NRY85" s="128"/>
      <c r="NRZ85" s="128"/>
      <c r="NSA85" s="128"/>
      <c r="NSB85" s="128"/>
      <c r="NSC85" s="128"/>
      <c r="NSD85" s="128"/>
      <c r="NSE85" s="128"/>
      <c r="NSF85" s="128"/>
      <c r="NSG85" s="128"/>
      <c r="NSH85" s="128"/>
      <c r="NSI85" s="128"/>
      <c r="NSJ85" s="128"/>
      <c r="NSK85" s="128"/>
      <c r="OBK85" s="128"/>
      <c r="OBL85" s="128"/>
      <c r="OBT85" s="128"/>
      <c r="OBU85" s="128"/>
      <c r="OBV85" s="128"/>
      <c r="OBW85" s="128"/>
      <c r="OBX85" s="128"/>
      <c r="OBY85" s="128"/>
      <c r="OBZ85" s="128"/>
      <c r="OCA85" s="128"/>
      <c r="OCB85" s="128"/>
      <c r="OCC85" s="128"/>
      <c r="OCD85" s="128"/>
      <c r="OCE85" s="128"/>
      <c r="OCF85" s="128"/>
      <c r="OCG85" s="128"/>
      <c r="OLG85" s="128"/>
      <c r="OLH85" s="128"/>
      <c r="OLP85" s="128"/>
      <c r="OLQ85" s="128"/>
      <c r="OLR85" s="128"/>
      <c r="OLS85" s="128"/>
      <c r="OLT85" s="128"/>
      <c r="OLU85" s="128"/>
      <c r="OLV85" s="128"/>
      <c r="OLW85" s="128"/>
      <c r="OLX85" s="128"/>
      <c r="OLY85" s="128"/>
      <c r="OLZ85" s="128"/>
      <c r="OMA85" s="128"/>
      <c r="OMB85" s="128"/>
      <c r="OMC85" s="128"/>
      <c r="OVC85" s="128"/>
      <c r="OVD85" s="128"/>
      <c r="OVL85" s="128"/>
      <c r="OVM85" s="128"/>
      <c r="OVN85" s="128"/>
      <c r="OVO85" s="128"/>
      <c r="OVP85" s="128"/>
      <c r="OVQ85" s="128"/>
      <c r="OVR85" s="128"/>
      <c r="OVS85" s="128"/>
      <c r="OVT85" s="128"/>
      <c r="OVU85" s="128"/>
      <c r="OVV85" s="128"/>
      <c r="OVW85" s="128"/>
      <c r="OVX85" s="128"/>
      <c r="OVY85" s="128"/>
      <c r="PEY85" s="128"/>
      <c r="PEZ85" s="128"/>
      <c r="PFH85" s="128"/>
      <c r="PFI85" s="128"/>
      <c r="PFJ85" s="128"/>
      <c r="PFK85" s="128"/>
      <c r="PFL85" s="128"/>
      <c r="PFM85" s="128"/>
      <c r="PFN85" s="128"/>
      <c r="PFO85" s="128"/>
      <c r="PFP85" s="128"/>
      <c r="PFQ85" s="128"/>
      <c r="PFR85" s="128"/>
      <c r="PFS85" s="128"/>
      <c r="PFT85" s="128"/>
      <c r="PFU85" s="128"/>
      <c r="POU85" s="128"/>
      <c r="POV85" s="128"/>
      <c r="PPD85" s="128"/>
      <c r="PPE85" s="128"/>
      <c r="PPF85" s="128"/>
      <c r="PPG85" s="128"/>
      <c r="PPH85" s="128"/>
      <c r="PPI85" s="128"/>
      <c r="PPJ85" s="128"/>
      <c r="PPK85" s="128"/>
      <c r="PPL85" s="128"/>
      <c r="PPM85" s="128"/>
      <c r="PPN85" s="128"/>
      <c r="PPO85" s="128"/>
      <c r="PPP85" s="128"/>
      <c r="PPQ85" s="128"/>
      <c r="PYQ85" s="128"/>
      <c r="PYR85" s="128"/>
      <c r="PYZ85" s="128"/>
      <c r="PZA85" s="128"/>
      <c r="PZB85" s="128"/>
      <c r="PZC85" s="128"/>
      <c r="PZD85" s="128"/>
      <c r="PZE85" s="128"/>
      <c r="PZF85" s="128"/>
      <c r="PZG85" s="128"/>
      <c r="PZH85" s="128"/>
      <c r="PZI85" s="128"/>
      <c r="PZJ85" s="128"/>
      <c r="PZK85" s="128"/>
      <c r="PZL85" s="128"/>
      <c r="PZM85" s="128"/>
      <c r="QIM85" s="128"/>
      <c r="QIN85" s="128"/>
      <c r="QIV85" s="128"/>
      <c r="QIW85" s="128"/>
      <c r="QIX85" s="128"/>
      <c r="QIY85" s="128"/>
      <c r="QIZ85" s="128"/>
      <c r="QJA85" s="128"/>
      <c r="QJB85" s="128"/>
      <c r="QJC85" s="128"/>
      <c r="QJD85" s="128"/>
      <c r="QJE85" s="128"/>
      <c r="QJF85" s="128"/>
      <c r="QJG85" s="128"/>
      <c r="QJH85" s="128"/>
      <c r="QJI85" s="128"/>
      <c r="QSI85" s="128"/>
      <c r="QSJ85" s="128"/>
      <c r="QSR85" s="128"/>
      <c r="QSS85" s="128"/>
      <c r="QST85" s="128"/>
      <c r="QSU85" s="128"/>
      <c r="QSV85" s="128"/>
      <c r="QSW85" s="128"/>
      <c r="QSX85" s="128"/>
      <c r="QSY85" s="128"/>
      <c r="QSZ85" s="128"/>
      <c r="QTA85" s="128"/>
      <c r="QTB85" s="128"/>
      <c r="QTC85" s="128"/>
      <c r="QTD85" s="128"/>
      <c r="QTE85" s="128"/>
      <c r="RCE85" s="128"/>
      <c r="RCF85" s="128"/>
      <c r="RCN85" s="128"/>
      <c r="RCO85" s="128"/>
      <c r="RCP85" s="128"/>
      <c r="RCQ85" s="128"/>
      <c r="RCR85" s="128"/>
      <c r="RCS85" s="128"/>
      <c r="RCT85" s="128"/>
      <c r="RCU85" s="128"/>
      <c r="RCV85" s="128"/>
      <c r="RCW85" s="128"/>
      <c r="RCX85" s="128"/>
      <c r="RCY85" s="128"/>
      <c r="RCZ85" s="128"/>
      <c r="RDA85" s="128"/>
      <c r="RMA85" s="128"/>
      <c r="RMB85" s="128"/>
      <c r="RMJ85" s="128"/>
      <c r="RMK85" s="128"/>
      <c r="RML85" s="128"/>
      <c r="RMM85" s="128"/>
      <c r="RMN85" s="128"/>
      <c r="RMO85" s="128"/>
      <c r="RMP85" s="128"/>
      <c r="RMQ85" s="128"/>
      <c r="RMR85" s="128"/>
      <c r="RMS85" s="128"/>
      <c r="RMT85" s="128"/>
      <c r="RMU85" s="128"/>
      <c r="RMV85" s="128"/>
      <c r="RMW85" s="128"/>
      <c r="RVW85" s="128"/>
      <c r="RVX85" s="128"/>
      <c r="RWF85" s="128"/>
      <c r="RWG85" s="128"/>
      <c r="RWH85" s="128"/>
      <c r="RWI85" s="128"/>
      <c r="RWJ85" s="128"/>
      <c r="RWK85" s="128"/>
      <c r="RWL85" s="128"/>
      <c r="RWM85" s="128"/>
      <c r="RWN85" s="128"/>
      <c r="RWO85" s="128"/>
      <c r="RWP85" s="128"/>
      <c r="RWQ85" s="128"/>
      <c r="RWR85" s="128"/>
      <c r="RWS85" s="128"/>
      <c r="SFS85" s="128"/>
      <c r="SFT85" s="128"/>
      <c r="SGB85" s="128"/>
      <c r="SGC85" s="128"/>
      <c r="SGD85" s="128"/>
      <c r="SGE85" s="128"/>
      <c r="SGF85" s="128"/>
      <c r="SGG85" s="128"/>
      <c r="SGH85" s="128"/>
      <c r="SGI85" s="128"/>
      <c r="SGJ85" s="128"/>
      <c r="SGK85" s="128"/>
      <c r="SGL85" s="128"/>
      <c r="SGM85" s="128"/>
      <c r="SGN85" s="128"/>
      <c r="SGO85" s="128"/>
      <c r="SPO85" s="128"/>
      <c r="SPP85" s="128"/>
      <c r="SPX85" s="128"/>
      <c r="SPY85" s="128"/>
      <c r="SPZ85" s="128"/>
      <c r="SQA85" s="128"/>
      <c r="SQB85" s="128"/>
      <c r="SQC85" s="128"/>
      <c r="SQD85" s="128"/>
      <c r="SQE85" s="128"/>
      <c r="SQF85" s="128"/>
      <c r="SQG85" s="128"/>
      <c r="SQH85" s="128"/>
      <c r="SQI85" s="128"/>
      <c r="SQJ85" s="128"/>
      <c r="SQK85" s="128"/>
      <c r="SZK85" s="128"/>
      <c r="SZL85" s="128"/>
      <c r="SZT85" s="128"/>
      <c r="SZU85" s="128"/>
      <c r="SZV85" s="128"/>
      <c r="SZW85" s="128"/>
      <c r="SZX85" s="128"/>
      <c r="SZY85" s="128"/>
      <c r="SZZ85" s="128"/>
      <c r="TAA85" s="128"/>
      <c r="TAB85" s="128"/>
      <c r="TAC85" s="128"/>
      <c r="TAD85" s="128"/>
      <c r="TAE85" s="128"/>
      <c r="TAF85" s="128"/>
      <c r="TAG85" s="128"/>
      <c r="TJG85" s="128"/>
      <c r="TJH85" s="128"/>
      <c r="TJP85" s="128"/>
      <c r="TJQ85" s="128"/>
      <c r="TJR85" s="128"/>
      <c r="TJS85" s="128"/>
      <c r="TJT85" s="128"/>
      <c r="TJU85" s="128"/>
      <c r="TJV85" s="128"/>
      <c r="TJW85" s="128"/>
      <c r="TJX85" s="128"/>
      <c r="TJY85" s="128"/>
      <c r="TJZ85" s="128"/>
      <c r="TKA85" s="128"/>
      <c r="TKB85" s="128"/>
      <c r="TKC85" s="128"/>
      <c r="TTC85" s="128"/>
      <c r="TTD85" s="128"/>
      <c r="TTL85" s="128"/>
      <c r="TTM85" s="128"/>
      <c r="TTN85" s="128"/>
      <c r="TTO85" s="128"/>
      <c r="TTP85" s="128"/>
      <c r="TTQ85" s="128"/>
      <c r="TTR85" s="128"/>
      <c r="TTS85" s="128"/>
      <c r="TTT85" s="128"/>
      <c r="TTU85" s="128"/>
      <c r="TTV85" s="128"/>
      <c r="TTW85" s="128"/>
      <c r="TTX85" s="128"/>
      <c r="TTY85" s="128"/>
      <c r="UCY85" s="128"/>
      <c r="UCZ85" s="128"/>
      <c r="UDH85" s="128"/>
      <c r="UDI85" s="128"/>
      <c r="UDJ85" s="128"/>
      <c r="UDK85" s="128"/>
      <c r="UDL85" s="128"/>
      <c r="UDM85" s="128"/>
      <c r="UDN85" s="128"/>
      <c r="UDO85" s="128"/>
      <c r="UDP85" s="128"/>
      <c r="UDQ85" s="128"/>
      <c r="UDR85" s="128"/>
      <c r="UDS85" s="128"/>
      <c r="UDT85" s="128"/>
      <c r="UDU85" s="128"/>
      <c r="UMU85" s="128"/>
      <c r="UMV85" s="128"/>
      <c r="UND85" s="128"/>
      <c r="UNE85" s="128"/>
      <c r="UNF85" s="128"/>
      <c r="UNG85" s="128"/>
      <c r="UNH85" s="128"/>
      <c r="UNI85" s="128"/>
      <c r="UNJ85" s="128"/>
      <c r="UNK85" s="128"/>
      <c r="UNL85" s="128"/>
      <c r="UNM85" s="128"/>
      <c r="UNN85" s="128"/>
      <c r="UNO85" s="128"/>
      <c r="UNP85" s="128"/>
      <c r="UNQ85" s="128"/>
      <c r="UWQ85" s="128"/>
      <c r="UWR85" s="128"/>
      <c r="UWZ85" s="128"/>
      <c r="UXA85" s="128"/>
      <c r="UXB85" s="128"/>
      <c r="UXC85" s="128"/>
      <c r="UXD85" s="128"/>
      <c r="UXE85" s="128"/>
      <c r="UXF85" s="128"/>
      <c r="UXG85" s="128"/>
      <c r="UXH85" s="128"/>
      <c r="UXI85" s="128"/>
      <c r="UXJ85" s="128"/>
      <c r="UXK85" s="128"/>
      <c r="UXL85" s="128"/>
      <c r="UXM85" s="128"/>
      <c r="VGM85" s="128"/>
      <c r="VGN85" s="128"/>
      <c r="VGV85" s="128"/>
      <c r="VGW85" s="128"/>
      <c r="VGX85" s="128"/>
      <c r="VGY85" s="128"/>
      <c r="VGZ85" s="128"/>
      <c r="VHA85" s="128"/>
      <c r="VHB85" s="128"/>
      <c r="VHC85" s="128"/>
      <c r="VHD85" s="128"/>
      <c r="VHE85" s="128"/>
      <c r="VHF85" s="128"/>
      <c r="VHG85" s="128"/>
      <c r="VHH85" s="128"/>
      <c r="VHI85" s="128"/>
      <c r="VQI85" s="128"/>
      <c r="VQJ85" s="128"/>
      <c r="VQR85" s="128"/>
      <c r="VQS85" s="128"/>
      <c r="VQT85" s="128"/>
      <c r="VQU85" s="128"/>
      <c r="VQV85" s="128"/>
      <c r="VQW85" s="128"/>
      <c r="VQX85" s="128"/>
      <c r="VQY85" s="128"/>
      <c r="VQZ85" s="128"/>
      <c r="VRA85" s="128"/>
      <c r="VRB85" s="128"/>
      <c r="VRC85" s="128"/>
      <c r="VRD85" s="128"/>
      <c r="VRE85" s="128"/>
      <c r="WAE85" s="128"/>
      <c r="WAF85" s="128"/>
      <c r="WAN85" s="128"/>
      <c r="WAO85" s="128"/>
      <c r="WAP85" s="128"/>
      <c r="WAQ85" s="128"/>
      <c r="WAR85" s="128"/>
      <c r="WAS85" s="128"/>
      <c r="WAT85" s="128"/>
      <c r="WAU85" s="128"/>
      <c r="WAV85" s="128"/>
      <c r="WAW85" s="128"/>
      <c r="WAX85" s="128"/>
      <c r="WAY85" s="128"/>
      <c r="WAZ85" s="128"/>
      <c r="WBA85" s="128"/>
      <c r="WKA85" s="128"/>
      <c r="WKB85" s="128"/>
      <c r="WKJ85" s="128"/>
      <c r="WKK85" s="128"/>
      <c r="WKL85" s="128"/>
      <c r="WKM85" s="128"/>
      <c r="WKN85" s="128"/>
      <c r="WKO85" s="128"/>
      <c r="WKP85" s="128"/>
      <c r="WKQ85" s="128"/>
      <c r="WKR85" s="128"/>
      <c r="WKS85" s="128"/>
      <c r="WKT85" s="128"/>
      <c r="WKU85" s="128"/>
      <c r="WKV85" s="128"/>
      <c r="WKW85" s="128"/>
      <c r="WTW85" s="128"/>
      <c r="WTX85" s="128"/>
      <c r="WUF85" s="128"/>
      <c r="WUG85" s="128"/>
      <c r="WUH85" s="128"/>
      <c r="WUI85" s="128"/>
      <c r="WUJ85" s="128"/>
      <c r="WUK85" s="128"/>
      <c r="WUL85" s="128"/>
      <c r="WUM85" s="128"/>
      <c r="WUN85" s="128"/>
      <c r="WUO85" s="128"/>
      <c r="WUP85" s="128"/>
      <c r="WUQ85" s="128"/>
      <c r="WUR85" s="128"/>
      <c r="WUS85" s="128"/>
    </row>
    <row r="86" spans="1:1009 1243:2033 2267:3057 3291:4081 4315:5105 5339:6129 6363:7153 7387:8177 8411:9201 9435:10225 10459:11249 11483:12273 12507:13297 13531:14321 14555:15345 15579:16113" ht="45" customHeight="1" outlineLevel="1">
      <c r="A86" s="137"/>
      <c r="B86" s="284" t="s">
        <v>438</v>
      </c>
      <c r="C86" s="248"/>
      <c r="D86" s="258"/>
      <c r="E86" s="257"/>
      <c r="F86" s="258"/>
      <c r="G86" s="245"/>
      <c r="H86" s="229">
        <f t="shared" si="6"/>
        <v>139.77500000000001</v>
      </c>
      <c r="I86" s="247"/>
      <c r="J86" s="277">
        <f>139775000/1000000</f>
        <v>139.77500000000001</v>
      </c>
      <c r="K86" s="247"/>
      <c r="L86" s="247"/>
      <c r="M86" s="248"/>
      <c r="HK86" s="128"/>
      <c r="HL86" s="128"/>
      <c r="HT86" s="128"/>
      <c r="HU86" s="128"/>
      <c r="HV86" s="128"/>
      <c r="HW86" s="128"/>
      <c r="HX86" s="128"/>
      <c r="HY86" s="128"/>
      <c r="HZ86" s="128"/>
      <c r="IA86" s="128"/>
      <c r="IB86" s="128"/>
      <c r="IC86" s="128"/>
      <c r="ID86" s="128"/>
      <c r="IE86" s="128"/>
      <c r="IF86" s="128"/>
      <c r="IG86" s="128"/>
      <c r="RG86" s="128"/>
      <c r="RH86" s="128"/>
      <c r="RP86" s="128"/>
      <c r="RQ86" s="128"/>
      <c r="RR86" s="128"/>
      <c r="RS86" s="128"/>
      <c r="RT86" s="128"/>
      <c r="RU86" s="128"/>
      <c r="RV86" s="128"/>
      <c r="RW86" s="128"/>
      <c r="RX86" s="128"/>
      <c r="RY86" s="128"/>
      <c r="RZ86" s="128"/>
      <c r="SA86" s="128"/>
      <c r="SB86" s="128"/>
      <c r="SC86" s="128"/>
      <c r="ABC86" s="128"/>
      <c r="ABD86" s="128"/>
      <c r="ABL86" s="128"/>
      <c r="ABM86" s="128"/>
      <c r="ABN86" s="128"/>
      <c r="ABO86" s="128"/>
      <c r="ABP86" s="128"/>
      <c r="ABQ86" s="128"/>
      <c r="ABR86" s="128"/>
      <c r="ABS86" s="128"/>
      <c r="ABT86" s="128"/>
      <c r="ABU86" s="128"/>
      <c r="ABV86" s="128"/>
      <c r="ABW86" s="128"/>
      <c r="ABX86" s="128"/>
      <c r="ABY86" s="128"/>
      <c r="AKY86" s="128"/>
      <c r="AKZ86" s="128"/>
      <c r="ALH86" s="128"/>
      <c r="ALI86" s="128"/>
      <c r="ALJ86" s="128"/>
      <c r="ALK86" s="128"/>
      <c r="ALL86" s="128"/>
      <c r="ALM86" s="128"/>
      <c r="ALN86" s="128"/>
      <c r="ALO86" s="128"/>
      <c r="ALP86" s="128"/>
      <c r="ALQ86" s="128"/>
      <c r="ALR86" s="128"/>
      <c r="ALS86" s="128"/>
      <c r="ALT86" s="128"/>
      <c r="ALU86" s="128"/>
      <c r="AUU86" s="128"/>
      <c r="AUV86" s="128"/>
      <c r="AVD86" s="128"/>
      <c r="AVE86" s="128"/>
      <c r="AVF86" s="128"/>
      <c r="AVG86" s="128"/>
      <c r="AVH86" s="128"/>
      <c r="AVI86" s="128"/>
      <c r="AVJ86" s="128"/>
      <c r="AVK86" s="128"/>
      <c r="AVL86" s="128"/>
      <c r="AVM86" s="128"/>
      <c r="AVN86" s="128"/>
      <c r="AVO86" s="128"/>
      <c r="AVP86" s="128"/>
      <c r="AVQ86" s="128"/>
      <c r="BEQ86" s="128"/>
      <c r="BER86" s="128"/>
      <c r="BEZ86" s="128"/>
      <c r="BFA86" s="128"/>
      <c r="BFB86" s="128"/>
      <c r="BFC86" s="128"/>
      <c r="BFD86" s="128"/>
      <c r="BFE86" s="128"/>
      <c r="BFF86" s="128"/>
      <c r="BFG86" s="128"/>
      <c r="BFH86" s="128"/>
      <c r="BFI86" s="128"/>
      <c r="BFJ86" s="128"/>
      <c r="BFK86" s="128"/>
      <c r="BFL86" s="128"/>
      <c r="BFM86" s="128"/>
      <c r="BOM86" s="128"/>
      <c r="BON86" s="128"/>
      <c r="BOV86" s="128"/>
      <c r="BOW86" s="128"/>
      <c r="BOX86" s="128"/>
      <c r="BOY86" s="128"/>
      <c r="BOZ86" s="128"/>
      <c r="BPA86" s="128"/>
      <c r="BPB86" s="128"/>
      <c r="BPC86" s="128"/>
      <c r="BPD86" s="128"/>
      <c r="BPE86" s="128"/>
      <c r="BPF86" s="128"/>
      <c r="BPG86" s="128"/>
      <c r="BPH86" s="128"/>
      <c r="BPI86" s="128"/>
      <c r="BYI86" s="128"/>
      <c r="BYJ86" s="128"/>
      <c r="BYR86" s="128"/>
      <c r="BYS86" s="128"/>
      <c r="BYT86" s="128"/>
      <c r="BYU86" s="128"/>
      <c r="BYV86" s="128"/>
      <c r="BYW86" s="128"/>
      <c r="BYX86" s="128"/>
      <c r="BYY86" s="128"/>
      <c r="BYZ86" s="128"/>
      <c r="BZA86" s="128"/>
      <c r="BZB86" s="128"/>
      <c r="BZC86" s="128"/>
      <c r="BZD86" s="128"/>
      <c r="BZE86" s="128"/>
      <c r="CIE86" s="128"/>
      <c r="CIF86" s="128"/>
      <c r="CIN86" s="128"/>
      <c r="CIO86" s="128"/>
      <c r="CIP86" s="128"/>
      <c r="CIQ86" s="128"/>
      <c r="CIR86" s="128"/>
      <c r="CIS86" s="128"/>
      <c r="CIT86" s="128"/>
      <c r="CIU86" s="128"/>
      <c r="CIV86" s="128"/>
      <c r="CIW86" s="128"/>
      <c r="CIX86" s="128"/>
      <c r="CIY86" s="128"/>
      <c r="CIZ86" s="128"/>
      <c r="CJA86" s="128"/>
      <c r="CSA86" s="128"/>
      <c r="CSB86" s="128"/>
      <c r="CSJ86" s="128"/>
      <c r="CSK86" s="128"/>
      <c r="CSL86" s="128"/>
      <c r="CSM86" s="128"/>
      <c r="CSN86" s="128"/>
      <c r="CSO86" s="128"/>
      <c r="CSP86" s="128"/>
      <c r="CSQ86" s="128"/>
      <c r="CSR86" s="128"/>
      <c r="CSS86" s="128"/>
      <c r="CST86" s="128"/>
      <c r="CSU86" s="128"/>
      <c r="CSV86" s="128"/>
      <c r="CSW86" s="128"/>
      <c r="DBW86" s="128"/>
      <c r="DBX86" s="128"/>
      <c r="DCF86" s="128"/>
      <c r="DCG86" s="128"/>
      <c r="DCH86" s="128"/>
      <c r="DCI86" s="128"/>
      <c r="DCJ86" s="128"/>
      <c r="DCK86" s="128"/>
      <c r="DCL86" s="128"/>
      <c r="DCM86" s="128"/>
      <c r="DCN86" s="128"/>
      <c r="DCO86" s="128"/>
      <c r="DCP86" s="128"/>
      <c r="DCQ86" s="128"/>
      <c r="DCR86" s="128"/>
      <c r="DCS86" s="128"/>
      <c r="DLS86" s="128"/>
      <c r="DLT86" s="128"/>
      <c r="DMB86" s="128"/>
      <c r="DMC86" s="128"/>
      <c r="DMD86" s="128"/>
      <c r="DME86" s="128"/>
      <c r="DMF86" s="128"/>
      <c r="DMG86" s="128"/>
      <c r="DMH86" s="128"/>
      <c r="DMI86" s="128"/>
      <c r="DMJ86" s="128"/>
      <c r="DMK86" s="128"/>
      <c r="DML86" s="128"/>
      <c r="DMM86" s="128"/>
      <c r="DMN86" s="128"/>
      <c r="DMO86" s="128"/>
      <c r="DVO86" s="128"/>
      <c r="DVP86" s="128"/>
      <c r="DVX86" s="128"/>
      <c r="DVY86" s="128"/>
      <c r="DVZ86" s="128"/>
      <c r="DWA86" s="128"/>
      <c r="DWB86" s="128"/>
      <c r="DWC86" s="128"/>
      <c r="DWD86" s="128"/>
      <c r="DWE86" s="128"/>
      <c r="DWF86" s="128"/>
      <c r="DWG86" s="128"/>
      <c r="DWH86" s="128"/>
      <c r="DWI86" s="128"/>
      <c r="DWJ86" s="128"/>
      <c r="DWK86" s="128"/>
      <c r="EFK86" s="128"/>
      <c r="EFL86" s="128"/>
      <c r="EFT86" s="128"/>
      <c r="EFU86" s="128"/>
      <c r="EFV86" s="128"/>
      <c r="EFW86" s="128"/>
      <c r="EFX86" s="128"/>
      <c r="EFY86" s="128"/>
      <c r="EFZ86" s="128"/>
      <c r="EGA86" s="128"/>
      <c r="EGB86" s="128"/>
      <c r="EGC86" s="128"/>
      <c r="EGD86" s="128"/>
      <c r="EGE86" s="128"/>
      <c r="EGF86" s="128"/>
      <c r="EGG86" s="128"/>
      <c r="EPG86" s="128"/>
      <c r="EPH86" s="128"/>
      <c r="EPP86" s="128"/>
      <c r="EPQ86" s="128"/>
      <c r="EPR86" s="128"/>
      <c r="EPS86" s="128"/>
      <c r="EPT86" s="128"/>
      <c r="EPU86" s="128"/>
      <c r="EPV86" s="128"/>
      <c r="EPW86" s="128"/>
      <c r="EPX86" s="128"/>
      <c r="EPY86" s="128"/>
      <c r="EPZ86" s="128"/>
      <c r="EQA86" s="128"/>
      <c r="EQB86" s="128"/>
      <c r="EQC86" s="128"/>
      <c r="EZC86" s="128"/>
      <c r="EZD86" s="128"/>
      <c r="EZL86" s="128"/>
      <c r="EZM86" s="128"/>
      <c r="EZN86" s="128"/>
      <c r="EZO86" s="128"/>
      <c r="EZP86" s="128"/>
      <c r="EZQ86" s="128"/>
      <c r="EZR86" s="128"/>
      <c r="EZS86" s="128"/>
      <c r="EZT86" s="128"/>
      <c r="EZU86" s="128"/>
      <c r="EZV86" s="128"/>
      <c r="EZW86" s="128"/>
      <c r="EZX86" s="128"/>
      <c r="EZY86" s="128"/>
      <c r="FIY86" s="128"/>
      <c r="FIZ86" s="128"/>
      <c r="FJH86" s="128"/>
      <c r="FJI86" s="128"/>
      <c r="FJJ86" s="128"/>
      <c r="FJK86" s="128"/>
      <c r="FJL86" s="128"/>
      <c r="FJM86" s="128"/>
      <c r="FJN86" s="128"/>
      <c r="FJO86" s="128"/>
      <c r="FJP86" s="128"/>
      <c r="FJQ86" s="128"/>
      <c r="FJR86" s="128"/>
      <c r="FJS86" s="128"/>
      <c r="FJT86" s="128"/>
      <c r="FJU86" s="128"/>
      <c r="FSU86" s="128"/>
      <c r="FSV86" s="128"/>
      <c r="FTD86" s="128"/>
      <c r="FTE86" s="128"/>
      <c r="FTF86" s="128"/>
      <c r="FTG86" s="128"/>
      <c r="FTH86" s="128"/>
      <c r="FTI86" s="128"/>
      <c r="FTJ86" s="128"/>
      <c r="FTK86" s="128"/>
      <c r="FTL86" s="128"/>
      <c r="FTM86" s="128"/>
      <c r="FTN86" s="128"/>
      <c r="FTO86" s="128"/>
      <c r="FTP86" s="128"/>
      <c r="FTQ86" s="128"/>
      <c r="GCQ86" s="128"/>
      <c r="GCR86" s="128"/>
      <c r="GCZ86" s="128"/>
      <c r="GDA86" s="128"/>
      <c r="GDB86" s="128"/>
      <c r="GDC86" s="128"/>
      <c r="GDD86" s="128"/>
      <c r="GDE86" s="128"/>
      <c r="GDF86" s="128"/>
      <c r="GDG86" s="128"/>
      <c r="GDH86" s="128"/>
      <c r="GDI86" s="128"/>
      <c r="GDJ86" s="128"/>
      <c r="GDK86" s="128"/>
      <c r="GDL86" s="128"/>
      <c r="GDM86" s="128"/>
      <c r="GMM86" s="128"/>
      <c r="GMN86" s="128"/>
      <c r="GMV86" s="128"/>
      <c r="GMW86" s="128"/>
      <c r="GMX86" s="128"/>
      <c r="GMY86" s="128"/>
      <c r="GMZ86" s="128"/>
      <c r="GNA86" s="128"/>
      <c r="GNB86" s="128"/>
      <c r="GNC86" s="128"/>
      <c r="GND86" s="128"/>
      <c r="GNE86" s="128"/>
      <c r="GNF86" s="128"/>
      <c r="GNG86" s="128"/>
      <c r="GNH86" s="128"/>
      <c r="GNI86" s="128"/>
      <c r="GWI86" s="128"/>
      <c r="GWJ86" s="128"/>
      <c r="GWR86" s="128"/>
      <c r="GWS86" s="128"/>
      <c r="GWT86" s="128"/>
      <c r="GWU86" s="128"/>
      <c r="GWV86" s="128"/>
      <c r="GWW86" s="128"/>
      <c r="GWX86" s="128"/>
      <c r="GWY86" s="128"/>
      <c r="GWZ86" s="128"/>
      <c r="GXA86" s="128"/>
      <c r="GXB86" s="128"/>
      <c r="GXC86" s="128"/>
      <c r="GXD86" s="128"/>
      <c r="GXE86" s="128"/>
      <c r="HGE86" s="128"/>
      <c r="HGF86" s="128"/>
      <c r="HGN86" s="128"/>
      <c r="HGO86" s="128"/>
      <c r="HGP86" s="128"/>
      <c r="HGQ86" s="128"/>
      <c r="HGR86" s="128"/>
      <c r="HGS86" s="128"/>
      <c r="HGT86" s="128"/>
      <c r="HGU86" s="128"/>
      <c r="HGV86" s="128"/>
      <c r="HGW86" s="128"/>
      <c r="HGX86" s="128"/>
      <c r="HGY86" s="128"/>
      <c r="HGZ86" s="128"/>
      <c r="HHA86" s="128"/>
      <c r="HQA86" s="128"/>
      <c r="HQB86" s="128"/>
      <c r="HQJ86" s="128"/>
      <c r="HQK86" s="128"/>
      <c r="HQL86" s="128"/>
      <c r="HQM86" s="128"/>
      <c r="HQN86" s="128"/>
      <c r="HQO86" s="128"/>
      <c r="HQP86" s="128"/>
      <c r="HQQ86" s="128"/>
      <c r="HQR86" s="128"/>
      <c r="HQS86" s="128"/>
      <c r="HQT86" s="128"/>
      <c r="HQU86" s="128"/>
      <c r="HQV86" s="128"/>
      <c r="HQW86" s="128"/>
      <c r="HZW86" s="128"/>
      <c r="HZX86" s="128"/>
      <c r="IAF86" s="128"/>
      <c r="IAG86" s="128"/>
      <c r="IAH86" s="128"/>
      <c r="IAI86" s="128"/>
      <c r="IAJ86" s="128"/>
      <c r="IAK86" s="128"/>
      <c r="IAL86" s="128"/>
      <c r="IAM86" s="128"/>
      <c r="IAN86" s="128"/>
      <c r="IAO86" s="128"/>
      <c r="IAP86" s="128"/>
      <c r="IAQ86" s="128"/>
      <c r="IAR86" s="128"/>
      <c r="IAS86" s="128"/>
      <c r="IJS86" s="128"/>
      <c r="IJT86" s="128"/>
      <c r="IKB86" s="128"/>
      <c r="IKC86" s="128"/>
      <c r="IKD86" s="128"/>
      <c r="IKE86" s="128"/>
      <c r="IKF86" s="128"/>
      <c r="IKG86" s="128"/>
      <c r="IKH86" s="128"/>
      <c r="IKI86" s="128"/>
      <c r="IKJ86" s="128"/>
      <c r="IKK86" s="128"/>
      <c r="IKL86" s="128"/>
      <c r="IKM86" s="128"/>
      <c r="IKN86" s="128"/>
      <c r="IKO86" s="128"/>
      <c r="ITO86" s="128"/>
      <c r="ITP86" s="128"/>
      <c r="ITX86" s="128"/>
      <c r="ITY86" s="128"/>
      <c r="ITZ86" s="128"/>
      <c r="IUA86" s="128"/>
      <c r="IUB86" s="128"/>
      <c r="IUC86" s="128"/>
      <c r="IUD86" s="128"/>
      <c r="IUE86" s="128"/>
      <c r="IUF86" s="128"/>
      <c r="IUG86" s="128"/>
      <c r="IUH86" s="128"/>
      <c r="IUI86" s="128"/>
      <c r="IUJ86" s="128"/>
      <c r="IUK86" s="128"/>
      <c r="JDK86" s="128"/>
      <c r="JDL86" s="128"/>
      <c r="JDT86" s="128"/>
      <c r="JDU86" s="128"/>
      <c r="JDV86" s="128"/>
      <c r="JDW86" s="128"/>
      <c r="JDX86" s="128"/>
      <c r="JDY86" s="128"/>
      <c r="JDZ86" s="128"/>
      <c r="JEA86" s="128"/>
      <c r="JEB86" s="128"/>
      <c r="JEC86" s="128"/>
      <c r="JED86" s="128"/>
      <c r="JEE86" s="128"/>
      <c r="JEF86" s="128"/>
      <c r="JEG86" s="128"/>
      <c r="JNG86" s="128"/>
      <c r="JNH86" s="128"/>
      <c r="JNP86" s="128"/>
      <c r="JNQ86" s="128"/>
      <c r="JNR86" s="128"/>
      <c r="JNS86" s="128"/>
      <c r="JNT86" s="128"/>
      <c r="JNU86" s="128"/>
      <c r="JNV86" s="128"/>
      <c r="JNW86" s="128"/>
      <c r="JNX86" s="128"/>
      <c r="JNY86" s="128"/>
      <c r="JNZ86" s="128"/>
      <c r="JOA86" s="128"/>
      <c r="JOB86" s="128"/>
      <c r="JOC86" s="128"/>
      <c r="JXC86" s="128"/>
      <c r="JXD86" s="128"/>
      <c r="JXL86" s="128"/>
      <c r="JXM86" s="128"/>
      <c r="JXN86" s="128"/>
      <c r="JXO86" s="128"/>
      <c r="JXP86" s="128"/>
      <c r="JXQ86" s="128"/>
      <c r="JXR86" s="128"/>
      <c r="JXS86" s="128"/>
      <c r="JXT86" s="128"/>
      <c r="JXU86" s="128"/>
      <c r="JXV86" s="128"/>
      <c r="JXW86" s="128"/>
      <c r="JXX86" s="128"/>
      <c r="JXY86" s="128"/>
      <c r="KGY86" s="128"/>
      <c r="KGZ86" s="128"/>
      <c r="KHH86" s="128"/>
      <c r="KHI86" s="128"/>
      <c r="KHJ86" s="128"/>
      <c r="KHK86" s="128"/>
      <c r="KHL86" s="128"/>
      <c r="KHM86" s="128"/>
      <c r="KHN86" s="128"/>
      <c r="KHO86" s="128"/>
      <c r="KHP86" s="128"/>
      <c r="KHQ86" s="128"/>
      <c r="KHR86" s="128"/>
      <c r="KHS86" s="128"/>
      <c r="KHT86" s="128"/>
      <c r="KHU86" s="128"/>
      <c r="KQU86" s="128"/>
      <c r="KQV86" s="128"/>
      <c r="KRD86" s="128"/>
      <c r="KRE86" s="128"/>
      <c r="KRF86" s="128"/>
      <c r="KRG86" s="128"/>
      <c r="KRH86" s="128"/>
      <c r="KRI86" s="128"/>
      <c r="KRJ86" s="128"/>
      <c r="KRK86" s="128"/>
      <c r="KRL86" s="128"/>
      <c r="KRM86" s="128"/>
      <c r="KRN86" s="128"/>
      <c r="KRO86" s="128"/>
      <c r="KRP86" s="128"/>
      <c r="KRQ86" s="128"/>
      <c r="LAQ86" s="128"/>
      <c r="LAR86" s="128"/>
      <c r="LAZ86" s="128"/>
      <c r="LBA86" s="128"/>
      <c r="LBB86" s="128"/>
      <c r="LBC86" s="128"/>
      <c r="LBD86" s="128"/>
      <c r="LBE86" s="128"/>
      <c r="LBF86" s="128"/>
      <c r="LBG86" s="128"/>
      <c r="LBH86" s="128"/>
      <c r="LBI86" s="128"/>
      <c r="LBJ86" s="128"/>
      <c r="LBK86" s="128"/>
      <c r="LBL86" s="128"/>
      <c r="LBM86" s="128"/>
      <c r="LKM86" s="128"/>
      <c r="LKN86" s="128"/>
      <c r="LKV86" s="128"/>
      <c r="LKW86" s="128"/>
      <c r="LKX86" s="128"/>
      <c r="LKY86" s="128"/>
      <c r="LKZ86" s="128"/>
      <c r="LLA86" s="128"/>
      <c r="LLB86" s="128"/>
      <c r="LLC86" s="128"/>
      <c r="LLD86" s="128"/>
      <c r="LLE86" s="128"/>
      <c r="LLF86" s="128"/>
      <c r="LLG86" s="128"/>
      <c r="LLH86" s="128"/>
      <c r="LLI86" s="128"/>
      <c r="LUI86" s="128"/>
      <c r="LUJ86" s="128"/>
      <c r="LUR86" s="128"/>
      <c r="LUS86" s="128"/>
      <c r="LUT86" s="128"/>
      <c r="LUU86" s="128"/>
      <c r="LUV86" s="128"/>
      <c r="LUW86" s="128"/>
      <c r="LUX86" s="128"/>
      <c r="LUY86" s="128"/>
      <c r="LUZ86" s="128"/>
      <c r="LVA86" s="128"/>
      <c r="LVB86" s="128"/>
      <c r="LVC86" s="128"/>
      <c r="LVD86" s="128"/>
      <c r="LVE86" s="128"/>
      <c r="MEE86" s="128"/>
      <c r="MEF86" s="128"/>
      <c r="MEN86" s="128"/>
      <c r="MEO86" s="128"/>
      <c r="MEP86" s="128"/>
      <c r="MEQ86" s="128"/>
      <c r="MER86" s="128"/>
      <c r="MES86" s="128"/>
      <c r="MET86" s="128"/>
      <c r="MEU86" s="128"/>
      <c r="MEV86" s="128"/>
      <c r="MEW86" s="128"/>
      <c r="MEX86" s="128"/>
      <c r="MEY86" s="128"/>
      <c r="MEZ86" s="128"/>
      <c r="MFA86" s="128"/>
      <c r="MOA86" s="128"/>
      <c r="MOB86" s="128"/>
      <c r="MOJ86" s="128"/>
      <c r="MOK86" s="128"/>
      <c r="MOL86" s="128"/>
      <c r="MOM86" s="128"/>
      <c r="MON86" s="128"/>
      <c r="MOO86" s="128"/>
      <c r="MOP86" s="128"/>
      <c r="MOQ86" s="128"/>
      <c r="MOR86" s="128"/>
      <c r="MOS86" s="128"/>
      <c r="MOT86" s="128"/>
      <c r="MOU86" s="128"/>
      <c r="MOV86" s="128"/>
      <c r="MOW86" s="128"/>
      <c r="MXW86" s="128"/>
      <c r="MXX86" s="128"/>
      <c r="MYF86" s="128"/>
      <c r="MYG86" s="128"/>
      <c r="MYH86" s="128"/>
      <c r="MYI86" s="128"/>
      <c r="MYJ86" s="128"/>
      <c r="MYK86" s="128"/>
      <c r="MYL86" s="128"/>
      <c r="MYM86" s="128"/>
      <c r="MYN86" s="128"/>
      <c r="MYO86" s="128"/>
      <c r="MYP86" s="128"/>
      <c r="MYQ86" s="128"/>
      <c r="MYR86" s="128"/>
      <c r="MYS86" s="128"/>
      <c r="NHS86" s="128"/>
      <c r="NHT86" s="128"/>
      <c r="NIB86" s="128"/>
      <c r="NIC86" s="128"/>
      <c r="NID86" s="128"/>
      <c r="NIE86" s="128"/>
      <c r="NIF86" s="128"/>
      <c r="NIG86" s="128"/>
      <c r="NIH86" s="128"/>
      <c r="NII86" s="128"/>
      <c r="NIJ86" s="128"/>
      <c r="NIK86" s="128"/>
      <c r="NIL86" s="128"/>
      <c r="NIM86" s="128"/>
      <c r="NIN86" s="128"/>
      <c r="NIO86" s="128"/>
      <c r="NRO86" s="128"/>
      <c r="NRP86" s="128"/>
      <c r="NRX86" s="128"/>
      <c r="NRY86" s="128"/>
      <c r="NRZ86" s="128"/>
      <c r="NSA86" s="128"/>
      <c r="NSB86" s="128"/>
      <c r="NSC86" s="128"/>
      <c r="NSD86" s="128"/>
      <c r="NSE86" s="128"/>
      <c r="NSF86" s="128"/>
      <c r="NSG86" s="128"/>
      <c r="NSH86" s="128"/>
      <c r="NSI86" s="128"/>
      <c r="NSJ86" s="128"/>
      <c r="NSK86" s="128"/>
      <c r="OBK86" s="128"/>
      <c r="OBL86" s="128"/>
      <c r="OBT86" s="128"/>
      <c r="OBU86" s="128"/>
      <c r="OBV86" s="128"/>
      <c r="OBW86" s="128"/>
      <c r="OBX86" s="128"/>
      <c r="OBY86" s="128"/>
      <c r="OBZ86" s="128"/>
      <c r="OCA86" s="128"/>
      <c r="OCB86" s="128"/>
      <c r="OCC86" s="128"/>
      <c r="OCD86" s="128"/>
      <c r="OCE86" s="128"/>
      <c r="OCF86" s="128"/>
      <c r="OCG86" s="128"/>
      <c r="OLG86" s="128"/>
      <c r="OLH86" s="128"/>
      <c r="OLP86" s="128"/>
      <c r="OLQ86" s="128"/>
      <c r="OLR86" s="128"/>
      <c r="OLS86" s="128"/>
      <c r="OLT86" s="128"/>
      <c r="OLU86" s="128"/>
      <c r="OLV86" s="128"/>
      <c r="OLW86" s="128"/>
      <c r="OLX86" s="128"/>
      <c r="OLY86" s="128"/>
      <c r="OLZ86" s="128"/>
      <c r="OMA86" s="128"/>
      <c r="OMB86" s="128"/>
      <c r="OMC86" s="128"/>
      <c r="OVC86" s="128"/>
      <c r="OVD86" s="128"/>
      <c r="OVL86" s="128"/>
      <c r="OVM86" s="128"/>
      <c r="OVN86" s="128"/>
      <c r="OVO86" s="128"/>
      <c r="OVP86" s="128"/>
      <c r="OVQ86" s="128"/>
      <c r="OVR86" s="128"/>
      <c r="OVS86" s="128"/>
      <c r="OVT86" s="128"/>
      <c r="OVU86" s="128"/>
      <c r="OVV86" s="128"/>
      <c r="OVW86" s="128"/>
      <c r="OVX86" s="128"/>
      <c r="OVY86" s="128"/>
      <c r="PEY86" s="128"/>
      <c r="PEZ86" s="128"/>
      <c r="PFH86" s="128"/>
      <c r="PFI86" s="128"/>
      <c r="PFJ86" s="128"/>
      <c r="PFK86" s="128"/>
      <c r="PFL86" s="128"/>
      <c r="PFM86" s="128"/>
      <c r="PFN86" s="128"/>
      <c r="PFO86" s="128"/>
      <c r="PFP86" s="128"/>
      <c r="PFQ86" s="128"/>
      <c r="PFR86" s="128"/>
      <c r="PFS86" s="128"/>
      <c r="PFT86" s="128"/>
      <c r="PFU86" s="128"/>
      <c r="POU86" s="128"/>
      <c r="POV86" s="128"/>
      <c r="PPD86" s="128"/>
      <c r="PPE86" s="128"/>
      <c r="PPF86" s="128"/>
      <c r="PPG86" s="128"/>
      <c r="PPH86" s="128"/>
      <c r="PPI86" s="128"/>
      <c r="PPJ86" s="128"/>
      <c r="PPK86" s="128"/>
      <c r="PPL86" s="128"/>
      <c r="PPM86" s="128"/>
      <c r="PPN86" s="128"/>
      <c r="PPO86" s="128"/>
      <c r="PPP86" s="128"/>
      <c r="PPQ86" s="128"/>
      <c r="PYQ86" s="128"/>
      <c r="PYR86" s="128"/>
      <c r="PYZ86" s="128"/>
      <c r="PZA86" s="128"/>
      <c r="PZB86" s="128"/>
      <c r="PZC86" s="128"/>
      <c r="PZD86" s="128"/>
      <c r="PZE86" s="128"/>
      <c r="PZF86" s="128"/>
      <c r="PZG86" s="128"/>
      <c r="PZH86" s="128"/>
      <c r="PZI86" s="128"/>
      <c r="PZJ86" s="128"/>
      <c r="PZK86" s="128"/>
      <c r="PZL86" s="128"/>
      <c r="PZM86" s="128"/>
      <c r="QIM86" s="128"/>
      <c r="QIN86" s="128"/>
      <c r="QIV86" s="128"/>
      <c r="QIW86" s="128"/>
      <c r="QIX86" s="128"/>
      <c r="QIY86" s="128"/>
      <c r="QIZ86" s="128"/>
      <c r="QJA86" s="128"/>
      <c r="QJB86" s="128"/>
      <c r="QJC86" s="128"/>
      <c r="QJD86" s="128"/>
      <c r="QJE86" s="128"/>
      <c r="QJF86" s="128"/>
      <c r="QJG86" s="128"/>
      <c r="QJH86" s="128"/>
      <c r="QJI86" s="128"/>
      <c r="QSI86" s="128"/>
      <c r="QSJ86" s="128"/>
      <c r="QSR86" s="128"/>
      <c r="QSS86" s="128"/>
      <c r="QST86" s="128"/>
      <c r="QSU86" s="128"/>
      <c r="QSV86" s="128"/>
      <c r="QSW86" s="128"/>
      <c r="QSX86" s="128"/>
      <c r="QSY86" s="128"/>
      <c r="QSZ86" s="128"/>
      <c r="QTA86" s="128"/>
      <c r="QTB86" s="128"/>
      <c r="QTC86" s="128"/>
      <c r="QTD86" s="128"/>
      <c r="QTE86" s="128"/>
      <c r="RCE86" s="128"/>
      <c r="RCF86" s="128"/>
      <c r="RCN86" s="128"/>
      <c r="RCO86" s="128"/>
      <c r="RCP86" s="128"/>
      <c r="RCQ86" s="128"/>
      <c r="RCR86" s="128"/>
      <c r="RCS86" s="128"/>
      <c r="RCT86" s="128"/>
      <c r="RCU86" s="128"/>
      <c r="RCV86" s="128"/>
      <c r="RCW86" s="128"/>
      <c r="RCX86" s="128"/>
      <c r="RCY86" s="128"/>
      <c r="RCZ86" s="128"/>
      <c r="RDA86" s="128"/>
      <c r="RMA86" s="128"/>
      <c r="RMB86" s="128"/>
      <c r="RMJ86" s="128"/>
      <c r="RMK86" s="128"/>
      <c r="RML86" s="128"/>
      <c r="RMM86" s="128"/>
      <c r="RMN86" s="128"/>
      <c r="RMO86" s="128"/>
      <c r="RMP86" s="128"/>
      <c r="RMQ86" s="128"/>
      <c r="RMR86" s="128"/>
      <c r="RMS86" s="128"/>
      <c r="RMT86" s="128"/>
      <c r="RMU86" s="128"/>
      <c r="RMV86" s="128"/>
      <c r="RMW86" s="128"/>
      <c r="RVW86" s="128"/>
      <c r="RVX86" s="128"/>
      <c r="RWF86" s="128"/>
      <c r="RWG86" s="128"/>
      <c r="RWH86" s="128"/>
      <c r="RWI86" s="128"/>
      <c r="RWJ86" s="128"/>
      <c r="RWK86" s="128"/>
      <c r="RWL86" s="128"/>
      <c r="RWM86" s="128"/>
      <c r="RWN86" s="128"/>
      <c r="RWO86" s="128"/>
      <c r="RWP86" s="128"/>
      <c r="RWQ86" s="128"/>
      <c r="RWR86" s="128"/>
      <c r="RWS86" s="128"/>
      <c r="SFS86" s="128"/>
      <c r="SFT86" s="128"/>
      <c r="SGB86" s="128"/>
      <c r="SGC86" s="128"/>
      <c r="SGD86" s="128"/>
      <c r="SGE86" s="128"/>
      <c r="SGF86" s="128"/>
      <c r="SGG86" s="128"/>
      <c r="SGH86" s="128"/>
      <c r="SGI86" s="128"/>
      <c r="SGJ86" s="128"/>
      <c r="SGK86" s="128"/>
      <c r="SGL86" s="128"/>
      <c r="SGM86" s="128"/>
      <c r="SGN86" s="128"/>
      <c r="SGO86" s="128"/>
      <c r="SPO86" s="128"/>
      <c r="SPP86" s="128"/>
      <c r="SPX86" s="128"/>
      <c r="SPY86" s="128"/>
      <c r="SPZ86" s="128"/>
      <c r="SQA86" s="128"/>
      <c r="SQB86" s="128"/>
      <c r="SQC86" s="128"/>
      <c r="SQD86" s="128"/>
      <c r="SQE86" s="128"/>
      <c r="SQF86" s="128"/>
      <c r="SQG86" s="128"/>
      <c r="SQH86" s="128"/>
      <c r="SQI86" s="128"/>
      <c r="SQJ86" s="128"/>
      <c r="SQK86" s="128"/>
      <c r="SZK86" s="128"/>
      <c r="SZL86" s="128"/>
      <c r="SZT86" s="128"/>
      <c r="SZU86" s="128"/>
      <c r="SZV86" s="128"/>
      <c r="SZW86" s="128"/>
      <c r="SZX86" s="128"/>
      <c r="SZY86" s="128"/>
      <c r="SZZ86" s="128"/>
      <c r="TAA86" s="128"/>
      <c r="TAB86" s="128"/>
      <c r="TAC86" s="128"/>
      <c r="TAD86" s="128"/>
      <c r="TAE86" s="128"/>
      <c r="TAF86" s="128"/>
      <c r="TAG86" s="128"/>
      <c r="TJG86" s="128"/>
      <c r="TJH86" s="128"/>
      <c r="TJP86" s="128"/>
      <c r="TJQ86" s="128"/>
      <c r="TJR86" s="128"/>
      <c r="TJS86" s="128"/>
      <c r="TJT86" s="128"/>
      <c r="TJU86" s="128"/>
      <c r="TJV86" s="128"/>
      <c r="TJW86" s="128"/>
      <c r="TJX86" s="128"/>
      <c r="TJY86" s="128"/>
      <c r="TJZ86" s="128"/>
      <c r="TKA86" s="128"/>
      <c r="TKB86" s="128"/>
      <c r="TKC86" s="128"/>
      <c r="TTC86" s="128"/>
      <c r="TTD86" s="128"/>
      <c r="TTL86" s="128"/>
      <c r="TTM86" s="128"/>
      <c r="TTN86" s="128"/>
      <c r="TTO86" s="128"/>
      <c r="TTP86" s="128"/>
      <c r="TTQ86" s="128"/>
      <c r="TTR86" s="128"/>
      <c r="TTS86" s="128"/>
      <c r="TTT86" s="128"/>
      <c r="TTU86" s="128"/>
      <c r="TTV86" s="128"/>
      <c r="TTW86" s="128"/>
      <c r="TTX86" s="128"/>
      <c r="TTY86" s="128"/>
      <c r="UCY86" s="128"/>
      <c r="UCZ86" s="128"/>
      <c r="UDH86" s="128"/>
      <c r="UDI86" s="128"/>
      <c r="UDJ86" s="128"/>
      <c r="UDK86" s="128"/>
      <c r="UDL86" s="128"/>
      <c r="UDM86" s="128"/>
      <c r="UDN86" s="128"/>
      <c r="UDO86" s="128"/>
      <c r="UDP86" s="128"/>
      <c r="UDQ86" s="128"/>
      <c r="UDR86" s="128"/>
      <c r="UDS86" s="128"/>
      <c r="UDT86" s="128"/>
      <c r="UDU86" s="128"/>
      <c r="UMU86" s="128"/>
      <c r="UMV86" s="128"/>
      <c r="UND86" s="128"/>
      <c r="UNE86" s="128"/>
      <c r="UNF86" s="128"/>
      <c r="UNG86" s="128"/>
      <c r="UNH86" s="128"/>
      <c r="UNI86" s="128"/>
      <c r="UNJ86" s="128"/>
      <c r="UNK86" s="128"/>
      <c r="UNL86" s="128"/>
      <c r="UNM86" s="128"/>
      <c r="UNN86" s="128"/>
      <c r="UNO86" s="128"/>
      <c r="UNP86" s="128"/>
      <c r="UNQ86" s="128"/>
      <c r="UWQ86" s="128"/>
      <c r="UWR86" s="128"/>
      <c r="UWZ86" s="128"/>
      <c r="UXA86" s="128"/>
      <c r="UXB86" s="128"/>
      <c r="UXC86" s="128"/>
      <c r="UXD86" s="128"/>
      <c r="UXE86" s="128"/>
      <c r="UXF86" s="128"/>
      <c r="UXG86" s="128"/>
      <c r="UXH86" s="128"/>
      <c r="UXI86" s="128"/>
      <c r="UXJ86" s="128"/>
      <c r="UXK86" s="128"/>
      <c r="UXL86" s="128"/>
      <c r="UXM86" s="128"/>
      <c r="VGM86" s="128"/>
      <c r="VGN86" s="128"/>
      <c r="VGV86" s="128"/>
      <c r="VGW86" s="128"/>
      <c r="VGX86" s="128"/>
      <c r="VGY86" s="128"/>
      <c r="VGZ86" s="128"/>
      <c r="VHA86" s="128"/>
      <c r="VHB86" s="128"/>
      <c r="VHC86" s="128"/>
      <c r="VHD86" s="128"/>
      <c r="VHE86" s="128"/>
      <c r="VHF86" s="128"/>
      <c r="VHG86" s="128"/>
      <c r="VHH86" s="128"/>
      <c r="VHI86" s="128"/>
      <c r="VQI86" s="128"/>
      <c r="VQJ86" s="128"/>
      <c r="VQR86" s="128"/>
      <c r="VQS86" s="128"/>
      <c r="VQT86" s="128"/>
      <c r="VQU86" s="128"/>
      <c r="VQV86" s="128"/>
      <c r="VQW86" s="128"/>
      <c r="VQX86" s="128"/>
      <c r="VQY86" s="128"/>
      <c r="VQZ86" s="128"/>
      <c r="VRA86" s="128"/>
      <c r="VRB86" s="128"/>
      <c r="VRC86" s="128"/>
      <c r="VRD86" s="128"/>
      <c r="VRE86" s="128"/>
      <c r="WAE86" s="128"/>
      <c r="WAF86" s="128"/>
      <c r="WAN86" s="128"/>
      <c r="WAO86" s="128"/>
      <c r="WAP86" s="128"/>
      <c r="WAQ86" s="128"/>
      <c r="WAR86" s="128"/>
      <c r="WAS86" s="128"/>
      <c r="WAT86" s="128"/>
      <c r="WAU86" s="128"/>
      <c r="WAV86" s="128"/>
      <c r="WAW86" s="128"/>
      <c r="WAX86" s="128"/>
      <c r="WAY86" s="128"/>
      <c r="WAZ86" s="128"/>
      <c r="WBA86" s="128"/>
      <c r="WKA86" s="128"/>
      <c r="WKB86" s="128"/>
      <c r="WKJ86" s="128"/>
      <c r="WKK86" s="128"/>
      <c r="WKL86" s="128"/>
      <c r="WKM86" s="128"/>
      <c r="WKN86" s="128"/>
      <c r="WKO86" s="128"/>
      <c r="WKP86" s="128"/>
      <c r="WKQ86" s="128"/>
      <c r="WKR86" s="128"/>
      <c r="WKS86" s="128"/>
      <c r="WKT86" s="128"/>
      <c r="WKU86" s="128"/>
      <c r="WKV86" s="128"/>
      <c r="WKW86" s="128"/>
      <c r="WTW86" s="128"/>
      <c r="WTX86" s="128"/>
      <c r="WUF86" s="128"/>
      <c r="WUG86" s="128"/>
      <c r="WUH86" s="128"/>
      <c r="WUI86" s="128"/>
      <c r="WUJ86" s="128"/>
      <c r="WUK86" s="128"/>
      <c r="WUL86" s="128"/>
      <c r="WUM86" s="128"/>
      <c r="WUN86" s="128"/>
      <c r="WUO86" s="128"/>
      <c r="WUP86" s="128"/>
      <c r="WUQ86" s="128"/>
      <c r="WUR86" s="128"/>
      <c r="WUS86" s="128"/>
    </row>
    <row r="87" spans="1:1009 1243:2033 2267:3057 3291:4081 4315:5105 5339:6129 6363:7153 7387:8177 8411:9201 9435:10225 10459:11249 11483:12273 12507:13297 13531:14321 14555:15345 15579:16113" ht="45" customHeight="1" outlineLevel="1">
      <c r="A87" s="137"/>
      <c r="B87" s="284" t="s">
        <v>439</v>
      </c>
      <c r="C87" s="248"/>
      <c r="D87" s="258"/>
      <c r="E87" s="257"/>
      <c r="F87" s="258"/>
      <c r="G87" s="245"/>
      <c r="H87" s="229">
        <f t="shared" si="6"/>
        <v>38.094000000000001</v>
      </c>
      <c r="I87" s="247"/>
      <c r="J87" s="277">
        <f>38094000/1000000</f>
        <v>38.094000000000001</v>
      </c>
      <c r="K87" s="247"/>
      <c r="L87" s="247"/>
      <c r="M87" s="248"/>
      <c r="HK87" s="128"/>
      <c r="HL87" s="128"/>
      <c r="HT87" s="128"/>
      <c r="HU87" s="128"/>
      <c r="HV87" s="128"/>
      <c r="HW87" s="128"/>
      <c r="HX87" s="128"/>
      <c r="HY87" s="128"/>
      <c r="HZ87" s="128"/>
      <c r="IA87" s="128"/>
      <c r="IB87" s="128"/>
      <c r="IC87" s="128"/>
      <c r="ID87" s="128"/>
      <c r="IE87" s="128"/>
      <c r="IF87" s="128"/>
      <c r="IG87" s="128"/>
      <c r="RG87" s="128"/>
      <c r="RH87" s="128"/>
      <c r="RP87" s="128"/>
      <c r="RQ87" s="128"/>
      <c r="RR87" s="128"/>
      <c r="RS87" s="128"/>
      <c r="RT87" s="128"/>
      <c r="RU87" s="128"/>
      <c r="RV87" s="128"/>
      <c r="RW87" s="128"/>
      <c r="RX87" s="128"/>
      <c r="RY87" s="128"/>
      <c r="RZ87" s="128"/>
      <c r="SA87" s="128"/>
      <c r="SB87" s="128"/>
      <c r="SC87" s="128"/>
      <c r="ABC87" s="128"/>
      <c r="ABD87" s="128"/>
      <c r="ABL87" s="128"/>
      <c r="ABM87" s="128"/>
      <c r="ABN87" s="128"/>
      <c r="ABO87" s="128"/>
      <c r="ABP87" s="128"/>
      <c r="ABQ87" s="128"/>
      <c r="ABR87" s="128"/>
      <c r="ABS87" s="128"/>
      <c r="ABT87" s="128"/>
      <c r="ABU87" s="128"/>
      <c r="ABV87" s="128"/>
      <c r="ABW87" s="128"/>
      <c r="ABX87" s="128"/>
      <c r="ABY87" s="128"/>
      <c r="AKY87" s="128"/>
      <c r="AKZ87" s="128"/>
      <c r="ALH87" s="128"/>
      <c r="ALI87" s="128"/>
      <c r="ALJ87" s="128"/>
      <c r="ALK87" s="128"/>
      <c r="ALL87" s="128"/>
      <c r="ALM87" s="128"/>
      <c r="ALN87" s="128"/>
      <c r="ALO87" s="128"/>
      <c r="ALP87" s="128"/>
      <c r="ALQ87" s="128"/>
      <c r="ALR87" s="128"/>
      <c r="ALS87" s="128"/>
      <c r="ALT87" s="128"/>
      <c r="ALU87" s="128"/>
      <c r="AUU87" s="128"/>
      <c r="AUV87" s="128"/>
      <c r="AVD87" s="128"/>
      <c r="AVE87" s="128"/>
      <c r="AVF87" s="128"/>
      <c r="AVG87" s="128"/>
      <c r="AVH87" s="128"/>
      <c r="AVI87" s="128"/>
      <c r="AVJ87" s="128"/>
      <c r="AVK87" s="128"/>
      <c r="AVL87" s="128"/>
      <c r="AVM87" s="128"/>
      <c r="AVN87" s="128"/>
      <c r="AVO87" s="128"/>
      <c r="AVP87" s="128"/>
      <c r="AVQ87" s="128"/>
      <c r="BEQ87" s="128"/>
      <c r="BER87" s="128"/>
      <c r="BEZ87" s="128"/>
      <c r="BFA87" s="128"/>
      <c r="BFB87" s="128"/>
      <c r="BFC87" s="128"/>
      <c r="BFD87" s="128"/>
      <c r="BFE87" s="128"/>
      <c r="BFF87" s="128"/>
      <c r="BFG87" s="128"/>
      <c r="BFH87" s="128"/>
      <c r="BFI87" s="128"/>
      <c r="BFJ87" s="128"/>
      <c r="BFK87" s="128"/>
      <c r="BFL87" s="128"/>
      <c r="BFM87" s="128"/>
      <c r="BOM87" s="128"/>
      <c r="BON87" s="128"/>
      <c r="BOV87" s="128"/>
      <c r="BOW87" s="128"/>
      <c r="BOX87" s="128"/>
      <c r="BOY87" s="128"/>
      <c r="BOZ87" s="128"/>
      <c r="BPA87" s="128"/>
      <c r="BPB87" s="128"/>
      <c r="BPC87" s="128"/>
      <c r="BPD87" s="128"/>
      <c r="BPE87" s="128"/>
      <c r="BPF87" s="128"/>
      <c r="BPG87" s="128"/>
      <c r="BPH87" s="128"/>
      <c r="BPI87" s="128"/>
      <c r="BYI87" s="128"/>
      <c r="BYJ87" s="128"/>
      <c r="BYR87" s="128"/>
      <c r="BYS87" s="128"/>
      <c r="BYT87" s="128"/>
      <c r="BYU87" s="128"/>
      <c r="BYV87" s="128"/>
      <c r="BYW87" s="128"/>
      <c r="BYX87" s="128"/>
      <c r="BYY87" s="128"/>
      <c r="BYZ87" s="128"/>
      <c r="BZA87" s="128"/>
      <c r="BZB87" s="128"/>
      <c r="BZC87" s="128"/>
      <c r="BZD87" s="128"/>
      <c r="BZE87" s="128"/>
      <c r="CIE87" s="128"/>
      <c r="CIF87" s="128"/>
      <c r="CIN87" s="128"/>
      <c r="CIO87" s="128"/>
      <c r="CIP87" s="128"/>
      <c r="CIQ87" s="128"/>
      <c r="CIR87" s="128"/>
      <c r="CIS87" s="128"/>
      <c r="CIT87" s="128"/>
      <c r="CIU87" s="128"/>
      <c r="CIV87" s="128"/>
      <c r="CIW87" s="128"/>
      <c r="CIX87" s="128"/>
      <c r="CIY87" s="128"/>
      <c r="CIZ87" s="128"/>
      <c r="CJA87" s="128"/>
      <c r="CSA87" s="128"/>
      <c r="CSB87" s="128"/>
      <c r="CSJ87" s="128"/>
      <c r="CSK87" s="128"/>
      <c r="CSL87" s="128"/>
      <c r="CSM87" s="128"/>
      <c r="CSN87" s="128"/>
      <c r="CSO87" s="128"/>
      <c r="CSP87" s="128"/>
      <c r="CSQ87" s="128"/>
      <c r="CSR87" s="128"/>
      <c r="CSS87" s="128"/>
      <c r="CST87" s="128"/>
      <c r="CSU87" s="128"/>
      <c r="CSV87" s="128"/>
      <c r="CSW87" s="128"/>
      <c r="DBW87" s="128"/>
      <c r="DBX87" s="128"/>
      <c r="DCF87" s="128"/>
      <c r="DCG87" s="128"/>
      <c r="DCH87" s="128"/>
      <c r="DCI87" s="128"/>
      <c r="DCJ87" s="128"/>
      <c r="DCK87" s="128"/>
      <c r="DCL87" s="128"/>
      <c r="DCM87" s="128"/>
      <c r="DCN87" s="128"/>
      <c r="DCO87" s="128"/>
      <c r="DCP87" s="128"/>
      <c r="DCQ87" s="128"/>
      <c r="DCR87" s="128"/>
      <c r="DCS87" s="128"/>
      <c r="DLS87" s="128"/>
      <c r="DLT87" s="128"/>
      <c r="DMB87" s="128"/>
      <c r="DMC87" s="128"/>
      <c r="DMD87" s="128"/>
      <c r="DME87" s="128"/>
      <c r="DMF87" s="128"/>
      <c r="DMG87" s="128"/>
      <c r="DMH87" s="128"/>
      <c r="DMI87" s="128"/>
      <c r="DMJ87" s="128"/>
      <c r="DMK87" s="128"/>
      <c r="DML87" s="128"/>
      <c r="DMM87" s="128"/>
      <c r="DMN87" s="128"/>
      <c r="DMO87" s="128"/>
      <c r="DVO87" s="128"/>
      <c r="DVP87" s="128"/>
      <c r="DVX87" s="128"/>
      <c r="DVY87" s="128"/>
      <c r="DVZ87" s="128"/>
      <c r="DWA87" s="128"/>
      <c r="DWB87" s="128"/>
      <c r="DWC87" s="128"/>
      <c r="DWD87" s="128"/>
      <c r="DWE87" s="128"/>
      <c r="DWF87" s="128"/>
      <c r="DWG87" s="128"/>
      <c r="DWH87" s="128"/>
      <c r="DWI87" s="128"/>
      <c r="DWJ87" s="128"/>
      <c r="DWK87" s="128"/>
      <c r="EFK87" s="128"/>
      <c r="EFL87" s="128"/>
      <c r="EFT87" s="128"/>
      <c r="EFU87" s="128"/>
      <c r="EFV87" s="128"/>
      <c r="EFW87" s="128"/>
      <c r="EFX87" s="128"/>
      <c r="EFY87" s="128"/>
      <c r="EFZ87" s="128"/>
      <c r="EGA87" s="128"/>
      <c r="EGB87" s="128"/>
      <c r="EGC87" s="128"/>
      <c r="EGD87" s="128"/>
      <c r="EGE87" s="128"/>
      <c r="EGF87" s="128"/>
      <c r="EGG87" s="128"/>
      <c r="EPG87" s="128"/>
      <c r="EPH87" s="128"/>
      <c r="EPP87" s="128"/>
      <c r="EPQ87" s="128"/>
      <c r="EPR87" s="128"/>
      <c r="EPS87" s="128"/>
      <c r="EPT87" s="128"/>
      <c r="EPU87" s="128"/>
      <c r="EPV87" s="128"/>
      <c r="EPW87" s="128"/>
      <c r="EPX87" s="128"/>
      <c r="EPY87" s="128"/>
      <c r="EPZ87" s="128"/>
      <c r="EQA87" s="128"/>
      <c r="EQB87" s="128"/>
      <c r="EQC87" s="128"/>
      <c r="EZC87" s="128"/>
      <c r="EZD87" s="128"/>
      <c r="EZL87" s="128"/>
      <c r="EZM87" s="128"/>
      <c r="EZN87" s="128"/>
      <c r="EZO87" s="128"/>
      <c r="EZP87" s="128"/>
      <c r="EZQ87" s="128"/>
      <c r="EZR87" s="128"/>
      <c r="EZS87" s="128"/>
      <c r="EZT87" s="128"/>
      <c r="EZU87" s="128"/>
      <c r="EZV87" s="128"/>
      <c r="EZW87" s="128"/>
      <c r="EZX87" s="128"/>
      <c r="EZY87" s="128"/>
      <c r="FIY87" s="128"/>
      <c r="FIZ87" s="128"/>
      <c r="FJH87" s="128"/>
      <c r="FJI87" s="128"/>
      <c r="FJJ87" s="128"/>
      <c r="FJK87" s="128"/>
      <c r="FJL87" s="128"/>
      <c r="FJM87" s="128"/>
      <c r="FJN87" s="128"/>
      <c r="FJO87" s="128"/>
      <c r="FJP87" s="128"/>
      <c r="FJQ87" s="128"/>
      <c r="FJR87" s="128"/>
      <c r="FJS87" s="128"/>
      <c r="FJT87" s="128"/>
      <c r="FJU87" s="128"/>
      <c r="FSU87" s="128"/>
      <c r="FSV87" s="128"/>
      <c r="FTD87" s="128"/>
      <c r="FTE87" s="128"/>
      <c r="FTF87" s="128"/>
      <c r="FTG87" s="128"/>
      <c r="FTH87" s="128"/>
      <c r="FTI87" s="128"/>
      <c r="FTJ87" s="128"/>
      <c r="FTK87" s="128"/>
      <c r="FTL87" s="128"/>
      <c r="FTM87" s="128"/>
      <c r="FTN87" s="128"/>
      <c r="FTO87" s="128"/>
      <c r="FTP87" s="128"/>
      <c r="FTQ87" s="128"/>
      <c r="GCQ87" s="128"/>
      <c r="GCR87" s="128"/>
      <c r="GCZ87" s="128"/>
      <c r="GDA87" s="128"/>
      <c r="GDB87" s="128"/>
      <c r="GDC87" s="128"/>
      <c r="GDD87" s="128"/>
      <c r="GDE87" s="128"/>
      <c r="GDF87" s="128"/>
      <c r="GDG87" s="128"/>
      <c r="GDH87" s="128"/>
      <c r="GDI87" s="128"/>
      <c r="GDJ87" s="128"/>
      <c r="GDK87" s="128"/>
      <c r="GDL87" s="128"/>
      <c r="GDM87" s="128"/>
      <c r="GMM87" s="128"/>
      <c r="GMN87" s="128"/>
      <c r="GMV87" s="128"/>
      <c r="GMW87" s="128"/>
      <c r="GMX87" s="128"/>
      <c r="GMY87" s="128"/>
      <c r="GMZ87" s="128"/>
      <c r="GNA87" s="128"/>
      <c r="GNB87" s="128"/>
      <c r="GNC87" s="128"/>
      <c r="GND87" s="128"/>
      <c r="GNE87" s="128"/>
      <c r="GNF87" s="128"/>
      <c r="GNG87" s="128"/>
      <c r="GNH87" s="128"/>
      <c r="GNI87" s="128"/>
      <c r="GWI87" s="128"/>
      <c r="GWJ87" s="128"/>
      <c r="GWR87" s="128"/>
      <c r="GWS87" s="128"/>
      <c r="GWT87" s="128"/>
      <c r="GWU87" s="128"/>
      <c r="GWV87" s="128"/>
      <c r="GWW87" s="128"/>
      <c r="GWX87" s="128"/>
      <c r="GWY87" s="128"/>
      <c r="GWZ87" s="128"/>
      <c r="GXA87" s="128"/>
      <c r="GXB87" s="128"/>
      <c r="GXC87" s="128"/>
      <c r="GXD87" s="128"/>
      <c r="GXE87" s="128"/>
      <c r="HGE87" s="128"/>
      <c r="HGF87" s="128"/>
      <c r="HGN87" s="128"/>
      <c r="HGO87" s="128"/>
      <c r="HGP87" s="128"/>
      <c r="HGQ87" s="128"/>
      <c r="HGR87" s="128"/>
      <c r="HGS87" s="128"/>
      <c r="HGT87" s="128"/>
      <c r="HGU87" s="128"/>
      <c r="HGV87" s="128"/>
      <c r="HGW87" s="128"/>
      <c r="HGX87" s="128"/>
      <c r="HGY87" s="128"/>
      <c r="HGZ87" s="128"/>
      <c r="HHA87" s="128"/>
      <c r="HQA87" s="128"/>
      <c r="HQB87" s="128"/>
      <c r="HQJ87" s="128"/>
      <c r="HQK87" s="128"/>
      <c r="HQL87" s="128"/>
      <c r="HQM87" s="128"/>
      <c r="HQN87" s="128"/>
      <c r="HQO87" s="128"/>
      <c r="HQP87" s="128"/>
      <c r="HQQ87" s="128"/>
      <c r="HQR87" s="128"/>
      <c r="HQS87" s="128"/>
      <c r="HQT87" s="128"/>
      <c r="HQU87" s="128"/>
      <c r="HQV87" s="128"/>
      <c r="HQW87" s="128"/>
      <c r="HZW87" s="128"/>
      <c r="HZX87" s="128"/>
      <c r="IAF87" s="128"/>
      <c r="IAG87" s="128"/>
      <c r="IAH87" s="128"/>
      <c r="IAI87" s="128"/>
      <c r="IAJ87" s="128"/>
      <c r="IAK87" s="128"/>
      <c r="IAL87" s="128"/>
      <c r="IAM87" s="128"/>
      <c r="IAN87" s="128"/>
      <c r="IAO87" s="128"/>
      <c r="IAP87" s="128"/>
      <c r="IAQ87" s="128"/>
      <c r="IAR87" s="128"/>
      <c r="IAS87" s="128"/>
      <c r="IJS87" s="128"/>
      <c r="IJT87" s="128"/>
      <c r="IKB87" s="128"/>
      <c r="IKC87" s="128"/>
      <c r="IKD87" s="128"/>
      <c r="IKE87" s="128"/>
      <c r="IKF87" s="128"/>
      <c r="IKG87" s="128"/>
      <c r="IKH87" s="128"/>
      <c r="IKI87" s="128"/>
      <c r="IKJ87" s="128"/>
      <c r="IKK87" s="128"/>
      <c r="IKL87" s="128"/>
      <c r="IKM87" s="128"/>
      <c r="IKN87" s="128"/>
      <c r="IKO87" s="128"/>
      <c r="ITO87" s="128"/>
      <c r="ITP87" s="128"/>
      <c r="ITX87" s="128"/>
      <c r="ITY87" s="128"/>
      <c r="ITZ87" s="128"/>
      <c r="IUA87" s="128"/>
      <c r="IUB87" s="128"/>
      <c r="IUC87" s="128"/>
      <c r="IUD87" s="128"/>
      <c r="IUE87" s="128"/>
      <c r="IUF87" s="128"/>
      <c r="IUG87" s="128"/>
      <c r="IUH87" s="128"/>
      <c r="IUI87" s="128"/>
      <c r="IUJ87" s="128"/>
      <c r="IUK87" s="128"/>
      <c r="JDK87" s="128"/>
      <c r="JDL87" s="128"/>
      <c r="JDT87" s="128"/>
      <c r="JDU87" s="128"/>
      <c r="JDV87" s="128"/>
      <c r="JDW87" s="128"/>
      <c r="JDX87" s="128"/>
      <c r="JDY87" s="128"/>
      <c r="JDZ87" s="128"/>
      <c r="JEA87" s="128"/>
      <c r="JEB87" s="128"/>
      <c r="JEC87" s="128"/>
      <c r="JED87" s="128"/>
      <c r="JEE87" s="128"/>
      <c r="JEF87" s="128"/>
      <c r="JEG87" s="128"/>
      <c r="JNG87" s="128"/>
      <c r="JNH87" s="128"/>
      <c r="JNP87" s="128"/>
      <c r="JNQ87" s="128"/>
      <c r="JNR87" s="128"/>
      <c r="JNS87" s="128"/>
      <c r="JNT87" s="128"/>
      <c r="JNU87" s="128"/>
      <c r="JNV87" s="128"/>
      <c r="JNW87" s="128"/>
      <c r="JNX87" s="128"/>
      <c r="JNY87" s="128"/>
      <c r="JNZ87" s="128"/>
      <c r="JOA87" s="128"/>
      <c r="JOB87" s="128"/>
      <c r="JOC87" s="128"/>
      <c r="JXC87" s="128"/>
      <c r="JXD87" s="128"/>
      <c r="JXL87" s="128"/>
      <c r="JXM87" s="128"/>
      <c r="JXN87" s="128"/>
      <c r="JXO87" s="128"/>
      <c r="JXP87" s="128"/>
      <c r="JXQ87" s="128"/>
      <c r="JXR87" s="128"/>
      <c r="JXS87" s="128"/>
      <c r="JXT87" s="128"/>
      <c r="JXU87" s="128"/>
      <c r="JXV87" s="128"/>
      <c r="JXW87" s="128"/>
      <c r="JXX87" s="128"/>
      <c r="JXY87" s="128"/>
      <c r="KGY87" s="128"/>
      <c r="KGZ87" s="128"/>
      <c r="KHH87" s="128"/>
      <c r="KHI87" s="128"/>
      <c r="KHJ87" s="128"/>
      <c r="KHK87" s="128"/>
      <c r="KHL87" s="128"/>
      <c r="KHM87" s="128"/>
      <c r="KHN87" s="128"/>
      <c r="KHO87" s="128"/>
      <c r="KHP87" s="128"/>
      <c r="KHQ87" s="128"/>
      <c r="KHR87" s="128"/>
      <c r="KHS87" s="128"/>
      <c r="KHT87" s="128"/>
      <c r="KHU87" s="128"/>
      <c r="KQU87" s="128"/>
      <c r="KQV87" s="128"/>
      <c r="KRD87" s="128"/>
      <c r="KRE87" s="128"/>
      <c r="KRF87" s="128"/>
      <c r="KRG87" s="128"/>
      <c r="KRH87" s="128"/>
      <c r="KRI87" s="128"/>
      <c r="KRJ87" s="128"/>
      <c r="KRK87" s="128"/>
      <c r="KRL87" s="128"/>
      <c r="KRM87" s="128"/>
      <c r="KRN87" s="128"/>
      <c r="KRO87" s="128"/>
      <c r="KRP87" s="128"/>
      <c r="KRQ87" s="128"/>
      <c r="LAQ87" s="128"/>
      <c r="LAR87" s="128"/>
      <c r="LAZ87" s="128"/>
      <c r="LBA87" s="128"/>
      <c r="LBB87" s="128"/>
      <c r="LBC87" s="128"/>
      <c r="LBD87" s="128"/>
      <c r="LBE87" s="128"/>
      <c r="LBF87" s="128"/>
      <c r="LBG87" s="128"/>
      <c r="LBH87" s="128"/>
      <c r="LBI87" s="128"/>
      <c r="LBJ87" s="128"/>
      <c r="LBK87" s="128"/>
      <c r="LBL87" s="128"/>
      <c r="LBM87" s="128"/>
      <c r="LKM87" s="128"/>
      <c r="LKN87" s="128"/>
      <c r="LKV87" s="128"/>
      <c r="LKW87" s="128"/>
      <c r="LKX87" s="128"/>
      <c r="LKY87" s="128"/>
      <c r="LKZ87" s="128"/>
      <c r="LLA87" s="128"/>
      <c r="LLB87" s="128"/>
      <c r="LLC87" s="128"/>
      <c r="LLD87" s="128"/>
      <c r="LLE87" s="128"/>
      <c r="LLF87" s="128"/>
      <c r="LLG87" s="128"/>
      <c r="LLH87" s="128"/>
      <c r="LLI87" s="128"/>
      <c r="LUI87" s="128"/>
      <c r="LUJ87" s="128"/>
      <c r="LUR87" s="128"/>
      <c r="LUS87" s="128"/>
      <c r="LUT87" s="128"/>
      <c r="LUU87" s="128"/>
      <c r="LUV87" s="128"/>
      <c r="LUW87" s="128"/>
      <c r="LUX87" s="128"/>
      <c r="LUY87" s="128"/>
      <c r="LUZ87" s="128"/>
      <c r="LVA87" s="128"/>
      <c r="LVB87" s="128"/>
      <c r="LVC87" s="128"/>
      <c r="LVD87" s="128"/>
      <c r="LVE87" s="128"/>
      <c r="MEE87" s="128"/>
      <c r="MEF87" s="128"/>
      <c r="MEN87" s="128"/>
      <c r="MEO87" s="128"/>
      <c r="MEP87" s="128"/>
      <c r="MEQ87" s="128"/>
      <c r="MER87" s="128"/>
      <c r="MES87" s="128"/>
      <c r="MET87" s="128"/>
      <c r="MEU87" s="128"/>
      <c r="MEV87" s="128"/>
      <c r="MEW87" s="128"/>
      <c r="MEX87" s="128"/>
      <c r="MEY87" s="128"/>
      <c r="MEZ87" s="128"/>
      <c r="MFA87" s="128"/>
      <c r="MOA87" s="128"/>
      <c r="MOB87" s="128"/>
      <c r="MOJ87" s="128"/>
      <c r="MOK87" s="128"/>
      <c r="MOL87" s="128"/>
      <c r="MOM87" s="128"/>
      <c r="MON87" s="128"/>
      <c r="MOO87" s="128"/>
      <c r="MOP87" s="128"/>
      <c r="MOQ87" s="128"/>
      <c r="MOR87" s="128"/>
      <c r="MOS87" s="128"/>
      <c r="MOT87" s="128"/>
      <c r="MOU87" s="128"/>
      <c r="MOV87" s="128"/>
      <c r="MOW87" s="128"/>
      <c r="MXW87" s="128"/>
      <c r="MXX87" s="128"/>
      <c r="MYF87" s="128"/>
      <c r="MYG87" s="128"/>
      <c r="MYH87" s="128"/>
      <c r="MYI87" s="128"/>
      <c r="MYJ87" s="128"/>
      <c r="MYK87" s="128"/>
      <c r="MYL87" s="128"/>
      <c r="MYM87" s="128"/>
      <c r="MYN87" s="128"/>
      <c r="MYO87" s="128"/>
      <c r="MYP87" s="128"/>
      <c r="MYQ87" s="128"/>
      <c r="MYR87" s="128"/>
      <c r="MYS87" s="128"/>
      <c r="NHS87" s="128"/>
      <c r="NHT87" s="128"/>
      <c r="NIB87" s="128"/>
      <c r="NIC87" s="128"/>
      <c r="NID87" s="128"/>
      <c r="NIE87" s="128"/>
      <c r="NIF87" s="128"/>
      <c r="NIG87" s="128"/>
      <c r="NIH87" s="128"/>
      <c r="NII87" s="128"/>
      <c r="NIJ87" s="128"/>
      <c r="NIK87" s="128"/>
      <c r="NIL87" s="128"/>
      <c r="NIM87" s="128"/>
      <c r="NIN87" s="128"/>
      <c r="NIO87" s="128"/>
      <c r="NRO87" s="128"/>
      <c r="NRP87" s="128"/>
      <c r="NRX87" s="128"/>
      <c r="NRY87" s="128"/>
      <c r="NRZ87" s="128"/>
      <c r="NSA87" s="128"/>
      <c r="NSB87" s="128"/>
      <c r="NSC87" s="128"/>
      <c r="NSD87" s="128"/>
      <c r="NSE87" s="128"/>
      <c r="NSF87" s="128"/>
      <c r="NSG87" s="128"/>
      <c r="NSH87" s="128"/>
      <c r="NSI87" s="128"/>
      <c r="NSJ87" s="128"/>
      <c r="NSK87" s="128"/>
      <c r="OBK87" s="128"/>
      <c r="OBL87" s="128"/>
      <c r="OBT87" s="128"/>
      <c r="OBU87" s="128"/>
      <c r="OBV87" s="128"/>
      <c r="OBW87" s="128"/>
      <c r="OBX87" s="128"/>
      <c r="OBY87" s="128"/>
      <c r="OBZ87" s="128"/>
      <c r="OCA87" s="128"/>
      <c r="OCB87" s="128"/>
      <c r="OCC87" s="128"/>
      <c r="OCD87" s="128"/>
      <c r="OCE87" s="128"/>
      <c r="OCF87" s="128"/>
      <c r="OCG87" s="128"/>
      <c r="OLG87" s="128"/>
      <c r="OLH87" s="128"/>
      <c r="OLP87" s="128"/>
      <c r="OLQ87" s="128"/>
      <c r="OLR87" s="128"/>
      <c r="OLS87" s="128"/>
      <c r="OLT87" s="128"/>
      <c r="OLU87" s="128"/>
      <c r="OLV87" s="128"/>
      <c r="OLW87" s="128"/>
      <c r="OLX87" s="128"/>
      <c r="OLY87" s="128"/>
      <c r="OLZ87" s="128"/>
      <c r="OMA87" s="128"/>
      <c r="OMB87" s="128"/>
      <c r="OMC87" s="128"/>
      <c r="OVC87" s="128"/>
      <c r="OVD87" s="128"/>
      <c r="OVL87" s="128"/>
      <c r="OVM87" s="128"/>
      <c r="OVN87" s="128"/>
      <c r="OVO87" s="128"/>
      <c r="OVP87" s="128"/>
      <c r="OVQ87" s="128"/>
      <c r="OVR87" s="128"/>
      <c r="OVS87" s="128"/>
      <c r="OVT87" s="128"/>
      <c r="OVU87" s="128"/>
      <c r="OVV87" s="128"/>
      <c r="OVW87" s="128"/>
      <c r="OVX87" s="128"/>
      <c r="OVY87" s="128"/>
      <c r="PEY87" s="128"/>
      <c r="PEZ87" s="128"/>
      <c r="PFH87" s="128"/>
      <c r="PFI87" s="128"/>
      <c r="PFJ87" s="128"/>
      <c r="PFK87" s="128"/>
      <c r="PFL87" s="128"/>
      <c r="PFM87" s="128"/>
      <c r="PFN87" s="128"/>
      <c r="PFO87" s="128"/>
      <c r="PFP87" s="128"/>
      <c r="PFQ87" s="128"/>
      <c r="PFR87" s="128"/>
      <c r="PFS87" s="128"/>
      <c r="PFT87" s="128"/>
      <c r="PFU87" s="128"/>
      <c r="POU87" s="128"/>
      <c r="POV87" s="128"/>
      <c r="PPD87" s="128"/>
      <c r="PPE87" s="128"/>
      <c r="PPF87" s="128"/>
      <c r="PPG87" s="128"/>
      <c r="PPH87" s="128"/>
      <c r="PPI87" s="128"/>
      <c r="PPJ87" s="128"/>
      <c r="PPK87" s="128"/>
      <c r="PPL87" s="128"/>
      <c r="PPM87" s="128"/>
      <c r="PPN87" s="128"/>
      <c r="PPO87" s="128"/>
      <c r="PPP87" s="128"/>
      <c r="PPQ87" s="128"/>
      <c r="PYQ87" s="128"/>
      <c r="PYR87" s="128"/>
      <c r="PYZ87" s="128"/>
      <c r="PZA87" s="128"/>
      <c r="PZB87" s="128"/>
      <c r="PZC87" s="128"/>
      <c r="PZD87" s="128"/>
      <c r="PZE87" s="128"/>
      <c r="PZF87" s="128"/>
      <c r="PZG87" s="128"/>
      <c r="PZH87" s="128"/>
      <c r="PZI87" s="128"/>
      <c r="PZJ87" s="128"/>
      <c r="PZK87" s="128"/>
      <c r="PZL87" s="128"/>
      <c r="PZM87" s="128"/>
      <c r="QIM87" s="128"/>
      <c r="QIN87" s="128"/>
      <c r="QIV87" s="128"/>
      <c r="QIW87" s="128"/>
      <c r="QIX87" s="128"/>
      <c r="QIY87" s="128"/>
      <c r="QIZ87" s="128"/>
      <c r="QJA87" s="128"/>
      <c r="QJB87" s="128"/>
      <c r="QJC87" s="128"/>
      <c r="QJD87" s="128"/>
      <c r="QJE87" s="128"/>
      <c r="QJF87" s="128"/>
      <c r="QJG87" s="128"/>
      <c r="QJH87" s="128"/>
      <c r="QJI87" s="128"/>
      <c r="QSI87" s="128"/>
      <c r="QSJ87" s="128"/>
      <c r="QSR87" s="128"/>
      <c r="QSS87" s="128"/>
      <c r="QST87" s="128"/>
      <c r="QSU87" s="128"/>
      <c r="QSV87" s="128"/>
      <c r="QSW87" s="128"/>
      <c r="QSX87" s="128"/>
      <c r="QSY87" s="128"/>
      <c r="QSZ87" s="128"/>
      <c r="QTA87" s="128"/>
      <c r="QTB87" s="128"/>
      <c r="QTC87" s="128"/>
      <c r="QTD87" s="128"/>
      <c r="QTE87" s="128"/>
      <c r="RCE87" s="128"/>
      <c r="RCF87" s="128"/>
      <c r="RCN87" s="128"/>
      <c r="RCO87" s="128"/>
      <c r="RCP87" s="128"/>
      <c r="RCQ87" s="128"/>
      <c r="RCR87" s="128"/>
      <c r="RCS87" s="128"/>
      <c r="RCT87" s="128"/>
      <c r="RCU87" s="128"/>
      <c r="RCV87" s="128"/>
      <c r="RCW87" s="128"/>
      <c r="RCX87" s="128"/>
      <c r="RCY87" s="128"/>
      <c r="RCZ87" s="128"/>
      <c r="RDA87" s="128"/>
      <c r="RMA87" s="128"/>
      <c r="RMB87" s="128"/>
      <c r="RMJ87" s="128"/>
      <c r="RMK87" s="128"/>
      <c r="RML87" s="128"/>
      <c r="RMM87" s="128"/>
      <c r="RMN87" s="128"/>
      <c r="RMO87" s="128"/>
      <c r="RMP87" s="128"/>
      <c r="RMQ87" s="128"/>
      <c r="RMR87" s="128"/>
      <c r="RMS87" s="128"/>
      <c r="RMT87" s="128"/>
      <c r="RMU87" s="128"/>
      <c r="RMV87" s="128"/>
      <c r="RMW87" s="128"/>
      <c r="RVW87" s="128"/>
      <c r="RVX87" s="128"/>
      <c r="RWF87" s="128"/>
      <c r="RWG87" s="128"/>
      <c r="RWH87" s="128"/>
      <c r="RWI87" s="128"/>
      <c r="RWJ87" s="128"/>
      <c r="RWK87" s="128"/>
      <c r="RWL87" s="128"/>
      <c r="RWM87" s="128"/>
      <c r="RWN87" s="128"/>
      <c r="RWO87" s="128"/>
      <c r="RWP87" s="128"/>
      <c r="RWQ87" s="128"/>
      <c r="RWR87" s="128"/>
      <c r="RWS87" s="128"/>
      <c r="SFS87" s="128"/>
      <c r="SFT87" s="128"/>
      <c r="SGB87" s="128"/>
      <c r="SGC87" s="128"/>
      <c r="SGD87" s="128"/>
      <c r="SGE87" s="128"/>
      <c r="SGF87" s="128"/>
      <c r="SGG87" s="128"/>
      <c r="SGH87" s="128"/>
      <c r="SGI87" s="128"/>
      <c r="SGJ87" s="128"/>
      <c r="SGK87" s="128"/>
      <c r="SGL87" s="128"/>
      <c r="SGM87" s="128"/>
      <c r="SGN87" s="128"/>
      <c r="SGO87" s="128"/>
      <c r="SPO87" s="128"/>
      <c r="SPP87" s="128"/>
      <c r="SPX87" s="128"/>
      <c r="SPY87" s="128"/>
      <c r="SPZ87" s="128"/>
      <c r="SQA87" s="128"/>
      <c r="SQB87" s="128"/>
      <c r="SQC87" s="128"/>
      <c r="SQD87" s="128"/>
      <c r="SQE87" s="128"/>
      <c r="SQF87" s="128"/>
      <c r="SQG87" s="128"/>
      <c r="SQH87" s="128"/>
      <c r="SQI87" s="128"/>
      <c r="SQJ87" s="128"/>
      <c r="SQK87" s="128"/>
      <c r="SZK87" s="128"/>
      <c r="SZL87" s="128"/>
      <c r="SZT87" s="128"/>
      <c r="SZU87" s="128"/>
      <c r="SZV87" s="128"/>
      <c r="SZW87" s="128"/>
      <c r="SZX87" s="128"/>
      <c r="SZY87" s="128"/>
      <c r="SZZ87" s="128"/>
      <c r="TAA87" s="128"/>
      <c r="TAB87" s="128"/>
      <c r="TAC87" s="128"/>
      <c r="TAD87" s="128"/>
      <c r="TAE87" s="128"/>
      <c r="TAF87" s="128"/>
      <c r="TAG87" s="128"/>
      <c r="TJG87" s="128"/>
      <c r="TJH87" s="128"/>
      <c r="TJP87" s="128"/>
      <c r="TJQ87" s="128"/>
      <c r="TJR87" s="128"/>
      <c r="TJS87" s="128"/>
      <c r="TJT87" s="128"/>
      <c r="TJU87" s="128"/>
      <c r="TJV87" s="128"/>
      <c r="TJW87" s="128"/>
      <c r="TJX87" s="128"/>
      <c r="TJY87" s="128"/>
      <c r="TJZ87" s="128"/>
      <c r="TKA87" s="128"/>
      <c r="TKB87" s="128"/>
      <c r="TKC87" s="128"/>
      <c r="TTC87" s="128"/>
      <c r="TTD87" s="128"/>
      <c r="TTL87" s="128"/>
      <c r="TTM87" s="128"/>
      <c r="TTN87" s="128"/>
      <c r="TTO87" s="128"/>
      <c r="TTP87" s="128"/>
      <c r="TTQ87" s="128"/>
      <c r="TTR87" s="128"/>
      <c r="TTS87" s="128"/>
      <c r="TTT87" s="128"/>
      <c r="TTU87" s="128"/>
      <c r="TTV87" s="128"/>
      <c r="TTW87" s="128"/>
      <c r="TTX87" s="128"/>
      <c r="TTY87" s="128"/>
      <c r="UCY87" s="128"/>
      <c r="UCZ87" s="128"/>
      <c r="UDH87" s="128"/>
      <c r="UDI87" s="128"/>
      <c r="UDJ87" s="128"/>
      <c r="UDK87" s="128"/>
      <c r="UDL87" s="128"/>
      <c r="UDM87" s="128"/>
      <c r="UDN87" s="128"/>
      <c r="UDO87" s="128"/>
      <c r="UDP87" s="128"/>
      <c r="UDQ87" s="128"/>
      <c r="UDR87" s="128"/>
      <c r="UDS87" s="128"/>
      <c r="UDT87" s="128"/>
      <c r="UDU87" s="128"/>
      <c r="UMU87" s="128"/>
      <c r="UMV87" s="128"/>
      <c r="UND87" s="128"/>
      <c r="UNE87" s="128"/>
      <c r="UNF87" s="128"/>
      <c r="UNG87" s="128"/>
      <c r="UNH87" s="128"/>
      <c r="UNI87" s="128"/>
      <c r="UNJ87" s="128"/>
      <c r="UNK87" s="128"/>
      <c r="UNL87" s="128"/>
      <c r="UNM87" s="128"/>
      <c r="UNN87" s="128"/>
      <c r="UNO87" s="128"/>
      <c r="UNP87" s="128"/>
      <c r="UNQ87" s="128"/>
      <c r="UWQ87" s="128"/>
      <c r="UWR87" s="128"/>
      <c r="UWZ87" s="128"/>
      <c r="UXA87" s="128"/>
      <c r="UXB87" s="128"/>
      <c r="UXC87" s="128"/>
      <c r="UXD87" s="128"/>
      <c r="UXE87" s="128"/>
      <c r="UXF87" s="128"/>
      <c r="UXG87" s="128"/>
      <c r="UXH87" s="128"/>
      <c r="UXI87" s="128"/>
      <c r="UXJ87" s="128"/>
      <c r="UXK87" s="128"/>
      <c r="UXL87" s="128"/>
      <c r="UXM87" s="128"/>
      <c r="VGM87" s="128"/>
      <c r="VGN87" s="128"/>
      <c r="VGV87" s="128"/>
      <c r="VGW87" s="128"/>
      <c r="VGX87" s="128"/>
      <c r="VGY87" s="128"/>
      <c r="VGZ87" s="128"/>
      <c r="VHA87" s="128"/>
      <c r="VHB87" s="128"/>
      <c r="VHC87" s="128"/>
      <c r="VHD87" s="128"/>
      <c r="VHE87" s="128"/>
      <c r="VHF87" s="128"/>
      <c r="VHG87" s="128"/>
      <c r="VHH87" s="128"/>
      <c r="VHI87" s="128"/>
      <c r="VQI87" s="128"/>
      <c r="VQJ87" s="128"/>
      <c r="VQR87" s="128"/>
      <c r="VQS87" s="128"/>
      <c r="VQT87" s="128"/>
      <c r="VQU87" s="128"/>
      <c r="VQV87" s="128"/>
      <c r="VQW87" s="128"/>
      <c r="VQX87" s="128"/>
      <c r="VQY87" s="128"/>
      <c r="VQZ87" s="128"/>
      <c r="VRA87" s="128"/>
      <c r="VRB87" s="128"/>
      <c r="VRC87" s="128"/>
      <c r="VRD87" s="128"/>
      <c r="VRE87" s="128"/>
      <c r="WAE87" s="128"/>
      <c r="WAF87" s="128"/>
      <c r="WAN87" s="128"/>
      <c r="WAO87" s="128"/>
      <c r="WAP87" s="128"/>
      <c r="WAQ87" s="128"/>
      <c r="WAR87" s="128"/>
      <c r="WAS87" s="128"/>
      <c r="WAT87" s="128"/>
      <c r="WAU87" s="128"/>
      <c r="WAV87" s="128"/>
      <c r="WAW87" s="128"/>
      <c r="WAX87" s="128"/>
      <c r="WAY87" s="128"/>
      <c r="WAZ87" s="128"/>
      <c r="WBA87" s="128"/>
      <c r="WKA87" s="128"/>
      <c r="WKB87" s="128"/>
      <c r="WKJ87" s="128"/>
      <c r="WKK87" s="128"/>
      <c r="WKL87" s="128"/>
      <c r="WKM87" s="128"/>
      <c r="WKN87" s="128"/>
      <c r="WKO87" s="128"/>
      <c r="WKP87" s="128"/>
      <c r="WKQ87" s="128"/>
      <c r="WKR87" s="128"/>
      <c r="WKS87" s="128"/>
      <c r="WKT87" s="128"/>
      <c r="WKU87" s="128"/>
      <c r="WKV87" s="128"/>
      <c r="WKW87" s="128"/>
      <c r="WTW87" s="128"/>
      <c r="WTX87" s="128"/>
      <c r="WUF87" s="128"/>
      <c r="WUG87" s="128"/>
      <c r="WUH87" s="128"/>
      <c r="WUI87" s="128"/>
      <c r="WUJ87" s="128"/>
      <c r="WUK87" s="128"/>
      <c r="WUL87" s="128"/>
      <c r="WUM87" s="128"/>
      <c r="WUN87" s="128"/>
      <c r="WUO87" s="128"/>
      <c r="WUP87" s="128"/>
      <c r="WUQ87" s="128"/>
      <c r="WUR87" s="128"/>
      <c r="WUS87" s="128"/>
    </row>
    <row r="88" spans="1:1009 1243:2033 2267:3057 3291:4081 4315:5105 5339:6129 6363:7153 7387:8177 8411:9201 9435:10225 10459:11249 11483:12273 12507:13297 13531:14321 14555:15345 15579:16113" ht="45" customHeight="1" outlineLevel="1">
      <c r="A88" s="137"/>
      <c r="B88" s="284" t="s">
        <v>445</v>
      </c>
      <c r="C88" s="248"/>
      <c r="D88" s="258"/>
      <c r="E88" s="257"/>
      <c r="F88" s="258"/>
      <c r="G88" s="245"/>
      <c r="H88" s="229">
        <f t="shared" si="6"/>
        <v>67.817999999999998</v>
      </c>
      <c r="I88" s="247"/>
      <c r="J88" s="286">
        <f>67818000/1000000</f>
        <v>67.817999999999998</v>
      </c>
      <c r="K88" s="247"/>
      <c r="L88" s="247"/>
      <c r="M88" s="248"/>
      <c r="HK88" s="128"/>
      <c r="HL88" s="128"/>
      <c r="HT88" s="128"/>
      <c r="HU88" s="128"/>
      <c r="HV88" s="128"/>
      <c r="HW88" s="128"/>
      <c r="HX88" s="128"/>
      <c r="HY88" s="128"/>
      <c r="HZ88" s="128"/>
      <c r="IA88" s="128"/>
      <c r="IB88" s="128"/>
      <c r="IC88" s="128"/>
      <c r="ID88" s="128"/>
      <c r="IE88" s="128"/>
      <c r="IF88" s="128"/>
      <c r="IG88" s="128"/>
      <c r="RG88" s="128"/>
      <c r="RH88" s="128"/>
      <c r="RP88" s="128"/>
      <c r="RQ88" s="128"/>
      <c r="RR88" s="128"/>
      <c r="RS88" s="128"/>
      <c r="RT88" s="128"/>
      <c r="RU88" s="128"/>
      <c r="RV88" s="128"/>
      <c r="RW88" s="128"/>
      <c r="RX88" s="128"/>
      <c r="RY88" s="128"/>
      <c r="RZ88" s="128"/>
      <c r="SA88" s="128"/>
      <c r="SB88" s="128"/>
      <c r="SC88" s="128"/>
      <c r="ABC88" s="128"/>
      <c r="ABD88" s="128"/>
      <c r="ABL88" s="128"/>
      <c r="ABM88" s="128"/>
      <c r="ABN88" s="128"/>
      <c r="ABO88" s="128"/>
      <c r="ABP88" s="128"/>
      <c r="ABQ88" s="128"/>
      <c r="ABR88" s="128"/>
      <c r="ABS88" s="128"/>
      <c r="ABT88" s="128"/>
      <c r="ABU88" s="128"/>
      <c r="ABV88" s="128"/>
      <c r="ABW88" s="128"/>
      <c r="ABX88" s="128"/>
      <c r="ABY88" s="128"/>
      <c r="AKY88" s="128"/>
      <c r="AKZ88" s="128"/>
      <c r="ALH88" s="128"/>
      <c r="ALI88" s="128"/>
      <c r="ALJ88" s="128"/>
      <c r="ALK88" s="128"/>
      <c r="ALL88" s="128"/>
      <c r="ALM88" s="128"/>
      <c r="ALN88" s="128"/>
      <c r="ALO88" s="128"/>
      <c r="ALP88" s="128"/>
      <c r="ALQ88" s="128"/>
      <c r="ALR88" s="128"/>
      <c r="ALS88" s="128"/>
      <c r="ALT88" s="128"/>
      <c r="ALU88" s="128"/>
      <c r="AUU88" s="128"/>
      <c r="AUV88" s="128"/>
      <c r="AVD88" s="128"/>
      <c r="AVE88" s="128"/>
      <c r="AVF88" s="128"/>
      <c r="AVG88" s="128"/>
      <c r="AVH88" s="128"/>
      <c r="AVI88" s="128"/>
      <c r="AVJ88" s="128"/>
      <c r="AVK88" s="128"/>
      <c r="AVL88" s="128"/>
      <c r="AVM88" s="128"/>
      <c r="AVN88" s="128"/>
      <c r="AVO88" s="128"/>
      <c r="AVP88" s="128"/>
      <c r="AVQ88" s="128"/>
      <c r="BEQ88" s="128"/>
      <c r="BER88" s="128"/>
      <c r="BEZ88" s="128"/>
      <c r="BFA88" s="128"/>
      <c r="BFB88" s="128"/>
      <c r="BFC88" s="128"/>
      <c r="BFD88" s="128"/>
      <c r="BFE88" s="128"/>
      <c r="BFF88" s="128"/>
      <c r="BFG88" s="128"/>
      <c r="BFH88" s="128"/>
      <c r="BFI88" s="128"/>
      <c r="BFJ88" s="128"/>
      <c r="BFK88" s="128"/>
      <c r="BFL88" s="128"/>
      <c r="BFM88" s="128"/>
      <c r="BOM88" s="128"/>
      <c r="BON88" s="128"/>
      <c r="BOV88" s="128"/>
      <c r="BOW88" s="128"/>
      <c r="BOX88" s="128"/>
      <c r="BOY88" s="128"/>
      <c r="BOZ88" s="128"/>
      <c r="BPA88" s="128"/>
      <c r="BPB88" s="128"/>
      <c r="BPC88" s="128"/>
      <c r="BPD88" s="128"/>
      <c r="BPE88" s="128"/>
      <c r="BPF88" s="128"/>
      <c r="BPG88" s="128"/>
      <c r="BPH88" s="128"/>
      <c r="BPI88" s="128"/>
      <c r="BYI88" s="128"/>
      <c r="BYJ88" s="128"/>
      <c r="BYR88" s="128"/>
      <c r="BYS88" s="128"/>
      <c r="BYT88" s="128"/>
      <c r="BYU88" s="128"/>
      <c r="BYV88" s="128"/>
      <c r="BYW88" s="128"/>
      <c r="BYX88" s="128"/>
      <c r="BYY88" s="128"/>
      <c r="BYZ88" s="128"/>
      <c r="BZA88" s="128"/>
      <c r="BZB88" s="128"/>
      <c r="BZC88" s="128"/>
      <c r="BZD88" s="128"/>
      <c r="BZE88" s="128"/>
      <c r="CIE88" s="128"/>
      <c r="CIF88" s="128"/>
      <c r="CIN88" s="128"/>
      <c r="CIO88" s="128"/>
      <c r="CIP88" s="128"/>
      <c r="CIQ88" s="128"/>
      <c r="CIR88" s="128"/>
      <c r="CIS88" s="128"/>
      <c r="CIT88" s="128"/>
      <c r="CIU88" s="128"/>
      <c r="CIV88" s="128"/>
      <c r="CIW88" s="128"/>
      <c r="CIX88" s="128"/>
      <c r="CIY88" s="128"/>
      <c r="CIZ88" s="128"/>
      <c r="CJA88" s="128"/>
      <c r="CSA88" s="128"/>
      <c r="CSB88" s="128"/>
      <c r="CSJ88" s="128"/>
      <c r="CSK88" s="128"/>
      <c r="CSL88" s="128"/>
      <c r="CSM88" s="128"/>
      <c r="CSN88" s="128"/>
      <c r="CSO88" s="128"/>
      <c r="CSP88" s="128"/>
      <c r="CSQ88" s="128"/>
      <c r="CSR88" s="128"/>
      <c r="CSS88" s="128"/>
      <c r="CST88" s="128"/>
      <c r="CSU88" s="128"/>
      <c r="CSV88" s="128"/>
      <c r="CSW88" s="128"/>
      <c r="DBW88" s="128"/>
      <c r="DBX88" s="128"/>
      <c r="DCF88" s="128"/>
      <c r="DCG88" s="128"/>
      <c r="DCH88" s="128"/>
      <c r="DCI88" s="128"/>
      <c r="DCJ88" s="128"/>
      <c r="DCK88" s="128"/>
      <c r="DCL88" s="128"/>
      <c r="DCM88" s="128"/>
      <c r="DCN88" s="128"/>
      <c r="DCO88" s="128"/>
      <c r="DCP88" s="128"/>
      <c r="DCQ88" s="128"/>
      <c r="DCR88" s="128"/>
      <c r="DCS88" s="128"/>
      <c r="DLS88" s="128"/>
      <c r="DLT88" s="128"/>
      <c r="DMB88" s="128"/>
      <c r="DMC88" s="128"/>
      <c r="DMD88" s="128"/>
      <c r="DME88" s="128"/>
      <c r="DMF88" s="128"/>
      <c r="DMG88" s="128"/>
      <c r="DMH88" s="128"/>
      <c r="DMI88" s="128"/>
      <c r="DMJ88" s="128"/>
      <c r="DMK88" s="128"/>
      <c r="DML88" s="128"/>
      <c r="DMM88" s="128"/>
      <c r="DMN88" s="128"/>
      <c r="DMO88" s="128"/>
      <c r="DVO88" s="128"/>
      <c r="DVP88" s="128"/>
      <c r="DVX88" s="128"/>
      <c r="DVY88" s="128"/>
      <c r="DVZ88" s="128"/>
      <c r="DWA88" s="128"/>
      <c r="DWB88" s="128"/>
      <c r="DWC88" s="128"/>
      <c r="DWD88" s="128"/>
      <c r="DWE88" s="128"/>
      <c r="DWF88" s="128"/>
      <c r="DWG88" s="128"/>
      <c r="DWH88" s="128"/>
      <c r="DWI88" s="128"/>
      <c r="DWJ88" s="128"/>
      <c r="DWK88" s="128"/>
      <c r="EFK88" s="128"/>
      <c r="EFL88" s="128"/>
      <c r="EFT88" s="128"/>
      <c r="EFU88" s="128"/>
      <c r="EFV88" s="128"/>
      <c r="EFW88" s="128"/>
      <c r="EFX88" s="128"/>
      <c r="EFY88" s="128"/>
      <c r="EFZ88" s="128"/>
      <c r="EGA88" s="128"/>
      <c r="EGB88" s="128"/>
      <c r="EGC88" s="128"/>
      <c r="EGD88" s="128"/>
      <c r="EGE88" s="128"/>
      <c r="EGF88" s="128"/>
      <c r="EGG88" s="128"/>
      <c r="EPG88" s="128"/>
      <c r="EPH88" s="128"/>
      <c r="EPP88" s="128"/>
      <c r="EPQ88" s="128"/>
      <c r="EPR88" s="128"/>
      <c r="EPS88" s="128"/>
      <c r="EPT88" s="128"/>
      <c r="EPU88" s="128"/>
      <c r="EPV88" s="128"/>
      <c r="EPW88" s="128"/>
      <c r="EPX88" s="128"/>
      <c r="EPY88" s="128"/>
      <c r="EPZ88" s="128"/>
      <c r="EQA88" s="128"/>
      <c r="EQB88" s="128"/>
      <c r="EQC88" s="128"/>
      <c r="EZC88" s="128"/>
      <c r="EZD88" s="128"/>
      <c r="EZL88" s="128"/>
      <c r="EZM88" s="128"/>
      <c r="EZN88" s="128"/>
      <c r="EZO88" s="128"/>
      <c r="EZP88" s="128"/>
      <c r="EZQ88" s="128"/>
      <c r="EZR88" s="128"/>
      <c r="EZS88" s="128"/>
      <c r="EZT88" s="128"/>
      <c r="EZU88" s="128"/>
      <c r="EZV88" s="128"/>
      <c r="EZW88" s="128"/>
      <c r="EZX88" s="128"/>
      <c r="EZY88" s="128"/>
      <c r="FIY88" s="128"/>
      <c r="FIZ88" s="128"/>
      <c r="FJH88" s="128"/>
      <c r="FJI88" s="128"/>
      <c r="FJJ88" s="128"/>
      <c r="FJK88" s="128"/>
      <c r="FJL88" s="128"/>
      <c r="FJM88" s="128"/>
      <c r="FJN88" s="128"/>
      <c r="FJO88" s="128"/>
      <c r="FJP88" s="128"/>
      <c r="FJQ88" s="128"/>
      <c r="FJR88" s="128"/>
      <c r="FJS88" s="128"/>
      <c r="FJT88" s="128"/>
      <c r="FJU88" s="128"/>
      <c r="FSU88" s="128"/>
      <c r="FSV88" s="128"/>
      <c r="FTD88" s="128"/>
      <c r="FTE88" s="128"/>
      <c r="FTF88" s="128"/>
      <c r="FTG88" s="128"/>
      <c r="FTH88" s="128"/>
      <c r="FTI88" s="128"/>
      <c r="FTJ88" s="128"/>
      <c r="FTK88" s="128"/>
      <c r="FTL88" s="128"/>
      <c r="FTM88" s="128"/>
      <c r="FTN88" s="128"/>
      <c r="FTO88" s="128"/>
      <c r="FTP88" s="128"/>
      <c r="FTQ88" s="128"/>
      <c r="GCQ88" s="128"/>
      <c r="GCR88" s="128"/>
      <c r="GCZ88" s="128"/>
      <c r="GDA88" s="128"/>
      <c r="GDB88" s="128"/>
      <c r="GDC88" s="128"/>
      <c r="GDD88" s="128"/>
      <c r="GDE88" s="128"/>
      <c r="GDF88" s="128"/>
      <c r="GDG88" s="128"/>
      <c r="GDH88" s="128"/>
      <c r="GDI88" s="128"/>
      <c r="GDJ88" s="128"/>
      <c r="GDK88" s="128"/>
      <c r="GDL88" s="128"/>
      <c r="GDM88" s="128"/>
      <c r="GMM88" s="128"/>
      <c r="GMN88" s="128"/>
      <c r="GMV88" s="128"/>
      <c r="GMW88" s="128"/>
      <c r="GMX88" s="128"/>
      <c r="GMY88" s="128"/>
      <c r="GMZ88" s="128"/>
      <c r="GNA88" s="128"/>
      <c r="GNB88" s="128"/>
      <c r="GNC88" s="128"/>
      <c r="GND88" s="128"/>
      <c r="GNE88" s="128"/>
      <c r="GNF88" s="128"/>
      <c r="GNG88" s="128"/>
      <c r="GNH88" s="128"/>
      <c r="GNI88" s="128"/>
      <c r="GWI88" s="128"/>
      <c r="GWJ88" s="128"/>
      <c r="GWR88" s="128"/>
      <c r="GWS88" s="128"/>
      <c r="GWT88" s="128"/>
      <c r="GWU88" s="128"/>
      <c r="GWV88" s="128"/>
      <c r="GWW88" s="128"/>
      <c r="GWX88" s="128"/>
      <c r="GWY88" s="128"/>
      <c r="GWZ88" s="128"/>
      <c r="GXA88" s="128"/>
      <c r="GXB88" s="128"/>
      <c r="GXC88" s="128"/>
      <c r="GXD88" s="128"/>
      <c r="GXE88" s="128"/>
      <c r="HGE88" s="128"/>
      <c r="HGF88" s="128"/>
      <c r="HGN88" s="128"/>
      <c r="HGO88" s="128"/>
      <c r="HGP88" s="128"/>
      <c r="HGQ88" s="128"/>
      <c r="HGR88" s="128"/>
      <c r="HGS88" s="128"/>
      <c r="HGT88" s="128"/>
      <c r="HGU88" s="128"/>
      <c r="HGV88" s="128"/>
      <c r="HGW88" s="128"/>
      <c r="HGX88" s="128"/>
      <c r="HGY88" s="128"/>
      <c r="HGZ88" s="128"/>
      <c r="HHA88" s="128"/>
      <c r="HQA88" s="128"/>
      <c r="HQB88" s="128"/>
      <c r="HQJ88" s="128"/>
      <c r="HQK88" s="128"/>
      <c r="HQL88" s="128"/>
      <c r="HQM88" s="128"/>
      <c r="HQN88" s="128"/>
      <c r="HQO88" s="128"/>
      <c r="HQP88" s="128"/>
      <c r="HQQ88" s="128"/>
      <c r="HQR88" s="128"/>
      <c r="HQS88" s="128"/>
      <c r="HQT88" s="128"/>
      <c r="HQU88" s="128"/>
      <c r="HQV88" s="128"/>
      <c r="HQW88" s="128"/>
      <c r="HZW88" s="128"/>
      <c r="HZX88" s="128"/>
      <c r="IAF88" s="128"/>
      <c r="IAG88" s="128"/>
      <c r="IAH88" s="128"/>
      <c r="IAI88" s="128"/>
      <c r="IAJ88" s="128"/>
      <c r="IAK88" s="128"/>
      <c r="IAL88" s="128"/>
      <c r="IAM88" s="128"/>
      <c r="IAN88" s="128"/>
      <c r="IAO88" s="128"/>
      <c r="IAP88" s="128"/>
      <c r="IAQ88" s="128"/>
      <c r="IAR88" s="128"/>
      <c r="IAS88" s="128"/>
      <c r="IJS88" s="128"/>
      <c r="IJT88" s="128"/>
      <c r="IKB88" s="128"/>
      <c r="IKC88" s="128"/>
      <c r="IKD88" s="128"/>
      <c r="IKE88" s="128"/>
      <c r="IKF88" s="128"/>
      <c r="IKG88" s="128"/>
      <c r="IKH88" s="128"/>
      <c r="IKI88" s="128"/>
      <c r="IKJ88" s="128"/>
      <c r="IKK88" s="128"/>
      <c r="IKL88" s="128"/>
      <c r="IKM88" s="128"/>
      <c r="IKN88" s="128"/>
      <c r="IKO88" s="128"/>
      <c r="ITO88" s="128"/>
      <c r="ITP88" s="128"/>
      <c r="ITX88" s="128"/>
      <c r="ITY88" s="128"/>
      <c r="ITZ88" s="128"/>
      <c r="IUA88" s="128"/>
      <c r="IUB88" s="128"/>
      <c r="IUC88" s="128"/>
      <c r="IUD88" s="128"/>
      <c r="IUE88" s="128"/>
      <c r="IUF88" s="128"/>
      <c r="IUG88" s="128"/>
      <c r="IUH88" s="128"/>
      <c r="IUI88" s="128"/>
      <c r="IUJ88" s="128"/>
      <c r="IUK88" s="128"/>
      <c r="JDK88" s="128"/>
      <c r="JDL88" s="128"/>
      <c r="JDT88" s="128"/>
      <c r="JDU88" s="128"/>
      <c r="JDV88" s="128"/>
      <c r="JDW88" s="128"/>
      <c r="JDX88" s="128"/>
      <c r="JDY88" s="128"/>
      <c r="JDZ88" s="128"/>
      <c r="JEA88" s="128"/>
      <c r="JEB88" s="128"/>
      <c r="JEC88" s="128"/>
      <c r="JED88" s="128"/>
      <c r="JEE88" s="128"/>
      <c r="JEF88" s="128"/>
      <c r="JEG88" s="128"/>
      <c r="JNG88" s="128"/>
      <c r="JNH88" s="128"/>
      <c r="JNP88" s="128"/>
      <c r="JNQ88" s="128"/>
      <c r="JNR88" s="128"/>
      <c r="JNS88" s="128"/>
      <c r="JNT88" s="128"/>
      <c r="JNU88" s="128"/>
      <c r="JNV88" s="128"/>
      <c r="JNW88" s="128"/>
      <c r="JNX88" s="128"/>
      <c r="JNY88" s="128"/>
      <c r="JNZ88" s="128"/>
      <c r="JOA88" s="128"/>
      <c r="JOB88" s="128"/>
      <c r="JOC88" s="128"/>
      <c r="JXC88" s="128"/>
      <c r="JXD88" s="128"/>
      <c r="JXL88" s="128"/>
      <c r="JXM88" s="128"/>
      <c r="JXN88" s="128"/>
      <c r="JXO88" s="128"/>
      <c r="JXP88" s="128"/>
      <c r="JXQ88" s="128"/>
      <c r="JXR88" s="128"/>
      <c r="JXS88" s="128"/>
      <c r="JXT88" s="128"/>
      <c r="JXU88" s="128"/>
      <c r="JXV88" s="128"/>
      <c r="JXW88" s="128"/>
      <c r="JXX88" s="128"/>
      <c r="JXY88" s="128"/>
      <c r="KGY88" s="128"/>
      <c r="KGZ88" s="128"/>
      <c r="KHH88" s="128"/>
      <c r="KHI88" s="128"/>
      <c r="KHJ88" s="128"/>
      <c r="KHK88" s="128"/>
      <c r="KHL88" s="128"/>
      <c r="KHM88" s="128"/>
      <c r="KHN88" s="128"/>
      <c r="KHO88" s="128"/>
      <c r="KHP88" s="128"/>
      <c r="KHQ88" s="128"/>
      <c r="KHR88" s="128"/>
      <c r="KHS88" s="128"/>
      <c r="KHT88" s="128"/>
      <c r="KHU88" s="128"/>
      <c r="KQU88" s="128"/>
      <c r="KQV88" s="128"/>
      <c r="KRD88" s="128"/>
      <c r="KRE88" s="128"/>
      <c r="KRF88" s="128"/>
      <c r="KRG88" s="128"/>
      <c r="KRH88" s="128"/>
      <c r="KRI88" s="128"/>
      <c r="KRJ88" s="128"/>
      <c r="KRK88" s="128"/>
      <c r="KRL88" s="128"/>
      <c r="KRM88" s="128"/>
      <c r="KRN88" s="128"/>
      <c r="KRO88" s="128"/>
      <c r="KRP88" s="128"/>
      <c r="KRQ88" s="128"/>
      <c r="LAQ88" s="128"/>
      <c r="LAR88" s="128"/>
      <c r="LAZ88" s="128"/>
      <c r="LBA88" s="128"/>
      <c r="LBB88" s="128"/>
      <c r="LBC88" s="128"/>
      <c r="LBD88" s="128"/>
      <c r="LBE88" s="128"/>
      <c r="LBF88" s="128"/>
      <c r="LBG88" s="128"/>
      <c r="LBH88" s="128"/>
      <c r="LBI88" s="128"/>
      <c r="LBJ88" s="128"/>
      <c r="LBK88" s="128"/>
      <c r="LBL88" s="128"/>
      <c r="LBM88" s="128"/>
      <c r="LKM88" s="128"/>
      <c r="LKN88" s="128"/>
      <c r="LKV88" s="128"/>
      <c r="LKW88" s="128"/>
      <c r="LKX88" s="128"/>
      <c r="LKY88" s="128"/>
      <c r="LKZ88" s="128"/>
      <c r="LLA88" s="128"/>
      <c r="LLB88" s="128"/>
      <c r="LLC88" s="128"/>
      <c r="LLD88" s="128"/>
      <c r="LLE88" s="128"/>
      <c r="LLF88" s="128"/>
      <c r="LLG88" s="128"/>
      <c r="LLH88" s="128"/>
      <c r="LLI88" s="128"/>
      <c r="LUI88" s="128"/>
      <c r="LUJ88" s="128"/>
      <c r="LUR88" s="128"/>
      <c r="LUS88" s="128"/>
      <c r="LUT88" s="128"/>
      <c r="LUU88" s="128"/>
      <c r="LUV88" s="128"/>
      <c r="LUW88" s="128"/>
      <c r="LUX88" s="128"/>
      <c r="LUY88" s="128"/>
      <c r="LUZ88" s="128"/>
      <c r="LVA88" s="128"/>
      <c r="LVB88" s="128"/>
      <c r="LVC88" s="128"/>
      <c r="LVD88" s="128"/>
      <c r="LVE88" s="128"/>
      <c r="MEE88" s="128"/>
      <c r="MEF88" s="128"/>
      <c r="MEN88" s="128"/>
      <c r="MEO88" s="128"/>
      <c r="MEP88" s="128"/>
      <c r="MEQ88" s="128"/>
      <c r="MER88" s="128"/>
      <c r="MES88" s="128"/>
      <c r="MET88" s="128"/>
      <c r="MEU88" s="128"/>
      <c r="MEV88" s="128"/>
      <c r="MEW88" s="128"/>
      <c r="MEX88" s="128"/>
      <c r="MEY88" s="128"/>
      <c r="MEZ88" s="128"/>
      <c r="MFA88" s="128"/>
      <c r="MOA88" s="128"/>
      <c r="MOB88" s="128"/>
      <c r="MOJ88" s="128"/>
      <c r="MOK88" s="128"/>
      <c r="MOL88" s="128"/>
      <c r="MOM88" s="128"/>
      <c r="MON88" s="128"/>
      <c r="MOO88" s="128"/>
      <c r="MOP88" s="128"/>
      <c r="MOQ88" s="128"/>
      <c r="MOR88" s="128"/>
      <c r="MOS88" s="128"/>
      <c r="MOT88" s="128"/>
      <c r="MOU88" s="128"/>
      <c r="MOV88" s="128"/>
      <c r="MOW88" s="128"/>
      <c r="MXW88" s="128"/>
      <c r="MXX88" s="128"/>
      <c r="MYF88" s="128"/>
      <c r="MYG88" s="128"/>
      <c r="MYH88" s="128"/>
      <c r="MYI88" s="128"/>
      <c r="MYJ88" s="128"/>
      <c r="MYK88" s="128"/>
      <c r="MYL88" s="128"/>
      <c r="MYM88" s="128"/>
      <c r="MYN88" s="128"/>
      <c r="MYO88" s="128"/>
      <c r="MYP88" s="128"/>
      <c r="MYQ88" s="128"/>
      <c r="MYR88" s="128"/>
      <c r="MYS88" s="128"/>
      <c r="NHS88" s="128"/>
      <c r="NHT88" s="128"/>
      <c r="NIB88" s="128"/>
      <c r="NIC88" s="128"/>
      <c r="NID88" s="128"/>
      <c r="NIE88" s="128"/>
      <c r="NIF88" s="128"/>
      <c r="NIG88" s="128"/>
      <c r="NIH88" s="128"/>
      <c r="NII88" s="128"/>
      <c r="NIJ88" s="128"/>
      <c r="NIK88" s="128"/>
      <c r="NIL88" s="128"/>
      <c r="NIM88" s="128"/>
      <c r="NIN88" s="128"/>
      <c r="NIO88" s="128"/>
      <c r="NRO88" s="128"/>
      <c r="NRP88" s="128"/>
      <c r="NRX88" s="128"/>
      <c r="NRY88" s="128"/>
      <c r="NRZ88" s="128"/>
      <c r="NSA88" s="128"/>
      <c r="NSB88" s="128"/>
      <c r="NSC88" s="128"/>
      <c r="NSD88" s="128"/>
      <c r="NSE88" s="128"/>
      <c r="NSF88" s="128"/>
      <c r="NSG88" s="128"/>
      <c r="NSH88" s="128"/>
      <c r="NSI88" s="128"/>
      <c r="NSJ88" s="128"/>
      <c r="NSK88" s="128"/>
      <c r="OBK88" s="128"/>
      <c r="OBL88" s="128"/>
      <c r="OBT88" s="128"/>
      <c r="OBU88" s="128"/>
      <c r="OBV88" s="128"/>
      <c r="OBW88" s="128"/>
      <c r="OBX88" s="128"/>
      <c r="OBY88" s="128"/>
      <c r="OBZ88" s="128"/>
      <c r="OCA88" s="128"/>
      <c r="OCB88" s="128"/>
      <c r="OCC88" s="128"/>
      <c r="OCD88" s="128"/>
      <c r="OCE88" s="128"/>
      <c r="OCF88" s="128"/>
      <c r="OCG88" s="128"/>
      <c r="OLG88" s="128"/>
      <c r="OLH88" s="128"/>
      <c r="OLP88" s="128"/>
      <c r="OLQ88" s="128"/>
      <c r="OLR88" s="128"/>
      <c r="OLS88" s="128"/>
      <c r="OLT88" s="128"/>
      <c r="OLU88" s="128"/>
      <c r="OLV88" s="128"/>
      <c r="OLW88" s="128"/>
      <c r="OLX88" s="128"/>
      <c r="OLY88" s="128"/>
      <c r="OLZ88" s="128"/>
      <c r="OMA88" s="128"/>
      <c r="OMB88" s="128"/>
      <c r="OMC88" s="128"/>
      <c r="OVC88" s="128"/>
      <c r="OVD88" s="128"/>
      <c r="OVL88" s="128"/>
      <c r="OVM88" s="128"/>
      <c r="OVN88" s="128"/>
      <c r="OVO88" s="128"/>
      <c r="OVP88" s="128"/>
      <c r="OVQ88" s="128"/>
      <c r="OVR88" s="128"/>
      <c r="OVS88" s="128"/>
      <c r="OVT88" s="128"/>
      <c r="OVU88" s="128"/>
      <c r="OVV88" s="128"/>
      <c r="OVW88" s="128"/>
      <c r="OVX88" s="128"/>
      <c r="OVY88" s="128"/>
      <c r="PEY88" s="128"/>
      <c r="PEZ88" s="128"/>
      <c r="PFH88" s="128"/>
      <c r="PFI88" s="128"/>
      <c r="PFJ88" s="128"/>
      <c r="PFK88" s="128"/>
      <c r="PFL88" s="128"/>
      <c r="PFM88" s="128"/>
      <c r="PFN88" s="128"/>
      <c r="PFO88" s="128"/>
      <c r="PFP88" s="128"/>
      <c r="PFQ88" s="128"/>
      <c r="PFR88" s="128"/>
      <c r="PFS88" s="128"/>
      <c r="PFT88" s="128"/>
      <c r="PFU88" s="128"/>
      <c r="POU88" s="128"/>
      <c r="POV88" s="128"/>
      <c r="PPD88" s="128"/>
      <c r="PPE88" s="128"/>
      <c r="PPF88" s="128"/>
      <c r="PPG88" s="128"/>
      <c r="PPH88" s="128"/>
      <c r="PPI88" s="128"/>
      <c r="PPJ88" s="128"/>
      <c r="PPK88" s="128"/>
      <c r="PPL88" s="128"/>
      <c r="PPM88" s="128"/>
      <c r="PPN88" s="128"/>
      <c r="PPO88" s="128"/>
      <c r="PPP88" s="128"/>
      <c r="PPQ88" s="128"/>
      <c r="PYQ88" s="128"/>
      <c r="PYR88" s="128"/>
      <c r="PYZ88" s="128"/>
      <c r="PZA88" s="128"/>
      <c r="PZB88" s="128"/>
      <c r="PZC88" s="128"/>
      <c r="PZD88" s="128"/>
      <c r="PZE88" s="128"/>
      <c r="PZF88" s="128"/>
      <c r="PZG88" s="128"/>
      <c r="PZH88" s="128"/>
      <c r="PZI88" s="128"/>
      <c r="PZJ88" s="128"/>
      <c r="PZK88" s="128"/>
      <c r="PZL88" s="128"/>
      <c r="PZM88" s="128"/>
      <c r="QIM88" s="128"/>
      <c r="QIN88" s="128"/>
      <c r="QIV88" s="128"/>
      <c r="QIW88" s="128"/>
      <c r="QIX88" s="128"/>
      <c r="QIY88" s="128"/>
      <c r="QIZ88" s="128"/>
      <c r="QJA88" s="128"/>
      <c r="QJB88" s="128"/>
      <c r="QJC88" s="128"/>
      <c r="QJD88" s="128"/>
      <c r="QJE88" s="128"/>
      <c r="QJF88" s="128"/>
      <c r="QJG88" s="128"/>
      <c r="QJH88" s="128"/>
      <c r="QJI88" s="128"/>
      <c r="QSI88" s="128"/>
      <c r="QSJ88" s="128"/>
      <c r="QSR88" s="128"/>
      <c r="QSS88" s="128"/>
      <c r="QST88" s="128"/>
      <c r="QSU88" s="128"/>
      <c r="QSV88" s="128"/>
      <c r="QSW88" s="128"/>
      <c r="QSX88" s="128"/>
      <c r="QSY88" s="128"/>
      <c r="QSZ88" s="128"/>
      <c r="QTA88" s="128"/>
      <c r="QTB88" s="128"/>
      <c r="QTC88" s="128"/>
      <c r="QTD88" s="128"/>
      <c r="QTE88" s="128"/>
      <c r="RCE88" s="128"/>
      <c r="RCF88" s="128"/>
      <c r="RCN88" s="128"/>
      <c r="RCO88" s="128"/>
      <c r="RCP88" s="128"/>
      <c r="RCQ88" s="128"/>
      <c r="RCR88" s="128"/>
      <c r="RCS88" s="128"/>
      <c r="RCT88" s="128"/>
      <c r="RCU88" s="128"/>
      <c r="RCV88" s="128"/>
      <c r="RCW88" s="128"/>
      <c r="RCX88" s="128"/>
      <c r="RCY88" s="128"/>
      <c r="RCZ88" s="128"/>
      <c r="RDA88" s="128"/>
      <c r="RMA88" s="128"/>
      <c r="RMB88" s="128"/>
      <c r="RMJ88" s="128"/>
      <c r="RMK88" s="128"/>
      <c r="RML88" s="128"/>
      <c r="RMM88" s="128"/>
      <c r="RMN88" s="128"/>
      <c r="RMO88" s="128"/>
      <c r="RMP88" s="128"/>
      <c r="RMQ88" s="128"/>
      <c r="RMR88" s="128"/>
      <c r="RMS88" s="128"/>
      <c r="RMT88" s="128"/>
      <c r="RMU88" s="128"/>
      <c r="RMV88" s="128"/>
      <c r="RMW88" s="128"/>
      <c r="RVW88" s="128"/>
      <c r="RVX88" s="128"/>
      <c r="RWF88" s="128"/>
      <c r="RWG88" s="128"/>
      <c r="RWH88" s="128"/>
      <c r="RWI88" s="128"/>
      <c r="RWJ88" s="128"/>
      <c r="RWK88" s="128"/>
      <c r="RWL88" s="128"/>
      <c r="RWM88" s="128"/>
      <c r="RWN88" s="128"/>
      <c r="RWO88" s="128"/>
      <c r="RWP88" s="128"/>
      <c r="RWQ88" s="128"/>
      <c r="RWR88" s="128"/>
      <c r="RWS88" s="128"/>
      <c r="SFS88" s="128"/>
      <c r="SFT88" s="128"/>
      <c r="SGB88" s="128"/>
      <c r="SGC88" s="128"/>
      <c r="SGD88" s="128"/>
      <c r="SGE88" s="128"/>
      <c r="SGF88" s="128"/>
      <c r="SGG88" s="128"/>
      <c r="SGH88" s="128"/>
      <c r="SGI88" s="128"/>
      <c r="SGJ88" s="128"/>
      <c r="SGK88" s="128"/>
      <c r="SGL88" s="128"/>
      <c r="SGM88" s="128"/>
      <c r="SGN88" s="128"/>
      <c r="SGO88" s="128"/>
      <c r="SPO88" s="128"/>
      <c r="SPP88" s="128"/>
      <c r="SPX88" s="128"/>
      <c r="SPY88" s="128"/>
      <c r="SPZ88" s="128"/>
      <c r="SQA88" s="128"/>
      <c r="SQB88" s="128"/>
      <c r="SQC88" s="128"/>
      <c r="SQD88" s="128"/>
      <c r="SQE88" s="128"/>
      <c r="SQF88" s="128"/>
      <c r="SQG88" s="128"/>
      <c r="SQH88" s="128"/>
      <c r="SQI88" s="128"/>
      <c r="SQJ88" s="128"/>
      <c r="SQK88" s="128"/>
      <c r="SZK88" s="128"/>
      <c r="SZL88" s="128"/>
      <c r="SZT88" s="128"/>
      <c r="SZU88" s="128"/>
      <c r="SZV88" s="128"/>
      <c r="SZW88" s="128"/>
      <c r="SZX88" s="128"/>
      <c r="SZY88" s="128"/>
      <c r="SZZ88" s="128"/>
      <c r="TAA88" s="128"/>
      <c r="TAB88" s="128"/>
      <c r="TAC88" s="128"/>
      <c r="TAD88" s="128"/>
      <c r="TAE88" s="128"/>
      <c r="TAF88" s="128"/>
      <c r="TAG88" s="128"/>
      <c r="TJG88" s="128"/>
      <c r="TJH88" s="128"/>
      <c r="TJP88" s="128"/>
      <c r="TJQ88" s="128"/>
      <c r="TJR88" s="128"/>
      <c r="TJS88" s="128"/>
      <c r="TJT88" s="128"/>
      <c r="TJU88" s="128"/>
      <c r="TJV88" s="128"/>
      <c r="TJW88" s="128"/>
      <c r="TJX88" s="128"/>
      <c r="TJY88" s="128"/>
      <c r="TJZ88" s="128"/>
      <c r="TKA88" s="128"/>
      <c r="TKB88" s="128"/>
      <c r="TKC88" s="128"/>
      <c r="TTC88" s="128"/>
      <c r="TTD88" s="128"/>
      <c r="TTL88" s="128"/>
      <c r="TTM88" s="128"/>
      <c r="TTN88" s="128"/>
      <c r="TTO88" s="128"/>
      <c r="TTP88" s="128"/>
      <c r="TTQ88" s="128"/>
      <c r="TTR88" s="128"/>
      <c r="TTS88" s="128"/>
      <c r="TTT88" s="128"/>
      <c r="TTU88" s="128"/>
      <c r="TTV88" s="128"/>
      <c r="TTW88" s="128"/>
      <c r="TTX88" s="128"/>
      <c r="TTY88" s="128"/>
      <c r="UCY88" s="128"/>
      <c r="UCZ88" s="128"/>
      <c r="UDH88" s="128"/>
      <c r="UDI88" s="128"/>
      <c r="UDJ88" s="128"/>
      <c r="UDK88" s="128"/>
      <c r="UDL88" s="128"/>
      <c r="UDM88" s="128"/>
      <c r="UDN88" s="128"/>
      <c r="UDO88" s="128"/>
      <c r="UDP88" s="128"/>
      <c r="UDQ88" s="128"/>
      <c r="UDR88" s="128"/>
      <c r="UDS88" s="128"/>
      <c r="UDT88" s="128"/>
      <c r="UDU88" s="128"/>
      <c r="UMU88" s="128"/>
      <c r="UMV88" s="128"/>
      <c r="UND88" s="128"/>
      <c r="UNE88" s="128"/>
      <c r="UNF88" s="128"/>
      <c r="UNG88" s="128"/>
      <c r="UNH88" s="128"/>
      <c r="UNI88" s="128"/>
      <c r="UNJ88" s="128"/>
      <c r="UNK88" s="128"/>
      <c r="UNL88" s="128"/>
      <c r="UNM88" s="128"/>
      <c r="UNN88" s="128"/>
      <c r="UNO88" s="128"/>
      <c r="UNP88" s="128"/>
      <c r="UNQ88" s="128"/>
      <c r="UWQ88" s="128"/>
      <c r="UWR88" s="128"/>
      <c r="UWZ88" s="128"/>
      <c r="UXA88" s="128"/>
      <c r="UXB88" s="128"/>
      <c r="UXC88" s="128"/>
      <c r="UXD88" s="128"/>
      <c r="UXE88" s="128"/>
      <c r="UXF88" s="128"/>
      <c r="UXG88" s="128"/>
      <c r="UXH88" s="128"/>
      <c r="UXI88" s="128"/>
      <c r="UXJ88" s="128"/>
      <c r="UXK88" s="128"/>
      <c r="UXL88" s="128"/>
      <c r="UXM88" s="128"/>
      <c r="VGM88" s="128"/>
      <c r="VGN88" s="128"/>
      <c r="VGV88" s="128"/>
      <c r="VGW88" s="128"/>
      <c r="VGX88" s="128"/>
      <c r="VGY88" s="128"/>
      <c r="VGZ88" s="128"/>
      <c r="VHA88" s="128"/>
      <c r="VHB88" s="128"/>
      <c r="VHC88" s="128"/>
      <c r="VHD88" s="128"/>
      <c r="VHE88" s="128"/>
      <c r="VHF88" s="128"/>
      <c r="VHG88" s="128"/>
      <c r="VHH88" s="128"/>
      <c r="VHI88" s="128"/>
      <c r="VQI88" s="128"/>
      <c r="VQJ88" s="128"/>
      <c r="VQR88" s="128"/>
      <c r="VQS88" s="128"/>
      <c r="VQT88" s="128"/>
      <c r="VQU88" s="128"/>
      <c r="VQV88" s="128"/>
      <c r="VQW88" s="128"/>
      <c r="VQX88" s="128"/>
      <c r="VQY88" s="128"/>
      <c r="VQZ88" s="128"/>
      <c r="VRA88" s="128"/>
      <c r="VRB88" s="128"/>
      <c r="VRC88" s="128"/>
      <c r="VRD88" s="128"/>
      <c r="VRE88" s="128"/>
      <c r="WAE88" s="128"/>
      <c r="WAF88" s="128"/>
      <c r="WAN88" s="128"/>
      <c r="WAO88" s="128"/>
      <c r="WAP88" s="128"/>
      <c r="WAQ88" s="128"/>
      <c r="WAR88" s="128"/>
      <c r="WAS88" s="128"/>
      <c r="WAT88" s="128"/>
      <c r="WAU88" s="128"/>
      <c r="WAV88" s="128"/>
      <c r="WAW88" s="128"/>
      <c r="WAX88" s="128"/>
      <c r="WAY88" s="128"/>
      <c r="WAZ88" s="128"/>
      <c r="WBA88" s="128"/>
      <c r="WKA88" s="128"/>
      <c r="WKB88" s="128"/>
      <c r="WKJ88" s="128"/>
      <c r="WKK88" s="128"/>
      <c r="WKL88" s="128"/>
      <c r="WKM88" s="128"/>
      <c r="WKN88" s="128"/>
      <c r="WKO88" s="128"/>
      <c r="WKP88" s="128"/>
      <c r="WKQ88" s="128"/>
      <c r="WKR88" s="128"/>
      <c r="WKS88" s="128"/>
      <c r="WKT88" s="128"/>
      <c r="WKU88" s="128"/>
      <c r="WKV88" s="128"/>
      <c r="WKW88" s="128"/>
      <c r="WTW88" s="128"/>
      <c r="WTX88" s="128"/>
      <c r="WUF88" s="128"/>
      <c r="WUG88" s="128"/>
      <c r="WUH88" s="128"/>
      <c r="WUI88" s="128"/>
      <c r="WUJ88" s="128"/>
      <c r="WUK88" s="128"/>
      <c r="WUL88" s="128"/>
      <c r="WUM88" s="128"/>
      <c r="WUN88" s="128"/>
      <c r="WUO88" s="128"/>
      <c r="WUP88" s="128"/>
      <c r="WUQ88" s="128"/>
      <c r="WUR88" s="128"/>
      <c r="WUS88" s="128"/>
    </row>
    <row r="89" spans="1:1009 1243:2033 2267:3057 3291:4081 4315:5105 5339:6129 6363:7153 7387:8177 8411:9201 9435:10225 10459:11249 11483:12273 12507:13297 13531:14321 14555:15345 15579:16113" ht="47.25" outlineLevel="1">
      <c r="A89" s="137"/>
      <c r="B89" s="273" t="s">
        <v>428</v>
      </c>
      <c r="C89" s="248"/>
      <c r="D89" s="258">
        <v>364.44400000000002</v>
      </c>
      <c r="E89" s="257"/>
      <c r="F89" s="258">
        <v>364.44400000000002</v>
      </c>
      <c r="G89" s="245">
        <v>0</v>
      </c>
      <c r="H89" s="229">
        <f t="shared" si="6"/>
        <v>0</v>
      </c>
      <c r="I89" s="247"/>
      <c r="J89" s="247"/>
      <c r="K89" s="247"/>
      <c r="L89" s="247"/>
      <c r="M89" s="248"/>
      <c r="HK89" s="128"/>
      <c r="HL89" s="128"/>
      <c r="HT89" s="128"/>
      <c r="HU89" s="128"/>
      <c r="HV89" s="128"/>
      <c r="HW89" s="128"/>
      <c r="HX89" s="128"/>
      <c r="HY89" s="128"/>
      <c r="HZ89" s="128"/>
      <c r="IA89" s="128"/>
      <c r="IB89" s="128"/>
      <c r="IC89" s="128"/>
      <c r="ID89" s="128"/>
      <c r="IE89" s="128"/>
      <c r="IF89" s="128"/>
      <c r="IG89" s="128"/>
      <c r="RG89" s="128"/>
      <c r="RH89" s="128"/>
      <c r="RP89" s="128"/>
      <c r="RQ89" s="128"/>
      <c r="RR89" s="128"/>
      <c r="RS89" s="128"/>
      <c r="RT89" s="128"/>
      <c r="RU89" s="128"/>
      <c r="RV89" s="128"/>
      <c r="RW89" s="128"/>
      <c r="RX89" s="128"/>
      <c r="RY89" s="128"/>
      <c r="RZ89" s="128"/>
      <c r="SA89" s="128"/>
      <c r="SB89" s="128"/>
      <c r="SC89" s="128"/>
      <c r="ABC89" s="128"/>
      <c r="ABD89" s="128"/>
      <c r="ABL89" s="128"/>
      <c r="ABM89" s="128"/>
      <c r="ABN89" s="128"/>
      <c r="ABO89" s="128"/>
      <c r="ABP89" s="128"/>
      <c r="ABQ89" s="128"/>
      <c r="ABR89" s="128"/>
      <c r="ABS89" s="128"/>
      <c r="ABT89" s="128"/>
      <c r="ABU89" s="128"/>
      <c r="ABV89" s="128"/>
      <c r="ABW89" s="128"/>
      <c r="ABX89" s="128"/>
      <c r="ABY89" s="128"/>
      <c r="AKY89" s="128"/>
      <c r="AKZ89" s="128"/>
      <c r="ALH89" s="128"/>
      <c r="ALI89" s="128"/>
      <c r="ALJ89" s="128"/>
      <c r="ALK89" s="128"/>
      <c r="ALL89" s="128"/>
      <c r="ALM89" s="128"/>
      <c r="ALN89" s="128"/>
      <c r="ALO89" s="128"/>
      <c r="ALP89" s="128"/>
      <c r="ALQ89" s="128"/>
      <c r="ALR89" s="128"/>
      <c r="ALS89" s="128"/>
      <c r="ALT89" s="128"/>
      <c r="ALU89" s="128"/>
      <c r="AUU89" s="128"/>
      <c r="AUV89" s="128"/>
      <c r="AVD89" s="128"/>
      <c r="AVE89" s="128"/>
      <c r="AVF89" s="128"/>
      <c r="AVG89" s="128"/>
      <c r="AVH89" s="128"/>
      <c r="AVI89" s="128"/>
      <c r="AVJ89" s="128"/>
      <c r="AVK89" s="128"/>
      <c r="AVL89" s="128"/>
      <c r="AVM89" s="128"/>
      <c r="AVN89" s="128"/>
      <c r="AVO89" s="128"/>
      <c r="AVP89" s="128"/>
      <c r="AVQ89" s="128"/>
      <c r="BEQ89" s="128"/>
      <c r="BER89" s="128"/>
      <c r="BEZ89" s="128"/>
      <c r="BFA89" s="128"/>
      <c r="BFB89" s="128"/>
      <c r="BFC89" s="128"/>
      <c r="BFD89" s="128"/>
      <c r="BFE89" s="128"/>
      <c r="BFF89" s="128"/>
      <c r="BFG89" s="128"/>
      <c r="BFH89" s="128"/>
      <c r="BFI89" s="128"/>
      <c r="BFJ89" s="128"/>
      <c r="BFK89" s="128"/>
      <c r="BFL89" s="128"/>
      <c r="BFM89" s="128"/>
      <c r="BOM89" s="128"/>
      <c r="BON89" s="128"/>
      <c r="BOV89" s="128"/>
      <c r="BOW89" s="128"/>
      <c r="BOX89" s="128"/>
      <c r="BOY89" s="128"/>
      <c r="BOZ89" s="128"/>
      <c r="BPA89" s="128"/>
      <c r="BPB89" s="128"/>
      <c r="BPC89" s="128"/>
      <c r="BPD89" s="128"/>
      <c r="BPE89" s="128"/>
      <c r="BPF89" s="128"/>
      <c r="BPG89" s="128"/>
      <c r="BPH89" s="128"/>
      <c r="BPI89" s="128"/>
      <c r="BYI89" s="128"/>
      <c r="BYJ89" s="128"/>
      <c r="BYR89" s="128"/>
      <c r="BYS89" s="128"/>
      <c r="BYT89" s="128"/>
      <c r="BYU89" s="128"/>
      <c r="BYV89" s="128"/>
      <c r="BYW89" s="128"/>
      <c r="BYX89" s="128"/>
      <c r="BYY89" s="128"/>
      <c r="BYZ89" s="128"/>
      <c r="BZA89" s="128"/>
      <c r="BZB89" s="128"/>
      <c r="BZC89" s="128"/>
      <c r="BZD89" s="128"/>
      <c r="BZE89" s="128"/>
      <c r="CIE89" s="128"/>
      <c r="CIF89" s="128"/>
      <c r="CIN89" s="128"/>
      <c r="CIO89" s="128"/>
      <c r="CIP89" s="128"/>
      <c r="CIQ89" s="128"/>
      <c r="CIR89" s="128"/>
      <c r="CIS89" s="128"/>
      <c r="CIT89" s="128"/>
      <c r="CIU89" s="128"/>
      <c r="CIV89" s="128"/>
      <c r="CIW89" s="128"/>
      <c r="CIX89" s="128"/>
      <c r="CIY89" s="128"/>
      <c r="CIZ89" s="128"/>
      <c r="CJA89" s="128"/>
      <c r="CSA89" s="128"/>
      <c r="CSB89" s="128"/>
      <c r="CSJ89" s="128"/>
      <c r="CSK89" s="128"/>
      <c r="CSL89" s="128"/>
      <c r="CSM89" s="128"/>
      <c r="CSN89" s="128"/>
      <c r="CSO89" s="128"/>
      <c r="CSP89" s="128"/>
      <c r="CSQ89" s="128"/>
      <c r="CSR89" s="128"/>
      <c r="CSS89" s="128"/>
      <c r="CST89" s="128"/>
      <c r="CSU89" s="128"/>
      <c r="CSV89" s="128"/>
      <c r="CSW89" s="128"/>
      <c r="DBW89" s="128"/>
      <c r="DBX89" s="128"/>
      <c r="DCF89" s="128"/>
      <c r="DCG89" s="128"/>
      <c r="DCH89" s="128"/>
      <c r="DCI89" s="128"/>
      <c r="DCJ89" s="128"/>
      <c r="DCK89" s="128"/>
      <c r="DCL89" s="128"/>
      <c r="DCM89" s="128"/>
      <c r="DCN89" s="128"/>
      <c r="DCO89" s="128"/>
      <c r="DCP89" s="128"/>
      <c r="DCQ89" s="128"/>
      <c r="DCR89" s="128"/>
      <c r="DCS89" s="128"/>
      <c r="DLS89" s="128"/>
      <c r="DLT89" s="128"/>
      <c r="DMB89" s="128"/>
      <c r="DMC89" s="128"/>
      <c r="DMD89" s="128"/>
      <c r="DME89" s="128"/>
      <c r="DMF89" s="128"/>
      <c r="DMG89" s="128"/>
      <c r="DMH89" s="128"/>
      <c r="DMI89" s="128"/>
      <c r="DMJ89" s="128"/>
      <c r="DMK89" s="128"/>
      <c r="DML89" s="128"/>
      <c r="DMM89" s="128"/>
      <c r="DMN89" s="128"/>
      <c r="DMO89" s="128"/>
      <c r="DVO89" s="128"/>
      <c r="DVP89" s="128"/>
      <c r="DVX89" s="128"/>
      <c r="DVY89" s="128"/>
      <c r="DVZ89" s="128"/>
      <c r="DWA89" s="128"/>
      <c r="DWB89" s="128"/>
      <c r="DWC89" s="128"/>
      <c r="DWD89" s="128"/>
      <c r="DWE89" s="128"/>
      <c r="DWF89" s="128"/>
      <c r="DWG89" s="128"/>
      <c r="DWH89" s="128"/>
      <c r="DWI89" s="128"/>
      <c r="DWJ89" s="128"/>
      <c r="DWK89" s="128"/>
      <c r="EFK89" s="128"/>
      <c r="EFL89" s="128"/>
      <c r="EFT89" s="128"/>
      <c r="EFU89" s="128"/>
      <c r="EFV89" s="128"/>
      <c r="EFW89" s="128"/>
      <c r="EFX89" s="128"/>
      <c r="EFY89" s="128"/>
      <c r="EFZ89" s="128"/>
      <c r="EGA89" s="128"/>
      <c r="EGB89" s="128"/>
      <c r="EGC89" s="128"/>
      <c r="EGD89" s="128"/>
      <c r="EGE89" s="128"/>
      <c r="EGF89" s="128"/>
      <c r="EGG89" s="128"/>
      <c r="EPG89" s="128"/>
      <c r="EPH89" s="128"/>
      <c r="EPP89" s="128"/>
      <c r="EPQ89" s="128"/>
      <c r="EPR89" s="128"/>
      <c r="EPS89" s="128"/>
      <c r="EPT89" s="128"/>
      <c r="EPU89" s="128"/>
      <c r="EPV89" s="128"/>
      <c r="EPW89" s="128"/>
      <c r="EPX89" s="128"/>
      <c r="EPY89" s="128"/>
      <c r="EPZ89" s="128"/>
      <c r="EQA89" s="128"/>
      <c r="EQB89" s="128"/>
      <c r="EQC89" s="128"/>
      <c r="EZC89" s="128"/>
      <c r="EZD89" s="128"/>
      <c r="EZL89" s="128"/>
      <c r="EZM89" s="128"/>
      <c r="EZN89" s="128"/>
      <c r="EZO89" s="128"/>
      <c r="EZP89" s="128"/>
      <c r="EZQ89" s="128"/>
      <c r="EZR89" s="128"/>
      <c r="EZS89" s="128"/>
      <c r="EZT89" s="128"/>
      <c r="EZU89" s="128"/>
      <c r="EZV89" s="128"/>
      <c r="EZW89" s="128"/>
      <c r="EZX89" s="128"/>
      <c r="EZY89" s="128"/>
      <c r="FIY89" s="128"/>
      <c r="FIZ89" s="128"/>
      <c r="FJH89" s="128"/>
      <c r="FJI89" s="128"/>
      <c r="FJJ89" s="128"/>
      <c r="FJK89" s="128"/>
      <c r="FJL89" s="128"/>
      <c r="FJM89" s="128"/>
      <c r="FJN89" s="128"/>
      <c r="FJO89" s="128"/>
      <c r="FJP89" s="128"/>
      <c r="FJQ89" s="128"/>
      <c r="FJR89" s="128"/>
      <c r="FJS89" s="128"/>
      <c r="FJT89" s="128"/>
      <c r="FJU89" s="128"/>
      <c r="FSU89" s="128"/>
      <c r="FSV89" s="128"/>
      <c r="FTD89" s="128"/>
      <c r="FTE89" s="128"/>
      <c r="FTF89" s="128"/>
      <c r="FTG89" s="128"/>
      <c r="FTH89" s="128"/>
      <c r="FTI89" s="128"/>
      <c r="FTJ89" s="128"/>
      <c r="FTK89" s="128"/>
      <c r="FTL89" s="128"/>
      <c r="FTM89" s="128"/>
      <c r="FTN89" s="128"/>
      <c r="FTO89" s="128"/>
      <c r="FTP89" s="128"/>
      <c r="FTQ89" s="128"/>
      <c r="GCQ89" s="128"/>
      <c r="GCR89" s="128"/>
      <c r="GCZ89" s="128"/>
      <c r="GDA89" s="128"/>
      <c r="GDB89" s="128"/>
      <c r="GDC89" s="128"/>
      <c r="GDD89" s="128"/>
      <c r="GDE89" s="128"/>
      <c r="GDF89" s="128"/>
      <c r="GDG89" s="128"/>
      <c r="GDH89" s="128"/>
      <c r="GDI89" s="128"/>
      <c r="GDJ89" s="128"/>
      <c r="GDK89" s="128"/>
      <c r="GDL89" s="128"/>
      <c r="GDM89" s="128"/>
      <c r="GMM89" s="128"/>
      <c r="GMN89" s="128"/>
      <c r="GMV89" s="128"/>
      <c r="GMW89" s="128"/>
      <c r="GMX89" s="128"/>
      <c r="GMY89" s="128"/>
      <c r="GMZ89" s="128"/>
      <c r="GNA89" s="128"/>
      <c r="GNB89" s="128"/>
      <c r="GNC89" s="128"/>
      <c r="GND89" s="128"/>
      <c r="GNE89" s="128"/>
      <c r="GNF89" s="128"/>
      <c r="GNG89" s="128"/>
      <c r="GNH89" s="128"/>
      <c r="GNI89" s="128"/>
      <c r="GWI89" s="128"/>
      <c r="GWJ89" s="128"/>
      <c r="GWR89" s="128"/>
      <c r="GWS89" s="128"/>
      <c r="GWT89" s="128"/>
      <c r="GWU89" s="128"/>
      <c r="GWV89" s="128"/>
      <c r="GWW89" s="128"/>
      <c r="GWX89" s="128"/>
      <c r="GWY89" s="128"/>
      <c r="GWZ89" s="128"/>
      <c r="GXA89" s="128"/>
      <c r="GXB89" s="128"/>
      <c r="GXC89" s="128"/>
      <c r="GXD89" s="128"/>
      <c r="GXE89" s="128"/>
      <c r="HGE89" s="128"/>
      <c r="HGF89" s="128"/>
      <c r="HGN89" s="128"/>
      <c r="HGO89" s="128"/>
      <c r="HGP89" s="128"/>
      <c r="HGQ89" s="128"/>
      <c r="HGR89" s="128"/>
      <c r="HGS89" s="128"/>
      <c r="HGT89" s="128"/>
      <c r="HGU89" s="128"/>
      <c r="HGV89" s="128"/>
      <c r="HGW89" s="128"/>
      <c r="HGX89" s="128"/>
      <c r="HGY89" s="128"/>
      <c r="HGZ89" s="128"/>
      <c r="HHA89" s="128"/>
      <c r="HQA89" s="128"/>
      <c r="HQB89" s="128"/>
      <c r="HQJ89" s="128"/>
      <c r="HQK89" s="128"/>
      <c r="HQL89" s="128"/>
      <c r="HQM89" s="128"/>
      <c r="HQN89" s="128"/>
      <c r="HQO89" s="128"/>
      <c r="HQP89" s="128"/>
      <c r="HQQ89" s="128"/>
      <c r="HQR89" s="128"/>
      <c r="HQS89" s="128"/>
      <c r="HQT89" s="128"/>
      <c r="HQU89" s="128"/>
      <c r="HQV89" s="128"/>
      <c r="HQW89" s="128"/>
      <c r="HZW89" s="128"/>
      <c r="HZX89" s="128"/>
      <c r="IAF89" s="128"/>
      <c r="IAG89" s="128"/>
      <c r="IAH89" s="128"/>
      <c r="IAI89" s="128"/>
      <c r="IAJ89" s="128"/>
      <c r="IAK89" s="128"/>
      <c r="IAL89" s="128"/>
      <c r="IAM89" s="128"/>
      <c r="IAN89" s="128"/>
      <c r="IAO89" s="128"/>
      <c r="IAP89" s="128"/>
      <c r="IAQ89" s="128"/>
      <c r="IAR89" s="128"/>
      <c r="IAS89" s="128"/>
      <c r="IJS89" s="128"/>
      <c r="IJT89" s="128"/>
      <c r="IKB89" s="128"/>
      <c r="IKC89" s="128"/>
      <c r="IKD89" s="128"/>
      <c r="IKE89" s="128"/>
      <c r="IKF89" s="128"/>
      <c r="IKG89" s="128"/>
      <c r="IKH89" s="128"/>
      <c r="IKI89" s="128"/>
      <c r="IKJ89" s="128"/>
      <c r="IKK89" s="128"/>
      <c r="IKL89" s="128"/>
      <c r="IKM89" s="128"/>
      <c r="IKN89" s="128"/>
      <c r="IKO89" s="128"/>
      <c r="ITO89" s="128"/>
      <c r="ITP89" s="128"/>
      <c r="ITX89" s="128"/>
      <c r="ITY89" s="128"/>
      <c r="ITZ89" s="128"/>
      <c r="IUA89" s="128"/>
      <c r="IUB89" s="128"/>
      <c r="IUC89" s="128"/>
      <c r="IUD89" s="128"/>
      <c r="IUE89" s="128"/>
      <c r="IUF89" s="128"/>
      <c r="IUG89" s="128"/>
      <c r="IUH89" s="128"/>
      <c r="IUI89" s="128"/>
      <c r="IUJ89" s="128"/>
      <c r="IUK89" s="128"/>
      <c r="JDK89" s="128"/>
      <c r="JDL89" s="128"/>
      <c r="JDT89" s="128"/>
      <c r="JDU89" s="128"/>
      <c r="JDV89" s="128"/>
      <c r="JDW89" s="128"/>
      <c r="JDX89" s="128"/>
      <c r="JDY89" s="128"/>
      <c r="JDZ89" s="128"/>
      <c r="JEA89" s="128"/>
      <c r="JEB89" s="128"/>
      <c r="JEC89" s="128"/>
      <c r="JED89" s="128"/>
      <c r="JEE89" s="128"/>
      <c r="JEF89" s="128"/>
      <c r="JEG89" s="128"/>
      <c r="JNG89" s="128"/>
      <c r="JNH89" s="128"/>
      <c r="JNP89" s="128"/>
      <c r="JNQ89" s="128"/>
      <c r="JNR89" s="128"/>
      <c r="JNS89" s="128"/>
      <c r="JNT89" s="128"/>
      <c r="JNU89" s="128"/>
      <c r="JNV89" s="128"/>
      <c r="JNW89" s="128"/>
      <c r="JNX89" s="128"/>
      <c r="JNY89" s="128"/>
      <c r="JNZ89" s="128"/>
      <c r="JOA89" s="128"/>
      <c r="JOB89" s="128"/>
      <c r="JOC89" s="128"/>
      <c r="JXC89" s="128"/>
      <c r="JXD89" s="128"/>
      <c r="JXL89" s="128"/>
      <c r="JXM89" s="128"/>
      <c r="JXN89" s="128"/>
      <c r="JXO89" s="128"/>
      <c r="JXP89" s="128"/>
      <c r="JXQ89" s="128"/>
      <c r="JXR89" s="128"/>
      <c r="JXS89" s="128"/>
      <c r="JXT89" s="128"/>
      <c r="JXU89" s="128"/>
      <c r="JXV89" s="128"/>
      <c r="JXW89" s="128"/>
      <c r="JXX89" s="128"/>
      <c r="JXY89" s="128"/>
      <c r="KGY89" s="128"/>
      <c r="KGZ89" s="128"/>
      <c r="KHH89" s="128"/>
      <c r="KHI89" s="128"/>
      <c r="KHJ89" s="128"/>
      <c r="KHK89" s="128"/>
      <c r="KHL89" s="128"/>
      <c r="KHM89" s="128"/>
      <c r="KHN89" s="128"/>
      <c r="KHO89" s="128"/>
      <c r="KHP89" s="128"/>
      <c r="KHQ89" s="128"/>
      <c r="KHR89" s="128"/>
      <c r="KHS89" s="128"/>
      <c r="KHT89" s="128"/>
      <c r="KHU89" s="128"/>
      <c r="KQU89" s="128"/>
      <c r="KQV89" s="128"/>
      <c r="KRD89" s="128"/>
      <c r="KRE89" s="128"/>
      <c r="KRF89" s="128"/>
      <c r="KRG89" s="128"/>
      <c r="KRH89" s="128"/>
      <c r="KRI89" s="128"/>
      <c r="KRJ89" s="128"/>
      <c r="KRK89" s="128"/>
      <c r="KRL89" s="128"/>
      <c r="KRM89" s="128"/>
      <c r="KRN89" s="128"/>
      <c r="KRO89" s="128"/>
      <c r="KRP89" s="128"/>
      <c r="KRQ89" s="128"/>
      <c r="LAQ89" s="128"/>
      <c r="LAR89" s="128"/>
      <c r="LAZ89" s="128"/>
      <c r="LBA89" s="128"/>
      <c r="LBB89" s="128"/>
      <c r="LBC89" s="128"/>
      <c r="LBD89" s="128"/>
      <c r="LBE89" s="128"/>
      <c r="LBF89" s="128"/>
      <c r="LBG89" s="128"/>
      <c r="LBH89" s="128"/>
      <c r="LBI89" s="128"/>
      <c r="LBJ89" s="128"/>
      <c r="LBK89" s="128"/>
      <c r="LBL89" s="128"/>
      <c r="LBM89" s="128"/>
      <c r="LKM89" s="128"/>
      <c r="LKN89" s="128"/>
      <c r="LKV89" s="128"/>
      <c r="LKW89" s="128"/>
      <c r="LKX89" s="128"/>
      <c r="LKY89" s="128"/>
      <c r="LKZ89" s="128"/>
      <c r="LLA89" s="128"/>
      <c r="LLB89" s="128"/>
      <c r="LLC89" s="128"/>
      <c r="LLD89" s="128"/>
      <c r="LLE89" s="128"/>
      <c r="LLF89" s="128"/>
      <c r="LLG89" s="128"/>
      <c r="LLH89" s="128"/>
      <c r="LLI89" s="128"/>
      <c r="LUI89" s="128"/>
      <c r="LUJ89" s="128"/>
      <c r="LUR89" s="128"/>
      <c r="LUS89" s="128"/>
      <c r="LUT89" s="128"/>
      <c r="LUU89" s="128"/>
      <c r="LUV89" s="128"/>
      <c r="LUW89" s="128"/>
      <c r="LUX89" s="128"/>
      <c r="LUY89" s="128"/>
      <c r="LUZ89" s="128"/>
      <c r="LVA89" s="128"/>
      <c r="LVB89" s="128"/>
      <c r="LVC89" s="128"/>
      <c r="LVD89" s="128"/>
      <c r="LVE89" s="128"/>
      <c r="MEE89" s="128"/>
      <c r="MEF89" s="128"/>
      <c r="MEN89" s="128"/>
      <c r="MEO89" s="128"/>
      <c r="MEP89" s="128"/>
      <c r="MEQ89" s="128"/>
      <c r="MER89" s="128"/>
      <c r="MES89" s="128"/>
      <c r="MET89" s="128"/>
      <c r="MEU89" s="128"/>
      <c r="MEV89" s="128"/>
      <c r="MEW89" s="128"/>
      <c r="MEX89" s="128"/>
      <c r="MEY89" s="128"/>
      <c r="MEZ89" s="128"/>
      <c r="MFA89" s="128"/>
      <c r="MOA89" s="128"/>
      <c r="MOB89" s="128"/>
      <c r="MOJ89" s="128"/>
      <c r="MOK89" s="128"/>
      <c r="MOL89" s="128"/>
      <c r="MOM89" s="128"/>
      <c r="MON89" s="128"/>
      <c r="MOO89" s="128"/>
      <c r="MOP89" s="128"/>
      <c r="MOQ89" s="128"/>
      <c r="MOR89" s="128"/>
      <c r="MOS89" s="128"/>
      <c r="MOT89" s="128"/>
      <c r="MOU89" s="128"/>
      <c r="MOV89" s="128"/>
      <c r="MOW89" s="128"/>
      <c r="MXW89" s="128"/>
      <c r="MXX89" s="128"/>
      <c r="MYF89" s="128"/>
      <c r="MYG89" s="128"/>
      <c r="MYH89" s="128"/>
      <c r="MYI89" s="128"/>
      <c r="MYJ89" s="128"/>
      <c r="MYK89" s="128"/>
      <c r="MYL89" s="128"/>
      <c r="MYM89" s="128"/>
      <c r="MYN89" s="128"/>
      <c r="MYO89" s="128"/>
      <c r="MYP89" s="128"/>
      <c r="MYQ89" s="128"/>
      <c r="MYR89" s="128"/>
      <c r="MYS89" s="128"/>
      <c r="NHS89" s="128"/>
      <c r="NHT89" s="128"/>
      <c r="NIB89" s="128"/>
      <c r="NIC89" s="128"/>
      <c r="NID89" s="128"/>
      <c r="NIE89" s="128"/>
      <c r="NIF89" s="128"/>
      <c r="NIG89" s="128"/>
      <c r="NIH89" s="128"/>
      <c r="NII89" s="128"/>
      <c r="NIJ89" s="128"/>
      <c r="NIK89" s="128"/>
      <c r="NIL89" s="128"/>
      <c r="NIM89" s="128"/>
      <c r="NIN89" s="128"/>
      <c r="NIO89" s="128"/>
      <c r="NRO89" s="128"/>
      <c r="NRP89" s="128"/>
      <c r="NRX89" s="128"/>
      <c r="NRY89" s="128"/>
      <c r="NRZ89" s="128"/>
      <c r="NSA89" s="128"/>
      <c r="NSB89" s="128"/>
      <c r="NSC89" s="128"/>
      <c r="NSD89" s="128"/>
      <c r="NSE89" s="128"/>
      <c r="NSF89" s="128"/>
      <c r="NSG89" s="128"/>
      <c r="NSH89" s="128"/>
      <c r="NSI89" s="128"/>
      <c r="NSJ89" s="128"/>
      <c r="NSK89" s="128"/>
      <c r="OBK89" s="128"/>
      <c r="OBL89" s="128"/>
      <c r="OBT89" s="128"/>
      <c r="OBU89" s="128"/>
      <c r="OBV89" s="128"/>
      <c r="OBW89" s="128"/>
      <c r="OBX89" s="128"/>
      <c r="OBY89" s="128"/>
      <c r="OBZ89" s="128"/>
      <c r="OCA89" s="128"/>
      <c r="OCB89" s="128"/>
      <c r="OCC89" s="128"/>
      <c r="OCD89" s="128"/>
      <c r="OCE89" s="128"/>
      <c r="OCF89" s="128"/>
      <c r="OCG89" s="128"/>
      <c r="OLG89" s="128"/>
      <c r="OLH89" s="128"/>
      <c r="OLP89" s="128"/>
      <c r="OLQ89" s="128"/>
      <c r="OLR89" s="128"/>
      <c r="OLS89" s="128"/>
      <c r="OLT89" s="128"/>
      <c r="OLU89" s="128"/>
      <c r="OLV89" s="128"/>
      <c r="OLW89" s="128"/>
      <c r="OLX89" s="128"/>
      <c r="OLY89" s="128"/>
      <c r="OLZ89" s="128"/>
      <c r="OMA89" s="128"/>
      <c r="OMB89" s="128"/>
      <c r="OMC89" s="128"/>
      <c r="OVC89" s="128"/>
      <c r="OVD89" s="128"/>
      <c r="OVL89" s="128"/>
      <c r="OVM89" s="128"/>
      <c r="OVN89" s="128"/>
      <c r="OVO89" s="128"/>
      <c r="OVP89" s="128"/>
      <c r="OVQ89" s="128"/>
      <c r="OVR89" s="128"/>
      <c r="OVS89" s="128"/>
      <c r="OVT89" s="128"/>
      <c r="OVU89" s="128"/>
      <c r="OVV89" s="128"/>
      <c r="OVW89" s="128"/>
      <c r="OVX89" s="128"/>
      <c r="OVY89" s="128"/>
      <c r="PEY89" s="128"/>
      <c r="PEZ89" s="128"/>
      <c r="PFH89" s="128"/>
      <c r="PFI89" s="128"/>
      <c r="PFJ89" s="128"/>
      <c r="PFK89" s="128"/>
      <c r="PFL89" s="128"/>
      <c r="PFM89" s="128"/>
      <c r="PFN89" s="128"/>
      <c r="PFO89" s="128"/>
      <c r="PFP89" s="128"/>
      <c r="PFQ89" s="128"/>
      <c r="PFR89" s="128"/>
      <c r="PFS89" s="128"/>
      <c r="PFT89" s="128"/>
      <c r="PFU89" s="128"/>
      <c r="POU89" s="128"/>
      <c r="POV89" s="128"/>
      <c r="PPD89" s="128"/>
      <c r="PPE89" s="128"/>
      <c r="PPF89" s="128"/>
      <c r="PPG89" s="128"/>
      <c r="PPH89" s="128"/>
      <c r="PPI89" s="128"/>
      <c r="PPJ89" s="128"/>
      <c r="PPK89" s="128"/>
      <c r="PPL89" s="128"/>
      <c r="PPM89" s="128"/>
      <c r="PPN89" s="128"/>
      <c r="PPO89" s="128"/>
      <c r="PPP89" s="128"/>
      <c r="PPQ89" s="128"/>
      <c r="PYQ89" s="128"/>
      <c r="PYR89" s="128"/>
      <c r="PYZ89" s="128"/>
      <c r="PZA89" s="128"/>
      <c r="PZB89" s="128"/>
      <c r="PZC89" s="128"/>
      <c r="PZD89" s="128"/>
      <c r="PZE89" s="128"/>
      <c r="PZF89" s="128"/>
      <c r="PZG89" s="128"/>
      <c r="PZH89" s="128"/>
      <c r="PZI89" s="128"/>
      <c r="PZJ89" s="128"/>
      <c r="PZK89" s="128"/>
      <c r="PZL89" s="128"/>
      <c r="PZM89" s="128"/>
      <c r="QIM89" s="128"/>
      <c r="QIN89" s="128"/>
      <c r="QIV89" s="128"/>
      <c r="QIW89" s="128"/>
      <c r="QIX89" s="128"/>
      <c r="QIY89" s="128"/>
      <c r="QIZ89" s="128"/>
      <c r="QJA89" s="128"/>
      <c r="QJB89" s="128"/>
      <c r="QJC89" s="128"/>
      <c r="QJD89" s="128"/>
      <c r="QJE89" s="128"/>
      <c r="QJF89" s="128"/>
      <c r="QJG89" s="128"/>
      <c r="QJH89" s="128"/>
      <c r="QJI89" s="128"/>
      <c r="QSI89" s="128"/>
      <c r="QSJ89" s="128"/>
      <c r="QSR89" s="128"/>
      <c r="QSS89" s="128"/>
      <c r="QST89" s="128"/>
      <c r="QSU89" s="128"/>
      <c r="QSV89" s="128"/>
      <c r="QSW89" s="128"/>
      <c r="QSX89" s="128"/>
      <c r="QSY89" s="128"/>
      <c r="QSZ89" s="128"/>
      <c r="QTA89" s="128"/>
      <c r="QTB89" s="128"/>
      <c r="QTC89" s="128"/>
      <c r="QTD89" s="128"/>
      <c r="QTE89" s="128"/>
      <c r="RCE89" s="128"/>
      <c r="RCF89" s="128"/>
      <c r="RCN89" s="128"/>
      <c r="RCO89" s="128"/>
      <c r="RCP89" s="128"/>
      <c r="RCQ89" s="128"/>
      <c r="RCR89" s="128"/>
      <c r="RCS89" s="128"/>
      <c r="RCT89" s="128"/>
      <c r="RCU89" s="128"/>
      <c r="RCV89" s="128"/>
      <c r="RCW89" s="128"/>
      <c r="RCX89" s="128"/>
      <c r="RCY89" s="128"/>
      <c r="RCZ89" s="128"/>
      <c r="RDA89" s="128"/>
      <c r="RMA89" s="128"/>
      <c r="RMB89" s="128"/>
      <c r="RMJ89" s="128"/>
      <c r="RMK89" s="128"/>
      <c r="RML89" s="128"/>
      <c r="RMM89" s="128"/>
      <c r="RMN89" s="128"/>
      <c r="RMO89" s="128"/>
      <c r="RMP89" s="128"/>
      <c r="RMQ89" s="128"/>
      <c r="RMR89" s="128"/>
      <c r="RMS89" s="128"/>
      <c r="RMT89" s="128"/>
      <c r="RMU89" s="128"/>
      <c r="RMV89" s="128"/>
      <c r="RMW89" s="128"/>
      <c r="RVW89" s="128"/>
      <c r="RVX89" s="128"/>
      <c r="RWF89" s="128"/>
      <c r="RWG89" s="128"/>
      <c r="RWH89" s="128"/>
      <c r="RWI89" s="128"/>
      <c r="RWJ89" s="128"/>
      <c r="RWK89" s="128"/>
      <c r="RWL89" s="128"/>
      <c r="RWM89" s="128"/>
      <c r="RWN89" s="128"/>
      <c r="RWO89" s="128"/>
      <c r="RWP89" s="128"/>
      <c r="RWQ89" s="128"/>
      <c r="RWR89" s="128"/>
      <c r="RWS89" s="128"/>
      <c r="SFS89" s="128"/>
      <c r="SFT89" s="128"/>
      <c r="SGB89" s="128"/>
      <c r="SGC89" s="128"/>
      <c r="SGD89" s="128"/>
      <c r="SGE89" s="128"/>
      <c r="SGF89" s="128"/>
      <c r="SGG89" s="128"/>
      <c r="SGH89" s="128"/>
      <c r="SGI89" s="128"/>
      <c r="SGJ89" s="128"/>
      <c r="SGK89" s="128"/>
      <c r="SGL89" s="128"/>
      <c r="SGM89" s="128"/>
      <c r="SGN89" s="128"/>
      <c r="SGO89" s="128"/>
      <c r="SPO89" s="128"/>
      <c r="SPP89" s="128"/>
      <c r="SPX89" s="128"/>
      <c r="SPY89" s="128"/>
      <c r="SPZ89" s="128"/>
      <c r="SQA89" s="128"/>
      <c r="SQB89" s="128"/>
      <c r="SQC89" s="128"/>
      <c r="SQD89" s="128"/>
      <c r="SQE89" s="128"/>
      <c r="SQF89" s="128"/>
      <c r="SQG89" s="128"/>
      <c r="SQH89" s="128"/>
      <c r="SQI89" s="128"/>
      <c r="SQJ89" s="128"/>
      <c r="SQK89" s="128"/>
      <c r="SZK89" s="128"/>
      <c r="SZL89" s="128"/>
      <c r="SZT89" s="128"/>
      <c r="SZU89" s="128"/>
      <c r="SZV89" s="128"/>
      <c r="SZW89" s="128"/>
      <c r="SZX89" s="128"/>
      <c r="SZY89" s="128"/>
      <c r="SZZ89" s="128"/>
      <c r="TAA89" s="128"/>
      <c r="TAB89" s="128"/>
      <c r="TAC89" s="128"/>
      <c r="TAD89" s="128"/>
      <c r="TAE89" s="128"/>
      <c r="TAF89" s="128"/>
      <c r="TAG89" s="128"/>
      <c r="TJG89" s="128"/>
      <c r="TJH89" s="128"/>
      <c r="TJP89" s="128"/>
      <c r="TJQ89" s="128"/>
      <c r="TJR89" s="128"/>
      <c r="TJS89" s="128"/>
      <c r="TJT89" s="128"/>
      <c r="TJU89" s="128"/>
      <c r="TJV89" s="128"/>
      <c r="TJW89" s="128"/>
      <c r="TJX89" s="128"/>
      <c r="TJY89" s="128"/>
      <c r="TJZ89" s="128"/>
      <c r="TKA89" s="128"/>
      <c r="TKB89" s="128"/>
      <c r="TKC89" s="128"/>
      <c r="TTC89" s="128"/>
      <c r="TTD89" s="128"/>
      <c r="TTL89" s="128"/>
      <c r="TTM89" s="128"/>
      <c r="TTN89" s="128"/>
      <c r="TTO89" s="128"/>
      <c r="TTP89" s="128"/>
      <c r="TTQ89" s="128"/>
      <c r="TTR89" s="128"/>
      <c r="TTS89" s="128"/>
      <c r="TTT89" s="128"/>
      <c r="TTU89" s="128"/>
      <c r="TTV89" s="128"/>
      <c r="TTW89" s="128"/>
      <c r="TTX89" s="128"/>
      <c r="TTY89" s="128"/>
      <c r="UCY89" s="128"/>
      <c r="UCZ89" s="128"/>
      <c r="UDH89" s="128"/>
      <c r="UDI89" s="128"/>
      <c r="UDJ89" s="128"/>
      <c r="UDK89" s="128"/>
      <c r="UDL89" s="128"/>
      <c r="UDM89" s="128"/>
      <c r="UDN89" s="128"/>
      <c r="UDO89" s="128"/>
      <c r="UDP89" s="128"/>
      <c r="UDQ89" s="128"/>
      <c r="UDR89" s="128"/>
      <c r="UDS89" s="128"/>
      <c r="UDT89" s="128"/>
      <c r="UDU89" s="128"/>
      <c r="UMU89" s="128"/>
      <c r="UMV89" s="128"/>
      <c r="UND89" s="128"/>
      <c r="UNE89" s="128"/>
      <c r="UNF89" s="128"/>
      <c r="UNG89" s="128"/>
      <c r="UNH89" s="128"/>
      <c r="UNI89" s="128"/>
      <c r="UNJ89" s="128"/>
      <c r="UNK89" s="128"/>
      <c r="UNL89" s="128"/>
      <c r="UNM89" s="128"/>
      <c r="UNN89" s="128"/>
      <c r="UNO89" s="128"/>
      <c r="UNP89" s="128"/>
      <c r="UNQ89" s="128"/>
      <c r="UWQ89" s="128"/>
      <c r="UWR89" s="128"/>
      <c r="UWZ89" s="128"/>
      <c r="UXA89" s="128"/>
      <c r="UXB89" s="128"/>
      <c r="UXC89" s="128"/>
      <c r="UXD89" s="128"/>
      <c r="UXE89" s="128"/>
      <c r="UXF89" s="128"/>
      <c r="UXG89" s="128"/>
      <c r="UXH89" s="128"/>
      <c r="UXI89" s="128"/>
      <c r="UXJ89" s="128"/>
      <c r="UXK89" s="128"/>
      <c r="UXL89" s="128"/>
      <c r="UXM89" s="128"/>
      <c r="VGM89" s="128"/>
      <c r="VGN89" s="128"/>
      <c r="VGV89" s="128"/>
      <c r="VGW89" s="128"/>
      <c r="VGX89" s="128"/>
      <c r="VGY89" s="128"/>
      <c r="VGZ89" s="128"/>
      <c r="VHA89" s="128"/>
      <c r="VHB89" s="128"/>
      <c r="VHC89" s="128"/>
      <c r="VHD89" s="128"/>
      <c r="VHE89" s="128"/>
      <c r="VHF89" s="128"/>
      <c r="VHG89" s="128"/>
      <c r="VHH89" s="128"/>
      <c r="VHI89" s="128"/>
      <c r="VQI89" s="128"/>
      <c r="VQJ89" s="128"/>
      <c r="VQR89" s="128"/>
      <c r="VQS89" s="128"/>
      <c r="VQT89" s="128"/>
      <c r="VQU89" s="128"/>
      <c r="VQV89" s="128"/>
      <c r="VQW89" s="128"/>
      <c r="VQX89" s="128"/>
      <c r="VQY89" s="128"/>
      <c r="VQZ89" s="128"/>
      <c r="VRA89" s="128"/>
      <c r="VRB89" s="128"/>
      <c r="VRC89" s="128"/>
      <c r="VRD89" s="128"/>
      <c r="VRE89" s="128"/>
      <c r="WAE89" s="128"/>
      <c r="WAF89" s="128"/>
      <c r="WAN89" s="128"/>
      <c r="WAO89" s="128"/>
      <c r="WAP89" s="128"/>
      <c r="WAQ89" s="128"/>
      <c r="WAR89" s="128"/>
      <c r="WAS89" s="128"/>
      <c r="WAT89" s="128"/>
      <c r="WAU89" s="128"/>
      <c r="WAV89" s="128"/>
      <c r="WAW89" s="128"/>
      <c r="WAX89" s="128"/>
      <c r="WAY89" s="128"/>
      <c r="WAZ89" s="128"/>
      <c r="WBA89" s="128"/>
      <c r="WKA89" s="128"/>
      <c r="WKB89" s="128"/>
      <c r="WKJ89" s="128"/>
      <c r="WKK89" s="128"/>
      <c r="WKL89" s="128"/>
      <c r="WKM89" s="128"/>
      <c r="WKN89" s="128"/>
      <c r="WKO89" s="128"/>
      <c r="WKP89" s="128"/>
      <c r="WKQ89" s="128"/>
      <c r="WKR89" s="128"/>
      <c r="WKS89" s="128"/>
      <c r="WKT89" s="128"/>
      <c r="WKU89" s="128"/>
      <c r="WKV89" s="128"/>
      <c r="WKW89" s="128"/>
      <c r="WTW89" s="128"/>
      <c r="WTX89" s="128"/>
      <c r="WUF89" s="128"/>
      <c r="WUG89" s="128"/>
      <c r="WUH89" s="128"/>
      <c r="WUI89" s="128"/>
      <c r="WUJ89" s="128"/>
      <c r="WUK89" s="128"/>
      <c r="WUL89" s="128"/>
      <c r="WUM89" s="128"/>
      <c r="WUN89" s="128"/>
      <c r="WUO89" s="128"/>
      <c r="WUP89" s="128"/>
      <c r="WUQ89" s="128"/>
      <c r="WUR89" s="128"/>
      <c r="WUS89" s="128"/>
    </row>
    <row r="90" spans="1:1009 1243:2033 2267:3057 3291:4081 4315:5105 5339:6129 6363:7153 7387:8177 8411:9201 9435:10225 10459:11249 11483:12273 12507:13297 13531:14321 14555:15345 15579:16113" ht="63" outlineLevel="1">
      <c r="A90" s="137"/>
      <c r="B90" s="263" t="s">
        <v>429</v>
      </c>
      <c r="C90" s="248"/>
      <c r="D90" s="258">
        <v>92.76</v>
      </c>
      <c r="E90" s="257"/>
      <c r="F90" s="258">
        <v>92.76</v>
      </c>
      <c r="G90" s="245">
        <v>0</v>
      </c>
      <c r="H90" s="229">
        <f t="shared" si="6"/>
        <v>0</v>
      </c>
      <c r="I90" s="247"/>
      <c r="J90" s="247"/>
      <c r="K90" s="247"/>
      <c r="L90" s="247"/>
      <c r="M90" s="248"/>
      <c r="HK90" s="128"/>
      <c r="HL90" s="128"/>
      <c r="HT90" s="128"/>
      <c r="HU90" s="128"/>
      <c r="HV90" s="128"/>
      <c r="HW90" s="128"/>
      <c r="HX90" s="128"/>
      <c r="HY90" s="128"/>
      <c r="HZ90" s="128"/>
      <c r="IA90" s="128"/>
      <c r="IB90" s="128"/>
      <c r="IC90" s="128"/>
      <c r="ID90" s="128"/>
      <c r="IE90" s="128"/>
      <c r="IF90" s="128"/>
      <c r="IG90" s="128"/>
      <c r="RG90" s="128"/>
      <c r="RH90" s="128"/>
      <c r="RP90" s="128"/>
      <c r="RQ90" s="128"/>
      <c r="RR90" s="128"/>
      <c r="RS90" s="128"/>
      <c r="RT90" s="128"/>
      <c r="RU90" s="128"/>
      <c r="RV90" s="128"/>
      <c r="RW90" s="128"/>
      <c r="RX90" s="128"/>
      <c r="RY90" s="128"/>
      <c r="RZ90" s="128"/>
      <c r="SA90" s="128"/>
      <c r="SB90" s="128"/>
      <c r="SC90" s="128"/>
      <c r="ABC90" s="128"/>
      <c r="ABD90" s="128"/>
      <c r="ABL90" s="128"/>
      <c r="ABM90" s="128"/>
      <c r="ABN90" s="128"/>
      <c r="ABO90" s="128"/>
      <c r="ABP90" s="128"/>
      <c r="ABQ90" s="128"/>
      <c r="ABR90" s="128"/>
      <c r="ABS90" s="128"/>
      <c r="ABT90" s="128"/>
      <c r="ABU90" s="128"/>
      <c r="ABV90" s="128"/>
      <c r="ABW90" s="128"/>
      <c r="ABX90" s="128"/>
      <c r="ABY90" s="128"/>
      <c r="AKY90" s="128"/>
      <c r="AKZ90" s="128"/>
      <c r="ALH90" s="128"/>
      <c r="ALI90" s="128"/>
      <c r="ALJ90" s="128"/>
      <c r="ALK90" s="128"/>
      <c r="ALL90" s="128"/>
      <c r="ALM90" s="128"/>
      <c r="ALN90" s="128"/>
      <c r="ALO90" s="128"/>
      <c r="ALP90" s="128"/>
      <c r="ALQ90" s="128"/>
      <c r="ALR90" s="128"/>
      <c r="ALS90" s="128"/>
      <c r="ALT90" s="128"/>
      <c r="ALU90" s="128"/>
      <c r="AUU90" s="128"/>
      <c r="AUV90" s="128"/>
      <c r="AVD90" s="128"/>
      <c r="AVE90" s="128"/>
      <c r="AVF90" s="128"/>
      <c r="AVG90" s="128"/>
      <c r="AVH90" s="128"/>
      <c r="AVI90" s="128"/>
      <c r="AVJ90" s="128"/>
      <c r="AVK90" s="128"/>
      <c r="AVL90" s="128"/>
      <c r="AVM90" s="128"/>
      <c r="AVN90" s="128"/>
      <c r="AVO90" s="128"/>
      <c r="AVP90" s="128"/>
      <c r="AVQ90" s="128"/>
      <c r="BEQ90" s="128"/>
      <c r="BER90" s="128"/>
      <c r="BEZ90" s="128"/>
      <c r="BFA90" s="128"/>
      <c r="BFB90" s="128"/>
      <c r="BFC90" s="128"/>
      <c r="BFD90" s="128"/>
      <c r="BFE90" s="128"/>
      <c r="BFF90" s="128"/>
      <c r="BFG90" s="128"/>
      <c r="BFH90" s="128"/>
      <c r="BFI90" s="128"/>
      <c r="BFJ90" s="128"/>
      <c r="BFK90" s="128"/>
      <c r="BFL90" s="128"/>
      <c r="BFM90" s="128"/>
      <c r="BOM90" s="128"/>
      <c r="BON90" s="128"/>
      <c r="BOV90" s="128"/>
      <c r="BOW90" s="128"/>
      <c r="BOX90" s="128"/>
      <c r="BOY90" s="128"/>
      <c r="BOZ90" s="128"/>
      <c r="BPA90" s="128"/>
      <c r="BPB90" s="128"/>
      <c r="BPC90" s="128"/>
      <c r="BPD90" s="128"/>
      <c r="BPE90" s="128"/>
      <c r="BPF90" s="128"/>
      <c r="BPG90" s="128"/>
      <c r="BPH90" s="128"/>
      <c r="BPI90" s="128"/>
      <c r="BYI90" s="128"/>
      <c r="BYJ90" s="128"/>
      <c r="BYR90" s="128"/>
      <c r="BYS90" s="128"/>
      <c r="BYT90" s="128"/>
      <c r="BYU90" s="128"/>
      <c r="BYV90" s="128"/>
      <c r="BYW90" s="128"/>
      <c r="BYX90" s="128"/>
      <c r="BYY90" s="128"/>
      <c r="BYZ90" s="128"/>
      <c r="BZA90" s="128"/>
      <c r="BZB90" s="128"/>
      <c r="BZC90" s="128"/>
      <c r="BZD90" s="128"/>
      <c r="BZE90" s="128"/>
      <c r="CIE90" s="128"/>
      <c r="CIF90" s="128"/>
      <c r="CIN90" s="128"/>
      <c r="CIO90" s="128"/>
      <c r="CIP90" s="128"/>
      <c r="CIQ90" s="128"/>
      <c r="CIR90" s="128"/>
      <c r="CIS90" s="128"/>
      <c r="CIT90" s="128"/>
      <c r="CIU90" s="128"/>
      <c r="CIV90" s="128"/>
      <c r="CIW90" s="128"/>
      <c r="CIX90" s="128"/>
      <c r="CIY90" s="128"/>
      <c r="CIZ90" s="128"/>
      <c r="CJA90" s="128"/>
      <c r="CSA90" s="128"/>
      <c r="CSB90" s="128"/>
      <c r="CSJ90" s="128"/>
      <c r="CSK90" s="128"/>
      <c r="CSL90" s="128"/>
      <c r="CSM90" s="128"/>
      <c r="CSN90" s="128"/>
      <c r="CSO90" s="128"/>
      <c r="CSP90" s="128"/>
      <c r="CSQ90" s="128"/>
      <c r="CSR90" s="128"/>
      <c r="CSS90" s="128"/>
      <c r="CST90" s="128"/>
      <c r="CSU90" s="128"/>
      <c r="CSV90" s="128"/>
      <c r="CSW90" s="128"/>
      <c r="DBW90" s="128"/>
      <c r="DBX90" s="128"/>
      <c r="DCF90" s="128"/>
      <c r="DCG90" s="128"/>
      <c r="DCH90" s="128"/>
      <c r="DCI90" s="128"/>
      <c r="DCJ90" s="128"/>
      <c r="DCK90" s="128"/>
      <c r="DCL90" s="128"/>
      <c r="DCM90" s="128"/>
      <c r="DCN90" s="128"/>
      <c r="DCO90" s="128"/>
      <c r="DCP90" s="128"/>
      <c r="DCQ90" s="128"/>
      <c r="DCR90" s="128"/>
      <c r="DCS90" s="128"/>
      <c r="DLS90" s="128"/>
      <c r="DLT90" s="128"/>
      <c r="DMB90" s="128"/>
      <c r="DMC90" s="128"/>
      <c r="DMD90" s="128"/>
      <c r="DME90" s="128"/>
      <c r="DMF90" s="128"/>
      <c r="DMG90" s="128"/>
      <c r="DMH90" s="128"/>
      <c r="DMI90" s="128"/>
      <c r="DMJ90" s="128"/>
      <c r="DMK90" s="128"/>
      <c r="DML90" s="128"/>
      <c r="DMM90" s="128"/>
      <c r="DMN90" s="128"/>
      <c r="DMO90" s="128"/>
      <c r="DVO90" s="128"/>
      <c r="DVP90" s="128"/>
      <c r="DVX90" s="128"/>
      <c r="DVY90" s="128"/>
      <c r="DVZ90" s="128"/>
      <c r="DWA90" s="128"/>
      <c r="DWB90" s="128"/>
      <c r="DWC90" s="128"/>
      <c r="DWD90" s="128"/>
      <c r="DWE90" s="128"/>
      <c r="DWF90" s="128"/>
      <c r="DWG90" s="128"/>
      <c r="DWH90" s="128"/>
      <c r="DWI90" s="128"/>
      <c r="DWJ90" s="128"/>
      <c r="DWK90" s="128"/>
      <c r="EFK90" s="128"/>
      <c r="EFL90" s="128"/>
      <c r="EFT90" s="128"/>
      <c r="EFU90" s="128"/>
      <c r="EFV90" s="128"/>
      <c r="EFW90" s="128"/>
      <c r="EFX90" s="128"/>
      <c r="EFY90" s="128"/>
      <c r="EFZ90" s="128"/>
      <c r="EGA90" s="128"/>
      <c r="EGB90" s="128"/>
      <c r="EGC90" s="128"/>
      <c r="EGD90" s="128"/>
      <c r="EGE90" s="128"/>
      <c r="EGF90" s="128"/>
      <c r="EGG90" s="128"/>
      <c r="EPG90" s="128"/>
      <c r="EPH90" s="128"/>
      <c r="EPP90" s="128"/>
      <c r="EPQ90" s="128"/>
      <c r="EPR90" s="128"/>
      <c r="EPS90" s="128"/>
      <c r="EPT90" s="128"/>
      <c r="EPU90" s="128"/>
      <c r="EPV90" s="128"/>
      <c r="EPW90" s="128"/>
      <c r="EPX90" s="128"/>
      <c r="EPY90" s="128"/>
      <c r="EPZ90" s="128"/>
      <c r="EQA90" s="128"/>
      <c r="EQB90" s="128"/>
      <c r="EQC90" s="128"/>
      <c r="EZC90" s="128"/>
      <c r="EZD90" s="128"/>
      <c r="EZL90" s="128"/>
      <c r="EZM90" s="128"/>
      <c r="EZN90" s="128"/>
      <c r="EZO90" s="128"/>
      <c r="EZP90" s="128"/>
      <c r="EZQ90" s="128"/>
      <c r="EZR90" s="128"/>
      <c r="EZS90" s="128"/>
      <c r="EZT90" s="128"/>
      <c r="EZU90" s="128"/>
      <c r="EZV90" s="128"/>
      <c r="EZW90" s="128"/>
      <c r="EZX90" s="128"/>
      <c r="EZY90" s="128"/>
      <c r="FIY90" s="128"/>
      <c r="FIZ90" s="128"/>
      <c r="FJH90" s="128"/>
      <c r="FJI90" s="128"/>
      <c r="FJJ90" s="128"/>
      <c r="FJK90" s="128"/>
      <c r="FJL90" s="128"/>
      <c r="FJM90" s="128"/>
      <c r="FJN90" s="128"/>
      <c r="FJO90" s="128"/>
      <c r="FJP90" s="128"/>
      <c r="FJQ90" s="128"/>
      <c r="FJR90" s="128"/>
      <c r="FJS90" s="128"/>
      <c r="FJT90" s="128"/>
      <c r="FJU90" s="128"/>
      <c r="FSU90" s="128"/>
      <c r="FSV90" s="128"/>
      <c r="FTD90" s="128"/>
      <c r="FTE90" s="128"/>
      <c r="FTF90" s="128"/>
      <c r="FTG90" s="128"/>
      <c r="FTH90" s="128"/>
      <c r="FTI90" s="128"/>
      <c r="FTJ90" s="128"/>
      <c r="FTK90" s="128"/>
      <c r="FTL90" s="128"/>
      <c r="FTM90" s="128"/>
      <c r="FTN90" s="128"/>
      <c r="FTO90" s="128"/>
      <c r="FTP90" s="128"/>
      <c r="FTQ90" s="128"/>
      <c r="GCQ90" s="128"/>
      <c r="GCR90" s="128"/>
      <c r="GCZ90" s="128"/>
      <c r="GDA90" s="128"/>
      <c r="GDB90" s="128"/>
      <c r="GDC90" s="128"/>
      <c r="GDD90" s="128"/>
      <c r="GDE90" s="128"/>
      <c r="GDF90" s="128"/>
      <c r="GDG90" s="128"/>
      <c r="GDH90" s="128"/>
      <c r="GDI90" s="128"/>
      <c r="GDJ90" s="128"/>
      <c r="GDK90" s="128"/>
      <c r="GDL90" s="128"/>
      <c r="GDM90" s="128"/>
      <c r="GMM90" s="128"/>
      <c r="GMN90" s="128"/>
      <c r="GMV90" s="128"/>
      <c r="GMW90" s="128"/>
      <c r="GMX90" s="128"/>
      <c r="GMY90" s="128"/>
      <c r="GMZ90" s="128"/>
      <c r="GNA90" s="128"/>
      <c r="GNB90" s="128"/>
      <c r="GNC90" s="128"/>
      <c r="GND90" s="128"/>
      <c r="GNE90" s="128"/>
      <c r="GNF90" s="128"/>
      <c r="GNG90" s="128"/>
      <c r="GNH90" s="128"/>
      <c r="GNI90" s="128"/>
      <c r="GWI90" s="128"/>
      <c r="GWJ90" s="128"/>
      <c r="GWR90" s="128"/>
      <c r="GWS90" s="128"/>
      <c r="GWT90" s="128"/>
      <c r="GWU90" s="128"/>
      <c r="GWV90" s="128"/>
      <c r="GWW90" s="128"/>
      <c r="GWX90" s="128"/>
      <c r="GWY90" s="128"/>
      <c r="GWZ90" s="128"/>
      <c r="GXA90" s="128"/>
      <c r="GXB90" s="128"/>
      <c r="GXC90" s="128"/>
      <c r="GXD90" s="128"/>
      <c r="GXE90" s="128"/>
      <c r="HGE90" s="128"/>
      <c r="HGF90" s="128"/>
      <c r="HGN90" s="128"/>
      <c r="HGO90" s="128"/>
      <c r="HGP90" s="128"/>
      <c r="HGQ90" s="128"/>
      <c r="HGR90" s="128"/>
      <c r="HGS90" s="128"/>
      <c r="HGT90" s="128"/>
      <c r="HGU90" s="128"/>
      <c r="HGV90" s="128"/>
      <c r="HGW90" s="128"/>
      <c r="HGX90" s="128"/>
      <c r="HGY90" s="128"/>
      <c r="HGZ90" s="128"/>
      <c r="HHA90" s="128"/>
      <c r="HQA90" s="128"/>
      <c r="HQB90" s="128"/>
      <c r="HQJ90" s="128"/>
      <c r="HQK90" s="128"/>
      <c r="HQL90" s="128"/>
      <c r="HQM90" s="128"/>
      <c r="HQN90" s="128"/>
      <c r="HQO90" s="128"/>
      <c r="HQP90" s="128"/>
      <c r="HQQ90" s="128"/>
      <c r="HQR90" s="128"/>
      <c r="HQS90" s="128"/>
      <c r="HQT90" s="128"/>
      <c r="HQU90" s="128"/>
      <c r="HQV90" s="128"/>
      <c r="HQW90" s="128"/>
      <c r="HZW90" s="128"/>
      <c r="HZX90" s="128"/>
      <c r="IAF90" s="128"/>
      <c r="IAG90" s="128"/>
      <c r="IAH90" s="128"/>
      <c r="IAI90" s="128"/>
      <c r="IAJ90" s="128"/>
      <c r="IAK90" s="128"/>
      <c r="IAL90" s="128"/>
      <c r="IAM90" s="128"/>
      <c r="IAN90" s="128"/>
      <c r="IAO90" s="128"/>
      <c r="IAP90" s="128"/>
      <c r="IAQ90" s="128"/>
      <c r="IAR90" s="128"/>
      <c r="IAS90" s="128"/>
      <c r="IJS90" s="128"/>
      <c r="IJT90" s="128"/>
      <c r="IKB90" s="128"/>
      <c r="IKC90" s="128"/>
      <c r="IKD90" s="128"/>
      <c r="IKE90" s="128"/>
      <c r="IKF90" s="128"/>
      <c r="IKG90" s="128"/>
      <c r="IKH90" s="128"/>
      <c r="IKI90" s="128"/>
      <c r="IKJ90" s="128"/>
      <c r="IKK90" s="128"/>
      <c r="IKL90" s="128"/>
      <c r="IKM90" s="128"/>
      <c r="IKN90" s="128"/>
      <c r="IKO90" s="128"/>
      <c r="ITO90" s="128"/>
      <c r="ITP90" s="128"/>
      <c r="ITX90" s="128"/>
      <c r="ITY90" s="128"/>
      <c r="ITZ90" s="128"/>
      <c r="IUA90" s="128"/>
      <c r="IUB90" s="128"/>
      <c r="IUC90" s="128"/>
      <c r="IUD90" s="128"/>
      <c r="IUE90" s="128"/>
      <c r="IUF90" s="128"/>
      <c r="IUG90" s="128"/>
      <c r="IUH90" s="128"/>
      <c r="IUI90" s="128"/>
      <c r="IUJ90" s="128"/>
      <c r="IUK90" s="128"/>
      <c r="JDK90" s="128"/>
      <c r="JDL90" s="128"/>
      <c r="JDT90" s="128"/>
      <c r="JDU90" s="128"/>
      <c r="JDV90" s="128"/>
      <c r="JDW90" s="128"/>
      <c r="JDX90" s="128"/>
      <c r="JDY90" s="128"/>
      <c r="JDZ90" s="128"/>
      <c r="JEA90" s="128"/>
      <c r="JEB90" s="128"/>
      <c r="JEC90" s="128"/>
      <c r="JED90" s="128"/>
      <c r="JEE90" s="128"/>
      <c r="JEF90" s="128"/>
      <c r="JEG90" s="128"/>
      <c r="JNG90" s="128"/>
      <c r="JNH90" s="128"/>
      <c r="JNP90" s="128"/>
      <c r="JNQ90" s="128"/>
      <c r="JNR90" s="128"/>
      <c r="JNS90" s="128"/>
      <c r="JNT90" s="128"/>
      <c r="JNU90" s="128"/>
      <c r="JNV90" s="128"/>
      <c r="JNW90" s="128"/>
      <c r="JNX90" s="128"/>
      <c r="JNY90" s="128"/>
      <c r="JNZ90" s="128"/>
      <c r="JOA90" s="128"/>
      <c r="JOB90" s="128"/>
      <c r="JOC90" s="128"/>
      <c r="JXC90" s="128"/>
      <c r="JXD90" s="128"/>
      <c r="JXL90" s="128"/>
      <c r="JXM90" s="128"/>
      <c r="JXN90" s="128"/>
      <c r="JXO90" s="128"/>
      <c r="JXP90" s="128"/>
      <c r="JXQ90" s="128"/>
      <c r="JXR90" s="128"/>
      <c r="JXS90" s="128"/>
      <c r="JXT90" s="128"/>
      <c r="JXU90" s="128"/>
      <c r="JXV90" s="128"/>
      <c r="JXW90" s="128"/>
      <c r="JXX90" s="128"/>
      <c r="JXY90" s="128"/>
      <c r="KGY90" s="128"/>
      <c r="KGZ90" s="128"/>
      <c r="KHH90" s="128"/>
      <c r="KHI90" s="128"/>
      <c r="KHJ90" s="128"/>
      <c r="KHK90" s="128"/>
      <c r="KHL90" s="128"/>
      <c r="KHM90" s="128"/>
      <c r="KHN90" s="128"/>
      <c r="KHO90" s="128"/>
      <c r="KHP90" s="128"/>
      <c r="KHQ90" s="128"/>
      <c r="KHR90" s="128"/>
      <c r="KHS90" s="128"/>
      <c r="KHT90" s="128"/>
      <c r="KHU90" s="128"/>
      <c r="KQU90" s="128"/>
      <c r="KQV90" s="128"/>
      <c r="KRD90" s="128"/>
      <c r="KRE90" s="128"/>
      <c r="KRF90" s="128"/>
      <c r="KRG90" s="128"/>
      <c r="KRH90" s="128"/>
      <c r="KRI90" s="128"/>
      <c r="KRJ90" s="128"/>
      <c r="KRK90" s="128"/>
      <c r="KRL90" s="128"/>
      <c r="KRM90" s="128"/>
      <c r="KRN90" s="128"/>
      <c r="KRO90" s="128"/>
      <c r="KRP90" s="128"/>
      <c r="KRQ90" s="128"/>
      <c r="LAQ90" s="128"/>
      <c r="LAR90" s="128"/>
      <c r="LAZ90" s="128"/>
      <c r="LBA90" s="128"/>
      <c r="LBB90" s="128"/>
      <c r="LBC90" s="128"/>
      <c r="LBD90" s="128"/>
      <c r="LBE90" s="128"/>
      <c r="LBF90" s="128"/>
      <c r="LBG90" s="128"/>
      <c r="LBH90" s="128"/>
      <c r="LBI90" s="128"/>
      <c r="LBJ90" s="128"/>
      <c r="LBK90" s="128"/>
      <c r="LBL90" s="128"/>
      <c r="LBM90" s="128"/>
      <c r="LKM90" s="128"/>
      <c r="LKN90" s="128"/>
      <c r="LKV90" s="128"/>
      <c r="LKW90" s="128"/>
      <c r="LKX90" s="128"/>
      <c r="LKY90" s="128"/>
      <c r="LKZ90" s="128"/>
      <c r="LLA90" s="128"/>
      <c r="LLB90" s="128"/>
      <c r="LLC90" s="128"/>
      <c r="LLD90" s="128"/>
      <c r="LLE90" s="128"/>
      <c r="LLF90" s="128"/>
      <c r="LLG90" s="128"/>
      <c r="LLH90" s="128"/>
      <c r="LLI90" s="128"/>
      <c r="LUI90" s="128"/>
      <c r="LUJ90" s="128"/>
      <c r="LUR90" s="128"/>
      <c r="LUS90" s="128"/>
      <c r="LUT90" s="128"/>
      <c r="LUU90" s="128"/>
      <c r="LUV90" s="128"/>
      <c r="LUW90" s="128"/>
      <c r="LUX90" s="128"/>
      <c r="LUY90" s="128"/>
      <c r="LUZ90" s="128"/>
      <c r="LVA90" s="128"/>
      <c r="LVB90" s="128"/>
      <c r="LVC90" s="128"/>
      <c r="LVD90" s="128"/>
      <c r="LVE90" s="128"/>
      <c r="MEE90" s="128"/>
      <c r="MEF90" s="128"/>
      <c r="MEN90" s="128"/>
      <c r="MEO90" s="128"/>
      <c r="MEP90" s="128"/>
      <c r="MEQ90" s="128"/>
      <c r="MER90" s="128"/>
      <c r="MES90" s="128"/>
      <c r="MET90" s="128"/>
      <c r="MEU90" s="128"/>
      <c r="MEV90" s="128"/>
      <c r="MEW90" s="128"/>
      <c r="MEX90" s="128"/>
      <c r="MEY90" s="128"/>
      <c r="MEZ90" s="128"/>
      <c r="MFA90" s="128"/>
      <c r="MOA90" s="128"/>
      <c r="MOB90" s="128"/>
      <c r="MOJ90" s="128"/>
      <c r="MOK90" s="128"/>
      <c r="MOL90" s="128"/>
      <c r="MOM90" s="128"/>
      <c r="MON90" s="128"/>
      <c r="MOO90" s="128"/>
      <c r="MOP90" s="128"/>
      <c r="MOQ90" s="128"/>
      <c r="MOR90" s="128"/>
      <c r="MOS90" s="128"/>
      <c r="MOT90" s="128"/>
      <c r="MOU90" s="128"/>
      <c r="MOV90" s="128"/>
      <c r="MOW90" s="128"/>
      <c r="MXW90" s="128"/>
      <c r="MXX90" s="128"/>
      <c r="MYF90" s="128"/>
      <c r="MYG90" s="128"/>
      <c r="MYH90" s="128"/>
      <c r="MYI90" s="128"/>
      <c r="MYJ90" s="128"/>
      <c r="MYK90" s="128"/>
      <c r="MYL90" s="128"/>
      <c r="MYM90" s="128"/>
      <c r="MYN90" s="128"/>
      <c r="MYO90" s="128"/>
      <c r="MYP90" s="128"/>
      <c r="MYQ90" s="128"/>
      <c r="MYR90" s="128"/>
      <c r="MYS90" s="128"/>
      <c r="NHS90" s="128"/>
      <c r="NHT90" s="128"/>
      <c r="NIB90" s="128"/>
      <c r="NIC90" s="128"/>
      <c r="NID90" s="128"/>
      <c r="NIE90" s="128"/>
      <c r="NIF90" s="128"/>
      <c r="NIG90" s="128"/>
      <c r="NIH90" s="128"/>
      <c r="NII90" s="128"/>
      <c r="NIJ90" s="128"/>
      <c r="NIK90" s="128"/>
      <c r="NIL90" s="128"/>
      <c r="NIM90" s="128"/>
      <c r="NIN90" s="128"/>
      <c r="NIO90" s="128"/>
      <c r="NRO90" s="128"/>
      <c r="NRP90" s="128"/>
      <c r="NRX90" s="128"/>
      <c r="NRY90" s="128"/>
      <c r="NRZ90" s="128"/>
      <c r="NSA90" s="128"/>
      <c r="NSB90" s="128"/>
      <c r="NSC90" s="128"/>
      <c r="NSD90" s="128"/>
      <c r="NSE90" s="128"/>
      <c r="NSF90" s="128"/>
      <c r="NSG90" s="128"/>
      <c r="NSH90" s="128"/>
      <c r="NSI90" s="128"/>
      <c r="NSJ90" s="128"/>
      <c r="NSK90" s="128"/>
      <c r="OBK90" s="128"/>
      <c r="OBL90" s="128"/>
      <c r="OBT90" s="128"/>
      <c r="OBU90" s="128"/>
      <c r="OBV90" s="128"/>
      <c r="OBW90" s="128"/>
      <c r="OBX90" s="128"/>
      <c r="OBY90" s="128"/>
      <c r="OBZ90" s="128"/>
      <c r="OCA90" s="128"/>
      <c r="OCB90" s="128"/>
      <c r="OCC90" s="128"/>
      <c r="OCD90" s="128"/>
      <c r="OCE90" s="128"/>
      <c r="OCF90" s="128"/>
      <c r="OCG90" s="128"/>
      <c r="OLG90" s="128"/>
      <c r="OLH90" s="128"/>
      <c r="OLP90" s="128"/>
      <c r="OLQ90" s="128"/>
      <c r="OLR90" s="128"/>
      <c r="OLS90" s="128"/>
      <c r="OLT90" s="128"/>
      <c r="OLU90" s="128"/>
      <c r="OLV90" s="128"/>
      <c r="OLW90" s="128"/>
      <c r="OLX90" s="128"/>
      <c r="OLY90" s="128"/>
      <c r="OLZ90" s="128"/>
      <c r="OMA90" s="128"/>
      <c r="OMB90" s="128"/>
      <c r="OMC90" s="128"/>
      <c r="OVC90" s="128"/>
      <c r="OVD90" s="128"/>
      <c r="OVL90" s="128"/>
      <c r="OVM90" s="128"/>
      <c r="OVN90" s="128"/>
      <c r="OVO90" s="128"/>
      <c r="OVP90" s="128"/>
      <c r="OVQ90" s="128"/>
      <c r="OVR90" s="128"/>
      <c r="OVS90" s="128"/>
      <c r="OVT90" s="128"/>
      <c r="OVU90" s="128"/>
      <c r="OVV90" s="128"/>
      <c r="OVW90" s="128"/>
      <c r="OVX90" s="128"/>
      <c r="OVY90" s="128"/>
      <c r="PEY90" s="128"/>
      <c r="PEZ90" s="128"/>
      <c r="PFH90" s="128"/>
      <c r="PFI90" s="128"/>
      <c r="PFJ90" s="128"/>
      <c r="PFK90" s="128"/>
      <c r="PFL90" s="128"/>
      <c r="PFM90" s="128"/>
      <c r="PFN90" s="128"/>
      <c r="PFO90" s="128"/>
      <c r="PFP90" s="128"/>
      <c r="PFQ90" s="128"/>
      <c r="PFR90" s="128"/>
      <c r="PFS90" s="128"/>
      <c r="PFT90" s="128"/>
      <c r="PFU90" s="128"/>
      <c r="POU90" s="128"/>
      <c r="POV90" s="128"/>
      <c r="PPD90" s="128"/>
      <c r="PPE90" s="128"/>
      <c r="PPF90" s="128"/>
      <c r="PPG90" s="128"/>
      <c r="PPH90" s="128"/>
      <c r="PPI90" s="128"/>
      <c r="PPJ90" s="128"/>
      <c r="PPK90" s="128"/>
      <c r="PPL90" s="128"/>
      <c r="PPM90" s="128"/>
      <c r="PPN90" s="128"/>
      <c r="PPO90" s="128"/>
      <c r="PPP90" s="128"/>
      <c r="PPQ90" s="128"/>
      <c r="PYQ90" s="128"/>
      <c r="PYR90" s="128"/>
      <c r="PYZ90" s="128"/>
      <c r="PZA90" s="128"/>
      <c r="PZB90" s="128"/>
      <c r="PZC90" s="128"/>
      <c r="PZD90" s="128"/>
      <c r="PZE90" s="128"/>
      <c r="PZF90" s="128"/>
      <c r="PZG90" s="128"/>
      <c r="PZH90" s="128"/>
      <c r="PZI90" s="128"/>
      <c r="PZJ90" s="128"/>
      <c r="PZK90" s="128"/>
      <c r="PZL90" s="128"/>
      <c r="PZM90" s="128"/>
      <c r="QIM90" s="128"/>
      <c r="QIN90" s="128"/>
      <c r="QIV90" s="128"/>
      <c r="QIW90" s="128"/>
      <c r="QIX90" s="128"/>
      <c r="QIY90" s="128"/>
      <c r="QIZ90" s="128"/>
      <c r="QJA90" s="128"/>
      <c r="QJB90" s="128"/>
      <c r="QJC90" s="128"/>
      <c r="QJD90" s="128"/>
      <c r="QJE90" s="128"/>
      <c r="QJF90" s="128"/>
      <c r="QJG90" s="128"/>
      <c r="QJH90" s="128"/>
      <c r="QJI90" s="128"/>
      <c r="QSI90" s="128"/>
      <c r="QSJ90" s="128"/>
      <c r="QSR90" s="128"/>
      <c r="QSS90" s="128"/>
      <c r="QST90" s="128"/>
      <c r="QSU90" s="128"/>
      <c r="QSV90" s="128"/>
      <c r="QSW90" s="128"/>
      <c r="QSX90" s="128"/>
      <c r="QSY90" s="128"/>
      <c r="QSZ90" s="128"/>
      <c r="QTA90" s="128"/>
      <c r="QTB90" s="128"/>
      <c r="QTC90" s="128"/>
      <c r="QTD90" s="128"/>
      <c r="QTE90" s="128"/>
      <c r="RCE90" s="128"/>
      <c r="RCF90" s="128"/>
      <c r="RCN90" s="128"/>
      <c r="RCO90" s="128"/>
      <c r="RCP90" s="128"/>
      <c r="RCQ90" s="128"/>
      <c r="RCR90" s="128"/>
      <c r="RCS90" s="128"/>
      <c r="RCT90" s="128"/>
      <c r="RCU90" s="128"/>
      <c r="RCV90" s="128"/>
      <c r="RCW90" s="128"/>
      <c r="RCX90" s="128"/>
      <c r="RCY90" s="128"/>
      <c r="RCZ90" s="128"/>
      <c r="RDA90" s="128"/>
      <c r="RMA90" s="128"/>
      <c r="RMB90" s="128"/>
      <c r="RMJ90" s="128"/>
      <c r="RMK90" s="128"/>
      <c r="RML90" s="128"/>
      <c r="RMM90" s="128"/>
      <c r="RMN90" s="128"/>
      <c r="RMO90" s="128"/>
      <c r="RMP90" s="128"/>
      <c r="RMQ90" s="128"/>
      <c r="RMR90" s="128"/>
      <c r="RMS90" s="128"/>
      <c r="RMT90" s="128"/>
      <c r="RMU90" s="128"/>
      <c r="RMV90" s="128"/>
      <c r="RMW90" s="128"/>
      <c r="RVW90" s="128"/>
      <c r="RVX90" s="128"/>
      <c r="RWF90" s="128"/>
      <c r="RWG90" s="128"/>
      <c r="RWH90" s="128"/>
      <c r="RWI90" s="128"/>
      <c r="RWJ90" s="128"/>
      <c r="RWK90" s="128"/>
      <c r="RWL90" s="128"/>
      <c r="RWM90" s="128"/>
      <c r="RWN90" s="128"/>
      <c r="RWO90" s="128"/>
      <c r="RWP90" s="128"/>
      <c r="RWQ90" s="128"/>
      <c r="RWR90" s="128"/>
      <c r="RWS90" s="128"/>
      <c r="SFS90" s="128"/>
      <c r="SFT90" s="128"/>
      <c r="SGB90" s="128"/>
      <c r="SGC90" s="128"/>
      <c r="SGD90" s="128"/>
      <c r="SGE90" s="128"/>
      <c r="SGF90" s="128"/>
      <c r="SGG90" s="128"/>
      <c r="SGH90" s="128"/>
      <c r="SGI90" s="128"/>
      <c r="SGJ90" s="128"/>
      <c r="SGK90" s="128"/>
      <c r="SGL90" s="128"/>
      <c r="SGM90" s="128"/>
      <c r="SGN90" s="128"/>
      <c r="SGO90" s="128"/>
      <c r="SPO90" s="128"/>
      <c r="SPP90" s="128"/>
      <c r="SPX90" s="128"/>
      <c r="SPY90" s="128"/>
      <c r="SPZ90" s="128"/>
      <c r="SQA90" s="128"/>
      <c r="SQB90" s="128"/>
      <c r="SQC90" s="128"/>
      <c r="SQD90" s="128"/>
      <c r="SQE90" s="128"/>
      <c r="SQF90" s="128"/>
      <c r="SQG90" s="128"/>
      <c r="SQH90" s="128"/>
      <c r="SQI90" s="128"/>
      <c r="SQJ90" s="128"/>
      <c r="SQK90" s="128"/>
      <c r="SZK90" s="128"/>
      <c r="SZL90" s="128"/>
      <c r="SZT90" s="128"/>
      <c r="SZU90" s="128"/>
      <c r="SZV90" s="128"/>
      <c r="SZW90" s="128"/>
      <c r="SZX90" s="128"/>
      <c r="SZY90" s="128"/>
      <c r="SZZ90" s="128"/>
      <c r="TAA90" s="128"/>
      <c r="TAB90" s="128"/>
      <c r="TAC90" s="128"/>
      <c r="TAD90" s="128"/>
      <c r="TAE90" s="128"/>
      <c r="TAF90" s="128"/>
      <c r="TAG90" s="128"/>
      <c r="TJG90" s="128"/>
      <c r="TJH90" s="128"/>
      <c r="TJP90" s="128"/>
      <c r="TJQ90" s="128"/>
      <c r="TJR90" s="128"/>
      <c r="TJS90" s="128"/>
      <c r="TJT90" s="128"/>
      <c r="TJU90" s="128"/>
      <c r="TJV90" s="128"/>
      <c r="TJW90" s="128"/>
      <c r="TJX90" s="128"/>
      <c r="TJY90" s="128"/>
      <c r="TJZ90" s="128"/>
      <c r="TKA90" s="128"/>
      <c r="TKB90" s="128"/>
      <c r="TKC90" s="128"/>
      <c r="TTC90" s="128"/>
      <c r="TTD90" s="128"/>
      <c r="TTL90" s="128"/>
      <c r="TTM90" s="128"/>
      <c r="TTN90" s="128"/>
      <c r="TTO90" s="128"/>
      <c r="TTP90" s="128"/>
      <c r="TTQ90" s="128"/>
      <c r="TTR90" s="128"/>
      <c r="TTS90" s="128"/>
      <c r="TTT90" s="128"/>
      <c r="TTU90" s="128"/>
      <c r="TTV90" s="128"/>
      <c r="TTW90" s="128"/>
      <c r="TTX90" s="128"/>
      <c r="TTY90" s="128"/>
      <c r="UCY90" s="128"/>
      <c r="UCZ90" s="128"/>
      <c r="UDH90" s="128"/>
      <c r="UDI90" s="128"/>
      <c r="UDJ90" s="128"/>
      <c r="UDK90" s="128"/>
      <c r="UDL90" s="128"/>
      <c r="UDM90" s="128"/>
      <c r="UDN90" s="128"/>
      <c r="UDO90" s="128"/>
      <c r="UDP90" s="128"/>
      <c r="UDQ90" s="128"/>
      <c r="UDR90" s="128"/>
      <c r="UDS90" s="128"/>
      <c r="UDT90" s="128"/>
      <c r="UDU90" s="128"/>
      <c r="UMU90" s="128"/>
      <c r="UMV90" s="128"/>
      <c r="UND90" s="128"/>
      <c r="UNE90" s="128"/>
      <c r="UNF90" s="128"/>
      <c r="UNG90" s="128"/>
      <c r="UNH90" s="128"/>
      <c r="UNI90" s="128"/>
      <c r="UNJ90" s="128"/>
      <c r="UNK90" s="128"/>
      <c r="UNL90" s="128"/>
      <c r="UNM90" s="128"/>
      <c r="UNN90" s="128"/>
      <c r="UNO90" s="128"/>
      <c r="UNP90" s="128"/>
      <c r="UNQ90" s="128"/>
      <c r="UWQ90" s="128"/>
      <c r="UWR90" s="128"/>
      <c r="UWZ90" s="128"/>
      <c r="UXA90" s="128"/>
      <c r="UXB90" s="128"/>
      <c r="UXC90" s="128"/>
      <c r="UXD90" s="128"/>
      <c r="UXE90" s="128"/>
      <c r="UXF90" s="128"/>
      <c r="UXG90" s="128"/>
      <c r="UXH90" s="128"/>
      <c r="UXI90" s="128"/>
      <c r="UXJ90" s="128"/>
      <c r="UXK90" s="128"/>
      <c r="UXL90" s="128"/>
      <c r="UXM90" s="128"/>
      <c r="VGM90" s="128"/>
      <c r="VGN90" s="128"/>
      <c r="VGV90" s="128"/>
      <c r="VGW90" s="128"/>
      <c r="VGX90" s="128"/>
      <c r="VGY90" s="128"/>
      <c r="VGZ90" s="128"/>
      <c r="VHA90" s="128"/>
      <c r="VHB90" s="128"/>
      <c r="VHC90" s="128"/>
      <c r="VHD90" s="128"/>
      <c r="VHE90" s="128"/>
      <c r="VHF90" s="128"/>
      <c r="VHG90" s="128"/>
      <c r="VHH90" s="128"/>
      <c r="VHI90" s="128"/>
      <c r="VQI90" s="128"/>
      <c r="VQJ90" s="128"/>
      <c r="VQR90" s="128"/>
      <c r="VQS90" s="128"/>
      <c r="VQT90" s="128"/>
      <c r="VQU90" s="128"/>
      <c r="VQV90" s="128"/>
      <c r="VQW90" s="128"/>
      <c r="VQX90" s="128"/>
      <c r="VQY90" s="128"/>
      <c r="VQZ90" s="128"/>
      <c r="VRA90" s="128"/>
      <c r="VRB90" s="128"/>
      <c r="VRC90" s="128"/>
      <c r="VRD90" s="128"/>
      <c r="VRE90" s="128"/>
      <c r="WAE90" s="128"/>
      <c r="WAF90" s="128"/>
      <c r="WAN90" s="128"/>
      <c r="WAO90" s="128"/>
      <c r="WAP90" s="128"/>
      <c r="WAQ90" s="128"/>
      <c r="WAR90" s="128"/>
      <c r="WAS90" s="128"/>
      <c r="WAT90" s="128"/>
      <c r="WAU90" s="128"/>
      <c r="WAV90" s="128"/>
      <c r="WAW90" s="128"/>
      <c r="WAX90" s="128"/>
      <c r="WAY90" s="128"/>
      <c r="WAZ90" s="128"/>
      <c r="WBA90" s="128"/>
      <c r="WKA90" s="128"/>
      <c r="WKB90" s="128"/>
      <c r="WKJ90" s="128"/>
      <c r="WKK90" s="128"/>
      <c r="WKL90" s="128"/>
      <c r="WKM90" s="128"/>
      <c r="WKN90" s="128"/>
      <c r="WKO90" s="128"/>
      <c r="WKP90" s="128"/>
      <c r="WKQ90" s="128"/>
      <c r="WKR90" s="128"/>
      <c r="WKS90" s="128"/>
      <c r="WKT90" s="128"/>
      <c r="WKU90" s="128"/>
      <c r="WKV90" s="128"/>
      <c r="WKW90" s="128"/>
      <c r="WTW90" s="128"/>
      <c r="WTX90" s="128"/>
      <c r="WUF90" s="128"/>
      <c r="WUG90" s="128"/>
      <c r="WUH90" s="128"/>
      <c r="WUI90" s="128"/>
      <c r="WUJ90" s="128"/>
      <c r="WUK90" s="128"/>
      <c r="WUL90" s="128"/>
      <c r="WUM90" s="128"/>
      <c r="WUN90" s="128"/>
      <c r="WUO90" s="128"/>
      <c r="WUP90" s="128"/>
      <c r="WUQ90" s="128"/>
      <c r="WUR90" s="128"/>
      <c r="WUS90" s="128"/>
    </row>
    <row r="91" spans="1:1009 1243:2033 2267:3057 3291:4081 4315:5105 5339:6129 6363:7153 7387:8177 8411:9201 9435:10225 10459:11249 11483:12273 12507:13297 13531:14321 14555:15345 15579:16113" outlineLevel="1">
      <c r="A91" s="137"/>
      <c r="B91" s="263" t="s">
        <v>33</v>
      </c>
      <c r="C91" s="248"/>
      <c r="D91" s="258">
        <v>15</v>
      </c>
      <c r="E91" s="257"/>
      <c r="F91" s="258">
        <v>15</v>
      </c>
      <c r="G91" s="245">
        <v>0</v>
      </c>
      <c r="H91" s="229">
        <f t="shared" si="6"/>
        <v>0</v>
      </c>
      <c r="I91" s="247"/>
      <c r="J91" s="247"/>
      <c r="K91" s="247"/>
      <c r="L91" s="247"/>
      <c r="M91" s="248"/>
      <c r="HK91" s="128"/>
      <c r="HL91" s="128"/>
      <c r="HT91" s="128"/>
      <c r="HU91" s="128"/>
      <c r="HV91" s="128"/>
      <c r="HW91" s="128"/>
      <c r="HX91" s="128"/>
      <c r="HY91" s="128"/>
      <c r="HZ91" s="128"/>
      <c r="IA91" s="128"/>
      <c r="IB91" s="128"/>
      <c r="IC91" s="128"/>
      <c r="ID91" s="128"/>
      <c r="IE91" s="128"/>
      <c r="IF91" s="128"/>
      <c r="IG91" s="128"/>
      <c r="RG91" s="128"/>
      <c r="RH91" s="128"/>
      <c r="RP91" s="128"/>
      <c r="RQ91" s="128"/>
      <c r="RR91" s="128"/>
      <c r="RS91" s="128"/>
      <c r="RT91" s="128"/>
      <c r="RU91" s="128"/>
      <c r="RV91" s="128"/>
      <c r="RW91" s="128"/>
      <c r="RX91" s="128"/>
      <c r="RY91" s="128"/>
      <c r="RZ91" s="128"/>
      <c r="SA91" s="128"/>
      <c r="SB91" s="128"/>
      <c r="SC91" s="128"/>
      <c r="ABC91" s="128"/>
      <c r="ABD91" s="128"/>
      <c r="ABL91" s="128"/>
      <c r="ABM91" s="128"/>
      <c r="ABN91" s="128"/>
      <c r="ABO91" s="128"/>
      <c r="ABP91" s="128"/>
      <c r="ABQ91" s="128"/>
      <c r="ABR91" s="128"/>
      <c r="ABS91" s="128"/>
      <c r="ABT91" s="128"/>
      <c r="ABU91" s="128"/>
      <c r="ABV91" s="128"/>
      <c r="ABW91" s="128"/>
      <c r="ABX91" s="128"/>
      <c r="ABY91" s="128"/>
      <c r="AKY91" s="128"/>
      <c r="AKZ91" s="128"/>
      <c r="ALH91" s="128"/>
      <c r="ALI91" s="128"/>
      <c r="ALJ91" s="128"/>
      <c r="ALK91" s="128"/>
      <c r="ALL91" s="128"/>
      <c r="ALM91" s="128"/>
      <c r="ALN91" s="128"/>
      <c r="ALO91" s="128"/>
      <c r="ALP91" s="128"/>
      <c r="ALQ91" s="128"/>
      <c r="ALR91" s="128"/>
      <c r="ALS91" s="128"/>
      <c r="ALT91" s="128"/>
      <c r="ALU91" s="128"/>
      <c r="AUU91" s="128"/>
      <c r="AUV91" s="128"/>
      <c r="AVD91" s="128"/>
      <c r="AVE91" s="128"/>
      <c r="AVF91" s="128"/>
      <c r="AVG91" s="128"/>
      <c r="AVH91" s="128"/>
      <c r="AVI91" s="128"/>
      <c r="AVJ91" s="128"/>
      <c r="AVK91" s="128"/>
      <c r="AVL91" s="128"/>
      <c r="AVM91" s="128"/>
      <c r="AVN91" s="128"/>
      <c r="AVO91" s="128"/>
      <c r="AVP91" s="128"/>
      <c r="AVQ91" s="128"/>
      <c r="BEQ91" s="128"/>
      <c r="BER91" s="128"/>
      <c r="BEZ91" s="128"/>
      <c r="BFA91" s="128"/>
      <c r="BFB91" s="128"/>
      <c r="BFC91" s="128"/>
      <c r="BFD91" s="128"/>
      <c r="BFE91" s="128"/>
      <c r="BFF91" s="128"/>
      <c r="BFG91" s="128"/>
      <c r="BFH91" s="128"/>
      <c r="BFI91" s="128"/>
      <c r="BFJ91" s="128"/>
      <c r="BFK91" s="128"/>
      <c r="BFL91" s="128"/>
      <c r="BFM91" s="128"/>
      <c r="BOM91" s="128"/>
      <c r="BON91" s="128"/>
      <c r="BOV91" s="128"/>
      <c r="BOW91" s="128"/>
      <c r="BOX91" s="128"/>
      <c r="BOY91" s="128"/>
      <c r="BOZ91" s="128"/>
      <c r="BPA91" s="128"/>
      <c r="BPB91" s="128"/>
      <c r="BPC91" s="128"/>
      <c r="BPD91" s="128"/>
      <c r="BPE91" s="128"/>
      <c r="BPF91" s="128"/>
      <c r="BPG91" s="128"/>
      <c r="BPH91" s="128"/>
      <c r="BPI91" s="128"/>
      <c r="BYI91" s="128"/>
      <c r="BYJ91" s="128"/>
      <c r="BYR91" s="128"/>
      <c r="BYS91" s="128"/>
      <c r="BYT91" s="128"/>
      <c r="BYU91" s="128"/>
      <c r="BYV91" s="128"/>
      <c r="BYW91" s="128"/>
      <c r="BYX91" s="128"/>
      <c r="BYY91" s="128"/>
      <c r="BYZ91" s="128"/>
      <c r="BZA91" s="128"/>
      <c r="BZB91" s="128"/>
      <c r="BZC91" s="128"/>
      <c r="BZD91" s="128"/>
      <c r="BZE91" s="128"/>
      <c r="CIE91" s="128"/>
      <c r="CIF91" s="128"/>
      <c r="CIN91" s="128"/>
      <c r="CIO91" s="128"/>
      <c r="CIP91" s="128"/>
      <c r="CIQ91" s="128"/>
      <c r="CIR91" s="128"/>
      <c r="CIS91" s="128"/>
      <c r="CIT91" s="128"/>
      <c r="CIU91" s="128"/>
      <c r="CIV91" s="128"/>
      <c r="CIW91" s="128"/>
      <c r="CIX91" s="128"/>
      <c r="CIY91" s="128"/>
      <c r="CIZ91" s="128"/>
      <c r="CJA91" s="128"/>
      <c r="CSA91" s="128"/>
      <c r="CSB91" s="128"/>
      <c r="CSJ91" s="128"/>
      <c r="CSK91" s="128"/>
      <c r="CSL91" s="128"/>
      <c r="CSM91" s="128"/>
      <c r="CSN91" s="128"/>
      <c r="CSO91" s="128"/>
      <c r="CSP91" s="128"/>
      <c r="CSQ91" s="128"/>
      <c r="CSR91" s="128"/>
      <c r="CSS91" s="128"/>
      <c r="CST91" s="128"/>
      <c r="CSU91" s="128"/>
      <c r="CSV91" s="128"/>
      <c r="CSW91" s="128"/>
      <c r="DBW91" s="128"/>
      <c r="DBX91" s="128"/>
      <c r="DCF91" s="128"/>
      <c r="DCG91" s="128"/>
      <c r="DCH91" s="128"/>
      <c r="DCI91" s="128"/>
      <c r="DCJ91" s="128"/>
      <c r="DCK91" s="128"/>
      <c r="DCL91" s="128"/>
      <c r="DCM91" s="128"/>
      <c r="DCN91" s="128"/>
      <c r="DCO91" s="128"/>
      <c r="DCP91" s="128"/>
      <c r="DCQ91" s="128"/>
      <c r="DCR91" s="128"/>
      <c r="DCS91" s="128"/>
      <c r="DLS91" s="128"/>
      <c r="DLT91" s="128"/>
      <c r="DMB91" s="128"/>
      <c r="DMC91" s="128"/>
      <c r="DMD91" s="128"/>
      <c r="DME91" s="128"/>
      <c r="DMF91" s="128"/>
      <c r="DMG91" s="128"/>
      <c r="DMH91" s="128"/>
      <c r="DMI91" s="128"/>
      <c r="DMJ91" s="128"/>
      <c r="DMK91" s="128"/>
      <c r="DML91" s="128"/>
      <c r="DMM91" s="128"/>
      <c r="DMN91" s="128"/>
      <c r="DMO91" s="128"/>
      <c r="DVO91" s="128"/>
      <c r="DVP91" s="128"/>
      <c r="DVX91" s="128"/>
      <c r="DVY91" s="128"/>
      <c r="DVZ91" s="128"/>
      <c r="DWA91" s="128"/>
      <c r="DWB91" s="128"/>
      <c r="DWC91" s="128"/>
      <c r="DWD91" s="128"/>
      <c r="DWE91" s="128"/>
      <c r="DWF91" s="128"/>
      <c r="DWG91" s="128"/>
      <c r="DWH91" s="128"/>
      <c r="DWI91" s="128"/>
      <c r="DWJ91" s="128"/>
      <c r="DWK91" s="128"/>
      <c r="EFK91" s="128"/>
      <c r="EFL91" s="128"/>
      <c r="EFT91" s="128"/>
      <c r="EFU91" s="128"/>
      <c r="EFV91" s="128"/>
      <c r="EFW91" s="128"/>
      <c r="EFX91" s="128"/>
      <c r="EFY91" s="128"/>
      <c r="EFZ91" s="128"/>
      <c r="EGA91" s="128"/>
      <c r="EGB91" s="128"/>
      <c r="EGC91" s="128"/>
      <c r="EGD91" s="128"/>
      <c r="EGE91" s="128"/>
      <c r="EGF91" s="128"/>
      <c r="EGG91" s="128"/>
      <c r="EPG91" s="128"/>
      <c r="EPH91" s="128"/>
      <c r="EPP91" s="128"/>
      <c r="EPQ91" s="128"/>
      <c r="EPR91" s="128"/>
      <c r="EPS91" s="128"/>
      <c r="EPT91" s="128"/>
      <c r="EPU91" s="128"/>
      <c r="EPV91" s="128"/>
      <c r="EPW91" s="128"/>
      <c r="EPX91" s="128"/>
      <c r="EPY91" s="128"/>
      <c r="EPZ91" s="128"/>
      <c r="EQA91" s="128"/>
      <c r="EQB91" s="128"/>
      <c r="EQC91" s="128"/>
      <c r="EZC91" s="128"/>
      <c r="EZD91" s="128"/>
      <c r="EZL91" s="128"/>
      <c r="EZM91" s="128"/>
      <c r="EZN91" s="128"/>
      <c r="EZO91" s="128"/>
      <c r="EZP91" s="128"/>
      <c r="EZQ91" s="128"/>
      <c r="EZR91" s="128"/>
      <c r="EZS91" s="128"/>
      <c r="EZT91" s="128"/>
      <c r="EZU91" s="128"/>
      <c r="EZV91" s="128"/>
      <c r="EZW91" s="128"/>
      <c r="EZX91" s="128"/>
      <c r="EZY91" s="128"/>
      <c r="FIY91" s="128"/>
      <c r="FIZ91" s="128"/>
      <c r="FJH91" s="128"/>
      <c r="FJI91" s="128"/>
      <c r="FJJ91" s="128"/>
      <c r="FJK91" s="128"/>
      <c r="FJL91" s="128"/>
      <c r="FJM91" s="128"/>
      <c r="FJN91" s="128"/>
      <c r="FJO91" s="128"/>
      <c r="FJP91" s="128"/>
      <c r="FJQ91" s="128"/>
      <c r="FJR91" s="128"/>
      <c r="FJS91" s="128"/>
      <c r="FJT91" s="128"/>
      <c r="FJU91" s="128"/>
      <c r="FSU91" s="128"/>
      <c r="FSV91" s="128"/>
      <c r="FTD91" s="128"/>
      <c r="FTE91" s="128"/>
      <c r="FTF91" s="128"/>
      <c r="FTG91" s="128"/>
      <c r="FTH91" s="128"/>
      <c r="FTI91" s="128"/>
      <c r="FTJ91" s="128"/>
      <c r="FTK91" s="128"/>
      <c r="FTL91" s="128"/>
      <c r="FTM91" s="128"/>
      <c r="FTN91" s="128"/>
      <c r="FTO91" s="128"/>
      <c r="FTP91" s="128"/>
      <c r="FTQ91" s="128"/>
      <c r="GCQ91" s="128"/>
      <c r="GCR91" s="128"/>
      <c r="GCZ91" s="128"/>
      <c r="GDA91" s="128"/>
      <c r="GDB91" s="128"/>
      <c r="GDC91" s="128"/>
      <c r="GDD91" s="128"/>
      <c r="GDE91" s="128"/>
      <c r="GDF91" s="128"/>
      <c r="GDG91" s="128"/>
      <c r="GDH91" s="128"/>
      <c r="GDI91" s="128"/>
      <c r="GDJ91" s="128"/>
      <c r="GDK91" s="128"/>
      <c r="GDL91" s="128"/>
      <c r="GDM91" s="128"/>
      <c r="GMM91" s="128"/>
      <c r="GMN91" s="128"/>
      <c r="GMV91" s="128"/>
      <c r="GMW91" s="128"/>
      <c r="GMX91" s="128"/>
      <c r="GMY91" s="128"/>
      <c r="GMZ91" s="128"/>
      <c r="GNA91" s="128"/>
      <c r="GNB91" s="128"/>
      <c r="GNC91" s="128"/>
      <c r="GND91" s="128"/>
      <c r="GNE91" s="128"/>
      <c r="GNF91" s="128"/>
      <c r="GNG91" s="128"/>
      <c r="GNH91" s="128"/>
      <c r="GNI91" s="128"/>
      <c r="GWI91" s="128"/>
      <c r="GWJ91" s="128"/>
      <c r="GWR91" s="128"/>
      <c r="GWS91" s="128"/>
      <c r="GWT91" s="128"/>
      <c r="GWU91" s="128"/>
      <c r="GWV91" s="128"/>
      <c r="GWW91" s="128"/>
      <c r="GWX91" s="128"/>
      <c r="GWY91" s="128"/>
      <c r="GWZ91" s="128"/>
      <c r="GXA91" s="128"/>
      <c r="GXB91" s="128"/>
      <c r="GXC91" s="128"/>
      <c r="GXD91" s="128"/>
      <c r="GXE91" s="128"/>
      <c r="HGE91" s="128"/>
      <c r="HGF91" s="128"/>
      <c r="HGN91" s="128"/>
      <c r="HGO91" s="128"/>
      <c r="HGP91" s="128"/>
      <c r="HGQ91" s="128"/>
      <c r="HGR91" s="128"/>
      <c r="HGS91" s="128"/>
      <c r="HGT91" s="128"/>
      <c r="HGU91" s="128"/>
      <c r="HGV91" s="128"/>
      <c r="HGW91" s="128"/>
      <c r="HGX91" s="128"/>
      <c r="HGY91" s="128"/>
      <c r="HGZ91" s="128"/>
      <c r="HHA91" s="128"/>
      <c r="HQA91" s="128"/>
      <c r="HQB91" s="128"/>
      <c r="HQJ91" s="128"/>
      <c r="HQK91" s="128"/>
      <c r="HQL91" s="128"/>
      <c r="HQM91" s="128"/>
      <c r="HQN91" s="128"/>
      <c r="HQO91" s="128"/>
      <c r="HQP91" s="128"/>
      <c r="HQQ91" s="128"/>
      <c r="HQR91" s="128"/>
      <c r="HQS91" s="128"/>
      <c r="HQT91" s="128"/>
      <c r="HQU91" s="128"/>
      <c r="HQV91" s="128"/>
      <c r="HQW91" s="128"/>
      <c r="HZW91" s="128"/>
      <c r="HZX91" s="128"/>
      <c r="IAF91" s="128"/>
      <c r="IAG91" s="128"/>
      <c r="IAH91" s="128"/>
      <c r="IAI91" s="128"/>
      <c r="IAJ91" s="128"/>
      <c r="IAK91" s="128"/>
      <c r="IAL91" s="128"/>
      <c r="IAM91" s="128"/>
      <c r="IAN91" s="128"/>
      <c r="IAO91" s="128"/>
      <c r="IAP91" s="128"/>
      <c r="IAQ91" s="128"/>
      <c r="IAR91" s="128"/>
      <c r="IAS91" s="128"/>
      <c r="IJS91" s="128"/>
      <c r="IJT91" s="128"/>
      <c r="IKB91" s="128"/>
      <c r="IKC91" s="128"/>
      <c r="IKD91" s="128"/>
      <c r="IKE91" s="128"/>
      <c r="IKF91" s="128"/>
      <c r="IKG91" s="128"/>
      <c r="IKH91" s="128"/>
      <c r="IKI91" s="128"/>
      <c r="IKJ91" s="128"/>
      <c r="IKK91" s="128"/>
      <c r="IKL91" s="128"/>
      <c r="IKM91" s="128"/>
      <c r="IKN91" s="128"/>
      <c r="IKO91" s="128"/>
      <c r="ITO91" s="128"/>
      <c r="ITP91" s="128"/>
      <c r="ITX91" s="128"/>
      <c r="ITY91" s="128"/>
      <c r="ITZ91" s="128"/>
      <c r="IUA91" s="128"/>
      <c r="IUB91" s="128"/>
      <c r="IUC91" s="128"/>
      <c r="IUD91" s="128"/>
      <c r="IUE91" s="128"/>
      <c r="IUF91" s="128"/>
      <c r="IUG91" s="128"/>
      <c r="IUH91" s="128"/>
      <c r="IUI91" s="128"/>
      <c r="IUJ91" s="128"/>
      <c r="IUK91" s="128"/>
      <c r="JDK91" s="128"/>
      <c r="JDL91" s="128"/>
      <c r="JDT91" s="128"/>
      <c r="JDU91" s="128"/>
      <c r="JDV91" s="128"/>
      <c r="JDW91" s="128"/>
      <c r="JDX91" s="128"/>
      <c r="JDY91" s="128"/>
      <c r="JDZ91" s="128"/>
      <c r="JEA91" s="128"/>
      <c r="JEB91" s="128"/>
      <c r="JEC91" s="128"/>
      <c r="JED91" s="128"/>
      <c r="JEE91" s="128"/>
      <c r="JEF91" s="128"/>
      <c r="JEG91" s="128"/>
      <c r="JNG91" s="128"/>
      <c r="JNH91" s="128"/>
      <c r="JNP91" s="128"/>
      <c r="JNQ91" s="128"/>
      <c r="JNR91" s="128"/>
      <c r="JNS91" s="128"/>
      <c r="JNT91" s="128"/>
      <c r="JNU91" s="128"/>
      <c r="JNV91" s="128"/>
      <c r="JNW91" s="128"/>
      <c r="JNX91" s="128"/>
      <c r="JNY91" s="128"/>
      <c r="JNZ91" s="128"/>
      <c r="JOA91" s="128"/>
      <c r="JOB91" s="128"/>
      <c r="JOC91" s="128"/>
      <c r="JXC91" s="128"/>
      <c r="JXD91" s="128"/>
      <c r="JXL91" s="128"/>
      <c r="JXM91" s="128"/>
      <c r="JXN91" s="128"/>
      <c r="JXO91" s="128"/>
      <c r="JXP91" s="128"/>
      <c r="JXQ91" s="128"/>
      <c r="JXR91" s="128"/>
      <c r="JXS91" s="128"/>
      <c r="JXT91" s="128"/>
      <c r="JXU91" s="128"/>
      <c r="JXV91" s="128"/>
      <c r="JXW91" s="128"/>
      <c r="JXX91" s="128"/>
      <c r="JXY91" s="128"/>
      <c r="KGY91" s="128"/>
      <c r="KGZ91" s="128"/>
      <c r="KHH91" s="128"/>
      <c r="KHI91" s="128"/>
      <c r="KHJ91" s="128"/>
      <c r="KHK91" s="128"/>
      <c r="KHL91" s="128"/>
      <c r="KHM91" s="128"/>
      <c r="KHN91" s="128"/>
      <c r="KHO91" s="128"/>
      <c r="KHP91" s="128"/>
      <c r="KHQ91" s="128"/>
      <c r="KHR91" s="128"/>
      <c r="KHS91" s="128"/>
      <c r="KHT91" s="128"/>
      <c r="KHU91" s="128"/>
      <c r="KQU91" s="128"/>
      <c r="KQV91" s="128"/>
      <c r="KRD91" s="128"/>
      <c r="KRE91" s="128"/>
      <c r="KRF91" s="128"/>
      <c r="KRG91" s="128"/>
      <c r="KRH91" s="128"/>
      <c r="KRI91" s="128"/>
      <c r="KRJ91" s="128"/>
      <c r="KRK91" s="128"/>
      <c r="KRL91" s="128"/>
      <c r="KRM91" s="128"/>
      <c r="KRN91" s="128"/>
      <c r="KRO91" s="128"/>
      <c r="KRP91" s="128"/>
      <c r="KRQ91" s="128"/>
      <c r="LAQ91" s="128"/>
      <c r="LAR91" s="128"/>
      <c r="LAZ91" s="128"/>
      <c r="LBA91" s="128"/>
      <c r="LBB91" s="128"/>
      <c r="LBC91" s="128"/>
      <c r="LBD91" s="128"/>
      <c r="LBE91" s="128"/>
      <c r="LBF91" s="128"/>
      <c r="LBG91" s="128"/>
      <c r="LBH91" s="128"/>
      <c r="LBI91" s="128"/>
      <c r="LBJ91" s="128"/>
      <c r="LBK91" s="128"/>
      <c r="LBL91" s="128"/>
      <c r="LBM91" s="128"/>
      <c r="LKM91" s="128"/>
      <c r="LKN91" s="128"/>
      <c r="LKV91" s="128"/>
      <c r="LKW91" s="128"/>
      <c r="LKX91" s="128"/>
      <c r="LKY91" s="128"/>
      <c r="LKZ91" s="128"/>
      <c r="LLA91" s="128"/>
      <c r="LLB91" s="128"/>
      <c r="LLC91" s="128"/>
      <c r="LLD91" s="128"/>
      <c r="LLE91" s="128"/>
      <c r="LLF91" s="128"/>
      <c r="LLG91" s="128"/>
      <c r="LLH91" s="128"/>
      <c r="LLI91" s="128"/>
      <c r="LUI91" s="128"/>
      <c r="LUJ91" s="128"/>
      <c r="LUR91" s="128"/>
      <c r="LUS91" s="128"/>
      <c r="LUT91" s="128"/>
      <c r="LUU91" s="128"/>
      <c r="LUV91" s="128"/>
      <c r="LUW91" s="128"/>
      <c r="LUX91" s="128"/>
      <c r="LUY91" s="128"/>
      <c r="LUZ91" s="128"/>
      <c r="LVA91" s="128"/>
      <c r="LVB91" s="128"/>
      <c r="LVC91" s="128"/>
      <c r="LVD91" s="128"/>
      <c r="LVE91" s="128"/>
      <c r="MEE91" s="128"/>
      <c r="MEF91" s="128"/>
      <c r="MEN91" s="128"/>
      <c r="MEO91" s="128"/>
      <c r="MEP91" s="128"/>
      <c r="MEQ91" s="128"/>
      <c r="MER91" s="128"/>
      <c r="MES91" s="128"/>
      <c r="MET91" s="128"/>
      <c r="MEU91" s="128"/>
      <c r="MEV91" s="128"/>
      <c r="MEW91" s="128"/>
      <c r="MEX91" s="128"/>
      <c r="MEY91" s="128"/>
      <c r="MEZ91" s="128"/>
      <c r="MFA91" s="128"/>
      <c r="MOA91" s="128"/>
      <c r="MOB91" s="128"/>
      <c r="MOJ91" s="128"/>
      <c r="MOK91" s="128"/>
      <c r="MOL91" s="128"/>
      <c r="MOM91" s="128"/>
      <c r="MON91" s="128"/>
      <c r="MOO91" s="128"/>
      <c r="MOP91" s="128"/>
      <c r="MOQ91" s="128"/>
      <c r="MOR91" s="128"/>
      <c r="MOS91" s="128"/>
      <c r="MOT91" s="128"/>
      <c r="MOU91" s="128"/>
      <c r="MOV91" s="128"/>
      <c r="MOW91" s="128"/>
      <c r="MXW91" s="128"/>
      <c r="MXX91" s="128"/>
      <c r="MYF91" s="128"/>
      <c r="MYG91" s="128"/>
      <c r="MYH91" s="128"/>
      <c r="MYI91" s="128"/>
      <c r="MYJ91" s="128"/>
      <c r="MYK91" s="128"/>
      <c r="MYL91" s="128"/>
      <c r="MYM91" s="128"/>
      <c r="MYN91" s="128"/>
      <c r="MYO91" s="128"/>
      <c r="MYP91" s="128"/>
      <c r="MYQ91" s="128"/>
      <c r="MYR91" s="128"/>
      <c r="MYS91" s="128"/>
      <c r="NHS91" s="128"/>
      <c r="NHT91" s="128"/>
      <c r="NIB91" s="128"/>
      <c r="NIC91" s="128"/>
      <c r="NID91" s="128"/>
      <c r="NIE91" s="128"/>
      <c r="NIF91" s="128"/>
      <c r="NIG91" s="128"/>
      <c r="NIH91" s="128"/>
      <c r="NII91" s="128"/>
      <c r="NIJ91" s="128"/>
      <c r="NIK91" s="128"/>
      <c r="NIL91" s="128"/>
      <c r="NIM91" s="128"/>
      <c r="NIN91" s="128"/>
      <c r="NIO91" s="128"/>
      <c r="NRO91" s="128"/>
      <c r="NRP91" s="128"/>
      <c r="NRX91" s="128"/>
      <c r="NRY91" s="128"/>
      <c r="NRZ91" s="128"/>
      <c r="NSA91" s="128"/>
      <c r="NSB91" s="128"/>
      <c r="NSC91" s="128"/>
      <c r="NSD91" s="128"/>
      <c r="NSE91" s="128"/>
      <c r="NSF91" s="128"/>
      <c r="NSG91" s="128"/>
      <c r="NSH91" s="128"/>
      <c r="NSI91" s="128"/>
      <c r="NSJ91" s="128"/>
      <c r="NSK91" s="128"/>
      <c r="OBK91" s="128"/>
      <c r="OBL91" s="128"/>
      <c r="OBT91" s="128"/>
      <c r="OBU91" s="128"/>
      <c r="OBV91" s="128"/>
      <c r="OBW91" s="128"/>
      <c r="OBX91" s="128"/>
      <c r="OBY91" s="128"/>
      <c r="OBZ91" s="128"/>
      <c r="OCA91" s="128"/>
      <c r="OCB91" s="128"/>
      <c r="OCC91" s="128"/>
      <c r="OCD91" s="128"/>
      <c r="OCE91" s="128"/>
      <c r="OCF91" s="128"/>
      <c r="OCG91" s="128"/>
      <c r="OLG91" s="128"/>
      <c r="OLH91" s="128"/>
      <c r="OLP91" s="128"/>
      <c r="OLQ91" s="128"/>
      <c r="OLR91" s="128"/>
      <c r="OLS91" s="128"/>
      <c r="OLT91" s="128"/>
      <c r="OLU91" s="128"/>
      <c r="OLV91" s="128"/>
      <c r="OLW91" s="128"/>
      <c r="OLX91" s="128"/>
      <c r="OLY91" s="128"/>
      <c r="OLZ91" s="128"/>
      <c r="OMA91" s="128"/>
      <c r="OMB91" s="128"/>
      <c r="OMC91" s="128"/>
      <c r="OVC91" s="128"/>
      <c r="OVD91" s="128"/>
      <c r="OVL91" s="128"/>
      <c r="OVM91" s="128"/>
      <c r="OVN91" s="128"/>
      <c r="OVO91" s="128"/>
      <c r="OVP91" s="128"/>
      <c r="OVQ91" s="128"/>
      <c r="OVR91" s="128"/>
      <c r="OVS91" s="128"/>
      <c r="OVT91" s="128"/>
      <c r="OVU91" s="128"/>
      <c r="OVV91" s="128"/>
      <c r="OVW91" s="128"/>
      <c r="OVX91" s="128"/>
      <c r="OVY91" s="128"/>
      <c r="PEY91" s="128"/>
      <c r="PEZ91" s="128"/>
      <c r="PFH91" s="128"/>
      <c r="PFI91" s="128"/>
      <c r="PFJ91" s="128"/>
      <c r="PFK91" s="128"/>
      <c r="PFL91" s="128"/>
      <c r="PFM91" s="128"/>
      <c r="PFN91" s="128"/>
      <c r="PFO91" s="128"/>
      <c r="PFP91" s="128"/>
      <c r="PFQ91" s="128"/>
      <c r="PFR91" s="128"/>
      <c r="PFS91" s="128"/>
      <c r="PFT91" s="128"/>
      <c r="PFU91" s="128"/>
      <c r="POU91" s="128"/>
      <c r="POV91" s="128"/>
      <c r="PPD91" s="128"/>
      <c r="PPE91" s="128"/>
      <c r="PPF91" s="128"/>
      <c r="PPG91" s="128"/>
      <c r="PPH91" s="128"/>
      <c r="PPI91" s="128"/>
      <c r="PPJ91" s="128"/>
      <c r="PPK91" s="128"/>
      <c r="PPL91" s="128"/>
      <c r="PPM91" s="128"/>
      <c r="PPN91" s="128"/>
      <c r="PPO91" s="128"/>
      <c r="PPP91" s="128"/>
      <c r="PPQ91" s="128"/>
      <c r="PYQ91" s="128"/>
      <c r="PYR91" s="128"/>
      <c r="PYZ91" s="128"/>
      <c r="PZA91" s="128"/>
      <c r="PZB91" s="128"/>
      <c r="PZC91" s="128"/>
      <c r="PZD91" s="128"/>
      <c r="PZE91" s="128"/>
      <c r="PZF91" s="128"/>
      <c r="PZG91" s="128"/>
      <c r="PZH91" s="128"/>
      <c r="PZI91" s="128"/>
      <c r="PZJ91" s="128"/>
      <c r="PZK91" s="128"/>
      <c r="PZL91" s="128"/>
      <c r="PZM91" s="128"/>
      <c r="QIM91" s="128"/>
      <c r="QIN91" s="128"/>
      <c r="QIV91" s="128"/>
      <c r="QIW91" s="128"/>
      <c r="QIX91" s="128"/>
      <c r="QIY91" s="128"/>
      <c r="QIZ91" s="128"/>
      <c r="QJA91" s="128"/>
      <c r="QJB91" s="128"/>
      <c r="QJC91" s="128"/>
      <c r="QJD91" s="128"/>
      <c r="QJE91" s="128"/>
      <c r="QJF91" s="128"/>
      <c r="QJG91" s="128"/>
      <c r="QJH91" s="128"/>
      <c r="QJI91" s="128"/>
      <c r="QSI91" s="128"/>
      <c r="QSJ91" s="128"/>
      <c r="QSR91" s="128"/>
      <c r="QSS91" s="128"/>
      <c r="QST91" s="128"/>
      <c r="QSU91" s="128"/>
      <c r="QSV91" s="128"/>
      <c r="QSW91" s="128"/>
      <c r="QSX91" s="128"/>
      <c r="QSY91" s="128"/>
      <c r="QSZ91" s="128"/>
      <c r="QTA91" s="128"/>
      <c r="QTB91" s="128"/>
      <c r="QTC91" s="128"/>
      <c r="QTD91" s="128"/>
      <c r="QTE91" s="128"/>
      <c r="RCE91" s="128"/>
      <c r="RCF91" s="128"/>
      <c r="RCN91" s="128"/>
      <c r="RCO91" s="128"/>
      <c r="RCP91" s="128"/>
      <c r="RCQ91" s="128"/>
      <c r="RCR91" s="128"/>
      <c r="RCS91" s="128"/>
      <c r="RCT91" s="128"/>
      <c r="RCU91" s="128"/>
      <c r="RCV91" s="128"/>
      <c r="RCW91" s="128"/>
      <c r="RCX91" s="128"/>
      <c r="RCY91" s="128"/>
      <c r="RCZ91" s="128"/>
      <c r="RDA91" s="128"/>
      <c r="RMA91" s="128"/>
      <c r="RMB91" s="128"/>
      <c r="RMJ91" s="128"/>
      <c r="RMK91" s="128"/>
      <c r="RML91" s="128"/>
      <c r="RMM91" s="128"/>
      <c r="RMN91" s="128"/>
      <c r="RMO91" s="128"/>
      <c r="RMP91" s="128"/>
      <c r="RMQ91" s="128"/>
      <c r="RMR91" s="128"/>
      <c r="RMS91" s="128"/>
      <c r="RMT91" s="128"/>
      <c r="RMU91" s="128"/>
      <c r="RMV91" s="128"/>
      <c r="RMW91" s="128"/>
      <c r="RVW91" s="128"/>
      <c r="RVX91" s="128"/>
      <c r="RWF91" s="128"/>
      <c r="RWG91" s="128"/>
      <c r="RWH91" s="128"/>
      <c r="RWI91" s="128"/>
      <c r="RWJ91" s="128"/>
      <c r="RWK91" s="128"/>
      <c r="RWL91" s="128"/>
      <c r="RWM91" s="128"/>
      <c r="RWN91" s="128"/>
      <c r="RWO91" s="128"/>
      <c r="RWP91" s="128"/>
      <c r="RWQ91" s="128"/>
      <c r="RWR91" s="128"/>
      <c r="RWS91" s="128"/>
      <c r="SFS91" s="128"/>
      <c r="SFT91" s="128"/>
      <c r="SGB91" s="128"/>
      <c r="SGC91" s="128"/>
      <c r="SGD91" s="128"/>
      <c r="SGE91" s="128"/>
      <c r="SGF91" s="128"/>
      <c r="SGG91" s="128"/>
      <c r="SGH91" s="128"/>
      <c r="SGI91" s="128"/>
      <c r="SGJ91" s="128"/>
      <c r="SGK91" s="128"/>
      <c r="SGL91" s="128"/>
      <c r="SGM91" s="128"/>
      <c r="SGN91" s="128"/>
      <c r="SGO91" s="128"/>
      <c r="SPO91" s="128"/>
      <c r="SPP91" s="128"/>
      <c r="SPX91" s="128"/>
      <c r="SPY91" s="128"/>
      <c r="SPZ91" s="128"/>
      <c r="SQA91" s="128"/>
      <c r="SQB91" s="128"/>
      <c r="SQC91" s="128"/>
      <c r="SQD91" s="128"/>
      <c r="SQE91" s="128"/>
      <c r="SQF91" s="128"/>
      <c r="SQG91" s="128"/>
      <c r="SQH91" s="128"/>
      <c r="SQI91" s="128"/>
      <c r="SQJ91" s="128"/>
      <c r="SQK91" s="128"/>
      <c r="SZK91" s="128"/>
      <c r="SZL91" s="128"/>
      <c r="SZT91" s="128"/>
      <c r="SZU91" s="128"/>
      <c r="SZV91" s="128"/>
      <c r="SZW91" s="128"/>
      <c r="SZX91" s="128"/>
      <c r="SZY91" s="128"/>
      <c r="SZZ91" s="128"/>
      <c r="TAA91" s="128"/>
      <c r="TAB91" s="128"/>
      <c r="TAC91" s="128"/>
      <c r="TAD91" s="128"/>
      <c r="TAE91" s="128"/>
      <c r="TAF91" s="128"/>
      <c r="TAG91" s="128"/>
      <c r="TJG91" s="128"/>
      <c r="TJH91" s="128"/>
      <c r="TJP91" s="128"/>
      <c r="TJQ91" s="128"/>
      <c r="TJR91" s="128"/>
      <c r="TJS91" s="128"/>
      <c r="TJT91" s="128"/>
      <c r="TJU91" s="128"/>
      <c r="TJV91" s="128"/>
      <c r="TJW91" s="128"/>
      <c r="TJX91" s="128"/>
      <c r="TJY91" s="128"/>
      <c r="TJZ91" s="128"/>
      <c r="TKA91" s="128"/>
      <c r="TKB91" s="128"/>
      <c r="TKC91" s="128"/>
      <c r="TTC91" s="128"/>
      <c r="TTD91" s="128"/>
      <c r="TTL91" s="128"/>
      <c r="TTM91" s="128"/>
      <c r="TTN91" s="128"/>
      <c r="TTO91" s="128"/>
      <c r="TTP91" s="128"/>
      <c r="TTQ91" s="128"/>
      <c r="TTR91" s="128"/>
      <c r="TTS91" s="128"/>
      <c r="TTT91" s="128"/>
      <c r="TTU91" s="128"/>
      <c r="TTV91" s="128"/>
      <c r="TTW91" s="128"/>
      <c r="TTX91" s="128"/>
      <c r="TTY91" s="128"/>
      <c r="UCY91" s="128"/>
      <c r="UCZ91" s="128"/>
      <c r="UDH91" s="128"/>
      <c r="UDI91" s="128"/>
      <c r="UDJ91" s="128"/>
      <c r="UDK91" s="128"/>
      <c r="UDL91" s="128"/>
      <c r="UDM91" s="128"/>
      <c r="UDN91" s="128"/>
      <c r="UDO91" s="128"/>
      <c r="UDP91" s="128"/>
      <c r="UDQ91" s="128"/>
      <c r="UDR91" s="128"/>
      <c r="UDS91" s="128"/>
      <c r="UDT91" s="128"/>
      <c r="UDU91" s="128"/>
      <c r="UMU91" s="128"/>
      <c r="UMV91" s="128"/>
      <c r="UND91" s="128"/>
      <c r="UNE91" s="128"/>
      <c r="UNF91" s="128"/>
      <c r="UNG91" s="128"/>
      <c r="UNH91" s="128"/>
      <c r="UNI91" s="128"/>
      <c r="UNJ91" s="128"/>
      <c r="UNK91" s="128"/>
      <c r="UNL91" s="128"/>
      <c r="UNM91" s="128"/>
      <c r="UNN91" s="128"/>
      <c r="UNO91" s="128"/>
      <c r="UNP91" s="128"/>
      <c r="UNQ91" s="128"/>
      <c r="UWQ91" s="128"/>
      <c r="UWR91" s="128"/>
      <c r="UWZ91" s="128"/>
      <c r="UXA91" s="128"/>
      <c r="UXB91" s="128"/>
      <c r="UXC91" s="128"/>
      <c r="UXD91" s="128"/>
      <c r="UXE91" s="128"/>
      <c r="UXF91" s="128"/>
      <c r="UXG91" s="128"/>
      <c r="UXH91" s="128"/>
      <c r="UXI91" s="128"/>
      <c r="UXJ91" s="128"/>
      <c r="UXK91" s="128"/>
      <c r="UXL91" s="128"/>
      <c r="UXM91" s="128"/>
      <c r="VGM91" s="128"/>
      <c r="VGN91" s="128"/>
      <c r="VGV91" s="128"/>
      <c r="VGW91" s="128"/>
      <c r="VGX91" s="128"/>
      <c r="VGY91" s="128"/>
      <c r="VGZ91" s="128"/>
      <c r="VHA91" s="128"/>
      <c r="VHB91" s="128"/>
      <c r="VHC91" s="128"/>
      <c r="VHD91" s="128"/>
      <c r="VHE91" s="128"/>
      <c r="VHF91" s="128"/>
      <c r="VHG91" s="128"/>
      <c r="VHH91" s="128"/>
      <c r="VHI91" s="128"/>
      <c r="VQI91" s="128"/>
      <c r="VQJ91" s="128"/>
      <c r="VQR91" s="128"/>
      <c r="VQS91" s="128"/>
      <c r="VQT91" s="128"/>
      <c r="VQU91" s="128"/>
      <c r="VQV91" s="128"/>
      <c r="VQW91" s="128"/>
      <c r="VQX91" s="128"/>
      <c r="VQY91" s="128"/>
      <c r="VQZ91" s="128"/>
      <c r="VRA91" s="128"/>
      <c r="VRB91" s="128"/>
      <c r="VRC91" s="128"/>
      <c r="VRD91" s="128"/>
      <c r="VRE91" s="128"/>
      <c r="WAE91" s="128"/>
      <c r="WAF91" s="128"/>
      <c r="WAN91" s="128"/>
      <c r="WAO91" s="128"/>
      <c r="WAP91" s="128"/>
      <c r="WAQ91" s="128"/>
      <c r="WAR91" s="128"/>
      <c r="WAS91" s="128"/>
      <c r="WAT91" s="128"/>
      <c r="WAU91" s="128"/>
      <c r="WAV91" s="128"/>
      <c r="WAW91" s="128"/>
      <c r="WAX91" s="128"/>
      <c r="WAY91" s="128"/>
      <c r="WAZ91" s="128"/>
      <c r="WBA91" s="128"/>
      <c r="WKA91" s="128"/>
      <c r="WKB91" s="128"/>
      <c r="WKJ91" s="128"/>
      <c r="WKK91" s="128"/>
      <c r="WKL91" s="128"/>
      <c r="WKM91" s="128"/>
      <c r="WKN91" s="128"/>
      <c r="WKO91" s="128"/>
      <c r="WKP91" s="128"/>
      <c r="WKQ91" s="128"/>
      <c r="WKR91" s="128"/>
      <c r="WKS91" s="128"/>
      <c r="WKT91" s="128"/>
      <c r="WKU91" s="128"/>
      <c r="WKV91" s="128"/>
      <c r="WKW91" s="128"/>
      <c r="WTW91" s="128"/>
      <c r="WTX91" s="128"/>
      <c r="WUF91" s="128"/>
      <c r="WUG91" s="128"/>
      <c r="WUH91" s="128"/>
      <c r="WUI91" s="128"/>
      <c r="WUJ91" s="128"/>
      <c r="WUK91" s="128"/>
      <c r="WUL91" s="128"/>
      <c r="WUM91" s="128"/>
      <c r="WUN91" s="128"/>
      <c r="WUO91" s="128"/>
      <c r="WUP91" s="128"/>
      <c r="WUQ91" s="128"/>
      <c r="WUR91" s="128"/>
      <c r="WUS91" s="128"/>
    </row>
    <row r="92" spans="1:1009 1243:2033 2267:3057 3291:4081 4315:5105 5339:6129 6363:7153 7387:8177 8411:9201 9435:10225 10459:11249 11483:12273 12507:13297 13531:14321 14555:15345 15579:16113" outlineLevel="1">
      <c r="A92" s="137"/>
      <c r="B92" s="263" t="s">
        <v>34</v>
      </c>
      <c r="C92" s="248"/>
      <c r="D92" s="258">
        <v>41.853999999999999</v>
      </c>
      <c r="E92" s="257"/>
      <c r="F92" s="258">
        <v>41.853999999999999</v>
      </c>
      <c r="G92" s="245">
        <v>0</v>
      </c>
      <c r="H92" s="229">
        <f t="shared" si="6"/>
        <v>0</v>
      </c>
      <c r="I92" s="247"/>
      <c r="J92" s="247"/>
      <c r="K92" s="247"/>
      <c r="L92" s="247"/>
      <c r="M92" s="248"/>
      <c r="HK92" s="128"/>
      <c r="HL92" s="128"/>
      <c r="HT92" s="128"/>
      <c r="HU92" s="128"/>
      <c r="HV92" s="128"/>
      <c r="HW92" s="128"/>
      <c r="HX92" s="128"/>
      <c r="HY92" s="128"/>
      <c r="HZ92" s="128"/>
      <c r="IA92" s="128"/>
      <c r="IB92" s="128"/>
      <c r="IC92" s="128"/>
      <c r="ID92" s="128"/>
      <c r="IE92" s="128"/>
      <c r="IF92" s="128"/>
      <c r="IG92" s="128"/>
      <c r="RG92" s="128"/>
      <c r="RH92" s="128"/>
      <c r="RP92" s="128"/>
      <c r="RQ92" s="128"/>
      <c r="RR92" s="128"/>
      <c r="RS92" s="128"/>
      <c r="RT92" s="128"/>
      <c r="RU92" s="128"/>
      <c r="RV92" s="128"/>
      <c r="RW92" s="128"/>
      <c r="RX92" s="128"/>
      <c r="RY92" s="128"/>
      <c r="RZ92" s="128"/>
      <c r="SA92" s="128"/>
      <c r="SB92" s="128"/>
      <c r="SC92" s="128"/>
      <c r="ABC92" s="128"/>
      <c r="ABD92" s="128"/>
      <c r="ABL92" s="128"/>
      <c r="ABM92" s="128"/>
      <c r="ABN92" s="128"/>
      <c r="ABO92" s="128"/>
      <c r="ABP92" s="128"/>
      <c r="ABQ92" s="128"/>
      <c r="ABR92" s="128"/>
      <c r="ABS92" s="128"/>
      <c r="ABT92" s="128"/>
      <c r="ABU92" s="128"/>
      <c r="ABV92" s="128"/>
      <c r="ABW92" s="128"/>
      <c r="ABX92" s="128"/>
      <c r="ABY92" s="128"/>
      <c r="AKY92" s="128"/>
      <c r="AKZ92" s="128"/>
      <c r="ALH92" s="128"/>
      <c r="ALI92" s="128"/>
      <c r="ALJ92" s="128"/>
      <c r="ALK92" s="128"/>
      <c r="ALL92" s="128"/>
      <c r="ALM92" s="128"/>
      <c r="ALN92" s="128"/>
      <c r="ALO92" s="128"/>
      <c r="ALP92" s="128"/>
      <c r="ALQ92" s="128"/>
      <c r="ALR92" s="128"/>
      <c r="ALS92" s="128"/>
      <c r="ALT92" s="128"/>
      <c r="ALU92" s="128"/>
      <c r="AUU92" s="128"/>
      <c r="AUV92" s="128"/>
      <c r="AVD92" s="128"/>
      <c r="AVE92" s="128"/>
      <c r="AVF92" s="128"/>
      <c r="AVG92" s="128"/>
      <c r="AVH92" s="128"/>
      <c r="AVI92" s="128"/>
      <c r="AVJ92" s="128"/>
      <c r="AVK92" s="128"/>
      <c r="AVL92" s="128"/>
      <c r="AVM92" s="128"/>
      <c r="AVN92" s="128"/>
      <c r="AVO92" s="128"/>
      <c r="AVP92" s="128"/>
      <c r="AVQ92" s="128"/>
      <c r="BEQ92" s="128"/>
      <c r="BER92" s="128"/>
      <c r="BEZ92" s="128"/>
      <c r="BFA92" s="128"/>
      <c r="BFB92" s="128"/>
      <c r="BFC92" s="128"/>
      <c r="BFD92" s="128"/>
      <c r="BFE92" s="128"/>
      <c r="BFF92" s="128"/>
      <c r="BFG92" s="128"/>
      <c r="BFH92" s="128"/>
      <c r="BFI92" s="128"/>
      <c r="BFJ92" s="128"/>
      <c r="BFK92" s="128"/>
      <c r="BFL92" s="128"/>
      <c r="BFM92" s="128"/>
      <c r="BOM92" s="128"/>
      <c r="BON92" s="128"/>
      <c r="BOV92" s="128"/>
      <c r="BOW92" s="128"/>
      <c r="BOX92" s="128"/>
      <c r="BOY92" s="128"/>
      <c r="BOZ92" s="128"/>
      <c r="BPA92" s="128"/>
      <c r="BPB92" s="128"/>
      <c r="BPC92" s="128"/>
      <c r="BPD92" s="128"/>
      <c r="BPE92" s="128"/>
      <c r="BPF92" s="128"/>
      <c r="BPG92" s="128"/>
      <c r="BPH92" s="128"/>
      <c r="BPI92" s="128"/>
      <c r="BYI92" s="128"/>
      <c r="BYJ92" s="128"/>
      <c r="BYR92" s="128"/>
      <c r="BYS92" s="128"/>
      <c r="BYT92" s="128"/>
      <c r="BYU92" s="128"/>
      <c r="BYV92" s="128"/>
      <c r="BYW92" s="128"/>
      <c r="BYX92" s="128"/>
      <c r="BYY92" s="128"/>
      <c r="BYZ92" s="128"/>
      <c r="BZA92" s="128"/>
      <c r="BZB92" s="128"/>
      <c r="BZC92" s="128"/>
      <c r="BZD92" s="128"/>
      <c r="BZE92" s="128"/>
      <c r="CIE92" s="128"/>
      <c r="CIF92" s="128"/>
      <c r="CIN92" s="128"/>
      <c r="CIO92" s="128"/>
      <c r="CIP92" s="128"/>
      <c r="CIQ92" s="128"/>
      <c r="CIR92" s="128"/>
      <c r="CIS92" s="128"/>
      <c r="CIT92" s="128"/>
      <c r="CIU92" s="128"/>
      <c r="CIV92" s="128"/>
      <c r="CIW92" s="128"/>
      <c r="CIX92" s="128"/>
      <c r="CIY92" s="128"/>
      <c r="CIZ92" s="128"/>
      <c r="CJA92" s="128"/>
      <c r="CSA92" s="128"/>
      <c r="CSB92" s="128"/>
      <c r="CSJ92" s="128"/>
      <c r="CSK92" s="128"/>
      <c r="CSL92" s="128"/>
      <c r="CSM92" s="128"/>
      <c r="CSN92" s="128"/>
      <c r="CSO92" s="128"/>
      <c r="CSP92" s="128"/>
      <c r="CSQ92" s="128"/>
      <c r="CSR92" s="128"/>
      <c r="CSS92" s="128"/>
      <c r="CST92" s="128"/>
      <c r="CSU92" s="128"/>
      <c r="CSV92" s="128"/>
      <c r="CSW92" s="128"/>
      <c r="DBW92" s="128"/>
      <c r="DBX92" s="128"/>
      <c r="DCF92" s="128"/>
      <c r="DCG92" s="128"/>
      <c r="DCH92" s="128"/>
      <c r="DCI92" s="128"/>
      <c r="DCJ92" s="128"/>
      <c r="DCK92" s="128"/>
      <c r="DCL92" s="128"/>
      <c r="DCM92" s="128"/>
      <c r="DCN92" s="128"/>
      <c r="DCO92" s="128"/>
      <c r="DCP92" s="128"/>
      <c r="DCQ92" s="128"/>
      <c r="DCR92" s="128"/>
      <c r="DCS92" s="128"/>
      <c r="DLS92" s="128"/>
      <c r="DLT92" s="128"/>
      <c r="DMB92" s="128"/>
      <c r="DMC92" s="128"/>
      <c r="DMD92" s="128"/>
      <c r="DME92" s="128"/>
      <c r="DMF92" s="128"/>
      <c r="DMG92" s="128"/>
      <c r="DMH92" s="128"/>
      <c r="DMI92" s="128"/>
      <c r="DMJ92" s="128"/>
      <c r="DMK92" s="128"/>
      <c r="DML92" s="128"/>
      <c r="DMM92" s="128"/>
      <c r="DMN92" s="128"/>
      <c r="DMO92" s="128"/>
      <c r="DVO92" s="128"/>
      <c r="DVP92" s="128"/>
      <c r="DVX92" s="128"/>
      <c r="DVY92" s="128"/>
      <c r="DVZ92" s="128"/>
      <c r="DWA92" s="128"/>
      <c r="DWB92" s="128"/>
      <c r="DWC92" s="128"/>
      <c r="DWD92" s="128"/>
      <c r="DWE92" s="128"/>
      <c r="DWF92" s="128"/>
      <c r="DWG92" s="128"/>
      <c r="DWH92" s="128"/>
      <c r="DWI92" s="128"/>
      <c r="DWJ92" s="128"/>
      <c r="DWK92" s="128"/>
      <c r="EFK92" s="128"/>
      <c r="EFL92" s="128"/>
      <c r="EFT92" s="128"/>
      <c r="EFU92" s="128"/>
      <c r="EFV92" s="128"/>
      <c r="EFW92" s="128"/>
      <c r="EFX92" s="128"/>
      <c r="EFY92" s="128"/>
      <c r="EFZ92" s="128"/>
      <c r="EGA92" s="128"/>
      <c r="EGB92" s="128"/>
      <c r="EGC92" s="128"/>
      <c r="EGD92" s="128"/>
      <c r="EGE92" s="128"/>
      <c r="EGF92" s="128"/>
      <c r="EGG92" s="128"/>
      <c r="EPG92" s="128"/>
      <c r="EPH92" s="128"/>
      <c r="EPP92" s="128"/>
      <c r="EPQ92" s="128"/>
      <c r="EPR92" s="128"/>
      <c r="EPS92" s="128"/>
      <c r="EPT92" s="128"/>
      <c r="EPU92" s="128"/>
      <c r="EPV92" s="128"/>
      <c r="EPW92" s="128"/>
      <c r="EPX92" s="128"/>
      <c r="EPY92" s="128"/>
      <c r="EPZ92" s="128"/>
      <c r="EQA92" s="128"/>
      <c r="EQB92" s="128"/>
      <c r="EQC92" s="128"/>
      <c r="EZC92" s="128"/>
      <c r="EZD92" s="128"/>
      <c r="EZL92" s="128"/>
      <c r="EZM92" s="128"/>
      <c r="EZN92" s="128"/>
      <c r="EZO92" s="128"/>
      <c r="EZP92" s="128"/>
      <c r="EZQ92" s="128"/>
      <c r="EZR92" s="128"/>
      <c r="EZS92" s="128"/>
      <c r="EZT92" s="128"/>
      <c r="EZU92" s="128"/>
      <c r="EZV92" s="128"/>
      <c r="EZW92" s="128"/>
      <c r="EZX92" s="128"/>
      <c r="EZY92" s="128"/>
      <c r="FIY92" s="128"/>
      <c r="FIZ92" s="128"/>
      <c r="FJH92" s="128"/>
      <c r="FJI92" s="128"/>
      <c r="FJJ92" s="128"/>
      <c r="FJK92" s="128"/>
      <c r="FJL92" s="128"/>
      <c r="FJM92" s="128"/>
      <c r="FJN92" s="128"/>
      <c r="FJO92" s="128"/>
      <c r="FJP92" s="128"/>
      <c r="FJQ92" s="128"/>
      <c r="FJR92" s="128"/>
      <c r="FJS92" s="128"/>
      <c r="FJT92" s="128"/>
      <c r="FJU92" s="128"/>
      <c r="FSU92" s="128"/>
      <c r="FSV92" s="128"/>
      <c r="FTD92" s="128"/>
      <c r="FTE92" s="128"/>
      <c r="FTF92" s="128"/>
      <c r="FTG92" s="128"/>
      <c r="FTH92" s="128"/>
      <c r="FTI92" s="128"/>
      <c r="FTJ92" s="128"/>
      <c r="FTK92" s="128"/>
      <c r="FTL92" s="128"/>
      <c r="FTM92" s="128"/>
      <c r="FTN92" s="128"/>
      <c r="FTO92" s="128"/>
      <c r="FTP92" s="128"/>
      <c r="FTQ92" s="128"/>
      <c r="GCQ92" s="128"/>
      <c r="GCR92" s="128"/>
      <c r="GCZ92" s="128"/>
      <c r="GDA92" s="128"/>
      <c r="GDB92" s="128"/>
      <c r="GDC92" s="128"/>
      <c r="GDD92" s="128"/>
      <c r="GDE92" s="128"/>
      <c r="GDF92" s="128"/>
      <c r="GDG92" s="128"/>
      <c r="GDH92" s="128"/>
      <c r="GDI92" s="128"/>
      <c r="GDJ92" s="128"/>
      <c r="GDK92" s="128"/>
      <c r="GDL92" s="128"/>
      <c r="GDM92" s="128"/>
      <c r="GMM92" s="128"/>
      <c r="GMN92" s="128"/>
      <c r="GMV92" s="128"/>
      <c r="GMW92" s="128"/>
      <c r="GMX92" s="128"/>
      <c r="GMY92" s="128"/>
      <c r="GMZ92" s="128"/>
      <c r="GNA92" s="128"/>
      <c r="GNB92" s="128"/>
      <c r="GNC92" s="128"/>
      <c r="GND92" s="128"/>
      <c r="GNE92" s="128"/>
      <c r="GNF92" s="128"/>
      <c r="GNG92" s="128"/>
      <c r="GNH92" s="128"/>
      <c r="GNI92" s="128"/>
      <c r="GWI92" s="128"/>
      <c r="GWJ92" s="128"/>
      <c r="GWR92" s="128"/>
      <c r="GWS92" s="128"/>
      <c r="GWT92" s="128"/>
      <c r="GWU92" s="128"/>
      <c r="GWV92" s="128"/>
      <c r="GWW92" s="128"/>
      <c r="GWX92" s="128"/>
      <c r="GWY92" s="128"/>
      <c r="GWZ92" s="128"/>
      <c r="GXA92" s="128"/>
      <c r="GXB92" s="128"/>
      <c r="GXC92" s="128"/>
      <c r="GXD92" s="128"/>
      <c r="GXE92" s="128"/>
      <c r="HGE92" s="128"/>
      <c r="HGF92" s="128"/>
      <c r="HGN92" s="128"/>
      <c r="HGO92" s="128"/>
      <c r="HGP92" s="128"/>
      <c r="HGQ92" s="128"/>
      <c r="HGR92" s="128"/>
      <c r="HGS92" s="128"/>
      <c r="HGT92" s="128"/>
      <c r="HGU92" s="128"/>
      <c r="HGV92" s="128"/>
      <c r="HGW92" s="128"/>
      <c r="HGX92" s="128"/>
      <c r="HGY92" s="128"/>
      <c r="HGZ92" s="128"/>
      <c r="HHA92" s="128"/>
      <c r="HQA92" s="128"/>
      <c r="HQB92" s="128"/>
      <c r="HQJ92" s="128"/>
      <c r="HQK92" s="128"/>
      <c r="HQL92" s="128"/>
      <c r="HQM92" s="128"/>
      <c r="HQN92" s="128"/>
      <c r="HQO92" s="128"/>
      <c r="HQP92" s="128"/>
      <c r="HQQ92" s="128"/>
      <c r="HQR92" s="128"/>
      <c r="HQS92" s="128"/>
      <c r="HQT92" s="128"/>
      <c r="HQU92" s="128"/>
      <c r="HQV92" s="128"/>
      <c r="HQW92" s="128"/>
      <c r="HZW92" s="128"/>
      <c r="HZX92" s="128"/>
      <c r="IAF92" s="128"/>
      <c r="IAG92" s="128"/>
      <c r="IAH92" s="128"/>
      <c r="IAI92" s="128"/>
      <c r="IAJ92" s="128"/>
      <c r="IAK92" s="128"/>
      <c r="IAL92" s="128"/>
      <c r="IAM92" s="128"/>
      <c r="IAN92" s="128"/>
      <c r="IAO92" s="128"/>
      <c r="IAP92" s="128"/>
      <c r="IAQ92" s="128"/>
      <c r="IAR92" s="128"/>
      <c r="IAS92" s="128"/>
      <c r="IJS92" s="128"/>
      <c r="IJT92" s="128"/>
      <c r="IKB92" s="128"/>
      <c r="IKC92" s="128"/>
      <c r="IKD92" s="128"/>
      <c r="IKE92" s="128"/>
      <c r="IKF92" s="128"/>
      <c r="IKG92" s="128"/>
      <c r="IKH92" s="128"/>
      <c r="IKI92" s="128"/>
      <c r="IKJ92" s="128"/>
      <c r="IKK92" s="128"/>
      <c r="IKL92" s="128"/>
      <c r="IKM92" s="128"/>
      <c r="IKN92" s="128"/>
      <c r="IKO92" s="128"/>
      <c r="ITO92" s="128"/>
      <c r="ITP92" s="128"/>
      <c r="ITX92" s="128"/>
      <c r="ITY92" s="128"/>
      <c r="ITZ92" s="128"/>
      <c r="IUA92" s="128"/>
      <c r="IUB92" s="128"/>
      <c r="IUC92" s="128"/>
      <c r="IUD92" s="128"/>
      <c r="IUE92" s="128"/>
      <c r="IUF92" s="128"/>
      <c r="IUG92" s="128"/>
      <c r="IUH92" s="128"/>
      <c r="IUI92" s="128"/>
      <c r="IUJ92" s="128"/>
      <c r="IUK92" s="128"/>
      <c r="JDK92" s="128"/>
      <c r="JDL92" s="128"/>
      <c r="JDT92" s="128"/>
      <c r="JDU92" s="128"/>
      <c r="JDV92" s="128"/>
      <c r="JDW92" s="128"/>
      <c r="JDX92" s="128"/>
      <c r="JDY92" s="128"/>
      <c r="JDZ92" s="128"/>
      <c r="JEA92" s="128"/>
      <c r="JEB92" s="128"/>
      <c r="JEC92" s="128"/>
      <c r="JED92" s="128"/>
      <c r="JEE92" s="128"/>
      <c r="JEF92" s="128"/>
      <c r="JEG92" s="128"/>
      <c r="JNG92" s="128"/>
      <c r="JNH92" s="128"/>
      <c r="JNP92" s="128"/>
      <c r="JNQ92" s="128"/>
      <c r="JNR92" s="128"/>
      <c r="JNS92" s="128"/>
      <c r="JNT92" s="128"/>
      <c r="JNU92" s="128"/>
      <c r="JNV92" s="128"/>
      <c r="JNW92" s="128"/>
      <c r="JNX92" s="128"/>
      <c r="JNY92" s="128"/>
      <c r="JNZ92" s="128"/>
      <c r="JOA92" s="128"/>
      <c r="JOB92" s="128"/>
      <c r="JOC92" s="128"/>
      <c r="JXC92" s="128"/>
      <c r="JXD92" s="128"/>
      <c r="JXL92" s="128"/>
      <c r="JXM92" s="128"/>
      <c r="JXN92" s="128"/>
      <c r="JXO92" s="128"/>
      <c r="JXP92" s="128"/>
      <c r="JXQ92" s="128"/>
      <c r="JXR92" s="128"/>
      <c r="JXS92" s="128"/>
      <c r="JXT92" s="128"/>
      <c r="JXU92" s="128"/>
      <c r="JXV92" s="128"/>
      <c r="JXW92" s="128"/>
      <c r="JXX92" s="128"/>
      <c r="JXY92" s="128"/>
      <c r="KGY92" s="128"/>
      <c r="KGZ92" s="128"/>
      <c r="KHH92" s="128"/>
      <c r="KHI92" s="128"/>
      <c r="KHJ92" s="128"/>
      <c r="KHK92" s="128"/>
      <c r="KHL92" s="128"/>
      <c r="KHM92" s="128"/>
      <c r="KHN92" s="128"/>
      <c r="KHO92" s="128"/>
      <c r="KHP92" s="128"/>
      <c r="KHQ92" s="128"/>
      <c r="KHR92" s="128"/>
      <c r="KHS92" s="128"/>
      <c r="KHT92" s="128"/>
      <c r="KHU92" s="128"/>
      <c r="KQU92" s="128"/>
      <c r="KQV92" s="128"/>
      <c r="KRD92" s="128"/>
      <c r="KRE92" s="128"/>
      <c r="KRF92" s="128"/>
      <c r="KRG92" s="128"/>
      <c r="KRH92" s="128"/>
      <c r="KRI92" s="128"/>
      <c r="KRJ92" s="128"/>
      <c r="KRK92" s="128"/>
      <c r="KRL92" s="128"/>
      <c r="KRM92" s="128"/>
      <c r="KRN92" s="128"/>
      <c r="KRO92" s="128"/>
      <c r="KRP92" s="128"/>
      <c r="KRQ92" s="128"/>
      <c r="LAQ92" s="128"/>
      <c r="LAR92" s="128"/>
      <c r="LAZ92" s="128"/>
      <c r="LBA92" s="128"/>
      <c r="LBB92" s="128"/>
      <c r="LBC92" s="128"/>
      <c r="LBD92" s="128"/>
      <c r="LBE92" s="128"/>
      <c r="LBF92" s="128"/>
      <c r="LBG92" s="128"/>
      <c r="LBH92" s="128"/>
      <c r="LBI92" s="128"/>
      <c r="LBJ92" s="128"/>
      <c r="LBK92" s="128"/>
      <c r="LBL92" s="128"/>
      <c r="LBM92" s="128"/>
      <c r="LKM92" s="128"/>
      <c r="LKN92" s="128"/>
      <c r="LKV92" s="128"/>
      <c r="LKW92" s="128"/>
      <c r="LKX92" s="128"/>
      <c r="LKY92" s="128"/>
      <c r="LKZ92" s="128"/>
      <c r="LLA92" s="128"/>
      <c r="LLB92" s="128"/>
      <c r="LLC92" s="128"/>
      <c r="LLD92" s="128"/>
      <c r="LLE92" s="128"/>
      <c r="LLF92" s="128"/>
      <c r="LLG92" s="128"/>
      <c r="LLH92" s="128"/>
      <c r="LLI92" s="128"/>
      <c r="LUI92" s="128"/>
      <c r="LUJ92" s="128"/>
      <c r="LUR92" s="128"/>
      <c r="LUS92" s="128"/>
      <c r="LUT92" s="128"/>
      <c r="LUU92" s="128"/>
      <c r="LUV92" s="128"/>
      <c r="LUW92" s="128"/>
      <c r="LUX92" s="128"/>
      <c r="LUY92" s="128"/>
      <c r="LUZ92" s="128"/>
      <c r="LVA92" s="128"/>
      <c r="LVB92" s="128"/>
      <c r="LVC92" s="128"/>
      <c r="LVD92" s="128"/>
      <c r="LVE92" s="128"/>
      <c r="MEE92" s="128"/>
      <c r="MEF92" s="128"/>
      <c r="MEN92" s="128"/>
      <c r="MEO92" s="128"/>
      <c r="MEP92" s="128"/>
      <c r="MEQ92" s="128"/>
      <c r="MER92" s="128"/>
      <c r="MES92" s="128"/>
      <c r="MET92" s="128"/>
      <c r="MEU92" s="128"/>
      <c r="MEV92" s="128"/>
      <c r="MEW92" s="128"/>
      <c r="MEX92" s="128"/>
      <c r="MEY92" s="128"/>
      <c r="MEZ92" s="128"/>
      <c r="MFA92" s="128"/>
      <c r="MOA92" s="128"/>
      <c r="MOB92" s="128"/>
      <c r="MOJ92" s="128"/>
      <c r="MOK92" s="128"/>
      <c r="MOL92" s="128"/>
      <c r="MOM92" s="128"/>
      <c r="MON92" s="128"/>
      <c r="MOO92" s="128"/>
      <c r="MOP92" s="128"/>
      <c r="MOQ92" s="128"/>
      <c r="MOR92" s="128"/>
      <c r="MOS92" s="128"/>
      <c r="MOT92" s="128"/>
      <c r="MOU92" s="128"/>
      <c r="MOV92" s="128"/>
      <c r="MOW92" s="128"/>
      <c r="MXW92" s="128"/>
      <c r="MXX92" s="128"/>
      <c r="MYF92" s="128"/>
      <c r="MYG92" s="128"/>
      <c r="MYH92" s="128"/>
      <c r="MYI92" s="128"/>
      <c r="MYJ92" s="128"/>
      <c r="MYK92" s="128"/>
      <c r="MYL92" s="128"/>
      <c r="MYM92" s="128"/>
      <c r="MYN92" s="128"/>
      <c r="MYO92" s="128"/>
      <c r="MYP92" s="128"/>
      <c r="MYQ92" s="128"/>
      <c r="MYR92" s="128"/>
      <c r="MYS92" s="128"/>
      <c r="NHS92" s="128"/>
      <c r="NHT92" s="128"/>
      <c r="NIB92" s="128"/>
      <c r="NIC92" s="128"/>
      <c r="NID92" s="128"/>
      <c r="NIE92" s="128"/>
      <c r="NIF92" s="128"/>
      <c r="NIG92" s="128"/>
      <c r="NIH92" s="128"/>
      <c r="NII92" s="128"/>
      <c r="NIJ92" s="128"/>
      <c r="NIK92" s="128"/>
      <c r="NIL92" s="128"/>
      <c r="NIM92" s="128"/>
      <c r="NIN92" s="128"/>
      <c r="NIO92" s="128"/>
      <c r="NRO92" s="128"/>
      <c r="NRP92" s="128"/>
      <c r="NRX92" s="128"/>
      <c r="NRY92" s="128"/>
      <c r="NRZ92" s="128"/>
      <c r="NSA92" s="128"/>
      <c r="NSB92" s="128"/>
      <c r="NSC92" s="128"/>
      <c r="NSD92" s="128"/>
      <c r="NSE92" s="128"/>
      <c r="NSF92" s="128"/>
      <c r="NSG92" s="128"/>
      <c r="NSH92" s="128"/>
      <c r="NSI92" s="128"/>
      <c r="NSJ92" s="128"/>
      <c r="NSK92" s="128"/>
      <c r="OBK92" s="128"/>
      <c r="OBL92" s="128"/>
      <c r="OBT92" s="128"/>
      <c r="OBU92" s="128"/>
      <c r="OBV92" s="128"/>
      <c r="OBW92" s="128"/>
      <c r="OBX92" s="128"/>
      <c r="OBY92" s="128"/>
      <c r="OBZ92" s="128"/>
      <c r="OCA92" s="128"/>
      <c r="OCB92" s="128"/>
      <c r="OCC92" s="128"/>
      <c r="OCD92" s="128"/>
      <c r="OCE92" s="128"/>
      <c r="OCF92" s="128"/>
      <c r="OCG92" s="128"/>
      <c r="OLG92" s="128"/>
      <c r="OLH92" s="128"/>
      <c r="OLP92" s="128"/>
      <c r="OLQ92" s="128"/>
      <c r="OLR92" s="128"/>
      <c r="OLS92" s="128"/>
      <c r="OLT92" s="128"/>
      <c r="OLU92" s="128"/>
      <c r="OLV92" s="128"/>
      <c r="OLW92" s="128"/>
      <c r="OLX92" s="128"/>
      <c r="OLY92" s="128"/>
      <c r="OLZ92" s="128"/>
      <c r="OMA92" s="128"/>
      <c r="OMB92" s="128"/>
      <c r="OMC92" s="128"/>
      <c r="OVC92" s="128"/>
      <c r="OVD92" s="128"/>
      <c r="OVL92" s="128"/>
      <c r="OVM92" s="128"/>
      <c r="OVN92" s="128"/>
      <c r="OVO92" s="128"/>
      <c r="OVP92" s="128"/>
      <c r="OVQ92" s="128"/>
      <c r="OVR92" s="128"/>
      <c r="OVS92" s="128"/>
      <c r="OVT92" s="128"/>
      <c r="OVU92" s="128"/>
      <c r="OVV92" s="128"/>
      <c r="OVW92" s="128"/>
      <c r="OVX92" s="128"/>
      <c r="OVY92" s="128"/>
      <c r="PEY92" s="128"/>
      <c r="PEZ92" s="128"/>
      <c r="PFH92" s="128"/>
      <c r="PFI92" s="128"/>
      <c r="PFJ92" s="128"/>
      <c r="PFK92" s="128"/>
      <c r="PFL92" s="128"/>
      <c r="PFM92" s="128"/>
      <c r="PFN92" s="128"/>
      <c r="PFO92" s="128"/>
      <c r="PFP92" s="128"/>
      <c r="PFQ92" s="128"/>
      <c r="PFR92" s="128"/>
      <c r="PFS92" s="128"/>
      <c r="PFT92" s="128"/>
      <c r="PFU92" s="128"/>
      <c r="POU92" s="128"/>
      <c r="POV92" s="128"/>
      <c r="PPD92" s="128"/>
      <c r="PPE92" s="128"/>
      <c r="PPF92" s="128"/>
      <c r="PPG92" s="128"/>
      <c r="PPH92" s="128"/>
      <c r="PPI92" s="128"/>
      <c r="PPJ92" s="128"/>
      <c r="PPK92" s="128"/>
      <c r="PPL92" s="128"/>
      <c r="PPM92" s="128"/>
      <c r="PPN92" s="128"/>
      <c r="PPO92" s="128"/>
      <c r="PPP92" s="128"/>
      <c r="PPQ92" s="128"/>
      <c r="PYQ92" s="128"/>
      <c r="PYR92" s="128"/>
      <c r="PYZ92" s="128"/>
      <c r="PZA92" s="128"/>
      <c r="PZB92" s="128"/>
      <c r="PZC92" s="128"/>
      <c r="PZD92" s="128"/>
      <c r="PZE92" s="128"/>
      <c r="PZF92" s="128"/>
      <c r="PZG92" s="128"/>
      <c r="PZH92" s="128"/>
      <c r="PZI92" s="128"/>
      <c r="PZJ92" s="128"/>
      <c r="PZK92" s="128"/>
      <c r="PZL92" s="128"/>
      <c r="PZM92" s="128"/>
      <c r="QIM92" s="128"/>
      <c r="QIN92" s="128"/>
      <c r="QIV92" s="128"/>
      <c r="QIW92" s="128"/>
      <c r="QIX92" s="128"/>
      <c r="QIY92" s="128"/>
      <c r="QIZ92" s="128"/>
      <c r="QJA92" s="128"/>
      <c r="QJB92" s="128"/>
      <c r="QJC92" s="128"/>
      <c r="QJD92" s="128"/>
      <c r="QJE92" s="128"/>
      <c r="QJF92" s="128"/>
      <c r="QJG92" s="128"/>
      <c r="QJH92" s="128"/>
      <c r="QJI92" s="128"/>
      <c r="QSI92" s="128"/>
      <c r="QSJ92" s="128"/>
      <c r="QSR92" s="128"/>
      <c r="QSS92" s="128"/>
      <c r="QST92" s="128"/>
      <c r="QSU92" s="128"/>
      <c r="QSV92" s="128"/>
      <c r="QSW92" s="128"/>
      <c r="QSX92" s="128"/>
      <c r="QSY92" s="128"/>
      <c r="QSZ92" s="128"/>
      <c r="QTA92" s="128"/>
      <c r="QTB92" s="128"/>
      <c r="QTC92" s="128"/>
      <c r="QTD92" s="128"/>
      <c r="QTE92" s="128"/>
      <c r="RCE92" s="128"/>
      <c r="RCF92" s="128"/>
      <c r="RCN92" s="128"/>
      <c r="RCO92" s="128"/>
      <c r="RCP92" s="128"/>
      <c r="RCQ92" s="128"/>
      <c r="RCR92" s="128"/>
      <c r="RCS92" s="128"/>
      <c r="RCT92" s="128"/>
      <c r="RCU92" s="128"/>
      <c r="RCV92" s="128"/>
      <c r="RCW92" s="128"/>
      <c r="RCX92" s="128"/>
      <c r="RCY92" s="128"/>
      <c r="RCZ92" s="128"/>
      <c r="RDA92" s="128"/>
      <c r="RMA92" s="128"/>
      <c r="RMB92" s="128"/>
      <c r="RMJ92" s="128"/>
      <c r="RMK92" s="128"/>
      <c r="RML92" s="128"/>
      <c r="RMM92" s="128"/>
      <c r="RMN92" s="128"/>
      <c r="RMO92" s="128"/>
      <c r="RMP92" s="128"/>
      <c r="RMQ92" s="128"/>
      <c r="RMR92" s="128"/>
      <c r="RMS92" s="128"/>
      <c r="RMT92" s="128"/>
      <c r="RMU92" s="128"/>
      <c r="RMV92" s="128"/>
      <c r="RMW92" s="128"/>
      <c r="RVW92" s="128"/>
      <c r="RVX92" s="128"/>
      <c r="RWF92" s="128"/>
      <c r="RWG92" s="128"/>
      <c r="RWH92" s="128"/>
      <c r="RWI92" s="128"/>
      <c r="RWJ92" s="128"/>
      <c r="RWK92" s="128"/>
      <c r="RWL92" s="128"/>
      <c r="RWM92" s="128"/>
      <c r="RWN92" s="128"/>
      <c r="RWO92" s="128"/>
      <c r="RWP92" s="128"/>
      <c r="RWQ92" s="128"/>
      <c r="RWR92" s="128"/>
      <c r="RWS92" s="128"/>
      <c r="SFS92" s="128"/>
      <c r="SFT92" s="128"/>
      <c r="SGB92" s="128"/>
      <c r="SGC92" s="128"/>
      <c r="SGD92" s="128"/>
      <c r="SGE92" s="128"/>
      <c r="SGF92" s="128"/>
      <c r="SGG92" s="128"/>
      <c r="SGH92" s="128"/>
      <c r="SGI92" s="128"/>
      <c r="SGJ92" s="128"/>
      <c r="SGK92" s="128"/>
      <c r="SGL92" s="128"/>
      <c r="SGM92" s="128"/>
      <c r="SGN92" s="128"/>
      <c r="SGO92" s="128"/>
      <c r="SPO92" s="128"/>
      <c r="SPP92" s="128"/>
      <c r="SPX92" s="128"/>
      <c r="SPY92" s="128"/>
      <c r="SPZ92" s="128"/>
      <c r="SQA92" s="128"/>
      <c r="SQB92" s="128"/>
      <c r="SQC92" s="128"/>
      <c r="SQD92" s="128"/>
      <c r="SQE92" s="128"/>
      <c r="SQF92" s="128"/>
      <c r="SQG92" s="128"/>
      <c r="SQH92" s="128"/>
      <c r="SQI92" s="128"/>
      <c r="SQJ92" s="128"/>
      <c r="SQK92" s="128"/>
      <c r="SZK92" s="128"/>
      <c r="SZL92" s="128"/>
      <c r="SZT92" s="128"/>
      <c r="SZU92" s="128"/>
      <c r="SZV92" s="128"/>
      <c r="SZW92" s="128"/>
      <c r="SZX92" s="128"/>
      <c r="SZY92" s="128"/>
      <c r="SZZ92" s="128"/>
      <c r="TAA92" s="128"/>
      <c r="TAB92" s="128"/>
      <c r="TAC92" s="128"/>
      <c r="TAD92" s="128"/>
      <c r="TAE92" s="128"/>
      <c r="TAF92" s="128"/>
      <c r="TAG92" s="128"/>
      <c r="TJG92" s="128"/>
      <c r="TJH92" s="128"/>
      <c r="TJP92" s="128"/>
      <c r="TJQ92" s="128"/>
      <c r="TJR92" s="128"/>
      <c r="TJS92" s="128"/>
      <c r="TJT92" s="128"/>
      <c r="TJU92" s="128"/>
      <c r="TJV92" s="128"/>
      <c r="TJW92" s="128"/>
      <c r="TJX92" s="128"/>
      <c r="TJY92" s="128"/>
      <c r="TJZ92" s="128"/>
      <c r="TKA92" s="128"/>
      <c r="TKB92" s="128"/>
      <c r="TKC92" s="128"/>
      <c r="TTC92" s="128"/>
      <c r="TTD92" s="128"/>
      <c r="TTL92" s="128"/>
      <c r="TTM92" s="128"/>
      <c r="TTN92" s="128"/>
      <c r="TTO92" s="128"/>
      <c r="TTP92" s="128"/>
      <c r="TTQ92" s="128"/>
      <c r="TTR92" s="128"/>
      <c r="TTS92" s="128"/>
      <c r="TTT92" s="128"/>
      <c r="TTU92" s="128"/>
      <c r="TTV92" s="128"/>
      <c r="TTW92" s="128"/>
      <c r="TTX92" s="128"/>
      <c r="TTY92" s="128"/>
      <c r="UCY92" s="128"/>
      <c r="UCZ92" s="128"/>
      <c r="UDH92" s="128"/>
      <c r="UDI92" s="128"/>
      <c r="UDJ92" s="128"/>
      <c r="UDK92" s="128"/>
      <c r="UDL92" s="128"/>
      <c r="UDM92" s="128"/>
      <c r="UDN92" s="128"/>
      <c r="UDO92" s="128"/>
      <c r="UDP92" s="128"/>
      <c r="UDQ92" s="128"/>
      <c r="UDR92" s="128"/>
      <c r="UDS92" s="128"/>
      <c r="UDT92" s="128"/>
      <c r="UDU92" s="128"/>
      <c r="UMU92" s="128"/>
      <c r="UMV92" s="128"/>
      <c r="UND92" s="128"/>
      <c r="UNE92" s="128"/>
      <c r="UNF92" s="128"/>
      <c r="UNG92" s="128"/>
      <c r="UNH92" s="128"/>
      <c r="UNI92" s="128"/>
      <c r="UNJ92" s="128"/>
      <c r="UNK92" s="128"/>
      <c r="UNL92" s="128"/>
      <c r="UNM92" s="128"/>
      <c r="UNN92" s="128"/>
      <c r="UNO92" s="128"/>
      <c r="UNP92" s="128"/>
      <c r="UNQ92" s="128"/>
      <c r="UWQ92" s="128"/>
      <c r="UWR92" s="128"/>
      <c r="UWZ92" s="128"/>
      <c r="UXA92" s="128"/>
      <c r="UXB92" s="128"/>
      <c r="UXC92" s="128"/>
      <c r="UXD92" s="128"/>
      <c r="UXE92" s="128"/>
      <c r="UXF92" s="128"/>
      <c r="UXG92" s="128"/>
      <c r="UXH92" s="128"/>
      <c r="UXI92" s="128"/>
      <c r="UXJ92" s="128"/>
      <c r="UXK92" s="128"/>
      <c r="UXL92" s="128"/>
      <c r="UXM92" s="128"/>
      <c r="VGM92" s="128"/>
      <c r="VGN92" s="128"/>
      <c r="VGV92" s="128"/>
      <c r="VGW92" s="128"/>
      <c r="VGX92" s="128"/>
      <c r="VGY92" s="128"/>
      <c r="VGZ92" s="128"/>
      <c r="VHA92" s="128"/>
      <c r="VHB92" s="128"/>
      <c r="VHC92" s="128"/>
      <c r="VHD92" s="128"/>
      <c r="VHE92" s="128"/>
      <c r="VHF92" s="128"/>
      <c r="VHG92" s="128"/>
      <c r="VHH92" s="128"/>
      <c r="VHI92" s="128"/>
      <c r="VQI92" s="128"/>
      <c r="VQJ92" s="128"/>
      <c r="VQR92" s="128"/>
      <c r="VQS92" s="128"/>
      <c r="VQT92" s="128"/>
      <c r="VQU92" s="128"/>
      <c r="VQV92" s="128"/>
      <c r="VQW92" s="128"/>
      <c r="VQX92" s="128"/>
      <c r="VQY92" s="128"/>
      <c r="VQZ92" s="128"/>
      <c r="VRA92" s="128"/>
      <c r="VRB92" s="128"/>
      <c r="VRC92" s="128"/>
      <c r="VRD92" s="128"/>
      <c r="VRE92" s="128"/>
      <c r="WAE92" s="128"/>
      <c r="WAF92" s="128"/>
      <c r="WAN92" s="128"/>
      <c r="WAO92" s="128"/>
      <c r="WAP92" s="128"/>
      <c r="WAQ92" s="128"/>
      <c r="WAR92" s="128"/>
      <c r="WAS92" s="128"/>
      <c r="WAT92" s="128"/>
      <c r="WAU92" s="128"/>
      <c r="WAV92" s="128"/>
      <c r="WAW92" s="128"/>
      <c r="WAX92" s="128"/>
      <c r="WAY92" s="128"/>
      <c r="WAZ92" s="128"/>
      <c r="WBA92" s="128"/>
      <c r="WKA92" s="128"/>
      <c r="WKB92" s="128"/>
      <c r="WKJ92" s="128"/>
      <c r="WKK92" s="128"/>
      <c r="WKL92" s="128"/>
      <c r="WKM92" s="128"/>
      <c r="WKN92" s="128"/>
      <c r="WKO92" s="128"/>
      <c r="WKP92" s="128"/>
      <c r="WKQ92" s="128"/>
      <c r="WKR92" s="128"/>
      <c r="WKS92" s="128"/>
      <c r="WKT92" s="128"/>
      <c r="WKU92" s="128"/>
      <c r="WKV92" s="128"/>
      <c r="WKW92" s="128"/>
      <c r="WTW92" s="128"/>
      <c r="WTX92" s="128"/>
      <c r="WUF92" s="128"/>
      <c r="WUG92" s="128"/>
      <c r="WUH92" s="128"/>
      <c r="WUI92" s="128"/>
      <c r="WUJ92" s="128"/>
      <c r="WUK92" s="128"/>
      <c r="WUL92" s="128"/>
      <c r="WUM92" s="128"/>
      <c r="WUN92" s="128"/>
      <c r="WUO92" s="128"/>
      <c r="WUP92" s="128"/>
      <c r="WUQ92" s="128"/>
      <c r="WUR92" s="128"/>
      <c r="WUS92" s="128"/>
    </row>
    <row r="93" spans="1:1009 1243:2033 2267:3057 3291:4081 4315:5105 5339:6129 6363:7153 7387:8177 8411:9201 9435:10225 10459:11249 11483:12273 12507:13297 13531:14321 14555:15345 15579:16113" s="120" customFormat="1" ht="47.25" outlineLevel="1">
      <c r="A93" s="137"/>
      <c r="B93" s="263" t="s">
        <v>430</v>
      </c>
      <c r="C93" s="248"/>
      <c r="D93" s="258">
        <v>1708.53</v>
      </c>
      <c r="E93" s="258"/>
      <c r="F93" s="258">
        <v>1708.53</v>
      </c>
      <c r="G93" s="245">
        <v>0</v>
      </c>
      <c r="H93" s="229">
        <f t="shared" si="6"/>
        <v>0</v>
      </c>
      <c r="I93" s="247"/>
      <c r="J93" s="247"/>
      <c r="K93" s="247"/>
      <c r="L93" s="247"/>
      <c r="M93" s="248"/>
      <c r="HK93" s="129"/>
      <c r="HL93" s="129"/>
      <c r="HT93" s="129"/>
      <c r="HU93" s="129"/>
      <c r="HV93" s="129"/>
      <c r="HW93" s="129"/>
      <c r="HX93" s="129"/>
      <c r="HY93" s="129"/>
      <c r="HZ93" s="129"/>
      <c r="IA93" s="129"/>
      <c r="IB93" s="129"/>
      <c r="IC93" s="129"/>
      <c r="ID93" s="129"/>
      <c r="IE93" s="129"/>
      <c r="IF93" s="129"/>
      <c r="IG93" s="129"/>
      <c r="RG93" s="129"/>
      <c r="RH93" s="129"/>
      <c r="RP93" s="129"/>
      <c r="RQ93" s="129"/>
      <c r="RR93" s="129"/>
      <c r="RS93" s="129"/>
      <c r="RT93" s="129"/>
      <c r="RU93" s="129"/>
      <c r="RV93" s="129"/>
      <c r="RW93" s="129"/>
      <c r="RX93" s="129"/>
      <c r="RY93" s="129"/>
      <c r="RZ93" s="129"/>
      <c r="SA93" s="129"/>
      <c r="SB93" s="129"/>
      <c r="SC93" s="129"/>
      <c r="ABC93" s="129"/>
      <c r="ABD93" s="129"/>
      <c r="ABL93" s="129"/>
      <c r="ABM93" s="129"/>
      <c r="ABN93" s="129"/>
      <c r="ABO93" s="129"/>
      <c r="ABP93" s="129"/>
      <c r="ABQ93" s="129"/>
      <c r="ABR93" s="129"/>
      <c r="ABS93" s="129"/>
      <c r="ABT93" s="129"/>
      <c r="ABU93" s="129"/>
      <c r="ABV93" s="129"/>
      <c r="ABW93" s="129"/>
      <c r="ABX93" s="129"/>
      <c r="ABY93" s="129"/>
      <c r="AKY93" s="129"/>
      <c r="AKZ93" s="129"/>
      <c r="ALH93" s="129"/>
      <c r="ALI93" s="129"/>
      <c r="ALJ93" s="129"/>
      <c r="ALK93" s="129"/>
      <c r="ALL93" s="129"/>
      <c r="ALM93" s="129"/>
      <c r="ALN93" s="129"/>
      <c r="ALO93" s="129"/>
      <c r="ALP93" s="129"/>
      <c r="ALQ93" s="129"/>
      <c r="ALR93" s="129"/>
      <c r="ALS93" s="129"/>
      <c r="ALT93" s="129"/>
      <c r="ALU93" s="129"/>
      <c r="AUU93" s="129"/>
      <c r="AUV93" s="129"/>
      <c r="AVD93" s="129"/>
      <c r="AVE93" s="129"/>
      <c r="AVF93" s="129"/>
      <c r="AVG93" s="129"/>
      <c r="AVH93" s="129"/>
      <c r="AVI93" s="129"/>
      <c r="AVJ93" s="129"/>
      <c r="AVK93" s="129"/>
      <c r="AVL93" s="129"/>
      <c r="AVM93" s="129"/>
      <c r="AVN93" s="129"/>
      <c r="AVO93" s="129"/>
      <c r="AVP93" s="129"/>
      <c r="AVQ93" s="129"/>
      <c r="BEQ93" s="129"/>
      <c r="BER93" s="129"/>
      <c r="BEZ93" s="129"/>
      <c r="BFA93" s="129"/>
      <c r="BFB93" s="129"/>
      <c r="BFC93" s="129"/>
      <c r="BFD93" s="129"/>
      <c r="BFE93" s="129"/>
      <c r="BFF93" s="129"/>
      <c r="BFG93" s="129"/>
      <c r="BFH93" s="129"/>
      <c r="BFI93" s="129"/>
      <c r="BFJ93" s="129"/>
      <c r="BFK93" s="129"/>
      <c r="BFL93" s="129"/>
      <c r="BFM93" s="129"/>
      <c r="BOM93" s="129"/>
      <c r="BON93" s="129"/>
      <c r="BOV93" s="129"/>
      <c r="BOW93" s="129"/>
      <c r="BOX93" s="129"/>
      <c r="BOY93" s="129"/>
      <c r="BOZ93" s="129"/>
      <c r="BPA93" s="129"/>
      <c r="BPB93" s="129"/>
      <c r="BPC93" s="129"/>
      <c r="BPD93" s="129"/>
      <c r="BPE93" s="129"/>
      <c r="BPF93" s="129"/>
      <c r="BPG93" s="129"/>
      <c r="BPH93" s="129"/>
      <c r="BPI93" s="129"/>
      <c r="BYI93" s="129"/>
      <c r="BYJ93" s="129"/>
      <c r="BYR93" s="129"/>
      <c r="BYS93" s="129"/>
      <c r="BYT93" s="129"/>
      <c r="BYU93" s="129"/>
      <c r="BYV93" s="129"/>
      <c r="BYW93" s="129"/>
      <c r="BYX93" s="129"/>
      <c r="BYY93" s="129"/>
      <c r="BYZ93" s="129"/>
      <c r="BZA93" s="129"/>
      <c r="BZB93" s="129"/>
      <c r="BZC93" s="129"/>
      <c r="BZD93" s="129"/>
      <c r="BZE93" s="129"/>
      <c r="CIE93" s="129"/>
      <c r="CIF93" s="129"/>
      <c r="CIN93" s="129"/>
      <c r="CIO93" s="129"/>
      <c r="CIP93" s="129"/>
      <c r="CIQ93" s="129"/>
      <c r="CIR93" s="129"/>
      <c r="CIS93" s="129"/>
      <c r="CIT93" s="129"/>
      <c r="CIU93" s="129"/>
      <c r="CIV93" s="129"/>
      <c r="CIW93" s="129"/>
      <c r="CIX93" s="129"/>
      <c r="CIY93" s="129"/>
      <c r="CIZ93" s="129"/>
      <c r="CJA93" s="129"/>
      <c r="CSA93" s="129"/>
      <c r="CSB93" s="129"/>
      <c r="CSJ93" s="129"/>
      <c r="CSK93" s="129"/>
      <c r="CSL93" s="129"/>
      <c r="CSM93" s="129"/>
      <c r="CSN93" s="129"/>
      <c r="CSO93" s="129"/>
      <c r="CSP93" s="129"/>
      <c r="CSQ93" s="129"/>
      <c r="CSR93" s="129"/>
      <c r="CSS93" s="129"/>
      <c r="CST93" s="129"/>
      <c r="CSU93" s="129"/>
      <c r="CSV93" s="129"/>
      <c r="CSW93" s="129"/>
      <c r="DBW93" s="129"/>
      <c r="DBX93" s="129"/>
      <c r="DCF93" s="129"/>
      <c r="DCG93" s="129"/>
      <c r="DCH93" s="129"/>
      <c r="DCI93" s="129"/>
      <c r="DCJ93" s="129"/>
      <c r="DCK93" s="129"/>
      <c r="DCL93" s="129"/>
      <c r="DCM93" s="129"/>
      <c r="DCN93" s="129"/>
      <c r="DCO93" s="129"/>
      <c r="DCP93" s="129"/>
      <c r="DCQ93" s="129"/>
      <c r="DCR93" s="129"/>
      <c r="DCS93" s="129"/>
      <c r="DLS93" s="129"/>
      <c r="DLT93" s="129"/>
      <c r="DMB93" s="129"/>
      <c r="DMC93" s="129"/>
      <c r="DMD93" s="129"/>
      <c r="DME93" s="129"/>
      <c r="DMF93" s="129"/>
      <c r="DMG93" s="129"/>
      <c r="DMH93" s="129"/>
      <c r="DMI93" s="129"/>
      <c r="DMJ93" s="129"/>
      <c r="DMK93" s="129"/>
      <c r="DML93" s="129"/>
      <c r="DMM93" s="129"/>
      <c r="DMN93" s="129"/>
      <c r="DMO93" s="129"/>
      <c r="DVO93" s="129"/>
      <c r="DVP93" s="129"/>
      <c r="DVX93" s="129"/>
      <c r="DVY93" s="129"/>
      <c r="DVZ93" s="129"/>
      <c r="DWA93" s="129"/>
      <c r="DWB93" s="129"/>
      <c r="DWC93" s="129"/>
      <c r="DWD93" s="129"/>
      <c r="DWE93" s="129"/>
      <c r="DWF93" s="129"/>
      <c r="DWG93" s="129"/>
      <c r="DWH93" s="129"/>
      <c r="DWI93" s="129"/>
      <c r="DWJ93" s="129"/>
      <c r="DWK93" s="129"/>
      <c r="EFK93" s="129"/>
      <c r="EFL93" s="129"/>
      <c r="EFT93" s="129"/>
      <c r="EFU93" s="129"/>
      <c r="EFV93" s="129"/>
      <c r="EFW93" s="129"/>
      <c r="EFX93" s="129"/>
      <c r="EFY93" s="129"/>
      <c r="EFZ93" s="129"/>
      <c r="EGA93" s="129"/>
      <c r="EGB93" s="129"/>
      <c r="EGC93" s="129"/>
      <c r="EGD93" s="129"/>
      <c r="EGE93" s="129"/>
      <c r="EGF93" s="129"/>
      <c r="EGG93" s="129"/>
      <c r="EPG93" s="129"/>
      <c r="EPH93" s="129"/>
      <c r="EPP93" s="129"/>
      <c r="EPQ93" s="129"/>
      <c r="EPR93" s="129"/>
      <c r="EPS93" s="129"/>
      <c r="EPT93" s="129"/>
      <c r="EPU93" s="129"/>
      <c r="EPV93" s="129"/>
      <c r="EPW93" s="129"/>
      <c r="EPX93" s="129"/>
      <c r="EPY93" s="129"/>
      <c r="EPZ93" s="129"/>
      <c r="EQA93" s="129"/>
      <c r="EQB93" s="129"/>
      <c r="EQC93" s="129"/>
      <c r="EZC93" s="129"/>
      <c r="EZD93" s="129"/>
      <c r="EZL93" s="129"/>
      <c r="EZM93" s="129"/>
      <c r="EZN93" s="129"/>
      <c r="EZO93" s="129"/>
      <c r="EZP93" s="129"/>
      <c r="EZQ93" s="129"/>
      <c r="EZR93" s="129"/>
      <c r="EZS93" s="129"/>
      <c r="EZT93" s="129"/>
      <c r="EZU93" s="129"/>
      <c r="EZV93" s="129"/>
      <c r="EZW93" s="129"/>
      <c r="EZX93" s="129"/>
      <c r="EZY93" s="129"/>
      <c r="FIY93" s="129"/>
      <c r="FIZ93" s="129"/>
      <c r="FJH93" s="129"/>
      <c r="FJI93" s="129"/>
      <c r="FJJ93" s="129"/>
      <c r="FJK93" s="129"/>
      <c r="FJL93" s="129"/>
      <c r="FJM93" s="129"/>
      <c r="FJN93" s="129"/>
      <c r="FJO93" s="129"/>
      <c r="FJP93" s="129"/>
      <c r="FJQ93" s="129"/>
      <c r="FJR93" s="129"/>
      <c r="FJS93" s="129"/>
      <c r="FJT93" s="129"/>
      <c r="FJU93" s="129"/>
      <c r="FSU93" s="129"/>
      <c r="FSV93" s="129"/>
      <c r="FTD93" s="129"/>
      <c r="FTE93" s="129"/>
      <c r="FTF93" s="129"/>
      <c r="FTG93" s="129"/>
      <c r="FTH93" s="129"/>
      <c r="FTI93" s="129"/>
      <c r="FTJ93" s="129"/>
      <c r="FTK93" s="129"/>
      <c r="FTL93" s="129"/>
      <c r="FTM93" s="129"/>
      <c r="FTN93" s="129"/>
      <c r="FTO93" s="129"/>
      <c r="FTP93" s="129"/>
      <c r="FTQ93" s="129"/>
      <c r="GCQ93" s="129"/>
      <c r="GCR93" s="129"/>
      <c r="GCZ93" s="129"/>
      <c r="GDA93" s="129"/>
      <c r="GDB93" s="129"/>
      <c r="GDC93" s="129"/>
      <c r="GDD93" s="129"/>
      <c r="GDE93" s="129"/>
      <c r="GDF93" s="129"/>
      <c r="GDG93" s="129"/>
      <c r="GDH93" s="129"/>
      <c r="GDI93" s="129"/>
      <c r="GDJ93" s="129"/>
      <c r="GDK93" s="129"/>
      <c r="GDL93" s="129"/>
      <c r="GDM93" s="129"/>
      <c r="GMM93" s="129"/>
      <c r="GMN93" s="129"/>
      <c r="GMV93" s="129"/>
      <c r="GMW93" s="129"/>
      <c r="GMX93" s="129"/>
      <c r="GMY93" s="129"/>
      <c r="GMZ93" s="129"/>
      <c r="GNA93" s="129"/>
      <c r="GNB93" s="129"/>
      <c r="GNC93" s="129"/>
      <c r="GND93" s="129"/>
      <c r="GNE93" s="129"/>
      <c r="GNF93" s="129"/>
      <c r="GNG93" s="129"/>
      <c r="GNH93" s="129"/>
      <c r="GNI93" s="129"/>
      <c r="GWI93" s="129"/>
      <c r="GWJ93" s="129"/>
      <c r="GWR93" s="129"/>
      <c r="GWS93" s="129"/>
      <c r="GWT93" s="129"/>
      <c r="GWU93" s="129"/>
      <c r="GWV93" s="129"/>
      <c r="GWW93" s="129"/>
      <c r="GWX93" s="129"/>
      <c r="GWY93" s="129"/>
      <c r="GWZ93" s="129"/>
      <c r="GXA93" s="129"/>
      <c r="GXB93" s="129"/>
      <c r="GXC93" s="129"/>
      <c r="GXD93" s="129"/>
      <c r="GXE93" s="129"/>
      <c r="HGE93" s="129"/>
      <c r="HGF93" s="129"/>
      <c r="HGN93" s="129"/>
      <c r="HGO93" s="129"/>
      <c r="HGP93" s="129"/>
      <c r="HGQ93" s="129"/>
      <c r="HGR93" s="129"/>
      <c r="HGS93" s="129"/>
      <c r="HGT93" s="129"/>
      <c r="HGU93" s="129"/>
      <c r="HGV93" s="129"/>
      <c r="HGW93" s="129"/>
      <c r="HGX93" s="129"/>
      <c r="HGY93" s="129"/>
      <c r="HGZ93" s="129"/>
      <c r="HHA93" s="129"/>
      <c r="HQA93" s="129"/>
      <c r="HQB93" s="129"/>
      <c r="HQJ93" s="129"/>
      <c r="HQK93" s="129"/>
      <c r="HQL93" s="129"/>
      <c r="HQM93" s="129"/>
      <c r="HQN93" s="129"/>
      <c r="HQO93" s="129"/>
      <c r="HQP93" s="129"/>
      <c r="HQQ93" s="129"/>
      <c r="HQR93" s="129"/>
      <c r="HQS93" s="129"/>
      <c r="HQT93" s="129"/>
      <c r="HQU93" s="129"/>
      <c r="HQV93" s="129"/>
      <c r="HQW93" s="129"/>
      <c r="HZW93" s="129"/>
      <c r="HZX93" s="129"/>
      <c r="IAF93" s="129"/>
      <c r="IAG93" s="129"/>
      <c r="IAH93" s="129"/>
      <c r="IAI93" s="129"/>
      <c r="IAJ93" s="129"/>
      <c r="IAK93" s="129"/>
      <c r="IAL93" s="129"/>
      <c r="IAM93" s="129"/>
      <c r="IAN93" s="129"/>
      <c r="IAO93" s="129"/>
      <c r="IAP93" s="129"/>
      <c r="IAQ93" s="129"/>
      <c r="IAR93" s="129"/>
      <c r="IAS93" s="129"/>
      <c r="IJS93" s="129"/>
      <c r="IJT93" s="129"/>
      <c r="IKB93" s="129"/>
      <c r="IKC93" s="129"/>
      <c r="IKD93" s="129"/>
      <c r="IKE93" s="129"/>
      <c r="IKF93" s="129"/>
      <c r="IKG93" s="129"/>
      <c r="IKH93" s="129"/>
      <c r="IKI93" s="129"/>
      <c r="IKJ93" s="129"/>
      <c r="IKK93" s="129"/>
      <c r="IKL93" s="129"/>
      <c r="IKM93" s="129"/>
      <c r="IKN93" s="129"/>
      <c r="IKO93" s="129"/>
      <c r="ITO93" s="129"/>
      <c r="ITP93" s="129"/>
      <c r="ITX93" s="129"/>
      <c r="ITY93" s="129"/>
      <c r="ITZ93" s="129"/>
      <c r="IUA93" s="129"/>
      <c r="IUB93" s="129"/>
      <c r="IUC93" s="129"/>
      <c r="IUD93" s="129"/>
      <c r="IUE93" s="129"/>
      <c r="IUF93" s="129"/>
      <c r="IUG93" s="129"/>
      <c r="IUH93" s="129"/>
      <c r="IUI93" s="129"/>
      <c r="IUJ93" s="129"/>
      <c r="IUK93" s="129"/>
      <c r="JDK93" s="129"/>
      <c r="JDL93" s="129"/>
      <c r="JDT93" s="129"/>
      <c r="JDU93" s="129"/>
      <c r="JDV93" s="129"/>
      <c r="JDW93" s="129"/>
      <c r="JDX93" s="129"/>
      <c r="JDY93" s="129"/>
      <c r="JDZ93" s="129"/>
      <c r="JEA93" s="129"/>
      <c r="JEB93" s="129"/>
      <c r="JEC93" s="129"/>
      <c r="JED93" s="129"/>
      <c r="JEE93" s="129"/>
      <c r="JEF93" s="129"/>
      <c r="JEG93" s="129"/>
      <c r="JNG93" s="129"/>
      <c r="JNH93" s="129"/>
      <c r="JNP93" s="129"/>
      <c r="JNQ93" s="129"/>
      <c r="JNR93" s="129"/>
      <c r="JNS93" s="129"/>
      <c r="JNT93" s="129"/>
      <c r="JNU93" s="129"/>
      <c r="JNV93" s="129"/>
      <c r="JNW93" s="129"/>
      <c r="JNX93" s="129"/>
      <c r="JNY93" s="129"/>
      <c r="JNZ93" s="129"/>
      <c r="JOA93" s="129"/>
      <c r="JOB93" s="129"/>
      <c r="JOC93" s="129"/>
      <c r="JXC93" s="129"/>
      <c r="JXD93" s="129"/>
      <c r="JXL93" s="129"/>
      <c r="JXM93" s="129"/>
      <c r="JXN93" s="129"/>
      <c r="JXO93" s="129"/>
      <c r="JXP93" s="129"/>
      <c r="JXQ93" s="129"/>
      <c r="JXR93" s="129"/>
      <c r="JXS93" s="129"/>
      <c r="JXT93" s="129"/>
      <c r="JXU93" s="129"/>
      <c r="JXV93" s="129"/>
      <c r="JXW93" s="129"/>
      <c r="JXX93" s="129"/>
      <c r="JXY93" s="129"/>
      <c r="KGY93" s="129"/>
      <c r="KGZ93" s="129"/>
      <c r="KHH93" s="129"/>
      <c r="KHI93" s="129"/>
      <c r="KHJ93" s="129"/>
      <c r="KHK93" s="129"/>
      <c r="KHL93" s="129"/>
      <c r="KHM93" s="129"/>
      <c r="KHN93" s="129"/>
      <c r="KHO93" s="129"/>
      <c r="KHP93" s="129"/>
      <c r="KHQ93" s="129"/>
      <c r="KHR93" s="129"/>
      <c r="KHS93" s="129"/>
      <c r="KHT93" s="129"/>
      <c r="KHU93" s="129"/>
      <c r="KQU93" s="129"/>
      <c r="KQV93" s="129"/>
      <c r="KRD93" s="129"/>
      <c r="KRE93" s="129"/>
      <c r="KRF93" s="129"/>
      <c r="KRG93" s="129"/>
      <c r="KRH93" s="129"/>
      <c r="KRI93" s="129"/>
      <c r="KRJ93" s="129"/>
      <c r="KRK93" s="129"/>
      <c r="KRL93" s="129"/>
      <c r="KRM93" s="129"/>
      <c r="KRN93" s="129"/>
      <c r="KRO93" s="129"/>
      <c r="KRP93" s="129"/>
      <c r="KRQ93" s="129"/>
      <c r="LAQ93" s="129"/>
      <c r="LAR93" s="129"/>
      <c r="LAZ93" s="129"/>
      <c r="LBA93" s="129"/>
      <c r="LBB93" s="129"/>
      <c r="LBC93" s="129"/>
      <c r="LBD93" s="129"/>
      <c r="LBE93" s="129"/>
      <c r="LBF93" s="129"/>
      <c r="LBG93" s="129"/>
      <c r="LBH93" s="129"/>
      <c r="LBI93" s="129"/>
      <c r="LBJ93" s="129"/>
      <c r="LBK93" s="129"/>
      <c r="LBL93" s="129"/>
      <c r="LBM93" s="129"/>
      <c r="LKM93" s="129"/>
      <c r="LKN93" s="129"/>
      <c r="LKV93" s="129"/>
      <c r="LKW93" s="129"/>
      <c r="LKX93" s="129"/>
      <c r="LKY93" s="129"/>
      <c r="LKZ93" s="129"/>
      <c r="LLA93" s="129"/>
      <c r="LLB93" s="129"/>
      <c r="LLC93" s="129"/>
      <c r="LLD93" s="129"/>
      <c r="LLE93" s="129"/>
      <c r="LLF93" s="129"/>
      <c r="LLG93" s="129"/>
      <c r="LLH93" s="129"/>
      <c r="LLI93" s="129"/>
      <c r="LUI93" s="129"/>
      <c r="LUJ93" s="129"/>
      <c r="LUR93" s="129"/>
      <c r="LUS93" s="129"/>
      <c r="LUT93" s="129"/>
      <c r="LUU93" s="129"/>
      <c r="LUV93" s="129"/>
      <c r="LUW93" s="129"/>
      <c r="LUX93" s="129"/>
      <c r="LUY93" s="129"/>
      <c r="LUZ93" s="129"/>
      <c r="LVA93" s="129"/>
      <c r="LVB93" s="129"/>
      <c r="LVC93" s="129"/>
      <c r="LVD93" s="129"/>
      <c r="LVE93" s="129"/>
      <c r="MEE93" s="129"/>
      <c r="MEF93" s="129"/>
      <c r="MEN93" s="129"/>
      <c r="MEO93" s="129"/>
      <c r="MEP93" s="129"/>
      <c r="MEQ93" s="129"/>
      <c r="MER93" s="129"/>
      <c r="MES93" s="129"/>
      <c r="MET93" s="129"/>
      <c r="MEU93" s="129"/>
      <c r="MEV93" s="129"/>
      <c r="MEW93" s="129"/>
      <c r="MEX93" s="129"/>
      <c r="MEY93" s="129"/>
      <c r="MEZ93" s="129"/>
      <c r="MFA93" s="129"/>
      <c r="MOA93" s="129"/>
      <c r="MOB93" s="129"/>
      <c r="MOJ93" s="129"/>
      <c r="MOK93" s="129"/>
      <c r="MOL93" s="129"/>
      <c r="MOM93" s="129"/>
      <c r="MON93" s="129"/>
      <c r="MOO93" s="129"/>
      <c r="MOP93" s="129"/>
      <c r="MOQ93" s="129"/>
      <c r="MOR93" s="129"/>
      <c r="MOS93" s="129"/>
      <c r="MOT93" s="129"/>
      <c r="MOU93" s="129"/>
      <c r="MOV93" s="129"/>
      <c r="MOW93" s="129"/>
      <c r="MXW93" s="129"/>
      <c r="MXX93" s="129"/>
      <c r="MYF93" s="129"/>
      <c r="MYG93" s="129"/>
      <c r="MYH93" s="129"/>
      <c r="MYI93" s="129"/>
      <c r="MYJ93" s="129"/>
      <c r="MYK93" s="129"/>
      <c r="MYL93" s="129"/>
      <c r="MYM93" s="129"/>
      <c r="MYN93" s="129"/>
      <c r="MYO93" s="129"/>
      <c r="MYP93" s="129"/>
      <c r="MYQ93" s="129"/>
      <c r="MYR93" s="129"/>
      <c r="MYS93" s="129"/>
      <c r="NHS93" s="129"/>
      <c r="NHT93" s="129"/>
      <c r="NIB93" s="129"/>
      <c r="NIC93" s="129"/>
      <c r="NID93" s="129"/>
      <c r="NIE93" s="129"/>
      <c r="NIF93" s="129"/>
      <c r="NIG93" s="129"/>
      <c r="NIH93" s="129"/>
      <c r="NII93" s="129"/>
      <c r="NIJ93" s="129"/>
      <c r="NIK93" s="129"/>
      <c r="NIL93" s="129"/>
      <c r="NIM93" s="129"/>
      <c r="NIN93" s="129"/>
      <c r="NIO93" s="129"/>
      <c r="NRO93" s="129"/>
      <c r="NRP93" s="129"/>
      <c r="NRX93" s="129"/>
      <c r="NRY93" s="129"/>
      <c r="NRZ93" s="129"/>
      <c r="NSA93" s="129"/>
      <c r="NSB93" s="129"/>
      <c r="NSC93" s="129"/>
      <c r="NSD93" s="129"/>
      <c r="NSE93" s="129"/>
      <c r="NSF93" s="129"/>
      <c r="NSG93" s="129"/>
      <c r="NSH93" s="129"/>
      <c r="NSI93" s="129"/>
      <c r="NSJ93" s="129"/>
      <c r="NSK93" s="129"/>
      <c r="OBK93" s="129"/>
      <c r="OBL93" s="129"/>
      <c r="OBT93" s="129"/>
      <c r="OBU93" s="129"/>
      <c r="OBV93" s="129"/>
      <c r="OBW93" s="129"/>
      <c r="OBX93" s="129"/>
      <c r="OBY93" s="129"/>
      <c r="OBZ93" s="129"/>
      <c r="OCA93" s="129"/>
      <c r="OCB93" s="129"/>
      <c r="OCC93" s="129"/>
      <c r="OCD93" s="129"/>
      <c r="OCE93" s="129"/>
      <c r="OCF93" s="129"/>
      <c r="OCG93" s="129"/>
      <c r="OLG93" s="129"/>
      <c r="OLH93" s="129"/>
      <c r="OLP93" s="129"/>
      <c r="OLQ93" s="129"/>
      <c r="OLR93" s="129"/>
      <c r="OLS93" s="129"/>
      <c r="OLT93" s="129"/>
      <c r="OLU93" s="129"/>
      <c r="OLV93" s="129"/>
      <c r="OLW93" s="129"/>
      <c r="OLX93" s="129"/>
      <c r="OLY93" s="129"/>
      <c r="OLZ93" s="129"/>
      <c r="OMA93" s="129"/>
      <c r="OMB93" s="129"/>
      <c r="OMC93" s="129"/>
      <c r="OVC93" s="129"/>
      <c r="OVD93" s="129"/>
      <c r="OVL93" s="129"/>
      <c r="OVM93" s="129"/>
      <c r="OVN93" s="129"/>
      <c r="OVO93" s="129"/>
      <c r="OVP93" s="129"/>
      <c r="OVQ93" s="129"/>
      <c r="OVR93" s="129"/>
      <c r="OVS93" s="129"/>
      <c r="OVT93" s="129"/>
      <c r="OVU93" s="129"/>
      <c r="OVV93" s="129"/>
      <c r="OVW93" s="129"/>
      <c r="OVX93" s="129"/>
      <c r="OVY93" s="129"/>
      <c r="PEY93" s="129"/>
      <c r="PEZ93" s="129"/>
      <c r="PFH93" s="129"/>
      <c r="PFI93" s="129"/>
      <c r="PFJ93" s="129"/>
      <c r="PFK93" s="129"/>
      <c r="PFL93" s="129"/>
      <c r="PFM93" s="129"/>
      <c r="PFN93" s="129"/>
      <c r="PFO93" s="129"/>
      <c r="PFP93" s="129"/>
      <c r="PFQ93" s="129"/>
      <c r="PFR93" s="129"/>
      <c r="PFS93" s="129"/>
      <c r="PFT93" s="129"/>
      <c r="PFU93" s="129"/>
      <c r="POU93" s="129"/>
      <c r="POV93" s="129"/>
      <c r="PPD93" s="129"/>
      <c r="PPE93" s="129"/>
      <c r="PPF93" s="129"/>
      <c r="PPG93" s="129"/>
      <c r="PPH93" s="129"/>
      <c r="PPI93" s="129"/>
      <c r="PPJ93" s="129"/>
      <c r="PPK93" s="129"/>
      <c r="PPL93" s="129"/>
      <c r="PPM93" s="129"/>
      <c r="PPN93" s="129"/>
      <c r="PPO93" s="129"/>
      <c r="PPP93" s="129"/>
      <c r="PPQ93" s="129"/>
      <c r="PYQ93" s="129"/>
      <c r="PYR93" s="129"/>
      <c r="PYZ93" s="129"/>
      <c r="PZA93" s="129"/>
      <c r="PZB93" s="129"/>
      <c r="PZC93" s="129"/>
      <c r="PZD93" s="129"/>
      <c r="PZE93" s="129"/>
      <c r="PZF93" s="129"/>
      <c r="PZG93" s="129"/>
      <c r="PZH93" s="129"/>
      <c r="PZI93" s="129"/>
      <c r="PZJ93" s="129"/>
      <c r="PZK93" s="129"/>
      <c r="PZL93" s="129"/>
      <c r="PZM93" s="129"/>
      <c r="QIM93" s="129"/>
      <c r="QIN93" s="129"/>
      <c r="QIV93" s="129"/>
      <c r="QIW93" s="129"/>
      <c r="QIX93" s="129"/>
      <c r="QIY93" s="129"/>
      <c r="QIZ93" s="129"/>
      <c r="QJA93" s="129"/>
      <c r="QJB93" s="129"/>
      <c r="QJC93" s="129"/>
      <c r="QJD93" s="129"/>
      <c r="QJE93" s="129"/>
      <c r="QJF93" s="129"/>
      <c r="QJG93" s="129"/>
      <c r="QJH93" s="129"/>
      <c r="QJI93" s="129"/>
      <c r="QSI93" s="129"/>
      <c r="QSJ93" s="129"/>
      <c r="QSR93" s="129"/>
      <c r="QSS93" s="129"/>
      <c r="QST93" s="129"/>
      <c r="QSU93" s="129"/>
      <c r="QSV93" s="129"/>
      <c r="QSW93" s="129"/>
      <c r="QSX93" s="129"/>
      <c r="QSY93" s="129"/>
      <c r="QSZ93" s="129"/>
      <c r="QTA93" s="129"/>
      <c r="QTB93" s="129"/>
      <c r="QTC93" s="129"/>
      <c r="QTD93" s="129"/>
      <c r="QTE93" s="129"/>
      <c r="RCE93" s="129"/>
      <c r="RCF93" s="129"/>
      <c r="RCN93" s="129"/>
      <c r="RCO93" s="129"/>
      <c r="RCP93" s="129"/>
      <c r="RCQ93" s="129"/>
      <c r="RCR93" s="129"/>
      <c r="RCS93" s="129"/>
      <c r="RCT93" s="129"/>
      <c r="RCU93" s="129"/>
      <c r="RCV93" s="129"/>
      <c r="RCW93" s="129"/>
      <c r="RCX93" s="129"/>
      <c r="RCY93" s="129"/>
      <c r="RCZ93" s="129"/>
      <c r="RDA93" s="129"/>
      <c r="RMA93" s="129"/>
      <c r="RMB93" s="129"/>
      <c r="RMJ93" s="129"/>
      <c r="RMK93" s="129"/>
      <c r="RML93" s="129"/>
      <c r="RMM93" s="129"/>
      <c r="RMN93" s="129"/>
      <c r="RMO93" s="129"/>
      <c r="RMP93" s="129"/>
      <c r="RMQ93" s="129"/>
      <c r="RMR93" s="129"/>
      <c r="RMS93" s="129"/>
      <c r="RMT93" s="129"/>
      <c r="RMU93" s="129"/>
      <c r="RMV93" s="129"/>
      <c r="RMW93" s="129"/>
      <c r="RVW93" s="129"/>
      <c r="RVX93" s="129"/>
      <c r="RWF93" s="129"/>
      <c r="RWG93" s="129"/>
      <c r="RWH93" s="129"/>
      <c r="RWI93" s="129"/>
      <c r="RWJ93" s="129"/>
      <c r="RWK93" s="129"/>
      <c r="RWL93" s="129"/>
      <c r="RWM93" s="129"/>
      <c r="RWN93" s="129"/>
      <c r="RWO93" s="129"/>
      <c r="RWP93" s="129"/>
      <c r="RWQ93" s="129"/>
      <c r="RWR93" s="129"/>
      <c r="RWS93" s="129"/>
      <c r="SFS93" s="129"/>
      <c r="SFT93" s="129"/>
      <c r="SGB93" s="129"/>
      <c r="SGC93" s="129"/>
      <c r="SGD93" s="129"/>
      <c r="SGE93" s="129"/>
      <c r="SGF93" s="129"/>
      <c r="SGG93" s="129"/>
      <c r="SGH93" s="129"/>
      <c r="SGI93" s="129"/>
      <c r="SGJ93" s="129"/>
      <c r="SGK93" s="129"/>
      <c r="SGL93" s="129"/>
      <c r="SGM93" s="129"/>
      <c r="SGN93" s="129"/>
      <c r="SGO93" s="129"/>
      <c r="SPO93" s="129"/>
      <c r="SPP93" s="129"/>
      <c r="SPX93" s="129"/>
      <c r="SPY93" s="129"/>
      <c r="SPZ93" s="129"/>
      <c r="SQA93" s="129"/>
      <c r="SQB93" s="129"/>
      <c r="SQC93" s="129"/>
      <c r="SQD93" s="129"/>
      <c r="SQE93" s="129"/>
      <c r="SQF93" s="129"/>
      <c r="SQG93" s="129"/>
      <c r="SQH93" s="129"/>
      <c r="SQI93" s="129"/>
      <c r="SQJ93" s="129"/>
      <c r="SQK93" s="129"/>
      <c r="SZK93" s="129"/>
      <c r="SZL93" s="129"/>
      <c r="SZT93" s="129"/>
      <c r="SZU93" s="129"/>
      <c r="SZV93" s="129"/>
      <c r="SZW93" s="129"/>
      <c r="SZX93" s="129"/>
      <c r="SZY93" s="129"/>
      <c r="SZZ93" s="129"/>
      <c r="TAA93" s="129"/>
      <c r="TAB93" s="129"/>
      <c r="TAC93" s="129"/>
      <c r="TAD93" s="129"/>
      <c r="TAE93" s="129"/>
      <c r="TAF93" s="129"/>
      <c r="TAG93" s="129"/>
      <c r="TJG93" s="129"/>
      <c r="TJH93" s="129"/>
      <c r="TJP93" s="129"/>
      <c r="TJQ93" s="129"/>
      <c r="TJR93" s="129"/>
      <c r="TJS93" s="129"/>
      <c r="TJT93" s="129"/>
      <c r="TJU93" s="129"/>
      <c r="TJV93" s="129"/>
      <c r="TJW93" s="129"/>
      <c r="TJX93" s="129"/>
      <c r="TJY93" s="129"/>
      <c r="TJZ93" s="129"/>
      <c r="TKA93" s="129"/>
      <c r="TKB93" s="129"/>
      <c r="TKC93" s="129"/>
      <c r="TTC93" s="129"/>
      <c r="TTD93" s="129"/>
      <c r="TTL93" s="129"/>
      <c r="TTM93" s="129"/>
      <c r="TTN93" s="129"/>
      <c r="TTO93" s="129"/>
      <c r="TTP93" s="129"/>
      <c r="TTQ93" s="129"/>
      <c r="TTR93" s="129"/>
      <c r="TTS93" s="129"/>
      <c r="TTT93" s="129"/>
      <c r="TTU93" s="129"/>
      <c r="TTV93" s="129"/>
      <c r="TTW93" s="129"/>
      <c r="TTX93" s="129"/>
      <c r="TTY93" s="129"/>
      <c r="UCY93" s="129"/>
      <c r="UCZ93" s="129"/>
      <c r="UDH93" s="129"/>
      <c r="UDI93" s="129"/>
      <c r="UDJ93" s="129"/>
      <c r="UDK93" s="129"/>
      <c r="UDL93" s="129"/>
      <c r="UDM93" s="129"/>
      <c r="UDN93" s="129"/>
      <c r="UDO93" s="129"/>
      <c r="UDP93" s="129"/>
      <c r="UDQ93" s="129"/>
      <c r="UDR93" s="129"/>
      <c r="UDS93" s="129"/>
      <c r="UDT93" s="129"/>
      <c r="UDU93" s="129"/>
      <c r="UMU93" s="129"/>
      <c r="UMV93" s="129"/>
      <c r="UND93" s="129"/>
      <c r="UNE93" s="129"/>
      <c r="UNF93" s="129"/>
      <c r="UNG93" s="129"/>
      <c r="UNH93" s="129"/>
      <c r="UNI93" s="129"/>
      <c r="UNJ93" s="129"/>
      <c r="UNK93" s="129"/>
      <c r="UNL93" s="129"/>
      <c r="UNM93" s="129"/>
      <c r="UNN93" s="129"/>
      <c r="UNO93" s="129"/>
      <c r="UNP93" s="129"/>
      <c r="UNQ93" s="129"/>
      <c r="UWQ93" s="129"/>
      <c r="UWR93" s="129"/>
      <c r="UWZ93" s="129"/>
      <c r="UXA93" s="129"/>
      <c r="UXB93" s="129"/>
      <c r="UXC93" s="129"/>
      <c r="UXD93" s="129"/>
      <c r="UXE93" s="129"/>
      <c r="UXF93" s="129"/>
      <c r="UXG93" s="129"/>
      <c r="UXH93" s="129"/>
      <c r="UXI93" s="129"/>
      <c r="UXJ93" s="129"/>
      <c r="UXK93" s="129"/>
      <c r="UXL93" s="129"/>
      <c r="UXM93" s="129"/>
      <c r="VGM93" s="129"/>
      <c r="VGN93" s="129"/>
      <c r="VGV93" s="129"/>
      <c r="VGW93" s="129"/>
      <c r="VGX93" s="129"/>
      <c r="VGY93" s="129"/>
      <c r="VGZ93" s="129"/>
      <c r="VHA93" s="129"/>
      <c r="VHB93" s="129"/>
      <c r="VHC93" s="129"/>
      <c r="VHD93" s="129"/>
      <c r="VHE93" s="129"/>
      <c r="VHF93" s="129"/>
      <c r="VHG93" s="129"/>
      <c r="VHH93" s="129"/>
      <c r="VHI93" s="129"/>
      <c r="VQI93" s="129"/>
      <c r="VQJ93" s="129"/>
      <c r="VQR93" s="129"/>
      <c r="VQS93" s="129"/>
      <c r="VQT93" s="129"/>
      <c r="VQU93" s="129"/>
      <c r="VQV93" s="129"/>
      <c r="VQW93" s="129"/>
      <c r="VQX93" s="129"/>
      <c r="VQY93" s="129"/>
      <c r="VQZ93" s="129"/>
      <c r="VRA93" s="129"/>
      <c r="VRB93" s="129"/>
      <c r="VRC93" s="129"/>
      <c r="VRD93" s="129"/>
      <c r="VRE93" s="129"/>
      <c r="WAE93" s="129"/>
      <c r="WAF93" s="129"/>
      <c r="WAN93" s="129"/>
      <c r="WAO93" s="129"/>
      <c r="WAP93" s="129"/>
      <c r="WAQ93" s="129"/>
      <c r="WAR93" s="129"/>
      <c r="WAS93" s="129"/>
      <c r="WAT93" s="129"/>
      <c r="WAU93" s="129"/>
      <c r="WAV93" s="129"/>
      <c r="WAW93" s="129"/>
      <c r="WAX93" s="129"/>
      <c r="WAY93" s="129"/>
      <c r="WAZ93" s="129"/>
      <c r="WBA93" s="129"/>
      <c r="WKA93" s="129"/>
      <c r="WKB93" s="129"/>
      <c r="WKJ93" s="129"/>
      <c r="WKK93" s="129"/>
      <c r="WKL93" s="129"/>
      <c r="WKM93" s="129"/>
      <c r="WKN93" s="129"/>
      <c r="WKO93" s="129"/>
      <c r="WKP93" s="129"/>
      <c r="WKQ93" s="129"/>
      <c r="WKR93" s="129"/>
      <c r="WKS93" s="129"/>
      <c r="WKT93" s="129"/>
      <c r="WKU93" s="129"/>
      <c r="WKV93" s="129"/>
      <c r="WKW93" s="129"/>
      <c r="WTW93" s="129"/>
      <c r="WTX93" s="129"/>
      <c r="WUF93" s="129"/>
      <c r="WUG93" s="129"/>
      <c r="WUH93" s="129"/>
      <c r="WUI93" s="129"/>
      <c r="WUJ93" s="129"/>
      <c r="WUK93" s="129"/>
      <c r="WUL93" s="129"/>
      <c r="WUM93" s="129"/>
      <c r="WUN93" s="129"/>
      <c r="WUO93" s="129"/>
      <c r="WUP93" s="129"/>
      <c r="WUQ93" s="129"/>
      <c r="WUR93" s="129"/>
      <c r="WUS93" s="129"/>
    </row>
    <row r="94" spans="1:1009 1243:2033 2267:3057 3291:4081 4315:5105 5339:6129 6363:7153 7387:8177 8411:9201 9435:10225 10459:11249 11483:12273 12507:13297 13531:14321 14555:15345 15579:16113" s="120" customFormat="1" outlineLevel="1">
      <c r="A94" s="137"/>
      <c r="B94" s="263" t="s">
        <v>36</v>
      </c>
      <c r="C94" s="248"/>
      <c r="D94" s="258">
        <v>220.97499999999999</v>
      </c>
      <c r="E94" s="257"/>
      <c r="F94" s="258">
        <v>220.97499999999999</v>
      </c>
      <c r="G94" s="245">
        <v>0</v>
      </c>
      <c r="H94" s="229">
        <f t="shared" si="6"/>
        <v>0</v>
      </c>
      <c r="I94" s="247"/>
      <c r="J94" s="247"/>
      <c r="K94" s="247"/>
      <c r="L94" s="247"/>
      <c r="M94" s="248">
        <f>+M92-M93</f>
        <v>0</v>
      </c>
      <c r="HK94" s="129"/>
      <c r="HL94" s="129"/>
      <c r="HT94" s="129"/>
      <c r="HU94" s="129"/>
      <c r="HV94" s="129"/>
      <c r="HW94" s="129"/>
      <c r="HX94" s="129"/>
      <c r="HY94" s="129"/>
      <c r="HZ94" s="129"/>
      <c r="IA94" s="129"/>
      <c r="IB94" s="129"/>
      <c r="IC94" s="129"/>
      <c r="ID94" s="129"/>
      <c r="IE94" s="129"/>
      <c r="IF94" s="129"/>
      <c r="IG94" s="129"/>
      <c r="RG94" s="129"/>
      <c r="RH94" s="129"/>
      <c r="RP94" s="129"/>
      <c r="RQ94" s="129"/>
      <c r="RR94" s="129"/>
      <c r="RS94" s="129"/>
      <c r="RT94" s="129"/>
      <c r="RU94" s="129"/>
      <c r="RV94" s="129"/>
      <c r="RW94" s="129"/>
      <c r="RX94" s="129"/>
      <c r="RY94" s="129"/>
      <c r="RZ94" s="129"/>
      <c r="SA94" s="129"/>
      <c r="SB94" s="129"/>
      <c r="SC94" s="129"/>
      <c r="ABC94" s="129"/>
      <c r="ABD94" s="129"/>
      <c r="ABL94" s="129"/>
      <c r="ABM94" s="129"/>
      <c r="ABN94" s="129"/>
      <c r="ABO94" s="129"/>
      <c r="ABP94" s="129"/>
      <c r="ABQ94" s="129"/>
      <c r="ABR94" s="129"/>
      <c r="ABS94" s="129"/>
      <c r="ABT94" s="129"/>
      <c r="ABU94" s="129"/>
      <c r="ABV94" s="129"/>
      <c r="ABW94" s="129"/>
      <c r="ABX94" s="129"/>
      <c r="ABY94" s="129"/>
      <c r="AKY94" s="129"/>
      <c r="AKZ94" s="129"/>
      <c r="ALH94" s="129"/>
      <c r="ALI94" s="129"/>
      <c r="ALJ94" s="129"/>
      <c r="ALK94" s="129"/>
      <c r="ALL94" s="129"/>
      <c r="ALM94" s="129"/>
      <c r="ALN94" s="129"/>
      <c r="ALO94" s="129"/>
      <c r="ALP94" s="129"/>
      <c r="ALQ94" s="129"/>
      <c r="ALR94" s="129"/>
      <c r="ALS94" s="129"/>
      <c r="ALT94" s="129"/>
      <c r="ALU94" s="129"/>
      <c r="AUU94" s="129"/>
      <c r="AUV94" s="129"/>
      <c r="AVD94" s="129"/>
      <c r="AVE94" s="129"/>
      <c r="AVF94" s="129"/>
      <c r="AVG94" s="129"/>
      <c r="AVH94" s="129"/>
      <c r="AVI94" s="129"/>
      <c r="AVJ94" s="129"/>
      <c r="AVK94" s="129"/>
      <c r="AVL94" s="129"/>
      <c r="AVM94" s="129"/>
      <c r="AVN94" s="129"/>
      <c r="AVO94" s="129"/>
      <c r="AVP94" s="129"/>
      <c r="AVQ94" s="129"/>
      <c r="BEQ94" s="129"/>
      <c r="BER94" s="129"/>
      <c r="BEZ94" s="129"/>
      <c r="BFA94" s="129"/>
      <c r="BFB94" s="129"/>
      <c r="BFC94" s="129"/>
      <c r="BFD94" s="129"/>
      <c r="BFE94" s="129"/>
      <c r="BFF94" s="129"/>
      <c r="BFG94" s="129"/>
      <c r="BFH94" s="129"/>
      <c r="BFI94" s="129"/>
      <c r="BFJ94" s="129"/>
      <c r="BFK94" s="129"/>
      <c r="BFL94" s="129"/>
      <c r="BFM94" s="129"/>
      <c r="BOM94" s="129"/>
      <c r="BON94" s="129"/>
      <c r="BOV94" s="129"/>
      <c r="BOW94" s="129"/>
      <c r="BOX94" s="129"/>
      <c r="BOY94" s="129"/>
      <c r="BOZ94" s="129"/>
      <c r="BPA94" s="129"/>
      <c r="BPB94" s="129"/>
      <c r="BPC94" s="129"/>
      <c r="BPD94" s="129"/>
      <c r="BPE94" s="129"/>
      <c r="BPF94" s="129"/>
      <c r="BPG94" s="129"/>
      <c r="BPH94" s="129"/>
      <c r="BPI94" s="129"/>
      <c r="BYI94" s="129"/>
      <c r="BYJ94" s="129"/>
      <c r="BYR94" s="129"/>
      <c r="BYS94" s="129"/>
      <c r="BYT94" s="129"/>
      <c r="BYU94" s="129"/>
      <c r="BYV94" s="129"/>
      <c r="BYW94" s="129"/>
      <c r="BYX94" s="129"/>
      <c r="BYY94" s="129"/>
      <c r="BYZ94" s="129"/>
      <c r="BZA94" s="129"/>
      <c r="BZB94" s="129"/>
      <c r="BZC94" s="129"/>
      <c r="BZD94" s="129"/>
      <c r="BZE94" s="129"/>
      <c r="CIE94" s="129"/>
      <c r="CIF94" s="129"/>
      <c r="CIN94" s="129"/>
      <c r="CIO94" s="129"/>
      <c r="CIP94" s="129"/>
      <c r="CIQ94" s="129"/>
      <c r="CIR94" s="129"/>
      <c r="CIS94" s="129"/>
      <c r="CIT94" s="129"/>
      <c r="CIU94" s="129"/>
      <c r="CIV94" s="129"/>
      <c r="CIW94" s="129"/>
      <c r="CIX94" s="129"/>
      <c r="CIY94" s="129"/>
      <c r="CIZ94" s="129"/>
      <c r="CJA94" s="129"/>
      <c r="CSA94" s="129"/>
      <c r="CSB94" s="129"/>
      <c r="CSJ94" s="129"/>
      <c r="CSK94" s="129"/>
      <c r="CSL94" s="129"/>
      <c r="CSM94" s="129"/>
      <c r="CSN94" s="129"/>
      <c r="CSO94" s="129"/>
      <c r="CSP94" s="129"/>
      <c r="CSQ94" s="129"/>
      <c r="CSR94" s="129"/>
      <c r="CSS94" s="129"/>
      <c r="CST94" s="129"/>
      <c r="CSU94" s="129"/>
      <c r="CSV94" s="129"/>
      <c r="CSW94" s="129"/>
      <c r="DBW94" s="129"/>
      <c r="DBX94" s="129"/>
      <c r="DCF94" s="129"/>
      <c r="DCG94" s="129"/>
      <c r="DCH94" s="129"/>
      <c r="DCI94" s="129"/>
      <c r="DCJ94" s="129"/>
      <c r="DCK94" s="129"/>
      <c r="DCL94" s="129"/>
      <c r="DCM94" s="129"/>
      <c r="DCN94" s="129"/>
      <c r="DCO94" s="129"/>
      <c r="DCP94" s="129"/>
      <c r="DCQ94" s="129"/>
      <c r="DCR94" s="129"/>
      <c r="DCS94" s="129"/>
      <c r="DLS94" s="129"/>
      <c r="DLT94" s="129"/>
      <c r="DMB94" s="129"/>
      <c r="DMC94" s="129"/>
      <c r="DMD94" s="129"/>
      <c r="DME94" s="129"/>
      <c r="DMF94" s="129"/>
      <c r="DMG94" s="129"/>
      <c r="DMH94" s="129"/>
      <c r="DMI94" s="129"/>
      <c r="DMJ94" s="129"/>
      <c r="DMK94" s="129"/>
      <c r="DML94" s="129"/>
      <c r="DMM94" s="129"/>
      <c r="DMN94" s="129"/>
      <c r="DMO94" s="129"/>
      <c r="DVO94" s="129"/>
      <c r="DVP94" s="129"/>
      <c r="DVX94" s="129"/>
      <c r="DVY94" s="129"/>
      <c r="DVZ94" s="129"/>
      <c r="DWA94" s="129"/>
      <c r="DWB94" s="129"/>
      <c r="DWC94" s="129"/>
      <c r="DWD94" s="129"/>
      <c r="DWE94" s="129"/>
      <c r="DWF94" s="129"/>
      <c r="DWG94" s="129"/>
      <c r="DWH94" s="129"/>
      <c r="DWI94" s="129"/>
      <c r="DWJ94" s="129"/>
      <c r="DWK94" s="129"/>
      <c r="EFK94" s="129"/>
      <c r="EFL94" s="129"/>
      <c r="EFT94" s="129"/>
      <c r="EFU94" s="129"/>
      <c r="EFV94" s="129"/>
      <c r="EFW94" s="129"/>
      <c r="EFX94" s="129"/>
      <c r="EFY94" s="129"/>
      <c r="EFZ94" s="129"/>
      <c r="EGA94" s="129"/>
      <c r="EGB94" s="129"/>
      <c r="EGC94" s="129"/>
      <c r="EGD94" s="129"/>
      <c r="EGE94" s="129"/>
      <c r="EGF94" s="129"/>
      <c r="EGG94" s="129"/>
      <c r="EPG94" s="129"/>
      <c r="EPH94" s="129"/>
      <c r="EPP94" s="129"/>
      <c r="EPQ94" s="129"/>
      <c r="EPR94" s="129"/>
      <c r="EPS94" s="129"/>
      <c r="EPT94" s="129"/>
      <c r="EPU94" s="129"/>
      <c r="EPV94" s="129"/>
      <c r="EPW94" s="129"/>
      <c r="EPX94" s="129"/>
      <c r="EPY94" s="129"/>
      <c r="EPZ94" s="129"/>
      <c r="EQA94" s="129"/>
      <c r="EQB94" s="129"/>
      <c r="EQC94" s="129"/>
      <c r="EZC94" s="129"/>
      <c r="EZD94" s="129"/>
      <c r="EZL94" s="129"/>
      <c r="EZM94" s="129"/>
      <c r="EZN94" s="129"/>
      <c r="EZO94" s="129"/>
      <c r="EZP94" s="129"/>
      <c r="EZQ94" s="129"/>
      <c r="EZR94" s="129"/>
      <c r="EZS94" s="129"/>
      <c r="EZT94" s="129"/>
      <c r="EZU94" s="129"/>
      <c r="EZV94" s="129"/>
      <c r="EZW94" s="129"/>
      <c r="EZX94" s="129"/>
      <c r="EZY94" s="129"/>
      <c r="FIY94" s="129"/>
      <c r="FIZ94" s="129"/>
      <c r="FJH94" s="129"/>
      <c r="FJI94" s="129"/>
      <c r="FJJ94" s="129"/>
      <c r="FJK94" s="129"/>
      <c r="FJL94" s="129"/>
      <c r="FJM94" s="129"/>
      <c r="FJN94" s="129"/>
      <c r="FJO94" s="129"/>
      <c r="FJP94" s="129"/>
      <c r="FJQ94" s="129"/>
      <c r="FJR94" s="129"/>
      <c r="FJS94" s="129"/>
      <c r="FJT94" s="129"/>
      <c r="FJU94" s="129"/>
      <c r="FSU94" s="129"/>
      <c r="FSV94" s="129"/>
      <c r="FTD94" s="129"/>
      <c r="FTE94" s="129"/>
      <c r="FTF94" s="129"/>
      <c r="FTG94" s="129"/>
      <c r="FTH94" s="129"/>
      <c r="FTI94" s="129"/>
      <c r="FTJ94" s="129"/>
      <c r="FTK94" s="129"/>
      <c r="FTL94" s="129"/>
      <c r="FTM94" s="129"/>
      <c r="FTN94" s="129"/>
      <c r="FTO94" s="129"/>
      <c r="FTP94" s="129"/>
      <c r="FTQ94" s="129"/>
      <c r="GCQ94" s="129"/>
      <c r="GCR94" s="129"/>
      <c r="GCZ94" s="129"/>
      <c r="GDA94" s="129"/>
      <c r="GDB94" s="129"/>
      <c r="GDC94" s="129"/>
      <c r="GDD94" s="129"/>
      <c r="GDE94" s="129"/>
      <c r="GDF94" s="129"/>
      <c r="GDG94" s="129"/>
      <c r="GDH94" s="129"/>
      <c r="GDI94" s="129"/>
      <c r="GDJ94" s="129"/>
      <c r="GDK94" s="129"/>
      <c r="GDL94" s="129"/>
      <c r="GDM94" s="129"/>
      <c r="GMM94" s="129"/>
      <c r="GMN94" s="129"/>
      <c r="GMV94" s="129"/>
      <c r="GMW94" s="129"/>
      <c r="GMX94" s="129"/>
      <c r="GMY94" s="129"/>
      <c r="GMZ94" s="129"/>
      <c r="GNA94" s="129"/>
      <c r="GNB94" s="129"/>
      <c r="GNC94" s="129"/>
      <c r="GND94" s="129"/>
      <c r="GNE94" s="129"/>
      <c r="GNF94" s="129"/>
      <c r="GNG94" s="129"/>
      <c r="GNH94" s="129"/>
      <c r="GNI94" s="129"/>
      <c r="GWI94" s="129"/>
      <c r="GWJ94" s="129"/>
      <c r="GWR94" s="129"/>
      <c r="GWS94" s="129"/>
      <c r="GWT94" s="129"/>
      <c r="GWU94" s="129"/>
      <c r="GWV94" s="129"/>
      <c r="GWW94" s="129"/>
      <c r="GWX94" s="129"/>
      <c r="GWY94" s="129"/>
      <c r="GWZ94" s="129"/>
      <c r="GXA94" s="129"/>
      <c r="GXB94" s="129"/>
      <c r="GXC94" s="129"/>
      <c r="GXD94" s="129"/>
      <c r="GXE94" s="129"/>
      <c r="HGE94" s="129"/>
      <c r="HGF94" s="129"/>
      <c r="HGN94" s="129"/>
      <c r="HGO94" s="129"/>
      <c r="HGP94" s="129"/>
      <c r="HGQ94" s="129"/>
      <c r="HGR94" s="129"/>
      <c r="HGS94" s="129"/>
      <c r="HGT94" s="129"/>
      <c r="HGU94" s="129"/>
      <c r="HGV94" s="129"/>
      <c r="HGW94" s="129"/>
      <c r="HGX94" s="129"/>
      <c r="HGY94" s="129"/>
      <c r="HGZ94" s="129"/>
      <c r="HHA94" s="129"/>
      <c r="HQA94" s="129"/>
      <c r="HQB94" s="129"/>
      <c r="HQJ94" s="129"/>
      <c r="HQK94" s="129"/>
      <c r="HQL94" s="129"/>
      <c r="HQM94" s="129"/>
      <c r="HQN94" s="129"/>
      <c r="HQO94" s="129"/>
      <c r="HQP94" s="129"/>
      <c r="HQQ94" s="129"/>
      <c r="HQR94" s="129"/>
      <c r="HQS94" s="129"/>
      <c r="HQT94" s="129"/>
      <c r="HQU94" s="129"/>
      <c r="HQV94" s="129"/>
      <c r="HQW94" s="129"/>
      <c r="HZW94" s="129"/>
      <c r="HZX94" s="129"/>
      <c r="IAF94" s="129"/>
      <c r="IAG94" s="129"/>
      <c r="IAH94" s="129"/>
      <c r="IAI94" s="129"/>
      <c r="IAJ94" s="129"/>
      <c r="IAK94" s="129"/>
      <c r="IAL94" s="129"/>
      <c r="IAM94" s="129"/>
      <c r="IAN94" s="129"/>
      <c r="IAO94" s="129"/>
      <c r="IAP94" s="129"/>
      <c r="IAQ94" s="129"/>
      <c r="IAR94" s="129"/>
      <c r="IAS94" s="129"/>
      <c r="IJS94" s="129"/>
      <c r="IJT94" s="129"/>
      <c r="IKB94" s="129"/>
      <c r="IKC94" s="129"/>
      <c r="IKD94" s="129"/>
      <c r="IKE94" s="129"/>
      <c r="IKF94" s="129"/>
      <c r="IKG94" s="129"/>
      <c r="IKH94" s="129"/>
      <c r="IKI94" s="129"/>
      <c r="IKJ94" s="129"/>
      <c r="IKK94" s="129"/>
      <c r="IKL94" s="129"/>
      <c r="IKM94" s="129"/>
      <c r="IKN94" s="129"/>
      <c r="IKO94" s="129"/>
      <c r="ITO94" s="129"/>
      <c r="ITP94" s="129"/>
      <c r="ITX94" s="129"/>
      <c r="ITY94" s="129"/>
      <c r="ITZ94" s="129"/>
      <c r="IUA94" s="129"/>
      <c r="IUB94" s="129"/>
      <c r="IUC94" s="129"/>
      <c r="IUD94" s="129"/>
      <c r="IUE94" s="129"/>
      <c r="IUF94" s="129"/>
      <c r="IUG94" s="129"/>
      <c r="IUH94" s="129"/>
      <c r="IUI94" s="129"/>
      <c r="IUJ94" s="129"/>
      <c r="IUK94" s="129"/>
      <c r="JDK94" s="129"/>
      <c r="JDL94" s="129"/>
      <c r="JDT94" s="129"/>
      <c r="JDU94" s="129"/>
      <c r="JDV94" s="129"/>
      <c r="JDW94" s="129"/>
      <c r="JDX94" s="129"/>
      <c r="JDY94" s="129"/>
      <c r="JDZ94" s="129"/>
      <c r="JEA94" s="129"/>
      <c r="JEB94" s="129"/>
      <c r="JEC94" s="129"/>
      <c r="JED94" s="129"/>
      <c r="JEE94" s="129"/>
      <c r="JEF94" s="129"/>
      <c r="JEG94" s="129"/>
      <c r="JNG94" s="129"/>
      <c r="JNH94" s="129"/>
      <c r="JNP94" s="129"/>
      <c r="JNQ94" s="129"/>
      <c r="JNR94" s="129"/>
      <c r="JNS94" s="129"/>
      <c r="JNT94" s="129"/>
      <c r="JNU94" s="129"/>
      <c r="JNV94" s="129"/>
      <c r="JNW94" s="129"/>
      <c r="JNX94" s="129"/>
      <c r="JNY94" s="129"/>
      <c r="JNZ94" s="129"/>
      <c r="JOA94" s="129"/>
      <c r="JOB94" s="129"/>
      <c r="JOC94" s="129"/>
      <c r="JXC94" s="129"/>
      <c r="JXD94" s="129"/>
      <c r="JXL94" s="129"/>
      <c r="JXM94" s="129"/>
      <c r="JXN94" s="129"/>
      <c r="JXO94" s="129"/>
      <c r="JXP94" s="129"/>
      <c r="JXQ94" s="129"/>
      <c r="JXR94" s="129"/>
      <c r="JXS94" s="129"/>
      <c r="JXT94" s="129"/>
      <c r="JXU94" s="129"/>
      <c r="JXV94" s="129"/>
      <c r="JXW94" s="129"/>
      <c r="JXX94" s="129"/>
      <c r="JXY94" s="129"/>
      <c r="KGY94" s="129"/>
      <c r="KGZ94" s="129"/>
      <c r="KHH94" s="129"/>
      <c r="KHI94" s="129"/>
      <c r="KHJ94" s="129"/>
      <c r="KHK94" s="129"/>
      <c r="KHL94" s="129"/>
      <c r="KHM94" s="129"/>
      <c r="KHN94" s="129"/>
      <c r="KHO94" s="129"/>
      <c r="KHP94" s="129"/>
      <c r="KHQ94" s="129"/>
      <c r="KHR94" s="129"/>
      <c r="KHS94" s="129"/>
      <c r="KHT94" s="129"/>
      <c r="KHU94" s="129"/>
      <c r="KQU94" s="129"/>
      <c r="KQV94" s="129"/>
      <c r="KRD94" s="129"/>
      <c r="KRE94" s="129"/>
      <c r="KRF94" s="129"/>
      <c r="KRG94" s="129"/>
      <c r="KRH94" s="129"/>
      <c r="KRI94" s="129"/>
      <c r="KRJ94" s="129"/>
      <c r="KRK94" s="129"/>
      <c r="KRL94" s="129"/>
      <c r="KRM94" s="129"/>
      <c r="KRN94" s="129"/>
      <c r="KRO94" s="129"/>
      <c r="KRP94" s="129"/>
      <c r="KRQ94" s="129"/>
      <c r="LAQ94" s="129"/>
      <c r="LAR94" s="129"/>
      <c r="LAZ94" s="129"/>
      <c r="LBA94" s="129"/>
      <c r="LBB94" s="129"/>
      <c r="LBC94" s="129"/>
      <c r="LBD94" s="129"/>
      <c r="LBE94" s="129"/>
      <c r="LBF94" s="129"/>
      <c r="LBG94" s="129"/>
      <c r="LBH94" s="129"/>
      <c r="LBI94" s="129"/>
      <c r="LBJ94" s="129"/>
      <c r="LBK94" s="129"/>
      <c r="LBL94" s="129"/>
      <c r="LBM94" s="129"/>
      <c r="LKM94" s="129"/>
      <c r="LKN94" s="129"/>
      <c r="LKV94" s="129"/>
      <c r="LKW94" s="129"/>
      <c r="LKX94" s="129"/>
      <c r="LKY94" s="129"/>
      <c r="LKZ94" s="129"/>
      <c r="LLA94" s="129"/>
      <c r="LLB94" s="129"/>
      <c r="LLC94" s="129"/>
      <c r="LLD94" s="129"/>
      <c r="LLE94" s="129"/>
      <c r="LLF94" s="129"/>
      <c r="LLG94" s="129"/>
      <c r="LLH94" s="129"/>
      <c r="LLI94" s="129"/>
      <c r="LUI94" s="129"/>
      <c r="LUJ94" s="129"/>
      <c r="LUR94" s="129"/>
      <c r="LUS94" s="129"/>
      <c r="LUT94" s="129"/>
      <c r="LUU94" s="129"/>
      <c r="LUV94" s="129"/>
      <c r="LUW94" s="129"/>
      <c r="LUX94" s="129"/>
      <c r="LUY94" s="129"/>
      <c r="LUZ94" s="129"/>
      <c r="LVA94" s="129"/>
      <c r="LVB94" s="129"/>
      <c r="LVC94" s="129"/>
      <c r="LVD94" s="129"/>
      <c r="LVE94" s="129"/>
      <c r="MEE94" s="129"/>
      <c r="MEF94" s="129"/>
      <c r="MEN94" s="129"/>
      <c r="MEO94" s="129"/>
      <c r="MEP94" s="129"/>
      <c r="MEQ94" s="129"/>
      <c r="MER94" s="129"/>
      <c r="MES94" s="129"/>
      <c r="MET94" s="129"/>
      <c r="MEU94" s="129"/>
      <c r="MEV94" s="129"/>
      <c r="MEW94" s="129"/>
      <c r="MEX94" s="129"/>
      <c r="MEY94" s="129"/>
      <c r="MEZ94" s="129"/>
      <c r="MFA94" s="129"/>
      <c r="MOA94" s="129"/>
      <c r="MOB94" s="129"/>
      <c r="MOJ94" s="129"/>
      <c r="MOK94" s="129"/>
      <c r="MOL94" s="129"/>
      <c r="MOM94" s="129"/>
      <c r="MON94" s="129"/>
      <c r="MOO94" s="129"/>
      <c r="MOP94" s="129"/>
      <c r="MOQ94" s="129"/>
      <c r="MOR94" s="129"/>
      <c r="MOS94" s="129"/>
      <c r="MOT94" s="129"/>
      <c r="MOU94" s="129"/>
      <c r="MOV94" s="129"/>
      <c r="MOW94" s="129"/>
      <c r="MXW94" s="129"/>
      <c r="MXX94" s="129"/>
      <c r="MYF94" s="129"/>
      <c r="MYG94" s="129"/>
      <c r="MYH94" s="129"/>
      <c r="MYI94" s="129"/>
      <c r="MYJ94" s="129"/>
      <c r="MYK94" s="129"/>
      <c r="MYL94" s="129"/>
      <c r="MYM94" s="129"/>
      <c r="MYN94" s="129"/>
      <c r="MYO94" s="129"/>
      <c r="MYP94" s="129"/>
      <c r="MYQ94" s="129"/>
      <c r="MYR94" s="129"/>
      <c r="MYS94" s="129"/>
      <c r="NHS94" s="129"/>
      <c r="NHT94" s="129"/>
      <c r="NIB94" s="129"/>
      <c r="NIC94" s="129"/>
      <c r="NID94" s="129"/>
      <c r="NIE94" s="129"/>
      <c r="NIF94" s="129"/>
      <c r="NIG94" s="129"/>
      <c r="NIH94" s="129"/>
      <c r="NII94" s="129"/>
      <c r="NIJ94" s="129"/>
      <c r="NIK94" s="129"/>
      <c r="NIL94" s="129"/>
      <c r="NIM94" s="129"/>
      <c r="NIN94" s="129"/>
      <c r="NIO94" s="129"/>
      <c r="NRO94" s="129"/>
      <c r="NRP94" s="129"/>
      <c r="NRX94" s="129"/>
      <c r="NRY94" s="129"/>
      <c r="NRZ94" s="129"/>
      <c r="NSA94" s="129"/>
      <c r="NSB94" s="129"/>
      <c r="NSC94" s="129"/>
      <c r="NSD94" s="129"/>
      <c r="NSE94" s="129"/>
      <c r="NSF94" s="129"/>
      <c r="NSG94" s="129"/>
      <c r="NSH94" s="129"/>
      <c r="NSI94" s="129"/>
      <c r="NSJ94" s="129"/>
      <c r="NSK94" s="129"/>
      <c r="OBK94" s="129"/>
      <c r="OBL94" s="129"/>
      <c r="OBT94" s="129"/>
      <c r="OBU94" s="129"/>
      <c r="OBV94" s="129"/>
      <c r="OBW94" s="129"/>
      <c r="OBX94" s="129"/>
      <c r="OBY94" s="129"/>
      <c r="OBZ94" s="129"/>
      <c r="OCA94" s="129"/>
      <c r="OCB94" s="129"/>
      <c r="OCC94" s="129"/>
      <c r="OCD94" s="129"/>
      <c r="OCE94" s="129"/>
      <c r="OCF94" s="129"/>
      <c r="OCG94" s="129"/>
      <c r="OLG94" s="129"/>
      <c r="OLH94" s="129"/>
      <c r="OLP94" s="129"/>
      <c r="OLQ94" s="129"/>
      <c r="OLR94" s="129"/>
      <c r="OLS94" s="129"/>
      <c r="OLT94" s="129"/>
      <c r="OLU94" s="129"/>
      <c r="OLV94" s="129"/>
      <c r="OLW94" s="129"/>
      <c r="OLX94" s="129"/>
      <c r="OLY94" s="129"/>
      <c r="OLZ94" s="129"/>
      <c r="OMA94" s="129"/>
      <c r="OMB94" s="129"/>
      <c r="OMC94" s="129"/>
      <c r="OVC94" s="129"/>
      <c r="OVD94" s="129"/>
      <c r="OVL94" s="129"/>
      <c r="OVM94" s="129"/>
      <c r="OVN94" s="129"/>
      <c r="OVO94" s="129"/>
      <c r="OVP94" s="129"/>
      <c r="OVQ94" s="129"/>
      <c r="OVR94" s="129"/>
      <c r="OVS94" s="129"/>
      <c r="OVT94" s="129"/>
      <c r="OVU94" s="129"/>
      <c r="OVV94" s="129"/>
      <c r="OVW94" s="129"/>
      <c r="OVX94" s="129"/>
      <c r="OVY94" s="129"/>
      <c r="PEY94" s="129"/>
      <c r="PEZ94" s="129"/>
      <c r="PFH94" s="129"/>
      <c r="PFI94" s="129"/>
      <c r="PFJ94" s="129"/>
      <c r="PFK94" s="129"/>
      <c r="PFL94" s="129"/>
      <c r="PFM94" s="129"/>
      <c r="PFN94" s="129"/>
      <c r="PFO94" s="129"/>
      <c r="PFP94" s="129"/>
      <c r="PFQ94" s="129"/>
      <c r="PFR94" s="129"/>
      <c r="PFS94" s="129"/>
      <c r="PFT94" s="129"/>
      <c r="PFU94" s="129"/>
      <c r="POU94" s="129"/>
      <c r="POV94" s="129"/>
      <c r="PPD94" s="129"/>
      <c r="PPE94" s="129"/>
      <c r="PPF94" s="129"/>
      <c r="PPG94" s="129"/>
      <c r="PPH94" s="129"/>
      <c r="PPI94" s="129"/>
      <c r="PPJ94" s="129"/>
      <c r="PPK94" s="129"/>
      <c r="PPL94" s="129"/>
      <c r="PPM94" s="129"/>
      <c r="PPN94" s="129"/>
      <c r="PPO94" s="129"/>
      <c r="PPP94" s="129"/>
      <c r="PPQ94" s="129"/>
      <c r="PYQ94" s="129"/>
      <c r="PYR94" s="129"/>
      <c r="PYZ94" s="129"/>
      <c r="PZA94" s="129"/>
      <c r="PZB94" s="129"/>
      <c r="PZC94" s="129"/>
      <c r="PZD94" s="129"/>
      <c r="PZE94" s="129"/>
      <c r="PZF94" s="129"/>
      <c r="PZG94" s="129"/>
      <c r="PZH94" s="129"/>
      <c r="PZI94" s="129"/>
      <c r="PZJ94" s="129"/>
      <c r="PZK94" s="129"/>
      <c r="PZL94" s="129"/>
      <c r="PZM94" s="129"/>
      <c r="QIM94" s="129"/>
      <c r="QIN94" s="129"/>
      <c r="QIV94" s="129"/>
      <c r="QIW94" s="129"/>
      <c r="QIX94" s="129"/>
      <c r="QIY94" s="129"/>
      <c r="QIZ94" s="129"/>
      <c r="QJA94" s="129"/>
      <c r="QJB94" s="129"/>
      <c r="QJC94" s="129"/>
      <c r="QJD94" s="129"/>
      <c r="QJE94" s="129"/>
      <c r="QJF94" s="129"/>
      <c r="QJG94" s="129"/>
      <c r="QJH94" s="129"/>
      <c r="QJI94" s="129"/>
      <c r="QSI94" s="129"/>
      <c r="QSJ94" s="129"/>
      <c r="QSR94" s="129"/>
      <c r="QSS94" s="129"/>
      <c r="QST94" s="129"/>
      <c r="QSU94" s="129"/>
      <c r="QSV94" s="129"/>
      <c r="QSW94" s="129"/>
      <c r="QSX94" s="129"/>
      <c r="QSY94" s="129"/>
      <c r="QSZ94" s="129"/>
      <c r="QTA94" s="129"/>
      <c r="QTB94" s="129"/>
      <c r="QTC94" s="129"/>
      <c r="QTD94" s="129"/>
      <c r="QTE94" s="129"/>
      <c r="RCE94" s="129"/>
      <c r="RCF94" s="129"/>
      <c r="RCN94" s="129"/>
      <c r="RCO94" s="129"/>
      <c r="RCP94" s="129"/>
      <c r="RCQ94" s="129"/>
      <c r="RCR94" s="129"/>
      <c r="RCS94" s="129"/>
      <c r="RCT94" s="129"/>
      <c r="RCU94" s="129"/>
      <c r="RCV94" s="129"/>
      <c r="RCW94" s="129"/>
      <c r="RCX94" s="129"/>
      <c r="RCY94" s="129"/>
      <c r="RCZ94" s="129"/>
      <c r="RDA94" s="129"/>
      <c r="RMA94" s="129"/>
      <c r="RMB94" s="129"/>
      <c r="RMJ94" s="129"/>
      <c r="RMK94" s="129"/>
      <c r="RML94" s="129"/>
      <c r="RMM94" s="129"/>
      <c r="RMN94" s="129"/>
      <c r="RMO94" s="129"/>
      <c r="RMP94" s="129"/>
      <c r="RMQ94" s="129"/>
      <c r="RMR94" s="129"/>
      <c r="RMS94" s="129"/>
      <c r="RMT94" s="129"/>
      <c r="RMU94" s="129"/>
      <c r="RMV94" s="129"/>
      <c r="RMW94" s="129"/>
      <c r="RVW94" s="129"/>
      <c r="RVX94" s="129"/>
      <c r="RWF94" s="129"/>
      <c r="RWG94" s="129"/>
      <c r="RWH94" s="129"/>
      <c r="RWI94" s="129"/>
      <c r="RWJ94" s="129"/>
      <c r="RWK94" s="129"/>
      <c r="RWL94" s="129"/>
      <c r="RWM94" s="129"/>
      <c r="RWN94" s="129"/>
      <c r="RWO94" s="129"/>
      <c r="RWP94" s="129"/>
      <c r="RWQ94" s="129"/>
      <c r="RWR94" s="129"/>
      <c r="RWS94" s="129"/>
      <c r="SFS94" s="129"/>
      <c r="SFT94" s="129"/>
      <c r="SGB94" s="129"/>
      <c r="SGC94" s="129"/>
      <c r="SGD94" s="129"/>
      <c r="SGE94" s="129"/>
      <c r="SGF94" s="129"/>
      <c r="SGG94" s="129"/>
      <c r="SGH94" s="129"/>
      <c r="SGI94" s="129"/>
      <c r="SGJ94" s="129"/>
      <c r="SGK94" s="129"/>
      <c r="SGL94" s="129"/>
      <c r="SGM94" s="129"/>
      <c r="SGN94" s="129"/>
      <c r="SGO94" s="129"/>
      <c r="SPO94" s="129"/>
      <c r="SPP94" s="129"/>
      <c r="SPX94" s="129"/>
      <c r="SPY94" s="129"/>
      <c r="SPZ94" s="129"/>
      <c r="SQA94" s="129"/>
      <c r="SQB94" s="129"/>
      <c r="SQC94" s="129"/>
      <c r="SQD94" s="129"/>
      <c r="SQE94" s="129"/>
      <c r="SQF94" s="129"/>
      <c r="SQG94" s="129"/>
      <c r="SQH94" s="129"/>
      <c r="SQI94" s="129"/>
      <c r="SQJ94" s="129"/>
      <c r="SQK94" s="129"/>
      <c r="SZK94" s="129"/>
      <c r="SZL94" s="129"/>
      <c r="SZT94" s="129"/>
      <c r="SZU94" s="129"/>
      <c r="SZV94" s="129"/>
      <c r="SZW94" s="129"/>
      <c r="SZX94" s="129"/>
      <c r="SZY94" s="129"/>
      <c r="SZZ94" s="129"/>
      <c r="TAA94" s="129"/>
      <c r="TAB94" s="129"/>
      <c r="TAC94" s="129"/>
      <c r="TAD94" s="129"/>
      <c r="TAE94" s="129"/>
      <c r="TAF94" s="129"/>
      <c r="TAG94" s="129"/>
      <c r="TJG94" s="129"/>
      <c r="TJH94" s="129"/>
      <c r="TJP94" s="129"/>
      <c r="TJQ94" s="129"/>
      <c r="TJR94" s="129"/>
      <c r="TJS94" s="129"/>
      <c r="TJT94" s="129"/>
      <c r="TJU94" s="129"/>
      <c r="TJV94" s="129"/>
      <c r="TJW94" s="129"/>
      <c r="TJX94" s="129"/>
      <c r="TJY94" s="129"/>
      <c r="TJZ94" s="129"/>
      <c r="TKA94" s="129"/>
      <c r="TKB94" s="129"/>
      <c r="TKC94" s="129"/>
      <c r="TTC94" s="129"/>
      <c r="TTD94" s="129"/>
      <c r="TTL94" s="129"/>
      <c r="TTM94" s="129"/>
      <c r="TTN94" s="129"/>
      <c r="TTO94" s="129"/>
      <c r="TTP94" s="129"/>
      <c r="TTQ94" s="129"/>
      <c r="TTR94" s="129"/>
      <c r="TTS94" s="129"/>
      <c r="TTT94" s="129"/>
      <c r="TTU94" s="129"/>
      <c r="TTV94" s="129"/>
      <c r="TTW94" s="129"/>
      <c r="TTX94" s="129"/>
      <c r="TTY94" s="129"/>
      <c r="UCY94" s="129"/>
      <c r="UCZ94" s="129"/>
      <c r="UDH94" s="129"/>
      <c r="UDI94" s="129"/>
      <c r="UDJ94" s="129"/>
      <c r="UDK94" s="129"/>
      <c r="UDL94" s="129"/>
      <c r="UDM94" s="129"/>
      <c r="UDN94" s="129"/>
      <c r="UDO94" s="129"/>
      <c r="UDP94" s="129"/>
      <c r="UDQ94" s="129"/>
      <c r="UDR94" s="129"/>
      <c r="UDS94" s="129"/>
      <c r="UDT94" s="129"/>
      <c r="UDU94" s="129"/>
      <c r="UMU94" s="129"/>
      <c r="UMV94" s="129"/>
      <c r="UND94" s="129"/>
      <c r="UNE94" s="129"/>
      <c r="UNF94" s="129"/>
      <c r="UNG94" s="129"/>
      <c r="UNH94" s="129"/>
      <c r="UNI94" s="129"/>
      <c r="UNJ94" s="129"/>
      <c r="UNK94" s="129"/>
      <c r="UNL94" s="129"/>
      <c r="UNM94" s="129"/>
      <c r="UNN94" s="129"/>
      <c r="UNO94" s="129"/>
      <c r="UNP94" s="129"/>
      <c r="UNQ94" s="129"/>
      <c r="UWQ94" s="129"/>
      <c r="UWR94" s="129"/>
      <c r="UWZ94" s="129"/>
      <c r="UXA94" s="129"/>
      <c r="UXB94" s="129"/>
      <c r="UXC94" s="129"/>
      <c r="UXD94" s="129"/>
      <c r="UXE94" s="129"/>
      <c r="UXF94" s="129"/>
      <c r="UXG94" s="129"/>
      <c r="UXH94" s="129"/>
      <c r="UXI94" s="129"/>
      <c r="UXJ94" s="129"/>
      <c r="UXK94" s="129"/>
      <c r="UXL94" s="129"/>
      <c r="UXM94" s="129"/>
      <c r="VGM94" s="129"/>
      <c r="VGN94" s="129"/>
      <c r="VGV94" s="129"/>
      <c r="VGW94" s="129"/>
      <c r="VGX94" s="129"/>
      <c r="VGY94" s="129"/>
      <c r="VGZ94" s="129"/>
      <c r="VHA94" s="129"/>
      <c r="VHB94" s="129"/>
      <c r="VHC94" s="129"/>
      <c r="VHD94" s="129"/>
      <c r="VHE94" s="129"/>
      <c r="VHF94" s="129"/>
      <c r="VHG94" s="129"/>
      <c r="VHH94" s="129"/>
      <c r="VHI94" s="129"/>
      <c r="VQI94" s="129"/>
      <c r="VQJ94" s="129"/>
      <c r="VQR94" s="129"/>
      <c r="VQS94" s="129"/>
      <c r="VQT94" s="129"/>
      <c r="VQU94" s="129"/>
      <c r="VQV94" s="129"/>
      <c r="VQW94" s="129"/>
      <c r="VQX94" s="129"/>
      <c r="VQY94" s="129"/>
      <c r="VQZ94" s="129"/>
      <c r="VRA94" s="129"/>
      <c r="VRB94" s="129"/>
      <c r="VRC94" s="129"/>
      <c r="VRD94" s="129"/>
      <c r="VRE94" s="129"/>
      <c r="WAE94" s="129"/>
      <c r="WAF94" s="129"/>
      <c r="WAN94" s="129"/>
      <c r="WAO94" s="129"/>
      <c r="WAP94" s="129"/>
      <c r="WAQ94" s="129"/>
      <c r="WAR94" s="129"/>
      <c r="WAS94" s="129"/>
      <c r="WAT94" s="129"/>
      <c r="WAU94" s="129"/>
      <c r="WAV94" s="129"/>
      <c r="WAW94" s="129"/>
      <c r="WAX94" s="129"/>
      <c r="WAY94" s="129"/>
      <c r="WAZ94" s="129"/>
      <c r="WBA94" s="129"/>
      <c r="WKA94" s="129"/>
      <c r="WKB94" s="129"/>
      <c r="WKJ94" s="129"/>
      <c r="WKK94" s="129"/>
      <c r="WKL94" s="129"/>
      <c r="WKM94" s="129"/>
      <c r="WKN94" s="129"/>
      <c r="WKO94" s="129"/>
      <c r="WKP94" s="129"/>
      <c r="WKQ94" s="129"/>
      <c r="WKR94" s="129"/>
      <c r="WKS94" s="129"/>
      <c r="WKT94" s="129"/>
      <c r="WKU94" s="129"/>
      <c r="WKV94" s="129"/>
      <c r="WKW94" s="129"/>
      <c r="WTW94" s="129"/>
      <c r="WTX94" s="129"/>
      <c r="WUF94" s="129"/>
      <c r="WUG94" s="129"/>
      <c r="WUH94" s="129"/>
      <c r="WUI94" s="129"/>
      <c r="WUJ94" s="129"/>
      <c r="WUK94" s="129"/>
      <c r="WUL94" s="129"/>
      <c r="WUM94" s="129"/>
      <c r="WUN94" s="129"/>
      <c r="WUO94" s="129"/>
      <c r="WUP94" s="129"/>
      <c r="WUQ94" s="129"/>
      <c r="WUR94" s="129"/>
      <c r="WUS94" s="129"/>
    </row>
    <row r="95" spans="1:1009 1243:2033 2267:3057 3291:4081 4315:5105 5339:6129 6363:7153 7387:8177 8411:9201 9435:10225 10459:11249 11483:12273 12507:13297 13531:14321 14555:15345 15579:16113" s="281" customFormat="1">
      <c r="A95" s="265" t="s">
        <v>446</v>
      </c>
      <c r="B95" s="266" t="s">
        <v>148</v>
      </c>
      <c r="C95" s="267"/>
      <c r="D95" s="268">
        <v>36868.754254000007</v>
      </c>
      <c r="E95" s="268">
        <v>0</v>
      </c>
      <c r="F95" s="268">
        <v>36868.754254000007</v>
      </c>
      <c r="G95" s="245">
        <v>0</v>
      </c>
      <c r="H95" s="229">
        <f t="shared" si="6"/>
        <v>34744.992746000004</v>
      </c>
      <c r="I95" s="269">
        <f>I96+I105+I114</f>
        <v>25209.471746000003</v>
      </c>
      <c r="J95" s="269">
        <f>J96+J105+J114</f>
        <v>9535.5210000000006</v>
      </c>
      <c r="K95" s="269">
        <f>K96+K105+K114</f>
        <v>0</v>
      </c>
      <c r="L95" s="269">
        <f>L96+L105+L114</f>
        <v>0</v>
      </c>
      <c r="M95" s="280"/>
      <c r="HK95" s="133"/>
      <c r="HL95" s="133"/>
      <c r="HT95" s="133"/>
      <c r="HU95" s="133"/>
      <c r="HV95" s="133"/>
      <c r="HW95" s="133"/>
      <c r="HX95" s="133"/>
      <c r="HY95" s="133"/>
      <c r="HZ95" s="133"/>
      <c r="IA95" s="133"/>
      <c r="IB95" s="133"/>
      <c r="IC95" s="133"/>
      <c r="ID95" s="133"/>
      <c r="IE95" s="133"/>
      <c r="IF95" s="133"/>
      <c r="IG95" s="133"/>
      <c r="RG95" s="133"/>
      <c r="RH95" s="133"/>
      <c r="RP95" s="133"/>
      <c r="RQ95" s="133"/>
      <c r="RR95" s="133"/>
      <c r="RS95" s="133"/>
      <c r="RT95" s="133"/>
      <c r="RU95" s="133"/>
      <c r="RV95" s="133"/>
      <c r="RW95" s="133"/>
      <c r="RX95" s="133"/>
      <c r="RY95" s="133"/>
      <c r="RZ95" s="133"/>
      <c r="SA95" s="133"/>
      <c r="SB95" s="133"/>
      <c r="SC95" s="133"/>
      <c r="ABC95" s="133"/>
      <c r="ABD95" s="133"/>
      <c r="ABL95" s="133"/>
      <c r="ABM95" s="133"/>
      <c r="ABN95" s="133"/>
      <c r="ABO95" s="133"/>
      <c r="ABP95" s="133"/>
      <c r="ABQ95" s="133"/>
      <c r="ABR95" s="133"/>
      <c r="ABS95" s="133"/>
      <c r="ABT95" s="133"/>
      <c r="ABU95" s="133"/>
      <c r="ABV95" s="133"/>
      <c r="ABW95" s="133"/>
      <c r="ABX95" s="133"/>
      <c r="ABY95" s="133"/>
      <c r="AKY95" s="133"/>
      <c r="AKZ95" s="133"/>
      <c r="ALH95" s="133"/>
      <c r="ALI95" s="133"/>
      <c r="ALJ95" s="133"/>
      <c r="ALK95" s="133"/>
      <c r="ALL95" s="133"/>
      <c r="ALM95" s="133"/>
      <c r="ALN95" s="133"/>
      <c r="ALO95" s="133"/>
      <c r="ALP95" s="133"/>
      <c r="ALQ95" s="133"/>
      <c r="ALR95" s="133"/>
      <c r="ALS95" s="133"/>
      <c r="ALT95" s="133"/>
      <c r="ALU95" s="133"/>
      <c r="AUU95" s="133"/>
      <c r="AUV95" s="133"/>
      <c r="AVD95" s="133"/>
      <c r="AVE95" s="133"/>
      <c r="AVF95" s="133"/>
      <c r="AVG95" s="133"/>
      <c r="AVH95" s="133"/>
      <c r="AVI95" s="133"/>
      <c r="AVJ95" s="133"/>
      <c r="AVK95" s="133"/>
      <c r="AVL95" s="133"/>
      <c r="AVM95" s="133"/>
      <c r="AVN95" s="133"/>
      <c r="AVO95" s="133"/>
      <c r="AVP95" s="133"/>
      <c r="AVQ95" s="133"/>
      <c r="BEQ95" s="133"/>
      <c r="BER95" s="133"/>
      <c r="BEZ95" s="133"/>
      <c r="BFA95" s="133"/>
      <c r="BFB95" s="133"/>
      <c r="BFC95" s="133"/>
      <c r="BFD95" s="133"/>
      <c r="BFE95" s="133"/>
      <c r="BFF95" s="133"/>
      <c r="BFG95" s="133"/>
      <c r="BFH95" s="133"/>
      <c r="BFI95" s="133"/>
      <c r="BFJ95" s="133"/>
      <c r="BFK95" s="133"/>
      <c r="BFL95" s="133"/>
      <c r="BFM95" s="133"/>
      <c r="BOM95" s="133"/>
      <c r="BON95" s="133"/>
      <c r="BOV95" s="133"/>
      <c r="BOW95" s="133"/>
      <c r="BOX95" s="133"/>
      <c r="BOY95" s="133"/>
      <c r="BOZ95" s="133"/>
      <c r="BPA95" s="133"/>
      <c r="BPB95" s="133"/>
      <c r="BPC95" s="133"/>
      <c r="BPD95" s="133"/>
      <c r="BPE95" s="133"/>
      <c r="BPF95" s="133"/>
      <c r="BPG95" s="133"/>
      <c r="BPH95" s="133"/>
      <c r="BPI95" s="133"/>
      <c r="BYI95" s="133"/>
      <c r="BYJ95" s="133"/>
      <c r="BYR95" s="133"/>
      <c r="BYS95" s="133"/>
      <c r="BYT95" s="133"/>
      <c r="BYU95" s="133"/>
      <c r="BYV95" s="133"/>
      <c r="BYW95" s="133"/>
      <c r="BYX95" s="133"/>
      <c r="BYY95" s="133"/>
      <c r="BYZ95" s="133"/>
      <c r="BZA95" s="133"/>
      <c r="BZB95" s="133"/>
      <c r="BZC95" s="133"/>
      <c r="BZD95" s="133"/>
      <c r="BZE95" s="133"/>
      <c r="CIE95" s="133"/>
      <c r="CIF95" s="133"/>
      <c r="CIN95" s="133"/>
      <c r="CIO95" s="133"/>
      <c r="CIP95" s="133"/>
      <c r="CIQ95" s="133"/>
      <c r="CIR95" s="133"/>
      <c r="CIS95" s="133"/>
      <c r="CIT95" s="133"/>
      <c r="CIU95" s="133"/>
      <c r="CIV95" s="133"/>
      <c r="CIW95" s="133"/>
      <c r="CIX95" s="133"/>
      <c r="CIY95" s="133"/>
      <c r="CIZ95" s="133"/>
      <c r="CJA95" s="133"/>
      <c r="CSA95" s="133"/>
      <c r="CSB95" s="133"/>
      <c r="CSJ95" s="133"/>
      <c r="CSK95" s="133"/>
      <c r="CSL95" s="133"/>
      <c r="CSM95" s="133"/>
      <c r="CSN95" s="133"/>
      <c r="CSO95" s="133"/>
      <c r="CSP95" s="133"/>
      <c r="CSQ95" s="133"/>
      <c r="CSR95" s="133"/>
      <c r="CSS95" s="133"/>
      <c r="CST95" s="133"/>
      <c r="CSU95" s="133"/>
      <c r="CSV95" s="133"/>
      <c r="CSW95" s="133"/>
      <c r="DBW95" s="133"/>
      <c r="DBX95" s="133"/>
      <c r="DCF95" s="133"/>
      <c r="DCG95" s="133"/>
      <c r="DCH95" s="133"/>
      <c r="DCI95" s="133"/>
      <c r="DCJ95" s="133"/>
      <c r="DCK95" s="133"/>
      <c r="DCL95" s="133"/>
      <c r="DCM95" s="133"/>
      <c r="DCN95" s="133"/>
      <c r="DCO95" s="133"/>
      <c r="DCP95" s="133"/>
      <c r="DCQ95" s="133"/>
      <c r="DCR95" s="133"/>
      <c r="DCS95" s="133"/>
      <c r="DLS95" s="133"/>
      <c r="DLT95" s="133"/>
      <c r="DMB95" s="133"/>
      <c r="DMC95" s="133"/>
      <c r="DMD95" s="133"/>
      <c r="DME95" s="133"/>
      <c r="DMF95" s="133"/>
      <c r="DMG95" s="133"/>
      <c r="DMH95" s="133"/>
      <c r="DMI95" s="133"/>
      <c r="DMJ95" s="133"/>
      <c r="DMK95" s="133"/>
      <c r="DML95" s="133"/>
      <c r="DMM95" s="133"/>
      <c r="DMN95" s="133"/>
      <c r="DMO95" s="133"/>
      <c r="DVO95" s="133"/>
      <c r="DVP95" s="133"/>
      <c r="DVX95" s="133"/>
      <c r="DVY95" s="133"/>
      <c r="DVZ95" s="133"/>
      <c r="DWA95" s="133"/>
      <c r="DWB95" s="133"/>
      <c r="DWC95" s="133"/>
      <c r="DWD95" s="133"/>
      <c r="DWE95" s="133"/>
      <c r="DWF95" s="133"/>
      <c r="DWG95" s="133"/>
      <c r="DWH95" s="133"/>
      <c r="DWI95" s="133"/>
      <c r="DWJ95" s="133"/>
      <c r="DWK95" s="133"/>
      <c r="EFK95" s="133"/>
      <c r="EFL95" s="133"/>
      <c r="EFT95" s="133"/>
      <c r="EFU95" s="133"/>
      <c r="EFV95" s="133"/>
      <c r="EFW95" s="133"/>
      <c r="EFX95" s="133"/>
      <c r="EFY95" s="133"/>
      <c r="EFZ95" s="133"/>
      <c r="EGA95" s="133"/>
      <c r="EGB95" s="133"/>
      <c r="EGC95" s="133"/>
      <c r="EGD95" s="133"/>
      <c r="EGE95" s="133"/>
      <c r="EGF95" s="133"/>
      <c r="EGG95" s="133"/>
      <c r="EPG95" s="133"/>
      <c r="EPH95" s="133"/>
      <c r="EPP95" s="133"/>
      <c r="EPQ95" s="133"/>
      <c r="EPR95" s="133"/>
      <c r="EPS95" s="133"/>
      <c r="EPT95" s="133"/>
      <c r="EPU95" s="133"/>
      <c r="EPV95" s="133"/>
      <c r="EPW95" s="133"/>
      <c r="EPX95" s="133"/>
      <c r="EPY95" s="133"/>
      <c r="EPZ95" s="133"/>
      <c r="EQA95" s="133"/>
      <c r="EQB95" s="133"/>
      <c r="EQC95" s="133"/>
      <c r="EZC95" s="133"/>
      <c r="EZD95" s="133"/>
      <c r="EZL95" s="133"/>
      <c r="EZM95" s="133"/>
      <c r="EZN95" s="133"/>
      <c r="EZO95" s="133"/>
      <c r="EZP95" s="133"/>
      <c r="EZQ95" s="133"/>
      <c r="EZR95" s="133"/>
      <c r="EZS95" s="133"/>
      <c r="EZT95" s="133"/>
      <c r="EZU95" s="133"/>
      <c r="EZV95" s="133"/>
      <c r="EZW95" s="133"/>
      <c r="EZX95" s="133"/>
      <c r="EZY95" s="133"/>
      <c r="FIY95" s="133"/>
      <c r="FIZ95" s="133"/>
      <c r="FJH95" s="133"/>
      <c r="FJI95" s="133"/>
      <c r="FJJ95" s="133"/>
      <c r="FJK95" s="133"/>
      <c r="FJL95" s="133"/>
      <c r="FJM95" s="133"/>
      <c r="FJN95" s="133"/>
      <c r="FJO95" s="133"/>
      <c r="FJP95" s="133"/>
      <c r="FJQ95" s="133"/>
      <c r="FJR95" s="133"/>
      <c r="FJS95" s="133"/>
      <c r="FJT95" s="133"/>
      <c r="FJU95" s="133"/>
      <c r="FSU95" s="133"/>
      <c r="FSV95" s="133"/>
      <c r="FTD95" s="133"/>
      <c r="FTE95" s="133"/>
      <c r="FTF95" s="133"/>
      <c r="FTG95" s="133"/>
      <c r="FTH95" s="133"/>
      <c r="FTI95" s="133"/>
      <c r="FTJ95" s="133"/>
      <c r="FTK95" s="133"/>
      <c r="FTL95" s="133"/>
      <c r="FTM95" s="133"/>
      <c r="FTN95" s="133"/>
      <c r="FTO95" s="133"/>
      <c r="FTP95" s="133"/>
      <c r="FTQ95" s="133"/>
      <c r="GCQ95" s="133"/>
      <c r="GCR95" s="133"/>
      <c r="GCZ95" s="133"/>
      <c r="GDA95" s="133"/>
      <c r="GDB95" s="133"/>
      <c r="GDC95" s="133"/>
      <c r="GDD95" s="133"/>
      <c r="GDE95" s="133"/>
      <c r="GDF95" s="133"/>
      <c r="GDG95" s="133"/>
      <c r="GDH95" s="133"/>
      <c r="GDI95" s="133"/>
      <c r="GDJ95" s="133"/>
      <c r="GDK95" s="133"/>
      <c r="GDL95" s="133"/>
      <c r="GDM95" s="133"/>
      <c r="GMM95" s="133"/>
      <c r="GMN95" s="133"/>
      <c r="GMV95" s="133"/>
      <c r="GMW95" s="133"/>
      <c r="GMX95" s="133"/>
      <c r="GMY95" s="133"/>
      <c r="GMZ95" s="133"/>
      <c r="GNA95" s="133"/>
      <c r="GNB95" s="133"/>
      <c r="GNC95" s="133"/>
      <c r="GND95" s="133"/>
      <c r="GNE95" s="133"/>
      <c r="GNF95" s="133"/>
      <c r="GNG95" s="133"/>
      <c r="GNH95" s="133"/>
      <c r="GNI95" s="133"/>
      <c r="GWI95" s="133"/>
      <c r="GWJ95" s="133"/>
      <c r="GWR95" s="133"/>
      <c r="GWS95" s="133"/>
      <c r="GWT95" s="133"/>
      <c r="GWU95" s="133"/>
      <c r="GWV95" s="133"/>
      <c r="GWW95" s="133"/>
      <c r="GWX95" s="133"/>
      <c r="GWY95" s="133"/>
      <c r="GWZ95" s="133"/>
      <c r="GXA95" s="133"/>
      <c r="GXB95" s="133"/>
      <c r="GXC95" s="133"/>
      <c r="GXD95" s="133"/>
      <c r="GXE95" s="133"/>
      <c r="HGE95" s="133"/>
      <c r="HGF95" s="133"/>
      <c r="HGN95" s="133"/>
      <c r="HGO95" s="133"/>
      <c r="HGP95" s="133"/>
      <c r="HGQ95" s="133"/>
      <c r="HGR95" s="133"/>
      <c r="HGS95" s="133"/>
      <c r="HGT95" s="133"/>
      <c r="HGU95" s="133"/>
      <c r="HGV95" s="133"/>
      <c r="HGW95" s="133"/>
      <c r="HGX95" s="133"/>
      <c r="HGY95" s="133"/>
      <c r="HGZ95" s="133"/>
      <c r="HHA95" s="133"/>
      <c r="HQA95" s="133"/>
      <c r="HQB95" s="133"/>
      <c r="HQJ95" s="133"/>
      <c r="HQK95" s="133"/>
      <c r="HQL95" s="133"/>
      <c r="HQM95" s="133"/>
      <c r="HQN95" s="133"/>
      <c r="HQO95" s="133"/>
      <c r="HQP95" s="133"/>
      <c r="HQQ95" s="133"/>
      <c r="HQR95" s="133"/>
      <c r="HQS95" s="133"/>
      <c r="HQT95" s="133"/>
      <c r="HQU95" s="133"/>
      <c r="HQV95" s="133"/>
      <c r="HQW95" s="133"/>
      <c r="HZW95" s="133"/>
      <c r="HZX95" s="133"/>
      <c r="IAF95" s="133"/>
      <c r="IAG95" s="133"/>
      <c r="IAH95" s="133"/>
      <c r="IAI95" s="133"/>
      <c r="IAJ95" s="133"/>
      <c r="IAK95" s="133"/>
      <c r="IAL95" s="133"/>
      <c r="IAM95" s="133"/>
      <c r="IAN95" s="133"/>
      <c r="IAO95" s="133"/>
      <c r="IAP95" s="133"/>
      <c r="IAQ95" s="133"/>
      <c r="IAR95" s="133"/>
      <c r="IAS95" s="133"/>
      <c r="IJS95" s="133"/>
      <c r="IJT95" s="133"/>
      <c r="IKB95" s="133"/>
      <c r="IKC95" s="133"/>
      <c r="IKD95" s="133"/>
      <c r="IKE95" s="133"/>
      <c r="IKF95" s="133"/>
      <c r="IKG95" s="133"/>
      <c r="IKH95" s="133"/>
      <c r="IKI95" s="133"/>
      <c r="IKJ95" s="133"/>
      <c r="IKK95" s="133"/>
      <c r="IKL95" s="133"/>
      <c r="IKM95" s="133"/>
      <c r="IKN95" s="133"/>
      <c r="IKO95" s="133"/>
      <c r="ITO95" s="133"/>
      <c r="ITP95" s="133"/>
      <c r="ITX95" s="133"/>
      <c r="ITY95" s="133"/>
      <c r="ITZ95" s="133"/>
      <c r="IUA95" s="133"/>
      <c r="IUB95" s="133"/>
      <c r="IUC95" s="133"/>
      <c r="IUD95" s="133"/>
      <c r="IUE95" s="133"/>
      <c r="IUF95" s="133"/>
      <c r="IUG95" s="133"/>
      <c r="IUH95" s="133"/>
      <c r="IUI95" s="133"/>
      <c r="IUJ95" s="133"/>
      <c r="IUK95" s="133"/>
      <c r="JDK95" s="133"/>
      <c r="JDL95" s="133"/>
      <c r="JDT95" s="133"/>
      <c r="JDU95" s="133"/>
      <c r="JDV95" s="133"/>
      <c r="JDW95" s="133"/>
      <c r="JDX95" s="133"/>
      <c r="JDY95" s="133"/>
      <c r="JDZ95" s="133"/>
      <c r="JEA95" s="133"/>
      <c r="JEB95" s="133"/>
      <c r="JEC95" s="133"/>
      <c r="JED95" s="133"/>
      <c r="JEE95" s="133"/>
      <c r="JEF95" s="133"/>
      <c r="JEG95" s="133"/>
      <c r="JNG95" s="133"/>
      <c r="JNH95" s="133"/>
      <c r="JNP95" s="133"/>
      <c r="JNQ95" s="133"/>
      <c r="JNR95" s="133"/>
      <c r="JNS95" s="133"/>
      <c r="JNT95" s="133"/>
      <c r="JNU95" s="133"/>
      <c r="JNV95" s="133"/>
      <c r="JNW95" s="133"/>
      <c r="JNX95" s="133"/>
      <c r="JNY95" s="133"/>
      <c r="JNZ95" s="133"/>
      <c r="JOA95" s="133"/>
      <c r="JOB95" s="133"/>
      <c r="JOC95" s="133"/>
      <c r="JXC95" s="133"/>
      <c r="JXD95" s="133"/>
      <c r="JXL95" s="133"/>
      <c r="JXM95" s="133"/>
      <c r="JXN95" s="133"/>
      <c r="JXO95" s="133"/>
      <c r="JXP95" s="133"/>
      <c r="JXQ95" s="133"/>
      <c r="JXR95" s="133"/>
      <c r="JXS95" s="133"/>
      <c r="JXT95" s="133"/>
      <c r="JXU95" s="133"/>
      <c r="JXV95" s="133"/>
      <c r="JXW95" s="133"/>
      <c r="JXX95" s="133"/>
      <c r="JXY95" s="133"/>
      <c r="KGY95" s="133"/>
      <c r="KGZ95" s="133"/>
      <c r="KHH95" s="133"/>
      <c r="KHI95" s="133"/>
      <c r="KHJ95" s="133"/>
      <c r="KHK95" s="133"/>
      <c r="KHL95" s="133"/>
      <c r="KHM95" s="133"/>
      <c r="KHN95" s="133"/>
      <c r="KHO95" s="133"/>
      <c r="KHP95" s="133"/>
      <c r="KHQ95" s="133"/>
      <c r="KHR95" s="133"/>
      <c r="KHS95" s="133"/>
      <c r="KHT95" s="133"/>
      <c r="KHU95" s="133"/>
      <c r="KQU95" s="133"/>
      <c r="KQV95" s="133"/>
      <c r="KRD95" s="133"/>
      <c r="KRE95" s="133"/>
      <c r="KRF95" s="133"/>
      <c r="KRG95" s="133"/>
      <c r="KRH95" s="133"/>
      <c r="KRI95" s="133"/>
      <c r="KRJ95" s="133"/>
      <c r="KRK95" s="133"/>
      <c r="KRL95" s="133"/>
      <c r="KRM95" s="133"/>
      <c r="KRN95" s="133"/>
      <c r="KRO95" s="133"/>
      <c r="KRP95" s="133"/>
      <c r="KRQ95" s="133"/>
      <c r="LAQ95" s="133"/>
      <c r="LAR95" s="133"/>
      <c r="LAZ95" s="133"/>
      <c r="LBA95" s="133"/>
      <c r="LBB95" s="133"/>
      <c r="LBC95" s="133"/>
      <c r="LBD95" s="133"/>
      <c r="LBE95" s="133"/>
      <c r="LBF95" s="133"/>
      <c r="LBG95" s="133"/>
      <c r="LBH95" s="133"/>
      <c r="LBI95" s="133"/>
      <c r="LBJ95" s="133"/>
      <c r="LBK95" s="133"/>
      <c r="LBL95" s="133"/>
      <c r="LBM95" s="133"/>
      <c r="LKM95" s="133"/>
      <c r="LKN95" s="133"/>
      <c r="LKV95" s="133"/>
      <c r="LKW95" s="133"/>
      <c r="LKX95" s="133"/>
      <c r="LKY95" s="133"/>
      <c r="LKZ95" s="133"/>
      <c r="LLA95" s="133"/>
      <c r="LLB95" s="133"/>
      <c r="LLC95" s="133"/>
      <c r="LLD95" s="133"/>
      <c r="LLE95" s="133"/>
      <c r="LLF95" s="133"/>
      <c r="LLG95" s="133"/>
      <c r="LLH95" s="133"/>
      <c r="LLI95" s="133"/>
      <c r="LUI95" s="133"/>
      <c r="LUJ95" s="133"/>
      <c r="LUR95" s="133"/>
      <c r="LUS95" s="133"/>
      <c r="LUT95" s="133"/>
      <c r="LUU95" s="133"/>
      <c r="LUV95" s="133"/>
      <c r="LUW95" s="133"/>
      <c r="LUX95" s="133"/>
      <c r="LUY95" s="133"/>
      <c r="LUZ95" s="133"/>
      <c r="LVA95" s="133"/>
      <c r="LVB95" s="133"/>
      <c r="LVC95" s="133"/>
      <c r="LVD95" s="133"/>
      <c r="LVE95" s="133"/>
      <c r="MEE95" s="133"/>
      <c r="MEF95" s="133"/>
      <c r="MEN95" s="133"/>
      <c r="MEO95" s="133"/>
      <c r="MEP95" s="133"/>
      <c r="MEQ95" s="133"/>
      <c r="MER95" s="133"/>
      <c r="MES95" s="133"/>
      <c r="MET95" s="133"/>
      <c r="MEU95" s="133"/>
      <c r="MEV95" s="133"/>
      <c r="MEW95" s="133"/>
      <c r="MEX95" s="133"/>
      <c r="MEY95" s="133"/>
      <c r="MEZ95" s="133"/>
      <c r="MFA95" s="133"/>
      <c r="MOA95" s="133"/>
      <c r="MOB95" s="133"/>
      <c r="MOJ95" s="133"/>
      <c r="MOK95" s="133"/>
      <c r="MOL95" s="133"/>
      <c r="MOM95" s="133"/>
      <c r="MON95" s="133"/>
      <c r="MOO95" s="133"/>
      <c r="MOP95" s="133"/>
      <c r="MOQ95" s="133"/>
      <c r="MOR95" s="133"/>
      <c r="MOS95" s="133"/>
      <c r="MOT95" s="133"/>
      <c r="MOU95" s="133"/>
      <c r="MOV95" s="133"/>
      <c r="MOW95" s="133"/>
      <c r="MXW95" s="133"/>
      <c r="MXX95" s="133"/>
      <c r="MYF95" s="133"/>
      <c r="MYG95" s="133"/>
      <c r="MYH95" s="133"/>
      <c r="MYI95" s="133"/>
      <c r="MYJ95" s="133"/>
      <c r="MYK95" s="133"/>
      <c r="MYL95" s="133"/>
      <c r="MYM95" s="133"/>
      <c r="MYN95" s="133"/>
      <c r="MYO95" s="133"/>
      <c r="MYP95" s="133"/>
      <c r="MYQ95" s="133"/>
      <c r="MYR95" s="133"/>
      <c r="MYS95" s="133"/>
      <c r="NHS95" s="133"/>
      <c r="NHT95" s="133"/>
      <c r="NIB95" s="133"/>
      <c r="NIC95" s="133"/>
      <c r="NID95" s="133"/>
      <c r="NIE95" s="133"/>
      <c r="NIF95" s="133"/>
      <c r="NIG95" s="133"/>
      <c r="NIH95" s="133"/>
      <c r="NII95" s="133"/>
      <c r="NIJ95" s="133"/>
      <c r="NIK95" s="133"/>
      <c r="NIL95" s="133"/>
      <c r="NIM95" s="133"/>
      <c r="NIN95" s="133"/>
      <c r="NIO95" s="133"/>
      <c r="NRO95" s="133"/>
      <c r="NRP95" s="133"/>
      <c r="NRX95" s="133"/>
      <c r="NRY95" s="133"/>
      <c r="NRZ95" s="133"/>
      <c r="NSA95" s="133"/>
      <c r="NSB95" s="133"/>
      <c r="NSC95" s="133"/>
      <c r="NSD95" s="133"/>
      <c r="NSE95" s="133"/>
      <c r="NSF95" s="133"/>
      <c r="NSG95" s="133"/>
      <c r="NSH95" s="133"/>
      <c r="NSI95" s="133"/>
      <c r="NSJ95" s="133"/>
      <c r="NSK95" s="133"/>
      <c r="OBK95" s="133"/>
      <c r="OBL95" s="133"/>
      <c r="OBT95" s="133"/>
      <c r="OBU95" s="133"/>
      <c r="OBV95" s="133"/>
      <c r="OBW95" s="133"/>
      <c r="OBX95" s="133"/>
      <c r="OBY95" s="133"/>
      <c r="OBZ95" s="133"/>
      <c r="OCA95" s="133"/>
      <c r="OCB95" s="133"/>
      <c r="OCC95" s="133"/>
      <c r="OCD95" s="133"/>
      <c r="OCE95" s="133"/>
      <c r="OCF95" s="133"/>
      <c r="OCG95" s="133"/>
      <c r="OLG95" s="133"/>
      <c r="OLH95" s="133"/>
      <c r="OLP95" s="133"/>
      <c r="OLQ95" s="133"/>
      <c r="OLR95" s="133"/>
      <c r="OLS95" s="133"/>
      <c r="OLT95" s="133"/>
      <c r="OLU95" s="133"/>
      <c r="OLV95" s="133"/>
      <c r="OLW95" s="133"/>
      <c r="OLX95" s="133"/>
      <c r="OLY95" s="133"/>
      <c r="OLZ95" s="133"/>
      <c r="OMA95" s="133"/>
      <c r="OMB95" s="133"/>
      <c r="OMC95" s="133"/>
      <c r="OVC95" s="133"/>
      <c r="OVD95" s="133"/>
      <c r="OVL95" s="133"/>
      <c r="OVM95" s="133"/>
      <c r="OVN95" s="133"/>
      <c r="OVO95" s="133"/>
      <c r="OVP95" s="133"/>
      <c r="OVQ95" s="133"/>
      <c r="OVR95" s="133"/>
      <c r="OVS95" s="133"/>
      <c r="OVT95" s="133"/>
      <c r="OVU95" s="133"/>
      <c r="OVV95" s="133"/>
      <c r="OVW95" s="133"/>
      <c r="OVX95" s="133"/>
      <c r="OVY95" s="133"/>
      <c r="PEY95" s="133"/>
      <c r="PEZ95" s="133"/>
      <c r="PFH95" s="133"/>
      <c r="PFI95" s="133"/>
      <c r="PFJ95" s="133"/>
      <c r="PFK95" s="133"/>
      <c r="PFL95" s="133"/>
      <c r="PFM95" s="133"/>
      <c r="PFN95" s="133"/>
      <c r="PFO95" s="133"/>
      <c r="PFP95" s="133"/>
      <c r="PFQ95" s="133"/>
      <c r="PFR95" s="133"/>
      <c r="PFS95" s="133"/>
      <c r="PFT95" s="133"/>
      <c r="PFU95" s="133"/>
      <c r="POU95" s="133"/>
      <c r="POV95" s="133"/>
      <c r="PPD95" s="133"/>
      <c r="PPE95" s="133"/>
      <c r="PPF95" s="133"/>
      <c r="PPG95" s="133"/>
      <c r="PPH95" s="133"/>
      <c r="PPI95" s="133"/>
      <c r="PPJ95" s="133"/>
      <c r="PPK95" s="133"/>
      <c r="PPL95" s="133"/>
      <c r="PPM95" s="133"/>
      <c r="PPN95" s="133"/>
      <c r="PPO95" s="133"/>
      <c r="PPP95" s="133"/>
      <c r="PPQ95" s="133"/>
      <c r="PYQ95" s="133"/>
      <c r="PYR95" s="133"/>
      <c r="PYZ95" s="133"/>
      <c r="PZA95" s="133"/>
      <c r="PZB95" s="133"/>
      <c r="PZC95" s="133"/>
      <c r="PZD95" s="133"/>
      <c r="PZE95" s="133"/>
      <c r="PZF95" s="133"/>
      <c r="PZG95" s="133"/>
      <c r="PZH95" s="133"/>
      <c r="PZI95" s="133"/>
      <c r="PZJ95" s="133"/>
      <c r="PZK95" s="133"/>
      <c r="PZL95" s="133"/>
      <c r="PZM95" s="133"/>
      <c r="QIM95" s="133"/>
      <c r="QIN95" s="133"/>
      <c r="QIV95" s="133"/>
      <c r="QIW95" s="133"/>
      <c r="QIX95" s="133"/>
      <c r="QIY95" s="133"/>
      <c r="QIZ95" s="133"/>
      <c r="QJA95" s="133"/>
      <c r="QJB95" s="133"/>
      <c r="QJC95" s="133"/>
      <c r="QJD95" s="133"/>
      <c r="QJE95" s="133"/>
      <c r="QJF95" s="133"/>
      <c r="QJG95" s="133"/>
      <c r="QJH95" s="133"/>
      <c r="QJI95" s="133"/>
      <c r="QSI95" s="133"/>
      <c r="QSJ95" s="133"/>
      <c r="QSR95" s="133"/>
      <c r="QSS95" s="133"/>
      <c r="QST95" s="133"/>
      <c r="QSU95" s="133"/>
      <c r="QSV95" s="133"/>
      <c r="QSW95" s="133"/>
      <c r="QSX95" s="133"/>
      <c r="QSY95" s="133"/>
      <c r="QSZ95" s="133"/>
      <c r="QTA95" s="133"/>
      <c r="QTB95" s="133"/>
      <c r="QTC95" s="133"/>
      <c r="QTD95" s="133"/>
      <c r="QTE95" s="133"/>
      <c r="RCE95" s="133"/>
      <c r="RCF95" s="133"/>
      <c r="RCN95" s="133"/>
      <c r="RCO95" s="133"/>
      <c r="RCP95" s="133"/>
      <c r="RCQ95" s="133"/>
      <c r="RCR95" s="133"/>
      <c r="RCS95" s="133"/>
      <c r="RCT95" s="133"/>
      <c r="RCU95" s="133"/>
      <c r="RCV95" s="133"/>
      <c r="RCW95" s="133"/>
      <c r="RCX95" s="133"/>
      <c r="RCY95" s="133"/>
      <c r="RCZ95" s="133"/>
      <c r="RDA95" s="133"/>
      <c r="RMA95" s="133"/>
      <c r="RMB95" s="133"/>
      <c r="RMJ95" s="133"/>
      <c r="RMK95" s="133"/>
      <c r="RML95" s="133"/>
      <c r="RMM95" s="133"/>
      <c r="RMN95" s="133"/>
      <c r="RMO95" s="133"/>
      <c r="RMP95" s="133"/>
      <c r="RMQ95" s="133"/>
      <c r="RMR95" s="133"/>
      <c r="RMS95" s="133"/>
      <c r="RMT95" s="133"/>
      <c r="RMU95" s="133"/>
      <c r="RMV95" s="133"/>
      <c r="RMW95" s="133"/>
      <c r="RVW95" s="133"/>
      <c r="RVX95" s="133"/>
      <c r="RWF95" s="133"/>
      <c r="RWG95" s="133"/>
      <c r="RWH95" s="133"/>
      <c r="RWI95" s="133"/>
      <c r="RWJ95" s="133"/>
      <c r="RWK95" s="133"/>
      <c r="RWL95" s="133"/>
      <c r="RWM95" s="133"/>
      <c r="RWN95" s="133"/>
      <c r="RWO95" s="133"/>
      <c r="RWP95" s="133"/>
      <c r="RWQ95" s="133"/>
      <c r="RWR95" s="133"/>
      <c r="RWS95" s="133"/>
      <c r="SFS95" s="133"/>
      <c r="SFT95" s="133"/>
      <c r="SGB95" s="133"/>
      <c r="SGC95" s="133"/>
      <c r="SGD95" s="133"/>
      <c r="SGE95" s="133"/>
      <c r="SGF95" s="133"/>
      <c r="SGG95" s="133"/>
      <c r="SGH95" s="133"/>
      <c r="SGI95" s="133"/>
      <c r="SGJ95" s="133"/>
      <c r="SGK95" s="133"/>
      <c r="SGL95" s="133"/>
      <c r="SGM95" s="133"/>
      <c r="SGN95" s="133"/>
      <c r="SGO95" s="133"/>
      <c r="SPO95" s="133"/>
      <c r="SPP95" s="133"/>
      <c r="SPX95" s="133"/>
      <c r="SPY95" s="133"/>
      <c r="SPZ95" s="133"/>
      <c r="SQA95" s="133"/>
      <c r="SQB95" s="133"/>
      <c r="SQC95" s="133"/>
      <c r="SQD95" s="133"/>
      <c r="SQE95" s="133"/>
      <c r="SQF95" s="133"/>
      <c r="SQG95" s="133"/>
      <c r="SQH95" s="133"/>
      <c r="SQI95" s="133"/>
      <c r="SQJ95" s="133"/>
      <c r="SQK95" s="133"/>
      <c r="SZK95" s="133"/>
      <c r="SZL95" s="133"/>
      <c r="SZT95" s="133"/>
      <c r="SZU95" s="133"/>
      <c r="SZV95" s="133"/>
      <c r="SZW95" s="133"/>
      <c r="SZX95" s="133"/>
      <c r="SZY95" s="133"/>
      <c r="SZZ95" s="133"/>
      <c r="TAA95" s="133"/>
      <c r="TAB95" s="133"/>
      <c r="TAC95" s="133"/>
      <c r="TAD95" s="133"/>
      <c r="TAE95" s="133"/>
      <c r="TAF95" s="133"/>
      <c r="TAG95" s="133"/>
      <c r="TJG95" s="133"/>
      <c r="TJH95" s="133"/>
      <c r="TJP95" s="133"/>
      <c r="TJQ95" s="133"/>
      <c r="TJR95" s="133"/>
      <c r="TJS95" s="133"/>
      <c r="TJT95" s="133"/>
      <c r="TJU95" s="133"/>
      <c r="TJV95" s="133"/>
      <c r="TJW95" s="133"/>
      <c r="TJX95" s="133"/>
      <c r="TJY95" s="133"/>
      <c r="TJZ95" s="133"/>
      <c r="TKA95" s="133"/>
      <c r="TKB95" s="133"/>
      <c r="TKC95" s="133"/>
      <c r="TTC95" s="133"/>
      <c r="TTD95" s="133"/>
      <c r="TTL95" s="133"/>
      <c r="TTM95" s="133"/>
      <c r="TTN95" s="133"/>
      <c r="TTO95" s="133"/>
      <c r="TTP95" s="133"/>
      <c r="TTQ95" s="133"/>
      <c r="TTR95" s="133"/>
      <c r="TTS95" s="133"/>
      <c r="TTT95" s="133"/>
      <c r="TTU95" s="133"/>
      <c r="TTV95" s="133"/>
      <c r="TTW95" s="133"/>
      <c r="TTX95" s="133"/>
      <c r="TTY95" s="133"/>
      <c r="UCY95" s="133"/>
      <c r="UCZ95" s="133"/>
      <c r="UDH95" s="133"/>
      <c r="UDI95" s="133"/>
      <c r="UDJ95" s="133"/>
      <c r="UDK95" s="133"/>
      <c r="UDL95" s="133"/>
      <c r="UDM95" s="133"/>
      <c r="UDN95" s="133"/>
      <c r="UDO95" s="133"/>
      <c r="UDP95" s="133"/>
      <c r="UDQ95" s="133"/>
      <c r="UDR95" s="133"/>
      <c r="UDS95" s="133"/>
      <c r="UDT95" s="133"/>
      <c r="UDU95" s="133"/>
      <c r="UMU95" s="133"/>
      <c r="UMV95" s="133"/>
      <c r="UND95" s="133"/>
      <c r="UNE95" s="133"/>
      <c r="UNF95" s="133"/>
      <c r="UNG95" s="133"/>
      <c r="UNH95" s="133"/>
      <c r="UNI95" s="133"/>
      <c r="UNJ95" s="133"/>
      <c r="UNK95" s="133"/>
      <c r="UNL95" s="133"/>
      <c r="UNM95" s="133"/>
      <c r="UNN95" s="133"/>
      <c r="UNO95" s="133"/>
      <c r="UNP95" s="133"/>
      <c r="UNQ95" s="133"/>
      <c r="UWQ95" s="133"/>
      <c r="UWR95" s="133"/>
      <c r="UWZ95" s="133"/>
      <c r="UXA95" s="133"/>
      <c r="UXB95" s="133"/>
      <c r="UXC95" s="133"/>
      <c r="UXD95" s="133"/>
      <c r="UXE95" s="133"/>
      <c r="UXF95" s="133"/>
      <c r="UXG95" s="133"/>
      <c r="UXH95" s="133"/>
      <c r="UXI95" s="133"/>
      <c r="UXJ95" s="133"/>
      <c r="UXK95" s="133"/>
      <c r="UXL95" s="133"/>
      <c r="UXM95" s="133"/>
      <c r="VGM95" s="133"/>
      <c r="VGN95" s="133"/>
      <c r="VGV95" s="133"/>
      <c r="VGW95" s="133"/>
      <c r="VGX95" s="133"/>
      <c r="VGY95" s="133"/>
      <c r="VGZ95" s="133"/>
      <c r="VHA95" s="133"/>
      <c r="VHB95" s="133"/>
      <c r="VHC95" s="133"/>
      <c r="VHD95" s="133"/>
      <c r="VHE95" s="133"/>
      <c r="VHF95" s="133"/>
      <c r="VHG95" s="133"/>
      <c r="VHH95" s="133"/>
      <c r="VHI95" s="133"/>
      <c r="VQI95" s="133"/>
      <c r="VQJ95" s="133"/>
      <c r="VQR95" s="133"/>
      <c r="VQS95" s="133"/>
      <c r="VQT95" s="133"/>
      <c r="VQU95" s="133"/>
      <c r="VQV95" s="133"/>
      <c r="VQW95" s="133"/>
      <c r="VQX95" s="133"/>
      <c r="VQY95" s="133"/>
      <c r="VQZ95" s="133"/>
      <c r="VRA95" s="133"/>
      <c r="VRB95" s="133"/>
      <c r="VRC95" s="133"/>
      <c r="VRD95" s="133"/>
      <c r="VRE95" s="133"/>
      <c r="WAE95" s="133"/>
      <c r="WAF95" s="133"/>
      <c r="WAN95" s="133"/>
      <c r="WAO95" s="133"/>
      <c r="WAP95" s="133"/>
      <c r="WAQ95" s="133"/>
      <c r="WAR95" s="133"/>
      <c r="WAS95" s="133"/>
      <c r="WAT95" s="133"/>
      <c r="WAU95" s="133"/>
      <c r="WAV95" s="133"/>
      <c r="WAW95" s="133"/>
      <c r="WAX95" s="133"/>
      <c r="WAY95" s="133"/>
      <c r="WAZ95" s="133"/>
      <c r="WBA95" s="133"/>
      <c r="WKA95" s="133"/>
      <c r="WKB95" s="133"/>
      <c r="WKJ95" s="133"/>
      <c r="WKK95" s="133"/>
      <c r="WKL95" s="133"/>
      <c r="WKM95" s="133"/>
      <c r="WKN95" s="133"/>
      <c r="WKO95" s="133"/>
      <c r="WKP95" s="133"/>
      <c r="WKQ95" s="133"/>
      <c r="WKR95" s="133"/>
      <c r="WKS95" s="133"/>
      <c r="WKT95" s="133"/>
      <c r="WKU95" s="133"/>
      <c r="WKV95" s="133"/>
      <c r="WKW95" s="133"/>
      <c r="WTW95" s="133"/>
      <c r="WTX95" s="133"/>
      <c r="WUF95" s="133"/>
      <c r="WUG95" s="133"/>
      <c r="WUH95" s="133"/>
      <c r="WUI95" s="133"/>
      <c r="WUJ95" s="133"/>
      <c r="WUK95" s="133"/>
      <c r="WUL95" s="133"/>
      <c r="WUM95" s="133"/>
      <c r="WUN95" s="133"/>
      <c r="WUO95" s="133"/>
      <c r="WUP95" s="133"/>
      <c r="WUQ95" s="133"/>
      <c r="WUR95" s="133"/>
      <c r="WUS95" s="133"/>
    </row>
    <row r="96" spans="1:1009 1243:2033 2267:3057 3291:4081 4315:5105 5339:6129 6363:7153 7387:8177 8411:9201 9435:10225 10459:11249 11483:12273 12507:13297 13531:14321 14555:15345 15579:16113" s="271" customFormat="1">
      <c r="A96" s="265" t="s">
        <v>79</v>
      </c>
      <c r="B96" s="266" t="s">
        <v>447</v>
      </c>
      <c r="C96" s="267"/>
      <c r="D96" s="268">
        <v>10213.697970000001</v>
      </c>
      <c r="E96" s="268">
        <v>0</v>
      </c>
      <c r="F96" s="268">
        <v>10213.697970000001</v>
      </c>
      <c r="G96" s="245">
        <v>0</v>
      </c>
      <c r="H96" s="229">
        <f t="shared" si="6"/>
        <v>9254.2430299999996</v>
      </c>
      <c r="I96" s="269">
        <f>SUM(I97:I104)</f>
        <v>7703.2550300000003</v>
      </c>
      <c r="J96" s="269">
        <f>SUM(J97:J104)</f>
        <v>1550.9880000000001</v>
      </c>
      <c r="K96" s="269">
        <f>SUM(K97:K104)</f>
        <v>0</v>
      </c>
      <c r="L96" s="269">
        <f>SUM(L97:L104)</f>
        <v>0</v>
      </c>
      <c r="M96" s="270"/>
      <c r="HK96" s="131"/>
      <c r="HL96" s="131"/>
      <c r="HT96" s="131"/>
      <c r="HU96" s="131"/>
      <c r="HV96" s="131"/>
      <c r="HW96" s="131"/>
      <c r="HX96" s="131"/>
      <c r="HY96" s="131"/>
      <c r="HZ96" s="131"/>
      <c r="IA96" s="131"/>
      <c r="IB96" s="131"/>
      <c r="IC96" s="131"/>
      <c r="ID96" s="131"/>
      <c r="IE96" s="131"/>
      <c r="IF96" s="131"/>
      <c r="IG96" s="131"/>
      <c r="RG96" s="131"/>
      <c r="RH96" s="131"/>
      <c r="RP96" s="131"/>
      <c r="RQ96" s="131"/>
      <c r="RR96" s="131"/>
      <c r="RS96" s="131"/>
      <c r="RT96" s="131"/>
      <c r="RU96" s="131"/>
      <c r="RV96" s="131"/>
      <c r="RW96" s="131"/>
      <c r="RX96" s="131"/>
      <c r="RY96" s="131"/>
      <c r="RZ96" s="131"/>
      <c r="SA96" s="131"/>
      <c r="SB96" s="131"/>
      <c r="SC96" s="131"/>
      <c r="ABC96" s="131"/>
      <c r="ABD96" s="131"/>
      <c r="ABL96" s="131"/>
      <c r="ABM96" s="131"/>
      <c r="ABN96" s="131"/>
      <c r="ABO96" s="131"/>
      <c r="ABP96" s="131"/>
      <c r="ABQ96" s="131"/>
      <c r="ABR96" s="131"/>
      <c r="ABS96" s="131"/>
      <c r="ABT96" s="131"/>
      <c r="ABU96" s="131"/>
      <c r="ABV96" s="131"/>
      <c r="ABW96" s="131"/>
      <c r="ABX96" s="131"/>
      <c r="ABY96" s="131"/>
      <c r="AKY96" s="131"/>
      <c r="AKZ96" s="131"/>
      <c r="ALH96" s="131"/>
      <c r="ALI96" s="131"/>
      <c r="ALJ96" s="131"/>
      <c r="ALK96" s="131"/>
      <c r="ALL96" s="131"/>
      <c r="ALM96" s="131"/>
      <c r="ALN96" s="131"/>
      <c r="ALO96" s="131"/>
      <c r="ALP96" s="131"/>
      <c r="ALQ96" s="131"/>
      <c r="ALR96" s="131"/>
      <c r="ALS96" s="131"/>
      <c r="ALT96" s="131"/>
      <c r="ALU96" s="131"/>
      <c r="AUU96" s="131"/>
      <c r="AUV96" s="131"/>
      <c r="AVD96" s="131"/>
      <c r="AVE96" s="131"/>
      <c r="AVF96" s="131"/>
      <c r="AVG96" s="131"/>
      <c r="AVH96" s="131"/>
      <c r="AVI96" s="131"/>
      <c r="AVJ96" s="131"/>
      <c r="AVK96" s="131"/>
      <c r="AVL96" s="131"/>
      <c r="AVM96" s="131"/>
      <c r="AVN96" s="131"/>
      <c r="AVO96" s="131"/>
      <c r="AVP96" s="131"/>
      <c r="AVQ96" s="131"/>
      <c r="BEQ96" s="131"/>
      <c r="BER96" s="131"/>
      <c r="BEZ96" s="131"/>
      <c r="BFA96" s="131"/>
      <c r="BFB96" s="131"/>
      <c r="BFC96" s="131"/>
      <c r="BFD96" s="131"/>
      <c r="BFE96" s="131"/>
      <c r="BFF96" s="131"/>
      <c r="BFG96" s="131"/>
      <c r="BFH96" s="131"/>
      <c r="BFI96" s="131"/>
      <c r="BFJ96" s="131"/>
      <c r="BFK96" s="131"/>
      <c r="BFL96" s="131"/>
      <c r="BFM96" s="131"/>
      <c r="BOM96" s="131"/>
      <c r="BON96" s="131"/>
      <c r="BOV96" s="131"/>
      <c r="BOW96" s="131"/>
      <c r="BOX96" s="131"/>
      <c r="BOY96" s="131"/>
      <c r="BOZ96" s="131"/>
      <c r="BPA96" s="131"/>
      <c r="BPB96" s="131"/>
      <c r="BPC96" s="131"/>
      <c r="BPD96" s="131"/>
      <c r="BPE96" s="131"/>
      <c r="BPF96" s="131"/>
      <c r="BPG96" s="131"/>
      <c r="BPH96" s="131"/>
      <c r="BPI96" s="131"/>
      <c r="BYI96" s="131"/>
      <c r="BYJ96" s="131"/>
      <c r="BYR96" s="131"/>
      <c r="BYS96" s="131"/>
      <c r="BYT96" s="131"/>
      <c r="BYU96" s="131"/>
      <c r="BYV96" s="131"/>
      <c r="BYW96" s="131"/>
      <c r="BYX96" s="131"/>
      <c r="BYY96" s="131"/>
      <c r="BYZ96" s="131"/>
      <c r="BZA96" s="131"/>
      <c r="BZB96" s="131"/>
      <c r="BZC96" s="131"/>
      <c r="BZD96" s="131"/>
      <c r="BZE96" s="131"/>
      <c r="CIE96" s="131"/>
      <c r="CIF96" s="131"/>
      <c r="CIN96" s="131"/>
      <c r="CIO96" s="131"/>
      <c r="CIP96" s="131"/>
      <c r="CIQ96" s="131"/>
      <c r="CIR96" s="131"/>
      <c r="CIS96" s="131"/>
      <c r="CIT96" s="131"/>
      <c r="CIU96" s="131"/>
      <c r="CIV96" s="131"/>
      <c r="CIW96" s="131"/>
      <c r="CIX96" s="131"/>
      <c r="CIY96" s="131"/>
      <c r="CIZ96" s="131"/>
      <c r="CJA96" s="131"/>
      <c r="CSA96" s="131"/>
      <c r="CSB96" s="131"/>
      <c r="CSJ96" s="131"/>
      <c r="CSK96" s="131"/>
      <c r="CSL96" s="131"/>
      <c r="CSM96" s="131"/>
      <c r="CSN96" s="131"/>
      <c r="CSO96" s="131"/>
      <c r="CSP96" s="131"/>
      <c r="CSQ96" s="131"/>
      <c r="CSR96" s="131"/>
      <c r="CSS96" s="131"/>
      <c r="CST96" s="131"/>
      <c r="CSU96" s="131"/>
      <c r="CSV96" s="131"/>
      <c r="CSW96" s="131"/>
      <c r="DBW96" s="131"/>
      <c r="DBX96" s="131"/>
      <c r="DCF96" s="131"/>
      <c r="DCG96" s="131"/>
      <c r="DCH96" s="131"/>
      <c r="DCI96" s="131"/>
      <c r="DCJ96" s="131"/>
      <c r="DCK96" s="131"/>
      <c r="DCL96" s="131"/>
      <c r="DCM96" s="131"/>
      <c r="DCN96" s="131"/>
      <c r="DCO96" s="131"/>
      <c r="DCP96" s="131"/>
      <c r="DCQ96" s="131"/>
      <c r="DCR96" s="131"/>
      <c r="DCS96" s="131"/>
      <c r="DLS96" s="131"/>
      <c r="DLT96" s="131"/>
      <c r="DMB96" s="131"/>
      <c r="DMC96" s="131"/>
      <c r="DMD96" s="131"/>
      <c r="DME96" s="131"/>
      <c r="DMF96" s="131"/>
      <c r="DMG96" s="131"/>
      <c r="DMH96" s="131"/>
      <c r="DMI96" s="131"/>
      <c r="DMJ96" s="131"/>
      <c r="DMK96" s="131"/>
      <c r="DML96" s="131"/>
      <c r="DMM96" s="131"/>
      <c r="DMN96" s="131"/>
      <c r="DMO96" s="131"/>
      <c r="DVO96" s="131"/>
      <c r="DVP96" s="131"/>
      <c r="DVX96" s="131"/>
      <c r="DVY96" s="131"/>
      <c r="DVZ96" s="131"/>
      <c r="DWA96" s="131"/>
      <c r="DWB96" s="131"/>
      <c r="DWC96" s="131"/>
      <c r="DWD96" s="131"/>
      <c r="DWE96" s="131"/>
      <c r="DWF96" s="131"/>
      <c r="DWG96" s="131"/>
      <c r="DWH96" s="131"/>
      <c r="DWI96" s="131"/>
      <c r="DWJ96" s="131"/>
      <c r="DWK96" s="131"/>
      <c r="EFK96" s="131"/>
      <c r="EFL96" s="131"/>
      <c r="EFT96" s="131"/>
      <c r="EFU96" s="131"/>
      <c r="EFV96" s="131"/>
      <c r="EFW96" s="131"/>
      <c r="EFX96" s="131"/>
      <c r="EFY96" s="131"/>
      <c r="EFZ96" s="131"/>
      <c r="EGA96" s="131"/>
      <c r="EGB96" s="131"/>
      <c r="EGC96" s="131"/>
      <c r="EGD96" s="131"/>
      <c r="EGE96" s="131"/>
      <c r="EGF96" s="131"/>
      <c r="EGG96" s="131"/>
      <c r="EPG96" s="131"/>
      <c r="EPH96" s="131"/>
      <c r="EPP96" s="131"/>
      <c r="EPQ96" s="131"/>
      <c r="EPR96" s="131"/>
      <c r="EPS96" s="131"/>
      <c r="EPT96" s="131"/>
      <c r="EPU96" s="131"/>
      <c r="EPV96" s="131"/>
      <c r="EPW96" s="131"/>
      <c r="EPX96" s="131"/>
      <c r="EPY96" s="131"/>
      <c r="EPZ96" s="131"/>
      <c r="EQA96" s="131"/>
      <c r="EQB96" s="131"/>
      <c r="EQC96" s="131"/>
      <c r="EZC96" s="131"/>
      <c r="EZD96" s="131"/>
      <c r="EZL96" s="131"/>
      <c r="EZM96" s="131"/>
      <c r="EZN96" s="131"/>
      <c r="EZO96" s="131"/>
      <c r="EZP96" s="131"/>
      <c r="EZQ96" s="131"/>
      <c r="EZR96" s="131"/>
      <c r="EZS96" s="131"/>
      <c r="EZT96" s="131"/>
      <c r="EZU96" s="131"/>
      <c r="EZV96" s="131"/>
      <c r="EZW96" s="131"/>
      <c r="EZX96" s="131"/>
      <c r="EZY96" s="131"/>
      <c r="FIY96" s="131"/>
      <c r="FIZ96" s="131"/>
      <c r="FJH96" s="131"/>
      <c r="FJI96" s="131"/>
      <c r="FJJ96" s="131"/>
      <c r="FJK96" s="131"/>
      <c r="FJL96" s="131"/>
      <c r="FJM96" s="131"/>
      <c r="FJN96" s="131"/>
      <c r="FJO96" s="131"/>
      <c r="FJP96" s="131"/>
      <c r="FJQ96" s="131"/>
      <c r="FJR96" s="131"/>
      <c r="FJS96" s="131"/>
      <c r="FJT96" s="131"/>
      <c r="FJU96" s="131"/>
      <c r="FSU96" s="131"/>
      <c r="FSV96" s="131"/>
      <c r="FTD96" s="131"/>
      <c r="FTE96" s="131"/>
      <c r="FTF96" s="131"/>
      <c r="FTG96" s="131"/>
      <c r="FTH96" s="131"/>
      <c r="FTI96" s="131"/>
      <c r="FTJ96" s="131"/>
      <c r="FTK96" s="131"/>
      <c r="FTL96" s="131"/>
      <c r="FTM96" s="131"/>
      <c r="FTN96" s="131"/>
      <c r="FTO96" s="131"/>
      <c r="FTP96" s="131"/>
      <c r="FTQ96" s="131"/>
      <c r="GCQ96" s="131"/>
      <c r="GCR96" s="131"/>
      <c r="GCZ96" s="131"/>
      <c r="GDA96" s="131"/>
      <c r="GDB96" s="131"/>
      <c r="GDC96" s="131"/>
      <c r="GDD96" s="131"/>
      <c r="GDE96" s="131"/>
      <c r="GDF96" s="131"/>
      <c r="GDG96" s="131"/>
      <c r="GDH96" s="131"/>
      <c r="GDI96" s="131"/>
      <c r="GDJ96" s="131"/>
      <c r="GDK96" s="131"/>
      <c r="GDL96" s="131"/>
      <c r="GDM96" s="131"/>
      <c r="GMM96" s="131"/>
      <c r="GMN96" s="131"/>
      <c r="GMV96" s="131"/>
      <c r="GMW96" s="131"/>
      <c r="GMX96" s="131"/>
      <c r="GMY96" s="131"/>
      <c r="GMZ96" s="131"/>
      <c r="GNA96" s="131"/>
      <c r="GNB96" s="131"/>
      <c r="GNC96" s="131"/>
      <c r="GND96" s="131"/>
      <c r="GNE96" s="131"/>
      <c r="GNF96" s="131"/>
      <c r="GNG96" s="131"/>
      <c r="GNH96" s="131"/>
      <c r="GNI96" s="131"/>
      <c r="GWI96" s="131"/>
      <c r="GWJ96" s="131"/>
      <c r="GWR96" s="131"/>
      <c r="GWS96" s="131"/>
      <c r="GWT96" s="131"/>
      <c r="GWU96" s="131"/>
      <c r="GWV96" s="131"/>
      <c r="GWW96" s="131"/>
      <c r="GWX96" s="131"/>
      <c r="GWY96" s="131"/>
      <c r="GWZ96" s="131"/>
      <c r="GXA96" s="131"/>
      <c r="GXB96" s="131"/>
      <c r="GXC96" s="131"/>
      <c r="GXD96" s="131"/>
      <c r="GXE96" s="131"/>
      <c r="HGE96" s="131"/>
      <c r="HGF96" s="131"/>
      <c r="HGN96" s="131"/>
      <c r="HGO96" s="131"/>
      <c r="HGP96" s="131"/>
      <c r="HGQ96" s="131"/>
      <c r="HGR96" s="131"/>
      <c r="HGS96" s="131"/>
      <c r="HGT96" s="131"/>
      <c r="HGU96" s="131"/>
      <c r="HGV96" s="131"/>
      <c r="HGW96" s="131"/>
      <c r="HGX96" s="131"/>
      <c r="HGY96" s="131"/>
      <c r="HGZ96" s="131"/>
      <c r="HHA96" s="131"/>
      <c r="HQA96" s="131"/>
      <c r="HQB96" s="131"/>
      <c r="HQJ96" s="131"/>
      <c r="HQK96" s="131"/>
      <c r="HQL96" s="131"/>
      <c r="HQM96" s="131"/>
      <c r="HQN96" s="131"/>
      <c r="HQO96" s="131"/>
      <c r="HQP96" s="131"/>
      <c r="HQQ96" s="131"/>
      <c r="HQR96" s="131"/>
      <c r="HQS96" s="131"/>
      <c r="HQT96" s="131"/>
      <c r="HQU96" s="131"/>
      <c r="HQV96" s="131"/>
      <c r="HQW96" s="131"/>
      <c r="HZW96" s="131"/>
      <c r="HZX96" s="131"/>
      <c r="IAF96" s="131"/>
      <c r="IAG96" s="131"/>
      <c r="IAH96" s="131"/>
      <c r="IAI96" s="131"/>
      <c r="IAJ96" s="131"/>
      <c r="IAK96" s="131"/>
      <c r="IAL96" s="131"/>
      <c r="IAM96" s="131"/>
      <c r="IAN96" s="131"/>
      <c r="IAO96" s="131"/>
      <c r="IAP96" s="131"/>
      <c r="IAQ96" s="131"/>
      <c r="IAR96" s="131"/>
      <c r="IAS96" s="131"/>
      <c r="IJS96" s="131"/>
      <c r="IJT96" s="131"/>
      <c r="IKB96" s="131"/>
      <c r="IKC96" s="131"/>
      <c r="IKD96" s="131"/>
      <c r="IKE96" s="131"/>
      <c r="IKF96" s="131"/>
      <c r="IKG96" s="131"/>
      <c r="IKH96" s="131"/>
      <c r="IKI96" s="131"/>
      <c r="IKJ96" s="131"/>
      <c r="IKK96" s="131"/>
      <c r="IKL96" s="131"/>
      <c r="IKM96" s="131"/>
      <c r="IKN96" s="131"/>
      <c r="IKO96" s="131"/>
      <c r="ITO96" s="131"/>
      <c r="ITP96" s="131"/>
      <c r="ITX96" s="131"/>
      <c r="ITY96" s="131"/>
      <c r="ITZ96" s="131"/>
      <c r="IUA96" s="131"/>
      <c r="IUB96" s="131"/>
      <c r="IUC96" s="131"/>
      <c r="IUD96" s="131"/>
      <c r="IUE96" s="131"/>
      <c r="IUF96" s="131"/>
      <c r="IUG96" s="131"/>
      <c r="IUH96" s="131"/>
      <c r="IUI96" s="131"/>
      <c r="IUJ96" s="131"/>
      <c r="IUK96" s="131"/>
      <c r="JDK96" s="131"/>
      <c r="JDL96" s="131"/>
      <c r="JDT96" s="131"/>
      <c r="JDU96" s="131"/>
      <c r="JDV96" s="131"/>
      <c r="JDW96" s="131"/>
      <c r="JDX96" s="131"/>
      <c r="JDY96" s="131"/>
      <c r="JDZ96" s="131"/>
      <c r="JEA96" s="131"/>
      <c r="JEB96" s="131"/>
      <c r="JEC96" s="131"/>
      <c r="JED96" s="131"/>
      <c r="JEE96" s="131"/>
      <c r="JEF96" s="131"/>
      <c r="JEG96" s="131"/>
      <c r="JNG96" s="131"/>
      <c r="JNH96" s="131"/>
      <c r="JNP96" s="131"/>
      <c r="JNQ96" s="131"/>
      <c r="JNR96" s="131"/>
      <c r="JNS96" s="131"/>
      <c r="JNT96" s="131"/>
      <c r="JNU96" s="131"/>
      <c r="JNV96" s="131"/>
      <c r="JNW96" s="131"/>
      <c r="JNX96" s="131"/>
      <c r="JNY96" s="131"/>
      <c r="JNZ96" s="131"/>
      <c r="JOA96" s="131"/>
      <c r="JOB96" s="131"/>
      <c r="JOC96" s="131"/>
      <c r="JXC96" s="131"/>
      <c r="JXD96" s="131"/>
      <c r="JXL96" s="131"/>
      <c r="JXM96" s="131"/>
      <c r="JXN96" s="131"/>
      <c r="JXO96" s="131"/>
      <c r="JXP96" s="131"/>
      <c r="JXQ96" s="131"/>
      <c r="JXR96" s="131"/>
      <c r="JXS96" s="131"/>
      <c r="JXT96" s="131"/>
      <c r="JXU96" s="131"/>
      <c r="JXV96" s="131"/>
      <c r="JXW96" s="131"/>
      <c r="JXX96" s="131"/>
      <c r="JXY96" s="131"/>
      <c r="KGY96" s="131"/>
      <c r="KGZ96" s="131"/>
      <c r="KHH96" s="131"/>
      <c r="KHI96" s="131"/>
      <c r="KHJ96" s="131"/>
      <c r="KHK96" s="131"/>
      <c r="KHL96" s="131"/>
      <c r="KHM96" s="131"/>
      <c r="KHN96" s="131"/>
      <c r="KHO96" s="131"/>
      <c r="KHP96" s="131"/>
      <c r="KHQ96" s="131"/>
      <c r="KHR96" s="131"/>
      <c r="KHS96" s="131"/>
      <c r="KHT96" s="131"/>
      <c r="KHU96" s="131"/>
      <c r="KQU96" s="131"/>
      <c r="KQV96" s="131"/>
      <c r="KRD96" s="131"/>
      <c r="KRE96" s="131"/>
      <c r="KRF96" s="131"/>
      <c r="KRG96" s="131"/>
      <c r="KRH96" s="131"/>
      <c r="KRI96" s="131"/>
      <c r="KRJ96" s="131"/>
      <c r="KRK96" s="131"/>
      <c r="KRL96" s="131"/>
      <c r="KRM96" s="131"/>
      <c r="KRN96" s="131"/>
      <c r="KRO96" s="131"/>
      <c r="KRP96" s="131"/>
      <c r="KRQ96" s="131"/>
      <c r="LAQ96" s="131"/>
      <c r="LAR96" s="131"/>
      <c r="LAZ96" s="131"/>
      <c r="LBA96" s="131"/>
      <c r="LBB96" s="131"/>
      <c r="LBC96" s="131"/>
      <c r="LBD96" s="131"/>
      <c r="LBE96" s="131"/>
      <c r="LBF96" s="131"/>
      <c r="LBG96" s="131"/>
      <c r="LBH96" s="131"/>
      <c r="LBI96" s="131"/>
      <c r="LBJ96" s="131"/>
      <c r="LBK96" s="131"/>
      <c r="LBL96" s="131"/>
      <c r="LBM96" s="131"/>
      <c r="LKM96" s="131"/>
      <c r="LKN96" s="131"/>
      <c r="LKV96" s="131"/>
      <c r="LKW96" s="131"/>
      <c r="LKX96" s="131"/>
      <c r="LKY96" s="131"/>
      <c r="LKZ96" s="131"/>
      <c r="LLA96" s="131"/>
      <c r="LLB96" s="131"/>
      <c r="LLC96" s="131"/>
      <c r="LLD96" s="131"/>
      <c r="LLE96" s="131"/>
      <c r="LLF96" s="131"/>
      <c r="LLG96" s="131"/>
      <c r="LLH96" s="131"/>
      <c r="LLI96" s="131"/>
      <c r="LUI96" s="131"/>
      <c r="LUJ96" s="131"/>
      <c r="LUR96" s="131"/>
      <c r="LUS96" s="131"/>
      <c r="LUT96" s="131"/>
      <c r="LUU96" s="131"/>
      <c r="LUV96" s="131"/>
      <c r="LUW96" s="131"/>
      <c r="LUX96" s="131"/>
      <c r="LUY96" s="131"/>
      <c r="LUZ96" s="131"/>
      <c r="LVA96" s="131"/>
      <c r="LVB96" s="131"/>
      <c r="LVC96" s="131"/>
      <c r="LVD96" s="131"/>
      <c r="LVE96" s="131"/>
      <c r="MEE96" s="131"/>
      <c r="MEF96" s="131"/>
      <c r="MEN96" s="131"/>
      <c r="MEO96" s="131"/>
      <c r="MEP96" s="131"/>
      <c r="MEQ96" s="131"/>
      <c r="MER96" s="131"/>
      <c r="MES96" s="131"/>
      <c r="MET96" s="131"/>
      <c r="MEU96" s="131"/>
      <c r="MEV96" s="131"/>
      <c r="MEW96" s="131"/>
      <c r="MEX96" s="131"/>
      <c r="MEY96" s="131"/>
      <c r="MEZ96" s="131"/>
      <c r="MFA96" s="131"/>
      <c r="MOA96" s="131"/>
      <c r="MOB96" s="131"/>
      <c r="MOJ96" s="131"/>
      <c r="MOK96" s="131"/>
      <c r="MOL96" s="131"/>
      <c r="MOM96" s="131"/>
      <c r="MON96" s="131"/>
      <c r="MOO96" s="131"/>
      <c r="MOP96" s="131"/>
      <c r="MOQ96" s="131"/>
      <c r="MOR96" s="131"/>
      <c r="MOS96" s="131"/>
      <c r="MOT96" s="131"/>
      <c r="MOU96" s="131"/>
      <c r="MOV96" s="131"/>
      <c r="MOW96" s="131"/>
      <c r="MXW96" s="131"/>
      <c r="MXX96" s="131"/>
      <c r="MYF96" s="131"/>
      <c r="MYG96" s="131"/>
      <c r="MYH96" s="131"/>
      <c r="MYI96" s="131"/>
      <c r="MYJ96" s="131"/>
      <c r="MYK96" s="131"/>
      <c r="MYL96" s="131"/>
      <c r="MYM96" s="131"/>
      <c r="MYN96" s="131"/>
      <c r="MYO96" s="131"/>
      <c r="MYP96" s="131"/>
      <c r="MYQ96" s="131"/>
      <c r="MYR96" s="131"/>
      <c r="MYS96" s="131"/>
      <c r="NHS96" s="131"/>
      <c r="NHT96" s="131"/>
      <c r="NIB96" s="131"/>
      <c r="NIC96" s="131"/>
      <c r="NID96" s="131"/>
      <c r="NIE96" s="131"/>
      <c r="NIF96" s="131"/>
      <c r="NIG96" s="131"/>
      <c r="NIH96" s="131"/>
      <c r="NII96" s="131"/>
      <c r="NIJ96" s="131"/>
      <c r="NIK96" s="131"/>
      <c r="NIL96" s="131"/>
      <c r="NIM96" s="131"/>
      <c r="NIN96" s="131"/>
      <c r="NIO96" s="131"/>
      <c r="NRO96" s="131"/>
      <c r="NRP96" s="131"/>
      <c r="NRX96" s="131"/>
      <c r="NRY96" s="131"/>
      <c r="NRZ96" s="131"/>
      <c r="NSA96" s="131"/>
      <c r="NSB96" s="131"/>
      <c r="NSC96" s="131"/>
      <c r="NSD96" s="131"/>
      <c r="NSE96" s="131"/>
      <c r="NSF96" s="131"/>
      <c r="NSG96" s="131"/>
      <c r="NSH96" s="131"/>
      <c r="NSI96" s="131"/>
      <c r="NSJ96" s="131"/>
      <c r="NSK96" s="131"/>
      <c r="OBK96" s="131"/>
      <c r="OBL96" s="131"/>
      <c r="OBT96" s="131"/>
      <c r="OBU96" s="131"/>
      <c r="OBV96" s="131"/>
      <c r="OBW96" s="131"/>
      <c r="OBX96" s="131"/>
      <c r="OBY96" s="131"/>
      <c r="OBZ96" s="131"/>
      <c r="OCA96" s="131"/>
      <c r="OCB96" s="131"/>
      <c r="OCC96" s="131"/>
      <c r="OCD96" s="131"/>
      <c r="OCE96" s="131"/>
      <c r="OCF96" s="131"/>
      <c r="OCG96" s="131"/>
      <c r="OLG96" s="131"/>
      <c r="OLH96" s="131"/>
      <c r="OLP96" s="131"/>
      <c r="OLQ96" s="131"/>
      <c r="OLR96" s="131"/>
      <c r="OLS96" s="131"/>
      <c r="OLT96" s="131"/>
      <c r="OLU96" s="131"/>
      <c r="OLV96" s="131"/>
      <c r="OLW96" s="131"/>
      <c r="OLX96" s="131"/>
      <c r="OLY96" s="131"/>
      <c r="OLZ96" s="131"/>
      <c r="OMA96" s="131"/>
      <c r="OMB96" s="131"/>
      <c r="OMC96" s="131"/>
      <c r="OVC96" s="131"/>
      <c r="OVD96" s="131"/>
      <c r="OVL96" s="131"/>
      <c r="OVM96" s="131"/>
      <c r="OVN96" s="131"/>
      <c r="OVO96" s="131"/>
      <c r="OVP96" s="131"/>
      <c r="OVQ96" s="131"/>
      <c r="OVR96" s="131"/>
      <c r="OVS96" s="131"/>
      <c r="OVT96" s="131"/>
      <c r="OVU96" s="131"/>
      <c r="OVV96" s="131"/>
      <c r="OVW96" s="131"/>
      <c r="OVX96" s="131"/>
      <c r="OVY96" s="131"/>
      <c r="PEY96" s="131"/>
      <c r="PEZ96" s="131"/>
      <c r="PFH96" s="131"/>
      <c r="PFI96" s="131"/>
      <c r="PFJ96" s="131"/>
      <c r="PFK96" s="131"/>
      <c r="PFL96" s="131"/>
      <c r="PFM96" s="131"/>
      <c r="PFN96" s="131"/>
      <c r="PFO96" s="131"/>
      <c r="PFP96" s="131"/>
      <c r="PFQ96" s="131"/>
      <c r="PFR96" s="131"/>
      <c r="PFS96" s="131"/>
      <c r="PFT96" s="131"/>
      <c r="PFU96" s="131"/>
      <c r="POU96" s="131"/>
      <c r="POV96" s="131"/>
      <c r="PPD96" s="131"/>
      <c r="PPE96" s="131"/>
      <c r="PPF96" s="131"/>
      <c r="PPG96" s="131"/>
      <c r="PPH96" s="131"/>
      <c r="PPI96" s="131"/>
      <c r="PPJ96" s="131"/>
      <c r="PPK96" s="131"/>
      <c r="PPL96" s="131"/>
      <c r="PPM96" s="131"/>
      <c r="PPN96" s="131"/>
      <c r="PPO96" s="131"/>
      <c r="PPP96" s="131"/>
      <c r="PPQ96" s="131"/>
      <c r="PYQ96" s="131"/>
      <c r="PYR96" s="131"/>
      <c r="PYZ96" s="131"/>
      <c r="PZA96" s="131"/>
      <c r="PZB96" s="131"/>
      <c r="PZC96" s="131"/>
      <c r="PZD96" s="131"/>
      <c r="PZE96" s="131"/>
      <c r="PZF96" s="131"/>
      <c r="PZG96" s="131"/>
      <c r="PZH96" s="131"/>
      <c r="PZI96" s="131"/>
      <c r="PZJ96" s="131"/>
      <c r="PZK96" s="131"/>
      <c r="PZL96" s="131"/>
      <c r="PZM96" s="131"/>
      <c r="QIM96" s="131"/>
      <c r="QIN96" s="131"/>
      <c r="QIV96" s="131"/>
      <c r="QIW96" s="131"/>
      <c r="QIX96" s="131"/>
      <c r="QIY96" s="131"/>
      <c r="QIZ96" s="131"/>
      <c r="QJA96" s="131"/>
      <c r="QJB96" s="131"/>
      <c r="QJC96" s="131"/>
      <c r="QJD96" s="131"/>
      <c r="QJE96" s="131"/>
      <c r="QJF96" s="131"/>
      <c r="QJG96" s="131"/>
      <c r="QJH96" s="131"/>
      <c r="QJI96" s="131"/>
      <c r="QSI96" s="131"/>
      <c r="QSJ96" s="131"/>
      <c r="QSR96" s="131"/>
      <c r="QSS96" s="131"/>
      <c r="QST96" s="131"/>
      <c r="QSU96" s="131"/>
      <c r="QSV96" s="131"/>
      <c r="QSW96" s="131"/>
      <c r="QSX96" s="131"/>
      <c r="QSY96" s="131"/>
      <c r="QSZ96" s="131"/>
      <c r="QTA96" s="131"/>
      <c r="QTB96" s="131"/>
      <c r="QTC96" s="131"/>
      <c r="QTD96" s="131"/>
      <c r="QTE96" s="131"/>
      <c r="RCE96" s="131"/>
      <c r="RCF96" s="131"/>
      <c r="RCN96" s="131"/>
      <c r="RCO96" s="131"/>
      <c r="RCP96" s="131"/>
      <c r="RCQ96" s="131"/>
      <c r="RCR96" s="131"/>
      <c r="RCS96" s="131"/>
      <c r="RCT96" s="131"/>
      <c r="RCU96" s="131"/>
      <c r="RCV96" s="131"/>
      <c r="RCW96" s="131"/>
      <c r="RCX96" s="131"/>
      <c r="RCY96" s="131"/>
      <c r="RCZ96" s="131"/>
      <c r="RDA96" s="131"/>
      <c r="RMA96" s="131"/>
      <c r="RMB96" s="131"/>
      <c r="RMJ96" s="131"/>
      <c r="RMK96" s="131"/>
      <c r="RML96" s="131"/>
      <c r="RMM96" s="131"/>
      <c r="RMN96" s="131"/>
      <c r="RMO96" s="131"/>
      <c r="RMP96" s="131"/>
      <c r="RMQ96" s="131"/>
      <c r="RMR96" s="131"/>
      <c r="RMS96" s="131"/>
      <c r="RMT96" s="131"/>
      <c r="RMU96" s="131"/>
      <c r="RMV96" s="131"/>
      <c r="RMW96" s="131"/>
      <c r="RVW96" s="131"/>
      <c r="RVX96" s="131"/>
      <c r="RWF96" s="131"/>
      <c r="RWG96" s="131"/>
      <c r="RWH96" s="131"/>
      <c r="RWI96" s="131"/>
      <c r="RWJ96" s="131"/>
      <c r="RWK96" s="131"/>
      <c r="RWL96" s="131"/>
      <c r="RWM96" s="131"/>
      <c r="RWN96" s="131"/>
      <c r="RWO96" s="131"/>
      <c r="RWP96" s="131"/>
      <c r="RWQ96" s="131"/>
      <c r="RWR96" s="131"/>
      <c r="RWS96" s="131"/>
      <c r="SFS96" s="131"/>
      <c r="SFT96" s="131"/>
      <c r="SGB96" s="131"/>
      <c r="SGC96" s="131"/>
      <c r="SGD96" s="131"/>
      <c r="SGE96" s="131"/>
      <c r="SGF96" s="131"/>
      <c r="SGG96" s="131"/>
      <c r="SGH96" s="131"/>
      <c r="SGI96" s="131"/>
      <c r="SGJ96" s="131"/>
      <c r="SGK96" s="131"/>
      <c r="SGL96" s="131"/>
      <c r="SGM96" s="131"/>
      <c r="SGN96" s="131"/>
      <c r="SGO96" s="131"/>
      <c r="SPO96" s="131"/>
      <c r="SPP96" s="131"/>
      <c r="SPX96" s="131"/>
      <c r="SPY96" s="131"/>
      <c r="SPZ96" s="131"/>
      <c r="SQA96" s="131"/>
      <c r="SQB96" s="131"/>
      <c r="SQC96" s="131"/>
      <c r="SQD96" s="131"/>
      <c r="SQE96" s="131"/>
      <c r="SQF96" s="131"/>
      <c r="SQG96" s="131"/>
      <c r="SQH96" s="131"/>
      <c r="SQI96" s="131"/>
      <c r="SQJ96" s="131"/>
      <c r="SQK96" s="131"/>
      <c r="SZK96" s="131"/>
      <c r="SZL96" s="131"/>
      <c r="SZT96" s="131"/>
      <c r="SZU96" s="131"/>
      <c r="SZV96" s="131"/>
      <c r="SZW96" s="131"/>
      <c r="SZX96" s="131"/>
      <c r="SZY96" s="131"/>
      <c r="SZZ96" s="131"/>
      <c r="TAA96" s="131"/>
      <c r="TAB96" s="131"/>
      <c r="TAC96" s="131"/>
      <c r="TAD96" s="131"/>
      <c r="TAE96" s="131"/>
      <c r="TAF96" s="131"/>
      <c r="TAG96" s="131"/>
      <c r="TJG96" s="131"/>
      <c r="TJH96" s="131"/>
      <c r="TJP96" s="131"/>
      <c r="TJQ96" s="131"/>
      <c r="TJR96" s="131"/>
      <c r="TJS96" s="131"/>
      <c r="TJT96" s="131"/>
      <c r="TJU96" s="131"/>
      <c r="TJV96" s="131"/>
      <c r="TJW96" s="131"/>
      <c r="TJX96" s="131"/>
      <c r="TJY96" s="131"/>
      <c r="TJZ96" s="131"/>
      <c r="TKA96" s="131"/>
      <c r="TKB96" s="131"/>
      <c r="TKC96" s="131"/>
      <c r="TTC96" s="131"/>
      <c r="TTD96" s="131"/>
      <c r="TTL96" s="131"/>
      <c r="TTM96" s="131"/>
      <c r="TTN96" s="131"/>
      <c r="TTO96" s="131"/>
      <c r="TTP96" s="131"/>
      <c r="TTQ96" s="131"/>
      <c r="TTR96" s="131"/>
      <c r="TTS96" s="131"/>
      <c r="TTT96" s="131"/>
      <c r="TTU96" s="131"/>
      <c r="TTV96" s="131"/>
      <c r="TTW96" s="131"/>
      <c r="TTX96" s="131"/>
      <c r="TTY96" s="131"/>
      <c r="UCY96" s="131"/>
      <c r="UCZ96" s="131"/>
      <c r="UDH96" s="131"/>
      <c r="UDI96" s="131"/>
      <c r="UDJ96" s="131"/>
      <c r="UDK96" s="131"/>
      <c r="UDL96" s="131"/>
      <c r="UDM96" s="131"/>
      <c r="UDN96" s="131"/>
      <c r="UDO96" s="131"/>
      <c r="UDP96" s="131"/>
      <c r="UDQ96" s="131"/>
      <c r="UDR96" s="131"/>
      <c r="UDS96" s="131"/>
      <c r="UDT96" s="131"/>
      <c r="UDU96" s="131"/>
      <c r="UMU96" s="131"/>
      <c r="UMV96" s="131"/>
      <c r="UND96" s="131"/>
      <c r="UNE96" s="131"/>
      <c r="UNF96" s="131"/>
      <c r="UNG96" s="131"/>
      <c r="UNH96" s="131"/>
      <c r="UNI96" s="131"/>
      <c r="UNJ96" s="131"/>
      <c r="UNK96" s="131"/>
      <c r="UNL96" s="131"/>
      <c r="UNM96" s="131"/>
      <c r="UNN96" s="131"/>
      <c r="UNO96" s="131"/>
      <c r="UNP96" s="131"/>
      <c r="UNQ96" s="131"/>
      <c r="UWQ96" s="131"/>
      <c r="UWR96" s="131"/>
      <c r="UWZ96" s="131"/>
      <c r="UXA96" s="131"/>
      <c r="UXB96" s="131"/>
      <c r="UXC96" s="131"/>
      <c r="UXD96" s="131"/>
      <c r="UXE96" s="131"/>
      <c r="UXF96" s="131"/>
      <c r="UXG96" s="131"/>
      <c r="UXH96" s="131"/>
      <c r="UXI96" s="131"/>
      <c r="UXJ96" s="131"/>
      <c r="UXK96" s="131"/>
      <c r="UXL96" s="131"/>
      <c r="UXM96" s="131"/>
      <c r="VGM96" s="131"/>
      <c r="VGN96" s="131"/>
      <c r="VGV96" s="131"/>
      <c r="VGW96" s="131"/>
      <c r="VGX96" s="131"/>
      <c r="VGY96" s="131"/>
      <c r="VGZ96" s="131"/>
      <c r="VHA96" s="131"/>
      <c r="VHB96" s="131"/>
      <c r="VHC96" s="131"/>
      <c r="VHD96" s="131"/>
      <c r="VHE96" s="131"/>
      <c r="VHF96" s="131"/>
      <c r="VHG96" s="131"/>
      <c r="VHH96" s="131"/>
      <c r="VHI96" s="131"/>
      <c r="VQI96" s="131"/>
      <c r="VQJ96" s="131"/>
      <c r="VQR96" s="131"/>
      <c r="VQS96" s="131"/>
      <c r="VQT96" s="131"/>
      <c r="VQU96" s="131"/>
      <c r="VQV96" s="131"/>
      <c r="VQW96" s="131"/>
      <c r="VQX96" s="131"/>
      <c r="VQY96" s="131"/>
      <c r="VQZ96" s="131"/>
      <c r="VRA96" s="131"/>
      <c r="VRB96" s="131"/>
      <c r="VRC96" s="131"/>
      <c r="VRD96" s="131"/>
      <c r="VRE96" s="131"/>
      <c r="WAE96" s="131"/>
      <c r="WAF96" s="131"/>
      <c r="WAN96" s="131"/>
      <c r="WAO96" s="131"/>
      <c r="WAP96" s="131"/>
      <c r="WAQ96" s="131"/>
      <c r="WAR96" s="131"/>
      <c r="WAS96" s="131"/>
      <c r="WAT96" s="131"/>
      <c r="WAU96" s="131"/>
      <c r="WAV96" s="131"/>
      <c r="WAW96" s="131"/>
      <c r="WAX96" s="131"/>
      <c r="WAY96" s="131"/>
      <c r="WAZ96" s="131"/>
      <c r="WBA96" s="131"/>
      <c r="WKA96" s="131"/>
      <c r="WKB96" s="131"/>
      <c r="WKJ96" s="131"/>
      <c r="WKK96" s="131"/>
      <c r="WKL96" s="131"/>
      <c r="WKM96" s="131"/>
      <c r="WKN96" s="131"/>
      <c r="WKO96" s="131"/>
      <c r="WKP96" s="131"/>
      <c r="WKQ96" s="131"/>
      <c r="WKR96" s="131"/>
      <c r="WKS96" s="131"/>
      <c r="WKT96" s="131"/>
      <c r="WKU96" s="131"/>
      <c r="WKV96" s="131"/>
      <c r="WKW96" s="131"/>
      <c r="WTW96" s="131"/>
      <c r="WTX96" s="131"/>
      <c r="WUF96" s="131"/>
      <c r="WUG96" s="131"/>
      <c r="WUH96" s="131"/>
      <c r="WUI96" s="131"/>
      <c r="WUJ96" s="131"/>
      <c r="WUK96" s="131"/>
      <c r="WUL96" s="131"/>
      <c r="WUM96" s="131"/>
      <c r="WUN96" s="131"/>
      <c r="WUO96" s="131"/>
      <c r="WUP96" s="131"/>
      <c r="WUQ96" s="131"/>
      <c r="WUR96" s="131"/>
      <c r="WUS96" s="131"/>
    </row>
    <row r="97" spans="1:1009 1243:2033 2267:3057 3291:4081 4315:5105 5339:6129 6363:7153 7387:8177 8411:9201 9435:10225 10459:11249 11483:12273 12507:13297 13531:14321 14555:15345 15579:16113" outlineLevel="1">
      <c r="A97" s="137"/>
      <c r="B97" s="273" t="s">
        <v>28</v>
      </c>
      <c r="C97" s="248"/>
      <c r="D97" s="258">
        <v>8356.2829700000002</v>
      </c>
      <c r="E97" s="257"/>
      <c r="F97" s="258">
        <v>8356.2829700000002</v>
      </c>
      <c r="G97" s="245">
        <v>0</v>
      </c>
      <c r="H97" s="229">
        <f t="shared" si="6"/>
        <v>7703.2550300000003</v>
      </c>
      <c r="I97" s="276">
        <f>7703255030/1000000</f>
        <v>7703.2550300000003</v>
      </c>
      <c r="J97" s="247"/>
      <c r="K97" s="247"/>
      <c r="L97" s="247"/>
      <c r="M97" s="248"/>
      <c r="HK97" s="128"/>
      <c r="HL97" s="128"/>
      <c r="HT97" s="128"/>
      <c r="HU97" s="128"/>
      <c r="HV97" s="128"/>
      <c r="HW97" s="128"/>
      <c r="HX97" s="128"/>
      <c r="HY97" s="128"/>
      <c r="HZ97" s="128"/>
      <c r="IA97" s="128"/>
      <c r="IB97" s="128"/>
      <c r="IC97" s="128"/>
      <c r="ID97" s="128"/>
      <c r="IE97" s="128"/>
      <c r="IF97" s="128"/>
      <c r="IG97" s="128"/>
      <c r="RG97" s="128"/>
      <c r="RH97" s="128"/>
      <c r="RP97" s="128"/>
      <c r="RQ97" s="128"/>
      <c r="RR97" s="128"/>
      <c r="RS97" s="128"/>
      <c r="RT97" s="128"/>
      <c r="RU97" s="128"/>
      <c r="RV97" s="128"/>
      <c r="RW97" s="128"/>
      <c r="RX97" s="128"/>
      <c r="RY97" s="128"/>
      <c r="RZ97" s="128"/>
      <c r="SA97" s="128"/>
      <c r="SB97" s="128"/>
      <c r="SC97" s="128"/>
      <c r="ABC97" s="128"/>
      <c r="ABD97" s="128"/>
      <c r="ABL97" s="128"/>
      <c r="ABM97" s="128"/>
      <c r="ABN97" s="128"/>
      <c r="ABO97" s="128"/>
      <c r="ABP97" s="128"/>
      <c r="ABQ97" s="128"/>
      <c r="ABR97" s="128"/>
      <c r="ABS97" s="128"/>
      <c r="ABT97" s="128"/>
      <c r="ABU97" s="128"/>
      <c r="ABV97" s="128"/>
      <c r="ABW97" s="128"/>
      <c r="ABX97" s="128"/>
      <c r="ABY97" s="128"/>
      <c r="AKY97" s="128"/>
      <c r="AKZ97" s="128"/>
      <c r="ALH97" s="128"/>
      <c r="ALI97" s="128"/>
      <c r="ALJ97" s="128"/>
      <c r="ALK97" s="128"/>
      <c r="ALL97" s="128"/>
      <c r="ALM97" s="128"/>
      <c r="ALN97" s="128"/>
      <c r="ALO97" s="128"/>
      <c r="ALP97" s="128"/>
      <c r="ALQ97" s="128"/>
      <c r="ALR97" s="128"/>
      <c r="ALS97" s="128"/>
      <c r="ALT97" s="128"/>
      <c r="ALU97" s="128"/>
      <c r="AUU97" s="128"/>
      <c r="AUV97" s="128"/>
      <c r="AVD97" s="128"/>
      <c r="AVE97" s="128"/>
      <c r="AVF97" s="128"/>
      <c r="AVG97" s="128"/>
      <c r="AVH97" s="128"/>
      <c r="AVI97" s="128"/>
      <c r="AVJ97" s="128"/>
      <c r="AVK97" s="128"/>
      <c r="AVL97" s="128"/>
      <c r="AVM97" s="128"/>
      <c r="AVN97" s="128"/>
      <c r="AVO97" s="128"/>
      <c r="AVP97" s="128"/>
      <c r="AVQ97" s="128"/>
      <c r="BEQ97" s="128"/>
      <c r="BER97" s="128"/>
      <c r="BEZ97" s="128"/>
      <c r="BFA97" s="128"/>
      <c r="BFB97" s="128"/>
      <c r="BFC97" s="128"/>
      <c r="BFD97" s="128"/>
      <c r="BFE97" s="128"/>
      <c r="BFF97" s="128"/>
      <c r="BFG97" s="128"/>
      <c r="BFH97" s="128"/>
      <c r="BFI97" s="128"/>
      <c r="BFJ97" s="128"/>
      <c r="BFK97" s="128"/>
      <c r="BFL97" s="128"/>
      <c r="BFM97" s="128"/>
      <c r="BOM97" s="128"/>
      <c r="BON97" s="128"/>
      <c r="BOV97" s="128"/>
      <c r="BOW97" s="128"/>
      <c r="BOX97" s="128"/>
      <c r="BOY97" s="128"/>
      <c r="BOZ97" s="128"/>
      <c r="BPA97" s="128"/>
      <c r="BPB97" s="128"/>
      <c r="BPC97" s="128"/>
      <c r="BPD97" s="128"/>
      <c r="BPE97" s="128"/>
      <c r="BPF97" s="128"/>
      <c r="BPG97" s="128"/>
      <c r="BPH97" s="128"/>
      <c r="BPI97" s="128"/>
      <c r="BYI97" s="128"/>
      <c r="BYJ97" s="128"/>
      <c r="BYR97" s="128"/>
      <c r="BYS97" s="128"/>
      <c r="BYT97" s="128"/>
      <c r="BYU97" s="128"/>
      <c r="BYV97" s="128"/>
      <c r="BYW97" s="128"/>
      <c r="BYX97" s="128"/>
      <c r="BYY97" s="128"/>
      <c r="BYZ97" s="128"/>
      <c r="BZA97" s="128"/>
      <c r="BZB97" s="128"/>
      <c r="BZC97" s="128"/>
      <c r="BZD97" s="128"/>
      <c r="BZE97" s="128"/>
      <c r="CIE97" s="128"/>
      <c r="CIF97" s="128"/>
      <c r="CIN97" s="128"/>
      <c r="CIO97" s="128"/>
      <c r="CIP97" s="128"/>
      <c r="CIQ97" s="128"/>
      <c r="CIR97" s="128"/>
      <c r="CIS97" s="128"/>
      <c r="CIT97" s="128"/>
      <c r="CIU97" s="128"/>
      <c r="CIV97" s="128"/>
      <c r="CIW97" s="128"/>
      <c r="CIX97" s="128"/>
      <c r="CIY97" s="128"/>
      <c r="CIZ97" s="128"/>
      <c r="CJA97" s="128"/>
      <c r="CSA97" s="128"/>
      <c r="CSB97" s="128"/>
      <c r="CSJ97" s="128"/>
      <c r="CSK97" s="128"/>
      <c r="CSL97" s="128"/>
      <c r="CSM97" s="128"/>
      <c r="CSN97" s="128"/>
      <c r="CSO97" s="128"/>
      <c r="CSP97" s="128"/>
      <c r="CSQ97" s="128"/>
      <c r="CSR97" s="128"/>
      <c r="CSS97" s="128"/>
      <c r="CST97" s="128"/>
      <c r="CSU97" s="128"/>
      <c r="CSV97" s="128"/>
      <c r="CSW97" s="128"/>
      <c r="DBW97" s="128"/>
      <c r="DBX97" s="128"/>
      <c r="DCF97" s="128"/>
      <c r="DCG97" s="128"/>
      <c r="DCH97" s="128"/>
      <c r="DCI97" s="128"/>
      <c r="DCJ97" s="128"/>
      <c r="DCK97" s="128"/>
      <c r="DCL97" s="128"/>
      <c r="DCM97" s="128"/>
      <c r="DCN97" s="128"/>
      <c r="DCO97" s="128"/>
      <c r="DCP97" s="128"/>
      <c r="DCQ97" s="128"/>
      <c r="DCR97" s="128"/>
      <c r="DCS97" s="128"/>
      <c r="DLS97" s="128"/>
      <c r="DLT97" s="128"/>
      <c r="DMB97" s="128"/>
      <c r="DMC97" s="128"/>
      <c r="DMD97" s="128"/>
      <c r="DME97" s="128"/>
      <c r="DMF97" s="128"/>
      <c r="DMG97" s="128"/>
      <c r="DMH97" s="128"/>
      <c r="DMI97" s="128"/>
      <c r="DMJ97" s="128"/>
      <c r="DMK97" s="128"/>
      <c r="DML97" s="128"/>
      <c r="DMM97" s="128"/>
      <c r="DMN97" s="128"/>
      <c r="DMO97" s="128"/>
      <c r="DVO97" s="128"/>
      <c r="DVP97" s="128"/>
      <c r="DVX97" s="128"/>
      <c r="DVY97" s="128"/>
      <c r="DVZ97" s="128"/>
      <c r="DWA97" s="128"/>
      <c r="DWB97" s="128"/>
      <c r="DWC97" s="128"/>
      <c r="DWD97" s="128"/>
      <c r="DWE97" s="128"/>
      <c r="DWF97" s="128"/>
      <c r="DWG97" s="128"/>
      <c r="DWH97" s="128"/>
      <c r="DWI97" s="128"/>
      <c r="DWJ97" s="128"/>
      <c r="DWK97" s="128"/>
      <c r="EFK97" s="128"/>
      <c r="EFL97" s="128"/>
      <c r="EFT97" s="128"/>
      <c r="EFU97" s="128"/>
      <c r="EFV97" s="128"/>
      <c r="EFW97" s="128"/>
      <c r="EFX97" s="128"/>
      <c r="EFY97" s="128"/>
      <c r="EFZ97" s="128"/>
      <c r="EGA97" s="128"/>
      <c r="EGB97" s="128"/>
      <c r="EGC97" s="128"/>
      <c r="EGD97" s="128"/>
      <c r="EGE97" s="128"/>
      <c r="EGF97" s="128"/>
      <c r="EGG97" s="128"/>
      <c r="EPG97" s="128"/>
      <c r="EPH97" s="128"/>
      <c r="EPP97" s="128"/>
      <c r="EPQ97" s="128"/>
      <c r="EPR97" s="128"/>
      <c r="EPS97" s="128"/>
      <c r="EPT97" s="128"/>
      <c r="EPU97" s="128"/>
      <c r="EPV97" s="128"/>
      <c r="EPW97" s="128"/>
      <c r="EPX97" s="128"/>
      <c r="EPY97" s="128"/>
      <c r="EPZ97" s="128"/>
      <c r="EQA97" s="128"/>
      <c r="EQB97" s="128"/>
      <c r="EQC97" s="128"/>
      <c r="EZC97" s="128"/>
      <c r="EZD97" s="128"/>
      <c r="EZL97" s="128"/>
      <c r="EZM97" s="128"/>
      <c r="EZN97" s="128"/>
      <c r="EZO97" s="128"/>
      <c r="EZP97" s="128"/>
      <c r="EZQ97" s="128"/>
      <c r="EZR97" s="128"/>
      <c r="EZS97" s="128"/>
      <c r="EZT97" s="128"/>
      <c r="EZU97" s="128"/>
      <c r="EZV97" s="128"/>
      <c r="EZW97" s="128"/>
      <c r="EZX97" s="128"/>
      <c r="EZY97" s="128"/>
      <c r="FIY97" s="128"/>
      <c r="FIZ97" s="128"/>
      <c r="FJH97" s="128"/>
      <c r="FJI97" s="128"/>
      <c r="FJJ97" s="128"/>
      <c r="FJK97" s="128"/>
      <c r="FJL97" s="128"/>
      <c r="FJM97" s="128"/>
      <c r="FJN97" s="128"/>
      <c r="FJO97" s="128"/>
      <c r="FJP97" s="128"/>
      <c r="FJQ97" s="128"/>
      <c r="FJR97" s="128"/>
      <c r="FJS97" s="128"/>
      <c r="FJT97" s="128"/>
      <c r="FJU97" s="128"/>
      <c r="FSU97" s="128"/>
      <c r="FSV97" s="128"/>
      <c r="FTD97" s="128"/>
      <c r="FTE97" s="128"/>
      <c r="FTF97" s="128"/>
      <c r="FTG97" s="128"/>
      <c r="FTH97" s="128"/>
      <c r="FTI97" s="128"/>
      <c r="FTJ97" s="128"/>
      <c r="FTK97" s="128"/>
      <c r="FTL97" s="128"/>
      <c r="FTM97" s="128"/>
      <c r="FTN97" s="128"/>
      <c r="FTO97" s="128"/>
      <c r="FTP97" s="128"/>
      <c r="FTQ97" s="128"/>
      <c r="GCQ97" s="128"/>
      <c r="GCR97" s="128"/>
      <c r="GCZ97" s="128"/>
      <c r="GDA97" s="128"/>
      <c r="GDB97" s="128"/>
      <c r="GDC97" s="128"/>
      <c r="GDD97" s="128"/>
      <c r="GDE97" s="128"/>
      <c r="GDF97" s="128"/>
      <c r="GDG97" s="128"/>
      <c r="GDH97" s="128"/>
      <c r="GDI97" s="128"/>
      <c r="GDJ97" s="128"/>
      <c r="GDK97" s="128"/>
      <c r="GDL97" s="128"/>
      <c r="GDM97" s="128"/>
      <c r="GMM97" s="128"/>
      <c r="GMN97" s="128"/>
      <c r="GMV97" s="128"/>
      <c r="GMW97" s="128"/>
      <c r="GMX97" s="128"/>
      <c r="GMY97" s="128"/>
      <c r="GMZ97" s="128"/>
      <c r="GNA97" s="128"/>
      <c r="GNB97" s="128"/>
      <c r="GNC97" s="128"/>
      <c r="GND97" s="128"/>
      <c r="GNE97" s="128"/>
      <c r="GNF97" s="128"/>
      <c r="GNG97" s="128"/>
      <c r="GNH97" s="128"/>
      <c r="GNI97" s="128"/>
      <c r="GWI97" s="128"/>
      <c r="GWJ97" s="128"/>
      <c r="GWR97" s="128"/>
      <c r="GWS97" s="128"/>
      <c r="GWT97" s="128"/>
      <c r="GWU97" s="128"/>
      <c r="GWV97" s="128"/>
      <c r="GWW97" s="128"/>
      <c r="GWX97" s="128"/>
      <c r="GWY97" s="128"/>
      <c r="GWZ97" s="128"/>
      <c r="GXA97" s="128"/>
      <c r="GXB97" s="128"/>
      <c r="GXC97" s="128"/>
      <c r="GXD97" s="128"/>
      <c r="GXE97" s="128"/>
      <c r="HGE97" s="128"/>
      <c r="HGF97" s="128"/>
      <c r="HGN97" s="128"/>
      <c r="HGO97" s="128"/>
      <c r="HGP97" s="128"/>
      <c r="HGQ97" s="128"/>
      <c r="HGR97" s="128"/>
      <c r="HGS97" s="128"/>
      <c r="HGT97" s="128"/>
      <c r="HGU97" s="128"/>
      <c r="HGV97" s="128"/>
      <c r="HGW97" s="128"/>
      <c r="HGX97" s="128"/>
      <c r="HGY97" s="128"/>
      <c r="HGZ97" s="128"/>
      <c r="HHA97" s="128"/>
      <c r="HQA97" s="128"/>
      <c r="HQB97" s="128"/>
      <c r="HQJ97" s="128"/>
      <c r="HQK97" s="128"/>
      <c r="HQL97" s="128"/>
      <c r="HQM97" s="128"/>
      <c r="HQN97" s="128"/>
      <c r="HQO97" s="128"/>
      <c r="HQP97" s="128"/>
      <c r="HQQ97" s="128"/>
      <c r="HQR97" s="128"/>
      <c r="HQS97" s="128"/>
      <c r="HQT97" s="128"/>
      <c r="HQU97" s="128"/>
      <c r="HQV97" s="128"/>
      <c r="HQW97" s="128"/>
      <c r="HZW97" s="128"/>
      <c r="HZX97" s="128"/>
      <c r="IAF97" s="128"/>
      <c r="IAG97" s="128"/>
      <c r="IAH97" s="128"/>
      <c r="IAI97" s="128"/>
      <c r="IAJ97" s="128"/>
      <c r="IAK97" s="128"/>
      <c r="IAL97" s="128"/>
      <c r="IAM97" s="128"/>
      <c r="IAN97" s="128"/>
      <c r="IAO97" s="128"/>
      <c r="IAP97" s="128"/>
      <c r="IAQ97" s="128"/>
      <c r="IAR97" s="128"/>
      <c r="IAS97" s="128"/>
      <c r="IJS97" s="128"/>
      <c r="IJT97" s="128"/>
      <c r="IKB97" s="128"/>
      <c r="IKC97" s="128"/>
      <c r="IKD97" s="128"/>
      <c r="IKE97" s="128"/>
      <c r="IKF97" s="128"/>
      <c r="IKG97" s="128"/>
      <c r="IKH97" s="128"/>
      <c r="IKI97" s="128"/>
      <c r="IKJ97" s="128"/>
      <c r="IKK97" s="128"/>
      <c r="IKL97" s="128"/>
      <c r="IKM97" s="128"/>
      <c r="IKN97" s="128"/>
      <c r="IKO97" s="128"/>
      <c r="ITO97" s="128"/>
      <c r="ITP97" s="128"/>
      <c r="ITX97" s="128"/>
      <c r="ITY97" s="128"/>
      <c r="ITZ97" s="128"/>
      <c r="IUA97" s="128"/>
      <c r="IUB97" s="128"/>
      <c r="IUC97" s="128"/>
      <c r="IUD97" s="128"/>
      <c r="IUE97" s="128"/>
      <c r="IUF97" s="128"/>
      <c r="IUG97" s="128"/>
      <c r="IUH97" s="128"/>
      <c r="IUI97" s="128"/>
      <c r="IUJ97" s="128"/>
      <c r="IUK97" s="128"/>
      <c r="JDK97" s="128"/>
      <c r="JDL97" s="128"/>
      <c r="JDT97" s="128"/>
      <c r="JDU97" s="128"/>
      <c r="JDV97" s="128"/>
      <c r="JDW97" s="128"/>
      <c r="JDX97" s="128"/>
      <c r="JDY97" s="128"/>
      <c r="JDZ97" s="128"/>
      <c r="JEA97" s="128"/>
      <c r="JEB97" s="128"/>
      <c r="JEC97" s="128"/>
      <c r="JED97" s="128"/>
      <c r="JEE97" s="128"/>
      <c r="JEF97" s="128"/>
      <c r="JEG97" s="128"/>
      <c r="JNG97" s="128"/>
      <c r="JNH97" s="128"/>
      <c r="JNP97" s="128"/>
      <c r="JNQ97" s="128"/>
      <c r="JNR97" s="128"/>
      <c r="JNS97" s="128"/>
      <c r="JNT97" s="128"/>
      <c r="JNU97" s="128"/>
      <c r="JNV97" s="128"/>
      <c r="JNW97" s="128"/>
      <c r="JNX97" s="128"/>
      <c r="JNY97" s="128"/>
      <c r="JNZ97" s="128"/>
      <c r="JOA97" s="128"/>
      <c r="JOB97" s="128"/>
      <c r="JOC97" s="128"/>
      <c r="JXC97" s="128"/>
      <c r="JXD97" s="128"/>
      <c r="JXL97" s="128"/>
      <c r="JXM97" s="128"/>
      <c r="JXN97" s="128"/>
      <c r="JXO97" s="128"/>
      <c r="JXP97" s="128"/>
      <c r="JXQ97" s="128"/>
      <c r="JXR97" s="128"/>
      <c r="JXS97" s="128"/>
      <c r="JXT97" s="128"/>
      <c r="JXU97" s="128"/>
      <c r="JXV97" s="128"/>
      <c r="JXW97" s="128"/>
      <c r="JXX97" s="128"/>
      <c r="JXY97" s="128"/>
      <c r="KGY97" s="128"/>
      <c r="KGZ97" s="128"/>
      <c r="KHH97" s="128"/>
      <c r="KHI97" s="128"/>
      <c r="KHJ97" s="128"/>
      <c r="KHK97" s="128"/>
      <c r="KHL97" s="128"/>
      <c r="KHM97" s="128"/>
      <c r="KHN97" s="128"/>
      <c r="KHO97" s="128"/>
      <c r="KHP97" s="128"/>
      <c r="KHQ97" s="128"/>
      <c r="KHR97" s="128"/>
      <c r="KHS97" s="128"/>
      <c r="KHT97" s="128"/>
      <c r="KHU97" s="128"/>
      <c r="KQU97" s="128"/>
      <c r="KQV97" s="128"/>
      <c r="KRD97" s="128"/>
      <c r="KRE97" s="128"/>
      <c r="KRF97" s="128"/>
      <c r="KRG97" s="128"/>
      <c r="KRH97" s="128"/>
      <c r="KRI97" s="128"/>
      <c r="KRJ97" s="128"/>
      <c r="KRK97" s="128"/>
      <c r="KRL97" s="128"/>
      <c r="KRM97" s="128"/>
      <c r="KRN97" s="128"/>
      <c r="KRO97" s="128"/>
      <c r="KRP97" s="128"/>
      <c r="KRQ97" s="128"/>
      <c r="LAQ97" s="128"/>
      <c r="LAR97" s="128"/>
      <c r="LAZ97" s="128"/>
      <c r="LBA97" s="128"/>
      <c r="LBB97" s="128"/>
      <c r="LBC97" s="128"/>
      <c r="LBD97" s="128"/>
      <c r="LBE97" s="128"/>
      <c r="LBF97" s="128"/>
      <c r="LBG97" s="128"/>
      <c r="LBH97" s="128"/>
      <c r="LBI97" s="128"/>
      <c r="LBJ97" s="128"/>
      <c r="LBK97" s="128"/>
      <c r="LBL97" s="128"/>
      <c r="LBM97" s="128"/>
      <c r="LKM97" s="128"/>
      <c r="LKN97" s="128"/>
      <c r="LKV97" s="128"/>
      <c r="LKW97" s="128"/>
      <c r="LKX97" s="128"/>
      <c r="LKY97" s="128"/>
      <c r="LKZ97" s="128"/>
      <c r="LLA97" s="128"/>
      <c r="LLB97" s="128"/>
      <c r="LLC97" s="128"/>
      <c r="LLD97" s="128"/>
      <c r="LLE97" s="128"/>
      <c r="LLF97" s="128"/>
      <c r="LLG97" s="128"/>
      <c r="LLH97" s="128"/>
      <c r="LLI97" s="128"/>
      <c r="LUI97" s="128"/>
      <c r="LUJ97" s="128"/>
      <c r="LUR97" s="128"/>
      <c r="LUS97" s="128"/>
      <c r="LUT97" s="128"/>
      <c r="LUU97" s="128"/>
      <c r="LUV97" s="128"/>
      <c r="LUW97" s="128"/>
      <c r="LUX97" s="128"/>
      <c r="LUY97" s="128"/>
      <c r="LUZ97" s="128"/>
      <c r="LVA97" s="128"/>
      <c r="LVB97" s="128"/>
      <c r="LVC97" s="128"/>
      <c r="LVD97" s="128"/>
      <c r="LVE97" s="128"/>
      <c r="MEE97" s="128"/>
      <c r="MEF97" s="128"/>
      <c r="MEN97" s="128"/>
      <c r="MEO97" s="128"/>
      <c r="MEP97" s="128"/>
      <c r="MEQ97" s="128"/>
      <c r="MER97" s="128"/>
      <c r="MES97" s="128"/>
      <c r="MET97" s="128"/>
      <c r="MEU97" s="128"/>
      <c r="MEV97" s="128"/>
      <c r="MEW97" s="128"/>
      <c r="MEX97" s="128"/>
      <c r="MEY97" s="128"/>
      <c r="MEZ97" s="128"/>
      <c r="MFA97" s="128"/>
      <c r="MOA97" s="128"/>
      <c r="MOB97" s="128"/>
      <c r="MOJ97" s="128"/>
      <c r="MOK97" s="128"/>
      <c r="MOL97" s="128"/>
      <c r="MOM97" s="128"/>
      <c r="MON97" s="128"/>
      <c r="MOO97" s="128"/>
      <c r="MOP97" s="128"/>
      <c r="MOQ97" s="128"/>
      <c r="MOR97" s="128"/>
      <c r="MOS97" s="128"/>
      <c r="MOT97" s="128"/>
      <c r="MOU97" s="128"/>
      <c r="MOV97" s="128"/>
      <c r="MOW97" s="128"/>
      <c r="MXW97" s="128"/>
      <c r="MXX97" s="128"/>
      <c r="MYF97" s="128"/>
      <c r="MYG97" s="128"/>
      <c r="MYH97" s="128"/>
      <c r="MYI97" s="128"/>
      <c r="MYJ97" s="128"/>
      <c r="MYK97" s="128"/>
      <c r="MYL97" s="128"/>
      <c r="MYM97" s="128"/>
      <c r="MYN97" s="128"/>
      <c r="MYO97" s="128"/>
      <c r="MYP97" s="128"/>
      <c r="MYQ97" s="128"/>
      <c r="MYR97" s="128"/>
      <c r="MYS97" s="128"/>
      <c r="NHS97" s="128"/>
      <c r="NHT97" s="128"/>
      <c r="NIB97" s="128"/>
      <c r="NIC97" s="128"/>
      <c r="NID97" s="128"/>
      <c r="NIE97" s="128"/>
      <c r="NIF97" s="128"/>
      <c r="NIG97" s="128"/>
      <c r="NIH97" s="128"/>
      <c r="NII97" s="128"/>
      <c r="NIJ97" s="128"/>
      <c r="NIK97" s="128"/>
      <c r="NIL97" s="128"/>
      <c r="NIM97" s="128"/>
      <c r="NIN97" s="128"/>
      <c r="NIO97" s="128"/>
      <c r="NRO97" s="128"/>
      <c r="NRP97" s="128"/>
      <c r="NRX97" s="128"/>
      <c r="NRY97" s="128"/>
      <c r="NRZ97" s="128"/>
      <c r="NSA97" s="128"/>
      <c r="NSB97" s="128"/>
      <c r="NSC97" s="128"/>
      <c r="NSD97" s="128"/>
      <c r="NSE97" s="128"/>
      <c r="NSF97" s="128"/>
      <c r="NSG97" s="128"/>
      <c r="NSH97" s="128"/>
      <c r="NSI97" s="128"/>
      <c r="NSJ97" s="128"/>
      <c r="NSK97" s="128"/>
      <c r="OBK97" s="128"/>
      <c r="OBL97" s="128"/>
      <c r="OBT97" s="128"/>
      <c r="OBU97" s="128"/>
      <c r="OBV97" s="128"/>
      <c r="OBW97" s="128"/>
      <c r="OBX97" s="128"/>
      <c r="OBY97" s="128"/>
      <c r="OBZ97" s="128"/>
      <c r="OCA97" s="128"/>
      <c r="OCB97" s="128"/>
      <c r="OCC97" s="128"/>
      <c r="OCD97" s="128"/>
      <c r="OCE97" s="128"/>
      <c r="OCF97" s="128"/>
      <c r="OCG97" s="128"/>
      <c r="OLG97" s="128"/>
      <c r="OLH97" s="128"/>
      <c r="OLP97" s="128"/>
      <c r="OLQ97" s="128"/>
      <c r="OLR97" s="128"/>
      <c r="OLS97" s="128"/>
      <c r="OLT97" s="128"/>
      <c r="OLU97" s="128"/>
      <c r="OLV97" s="128"/>
      <c r="OLW97" s="128"/>
      <c r="OLX97" s="128"/>
      <c r="OLY97" s="128"/>
      <c r="OLZ97" s="128"/>
      <c r="OMA97" s="128"/>
      <c r="OMB97" s="128"/>
      <c r="OMC97" s="128"/>
      <c r="OVC97" s="128"/>
      <c r="OVD97" s="128"/>
      <c r="OVL97" s="128"/>
      <c r="OVM97" s="128"/>
      <c r="OVN97" s="128"/>
      <c r="OVO97" s="128"/>
      <c r="OVP97" s="128"/>
      <c r="OVQ97" s="128"/>
      <c r="OVR97" s="128"/>
      <c r="OVS97" s="128"/>
      <c r="OVT97" s="128"/>
      <c r="OVU97" s="128"/>
      <c r="OVV97" s="128"/>
      <c r="OVW97" s="128"/>
      <c r="OVX97" s="128"/>
      <c r="OVY97" s="128"/>
      <c r="PEY97" s="128"/>
      <c r="PEZ97" s="128"/>
      <c r="PFH97" s="128"/>
      <c r="PFI97" s="128"/>
      <c r="PFJ97" s="128"/>
      <c r="PFK97" s="128"/>
      <c r="PFL97" s="128"/>
      <c r="PFM97" s="128"/>
      <c r="PFN97" s="128"/>
      <c r="PFO97" s="128"/>
      <c r="PFP97" s="128"/>
      <c r="PFQ97" s="128"/>
      <c r="PFR97" s="128"/>
      <c r="PFS97" s="128"/>
      <c r="PFT97" s="128"/>
      <c r="PFU97" s="128"/>
      <c r="POU97" s="128"/>
      <c r="POV97" s="128"/>
      <c r="PPD97" s="128"/>
      <c r="PPE97" s="128"/>
      <c r="PPF97" s="128"/>
      <c r="PPG97" s="128"/>
      <c r="PPH97" s="128"/>
      <c r="PPI97" s="128"/>
      <c r="PPJ97" s="128"/>
      <c r="PPK97" s="128"/>
      <c r="PPL97" s="128"/>
      <c r="PPM97" s="128"/>
      <c r="PPN97" s="128"/>
      <c r="PPO97" s="128"/>
      <c r="PPP97" s="128"/>
      <c r="PPQ97" s="128"/>
      <c r="PYQ97" s="128"/>
      <c r="PYR97" s="128"/>
      <c r="PYZ97" s="128"/>
      <c r="PZA97" s="128"/>
      <c r="PZB97" s="128"/>
      <c r="PZC97" s="128"/>
      <c r="PZD97" s="128"/>
      <c r="PZE97" s="128"/>
      <c r="PZF97" s="128"/>
      <c r="PZG97" s="128"/>
      <c r="PZH97" s="128"/>
      <c r="PZI97" s="128"/>
      <c r="PZJ97" s="128"/>
      <c r="PZK97" s="128"/>
      <c r="PZL97" s="128"/>
      <c r="PZM97" s="128"/>
      <c r="QIM97" s="128"/>
      <c r="QIN97" s="128"/>
      <c r="QIV97" s="128"/>
      <c r="QIW97" s="128"/>
      <c r="QIX97" s="128"/>
      <c r="QIY97" s="128"/>
      <c r="QIZ97" s="128"/>
      <c r="QJA97" s="128"/>
      <c r="QJB97" s="128"/>
      <c r="QJC97" s="128"/>
      <c r="QJD97" s="128"/>
      <c r="QJE97" s="128"/>
      <c r="QJF97" s="128"/>
      <c r="QJG97" s="128"/>
      <c r="QJH97" s="128"/>
      <c r="QJI97" s="128"/>
      <c r="QSI97" s="128"/>
      <c r="QSJ97" s="128"/>
      <c r="QSR97" s="128"/>
      <c r="QSS97" s="128"/>
      <c r="QST97" s="128"/>
      <c r="QSU97" s="128"/>
      <c r="QSV97" s="128"/>
      <c r="QSW97" s="128"/>
      <c r="QSX97" s="128"/>
      <c r="QSY97" s="128"/>
      <c r="QSZ97" s="128"/>
      <c r="QTA97" s="128"/>
      <c r="QTB97" s="128"/>
      <c r="QTC97" s="128"/>
      <c r="QTD97" s="128"/>
      <c r="QTE97" s="128"/>
      <c r="RCE97" s="128"/>
      <c r="RCF97" s="128"/>
      <c r="RCN97" s="128"/>
      <c r="RCO97" s="128"/>
      <c r="RCP97" s="128"/>
      <c r="RCQ97" s="128"/>
      <c r="RCR97" s="128"/>
      <c r="RCS97" s="128"/>
      <c r="RCT97" s="128"/>
      <c r="RCU97" s="128"/>
      <c r="RCV97" s="128"/>
      <c r="RCW97" s="128"/>
      <c r="RCX97" s="128"/>
      <c r="RCY97" s="128"/>
      <c r="RCZ97" s="128"/>
      <c r="RDA97" s="128"/>
      <c r="RMA97" s="128"/>
      <c r="RMB97" s="128"/>
      <c r="RMJ97" s="128"/>
      <c r="RMK97" s="128"/>
      <c r="RML97" s="128"/>
      <c r="RMM97" s="128"/>
      <c r="RMN97" s="128"/>
      <c r="RMO97" s="128"/>
      <c r="RMP97" s="128"/>
      <c r="RMQ97" s="128"/>
      <c r="RMR97" s="128"/>
      <c r="RMS97" s="128"/>
      <c r="RMT97" s="128"/>
      <c r="RMU97" s="128"/>
      <c r="RMV97" s="128"/>
      <c r="RMW97" s="128"/>
      <c r="RVW97" s="128"/>
      <c r="RVX97" s="128"/>
      <c r="RWF97" s="128"/>
      <c r="RWG97" s="128"/>
      <c r="RWH97" s="128"/>
      <c r="RWI97" s="128"/>
      <c r="RWJ97" s="128"/>
      <c r="RWK97" s="128"/>
      <c r="RWL97" s="128"/>
      <c r="RWM97" s="128"/>
      <c r="RWN97" s="128"/>
      <c r="RWO97" s="128"/>
      <c r="RWP97" s="128"/>
      <c r="RWQ97" s="128"/>
      <c r="RWR97" s="128"/>
      <c r="RWS97" s="128"/>
      <c r="SFS97" s="128"/>
      <c r="SFT97" s="128"/>
      <c r="SGB97" s="128"/>
      <c r="SGC97" s="128"/>
      <c r="SGD97" s="128"/>
      <c r="SGE97" s="128"/>
      <c r="SGF97" s="128"/>
      <c r="SGG97" s="128"/>
      <c r="SGH97" s="128"/>
      <c r="SGI97" s="128"/>
      <c r="SGJ97" s="128"/>
      <c r="SGK97" s="128"/>
      <c r="SGL97" s="128"/>
      <c r="SGM97" s="128"/>
      <c r="SGN97" s="128"/>
      <c r="SGO97" s="128"/>
      <c r="SPO97" s="128"/>
      <c r="SPP97" s="128"/>
      <c r="SPX97" s="128"/>
      <c r="SPY97" s="128"/>
      <c r="SPZ97" s="128"/>
      <c r="SQA97" s="128"/>
      <c r="SQB97" s="128"/>
      <c r="SQC97" s="128"/>
      <c r="SQD97" s="128"/>
      <c r="SQE97" s="128"/>
      <c r="SQF97" s="128"/>
      <c r="SQG97" s="128"/>
      <c r="SQH97" s="128"/>
      <c r="SQI97" s="128"/>
      <c r="SQJ97" s="128"/>
      <c r="SQK97" s="128"/>
      <c r="SZK97" s="128"/>
      <c r="SZL97" s="128"/>
      <c r="SZT97" s="128"/>
      <c r="SZU97" s="128"/>
      <c r="SZV97" s="128"/>
      <c r="SZW97" s="128"/>
      <c r="SZX97" s="128"/>
      <c r="SZY97" s="128"/>
      <c r="SZZ97" s="128"/>
      <c r="TAA97" s="128"/>
      <c r="TAB97" s="128"/>
      <c r="TAC97" s="128"/>
      <c r="TAD97" s="128"/>
      <c r="TAE97" s="128"/>
      <c r="TAF97" s="128"/>
      <c r="TAG97" s="128"/>
      <c r="TJG97" s="128"/>
      <c r="TJH97" s="128"/>
      <c r="TJP97" s="128"/>
      <c r="TJQ97" s="128"/>
      <c r="TJR97" s="128"/>
      <c r="TJS97" s="128"/>
      <c r="TJT97" s="128"/>
      <c r="TJU97" s="128"/>
      <c r="TJV97" s="128"/>
      <c r="TJW97" s="128"/>
      <c r="TJX97" s="128"/>
      <c r="TJY97" s="128"/>
      <c r="TJZ97" s="128"/>
      <c r="TKA97" s="128"/>
      <c r="TKB97" s="128"/>
      <c r="TKC97" s="128"/>
      <c r="TTC97" s="128"/>
      <c r="TTD97" s="128"/>
      <c r="TTL97" s="128"/>
      <c r="TTM97" s="128"/>
      <c r="TTN97" s="128"/>
      <c r="TTO97" s="128"/>
      <c r="TTP97" s="128"/>
      <c r="TTQ97" s="128"/>
      <c r="TTR97" s="128"/>
      <c r="TTS97" s="128"/>
      <c r="TTT97" s="128"/>
      <c r="TTU97" s="128"/>
      <c r="TTV97" s="128"/>
      <c r="TTW97" s="128"/>
      <c r="TTX97" s="128"/>
      <c r="TTY97" s="128"/>
      <c r="UCY97" s="128"/>
      <c r="UCZ97" s="128"/>
      <c r="UDH97" s="128"/>
      <c r="UDI97" s="128"/>
      <c r="UDJ97" s="128"/>
      <c r="UDK97" s="128"/>
      <c r="UDL97" s="128"/>
      <c r="UDM97" s="128"/>
      <c r="UDN97" s="128"/>
      <c r="UDO97" s="128"/>
      <c r="UDP97" s="128"/>
      <c r="UDQ97" s="128"/>
      <c r="UDR97" s="128"/>
      <c r="UDS97" s="128"/>
      <c r="UDT97" s="128"/>
      <c r="UDU97" s="128"/>
      <c r="UMU97" s="128"/>
      <c r="UMV97" s="128"/>
      <c r="UND97" s="128"/>
      <c r="UNE97" s="128"/>
      <c r="UNF97" s="128"/>
      <c r="UNG97" s="128"/>
      <c r="UNH97" s="128"/>
      <c r="UNI97" s="128"/>
      <c r="UNJ97" s="128"/>
      <c r="UNK97" s="128"/>
      <c r="UNL97" s="128"/>
      <c r="UNM97" s="128"/>
      <c r="UNN97" s="128"/>
      <c r="UNO97" s="128"/>
      <c r="UNP97" s="128"/>
      <c r="UNQ97" s="128"/>
      <c r="UWQ97" s="128"/>
      <c r="UWR97" s="128"/>
      <c r="UWZ97" s="128"/>
      <c r="UXA97" s="128"/>
      <c r="UXB97" s="128"/>
      <c r="UXC97" s="128"/>
      <c r="UXD97" s="128"/>
      <c r="UXE97" s="128"/>
      <c r="UXF97" s="128"/>
      <c r="UXG97" s="128"/>
      <c r="UXH97" s="128"/>
      <c r="UXI97" s="128"/>
      <c r="UXJ97" s="128"/>
      <c r="UXK97" s="128"/>
      <c r="UXL97" s="128"/>
      <c r="UXM97" s="128"/>
      <c r="VGM97" s="128"/>
      <c r="VGN97" s="128"/>
      <c r="VGV97" s="128"/>
      <c r="VGW97" s="128"/>
      <c r="VGX97" s="128"/>
      <c r="VGY97" s="128"/>
      <c r="VGZ97" s="128"/>
      <c r="VHA97" s="128"/>
      <c r="VHB97" s="128"/>
      <c r="VHC97" s="128"/>
      <c r="VHD97" s="128"/>
      <c r="VHE97" s="128"/>
      <c r="VHF97" s="128"/>
      <c r="VHG97" s="128"/>
      <c r="VHH97" s="128"/>
      <c r="VHI97" s="128"/>
      <c r="VQI97" s="128"/>
      <c r="VQJ97" s="128"/>
      <c r="VQR97" s="128"/>
      <c r="VQS97" s="128"/>
      <c r="VQT97" s="128"/>
      <c r="VQU97" s="128"/>
      <c r="VQV97" s="128"/>
      <c r="VQW97" s="128"/>
      <c r="VQX97" s="128"/>
      <c r="VQY97" s="128"/>
      <c r="VQZ97" s="128"/>
      <c r="VRA97" s="128"/>
      <c r="VRB97" s="128"/>
      <c r="VRC97" s="128"/>
      <c r="VRD97" s="128"/>
      <c r="VRE97" s="128"/>
      <c r="WAE97" s="128"/>
      <c r="WAF97" s="128"/>
      <c r="WAN97" s="128"/>
      <c r="WAO97" s="128"/>
      <c r="WAP97" s="128"/>
      <c r="WAQ97" s="128"/>
      <c r="WAR97" s="128"/>
      <c r="WAS97" s="128"/>
      <c r="WAT97" s="128"/>
      <c r="WAU97" s="128"/>
      <c r="WAV97" s="128"/>
      <c r="WAW97" s="128"/>
      <c r="WAX97" s="128"/>
      <c r="WAY97" s="128"/>
      <c r="WAZ97" s="128"/>
      <c r="WBA97" s="128"/>
      <c r="WKA97" s="128"/>
      <c r="WKB97" s="128"/>
      <c r="WKJ97" s="128"/>
      <c r="WKK97" s="128"/>
      <c r="WKL97" s="128"/>
      <c r="WKM97" s="128"/>
      <c r="WKN97" s="128"/>
      <c r="WKO97" s="128"/>
      <c r="WKP97" s="128"/>
      <c r="WKQ97" s="128"/>
      <c r="WKR97" s="128"/>
      <c r="WKS97" s="128"/>
      <c r="WKT97" s="128"/>
      <c r="WKU97" s="128"/>
      <c r="WKV97" s="128"/>
      <c r="WKW97" s="128"/>
      <c r="WTW97" s="128"/>
      <c r="WTX97" s="128"/>
      <c r="WUF97" s="128"/>
      <c r="WUG97" s="128"/>
      <c r="WUH97" s="128"/>
      <c r="WUI97" s="128"/>
      <c r="WUJ97" s="128"/>
      <c r="WUK97" s="128"/>
      <c r="WUL97" s="128"/>
      <c r="WUM97" s="128"/>
      <c r="WUN97" s="128"/>
      <c r="WUO97" s="128"/>
      <c r="WUP97" s="128"/>
      <c r="WUQ97" s="128"/>
      <c r="WUR97" s="128"/>
      <c r="WUS97" s="128"/>
    </row>
    <row r="98" spans="1:1009 1243:2033 2267:3057 3291:4081 4315:5105 5339:6129 6363:7153 7387:8177 8411:9201 9435:10225 10459:11249 11483:12273 12507:13297 13531:14321 14555:15345 15579:16113" ht="47.25" outlineLevel="1">
      <c r="A98" s="137"/>
      <c r="B98" s="263" t="s">
        <v>427</v>
      </c>
      <c r="C98" s="248"/>
      <c r="D98" s="258">
        <v>67.044499999999999</v>
      </c>
      <c r="E98" s="257"/>
      <c r="F98" s="258">
        <v>67.044499999999999</v>
      </c>
      <c r="G98" s="245">
        <v>0</v>
      </c>
      <c r="H98" s="229">
        <f t="shared" si="6"/>
        <v>79.144499999999994</v>
      </c>
      <c r="I98" s="247"/>
      <c r="J98" s="274">
        <f>79144500/1000000</f>
        <v>79.144499999999994</v>
      </c>
      <c r="K98" s="247"/>
      <c r="L98" s="247"/>
      <c r="M98" s="248"/>
      <c r="HK98" s="128"/>
      <c r="HL98" s="128"/>
      <c r="HT98" s="128"/>
      <c r="HU98" s="128"/>
      <c r="HV98" s="128"/>
      <c r="HW98" s="128"/>
      <c r="HX98" s="128"/>
      <c r="HY98" s="128"/>
      <c r="HZ98" s="128"/>
      <c r="IA98" s="128"/>
      <c r="IB98" s="128"/>
      <c r="IC98" s="128"/>
      <c r="ID98" s="128"/>
      <c r="IE98" s="128"/>
      <c r="IF98" s="128"/>
      <c r="IG98" s="128"/>
      <c r="RG98" s="128"/>
      <c r="RH98" s="128"/>
      <c r="RP98" s="128"/>
      <c r="RQ98" s="128"/>
      <c r="RR98" s="128"/>
      <c r="RS98" s="128"/>
      <c r="RT98" s="128"/>
      <c r="RU98" s="128"/>
      <c r="RV98" s="128"/>
      <c r="RW98" s="128"/>
      <c r="RX98" s="128"/>
      <c r="RY98" s="128"/>
      <c r="RZ98" s="128"/>
      <c r="SA98" s="128"/>
      <c r="SB98" s="128"/>
      <c r="SC98" s="128"/>
      <c r="ABC98" s="128"/>
      <c r="ABD98" s="128"/>
      <c r="ABL98" s="128"/>
      <c r="ABM98" s="128"/>
      <c r="ABN98" s="128"/>
      <c r="ABO98" s="128"/>
      <c r="ABP98" s="128"/>
      <c r="ABQ98" s="128"/>
      <c r="ABR98" s="128"/>
      <c r="ABS98" s="128"/>
      <c r="ABT98" s="128"/>
      <c r="ABU98" s="128"/>
      <c r="ABV98" s="128"/>
      <c r="ABW98" s="128"/>
      <c r="ABX98" s="128"/>
      <c r="ABY98" s="128"/>
      <c r="AKY98" s="128"/>
      <c r="AKZ98" s="128"/>
      <c r="ALH98" s="128"/>
      <c r="ALI98" s="128"/>
      <c r="ALJ98" s="128"/>
      <c r="ALK98" s="128"/>
      <c r="ALL98" s="128"/>
      <c r="ALM98" s="128"/>
      <c r="ALN98" s="128"/>
      <c r="ALO98" s="128"/>
      <c r="ALP98" s="128"/>
      <c r="ALQ98" s="128"/>
      <c r="ALR98" s="128"/>
      <c r="ALS98" s="128"/>
      <c r="ALT98" s="128"/>
      <c r="ALU98" s="128"/>
      <c r="AUU98" s="128"/>
      <c r="AUV98" s="128"/>
      <c r="AVD98" s="128"/>
      <c r="AVE98" s="128"/>
      <c r="AVF98" s="128"/>
      <c r="AVG98" s="128"/>
      <c r="AVH98" s="128"/>
      <c r="AVI98" s="128"/>
      <c r="AVJ98" s="128"/>
      <c r="AVK98" s="128"/>
      <c r="AVL98" s="128"/>
      <c r="AVM98" s="128"/>
      <c r="AVN98" s="128"/>
      <c r="AVO98" s="128"/>
      <c r="AVP98" s="128"/>
      <c r="AVQ98" s="128"/>
      <c r="BEQ98" s="128"/>
      <c r="BER98" s="128"/>
      <c r="BEZ98" s="128"/>
      <c r="BFA98" s="128"/>
      <c r="BFB98" s="128"/>
      <c r="BFC98" s="128"/>
      <c r="BFD98" s="128"/>
      <c r="BFE98" s="128"/>
      <c r="BFF98" s="128"/>
      <c r="BFG98" s="128"/>
      <c r="BFH98" s="128"/>
      <c r="BFI98" s="128"/>
      <c r="BFJ98" s="128"/>
      <c r="BFK98" s="128"/>
      <c r="BFL98" s="128"/>
      <c r="BFM98" s="128"/>
      <c r="BOM98" s="128"/>
      <c r="BON98" s="128"/>
      <c r="BOV98" s="128"/>
      <c r="BOW98" s="128"/>
      <c r="BOX98" s="128"/>
      <c r="BOY98" s="128"/>
      <c r="BOZ98" s="128"/>
      <c r="BPA98" s="128"/>
      <c r="BPB98" s="128"/>
      <c r="BPC98" s="128"/>
      <c r="BPD98" s="128"/>
      <c r="BPE98" s="128"/>
      <c r="BPF98" s="128"/>
      <c r="BPG98" s="128"/>
      <c r="BPH98" s="128"/>
      <c r="BPI98" s="128"/>
      <c r="BYI98" s="128"/>
      <c r="BYJ98" s="128"/>
      <c r="BYR98" s="128"/>
      <c r="BYS98" s="128"/>
      <c r="BYT98" s="128"/>
      <c r="BYU98" s="128"/>
      <c r="BYV98" s="128"/>
      <c r="BYW98" s="128"/>
      <c r="BYX98" s="128"/>
      <c r="BYY98" s="128"/>
      <c r="BYZ98" s="128"/>
      <c r="BZA98" s="128"/>
      <c r="BZB98" s="128"/>
      <c r="BZC98" s="128"/>
      <c r="BZD98" s="128"/>
      <c r="BZE98" s="128"/>
      <c r="CIE98" s="128"/>
      <c r="CIF98" s="128"/>
      <c r="CIN98" s="128"/>
      <c r="CIO98" s="128"/>
      <c r="CIP98" s="128"/>
      <c r="CIQ98" s="128"/>
      <c r="CIR98" s="128"/>
      <c r="CIS98" s="128"/>
      <c r="CIT98" s="128"/>
      <c r="CIU98" s="128"/>
      <c r="CIV98" s="128"/>
      <c r="CIW98" s="128"/>
      <c r="CIX98" s="128"/>
      <c r="CIY98" s="128"/>
      <c r="CIZ98" s="128"/>
      <c r="CJA98" s="128"/>
      <c r="CSA98" s="128"/>
      <c r="CSB98" s="128"/>
      <c r="CSJ98" s="128"/>
      <c r="CSK98" s="128"/>
      <c r="CSL98" s="128"/>
      <c r="CSM98" s="128"/>
      <c r="CSN98" s="128"/>
      <c r="CSO98" s="128"/>
      <c r="CSP98" s="128"/>
      <c r="CSQ98" s="128"/>
      <c r="CSR98" s="128"/>
      <c r="CSS98" s="128"/>
      <c r="CST98" s="128"/>
      <c r="CSU98" s="128"/>
      <c r="CSV98" s="128"/>
      <c r="CSW98" s="128"/>
      <c r="DBW98" s="128"/>
      <c r="DBX98" s="128"/>
      <c r="DCF98" s="128"/>
      <c r="DCG98" s="128"/>
      <c r="DCH98" s="128"/>
      <c r="DCI98" s="128"/>
      <c r="DCJ98" s="128"/>
      <c r="DCK98" s="128"/>
      <c r="DCL98" s="128"/>
      <c r="DCM98" s="128"/>
      <c r="DCN98" s="128"/>
      <c r="DCO98" s="128"/>
      <c r="DCP98" s="128"/>
      <c r="DCQ98" s="128"/>
      <c r="DCR98" s="128"/>
      <c r="DCS98" s="128"/>
      <c r="DLS98" s="128"/>
      <c r="DLT98" s="128"/>
      <c r="DMB98" s="128"/>
      <c r="DMC98" s="128"/>
      <c r="DMD98" s="128"/>
      <c r="DME98" s="128"/>
      <c r="DMF98" s="128"/>
      <c r="DMG98" s="128"/>
      <c r="DMH98" s="128"/>
      <c r="DMI98" s="128"/>
      <c r="DMJ98" s="128"/>
      <c r="DMK98" s="128"/>
      <c r="DML98" s="128"/>
      <c r="DMM98" s="128"/>
      <c r="DMN98" s="128"/>
      <c r="DMO98" s="128"/>
      <c r="DVO98" s="128"/>
      <c r="DVP98" s="128"/>
      <c r="DVX98" s="128"/>
      <c r="DVY98" s="128"/>
      <c r="DVZ98" s="128"/>
      <c r="DWA98" s="128"/>
      <c r="DWB98" s="128"/>
      <c r="DWC98" s="128"/>
      <c r="DWD98" s="128"/>
      <c r="DWE98" s="128"/>
      <c r="DWF98" s="128"/>
      <c r="DWG98" s="128"/>
      <c r="DWH98" s="128"/>
      <c r="DWI98" s="128"/>
      <c r="DWJ98" s="128"/>
      <c r="DWK98" s="128"/>
      <c r="EFK98" s="128"/>
      <c r="EFL98" s="128"/>
      <c r="EFT98" s="128"/>
      <c r="EFU98" s="128"/>
      <c r="EFV98" s="128"/>
      <c r="EFW98" s="128"/>
      <c r="EFX98" s="128"/>
      <c r="EFY98" s="128"/>
      <c r="EFZ98" s="128"/>
      <c r="EGA98" s="128"/>
      <c r="EGB98" s="128"/>
      <c r="EGC98" s="128"/>
      <c r="EGD98" s="128"/>
      <c r="EGE98" s="128"/>
      <c r="EGF98" s="128"/>
      <c r="EGG98" s="128"/>
      <c r="EPG98" s="128"/>
      <c r="EPH98" s="128"/>
      <c r="EPP98" s="128"/>
      <c r="EPQ98" s="128"/>
      <c r="EPR98" s="128"/>
      <c r="EPS98" s="128"/>
      <c r="EPT98" s="128"/>
      <c r="EPU98" s="128"/>
      <c r="EPV98" s="128"/>
      <c r="EPW98" s="128"/>
      <c r="EPX98" s="128"/>
      <c r="EPY98" s="128"/>
      <c r="EPZ98" s="128"/>
      <c r="EQA98" s="128"/>
      <c r="EQB98" s="128"/>
      <c r="EQC98" s="128"/>
      <c r="EZC98" s="128"/>
      <c r="EZD98" s="128"/>
      <c r="EZL98" s="128"/>
      <c r="EZM98" s="128"/>
      <c r="EZN98" s="128"/>
      <c r="EZO98" s="128"/>
      <c r="EZP98" s="128"/>
      <c r="EZQ98" s="128"/>
      <c r="EZR98" s="128"/>
      <c r="EZS98" s="128"/>
      <c r="EZT98" s="128"/>
      <c r="EZU98" s="128"/>
      <c r="EZV98" s="128"/>
      <c r="EZW98" s="128"/>
      <c r="EZX98" s="128"/>
      <c r="EZY98" s="128"/>
      <c r="FIY98" s="128"/>
      <c r="FIZ98" s="128"/>
      <c r="FJH98" s="128"/>
      <c r="FJI98" s="128"/>
      <c r="FJJ98" s="128"/>
      <c r="FJK98" s="128"/>
      <c r="FJL98" s="128"/>
      <c r="FJM98" s="128"/>
      <c r="FJN98" s="128"/>
      <c r="FJO98" s="128"/>
      <c r="FJP98" s="128"/>
      <c r="FJQ98" s="128"/>
      <c r="FJR98" s="128"/>
      <c r="FJS98" s="128"/>
      <c r="FJT98" s="128"/>
      <c r="FJU98" s="128"/>
      <c r="FSU98" s="128"/>
      <c r="FSV98" s="128"/>
      <c r="FTD98" s="128"/>
      <c r="FTE98" s="128"/>
      <c r="FTF98" s="128"/>
      <c r="FTG98" s="128"/>
      <c r="FTH98" s="128"/>
      <c r="FTI98" s="128"/>
      <c r="FTJ98" s="128"/>
      <c r="FTK98" s="128"/>
      <c r="FTL98" s="128"/>
      <c r="FTM98" s="128"/>
      <c r="FTN98" s="128"/>
      <c r="FTO98" s="128"/>
      <c r="FTP98" s="128"/>
      <c r="FTQ98" s="128"/>
      <c r="GCQ98" s="128"/>
      <c r="GCR98" s="128"/>
      <c r="GCZ98" s="128"/>
      <c r="GDA98" s="128"/>
      <c r="GDB98" s="128"/>
      <c r="GDC98" s="128"/>
      <c r="GDD98" s="128"/>
      <c r="GDE98" s="128"/>
      <c r="GDF98" s="128"/>
      <c r="GDG98" s="128"/>
      <c r="GDH98" s="128"/>
      <c r="GDI98" s="128"/>
      <c r="GDJ98" s="128"/>
      <c r="GDK98" s="128"/>
      <c r="GDL98" s="128"/>
      <c r="GDM98" s="128"/>
      <c r="GMM98" s="128"/>
      <c r="GMN98" s="128"/>
      <c r="GMV98" s="128"/>
      <c r="GMW98" s="128"/>
      <c r="GMX98" s="128"/>
      <c r="GMY98" s="128"/>
      <c r="GMZ98" s="128"/>
      <c r="GNA98" s="128"/>
      <c r="GNB98" s="128"/>
      <c r="GNC98" s="128"/>
      <c r="GND98" s="128"/>
      <c r="GNE98" s="128"/>
      <c r="GNF98" s="128"/>
      <c r="GNG98" s="128"/>
      <c r="GNH98" s="128"/>
      <c r="GNI98" s="128"/>
      <c r="GWI98" s="128"/>
      <c r="GWJ98" s="128"/>
      <c r="GWR98" s="128"/>
      <c r="GWS98" s="128"/>
      <c r="GWT98" s="128"/>
      <c r="GWU98" s="128"/>
      <c r="GWV98" s="128"/>
      <c r="GWW98" s="128"/>
      <c r="GWX98" s="128"/>
      <c r="GWY98" s="128"/>
      <c r="GWZ98" s="128"/>
      <c r="GXA98" s="128"/>
      <c r="GXB98" s="128"/>
      <c r="GXC98" s="128"/>
      <c r="GXD98" s="128"/>
      <c r="GXE98" s="128"/>
      <c r="HGE98" s="128"/>
      <c r="HGF98" s="128"/>
      <c r="HGN98" s="128"/>
      <c r="HGO98" s="128"/>
      <c r="HGP98" s="128"/>
      <c r="HGQ98" s="128"/>
      <c r="HGR98" s="128"/>
      <c r="HGS98" s="128"/>
      <c r="HGT98" s="128"/>
      <c r="HGU98" s="128"/>
      <c r="HGV98" s="128"/>
      <c r="HGW98" s="128"/>
      <c r="HGX98" s="128"/>
      <c r="HGY98" s="128"/>
      <c r="HGZ98" s="128"/>
      <c r="HHA98" s="128"/>
      <c r="HQA98" s="128"/>
      <c r="HQB98" s="128"/>
      <c r="HQJ98" s="128"/>
      <c r="HQK98" s="128"/>
      <c r="HQL98" s="128"/>
      <c r="HQM98" s="128"/>
      <c r="HQN98" s="128"/>
      <c r="HQO98" s="128"/>
      <c r="HQP98" s="128"/>
      <c r="HQQ98" s="128"/>
      <c r="HQR98" s="128"/>
      <c r="HQS98" s="128"/>
      <c r="HQT98" s="128"/>
      <c r="HQU98" s="128"/>
      <c r="HQV98" s="128"/>
      <c r="HQW98" s="128"/>
      <c r="HZW98" s="128"/>
      <c r="HZX98" s="128"/>
      <c r="IAF98" s="128"/>
      <c r="IAG98" s="128"/>
      <c r="IAH98" s="128"/>
      <c r="IAI98" s="128"/>
      <c r="IAJ98" s="128"/>
      <c r="IAK98" s="128"/>
      <c r="IAL98" s="128"/>
      <c r="IAM98" s="128"/>
      <c r="IAN98" s="128"/>
      <c r="IAO98" s="128"/>
      <c r="IAP98" s="128"/>
      <c r="IAQ98" s="128"/>
      <c r="IAR98" s="128"/>
      <c r="IAS98" s="128"/>
      <c r="IJS98" s="128"/>
      <c r="IJT98" s="128"/>
      <c r="IKB98" s="128"/>
      <c r="IKC98" s="128"/>
      <c r="IKD98" s="128"/>
      <c r="IKE98" s="128"/>
      <c r="IKF98" s="128"/>
      <c r="IKG98" s="128"/>
      <c r="IKH98" s="128"/>
      <c r="IKI98" s="128"/>
      <c r="IKJ98" s="128"/>
      <c r="IKK98" s="128"/>
      <c r="IKL98" s="128"/>
      <c r="IKM98" s="128"/>
      <c r="IKN98" s="128"/>
      <c r="IKO98" s="128"/>
      <c r="ITO98" s="128"/>
      <c r="ITP98" s="128"/>
      <c r="ITX98" s="128"/>
      <c r="ITY98" s="128"/>
      <c r="ITZ98" s="128"/>
      <c r="IUA98" s="128"/>
      <c r="IUB98" s="128"/>
      <c r="IUC98" s="128"/>
      <c r="IUD98" s="128"/>
      <c r="IUE98" s="128"/>
      <c r="IUF98" s="128"/>
      <c r="IUG98" s="128"/>
      <c r="IUH98" s="128"/>
      <c r="IUI98" s="128"/>
      <c r="IUJ98" s="128"/>
      <c r="IUK98" s="128"/>
      <c r="JDK98" s="128"/>
      <c r="JDL98" s="128"/>
      <c r="JDT98" s="128"/>
      <c r="JDU98" s="128"/>
      <c r="JDV98" s="128"/>
      <c r="JDW98" s="128"/>
      <c r="JDX98" s="128"/>
      <c r="JDY98" s="128"/>
      <c r="JDZ98" s="128"/>
      <c r="JEA98" s="128"/>
      <c r="JEB98" s="128"/>
      <c r="JEC98" s="128"/>
      <c r="JED98" s="128"/>
      <c r="JEE98" s="128"/>
      <c r="JEF98" s="128"/>
      <c r="JEG98" s="128"/>
      <c r="JNG98" s="128"/>
      <c r="JNH98" s="128"/>
      <c r="JNP98" s="128"/>
      <c r="JNQ98" s="128"/>
      <c r="JNR98" s="128"/>
      <c r="JNS98" s="128"/>
      <c r="JNT98" s="128"/>
      <c r="JNU98" s="128"/>
      <c r="JNV98" s="128"/>
      <c r="JNW98" s="128"/>
      <c r="JNX98" s="128"/>
      <c r="JNY98" s="128"/>
      <c r="JNZ98" s="128"/>
      <c r="JOA98" s="128"/>
      <c r="JOB98" s="128"/>
      <c r="JOC98" s="128"/>
      <c r="JXC98" s="128"/>
      <c r="JXD98" s="128"/>
      <c r="JXL98" s="128"/>
      <c r="JXM98" s="128"/>
      <c r="JXN98" s="128"/>
      <c r="JXO98" s="128"/>
      <c r="JXP98" s="128"/>
      <c r="JXQ98" s="128"/>
      <c r="JXR98" s="128"/>
      <c r="JXS98" s="128"/>
      <c r="JXT98" s="128"/>
      <c r="JXU98" s="128"/>
      <c r="JXV98" s="128"/>
      <c r="JXW98" s="128"/>
      <c r="JXX98" s="128"/>
      <c r="JXY98" s="128"/>
      <c r="KGY98" s="128"/>
      <c r="KGZ98" s="128"/>
      <c r="KHH98" s="128"/>
      <c r="KHI98" s="128"/>
      <c r="KHJ98" s="128"/>
      <c r="KHK98" s="128"/>
      <c r="KHL98" s="128"/>
      <c r="KHM98" s="128"/>
      <c r="KHN98" s="128"/>
      <c r="KHO98" s="128"/>
      <c r="KHP98" s="128"/>
      <c r="KHQ98" s="128"/>
      <c r="KHR98" s="128"/>
      <c r="KHS98" s="128"/>
      <c r="KHT98" s="128"/>
      <c r="KHU98" s="128"/>
      <c r="KQU98" s="128"/>
      <c r="KQV98" s="128"/>
      <c r="KRD98" s="128"/>
      <c r="KRE98" s="128"/>
      <c r="KRF98" s="128"/>
      <c r="KRG98" s="128"/>
      <c r="KRH98" s="128"/>
      <c r="KRI98" s="128"/>
      <c r="KRJ98" s="128"/>
      <c r="KRK98" s="128"/>
      <c r="KRL98" s="128"/>
      <c r="KRM98" s="128"/>
      <c r="KRN98" s="128"/>
      <c r="KRO98" s="128"/>
      <c r="KRP98" s="128"/>
      <c r="KRQ98" s="128"/>
      <c r="LAQ98" s="128"/>
      <c r="LAR98" s="128"/>
      <c r="LAZ98" s="128"/>
      <c r="LBA98" s="128"/>
      <c r="LBB98" s="128"/>
      <c r="LBC98" s="128"/>
      <c r="LBD98" s="128"/>
      <c r="LBE98" s="128"/>
      <c r="LBF98" s="128"/>
      <c r="LBG98" s="128"/>
      <c r="LBH98" s="128"/>
      <c r="LBI98" s="128"/>
      <c r="LBJ98" s="128"/>
      <c r="LBK98" s="128"/>
      <c r="LBL98" s="128"/>
      <c r="LBM98" s="128"/>
      <c r="LKM98" s="128"/>
      <c r="LKN98" s="128"/>
      <c r="LKV98" s="128"/>
      <c r="LKW98" s="128"/>
      <c r="LKX98" s="128"/>
      <c r="LKY98" s="128"/>
      <c r="LKZ98" s="128"/>
      <c r="LLA98" s="128"/>
      <c r="LLB98" s="128"/>
      <c r="LLC98" s="128"/>
      <c r="LLD98" s="128"/>
      <c r="LLE98" s="128"/>
      <c r="LLF98" s="128"/>
      <c r="LLG98" s="128"/>
      <c r="LLH98" s="128"/>
      <c r="LLI98" s="128"/>
      <c r="LUI98" s="128"/>
      <c r="LUJ98" s="128"/>
      <c r="LUR98" s="128"/>
      <c r="LUS98" s="128"/>
      <c r="LUT98" s="128"/>
      <c r="LUU98" s="128"/>
      <c r="LUV98" s="128"/>
      <c r="LUW98" s="128"/>
      <c r="LUX98" s="128"/>
      <c r="LUY98" s="128"/>
      <c r="LUZ98" s="128"/>
      <c r="LVA98" s="128"/>
      <c r="LVB98" s="128"/>
      <c r="LVC98" s="128"/>
      <c r="LVD98" s="128"/>
      <c r="LVE98" s="128"/>
      <c r="MEE98" s="128"/>
      <c r="MEF98" s="128"/>
      <c r="MEN98" s="128"/>
      <c r="MEO98" s="128"/>
      <c r="MEP98" s="128"/>
      <c r="MEQ98" s="128"/>
      <c r="MER98" s="128"/>
      <c r="MES98" s="128"/>
      <c r="MET98" s="128"/>
      <c r="MEU98" s="128"/>
      <c r="MEV98" s="128"/>
      <c r="MEW98" s="128"/>
      <c r="MEX98" s="128"/>
      <c r="MEY98" s="128"/>
      <c r="MEZ98" s="128"/>
      <c r="MFA98" s="128"/>
      <c r="MOA98" s="128"/>
      <c r="MOB98" s="128"/>
      <c r="MOJ98" s="128"/>
      <c r="MOK98" s="128"/>
      <c r="MOL98" s="128"/>
      <c r="MOM98" s="128"/>
      <c r="MON98" s="128"/>
      <c r="MOO98" s="128"/>
      <c r="MOP98" s="128"/>
      <c r="MOQ98" s="128"/>
      <c r="MOR98" s="128"/>
      <c r="MOS98" s="128"/>
      <c r="MOT98" s="128"/>
      <c r="MOU98" s="128"/>
      <c r="MOV98" s="128"/>
      <c r="MOW98" s="128"/>
      <c r="MXW98" s="128"/>
      <c r="MXX98" s="128"/>
      <c r="MYF98" s="128"/>
      <c r="MYG98" s="128"/>
      <c r="MYH98" s="128"/>
      <c r="MYI98" s="128"/>
      <c r="MYJ98" s="128"/>
      <c r="MYK98" s="128"/>
      <c r="MYL98" s="128"/>
      <c r="MYM98" s="128"/>
      <c r="MYN98" s="128"/>
      <c r="MYO98" s="128"/>
      <c r="MYP98" s="128"/>
      <c r="MYQ98" s="128"/>
      <c r="MYR98" s="128"/>
      <c r="MYS98" s="128"/>
      <c r="NHS98" s="128"/>
      <c r="NHT98" s="128"/>
      <c r="NIB98" s="128"/>
      <c r="NIC98" s="128"/>
      <c r="NID98" s="128"/>
      <c r="NIE98" s="128"/>
      <c r="NIF98" s="128"/>
      <c r="NIG98" s="128"/>
      <c r="NIH98" s="128"/>
      <c r="NII98" s="128"/>
      <c r="NIJ98" s="128"/>
      <c r="NIK98" s="128"/>
      <c r="NIL98" s="128"/>
      <c r="NIM98" s="128"/>
      <c r="NIN98" s="128"/>
      <c r="NIO98" s="128"/>
      <c r="NRO98" s="128"/>
      <c r="NRP98" s="128"/>
      <c r="NRX98" s="128"/>
      <c r="NRY98" s="128"/>
      <c r="NRZ98" s="128"/>
      <c r="NSA98" s="128"/>
      <c r="NSB98" s="128"/>
      <c r="NSC98" s="128"/>
      <c r="NSD98" s="128"/>
      <c r="NSE98" s="128"/>
      <c r="NSF98" s="128"/>
      <c r="NSG98" s="128"/>
      <c r="NSH98" s="128"/>
      <c r="NSI98" s="128"/>
      <c r="NSJ98" s="128"/>
      <c r="NSK98" s="128"/>
      <c r="OBK98" s="128"/>
      <c r="OBL98" s="128"/>
      <c r="OBT98" s="128"/>
      <c r="OBU98" s="128"/>
      <c r="OBV98" s="128"/>
      <c r="OBW98" s="128"/>
      <c r="OBX98" s="128"/>
      <c r="OBY98" s="128"/>
      <c r="OBZ98" s="128"/>
      <c r="OCA98" s="128"/>
      <c r="OCB98" s="128"/>
      <c r="OCC98" s="128"/>
      <c r="OCD98" s="128"/>
      <c r="OCE98" s="128"/>
      <c r="OCF98" s="128"/>
      <c r="OCG98" s="128"/>
      <c r="OLG98" s="128"/>
      <c r="OLH98" s="128"/>
      <c r="OLP98" s="128"/>
      <c r="OLQ98" s="128"/>
      <c r="OLR98" s="128"/>
      <c r="OLS98" s="128"/>
      <c r="OLT98" s="128"/>
      <c r="OLU98" s="128"/>
      <c r="OLV98" s="128"/>
      <c r="OLW98" s="128"/>
      <c r="OLX98" s="128"/>
      <c r="OLY98" s="128"/>
      <c r="OLZ98" s="128"/>
      <c r="OMA98" s="128"/>
      <c r="OMB98" s="128"/>
      <c r="OMC98" s="128"/>
      <c r="OVC98" s="128"/>
      <c r="OVD98" s="128"/>
      <c r="OVL98" s="128"/>
      <c r="OVM98" s="128"/>
      <c r="OVN98" s="128"/>
      <c r="OVO98" s="128"/>
      <c r="OVP98" s="128"/>
      <c r="OVQ98" s="128"/>
      <c r="OVR98" s="128"/>
      <c r="OVS98" s="128"/>
      <c r="OVT98" s="128"/>
      <c r="OVU98" s="128"/>
      <c r="OVV98" s="128"/>
      <c r="OVW98" s="128"/>
      <c r="OVX98" s="128"/>
      <c r="OVY98" s="128"/>
      <c r="PEY98" s="128"/>
      <c r="PEZ98" s="128"/>
      <c r="PFH98" s="128"/>
      <c r="PFI98" s="128"/>
      <c r="PFJ98" s="128"/>
      <c r="PFK98" s="128"/>
      <c r="PFL98" s="128"/>
      <c r="PFM98" s="128"/>
      <c r="PFN98" s="128"/>
      <c r="PFO98" s="128"/>
      <c r="PFP98" s="128"/>
      <c r="PFQ98" s="128"/>
      <c r="PFR98" s="128"/>
      <c r="PFS98" s="128"/>
      <c r="PFT98" s="128"/>
      <c r="PFU98" s="128"/>
      <c r="POU98" s="128"/>
      <c r="POV98" s="128"/>
      <c r="PPD98" s="128"/>
      <c r="PPE98" s="128"/>
      <c r="PPF98" s="128"/>
      <c r="PPG98" s="128"/>
      <c r="PPH98" s="128"/>
      <c r="PPI98" s="128"/>
      <c r="PPJ98" s="128"/>
      <c r="PPK98" s="128"/>
      <c r="PPL98" s="128"/>
      <c r="PPM98" s="128"/>
      <c r="PPN98" s="128"/>
      <c r="PPO98" s="128"/>
      <c r="PPP98" s="128"/>
      <c r="PPQ98" s="128"/>
      <c r="PYQ98" s="128"/>
      <c r="PYR98" s="128"/>
      <c r="PYZ98" s="128"/>
      <c r="PZA98" s="128"/>
      <c r="PZB98" s="128"/>
      <c r="PZC98" s="128"/>
      <c r="PZD98" s="128"/>
      <c r="PZE98" s="128"/>
      <c r="PZF98" s="128"/>
      <c r="PZG98" s="128"/>
      <c r="PZH98" s="128"/>
      <c r="PZI98" s="128"/>
      <c r="PZJ98" s="128"/>
      <c r="PZK98" s="128"/>
      <c r="PZL98" s="128"/>
      <c r="PZM98" s="128"/>
      <c r="QIM98" s="128"/>
      <c r="QIN98" s="128"/>
      <c r="QIV98" s="128"/>
      <c r="QIW98" s="128"/>
      <c r="QIX98" s="128"/>
      <c r="QIY98" s="128"/>
      <c r="QIZ98" s="128"/>
      <c r="QJA98" s="128"/>
      <c r="QJB98" s="128"/>
      <c r="QJC98" s="128"/>
      <c r="QJD98" s="128"/>
      <c r="QJE98" s="128"/>
      <c r="QJF98" s="128"/>
      <c r="QJG98" s="128"/>
      <c r="QJH98" s="128"/>
      <c r="QJI98" s="128"/>
      <c r="QSI98" s="128"/>
      <c r="QSJ98" s="128"/>
      <c r="QSR98" s="128"/>
      <c r="QSS98" s="128"/>
      <c r="QST98" s="128"/>
      <c r="QSU98" s="128"/>
      <c r="QSV98" s="128"/>
      <c r="QSW98" s="128"/>
      <c r="QSX98" s="128"/>
      <c r="QSY98" s="128"/>
      <c r="QSZ98" s="128"/>
      <c r="QTA98" s="128"/>
      <c r="QTB98" s="128"/>
      <c r="QTC98" s="128"/>
      <c r="QTD98" s="128"/>
      <c r="QTE98" s="128"/>
      <c r="RCE98" s="128"/>
      <c r="RCF98" s="128"/>
      <c r="RCN98" s="128"/>
      <c r="RCO98" s="128"/>
      <c r="RCP98" s="128"/>
      <c r="RCQ98" s="128"/>
      <c r="RCR98" s="128"/>
      <c r="RCS98" s="128"/>
      <c r="RCT98" s="128"/>
      <c r="RCU98" s="128"/>
      <c r="RCV98" s="128"/>
      <c r="RCW98" s="128"/>
      <c r="RCX98" s="128"/>
      <c r="RCY98" s="128"/>
      <c r="RCZ98" s="128"/>
      <c r="RDA98" s="128"/>
      <c r="RMA98" s="128"/>
      <c r="RMB98" s="128"/>
      <c r="RMJ98" s="128"/>
      <c r="RMK98" s="128"/>
      <c r="RML98" s="128"/>
      <c r="RMM98" s="128"/>
      <c r="RMN98" s="128"/>
      <c r="RMO98" s="128"/>
      <c r="RMP98" s="128"/>
      <c r="RMQ98" s="128"/>
      <c r="RMR98" s="128"/>
      <c r="RMS98" s="128"/>
      <c r="RMT98" s="128"/>
      <c r="RMU98" s="128"/>
      <c r="RMV98" s="128"/>
      <c r="RMW98" s="128"/>
      <c r="RVW98" s="128"/>
      <c r="RVX98" s="128"/>
      <c r="RWF98" s="128"/>
      <c r="RWG98" s="128"/>
      <c r="RWH98" s="128"/>
      <c r="RWI98" s="128"/>
      <c r="RWJ98" s="128"/>
      <c r="RWK98" s="128"/>
      <c r="RWL98" s="128"/>
      <c r="RWM98" s="128"/>
      <c r="RWN98" s="128"/>
      <c r="RWO98" s="128"/>
      <c r="RWP98" s="128"/>
      <c r="RWQ98" s="128"/>
      <c r="RWR98" s="128"/>
      <c r="RWS98" s="128"/>
      <c r="SFS98" s="128"/>
      <c r="SFT98" s="128"/>
      <c r="SGB98" s="128"/>
      <c r="SGC98" s="128"/>
      <c r="SGD98" s="128"/>
      <c r="SGE98" s="128"/>
      <c r="SGF98" s="128"/>
      <c r="SGG98" s="128"/>
      <c r="SGH98" s="128"/>
      <c r="SGI98" s="128"/>
      <c r="SGJ98" s="128"/>
      <c r="SGK98" s="128"/>
      <c r="SGL98" s="128"/>
      <c r="SGM98" s="128"/>
      <c r="SGN98" s="128"/>
      <c r="SGO98" s="128"/>
      <c r="SPO98" s="128"/>
      <c r="SPP98" s="128"/>
      <c r="SPX98" s="128"/>
      <c r="SPY98" s="128"/>
      <c r="SPZ98" s="128"/>
      <c r="SQA98" s="128"/>
      <c r="SQB98" s="128"/>
      <c r="SQC98" s="128"/>
      <c r="SQD98" s="128"/>
      <c r="SQE98" s="128"/>
      <c r="SQF98" s="128"/>
      <c r="SQG98" s="128"/>
      <c r="SQH98" s="128"/>
      <c r="SQI98" s="128"/>
      <c r="SQJ98" s="128"/>
      <c r="SQK98" s="128"/>
      <c r="SZK98" s="128"/>
      <c r="SZL98" s="128"/>
      <c r="SZT98" s="128"/>
      <c r="SZU98" s="128"/>
      <c r="SZV98" s="128"/>
      <c r="SZW98" s="128"/>
      <c r="SZX98" s="128"/>
      <c r="SZY98" s="128"/>
      <c r="SZZ98" s="128"/>
      <c r="TAA98" s="128"/>
      <c r="TAB98" s="128"/>
      <c r="TAC98" s="128"/>
      <c r="TAD98" s="128"/>
      <c r="TAE98" s="128"/>
      <c r="TAF98" s="128"/>
      <c r="TAG98" s="128"/>
      <c r="TJG98" s="128"/>
      <c r="TJH98" s="128"/>
      <c r="TJP98" s="128"/>
      <c r="TJQ98" s="128"/>
      <c r="TJR98" s="128"/>
      <c r="TJS98" s="128"/>
      <c r="TJT98" s="128"/>
      <c r="TJU98" s="128"/>
      <c r="TJV98" s="128"/>
      <c r="TJW98" s="128"/>
      <c r="TJX98" s="128"/>
      <c r="TJY98" s="128"/>
      <c r="TJZ98" s="128"/>
      <c r="TKA98" s="128"/>
      <c r="TKB98" s="128"/>
      <c r="TKC98" s="128"/>
      <c r="TTC98" s="128"/>
      <c r="TTD98" s="128"/>
      <c r="TTL98" s="128"/>
      <c r="TTM98" s="128"/>
      <c r="TTN98" s="128"/>
      <c r="TTO98" s="128"/>
      <c r="TTP98" s="128"/>
      <c r="TTQ98" s="128"/>
      <c r="TTR98" s="128"/>
      <c r="TTS98" s="128"/>
      <c r="TTT98" s="128"/>
      <c r="TTU98" s="128"/>
      <c r="TTV98" s="128"/>
      <c r="TTW98" s="128"/>
      <c r="TTX98" s="128"/>
      <c r="TTY98" s="128"/>
      <c r="UCY98" s="128"/>
      <c r="UCZ98" s="128"/>
      <c r="UDH98" s="128"/>
      <c r="UDI98" s="128"/>
      <c r="UDJ98" s="128"/>
      <c r="UDK98" s="128"/>
      <c r="UDL98" s="128"/>
      <c r="UDM98" s="128"/>
      <c r="UDN98" s="128"/>
      <c r="UDO98" s="128"/>
      <c r="UDP98" s="128"/>
      <c r="UDQ98" s="128"/>
      <c r="UDR98" s="128"/>
      <c r="UDS98" s="128"/>
      <c r="UDT98" s="128"/>
      <c r="UDU98" s="128"/>
      <c r="UMU98" s="128"/>
      <c r="UMV98" s="128"/>
      <c r="UND98" s="128"/>
      <c r="UNE98" s="128"/>
      <c r="UNF98" s="128"/>
      <c r="UNG98" s="128"/>
      <c r="UNH98" s="128"/>
      <c r="UNI98" s="128"/>
      <c r="UNJ98" s="128"/>
      <c r="UNK98" s="128"/>
      <c r="UNL98" s="128"/>
      <c r="UNM98" s="128"/>
      <c r="UNN98" s="128"/>
      <c r="UNO98" s="128"/>
      <c r="UNP98" s="128"/>
      <c r="UNQ98" s="128"/>
      <c r="UWQ98" s="128"/>
      <c r="UWR98" s="128"/>
      <c r="UWZ98" s="128"/>
      <c r="UXA98" s="128"/>
      <c r="UXB98" s="128"/>
      <c r="UXC98" s="128"/>
      <c r="UXD98" s="128"/>
      <c r="UXE98" s="128"/>
      <c r="UXF98" s="128"/>
      <c r="UXG98" s="128"/>
      <c r="UXH98" s="128"/>
      <c r="UXI98" s="128"/>
      <c r="UXJ98" s="128"/>
      <c r="UXK98" s="128"/>
      <c r="UXL98" s="128"/>
      <c r="UXM98" s="128"/>
      <c r="VGM98" s="128"/>
      <c r="VGN98" s="128"/>
      <c r="VGV98" s="128"/>
      <c r="VGW98" s="128"/>
      <c r="VGX98" s="128"/>
      <c r="VGY98" s="128"/>
      <c r="VGZ98" s="128"/>
      <c r="VHA98" s="128"/>
      <c r="VHB98" s="128"/>
      <c r="VHC98" s="128"/>
      <c r="VHD98" s="128"/>
      <c r="VHE98" s="128"/>
      <c r="VHF98" s="128"/>
      <c r="VHG98" s="128"/>
      <c r="VHH98" s="128"/>
      <c r="VHI98" s="128"/>
      <c r="VQI98" s="128"/>
      <c r="VQJ98" s="128"/>
      <c r="VQR98" s="128"/>
      <c r="VQS98" s="128"/>
      <c r="VQT98" s="128"/>
      <c r="VQU98" s="128"/>
      <c r="VQV98" s="128"/>
      <c r="VQW98" s="128"/>
      <c r="VQX98" s="128"/>
      <c r="VQY98" s="128"/>
      <c r="VQZ98" s="128"/>
      <c r="VRA98" s="128"/>
      <c r="VRB98" s="128"/>
      <c r="VRC98" s="128"/>
      <c r="VRD98" s="128"/>
      <c r="VRE98" s="128"/>
      <c r="WAE98" s="128"/>
      <c r="WAF98" s="128"/>
      <c r="WAN98" s="128"/>
      <c r="WAO98" s="128"/>
      <c r="WAP98" s="128"/>
      <c r="WAQ98" s="128"/>
      <c r="WAR98" s="128"/>
      <c r="WAS98" s="128"/>
      <c r="WAT98" s="128"/>
      <c r="WAU98" s="128"/>
      <c r="WAV98" s="128"/>
      <c r="WAW98" s="128"/>
      <c r="WAX98" s="128"/>
      <c r="WAY98" s="128"/>
      <c r="WAZ98" s="128"/>
      <c r="WBA98" s="128"/>
      <c r="WKA98" s="128"/>
      <c r="WKB98" s="128"/>
      <c r="WKJ98" s="128"/>
      <c r="WKK98" s="128"/>
      <c r="WKL98" s="128"/>
      <c r="WKM98" s="128"/>
      <c r="WKN98" s="128"/>
      <c r="WKO98" s="128"/>
      <c r="WKP98" s="128"/>
      <c r="WKQ98" s="128"/>
      <c r="WKR98" s="128"/>
      <c r="WKS98" s="128"/>
      <c r="WKT98" s="128"/>
      <c r="WKU98" s="128"/>
      <c r="WKV98" s="128"/>
      <c r="WKW98" s="128"/>
      <c r="WTW98" s="128"/>
      <c r="WTX98" s="128"/>
      <c r="WUF98" s="128"/>
      <c r="WUG98" s="128"/>
      <c r="WUH98" s="128"/>
      <c r="WUI98" s="128"/>
      <c r="WUJ98" s="128"/>
      <c r="WUK98" s="128"/>
      <c r="WUL98" s="128"/>
      <c r="WUM98" s="128"/>
      <c r="WUN98" s="128"/>
      <c r="WUO98" s="128"/>
      <c r="WUP98" s="128"/>
      <c r="WUQ98" s="128"/>
      <c r="WUR98" s="128"/>
      <c r="WUS98" s="128"/>
    </row>
    <row r="99" spans="1:1009 1243:2033 2267:3057 3291:4081 4315:5105 5339:6129 6363:7153 7387:8177 8411:9201 9435:10225 10459:11249 11483:12273 12507:13297 13531:14321 14555:15345 15579:16113" ht="47.25" outlineLevel="1">
      <c r="A99" s="137"/>
      <c r="B99" s="273" t="s">
        <v>428</v>
      </c>
      <c r="C99" s="248"/>
      <c r="D99" s="258">
        <v>403.66800000000001</v>
      </c>
      <c r="E99" s="257"/>
      <c r="F99" s="258">
        <v>403.66800000000001</v>
      </c>
      <c r="G99" s="245">
        <v>0</v>
      </c>
      <c r="H99" s="229">
        <f t="shared" si="6"/>
        <v>0</v>
      </c>
      <c r="I99" s="247"/>
      <c r="J99" s="247"/>
      <c r="K99" s="247"/>
      <c r="L99" s="247"/>
      <c r="M99" s="248"/>
      <c r="HK99" s="128"/>
      <c r="HL99" s="128"/>
      <c r="HT99" s="128"/>
      <c r="HU99" s="128"/>
      <c r="HV99" s="128"/>
      <c r="HW99" s="128"/>
      <c r="HX99" s="128"/>
      <c r="HY99" s="128"/>
      <c r="HZ99" s="128"/>
      <c r="IA99" s="128"/>
      <c r="IB99" s="128"/>
      <c r="IC99" s="128"/>
      <c r="ID99" s="128"/>
      <c r="IE99" s="128"/>
      <c r="IF99" s="128"/>
      <c r="IG99" s="128"/>
      <c r="RG99" s="128"/>
      <c r="RH99" s="128"/>
      <c r="RP99" s="128"/>
      <c r="RQ99" s="128"/>
      <c r="RR99" s="128"/>
      <c r="RS99" s="128"/>
      <c r="RT99" s="128"/>
      <c r="RU99" s="128"/>
      <c r="RV99" s="128"/>
      <c r="RW99" s="128"/>
      <c r="RX99" s="128"/>
      <c r="RY99" s="128"/>
      <c r="RZ99" s="128"/>
      <c r="SA99" s="128"/>
      <c r="SB99" s="128"/>
      <c r="SC99" s="128"/>
      <c r="ABC99" s="128"/>
      <c r="ABD99" s="128"/>
      <c r="ABL99" s="128"/>
      <c r="ABM99" s="128"/>
      <c r="ABN99" s="128"/>
      <c r="ABO99" s="128"/>
      <c r="ABP99" s="128"/>
      <c r="ABQ99" s="128"/>
      <c r="ABR99" s="128"/>
      <c r="ABS99" s="128"/>
      <c r="ABT99" s="128"/>
      <c r="ABU99" s="128"/>
      <c r="ABV99" s="128"/>
      <c r="ABW99" s="128"/>
      <c r="ABX99" s="128"/>
      <c r="ABY99" s="128"/>
      <c r="AKY99" s="128"/>
      <c r="AKZ99" s="128"/>
      <c r="ALH99" s="128"/>
      <c r="ALI99" s="128"/>
      <c r="ALJ99" s="128"/>
      <c r="ALK99" s="128"/>
      <c r="ALL99" s="128"/>
      <c r="ALM99" s="128"/>
      <c r="ALN99" s="128"/>
      <c r="ALO99" s="128"/>
      <c r="ALP99" s="128"/>
      <c r="ALQ99" s="128"/>
      <c r="ALR99" s="128"/>
      <c r="ALS99" s="128"/>
      <c r="ALT99" s="128"/>
      <c r="ALU99" s="128"/>
      <c r="AUU99" s="128"/>
      <c r="AUV99" s="128"/>
      <c r="AVD99" s="128"/>
      <c r="AVE99" s="128"/>
      <c r="AVF99" s="128"/>
      <c r="AVG99" s="128"/>
      <c r="AVH99" s="128"/>
      <c r="AVI99" s="128"/>
      <c r="AVJ99" s="128"/>
      <c r="AVK99" s="128"/>
      <c r="AVL99" s="128"/>
      <c r="AVM99" s="128"/>
      <c r="AVN99" s="128"/>
      <c r="AVO99" s="128"/>
      <c r="AVP99" s="128"/>
      <c r="AVQ99" s="128"/>
      <c r="BEQ99" s="128"/>
      <c r="BER99" s="128"/>
      <c r="BEZ99" s="128"/>
      <c r="BFA99" s="128"/>
      <c r="BFB99" s="128"/>
      <c r="BFC99" s="128"/>
      <c r="BFD99" s="128"/>
      <c r="BFE99" s="128"/>
      <c r="BFF99" s="128"/>
      <c r="BFG99" s="128"/>
      <c r="BFH99" s="128"/>
      <c r="BFI99" s="128"/>
      <c r="BFJ99" s="128"/>
      <c r="BFK99" s="128"/>
      <c r="BFL99" s="128"/>
      <c r="BFM99" s="128"/>
      <c r="BOM99" s="128"/>
      <c r="BON99" s="128"/>
      <c r="BOV99" s="128"/>
      <c r="BOW99" s="128"/>
      <c r="BOX99" s="128"/>
      <c r="BOY99" s="128"/>
      <c r="BOZ99" s="128"/>
      <c r="BPA99" s="128"/>
      <c r="BPB99" s="128"/>
      <c r="BPC99" s="128"/>
      <c r="BPD99" s="128"/>
      <c r="BPE99" s="128"/>
      <c r="BPF99" s="128"/>
      <c r="BPG99" s="128"/>
      <c r="BPH99" s="128"/>
      <c r="BPI99" s="128"/>
      <c r="BYI99" s="128"/>
      <c r="BYJ99" s="128"/>
      <c r="BYR99" s="128"/>
      <c r="BYS99" s="128"/>
      <c r="BYT99" s="128"/>
      <c r="BYU99" s="128"/>
      <c r="BYV99" s="128"/>
      <c r="BYW99" s="128"/>
      <c r="BYX99" s="128"/>
      <c r="BYY99" s="128"/>
      <c r="BYZ99" s="128"/>
      <c r="BZA99" s="128"/>
      <c r="BZB99" s="128"/>
      <c r="BZC99" s="128"/>
      <c r="BZD99" s="128"/>
      <c r="BZE99" s="128"/>
      <c r="CIE99" s="128"/>
      <c r="CIF99" s="128"/>
      <c r="CIN99" s="128"/>
      <c r="CIO99" s="128"/>
      <c r="CIP99" s="128"/>
      <c r="CIQ99" s="128"/>
      <c r="CIR99" s="128"/>
      <c r="CIS99" s="128"/>
      <c r="CIT99" s="128"/>
      <c r="CIU99" s="128"/>
      <c r="CIV99" s="128"/>
      <c r="CIW99" s="128"/>
      <c r="CIX99" s="128"/>
      <c r="CIY99" s="128"/>
      <c r="CIZ99" s="128"/>
      <c r="CJA99" s="128"/>
      <c r="CSA99" s="128"/>
      <c r="CSB99" s="128"/>
      <c r="CSJ99" s="128"/>
      <c r="CSK99" s="128"/>
      <c r="CSL99" s="128"/>
      <c r="CSM99" s="128"/>
      <c r="CSN99" s="128"/>
      <c r="CSO99" s="128"/>
      <c r="CSP99" s="128"/>
      <c r="CSQ99" s="128"/>
      <c r="CSR99" s="128"/>
      <c r="CSS99" s="128"/>
      <c r="CST99" s="128"/>
      <c r="CSU99" s="128"/>
      <c r="CSV99" s="128"/>
      <c r="CSW99" s="128"/>
      <c r="DBW99" s="128"/>
      <c r="DBX99" s="128"/>
      <c r="DCF99" s="128"/>
      <c r="DCG99" s="128"/>
      <c r="DCH99" s="128"/>
      <c r="DCI99" s="128"/>
      <c r="DCJ99" s="128"/>
      <c r="DCK99" s="128"/>
      <c r="DCL99" s="128"/>
      <c r="DCM99" s="128"/>
      <c r="DCN99" s="128"/>
      <c r="DCO99" s="128"/>
      <c r="DCP99" s="128"/>
      <c r="DCQ99" s="128"/>
      <c r="DCR99" s="128"/>
      <c r="DCS99" s="128"/>
      <c r="DLS99" s="128"/>
      <c r="DLT99" s="128"/>
      <c r="DMB99" s="128"/>
      <c r="DMC99" s="128"/>
      <c r="DMD99" s="128"/>
      <c r="DME99" s="128"/>
      <c r="DMF99" s="128"/>
      <c r="DMG99" s="128"/>
      <c r="DMH99" s="128"/>
      <c r="DMI99" s="128"/>
      <c r="DMJ99" s="128"/>
      <c r="DMK99" s="128"/>
      <c r="DML99" s="128"/>
      <c r="DMM99" s="128"/>
      <c r="DMN99" s="128"/>
      <c r="DMO99" s="128"/>
      <c r="DVO99" s="128"/>
      <c r="DVP99" s="128"/>
      <c r="DVX99" s="128"/>
      <c r="DVY99" s="128"/>
      <c r="DVZ99" s="128"/>
      <c r="DWA99" s="128"/>
      <c r="DWB99" s="128"/>
      <c r="DWC99" s="128"/>
      <c r="DWD99" s="128"/>
      <c r="DWE99" s="128"/>
      <c r="DWF99" s="128"/>
      <c r="DWG99" s="128"/>
      <c r="DWH99" s="128"/>
      <c r="DWI99" s="128"/>
      <c r="DWJ99" s="128"/>
      <c r="DWK99" s="128"/>
      <c r="EFK99" s="128"/>
      <c r="EFL99" s="128"/>
      <c r="EFT99" s="128"/>
      <c r="EFU99" s="128"/>
      <c r="EFV99" s="128"/>
      <c r="EFW99" s="128"/>
      <c r="EFX99" s="128"/>
      <c r="EFY99" s="128"/>
      <c r="EFZ99" s="128"/>
      <c r="EGA99" s="128"/>
      <c r="EGB99" s="128"/>
      <c r="EGC99" s="128"/>
      <c r="EGD99" s="128"/>
      <c r="EGE99" s="128"/>
      <c r="EGF99" s="128"/>
      <c r="EGG99" s="128"/>
      <c r="EPG99" s="128"/>
      <c r="EPH99" s="128"/>
      <c r="EPP99" s="128"/>
      <c r="EPQ99" s="128"/>
      <c r="EPR99" s="128"/>
      <c r="EPS99" s="128"/>
      <c r="EPT99" s="128"/>
      <c r="EPU99" s="128"/>
      <c r="EPV99" s="128"/>
      <c r="EPW99" s="128"/>
      <c r="EPX99" s="128"/>
      <c r="EPY99" s="128"/>
      <c r="EPZ99" s="128"/>
      <c r="EQA99" s="128"/>
      <c r="EQB99" s="128"/>
      <c r="EQC99" s="128"/>
      <c r="EZC99" s="128"/>
      <c r="EZD99" s="128"/>
      <c r="EZL99" s="128"/>
      <c r="EZM99" s="128"/>
      <c r="EZN99" s="128"/>
      <c r="EZO99" s="128"/>
      <c r="EZP99" s="128"/>
      <c r="EZQ99" s="128"/>
      <c r="EZR99" s="128"/>
      <c r="EZS99" s="128"/>
      <c r="EZT99" s="128"/>
      <c r="EZU99" s="128"/>
      <c r="EZV99" s="128"/>
      <c r="EZW99" s="128"/>
      <c r="EZX99" s="128"/>
      <c r="EZY99" s="128"/>
      <c r="FIY99" s="128"/>
      <c r="FIZ99" s="128"/>
      <c r="FJH99" s="128"/>
      <c r="FJI99" s="128"/>
      <c r="FJJ99" s="128"/>
      <c r="FJK99" s="128"/>
      <c r="FJL99" s="128"/>
      <c r="FJM99" s="128"/>
      <c r="FJN99" s="128"/>
      <c r="FJO99" s="128"/>
      <c r="FJP99" s="128"/>
      <c r="FJQ99" s="128"/>
      <c r="FJR99" s="128"/>
      <c r="FJS99" s="128"/>
      <c r="FJT99" s="128"/>
      <c r="FJU99" s="128"/>
      <c r="FSU99" s="128"/>
      <c r="FSV99" s="128"/>
      <c r="FTD99" s="128"/>
      <c r="FTE99" s="128"/>
      <c r="FTF99" s="128"/>
      <c r="FTG99" s="128"/>
      <c r="FTH99" s="128"/>
      <c r="FTI99" s="128"/>
      <c r="FTJ99" s="128"/>
      <c r="FTK99" s="128"/>
      <c r="FTL99" s="128"/>
      <c r="FTM99" s="128"/>
      <c r="FTN99" s="128"/>
      <c r="FTO99" s="128"/>
      <c r="FTP99" s="128"/>
      <c r="FTQ99" s="128"/>
      <c r="GCQ99" s="128"/>
      <c r="GCR99" s="128"/>
      <c r="GCZ99" s="128"/>
      <c r="GDA99" s="128"/>
      <c r="GDB99" s="128"/>
      <c r="GDC99" s="128"/>
      <c r="GDD99" s="128"/>
      <c r="GDE99" s="128"/>
      <c r="GDF99" s="128"/>
      <c r="GDG99" s="128"/>
      <c r="GDH99" s="128"/>
      <c r="GDI99" s="128"/>
      <c r="GDJ99" s="128"/>
      <c r="GDK99" s="128"/>
      <c r="GDL99" s="128"/>
      <c r="GDM99" s="128"/>
      <c r="GMM99" s="128"/>
      <c r="GMN99" s="128"/>
      <c r="GMV99" s="128"/>
      <c r="GMW99" s="128"/>
      <c r="GMX99" s="128"/>
      <c r="GMY99" s="128"/>
      <c r="GMZ99" s="128"/>
      <c r="GNA99" s="128"/>
      <c r="GNB99" s="128"/>
      <c r="GNC99" s="128"/>
      <c r="GND99" s="128"/>
      <c r="GNE99" s="128"/>
      <c r="GNF99" s="128"/>
      <c r="GNG99" s="128"/>
      <c r="GNH99" s="128"/>
      <c r="GNI99" s="128"/>
      <c r="GWI99" s="128"/>
      <c r="GWJ99" s="128"/>
      <c r="GWR99" s="128"/>
      <c r="GWS99" s="128"/>
      <c r="GWT99" s="128"/>
      <c r="GWU99" s="128"/>
      <c r="GWV99" s="128"/>
      <c r="GWW99" s="128"/>
      <c r="GWX99" s="128"/>
      <c r="GWY99" s="128"/>
      <c r="GWZ99" s="128"/>
      <c r="GXA99" s="128"/>
      <c r="GXB99" s="128"/>
      <c r="GXC99" s="128"/>
      <c r="GXD99" s="128"/>
      <c r="GXE99" s="128"/>
      <c r="HGE99" s="128"/>
      <c r="HGF99" s="128"/>
      <c r="HGN99" s="128"/>
      <c r="HGO99" s="128"/>
      <c r="HGP99" s="128"/>
      <c r="HGQ99" s="128"/>
      <c r="HGR99" s="128"/>
      <c r="HGS99" s="128"/>
      <c r="HGT99" s="128"/>
      <c r="HGU99" s="128"/>
      <c r="HGV99" s="128"/>
      <c r="HGW99" s="128"/>
      <c r="HGX99" s="128"/>
      <c r="HGY99" s="128"/>
      <c r="HGZ99" s="128"/>
      <c r="HHA99" s="128"/>
      <c r="HQA99" s="128"/>
      <c r="HQB99" s="128"/>
      <c r="HQJ99" s="128"/>
      <c r="HQK99" s="128"/>
      <c r="HQL99" s="128"/>
      <c r="HQM99" s="128"/>
      <c r="HQN99" s="128"/>
      <c r="HQO99" s="128"/>
      <c r="HQP99" s="128"/>
      <c r="HQQ99" s="128"/>
      <c r="HQR99" s="128"/>
      <c r="HQS99" s="128"/>
      <c r="HQT99" s="128"/>
      <c r="HQU99" s="128"/>
      <c r="HQV99" s="128"/>
      <c r="HQW99" s="128"/>
      <c r="HZW99" s="128"/>
      <c r="HZX99" s="128"/>
      <c r="IAF99" s="128"/>
      <c r="IAG99" s="128"/>
      <c r="IAH99" s="128"/>
      <c r="IAI99" s="128"/>
      <c r="IAJ99" s="128"/>
      <c r="IAK99" s="128"/>
      <c r="IAL99" s="128"/>
      <c r="IAM99" s="128"/>
      <c r="IAN99" s="128"/>
      <c r="IAO99" s="128"/>
      <c r="IAP99" s="128"/>
      <c r="IAQ99" s="128"/>
      <c r="IAR99" s="128"/>
      <c r="IAS99" s="128"/>
      <c r="IJS99" s="128"/>
      <c r="IJT99" s="128"/>
      <c r="IKB99" s="128"/>
      <c r="IKC99" s="128"/>
      <c r="IKD99" s="128"/>
      <c r="IKE99" s="128"/>
      <c r="IKF99" s="128"/>
      <c r="IKG99" s="128"/>
      <c r="IKH99" s="128"/>
      <c r="IKI99" s="128"/>
      <c r="IKJ99" s="128"/>
      <c r="IKK99" s="128"/>
      <c r="IKL99" s="128"/>
      <c r="IKM99" s="128"/>
      <c r="IKN99" s="128"/>
      <c r="IKO99" s="128"/>
      <c r="ITO99" s="128"/>
      <c r="ITP99" s="128"/>
      <c r="ITX99" s="128"/>
      <c r="ITY99" s="128"/>
      <c r="ITZ99" s="128"/>
      <c r="IUA99" s="128"/>
      <c r="IUB99" s="128"/>
      <c r="IUC99" s="128"/>
      <c r="IUD99" s="128"/>
      <c r="IUE99" s="128"/>
      <c r="IUF99" s="128"/>
      <c r="IUG99" s="128"/>
      <c r="IUH99" s="128"/>
      <c r="IUI99" s="128"/>
      <c r="IUJ99" s="128"/>
      <c r="IUK99" s="128"/>
      <c r="JDK99" s="128"/>
      <c r="JDL99" s="128"/>
      <c r="JDT99" s="128"/>
      <c r="JDU99" s="128"/>
      <c r="JDV99" s="128"/>
      <c r="JDW99" s="128"/>
      <c r="JDX99" s="128"/>
      <c r="JDY99" s="128"/>
      <c r="JDZ99" s="128"/>
      <c r="JEA99" s="128"/>
      <c r="JEB99" s="128"/>
      <c r="JEC99" s="128"/>
      <c r="JED99" s="128"/>
      <c r="JEE99" s="128"/>
      <c r="JEF99" s="128"/>
      <c r="JEG99" s="128"/>
      <c r="JNG99" s="128"/>
      <c r="JNH99" s="128"/>
      <c r="JNP99" s="128"/>
      <c r="JNQ99" s="128"/>
      <c r="JNR99" s="128"/>
      <c r="JNS99" s="128"/>
      <c r="JNT99" s="128"/>
      <c r="JNU99" s="128"/>
      <c r="JNV99" s="128"/>
      <c r="JNW99" s="128"/>
      <c r="JNX99" s="128"/>
      <c r="JNY99" s="128"/>
      <c r="JNZ99" s="128"/>
      <c r="JOA99" s="128"/>
      <c r="JOB99" s="128"/>
      <c r="JOC99" s="128"/>
      <c r="JXC99" s="128"/>
      <c r="JXD99" s="128"/>
      <c r="JXL99" s="128"/>
      <c r="JXM99" s="128"/>
      <c r="JXN99" s="128"/>
      <c r="JXO99" s="128"/>
      <c r="JXP99" s="128"/>
      <c r="JXQ99" s="128"/>
      <c r="JXR99" s="128"/>
      <c r="JXS99" s="128"/>
      <c r="JXT99" s="128"/>
      <c r="JXU99" s="128"/>
      <c r="JXV99" s="128"/>
      <c r="JXW99" s="128"/>
      <c r="JXX99" s="128"/>
      <c r="JXY99" s="128"/>
      <c r="KGY99" s="128"/>
      <c r="KGZ99" s="128"/>
      <c r="KHH99" s="128"/>
      <c r="KHI99" s="128"/>
      <c r="KHJ99" s="128"/>
      <c r="KHK99" s="128"/>
      <c r="KHL99" s="128"/>
      <c r="KHM99" s="128"/>
      <c r="KHN99" s="128"/>
      <c r="KHO99" s="128"/>
      <c r="KHP99" s="128"/>
      <c r="KHQ99" s="128"/>
      <c r="KHR99" s="128"/>
      <c r="KHS99" s="128"/>
      <c r="KHT99" s="128"/>
      <c r="KHU99" s="128"/>
      <c r="KQU99" s="128"/>
      <c r="KQV99" s="128"/>
      <c r="KRD99" s="128"/>
      <c r="KRE99" s="128"/>
      <c r="KRF99" s="128"/>
      <c r="KRG99" s="128"/>
      <c r="KRH99" s="128"/>
      <c r="KRI99" s="128"/>
      <c r="KRJ99" s="128"/>
      <c r="KRK99" s="128"/>
      <c r="KRL99" s="128"/>
      <c r="KRM99" s="128"/>
      <c r="KRN99" s="128"/>
      <c r="KRO99" s="128"/>
      <c r="KRP99" s="128"/>
      <c r="KRQ99" s="128"/>
      <c r="LAQ99" s="128"/>
      <c r="LAR99" s="128"/>
      <c r="LAZ99" s="128"/>
      <c r="LBA99" s="128"/>
      <c r="LBB99" s="128"/>
      <c r="LBC99" s="128"/>
      <c r="LBD99" s="128"/>
      <c r="LBE99" s="128"/>
      <c r="LBF99" s="128"/>
      <c r="LBG99" s="128"/>
      <c r="LBH99" s="128"/>
      <c r="LBI99" s="128"/>
      <c r="LBJ99" s="128"/>
      <c r="LBK99" s="128"/>
      <c r="LBL99" s="128"/>
      <c r="LBM99" s="128"/>
      <c r="LKM99" s="128"/>
      <c r="LKN99" s="128"/>
      <c r="LKV99" s="128"/>
      <c r="LKW99" s="128"/>
      <c r="LKX99" s="128"/>
      <c r="LKY99" s="128"/>
      <c r="LKZ99" s="128"/>
      <c r="LLA99" s="128"/>
      <c r="LLB99" s="128"/>
      <c r="LLC99" s="128"/>
      <c r="LLD99" s="128"/>
      <c r="LLE99" s="128"/>
      <c r="LLF99" s="128"/>
      <c r="LLG99" s="128"/>
      <c r="LLH99" s="128"/>
      <c r="LLI99" s="128"/>
      <c r="LUI99" s="128"/>
      <c r="LUJ99" s="128"/>
      <c r="LUR99" s="128"/>
      <c r="LUS99" s="128"/>
      <c r="LUT99" s="128"/>
      <c r="LUU99" s="128"/>
      <c r="LUV99" s="128"/>
      <c r="LUW99" s="128"/>
      <c r="LUX99" s="128"/>
      <c r="LUY99" s="128"/>
      <c r="LUZ99" s="128"/>
      <c r="LVA99" s="128"/>
      <c r="LVB99" s="128"/>
      <c r="LVC99" s="128"/>
      <c r="LVD99" s="128"/>
      <c r="LVE99" s="128"/>
      <c r="MEE99" s="128"/>
      <c r="MEF99" s="128"/>
      <c r="MEN99" s="128"/>
      <c r="MEO99" s="128"/>
      <c r="MEP99" s="128"/>
      <c r="MEQ99" s="128"/>
      <c r="MER99" s="128"/>
      <c r="MES99" s="128"/>
      <c r="MET99" s="128"/>
      <c r="MEU99" s="128"/>
      <c r="MEV99" s="128"/>
      <c r="MEW99" s="128"/>
      <c r="MEX99" s="128"/>
      <c r="MEY99" s="128"/>
      <c r="MEZ99" s="128"/>
      <c r="MFA99" s="128"/>
      <c r="MOA99" s="128"/>
      <c r="MOB99" s="128"/>
      <c r="MOJ99" s="128"/>
      <c r="MOK99" s="128"/>
      <c r="MOL99" s="128"/>
      <c r="MOM99" s="128"/>
      <c r="MON99" s="128"/>
      <c r="MOO99" s="128"/>
      <c r="MOP99" s="128"/>
      <c r="MOQ99" s="128"/>
      <c r="MOR99" s="128"/>
      <c r="MOS99" s="128"/>
      <c r="MOT99" s="128"/>
      <c r="MOU99" s="128"/>
      <c r="MOV99" s="128"/>
      <c r="MOW99" s="128"/>
      <c r="MXW99" s="128"/>
      <c r="MXX99" s="128"/>
      <c r="MYF99" s="128"/>
      <c r="MYG99" s="128"/>
      <c r="MYH99" s="128"/>
      <c r="MYI99" s="128"/>
      <c r="MYJ99" s="128"/>
      <c r="MYK99" s="128"/>
      <c r="MYL99" s="128"/>
      <c r="MYM99" s="128"/>
      <c r="MYN99" s="128"/>
      <c r="MYO99" s="128"/>
      <c r="MYP99" s="128"/>
      <c r="MYQ99" s="128"/>
      <c r="MYR99" s="128"/>
      <c r="MYS99" s="128"/>
      <c r="NHS99" s="128"/>
      <c r="NHT99" s="128"/>
      <c r="NIB99" s="128"/>
      <c r="NIC99" s="128"/>
      <c r="NID99" s="128"/>
      <c r="NIE99" s="128"/>
      <c r="NIF99" s="128"/>
      <c r="NIG99" s="128"/>
      <c r="NIH99" s="128"/>
      <c r="NII99" s="128"/>
      <c r="NIJ99" s="128"/>
      <c r="NIK99" s="128"/>
      <c r="NIL99" s="128"/>
      <c r="NIM99" s="128"/>
      <c r="NIN99" s="128"/>
      <c r="NIO99" s="128"/>
      <c r="NRO99" s="128"/>
      <c r="NRP99" s="128"/>
      <c r="NRX99" s="128"/>
      <c r="NRY99" s="128"/>
      <c r="NRZ99" s="128"/>
      <c r="NSA99" s="128"/>
      <c r="NSB99" s="128"/>
      <c r="NSC99" s="128"/>
      <c r="NSD99" s="128"/>
      <c r="NSE99" s="128"/>
      <c r="NSF99" s="128"/>
      <c r="NSG99" s="128"/>
      <c r="NSH99" s="128"/>
      <c r="NSI99" s="128"/>
      <c r="NSJ99" s="128"/>
      <c r="NSK99" s="128"/>
      <c r="OBK99" s="128"/>
      <c r="OBL99" s="128"/>
      <c r="OBT99" s="128"/>
      <c r="OBU99" s="128"/>
      <c r="OBV99" s="128"/>
      <c r="OBW99" s="128"/>
      <c r="OBX99" s="128"/>
      <c r="OBY99" s="128"/>
      <c r="OBZ99" s="128"/>
      <c r="OCA99" s="128"/>
      <c r="OCB99" s="128"/>
      <c r="OCC99" s="128"/>
      <c r="OCD99" s="128"/>
      <c r="OCE99" s="128"/>
      <c r="OCF99" s="128"/>
      <c r="OCG99" s="128"/>
      <c r="OLG99" s="128"/>
      <c r="OLH99" s="128"/>
      <c r="OLP99" s="128"/>
      <c r="OLQ99" s="128"/>
      <c r="OLR99" s="128"/>
      <c r="OLS99" s="128"/>
      <c r="OLT99" s="128"/>
      <c r="OLU99" s="128"/>
      <c r="OLV99" s="128"/>
      <c r="OLW99" s="128"/>
      <c r="OLX99" s="128"/>
      <c r="OLY99" s="128"/>
      <c r="OLZ99" s="128"/>
      <c r="OMA99" s="128"/>
      <c r="OMB99" s="128"/>
      <c r="OMC99" s="128"/>
      <c r="OVC99" s="128"/>
      <c r="OVD99" s="128"/>
      <c r="OVL99" s="128"/>
      <c r="OVM99" s="128"/>
      <c r="OVN99" s="128"/>
      <c r="OVO99" s="128"/>
      <c r="OVP99" s="128"/>
      <c r="OVQ99" s="128"/>
      <c r="OVR99" s="128"/>
      <c r="OVS99" s="128"/>
      <c r="OVT99" s="128"/>
      <c r="OVU99" s="128"/>
      <c r="OVV99" s="128"/>
      <c r="OVW99" s="128"/>
      <c r="OVX99" s="128"/>
      <c r="OVY99" s="128"/>
      <c r="PEY99" s="128"/>
      <c r="PEZ99" s="128"/>
      <c r="PFH99" s="128"/>
      <c r="PFI99" s="128"/>
      <c r="PFJ99" s="128"/>
      <c r="PFK99" s="128"/>
      <c r="PFL99" s="128"/>
      <c r="PFM99" s="128"/>
      <c r="PFN99" s="128"/>
      <c r="PFO99" s="128"/>
      <c r="PFP99" s="128"/>
      <c r="PFQ99" s="128"/>
      <c r="PFR99" s="128"/>
      <c r="PFS99" s="128"/>
      <c r="PFT99" s="128"/>
      <c r="PFU99" s="128"/>
      <c r="POU99" s="128"/>
      <c r="POV99" s="128"/>
      <c r="PPD99" s="128"/>
      <c r="PPE99" s="128"/>
      <c r="PPF99" s="128"/>
      <c r="PPG99" s="128"/>
      <c r="PPH99" s="128"/>
      <c r="PPI99" s="128"/>
      <c r="PPJ99" s="128"/>
      <c r="PPK99" s="128"/>
      <c r="PPL99" s="128"/>
      <c r="PPM99" s="128"/>
      <c r="PPN99" s="128"/>
      <c r="PPO99" s="128"/>
      <c r="PPP99" s="128"/>
      <c r="PPQ99" s="128"/>
      <c r="PYQ99" s="128"/>
      <c r="PYR99" s="128"/>
      <c r="PYZ99" s="128"/>
      <c r="PZA99" s="128"/>
      <c r="PZB99" s="128"/>
      <c r="PZC99" s="128"/>
      <c r="PZD99" s="128"/>
      <c r="PZE99" s="128"/>
      <c r="PZF99" s="128"/>
      <c r="PZG99" s="128"/>
      <c r="PZH99" s="128"/>
      <c r="PZI99" s="128"/>
      <c r="PZJ99" s="128"/>
      <c r="PZK99" s="128"/>
      <c r="PZL99" s="128"/>
      <c r="PZM99" s="128"/>
      <c r="QIM99" s="128"/>
      <c r="QIN99" s="128"/>
      <c r="QIV99" s="128"/>
      <c r="QIW99" s="128"/>
      <c r="QIX99" s="128"/>
      <c r="QIY99" s="128"/>
      <c r="QIZ99" s="128"/>
      <c r="QJA99" s="128"/>
      <c r="QJB99" s="128"/>
      <c r="QJC99" s="128"/>
      <c r="QJD99" s="128"/>
      <c r="QJE99" s="128"/>
      <c r="QJF99" s="128"/>
      <c r="QJG99" s="128"/>
      <c r="QJH99" s="128"/>
      <c r="QJI99" s="128"/>
      <c r="QSI99" s="128"/>
      <c r="QSJ99" s="128"/>
      <c r="QSR99" s="128"/>
      <c r="QSS99" s="128"/>
      <c r="QST99" s="128"/>
      <c r="QSU99" s="128"/>
      <c r="QSV99" s="128"/>
      <c r="QSW99" s="128"/>
      <c r="QSX99" s="128"/>
      <c r="QSY99" s="128"/>
      <c r="QSZ99" s="128"/>
      <c r="QTA99" s="128"/>
      <c r="QTB99" s="128"/>
      <c r="QTC99" s="128"/>
      <c r="QTD99" s="128"/>
      <c r="QTE99" s="128"/>
      <c r="RCE99" s="128"/>
      <c r="RCF99" s="128"/>
      <c r="RCN99" s="128"/>
      <c r="RCO99" s="128"/>
      <c r="RCP99" s="128"/>
      <c r="RCQ99" s="128"/>
      <c r="RCR99" s="128"/>
      <c r="RCS99" s="128"/>
      <c r="RCT99" s="128"/>
      <c r="RCU99" s="128"/>
      <c r="RCV99" s="128"/>
      <c r="RCW99" s="128"/>
      <c r="RCX99" s="128"/>
      <c r="RCY99" s="128"/>
      <c r="RCZ99" s="128"/>
      <c r="RDA99" s="128"/>
      <c r="RMA99" s="128"/>
      <c r="RMB99" s="128"/>
      <c r="RMJ99" s="128"/>
      <c r="RMK99" s="128"/>
      <c r="RML99" s="128"/>
      <c r="RMM99" s="128"/>
      <c r="RMN99" s="128"/>
      <c r="RMO99" s="128"/>
      <c r="RMP99" s="128"/>
      <c r="RMQ99" s="128"/>
      <c r="RMR99" s="128"/>
      <c r="RMS99" s="128"/>
      <c r="RMT99" s="128"/>
      <c r="RMU99" s="128"/>
      <c r="RMV99" s="128"/>
      <c r="RMW99" s="128"/>
      <c r="RVW99" s="128"/>
      <c r="RVX99" s="128"/>
      <c r="RWF99" s="128"/>
      <c r="RWG99" s="128"/>
      <c r="RWH99" s="128"/>
      <c r="RWI99" s="128"/>
      <c r="RWJ99" s="128"/>
      <c r="RWK99" s="128"/>
      <c r="RWL99" s="128"/>
      <c r="RWM99" s="128"/>
      <c r="RWN99" s="128"/>
      <c r="RWO99" s="128"/>
      <c r="RWP99" s="128"/>
      <c r="RWQ99" s="128"/>
      <c r="RWR99" s="128"/>
      <c r="RWS99" s="128"/>
      <c r="SFS99" s="128"/>
      <c r="SFT99" s="128"/>
      <c r="SGB99" s="128"/>
      <c r="SGC99" s="128"/>
      <c r="SGD99" s="128"/>
      <c r="SGE99" s="128"/>
      <c r="SGF99" s="128"/>
      <c r="SGG99" s="128"/>
      <c r="SGH99" s="128"/>
      <c r="SGI99" s="128"/>
      <c r="SGJ99" s="128"/>
      <c r="SGK99" s="128"/>
      <c r="SGL99" s="128"/>
      <c r="SGM99" s="128"/>
      <c r="SGN99" s="128"/>
      <c r="SGO99" s="128"/>
      <c r="SPO99" s="128"/>
      <c r="SPP99" s="128"/>
      <c r="SPX99" s="128"/>
      <c r="SPY99" s="128"/>
      <c r="SPZ99" s="128"/>
      <c r="SQA99" s="128"/>
      <c r="SQB99" s="128"/>
      <c r="SQC99" s="128"/>
      <c r="SQD99" s="128"/>
      <c r="SQE99" s="128"/>
      <c r="SQF99" s="128"/>
      <c r="SQG99" s="128"/>
      <c r="SQH99" s="128"/>
      <c r="SQI99" s="128"/>
      <c r="SQJ99" s="128"/>
      <c r="SQK99" s="128"/>
      <c r="SZK99" s="128"/>
      <c r="SZL99" s="128"/>
      <c r="SZT99" s="128"/>
      <c r="SZU99" s="128"/>
      <c r="SZV99" s="128"/>
      <c r="SZW99" s="128"/>
      <c r="SZX99" s="128"/>
      <c r="SZY99" s="128"/>
      <c r="SZZ99" s="128"/>
      <c r="TAA99" s="128"/>
      <c r="TAB99" s="128"/>
      <c r="TAC99" s="128"/>
      <c r="TAD99" s="128"/>
      <c r="TAE99" s="128"/>
      <c r="TAF99" s="128"/>
      <c r="TAG99" s="128"/>
      <c r="TJG99" s="128"/>
      <c r="TJH99" s="128"/>
      <c r="TJP99" s="128"/>
      <c r="TJQ99" s="128"/>
      <c r="TJR99" s="128"/>
      <c r="TJS99" s="128"/>
      <c r="TJT99" s="128"/>
      <c r="TJU99" s="128"/>
      <c r="TJV99" s="128"/>
      <c r="TJW99" s="128"/>
      <c r="TJX99" s="128"/>
      <c r="TJY99" s="128"/>
      <c r="TJZ99" s="128"/>
      <c r="TKA99" s="128"/>
      <c r="TKB99" s="128"/>
      <c r="TKC99" s="128"/>
      <c r="TTC99" s="128"/>
      <c r="TTD99" s="128"/>
      <c r="TTL99" s="128"/>
      <c r="TTM99" s="128"/>
      <c r="TTN99" s="128"/>
      <c r="TTO99" s="128"/>
      <c r="TTP99" s="128"/>
      <c r="TTQ99" s="128"/>
      <c r="TTR99" s="128"/>
      <c r="TTS99" s="128"/>
      <c r="TTT99" s="128"/>
      <c r="TTU99" s="128"/>
      <c r="TTV99" s="128"/>
      <c r="TTW99" s="128"/>
      <c r="TTX99" s="128"/>
      <c r="TTY99" s="128"/>
      <c r="UCY99" s="128"/>
      <c r="UCZ99" s="128"/>
      <c r="UDH99" s="128"/>
      <c r="UDI99" s="128"/>
      <c r="UDJ99" s="128"/>
      <c r="UDK99" s="128"/>
      <c r="UDL99" s="128"/>
      <c r="UDM99" s="128"/>
      <c r="UDN99" s="128"/>
      <c r="UDO99" s="128"/>
      <c r="UDP99" s="128"/>
      <c r="UDQ99" s="128"/>
      <c r="UDR99" s="128"/>
      <c r="UDS99" s="128"/>
      <c r="UDT99" s="128"/>
      <c r="UDU99" s="128"/>
      <c r="UMU99" s="128"/>
      <c r="UMV99" s="128"/>
      <c r="UND99" s="128"/>
      <c r="UNE99" s="128"/>
      <c r="UNF99" s="128"/>
      <c r="UNG99" s="128"/>
      <c r="UNH99" s="128"/>
      <c r="UNI99" s="128"/>
      <c r="UNJ99" s="128"/>
      <c r="UNK99" s="128"/>
      <c r="UNL99" s="128"/>
      <c r="UNM99" s="128"/>
      <c r="UNN99" s="128"/>
      <c r="UNO99" s="128"/>
      <c r="UNP99" s="128"/>
      <c r="UNQ99" s="128"/>
      <c r="UWQ99" s="128"/>
      <c r="UWR99" s="128"/>
      <c r="UWZ99" s="128"/>
      <c r="UXA99" s="128"/>
      <c r="UXB99" s="128"/>
      <c r="UXC99" s="128"/>
      <c r="UXD99" s="128"/>
      <c r="UXE99" s="128"/>
      <c r="UXF99" s="128"/>
      <c r="UXG99" s="128"/>
      <c r="UXH99" s="128"/>
      <c r="UXI99" s="128"/>
      <c r="UXJ99" s="128"/>
      <c r="UXK99" s="128"/>
      <c r="UXL99" s="128"/>
      <c r="UXM99" s="128"/>
      <c r="VGM99" s="128"/>
      <c r="VGN99" s="128"/>
      <c r="VGV99" s="128"/>
      <c r="VGW99" s="128"/>
      <c r="VGX99" s="128"/>
      <c r="VGY99" s="128"/>
      <c r="VGZ99" s="128"/>
      <c r="VHA99" s="128"/>
      <c r="VHB99" s="128"/>
      <c r="VHC99" s="128"/>
      <c r="VHD99" s="128"/>
      <c r="VHE99" s="128"/>
      <c r="VHF99" s="128"/>
      <c r="VHG99" s="128"/>
      <c r="VHH99" s="128"/>
      <c r="VHI99" s="128"/>
      <c r="VQI99" s="128"/>
      <c r="VQJ99" s="128"/>
      <c r="VQR99" s="128"/>
      <c r="VQS99" s="128"/>
      <c r="VQT99" s="128"/>
      <c r="VQU99" s="128"/>
      <c r="VQV99" s="128"/>
      <c r="VQW99" s="128"/>
      <c r="VQX99" s="128"/>
      <c r="VQY99" s="128"/>
      <c r="VQZ99" s="128"/>
      <c r="VRA99" s="128"/>
      <c r="VRB99" s="128"/>
      <c r="VRC99" s="128"/>
      <c r="VRD99" s="128"/>
      <c r="VRE99" s="128"/>
      <c r="WAE99" s="128"/>
      <c r="WAF99" s="128"/>
      <c r="WAN99" s="128"/>
      <c r="WAO99" s="128"/>
      <c r="WAP99" s="128"/>
      <c r="WAQ99" s="128"/>
      <c r="WAR99" s="128"/>
      <c r="WAS99" s="128"/>
      <c r="WAT99" s="128"/>
      <c r="WAU99" s="128"/>
      <c r="WAV99" s="128"/>
      <c r="WAW99" s="128"/>
      <c r="WAX99" s="128"/>
      <c r="WAY99" s="128"/>
      <c r="WAZ99" s="128"/>
      <c r="WBA99" s="128"/>
      <c r="WKA99" s="128"/>
      <c r="WKB99" s="128"/>
      <c r="WKJ99" s="128"/>
      <c r="WKK99" s="128"/>
      <c r="WKL99" s="128"/>
      <c r="WKM99" s="128"/>
      <c r="WKN99" s="128"/>
      <c r="WKO99" s="128"/>
      <c r="WKP99" s="128"/>
      <c r="WKQ99" s="128"/>
      <c r="WKR99" s="128"/>
      <c r="WKS99" s="128"/>
      <c r="WKT99" s="128"/>
      <c r="WKU99" s="128"/>
      <c r="WKV99" s="128"/>
      <c r="WKW99" s="128"/>
      <c r="WTW99" s="128"/>
      <c r="WTX99" s="128"/>
      <c r="WUF99" s="128"/>
      <c r="WUG99" s="128"/>
      <c r="WUH99" s="128"/>
      <c r="WUI99" s="128"/>
      <c r="WUJ99" s="128"/>
      <c r="WUK99" s="128"/>
      <c r="WUL99" s="128"/>
      <c r="WUM99" s="128"/>
      <c r="WUN99" s="128"/>
      <c r="WUO99" s="128"/>
      <c r="WUP99" s="128"/>
      <c r="WUQ99" s="128"/>
      <c r="WUR99" s="128"/>
      <c r="WUS99" s="128"/>
    </row>
    <row r="100" spans="1:1009 1243:2033 2267:3057 3291:4081 4315:5105 5339:6129 6363:7153 7387:8177 8411:9201 9435:10225 10459:11249 11483:12273 12507:13297 13531:14321 14555:15345 15579:16113" ht="63" outlineLevel="1">
      <c r="A100" s="137"/>
      <c r="B100" s="263" t="s">
        <v>429</v>
      </c>
      <c r="C100" s="248"/>
      <c r="D100" s="258">
        <v>45</v>
      </c>
      <c r="E100" s="257"/>
      <c r="F100" s="258">
        <v>45</v>
      </c>
      <c r="G100" s="245">
        <v>0</v>
      </c>
      <c r="H100" s="229">
        <f t="shared" si="6"/>
        <v>18</v>
      </c>
      <c r="I100" s="247"/>
      <c r="J100" s="274">
        <f>18000000/1000000</f>
        <v>18</v>
      </c>
      <c r="K100" s="247"/>
      <c r="L100" s="247"/>
      <c r="M100" s="248"/>
      <c r="HK100" s="128"/>
      <c r="HL100" s="128"/>
      <c r="HT100" s="128"/>
      <c r="HU100" s="128"/>
      <c r="HV100" s="128"/>
      <c r="HW100" s="128"/>
      <c r="HX100" s="128"/>
      <c r="HY100" s="128"/>
      <c r="HZ100" s="128"/>
      <c r="IA100" s="128"/>
      <c r="IB100" s="128"/>
      <c r="IC100" s="128"/>
      <c r="ID100" s="128"/>
      <c r="IE100" s="128"/>
      <c r="IF100" s="128"/>
      <c r="IG100" s="128"/>
      <c r="RG100" s="128"/>
      <c r="RH100" s="128"/>
      <c r="RP100" s="128"/>
      <c r="RQ100" s="128"/>
      <c r="RR100" s="128"/>
      <c r="RS100" s="128"/>
      <c r="RT100" s="128"/>
      <c r="RU100" s="128"/>
      <c r="RV100" s="128"/>
      <c r="RW100" s="128"/>
      <c r="RX100" s="128"/>
      <c r="RY100" s="128"/>
      <c r="RZ100" s="128"/>
      <c r="SA100" s="128"/>
      <c r="SB100" s="128"/>
      <c r="SC100" s="128"/>
      <c r="ABC100" s="128"/>
      <c r="ABD100" s="128"/>
      <c r="ABL100" s="128"/>
      <c r="ABM100" s="128"/>
      <c r="ABN100" s="128"/>
      <c r="ABO100" s="128"/>
      <c r="ABP100" s="128"/>
      <c r="ABQ100" s="128"/>
      <c r="ABR100" s="128"/>
      <c r="ABS100" s="128"/>
      <c r="ABT100" s="128"/>
      <c r="ABU100" s="128"/>
      <c r="ABV100" s="128"/>
      <c r="ABW100" s="128"/>
      <c r="ABX100" s="128"/>
      <c r="ABY100" s="128"/>
      <c r="AKY100" s="128"/>
      <c r="AKZ100" s="128"/>
      <c r="ALH100" s="128"/>
      <c r="ALI100" s="128"/>
      <c r="ALJ100" s="128"/>
      <c r="ALK100" s="128"/>
      <c r="ALL100" s="128"/>
      <c r="ALM100" s="128"/>
      <c r="ALN100" s="128"/>
      <c r="ALO100" s="128"/>
      <c r="ALP100" s="128"/>
      <c r="ALQ100" s="128"/>
      <c r="ALR100" s="128"/>
      <c r="ALS100" s="128"/>
      <c r="ALT100" s="128"/>
      <c r="ALU100" s="128"/>
      <c r="AUU100" s="128"/>
      <c r="AUV100" s="128"/>
      <c r="AVD100" s="128"/>
      <c r="AVE100" s="128"/>
      <c r="AVF100" s="128"/>
      <c r="AVG100" s="128"/>
      <c r="AVH100" s="128"/>
      <c r="AVI100" s="128"/>
      <c r="AVJ100" s="128"/>
      <c r="AVK100" s="128"/>
      <c r="AVL100" s="128"/>
      <c r="AVM100" s="128"/>
      <c r="AVN100" s="128"/>
      <c r="AVO100" s="128"/>
      <c r="AVP100" s="128"/>
      <c r="AVQ100" s="128"/>
      <c r="BEQ100" s="128"/>
      <c r="BER100" s="128"/>
      <c r="BEZ100" s="128"/>
      <c r="BFA100" s="128"/>
      <c r="BFB100" s="128"/>
      <c r="BFC100" s="128"/>
      <c r="BFD100" s="128"/>
      <c r="BFE100" s="128"/>
      <c r="BFF100" s="128"/>
      <c r="BFG100" s="128"/>
      <c r="BFH100" s="128"/>
      <c r="BFI100" s="128"/>
      <c r="BFJ100" s="128"/>
      <c r="BFK100" s="128"/>
      <c r="BFL100" s="128"/>
      <c r="BFM100" s="128"/>
      <c r="BOM100" s="128"/>
      <c r="BON100" s="128"/>
      <c r="BOV100" s="128"/>
      <c r="BOW100" s="128"/>
      <c r="BOX100" s="128"/>
      <c r="BOY100" s="128"/>
      <c r="BOZ100" s="128"/>
      <c r="BPA100" s="128"/>
      <c r="BPB100" s="128"/>
      <c r="BPC100" s="128"/>
      <c r="BPD100" s="128"/>
      <c r="BPE100" s="128"/>
      <c r="BPF100" s="128"/>
      <c r="BPG100" s="128"/>
      <c r="BPH100" s="128"/>
      <c r="BPI100" s="128"/>
      <c r="BYI100" s="128"/>
      <c r="BYJ100" s="128"/>
      <c r="BYR100" s="128"/>
      <c r="BYS100" s="128"/>
      <c r="BYT100" s="128"/>
      <c r="BYU100" s="128"/>
      <c r="BYV100" s="128"/>
      <c r="BYW100" s="128"/>
      <c r="BYX100" s="128"/>
      <c r="BYY100" s="128"/>
      <c r="BYZ100" s="128"/>
      <c r="BZA100" s="128"/>
      <c r="BZB100" s="128"/>
      <c r="BZC100" s="128"/>
      <c r="BZD100" s="128"/>
      <c r="BZE100" s="128"/>
      <c r="CIE100" s="128"/>
      <c r="CIF100" s="128"/>
      <c r="CIN100" s="128"/>
      <c r="CIO100" s="128"/>
      <c r="CIP100" s="128"/>
      <c r="CIQ100" s="128"/>
      <c r="CIR100" s="128"/>
      <c r="CIS100" s="128"/>
      <c r="CIT100" s="128"/>
      <c r="CIU100" s="128"/>
      <c r="CIV100" s="128"/>
      <c r="CIW100" s="128"/>
      <c r="CIX100" s="128"/>
      <c r="CIY100" s="128"/>
      <c r="CIZ100" s="128"/>
      <c r="CJA100" s="128"/>
      <c r="CSA100" s="128"/>
      <c r="CSB100" s="128"/>
      <c r="CSJ100" s="128"/>
      <c r="CSK100" s="128"/>
      <c r="CSL100" s="128"/>
      <c r="CSM100" s="128"/>
      <c r="CSN100" s="128"/>
      <c r="CSO100" s="128"/>
      <c r="CSP100" s="128"/>
      <c r="CSQ100" s="128"/>
      <c r="CSR100" s="128"/>
      <c r="CSS100" s="128"/>
      <c r="CST100" s="128"/>
      <c r="CSU100" s="128"/>
      <c r="CSV100" s="128"/>
      <c r="CSW100" s="128"/>
      <c r="DBW100" s="128"/>
      <c r="DBX100" s="128"/>
      <c r="DCF100" s="128"/>
      <c r="DCG100" s="128"/>
      <c r="DCH100" s="128"/>
      <c r="DCI100" s="128"/>
      <c r="DCJ100" s="128"/>
      <c r="DCK100" s="128"/>
      <c r="DCL100" s="128"/>
      <c r="DCM100" s="128"/>
      <c r="DCN100" s="128"/>
      <c r="DCO100" s="128"/>
      <c r="DCP100" s="128"/>
      <c r="DCQ100" s="128"/>
      <c r="DCR100" s="128"/>
      <c r="DCS100" s="128"/>
      <c r="DLS100" s="128"/>
      <c r="DLT100" s="128"/>
      <c r="DMB100" s="128"/>
      <c r="DMC100" s="128"/>
      <c r="DMD100" s="128"/>
      <c r="DME100" s="128"/>
      <c r="DMF100" s="128"/>
      <c r="DMG100" s="128"/>
      <c r="DMH100" s="128"/>
      <c r="DMI100" s="128"/>
      <c r="DMJ100" s="128"/>
      <c r="DMK100" s="128"/>
      <c r="DML100" s="128"/>
      <c r="DMM100" s="128"/>
      <c r="DMN100" s="128"/>
      <c r="DMO100" s="128"/>
      <c r="DVO100" s="128"/>
      <c r="DVP100" s="128"/>
      <c r="DVX100" s="128"/>
      <c r="DVY100" s="128"/>
      <c r="DVZ100" s="128"/>
      <c r="DWA100" s="128"/>
      <c r="DWB100" s="128"/>
      <c r="DWC100" s="128"/>
      <c r="DWD100" s="128"/>
      <c r="DWE100" s="128"/>
      <c r="DWF100" s="128"/>
      <c r="DWG100" s="128"/>
      <c r="DWH100" s="128"/>
      <c r="DWI100" s="128"/>
      <c r="DWJ100" s="128"/>
      <c r="DWK100" s="128"/>
      <c r="EFK100" s="128"/>
      <c r="EFL100" s="128"/>
      <c r="EFT100" s="128"/>
      <c r="EFU100" s="128"/>
      <c r="EFV100" s="128"/>
      <c r="EFW100" s="128"/>
      <c r="EFX100" s="128"/>
      <c r="EFY100" s="128"/>
      <c r="EFZ100" s="128"/>
      <c r="EGA100" s="128"/>
      <c r="EGB100" s="128"/>
      <c r="EGC100" s="128"/>
      <c r="EGD100" s="128"/>
      <c r="EGE100" s="128"/>
      <c r="EGF100" s="128"/>
      <c r="EGG100" s="128"/>
      <c r="EPG100" s="128"/>
      <c r="EPH100" s="128"/>
      <c r="EPP100" s="128"/>
      <c r="EPQ100" s="128"/>
      <c r="EPR100" s="128"/>
      <c r="EPS100" s="128"/>
      <c r="EPT100" s="128"/>
      <c r="EPU100" s="128"/>
      <c r="EPV100" s="128"/>
      <c r="EPW100" s="128"/>
      <c r="EPX100" s="128"/>
      <c r="EPY100" s="128"/>
      <c r="EPZ100" s="128"/>
      <c r="EQA100" s="128"/>
      <c r="EQB100" s="128"/>
      <c r="EQC100" s="128"/>
      <c r="EZC100" s="128"/>
      <c r="EZD100" s="128"/>
      <c r="EZL100" s="128"/>
      <c r="EZM100" s="128"/>
      <c r="EZN100" s="128"/>
      <c r="EZO100" s="128"/>
      <c r="EZP100" s="128"/>
      <c r="EZQ100" s="128"/>
      <c r="EZR100" s="128"/>
      <c r="EZS100" s="128"/>
      <c r="EZT100" s="128"/>
      <c r="EZU100" s="128"/>
      <c r="EZV100" s="128"/>
      <c r="EZW100" s="128"/>
      <c r="EZX100" s="128"/>
      <c r="EZY100" s="128"/>
      <c r="FIY100" s="128"/>
      <c r="FIZ100" s="128"/>
      <c r="FJH100" s="128"/>
      <c r="FJI100" s="128"/>
      <c r="FJJ100" s="128"/>
      <c r="FJK100" s="128"/>
      <c r="FJL100" s="128"/>
      <c r="FJM100" s="128"/>
      <c r="FJN100" s="128"/>
      <c r="FJO100" s="128"/>
      <c r="FJP100" s="128"/>
      <c r="FJQ100" s="128"/>
      <c r="FJR100" s="128"/>
      <c r="FJS100" s="128"/>
      <c r="FJT100" s="128"/>
      <c r="FJU100" s="128"/>
      <c r="FSU100" s="128"/>
      <c r="FSV100" s="128"/>
      <c r="FTD100" s="128"/>
      <c r="FTE100" s="128"/>
      <c r="FTF100" s="128"/>
      <c r="FTG100" s="128"/>
      <c r="FTH100" s="128"/>
      <c r="FTI100" s="128"/>
      <c r="FTJ100" s="128"/>
      <c r="FTK100" s="128"/>
      <c r="FTL100" s="128"/>
      <c r="FTM100" s="128"/>
      <c r="FTN100" s="128"/>
      <c r="FTO100" s="128"/>
      <c r="FTP100" s="128"/>
      <c r="FTQ100" s="128"/>
      <c r="GCQ100" s="128"/>
      <c r="GCR100" s="128"/>
      <c r="GCZ100" s="128"/>
      <c r="GDA100" s="128"/>
      <c r="GDB100" s="128"/>
      <c r="GDC100" s="128"/>
      <c r="GDD100" s="128"/>
      <c r="GDE100" s="128"/>
      <c r="GDF100" s="128"/>
      <c r="GDG100" s="128"/>
      <c r="GDH100" s="128"/>
      <c r="GDI100" s="128"/>
      <c r="GDJ100" s="128"/>
      <c r="GDK100" s="128"/>
      <c r="GDL100" s="128"/>
      <c r="GDM100" s="128"/>
      <c r="GMM100" s="128"/>
      <c r="GMN100" s="128"/>
      <c r="GMV100" s="128"/>
      <c r="GMW100" s="128"/>
      <c r="GMX100" s="128"/>
      <c r="GMY100" s="128"/>
      <c r="GMZ100" s="128"/>
      <c r="GNA100" s="128"/>
      <c r="GNB100" s="128"/>
      <c r="GNC100" s="128"/>
      <c r="GND100" s="128"/>
      <c r="GNE100" s="128"/>
      <c r="GNF100" s="128"/>
      <c r="GNG100" s="128"/>
      <c r="GNH100" s="128"/>
      <c r="GNI100" s="128"/>
      <c r="GWI100" s="128"/>
      <c r="GWJ100" s="128"/>
      <c r="GWR100" s="128"/>
      <c r="GWS100" s="128"/>
      <c r="GWT100" s="128"/>
      <c r="GWU100" s="128"/>
      <c r="GWV100" s="128"/>
      <c r="GWW100" s="128"/>
      <c r="GWX100" s="128"/>
      <c r="GWY100" s="128"/>
      <c r="GWZ100" s="128"/>
      <c r="GXA100" s="128"/>
      <c r="GXB100" s="128"/>
      <c r="GXC100" s="128"/>
      <c r="GXD100" s="128"/>
      <c r="GXE100" s="128"/>
      <c r="HGE100" s="128"/>
      <c r="HGF100" s="128"/>
      <c r="HGN100" s="128"/>
      <c r="HGO100" s="128"/>
      <c r="HGP100" s="128"/>
      <c r="HGQ100" s="128"/>
      <c r="HGR100" s="128"/>
      <c r="HGS100" s="128"/>
      <c r="HGT100" s="128"/>
      <c r="HGU100" s="128"/>
      <c r="HGV100" s="128"/>
      <c r="HGW100" s="128"/>
      <c r="HGX100" s="128"/>
      <c r="HGY100" s="128"/>
      <c r="HGZ100" s="128"/>
      <c r="HHA100" s="128"/>
      <c r="HQA100" s="128"/>
      <c r="HQB100" s="128"/>
      <c r="HQJ100" s="128"/>
      <c r="HQK100" s="128"/>
      <c r="HQL100" s="128"/>
      <c r="HQM100" s="128"/>
      <c r="HQN100" s="128"/>
      <c r="HQO100" s="128"/>
      <c r="HQP100" s="128"/>
      <c r="HQQ100" s="128"/>
      <c r="HQR100" s="128"/>
      <c r="HQS100" s="128"/>
      <c r="HQT100" s="128"/>
      <c r="HQU100" s="128"/>
      <c r="HQV100" s="128"/>
      <c r="HQW100" s="128"/>
      <c r="HZW100" s="128"/>
      <c r="HZX100" s="128"/>
      <c r="IAF100" s="128"/>
      <c r="IAG100" s="128"/>
      <c r="IAH100" s="128"/>
      <c r="IAI100" s="128"/>
      <c r="IAJ100" s="128"/>
      <c r="IAK100" s="128"/>
      <c r="IAL100" s="128"/>
      <c r="IAM100" s="128"/>
      <c r="IAN100" s="128"/>
      <c r="IAO100" s="128"/>
      <c r="IAP100" s="128"/>
      <c r="IAQ100" s="128"/>
      <c r="IAR100" s="128"/>
      <c r="IAS100" s="128"/>
      <c r="IJS100" s="128"/>
      <c r="IJT100" s="128"/>
      <c r="IKB100" s="128"/>
      <c r="IKC100" s="128"/>
      <c r="IKD100" s="128"/>
      <c r="IKE100" s="128"/>
      <c r="IKF100" s="128"/>
      <c r="IKG100" s="128"/>
      <c r="IKH100" s="128"/>
      <c r="IKI100" s="128"/>
      <c r="IKJ100" s="128"/>
      <c r="IKK100" s="128"/>
      <c r="IKL100" s="128"/>
      <c r="IKM100" s="128"/>
      <c r="IKN100" s="128"/>
      <c r="IKO100" s="128"/>
      <c r="ITO100" s="128"/>
      <c r="ITP100" s="128"/>
      <c r="ITX100" s="128"/>
      <c r="ITY100" s="128"/>
      <c r="ITZ100" s="128"/>
      <c r="IUA100" s="128"/>
      <c r="IUB100" s="128"/>
      <c r="IUC100" s="128"/>
      <c r="IUD100" s="128"/>
      <c r="IUE100" s="128"/>
      <c r="IUF100" s="128"/>
      <c r="IUG100" s="128"/>
      <c r="IUH100" s="128"/>
      <c r="IUI100" s="128"/>
      <c r="IUJ100" s="128"/>
      <c r="IUK100" s="128"/>
      <c r="JDK100" s="128"/>
      <c r="JDL100" s="128"/>
      <c r="JDT100" s="128"/>
      <c r="JDU100" s="128"/>
      <c r="JDV100" s="128"/>
      <c r="JDW100" s="128"/>
      <c r="JDX100" s="128"/>
      <c r="JDY100" s="128"/>
      <c r="JDZ100" s="128"/>
      <c r="JEA100" s="128"/>
      <c r="JEB100" s="128"/>
      <c r="JEC100" s="128"/>
      <c r="JED100" s="128"/>
      <c r="JEE100" s="128"/>
      <c r="JEF100" s="128"/>
      <c r="JEG100" s="128"/>
      <c r="JNG100" s="128"/>
      <c r="JNH100" s="128"/>
      <c r="JNP100" s="128"/>
      <c r="JNQ100" s="128"/>
      <c r="JNR100" s="128"/>
      <c r="JNS100" s="128"/>
      <c r="JNT100" s="128"/>
      <c r="JNU100" s="128"/>
      <c r="JNV100" s="128"/>
      <c r="JNW100" s="128"/>
      <c r="JNX100" s="128"/>
      <c r="JNY100" s="128"/>
      <c r="JNZ100" s="128"/>
      <c r="JOA100" s="128"/>
      <c r="JOB100" s="128"/>
      <c r="JOC100" s="128"/>
      <c r="JXC100" s="128"/>
      <c r="JXD100" s="128"/>
      <c r="JXL100" s="128"/>
      <c r="JXM100" s="128"/>
      <c r="JXN100" s="128"/>
      <c r="JXO100" s="128"/>
      <c r="JXP100" s="128"/>
      <c r="JXQ100" s="128"/>
      <c r="JXR100" s="128"/>
      <c r="JXS100" s="128"/>
      <c r="JXT100" s="128"/>
      <c r="JXU100" s="128"/>
      <c r="JXV100" s="128"/>
      <c r="JXW100" s="128"/>
      <c r="JXX100" s="128"/>
      <c r="JXY100" s="128"/>
      <c r="KGY100" s="128"/>
      <c r="KGZ100" s="128"/>
      <c r="KHH100" s="128"/>
      <c r="KHI100" s="128"/>
      <c r="KHJ100" s="128"/>
      <c r="KHK100" s="128"/>
      <c r="KHL100" s="128"/>
      <c r="KHM100" s="128"/>
      <c r="KHN100" s="128"/>
      <c r="KHO100" s="128"/>
      <c r="KHP100" s="128"/>
      <c r="KHQ100" s="128"/>
      <c r="KHR100" s="128"/>
      <c r="KHS100" s="128"/>
      <c r="KHT100" s="128"/>
      <c r="KHU100" s="128"/>
      <c r="KQU100" s="128"/>
      <c r="KQV100" s="128"/>
      <c r="KRD100" s="128"/>
      <c r="KRE100" s="128"/>
      <c r="KRF100" s="128"/>
      <c r="KRG100" s="128"/>
      <c r="KRH100" s="128"/>
      <c r="KRI100" s="128"/>
      <c r="KRJ100" s="128"/>
      <c r="KRK100" s="128"/>
      <c r="KRL100" s="128"/>
      <c r="KRM100" s="128"/>
      <c r="KRN100" s="128"/>
      <c r="KRO100" s="128"/>
      <c r="KRP100" s="128"/>
      <c r="KRQ100" s="128"/>
      <c r="LAQ100" s="128"/>
      <c r="LAR100" s="128"/>
      <c r="LAZ100" s="128"/>
      <c r="LBA100" s="128"/>
      <c r="LBB100" s="128"/>
      <c r="LBC100" s="128"/>
      <c r="LBD100" s="128"/>
      <c r="LBE100" s="128"/>
      <c r="LBF100" s="128"/>
      <c r="LBG100" s="128"/>
      <c r="LBH100" s="128"/>
      <c r="LBI100" s="128"/>
      <c r="LBJ100" s="128"/>
      <c r="LBK100" s="128"/>
      <c r="LBL100" s="128"/>
      <c r="LBM100" s="128"/>
      <c r="LKM100" s="128"/>
      <c r="LKN100" s="128"/>
      <c r="LKV100" s="128"/>
      <c r="LKW100" s="128"/>
      <c r="LKX100" s="128"/>
      <c r="LKY100" s="128"/>
      <c r="LKZ100" s="128"/>
      <c r="LLA100" s="128"/>
      <c r="LLB100" s="128"/>
      <c r="LLC100" s="128"/>
      <c r="LLD100" s="128"/>
      <c r="LLE100" s="128"/>
      <c r="LLF100" s="128"/>
      <c r="LLG100" s="128"/>
      <c r="LLH100" s="128"/>
      <c r="LLI100" s="128"/>
      <c r="LUI100" s="128"/>
      <c r="LUJ100" s="128"/>
      <c r="LUR100" s="128"/>
      <c r="LUS100" s="128"/>
      <c r="LUT100" s="128"/>
      <c r="LUU100" s="128"/>
      <c r="LUV100" s="128"/>
      <c r="LUW100" s="128"/>
      <c r="LUX100" s="128"/>
      <c r="LUY100" s="128"/>
      <c r="LUZ100" s="128"/>
      <c r="LVA100" s="128"/>
      <c r="LVB100" s="128"/>
      <c r="LVC100" s="128"/>
      <c r="LVD100" s="128"/>
      <c r="LVE100" s="128"/>
      <c r="MEE100" s="128"/>
      <c r="MEF100" s="128"/>
      <c r="MEN100" s="128"/>
      <c r="MEO100" s="128"/>
      <c r="MEP100" s="128"/>
      <c r="MEQ100" s="128"/>
      <c r="MER100" s="128"/>
      <c r="MES100" s="128"/>
      <c r="MET100" s="128"/>
      <c r="MEU100" s="128"/>
      <c r="MEV100" s="128"/>
      <c r="MEW100" s="128"/>
      <c r="MEX100" s="128"/>
      <c r="MEY100" s="128"/>
      <c r="MEZ100" s="128"/>
      <c r="MFA100" s="128"/>
      <c r="MOA100" s="128"/>
      <c r="MOB100" s="128"/>
      <c r="MOJ100" s="128"/>
      <c r="MOK100" s="128"/>
      <c r="MOL100" s="128"/>
      <c r="MOM100" s="128"/>
      <c r="MON100" s="128"/>
      <c r="MOO100" s="128"/>
      <c r="MOP100" s="128"/>
      <c r="MOQ100" s="128"/>
      <c r="MOR100" s="128"/>
      <c r="MOS100" s="128"/>
      <c r="MOT100" s="128"/>
      <c r="MOU100" s="128"/>
      <c r="MOV100" s="128"/>
      <c r="MOW100" s="128"/>
      <c r="MXW100" s="128"/>
      <c r="MXX100" s="128"/>
      <c r="MYF100" s="128"/>
      <c r="MYG100" s="128"/>
      <c r="MYH100" s="128"/>
      <c r="MYI100" s="128"/>
      <c r="MYJ100" s="128"/>
      <c r="MYK100" s="128"/>
      <c r="MYL100" s="128"/>
      <c r="MYM100" s="128"/>
      <c r="MYN100" s="128"/>
      <c r="MYO100" s="128"/>
      <c r="MYP100" s="128"/>
      <c r="MYQ100" s="128"/>
      <c r="MYR100" s="128"/>
      <c r="MYS100" s="128"/>
      <c r="NHS100" s="128"/>
      <c r="NHT100" s="128"/>
      <c r="NIB100" s="128"/>
      <c r="NIC100" s="128"/>
      <c r="NID100" s="128"/>
      <c r="NIE100" s="128"/>
      <c r="NIF100" s="128"/>
      <c r="NIG100" s="128"/>
      <c r="NIH100" s="128"/>
      <c r="NII100" s="128"/>
      <c r="NIJ100" s="128"/>
      <c r="NIK100" s="128"/>
      <c r="NIL100" s="128"/>
      <c r="NIM100" s="128"/>
      <c r="NIN100" s="128"/>
      <c r="NIO100" s="128"/>
      <c r="NRO100" s="128"/>
      <c r="NRP100" s="128"/>
      <c r="NRX100" s="128"/>
      <c r="NRY100" s="128"/>
      <c r="NRZ100" s="128"/>
      <c r="NSA100" s="128"/>
      <c r="NSB100" s="128"/>
      <c r="NSC100" s="128"/>
      <c r="NSD100" s="128"/>
      <c r="NSE100" s="128"/>
      <c r="NSF100" s="128"/>
      <c r="NSG100" s="128"/>
      <c r="NSH100" s="128"/>
      <c r="NSI100" s="128"/>
      <c r="NSJ100" s="128"/>
      <c r="NSK100" s="128"/>
      <c r="OBK100" s="128"/>
      <c r="OBL100" s="128"/>
      <c r="OBT100" s="128"/>
      <c r="OBU100" s="128"/>
      <c r="OBV100" s="128"/>
      <c r="OBW100" s="128"/>
      <c r="OBX100" s="128"/>
      <c r="OBY100" s="128"/>
      <c r="OBZ100" s="128"/>
      <c r="OCA100" s="128"/>
      <c r="OCB100" s="128"/>
      <c r="OCC100" s="128"/>
      <c r="OCD100" s="128"/>
      <c r="OCE100" s="128"/>
      <c r="OCF100" s="128"/>
      <c r="OCG100" s="128"/>
      <c r="OLG100" s="128"/>
      <c r="OLH100" s="128"/>
      <c r="OLP100" s="128"/>
      <c r="OLQ100" s="128"/>
      <c r="OLR100" s="128"/>
      <c r="OLS100" s="128"/>
      <c r="OLT100" s="128"/>
      <c r="OLU100" s="128"/>
      <c r="OLV100" s="128"/>
      <c r="OLW100" s="128"/>
      <c r="OLX100" s="128"/>
      <c r="OLY100" s="128"/>
      <c r="OLZ100" s="128"/>
      <c r="OMA100" s="128"/>
      <c r="OMB100" s="128"/>
      <c r="OMC100" s="128"/>
      <c r="OVC100" s="128"/>
      <c r="OVD100" s="128"/>
      <c r="OVL100" s="128"/>
      <c r="OVM100" s="128"/>
      <c r="OVN100" s="128"/>
      <c r="OVO100" s="128"/>
      <c r="OVP100" s="128"/>
      <c r="OVQ100" s="128"/>
      <c r="OVR100" s="128"/>
      <c r="OVS100" s="128"/>
      <c r="OVT100" s="128"/>
      <c r="OVU100" s="128"/>
      <c r="OVV100" s="128"/>
      <c r="OVW100" s="128"/>
      <c r="OVX100" s="128"/>
      <c r="OVY100" s="128"/>
      <c r="PEY100" s="128"/>
      <c r="PEZ100" s="128"/>
      <c r="PFH100" s="128"/>
      <c r="PFI100" s="128"/>
      <c r="PFJ100" s="128"/>
      <c r="PFK100" s="128"/>
      <c r="PFL100" s="128"/>
      <c r="PFM100" s="128"/>
      <c r="PFN100" s="128"/>
      <c r="PFO100" s="128"/>
      <c r="PFP100" s="128"/>
      <c r="PFQ100" s="128"/>
      <c r="PFR100" s="128"/>
      <c r="PFS100" s="128"/>
      <c r="PFT100" s="128"/>
      <c r="PFU100" s="128"/>
      <c r="POU100" s="128"/>
      <c r="POV100" s="128"/>
      <c r="PPD100" s="128"/>
      <c r="PPE100" s="128"/>
      <c r="PPF100" s="128"/>
      <c r="PPG100" s="128"/>
      <c r="PPH100" s="128"/>
      <c r="PPI100" s="128"/>
      <c r="PPJ100" s="128"/>
      <c r="PPK100" s="128"/>
      <c r="PPL100" s="128"/>
      <c r="PPM100" s="128"/>
      <c r="PPN100" s="128"/>
      <c r="PPO100" s="128"/>
      <c r="PPP100" s="128"/>
      <c r="PPQ100" s="128"/>
      <c r="PYQ100" s="128"/>
      <c r="PYR100" s="128"/>
      <c r="PYZ100" s="128"/>
      <c r="PZA100" s="128"/>
      <c r="PZB100" s="128"/>
      <c r="PZC100" s="128"/>
      <c r="PZD100" s="128"/>
      <c r="PZE100" s="128"/>
      <c r="PZF100" s="128"/>
      <c r="PZG100" s="128"/>
      <c r="PZH100" s="128"/>
      <c r="PZI100" s="128"/>
      <c r="PZJ100" s="128"/>
      <c r="PZK100" s="128"/>
      <c r="PZL100" s="128"/>
      <c r="PZM100" s="128"/>
      <c r="QIM100" s="128"/>
      <c r="QIN100" s="128"/>
      <c r="QIV100" s="128"/>
      <c r="QIW100" s="128"/>
      <c r="QIX100" s="128"/>
      <c r="QIY100" s="128"/>
      <c r="QIZ100" s="128"/>
      <c r="QJA100" s="128"/>
      <c r="QJB100" s="128"/>
      <c r="QJC100" s="128"/>
      <c r="QJD100" s="128"/>
      <c r="QJE100" s="128"/>
      <c r="QJF100" s="128"/>
      <c r="QJG100" s="128"/>
      <c r="QJH100" s="128"/>
      <c r="QJI100" s="128"/>
      <c r="QSI100" s="128"/>
      <c r="QSJ100" s="128"/>
      <c r="QSR100" s="128"/>
      <c r="QSS100" s="128"/>
      <c r="QST100" s="128"/>
      <c r="QSU100" s="128"/>
      <c r="QSV100" s="128"/>
      <c r="QSW100" s="128"/>
      <c r="QSX100" s="128"/>
      <c r="QSY100" s="128"/>
      <c r="QSZ100" s="128"/>
      <c r="QTA100" s="128"/>
      <c r="QTB100" s="128"/>
      <c r="QTC100" s="128"/>
      <c r="QTD100" s="128"/>
      <c r="QTE100" s="128"/>
      <c r="RCE100" s="128"/>
      <c r="RCF100" s="128"/>
      <c r="RCN100" s="128"/>
      <c r="RCO100" s="128"/>
      <c r="RCP100" s="128"/>
      <c r="RCQ100" s="128"/>
      <c r="RCR100" s="128"/>
      <c r="RCS100" s="128"/>
      <c r="RCT100" s="128"/>
      <c r="RCU100" s="128"/>
      <c r="RCV100" s="128"/>
      <c r="RCW100" s="128"/>
      <c r="RCX100" s="128"/>
      <c r="RCY100" s="128"/>
      <c r="RCZ100" s="128"/>
      <c r="RDA100" s="128"/>
      <c r="RMA100" s="128"/>
      <c r="RMB100" s="128"/>
      <c r="RMJ100" s="128"/>
      <c r="RMK100" s="128"/>
      <c r="RML100" s="128"/>
      <c r="RMM100" s="128"/>
      <c r="RMN100" s="128"/>
      <c r="RMO100" s="128"/>
      <c r="RMP100" s="128"/>
      <c r="RMQ100" s="128"/>
      <c r="RMR100" s="128"/>
      <c r="RMS100" s="128"/>
      <c r="RMT100" s="128"/>
      <c r="RMU100" s="128"/>
      <c r="RMV100" s="128"/>
      <c r="RMW100" s="128"/>
      <c r="RVW100" s="128"/>
      <c r="RVX100" s="128"/>
      <c r="RWF100" s="128"/>
      <c r="RWG100" s="128"/>
      <c r="RWH100" s="128"/>
      <c r="RWI100" s="128"/>
      <c r="RWJ100" s="128"/>
      <c r="RWK100" s="128"/>
      <c r="RWL100" s="128"/>
      <c r="RWM100" s="128"/>
      <c r="RWN100" s="128"/>
      <c r="RWO100" s="128"/>
      <c r="RWP100" s="128"/>
      <c r="RWQ100" s="128"/>
      <c r="RWR100" s="128"/>
      <c r="RWS100" s="128"/>
      <c r="SFS100" s="128"/>
      <c r="SFT100" s="128"/>
      <c r="SGB100" s="128"/>
      <c r="SGC100" s="128"/>
      <c r="SGD100" s="128"/>
      <c r="SGE100" s="128"/>
      <c r="SGF100" s="128"/>
      <c r="SGG100" s="128"/>
      <c r="SGH100" s="128"/>
      <c r="SGI100" s="128"/>
      <c r="SGJ100" s="128"/>
      <c r="SGK100" s="128"/>
      <c r="SGL100" s="128"/>
      <c r="SGM100" s="128"/>
      <c r="SGN100" s="128"/>
      <c r="SGO100" s="128"/>
      <c r="SPO100" s="128"/>
      <c r="SPP100" s="128"/>
      <c r="SPX100" s="128"/>
      <c r="SPY100" s="128"/>
      <c r="SPZ100" s="128"/>
      <c r="SQA100" s="128"/>
      <c r="SQB100" s="128"/>
      <c r="SQC100" s="128"/>
      <c r="SQD100" s="128"/>
      <c r="SQE100" s="128"/>
      <c r="SQF100" s="128"/>
      <c r="SQG100" s="128"/>
      <c r="SQH100" s="128"/>
      <c r="SQI100" s="128"/>
      <c r="SQJ100" s="128"/>
      <c r="SQK100" s="128"/>
      <c r="SZK100" s="128"/>
      <c r="SZL100" s="128"/>
      <c r="SZT100" s="128"/>
      <c r="SZU100" s="128"/>
      <c r="SZV100" s="128"/>
      <c r="SZW100" s="128"/>
      <c r="SZX100" s="128"/>
      <c r="SZY100" s="128"/>
      <c r="SZZ100" s="128"/>
      <c r="TAA100" s="128"/>
      <c r="TAB100" s="128"/>
      <c r="TAC100" s="128"/>
      <c r="TAD100" s="128"/>
      <c r="TAE100" s="128"/>
      <c r="TAF100" s="128"/>
      <c r="TAG100" s="128"/>
      <c r="TJG100" s="128"/>
      <c r="TJH100" s="128"/>
      <c r="TJP100" s="128"/>
      <c r="TJQ100" s="128"/>
      <c r="TJR100" s="128"/>
      <c r="TJS100" s="128"/>
      <c r="TJT100" s="128"/>
      <c r="TJU100" s="128"/>
      <c r="TJV100" s="128"/>
      <c r="TJW100" s="128"/>
      <c r="TJX100" s="128"/>
      <c r="TJY100" s="128"/>
      <c r="TJZ100" s="128"/>
      <c r="TKA100" s="128"/>
      <c r="TKB100" s="128"/>
      <c r="TKC100" s="128"/>
      <c r="TTC100" s="128"/>
      <c r="TTD100" s="128"/>
      <c r="TTL100" s="128"/>
      <c r="TTM100" s="128"/>
      <c r="TTN100" s="128"/>
      <c r="TTO100" s="128"/>
      <c r="TTP100" s="128"/>
      <c r="TTQ100" s="128"/>
      <c r="TTR100" s="128"/>
      <c r="TTS100" s="128"/>
      <c r="TTT100" s="128"/>
      <c r="TTU100" s="128"/>
      <c r="TTV100" s="128"/>
      <c r="TTW100" s="128"/>
      <c r="TTX100" s="128"/>
      <c r="TTY100" s="128"/>
      <c r="UCY100" s="128"/>
      <c r="UCZ100" s="128"/>
      <c r="UDH100" s="128"/>
      <c r="UDI100" s="128"/>
      <c r="UDJ100" s="128"/>
      <c r="UDK100" s="128"/>
      <c r="UDL100" s="128"/>
      <c r="UDM100" s="128"/>
      <c r="UDN100" s="128"/>
      <c r="UDO100" s="128"/>
      <c r="UDP100" s="128"/>
      <c r="UDQ100" s="128"/>
      <c r="UDR100" s="128"/>
      <c r="UDS100" s="128"/>
      <c r="UDT100" s="128"/>
      <c r="UDU100" s="128"/>
      <c r="UMU100" s="128"/>
      <c r="UMV100" s="128"/>
      <c r="UND100" s="128"/>
      <c r="UNE100" s="128"/>
      <c r="UNF100" s="128"/>
      <c r="UNG100" s="128"/>
      <c r="UNH100" s="128"/>
      <c r="UNI100" s="128"/>
      <c r="UNJ100" s="128"/>
      <c r="UNK100" s="128"/>
      <c r="UNL100" s="128"/>
      <c r="UNM100" s="128"/>
      <c r="UNN100" s="128"/>
      <c r="UNO100" s="128"/>
      <c r="UNP100" s="128"/>
      <c r="UNQ100" s="128"/>
      <c r="UWQ100" s="128"/>
      <c r="UWR100" s="128"/>
      <c r="UWZ100" s="128"/>
      <c r="UXA100" s="128"/>
      <c r="UXB100" s="128"/>
      <c r="UXC100" s="128"/>
      <c r="UXD100" s="128"/>
      <c r="UXE100" s="128"/>
      <c r="UXF100" s="128"/>
      <c r="UXG100" s="128"/>
      <c r="UXH100" s="128"/>
      <c r="UXI100" s="128"/>
      <c r="UXJ100" s="128"/>
      <c r="UXK100" s="128"/>
      <c r="UXL100" s="128"/>
      <c r="UXM100" s="128"/>
      <c r="VGM100" s="128"/>
      <c r="VGN100" s="128"/>
      <c r="VGV100" s="128"/>
      <c r="VGW100" s="128"/>
      <c r="VGX100" s="128"/>
      <c r="VGY100" s="128"/>
      <c r="VGZ100" s="128"/>
      <c r="VHA100" s="128"/>
      <c r="VHB100" s="128"/>
      <c r="VHC100" s="128"/>
      <c r="VHD100" s="128"/>
      <c r="VHE100" s="128"/>
      <c r="VHF100" s="128"/>
      <c r="VHG100" s="128"/>
      <c r="VHH100" s="128"/>
      <c r="VHI100" s="128"/>
      <c r="VQI100" s="128"/>
      <c r="VQJ100" s="128"/>
      <c r="VQR100" s="128"/>
      <c r="VQS100" s="128"/>
      <c r="VQT100" s="128"/>
      <c r="VQU100" s="128"/>
      <c r="VQV100" s="128"/>
      <c r="VQW100" s="128"/>
      <c r="VQX100" s="128"/>
      <c r="VQY100" s="128"/>
      <c r="VQZ100" s="128"/>
      <c r="VRA100" s="128"/>
      <c r="VRB100" s="128"/>
      <c r="VRC100" s="128"/>
      <c r="VRD100" s="128"/>
      <c r="VRE100" s="128"/>
      <c r="WAE100" s="128"/>
      <c r="WAF100" s="128"/>
      <c r="WAN100" s="128"/>
      <c r="WAO100" s="128"/>
      <c r="WAP100" s="128"/>
      <c r="WAQ100" s="128"/>
      <c r="WAR100" s="128"/>
      <c r="WAS100" s="128"/>
      <c r="WAT100" s="128"/>
      <c r="WAU100" s="128"/>
      <c r="WAV100" s="128"/>
      <c r="WAW100" s="128"/>
      <c r="WAX100" s="128"/>
      <c r="WAY100" s="128"/>
      <c r="WAZ100" s="128"/>
      <c r="WBA100" s="128"/>
      <c r="WKA100" s="128"/>
      <c r="WKB100" s="128"/>
      <c r="WKJ100" s="128"/>
      <c r="WKK100" s="128"/>
      <c r="WKL100" s="128"/>
      <c r="WKM100" s="128"/>
      <c r="WKN100" s="128"/>
      <c r="WKO100" s="128"/>
      <c r="WKP100" s="128"/>
      <c r="WKQ100" s="128"/>
      <c r="WKR100" s="128"/>
      <c r="WKS100" s="128"/>
      <c r="WKT100" s="128"/>
      <c r="WKU100" s="128"/>
      <c r="WKV100" s="128"/>
      <c r="WKW100" s="128"/>
      <c r="WTW100" s="128"/>
      <c r="WTX100" s="128"/>
      <c r="WUF100" s="128"/>
      <c r="WUG100" s="128"/>
      <c r="WUH100" s="128"/>
      <c r="WUI100" s="128"/>
      <c r="WUJ100" s="128"/>
      <c r="WUK100" s="128"/>
      <c r="WUL100" s="128"/>
      <c r="WUM100" s="128"/>
      <c r="WUN100" s="128"/>
      <c r="WUO100" s="128"/>
      <c r="WUP100" s="128"/>
      <c r="WUQ100" s="128"/>
      <c r="WUR100" s="128"/>
      <c r="WUS100" s="128"/>
    </row>
    <row r="101" spans="1:1009 1243:2033 2267:3057 3291:4081 4315:5105 5339:6129 6363:7153 7387:8177 8411:9201 9435:10225 10459:11249 11483:12273 12507:13297 13531:14321 14555:15345 15579:16113" outlineLevel="1">
      <c r="A101" s="137"/>
      <c r="B101" s="263" t="s">
        <v>33</v>
      </c>
      <c r="C101" s="248"/>
      <c r="D101" s="258">
        <v>0</v>
      </c>
      <c r="E101" s="257"/>
      <c r="F101" s="258"/>
      <c r="G101" s="245">
        <v>0</v>
      </c>
      <c r="H101" s="229">
        <f t="shared" si="6"/>
        <v>100</v>
      </c>
      <c r="I101" s="247"/>
      <c r="J101" s="274">
        <f>100000000/1000000</f>
        <v>100</v>
      </c>
      <c r="K101" s="247"/>
      <c r="L101" s="247"/>
      <c r="M101" s="248"/>
      <c r="HK101" s="128"/>
      <c r="HL101" s="128"/>
      <c r="HT101" s="128"/>
      <c r="HU101" s="128"/>
      <c r="HV101" s="128"/>
      <c r="HW101" s="128"/>
      <c r="HX101" s="128"/>
      <c r="HY101" s="128"/>
      <c r="HZ101" s="128"/>
      <c r="IA101" s="128"/>
      <c r="IB101" s="128"/>
      <c r="IC101" s="128"/>
      <c r="ID101" s="128"/>
      <c r="IE101" s="128"/>
      <c r="IF101" s="128"/>
      <c r="IG101" s="128"/>
      <c r="RG101" s="128"/>
      <c r="RH101" s="128"/>
      <c r="RP101" s="128"/>
      <c r="RQ101" s="128"/>
      <c r="RR101" s="128"/>
      <c r="RS101" s="128"/>
      <c r="RT101" s="128"/>
      <c r="RU101" s="128"/>
      <c r="RV101" s="128"/>
      <c r="RW101" s="128"/>
      <c r="RX101" s="128"/>
      <c r="RY101" s="128"/>
      <c r="RZ101" s="128"/>
      <c r="SA101" s="128"/>
      <c r="SB101" s="128"/>
      <c r="SC101" s="128"/>
      <c r="ABC101" s="128"/>
      <c r="ABD101" s="128"/>
      <c r="ABL101" s="128"/>
      <c r="ABM101" s="128"/>
      <c r="ABN101" s="128"/>
      <c r="ABO101" s="128"/>
      <c r="ABP101" s="128"/>
      <c r="ABQ101" s="128"/>
      <c r="ABR101" s="128"/>
      <c r="ABS101" s="128"/>
      <c r="ABT101" s="128"/>
      <c r="ABU101" s="128"/>
      <c r="ABV101" s="128"/>
      <c r="ABW101" s="128"/>
      <c r="ABX101" s="128"/>
      <c r="ABY101" s="128"/>
      <c r="AKY101" s="128"/>
      <c r="AKZ101" s="128"/>
      <c r="ALH101" s="128"/>
      <c r="ALI101" s="128"/>
      <c r="ALJ101" s="128"/>
      <c r="ALK101" s="128"/>
      <c r="ALL101" s="128"/>
      <c r="ALM101" s="128"/>
      <c r="ALN101" s="128"/>
      <c r="ALO101" s="128"/>
      <c r="ALP101" s="128"/>
      <c r="ALQ101" s="128"/>
      <c r="ALR101" s="128"/>
      <c r="ALS101" s="128"/>
      <c r="ALT101" s="128"/>
      <c r="ALU101" s="128"/>
      <c r="AUU101" s="128"/>
      <c r="AUV101" s="128"/>
      <c r="AVD101" s="128"/>
      <c r="AVE101" s="128"/>
      <c r="AVF101" s="128"/>
      <c r="AVG101" s="128"/>
      <c r="AVH101" s="128"/>
      <c r="AVI101" s="128"/>
      <c r="AVJ101" s="128"/>
      <c r="AVK101" s="128"/>
      <c r="AVL101" s="128"/>
      <c r="AVM101" s="128"/>
      <c r="AVN101" s="128"/>
      <c r="AVO101" s="128"/>
      <c r="AVP101" s="128"/>
      <c r="AVQ101" s="128"/>
      <c r="BEQ101" s="128"/>
      <c r="BER101" s="128"/>
      <c r="BEZ101" s="128"/>
      <c r="BFA101" s="128"/>
      <c r="BFB101" s="128"/>
      <c r="BFC101" s="128"/>
      <c r="BFD101" s="128"/>
      <c r="BFE101" s="128"/>
      <c r="BFF101" s="128"/>
      <c r="BFG101" s="128"/>
      <c r="BFH101" s="128"/>
      <c r="BFI101" s="128"/>
      <c r="BFJ101" s="128"/>
      <c r="BFK101" s="128"/>
      <c r="BFL101" s="128"/>
      <c r="BFM101" s="128"/>
      <c r="BOM101" s="128"/>
      <c r="BON101" s="128"/>
      <c r="BOV101" s="128"/>
      <c r="BOW101" s="128"/>
      <c r="BOX101" s="128"/>
      <c r="BOY101" s="128"/>
      <c r="BOZ101" s="128"/>
      <c r="BPA101" s="128"/>
      <c r="BPB101" s="128"/>
      <c r="BPC101" s="128"/>
      <c r="BPD101" s="128"/>
      <c r="BPE101" s="128"/>
      <c r="BPF101" s="128"/>
      <c r="BPG101" s="128"/>
      <c r="BPH101" s="128"/>
      <c r="BPI101" s="128"/>
      <c r="BYI101" s="128"/>
      <c r="BYJ101" s="128"/>
      <c r="BYR101" s="128"/>
      <c r="BYS101" s="128"/>
      <c r="BYT101" s="128"/>
      <c r="BYU101" s="128"/>
      <c r="BYV101" s="128"/>
      <c r="BYW101" s="128"/>
      <c r="BYX101" s="128"/>
      <c r="BYY101" s="128"/>
      <c r="BYZ101" s="128"/>
      <c r="BZA101" s="128"/>
      <c r="BZB101" s="128"/>
      <c r="BZC101" s="128"/>
      <c r="BZD101" s="128"/>
      <c r="BZE101" s="128"/>
      <c r="CIE101" s="128"/>
      <c r="CIF101" s="128"/>
      <c r="CIN101" s="128"/>
      <c r="CIO101" s="128"/>
      <c r="CIP101" s="128"/>
      <c r="CIQ101" s="128"/>
      <c r="CIR101" s="128"/>
      <c r="CIS101" s="128"/>
      <c r="CIT101" s="128"/>
      <c r="CIU101" s="128"/>
      <c r="CIV101" s="128"/>
      <c r="CIW101" s="128"/>
      <c r="CIX101" s="128"/>
      <c r="CIY101" s="128"/>
      <c r="CIZ101" s="128"/>
      <c r="CJA101" s="128"/>
      <c r="CSA101" s="128"/>
      <c r="CSB101" s="128"/>
      <c r="CSJ101" s="128"/>
      <c r="CSK101" s="128"/>
      <c r="CSL101" s="128"/>
      <c r="CSM101" s="128"/>
      <c r="CSN101" s="128"/>
      <c r="CSO101" s="128"/>
      <c r="CSP101" s="128"/>
      <c r="CSQ101" s="128"/>
      <c r="CSR101" s="128"/>
      <c r="CSS101" s="128"/>
      <c r="CST101" s="128"/>
      <c r="CSU101" s="128"/>
      <c r="CSV101" s="128"/>
      <c r="CSW101" s="128"/>
      <c r="DBW101" s="128"/>
      <c r="DBX101" s="128"/>
      <c r="DCF101" s="128"/>
      <c r="DCG101" s="128"/>
      <c r="DCH101" s="128"/>
      <c r="DCI101" s="128"/>
      <c r="DCJ101" s="128"/>
      <c r="DCK101" s="128"/>
      <c r="DCL101" s="128"/>
      <c r="DCM101" s="128"/>
      <c r="DCN101" s="128"/>
      <c r="DCO101" s="128"/>
      <c r="DCP101" s="128"/>
      <c r="DCQ101" s="128"/>
      <c r="DCR101" s="128"/>
      <c r="DCS101" s="128"/>
      <c r="DLS101" s="128"/>
      <c r="DLT101" s="128"/>
      <c r="DMB101" s="128"/>
      <c r="DMC101" s="128"/>
      <c r="DMD101" s="128"/>
      <c r="DME101" s="128"/>
      <c r="DMF101" s="128"/>
      <c r="DMG101" s="128"/>
      <c r="DMH101" s="128"/>
      <c r="DMI101" s="128"/>
      <c r="DMJ101" s="128"/>
      <c r="DMK101" s="128"/>
      <c r="DML101" s="128"/>
      <c r="DMM101" s="128"/>
      <c r="DMN101" s="128"/>
      <c r="DMO101" s="128"/>
      <c r="DVO101" s="128"/>
      <c r="DVP101" s="128"/>
      <c r="DVX101" s="128"/>
      <c r="DVY101" s="128"/>
      <c r="DVZ101" s="128"/>
      <c r="DWA101" s="128"/>
      <c r="DWB101" s="128"/>
      <c r="DWC101" s="128"/>
      <c r="DWD101" s="128"/>
      <c r="DWE101" s="128"/>
      <c r="DWF101" s="128"/>
      <c r="DWG101" s="128"/>
      <c r="DWH101" s="128"/>
      <c r="DWI101" s="128"/>
      <c r="DWJ101" s="128"/>
      <c r="DWK101" s="128"/>
      <c r="EFK101" s="128"/>
      <c r="EFL101" s="128"/>
      <c r="EFT101" s="128"/>
      <c r="EFU101" s="128"/>
      <c r="EFV101" s="128"/>
      <c r="EFW101" s="128"/>
      <c r="EFX101" s="128"/>
      <c r="EFY101" s="128"/>
      <c r="EFZ101" s="128"/>
      <c r="EGA101" s="128"/>
      <c r="EGB101" s="128"/>
      <c r="EGC101" s="128"/>
      <c r="EGD101" s="128"/>
      <c r="EGE101" s="128"/>
      <c r="EGF101" s="128"/>
      <c r="EGG101" s="128"/>
      <c r="EPG101" s="128"/>
      <c r="EPH101" s="128"/>
      <c r="EPP101" s="128"/>
      <c r="EPQ101" s="128"/>
      <c r="EPR101" s="128"/>
      <c r="EPS101" s="128"/>
      <c r="EPT101" s="128"/>
      <c r="EPU101" s="128"/>
      <c r="EPV101" s="128"/>
      <c r="EPW101" s="128"/>
      <c r="EPX101" s="128"/>
      <c r="EPY101" s="128"/>
      <c r="EPZ101" s="128"/>
      <c r="EQA101" s="128"/>
      <c r="EQB101" s="128"/>
      <c r="EQC101" s="128"/>
      <c r="EZC101" s="128"/>
      <c r="EZD101" s="128"/>
      <c r="EZL101" s="128"/>
      <c r="EZM101" s="128"/>
      <c r="EZN101" s="128"/>
      <c r="EZO101" s="128"/>
      <c r="EZP101" s="128"/>
      <c r="EZQ101" s="128"/>
      <c r="EZR101" s="128"/>
      <c r="EZS101" s="128"/>
      <c r="EZT101" s="128"/>
      <c r="EZU101" s="128"/>
      <c r="EZV101" s="128"/>
      <c r="EZW101" s="128"/>
      <c r="EZX101" s="128"/>
      <c r="EZY101" s="128"/>
      <c r="FIY101" s="128"/>
      <c r="FIZ101" s="128"/>
      <c r="FJH101" s="128"/>
      <c r="FJI101" s="128"/>
      <c r="FJJ101" s="128"/>
      <c r="FJK101" s="128"/>
      <c r="FJL101" s="128"/>
      <c r="FJM101" s="128"/>
      <c r="FJN101" s="128"/>
      <c r="FJO101" s="128"/>
      <c r="FJP101" s="128"/>
      <c r="FJQ101" s="128"/>
      <c r="FJR101" s="128"/>
      <c r="FJS101" s="128"/>
      <c r="FJT101" s="128"/>
      <c r="FJU101" s="128"/>
      <c r="FSU101" s="128"/>
      <c r="FSV101" s="128"/>
      <c r="FTD101" s="128"/>
      <c r="FTE101" s="128"/>
      <c r="FTF101" s="128"/>
      <c r="FTG101" s="128"/>
      <c r="FTH101" s="128"/>
      <c r="FTI101" s="128"/>
      <c r="FTJ101" s="128"/>
      <c r="FTK101" s="128"/>
      <c r="FTL101" s="128"/>
      <c r="FTM101" s="128"/>
      <c r="FTN101" s="128"/>
      <c r="FTO101" s="128"/>
      <c r="FTP101" s="128"/>
      <c r="FTQ101" s="128"/>
      <c r="GCQ101" s="128"/>
      <c r="GCR101" s="128"/>
      <c r="GCZ101" s="128"/>
      <c r="GDA101" s="128"/>
      <c r="GDB101" s="128"/>
      <c r="GDC101" s="128"/>
      <c r="GDD101" s="128"/>
      <c r="GDE101" s="128"/>
      <c r="GDF101" s="128"/>
      <c r="GDG101" s="128"/>
      <c r="GDH101" s="128"/>
      <c r="GDI101" s="128"/>
      <c r="GDJ101" s="128"/>
      <c r="GDK101" s="128"/>
      <c r="GDL101" s="128"/>
      <c r="GDM101" s="128"/>
      <c r="GMM101" s="128"/>
      <c r="GMN101" s="128"/>
      <c r="GMV101" s="128"/>
      <c r="GMW101" s="128"/>
      <c r="GMX101" s="128"/>
      <c r="GMY101" s="128"/>
      <c r="GMZ101" s="128"/>
      <c r="GNA101" s="128"/>
      <c r="GNB101" s="128"/>
      <c r="GNC101" s="128"/>
      <c r="GND101" s="128"/>
      <c r="GNE101" s="128"/>
      <c r="GNF101" s="128"/>
      <c r="GNG101" s="128"/>
      <c r="GNH101" s="128"/>
      <c r="GNI101" s="128"/>
      <c r="GWI101" s="128"/>
      <c r="GWJ101" s="128"/>
      <c r="GWR101" s="128"/>
      <c r="GWS101" s="128"/>
      <c r="GWT101" s="128"/>
      <c r="GWU101" s="128"/>
      <c r="GWV101" s="128"/>
      <c r="GWW101" s="128"/>
      <c r="GWX101" s="128"/>
      <c r="GWY101" s="128"/>
      <c r="GWZ101" s="128"/>
      <c r="GXA101" s="128"/>
      <c r="GXB101" s="128"/>
      <c r="GXC101" s="128"/>
      <c r="GXD101" s="128"/>
      <c r="GXE101" s="128"/>
      <c r="HGE101" s="128"/>
      <c r="HGF101" s="128"/>
      <c r="HGN101" s="128"/>
      <c r="HGO101" s="128"/>
      <c r="HGP101" s="128"/>
      <c r="HGQ101" s="128"/>
      <c r="HGR101" s="128"/>
      <c r="HGS101" s="128"/>
      <c r="HGT101" s="128"/>
      <c r="HGU101" s="128"/>
      <c r="HGV101" s="128"/>
      <c r="HGW101" s="128"/>
      <c r="HGX101" s="128"/>
      <c r="HGY101" s="128"/>
      <c r="HGZ101" s="128"/>
      <c r="HHA101" s="128"/>
      <c r="HQA101" s="128"/>
      <c r="HQB101" s="128"/>
      <c r="HQJ101" s="128"/>
      <c r="HQK101" s="128"/>
      <c r="HQL101" s="128"/>
      <c r="HQM101" s="128"/>
      <c r="HQN101" s="128"/>
      <c r="HQO101" s="128"/>
      <c r="HQP101" s="128"/>
      <c r="HQQ101" s="128"/>
      <c r="HQR101" s="128"/>
      <c r="HQS101" s="128"/>
      <c r="HQT101" s="128"/>
      <c r="HQU101" s="128"/>
      <c r="HQV101" s="128"/>
      <c r="HQW101" s="128"/>
      <c r="HZW101" s="128"/>
      <c r="HZX101" s="128"/>
      <c r="IAF101" s="128"/>
      <c r="IAG101" s="128"/>
      <c r="IAH101" s="128"/>
      <c r="IAI101" s="128"/>
      <c r="IAJ101" s="128"/>
      <c r="IAK101" s="128"/>
      <c r="IAL101" s="128"/>
      <c r="IAM101" s="128"/>
      <c r="IAN101" s="128"/>
      <c r="IAO101" s="128"/>
      <c r="IAP101" s="128"/>
      <c r="IAQ101" s="128"/>
      <c r="IAR101" s="128"/>
      <c r="IAS101" s="128"/>
      <c r="IJS101" s="128"/>
      <c r="IJT101" s="128"/>
      <c r="IKB101" s="128"/>
      <c r="IKC101" s="128"/>
      <c r="IKD101" s="128"/>
      <c r="IKE101" s="128"/>
      <c r="IKF101" s="128"/>
      <c r="IKG101" s="128"/>
      <c r="IKH101" s="128"/>
      <c r="IKI101" s="128"/>
      <c r="IKJ101" s="128"/>
      <c r="IKK101" s="128"/>
      <c r="IKL101" s="128"/>
      <c r="IKM101" s="128"/>
      <c r="IKN101" s="128"/>
      <c r="IKO101" s="128"/>
      <c r="ITO101" s="128"/>
      <c r="ITP101" s="128"/>
      <c r="ITX101" s="128"/>
      <c r="ITY101" s="128"/>
      <c r="ITZ101" s="128"/>
      <c r="IUA101" s="128"/>
      <c r="IUB101" s="128"/>
      <c r="IUC101" s="128"/>
      <c r="IUD101" s="128"/>
      <c r="IUE101" s="128"/>
      <c r="IUF101" s="128"/>
      <c r="IUG101" s="128"/>
      <c r="IUH101" s="128"/>
      <c r="IUI101" s="128"/>
      <c r="IUJ101" s="128"/>
      <c r="IUK101" s="128"/>
      <c r="JDK101" s="128"/>
      <c r="JDL101" s="128"/>
      <c r="JDT101" s="128"/>
      <c r="JDU101" s="128"/>
      <c r="JDV101" s="128"/>
      <c r="JDW101" s="128"/>
      <c r="JDX101" s="128"/>
      <c r="JDY101" s="128"/>
      <c r="JDZ101" s="128"/>
      <c r="JEA101" s="128"/>
      <c r="JEB101" s="128"/>
      <c r="JEC101" s="128"/>
      <c r="JED101" s="128"/>
      <c r="JEE101" s="128"/>
      <c r="JEF101" s="128"/>
      <c r="JEG101" s="128"/>
      <c r="JNG101" s="128"/>
      <c r="JNH101" s="128"/>
      <c r="JNP101" s="128"/>
      <c r="JNQ101" s="128"/>
      <c r="JNR101" s="128"/>
      <c r="JNS101" s="128"/>
      <c r="JNT101" s="128"/>
      <c r="JNU101" s="128"/>
      <c r="JNV101" s="128"/>
      <c r="JNW101" s="128"/>
      <c r="JNX101" s="128"/>
      <c r="JNY101" s="128"/>
      <c r="JNZ101" s="128"/>
      <c r="JOA101" s="128"/>
      <c r="JOB101" s="128"/>
      <c r="JOC101" s="128"/>
      <c r="JXC101" s="128"/>
      <c r="JXD101" s="128"/>
      <c r="JXL101" s="128"/>
      <c r="JXM101" s="128"/>
      <c r="JXN101" s="128"/>
      <c r="JXO101" s="128"/>
      <c r="JXP101" s="128"/>
      <c r="JXQ101" s="128"/>
      <c r="JXR101" s="128"/>
      <c r="JXS101" s="128"/>
      <c r="JXT101" s="128"/>
      <c r="JXU101" s="128"/>
      <c r="JXV101" s="128"/>
      <c r="JXW101" s="128"/>
      <c r="JXX101" s="128"/>
      <c r="JXY101" s="128"/>
      <c r="KGY101" s="128"/>
      <c r="KGZ101" s="128"/>
      <c r="KHH101" s="128"/>
      <c r="KHI101" s="128"/>
      <c r="KHJ101" s="128"/>
      <c r="KHK101" s="128"/>
      <c r="KHL101" s="128"/>
      <c r="KHM101" s="128"/>
      <c r="KHN101" s="128"/>
      <c r="KHO101" s="128"/>
      <c r="KHP101" s="128"/>
      <c r="KHQ101" s="128"/>
      <c r="KHR101" s="128"/>
      <c r="KHS101" s="128"/>
      <c r="KHT101" s="128"/>
      <c r="KHU101" s="128"/>
      <c r="KQU101" s="128"/>
      <c r="KQV101" s="128"/>
      <c r="KRD101" s="128"/>
      <c r="KRE101" s="128"/>
      <c r="KRF101" s="128"/>
      <c r="KRG101" s="128"/>
      <c r="KRH101" s="128"/>
      <c r="KRI101" s="128"/>
      <c r="KRJ101" s="128"/>
      <c r="KRK101" s="128"/>
      <c r="KRL101" s="128"/>
      <c r="KRM101" s="128"/>
      <c r="KRN101" s="128"/>
      <c r="KRO101" s="128"/>
      <c r="KRP101" s="128"/>
      <c r="KRQ101" s="128"/>
      <c r="LAQ101" s="128"/>
      <c r="LAR101" s="128"/>
      <c r="LAZ101" s="128"/>
      <c r="LBA101" s="128"/>
      <c r="LBB101" s="128"/>
      <c r="LBC101" s="128"/>
      <c r="LBD101" s="128"/>
      <c r="LBE101" s="128"/>
      <c r="LBF101" s="128"/>
      <c r="LBG101" s="128"/>
      <c r="LBH101" s="128"/>
      <c r="LBI101" s="128"/>
      <c r="LBJ101" s="128"/>
      <c r="LBK101" s="128"/>
      <c r="LBL101" s="128"/>
      <c r="LBM101" s="128"/>
      <c r="LKM101" s="128"/>
      <c r="LKN101" s="128"/>
      <c r="LKV101" s="128"/>
      <c r="LKW101" s="128"/>
      <c r="LKX101" s="128"/>
      <c r="LKY101" s="128"/>
      <c r="LKZ101" s="128"/>
      <c r="LLA101" s="128"/>
      <c r="LLB101" s="128"/>
      <c r="LLC101" s="128"/>
      <c r="LLD101" s="128"/>
      <c r="LLE101" s="128"/>
      <c r="LLF101" s="128"/>
      <c r="LLG101" s="128"/>
      <c r="LLH101" s="128"/>
      <c r="LLI101" s="128"/>
      <c r="LUI101" s="128"/>
      <c r="LUJ101" s="128"/>
      <c r="LUR101" s="128"/>
      <c r="LUS101" s="128"/>
      <c r="LUT101" s="128"/>
      <c r="LUU101" s="128"/>
      <c r="LUV101" s="128"/>
      <c r="LUW101" s="128"/>
      <c r="LUX101" s="128"/>
      <c r="LUY101" s="128"/>
      <c r="LUZ101" s="128"/>
      <c r="LVA101" s="128"/>
      <c r="LVB101" s="128"/>
      <c r="LVC101" s="128"/>
      <c r="LVD101" s="128"/>
      <c r="LVE101" s="128"/>
      <c r="MEE101" s="128"/>
      <c r="MEF101" s="128"/>
      <c r="MEN101" s="128"/>
      <c r="MEO101" s="128"/>
      <c r="MEP101" s="128"/>
      <c r="MEQ101" s="128"/>
      <c r="MER101" s="128"/>
      <c r="MES101" s="128"/>
      <c r="MET101" s="128"/>
      <c r="MEU101" s="128"/>
      <c r="MEV101" s="128"/>
      <c r="MEW101" s="128"/>
      <c r="MEX101" s="128"/>
      <c r="MEY101" s="128"/>
      <c r="MEZ101" s="128"/>
      <c r="MFA101" s="128"/>
      <c r="MOA101" s="128"/>
      <c r="MOB101" s="128"/>
      <c r="MOJ101" s="128"/>
      <c r="MOK101" s="128"/>
      <c r="MOL101" s="128"/>
      <c r="MOM101" s="128"/>
      <c r="MON101" s="128"/>
      <c r="MOO101" s="128"/>
      <c r="MOP101" s="128"/>
      <c r="MOQ101" s="128"/>
      <c r="MOR101" s="128"/>
      <c r="MOS101" s="128"/>
      <c r="MOT101" s="128"/>
      <c r="MOU101" s="128"/>
      <c r="MOV101" s="128"/>
      <c r="MOW101" s="128"/>
      <c r="MXW101" s="128"/>
      <c r="MXX101" s="128"/>
      <c r="MYF101" s="128"/>
      <c r="MYG101" s="128"/>
      <c r="MYH101" s="128"/>
      <c r="MYI101" s="128"/>
      <c r="MYJ101" s="128"/>
      <c r="MYK101" s="128"/>
      <c r="MYL101" s="128"/>
      <c r="MYM101" s="128"/>
      <c r="MYN101" s="128"/>
      <c r="MYO101" s="128"/>
      <c r="MYP101" s="128"/>
      <c r="MYQ101" s="128"/>
      <c r="MYR101" s="128"/>
      <c r="MYS101" s="128"/>
      <c r="NHS101" s="128"/>
      <c r="NHT101" s="128"/>
      <c r="NIB101" s="128"/>
      <c r="NIC101" s="128"/>
      <c r="NID101" s="128"/>
      <c r="NIE101" s="128"/>
      <c r="NIF101" s="128"/>
      <c r="NIG101" s="128"/>
      <c r="NIH101" s="128"/>
      <c r="NII101" s="128"/>
      <c r="NIJ101" s="128"/>
      <c r="NIK101" s="128"/>
      <c r="NIL101" s="128"/>
      <c r="NIM101" s="128"/>
      <c r="NIN101" s="128"/>
      <c r="NIO101" s="128"/>
      <c r="NRO101" s="128"/>
      <c r="NRP101" s="128"/>
      <c r="NRX101" s="128"/>
      <c r="NRY101" s="128"/>
      <c r="NRZ101" s="128"/>
      <c r="NSA101" s="128"/>
      <c r="NSB101" s="128"/>
      <c r="NSC101" s="128"/>
      <c r="NSD101" s="128"/>
      <c r="NSE101" s="128"/>
      <c r="NSF101" s="128"/>
      <c r="NSG101" s="128"/>
      <c r="NSH101" s="128"/>
      <c r="NSI101" s="128"/>
      <c r="NSJ101" s="128"/>
      <c r="NSK101" s="128"/>
      <c r="OBK101" s="128"/>
      <c r="OBL101" s="128"/>
      <c r="OBT101" s="128"/>
      <c r="OBU101" s="128"/>
      <c r="OBV101" s="128"/>
      <c r="OBW101" s="128"/>
      <c r="OBX101" s="128"/>
      <c r="OBY101" s="128"/>
      <c r="OBZ101" s="128"/>
      <c r="OCA101" s="128"/>
      <c r="OCB101" s="128"/>
      <c r="OCC101" s="128"/>
      <c r="OCD101" s="128"/>
      <c r="OCE101" s="128"/>
      <c r="OCF101" s="128"/>
      <c r="OCG101" s="128"/>
      <c r="OLG101" s="128"/>
      <c r="OLH101" s="128"/>
      <c r="OLP101" s="128"/>
      <c r="OLQ101" s="128"/>
      <c r="OLR101" s="128"/>
      <c r="OLS101" s="128"/>
      <c r="OLT101" s="128"/>
      <c r="OLU101" s="128"/>
      <c r="OLV101" s="128"/>
      <c r="OLW101" s="128"/>
      <c r="OLX101" s="128"/>
      <c r="OLY101" s="128"/>
      <c r="OLZ101" s="128"/>
      <c r="OMA101" s="128"/>
      <c r="OMB101" s="128"/>
      <c r="OMC101" s="128"/>
      <c r="OVC101" s="128"/>
      <c r="OVD101" s="128"/>
      <c r="OVL101" s="128"/>
      <c r="OVM101" s="128"/>
      <c r="OVN101" s="128"/>
      <c r="OVO101" s="128"/>
      <c r="OVP101" s="128"/>
      <c r="OVQ101" s="128"/>
      <c r="OVR101" s="128"/>
      <c r="OVS101" s="128"/>
      <c r="OVT101" s="128"/>
      <c r="OVU101" s="128"/>
      <c r="OVV101" s="128"/>
      <c r="OVW101" s="128"/>
      <c r="OVX101" s="128"/>
      <c r="OVY101" s="128"/>
      <c r="PEY101" s="128"/>
      <c r="PEZ101" s="128"/>
      <c r="PFH101" s="128"/>
      <c r="PFI101" s="128"/>
      <c r="PFJ101" s="128"/>
      <c r="PFK101" s="128"/>
      <c r="PFL101" s="128"/>
      <c r="PFM101" s="128"/>
      <c r="PFN101" s="128"/>
      <c r="PFO101" s="128"/>
      <c r="PFP101" s="128"/>
      <c r="PFQ101" s="128"/>
      <c r="PFR101" s="128"/>
      <c r="PFS101" s="128"/>
      <c r="PFT101" s="128"/>
      <c r="PFU101" s="128"/>
      <c r="POU101" s="128"/>
      <c r="POV101" s="128"/>
      <c r="PPD101" s="128"/>
      <c r="PPE101" s="128"/>
      <c r="PPF101" s="128"/>
      <c r="PPG101" s="128"/>
      <c r="PPH101" s="128"/>
      <c r="PPI101" s="128"/>
      <c r="PPJ101" s="128"/>
      <c r="PPK101" s="128"/>
      <c r="PPL101" s="128"/>
      <c r="PPM101" s="128"/>
      <c r="PPN101" s="128"/>
      <c r="PPO101" s="128"/>
      <c r="PPP101" s="128"/>
      <c r="PPQ101" s="128"/>
      <c r="PYQ101" s="128"/>
      <c r="PYR101" s="128"/>
      <c r="PYZ101" s="128"/>
      <c r="PZA101" s="128"/>
      <c r="PZB101" s="128"/>
      <c r="PZC101" s="128"/>
      <c r="PZD101" s="128"/>
      <c r="PZE101" s="128"/>
      <c r="PZF101" s="128"/>
      <c r="PZG101" s="128"/>
      <c r="PZH101" s="128"/>
      <c r="PZI101" s="128"/>
      <c r="PZJ101" s="128"/>
      <c r="PZK101" s="128"/>
      <c r="PZL101" s="128"/>
      <c r="PZM101" s="128"/>
      <c r="QIM101" s="128"/>
      <c r="QIN101" s="128"/>
      <c r="QIV101" s="128"/>
      <c r="QIW101" s="128"/>
      <c r="QIX101" s="128"/>
      <c r="QIY101" s="128"/>
      <c r="QIZ101" s="128"/>
      <c r="QJA101" s="128"/>
      <c r="QJB101" s="128"/>
      <c r="QJC101" s="128"/>
      <c r="QJD101" s="128"/>
      <c r="QJE101" s="128"/>
      <c r="QJF101" s="128"/>
      <c r="QJG101" s="128"/>
      <c r="QJH101" s="128"/>
      <c r="QJI101" s="128"/>
      <c r="QSI101" s="128"/>
      <c r="QSJ101" s="128"/>
      <c r="QSR101" s="128"/>
      <c r="QSS101" s="128"/>
      <c r="QST101" s="128"/>
      <c r="QSU101" s="128"/>
      <c r="QSV101" s="128"/>
      <c r="QSW101" s="128"/>
      <c r="QSX101" s="128"/>
      <c r="QSY101" s="128"/>
      <c r="QSZ101" s="128"/>
      <c r="QTA101" s="128"/>
      <c r="QTB101" s="128"/>
      <c r="QTC101" s="128"/>
      <c r="QTD101" s="128"/>
      <c r="QTE101" s="128"/>
      <c r="RCE101" s="128"/>
      <c r="RCF101" s="128"/>
      <c r="RCN101" s="128"/>
      <c r="RCO101" s="128"/>
      <c r="RCP101" s="128"/>
      <c r="RCQ101" s="128"/>
      <c r="RCR101" s="128"/>
      <c r="RCS101" s="128"/>
      <c r="RCT101" s="128"/>
      <c r="RCU101" s="128"/>
      <c r="RCV101" s="128"/>
      <c r="RCW101" s="128"/>
      <c r="RCX101" s="128"/>
      <c r="RCY101" s="128"/>
      <c r="RCZ101" s="128"/>
      <c r="RDA101" s="128"/>
      <c r="RMA101" s="128"/>
      <c r="RMB101" s="128"/>
      <c r="RMJ101" s="128"/>
      <c r="RMK101" s="128"/>
      <c r="RML101" s="128"/>
      <c r="RMM101" s="128"/>
      <c r="RMN101" s="128"/>
      <c r="RMO101" s="128"/>
      <c r="RMP101" s="128"/>
      <c r="RMQ101" s="128"/>
      <c r="RMR101" s="128"/>
      <c r="RMS101" s="128"/>
      <c r="RMT101" s="128"/>
      <c r="RMU101" s="128"/>
      <c r="RMV101" s="128"/>
      <c r="RMW101" s="128"/>
      <c r="RVW101" s="128"/>
      <c r="RVX101" s="128"/>
      <c r="RWF101" s="128"/>
      <c r="RWG101" s="128"/>
      <c r="RWH101" s="128"/>
      <c r="RWI101" s="128"/>
      <c r="RWJ101" s="128"/>
      <c r="RWK101" s="128"/>
      <c r="RWL101" s="128"/>
      <c r="RWM101" s="128"/>
      <c r="RWN101" s="128"/>
      <c r="RWO101" s="128"/>
      <c r="RWP101" s="128"/>
      <c r="RWQ101" s="128"/>
      <c r="RWR101" s="128"/>
      <c r="RWS101" s="128"/>
      <c r="SFS101" s="128"/>
      <c r="SFT101" s="128"/>
      <c r="SGB101" s="128"/>
      <c r="SGC101" s="128"/>
      <c r="SGD101" s="128"/>
      <c r="SGE101" s="128"/>
      <c r="SGF101" s="128"/>
      <c r="SGG101" s="128"/>
      <c r="SGH101" s="128"/>
      <c r="SGI101" s="128"/>
      <c r="SGJ101" s="128"/>
      <c r="SGK101" s="128"/>
      <c r="SGL101" s="128"/>
      <c r="SGM101" s="128"/>
      <c r="SGN101" s="128"/>
      <c r="SGO101" s="128"/>
      <c r="SPO101" s="128"/>
      <c r="SPP101" s="128"/>
      <c r="SPX101" s="128"/>
      <c r="SPY101" s="128"/>
      <c r="SPZ101" s="128"/>
      <c r="SQA101" s="128"/>
      <c r="SQB101" s="128"/>
      <c r="SQC101" s="128"/>
      <c r="SQD101" s="128"/>
      <c r="SQE101" s="128"/>
      <c r="SQF101" s="128"/>
      <c r="SQG101" s="128"/>
      <c r="SQH101" s="128"/>
      <c r="SQI101" s="128"/>
      <c r="SQJ101" s="128"/>
      <c r="SQK101" s="128"/>
      <c r="SZK101" s="128"/>
      <c r="SZL101" s="128"/>
      <c r="SZT101" s="128"/>
      <c r="SZU101" s="128"/>
      <c r="SZV101" s="128"/>
      <c r="SZW101" s="128"/>
      <c r="SZX101" s="128"/>
      <c r="SZY101" s="128"/>
      <c r="SZZ101" s="128"/>
      <c r="TAA101" s="128"/>
      <c r="TAB101" s="128"/>
      <c r="TAC101" s="128"/>
      <c r="TAD101" s="128"/>
      <c r="TAE101" s="128"/>
      <c r="TAF101" s="128"/>
      <c r="TAG101" s="128"/>
      <c r="TJG101" s="128"/>
      <c r="TJH101" s="128"/>
      <c r="TJP101" s="128"/>
      <c r="TJQ101" s="128"/>
      <c r="TJR101" s="128"/>
      <c r="TJS101" s="128"/>
      <c r="TJT101" s="128"/>
      <c r="TJU101" s="128"/>
      <c r="TJV101" s="128"/>
      <c r="TJW101" s="128"/>
      <c r="TJX101" s="128"/>
      <c r="TJY101" s="128"/>
      <c r="TJZ101" s="128"/>
      <c r="TKA101" s="128"/>
      <c r="TKB101" s="128"/>
      <c r="TKC101" s="128"/>
      <c r="TTC101" s="128"/>
      <c r="TTD101" s="128"/>
      <c r="TTL101" s="128"/>
      <c r="TTM101" s="128"/>
      <c r="TTN101" s="128"/>
      <c r="TTO101" s="128"/>
      <c r="TTP101" s="128"/>
      <c r="TTQ101" s="128"/>
      <c r="TTR101" s="128"/>
      <c r="TTS101" s="128"/>
      <c r="TTT101" s="128"/>
      <c r="TTU101" s="128"/>
      <c r="TTV101" s="128"/>
      <c r="TTW101" s="128"/>
      <c r="TTX101" s="128"/>
      <c r="TTY101" s="128"/>
      <c r="UCY101" s="128"/>
      <c r="UCZ101" s="128"/>
      <c r="UDH101" s="128"/>
      <c r="UDI101" s="128"/>
      <c r="UDJ101" s="128"/>
      <c r="UDK101" s="128"/>
      <c r="UDL101" s="128"/>
      <c r="UDM101" s="128"/>
      <c r="UDN101" s="128"/>
      <c r="UDO101" s="128"/>
      <c r="UDP101" s="128"/>
      <c r="UDQ101" s="128"/>
      <c r="UDR101" s="128"/>
      <c r="UDS101" s="128"/>
      <c r="UDT101" s="128"/>
      <c r="UDU101" s="128"/>
      <c r="UMU101" s="128"/>
      <c r="UMV101" s="128"/>
      <c r="UND101" s="128"/>
      <c r="UNE101" s="128"/>
      <c r="UNF101" s="128"/>
      <c r="UNG101" s="128"/>
      <c r="UNH101" s="128"/>
      <c r="UNI101" s="128"/>
      <c r="UNJ101" s="128"/>
      <c r="UNK101" s="128"/>
      <c r="UNL101" s="128"/>
      <c r="UNM101" s="128"/>
      <c r="UNN101" s="128"/>
      <c r="UNO101" s="128"/>
      <c r="UNP101" s="128"/>
      <c r="UNQ101" s="128"/>
      <c r="UWQ101" s="128"/>
      <c r="UWR101" s="128"/>
      <c r="UWZ101" s="128"/>
      <c r="UXA101" s="128"/>
      <c r="UXB101" s="128"/>
      <c r="UXC101" s="128"/>
      <c r="UXD101" s="128"/>
      <c r="UXE101" s="128"/>
      <c r="UXF101" s="128"/>
      <c r="UXG101" s="128"/>
      <c r="UXH101" s="128"/>
      <c r="UXI101" s="128"/>
      <c r="UXJ101" s="128"/>
      <c r="UXK101" s="128"/>
      <c r="UXL101" s="128"/>
      <c r="UXM101" s="128"/>
      <c r="VGM101" s="128"/>
      <c r="VGN101" s="128"/>
      <c r="VGV101" s="128"/>
      <c r="VGW101" s="128"/>
      <c r="VGX101" s="128"/>
      <c r="VGY101" s="128"/>
      <c r="VGZ101" s="128"/>
      <c r="VHA101" s="128"/>
      <c r="VHB101" s="128"/>
      <c r="VHC101" s="128"/>
      <c r="VHD101" s="128"/>
      <c r="VHE101" s="128"/>
      <c r="VHF101" s="128"/>
      <c r="VHG101" s="128"/>
      <c r="VHH101" s="128"/>
      <c r="VHI101" s="128"/>
      <c r="VQI101" s="128"/>
      <c r="VQJ101" s="128"/>
      <c r="VQR101" s="128"/>
      <c r="VQS101" s="128"/>
      <c r="VQT101" s="128"/>
      <c r="VQU101" s="128"/>
      <c r="VQV101" s="128"/>
      <c r="VQW101" s="128"/>
      <c r="VQX101" s="128"/>
      <c r="VQY101" s="128"/>
      <c r="VQZ101" s="128"/>
      <c r="VRA101" s="128"/>
      <c r="VRB101" s="128"/>
      <c r="VRC101" s="128"/>
      <c r="VRD101" s="128"/>
      <c r="VRE101" s="128"/>
      <c r="WAE101" s="128"/>
      <c r="WAF101" s="128"/>
      <c r="WAN101" s="128"/>
      <c r="WAO101" s="128"/>
      <c r="WAP101" s="128"/>
      <c r="WAQ101" s="128"/>
      <c r="WAR101" s="128"/>
      <c r="WAS101" s="128"/>
      <c r="WAT101" s="128"/>
      <c r="WAU101" s="128"/>
      <c r="WAV101" s="128"/>
      <c r="WAW101" s="128"/>
      <c r="WAX101" s="128"/>
      <c r="WAY101" s="128"/>
      <c r="WAZ101" s="128"/>
      <c r="WBA101" s="128"/>
      <c r="WKA101" s="128"/>
      <c r="WKB101" s="128"/>
      <c r="WKJ101" s="128"/>
      <c r="WKK101" s="128"/>
      <c r="WKL101" s="128"/>
      <c r="WKM101" s="128"/>
      <c r="WKN101" s="128"/>
      <c r="WKO101" s="128"/>
      <c r="WKP101" s="128"/>
      <c r="WKQ101" s="128"/>
      <c r="WKR101" s="128"/>
      <c r="WKS101" s="128"/>
      <c r="WKT101" s="128"/>
      <c r="WKU101" s="128"/>
      <c r="WKV101" s="128"/>
      <c r="WKW101" s="128"/>
      <c r="WTW101" s="128"/>
      <c r="WTX101" s="128"/>
      <c r="WUF101" s="128"/>
      <c r="WUG101" s="128"/>
      <c r="WUH101" s="128"/>
      <c r="WUI101" s="128"/>
      <c r="WUJ101" s="128"/>
      <c r="WUK101" s="128"/>
      <c r="WUL101" s="128"/>
      <c r="WUM101" s="128"/>
      <c r="WUN101" s="128"/>
      <c r="WUO101" s="128"/>
      <c r="WUP101" s="128"/>
      <c r="WUQ101" s="128"/>
      <c r="WUR101" s="128"/>
      <c r="WUS101" s="128"/>
    </row>
    <row r="102" spans="1:1009 1243:2033 2267:3057 3291:4081 4315:5105 5339:6129 6363:7153 7387:8177 8411:9201 9435:10225 10459:11249 11483:12273 12507:13297 13531:14321 14555:15345 15579:16113" outlineLevel="1">
      <c r="A102" s="137"/>
      <c r="B102" s="263" t="s">
        <v>34</v>
      </c>
      <c r="C102" s="248"/>
      <c r="D102" s="258">
        <v>89.602000000000004</v>
      </c>
      <c r="E102" s="257"/>
      <c r="F102" s="258">
        <v>89.602000000000004</v>
      </c>
      <c r="G102" s="245">
        <v>0</v>
      </c>
      <c r="H102" s="229">
        <f t="shared" si="6"/>
        <v>0</v>
      </c>
      <c r="I102" s="247"/>
      <c r="J102" s="247"/>
      <c r="K102" s="247"/>
      <c r="L102" s="247"/>
      <c r="M102" s="248"/>
      <c r="HK102" s="128"/>
      <c r="HL102" s="128"/>
      <c r="HT102" s="128"/>
      <c r="HU102" s="128"/>
      <c r="HV102" s="128"/>
      <c r="HW102" s="128"/>
      <c r="HX102" s="128"/>
      <c r="HY102" s="128"/>
      <c r="HZ102" s="128"/>
      <c r="IA102" s="128"/>
      <c r="IB102" s="128"/>
      <c r="IC102" s="128"/>
      <c r="ID102" s="128"/>
      <c r="IE102" s="128"/>
      <c r="IF102" s="128"/>
      <c r="IG102" s="128"/>
      <c r="RG102" s="128"/>
      <c r="RH102" s="128"/>
      <c r="RP102" s="128"/>
      <c r="RQ102" s="128"/>
      <c r="RR102" s="128"/>
      <c r="RS102" s="128"/>
      <c r="RT102" s="128"/>
      <c r="RU102" s="128"/>
      <c r="RV102" s="128"/>
      <c r="RW102" s="128"/>
      <c r="RX102" s="128"/>
      <c r="RY102" s="128"/>
      <c r="RZ102" s="128"/>
      <c r="SA102" s="128"/>
      <c r="SB102" s="128"/>
      <c r="SC102" s="128"/>
      <c r="ABC102" s="128"/>
      <c r="ABD102" s="128"/>
      <c r="ABL102" s="128"/>
      <c r="ABM102" s="128"/>
      <c r="ABN102" s="128"/>
      <c r="ABO102" s="128"/>
      <c r="ABP102" s="128"/>
      <c r="ABQ102" s="128"/>
      <c r="ABR102" s="128"/>
      <c r="ABS102" s="128"/>
      <c r="ABT102" s="128"/>
      <c r="ABU102" s="128"/>
      <c r="ABV102" s="128"/>
      <c r="ABW102" s="128"/>
      <c r="ABX102" s="128"/>
      <c r="ABY102" s="128"/>
      <c r="AKY102" s="128"/>
      <c r="AKZ102" s="128"/>
      <c r="ALH102" s="128"/>
      <c r="ALI102" s="128"/>
      <c r="ALJ102" s="128"/>
      <c r="ALK102" s="128"/>
      <c r="ALL102" s="128"/>
      <c r="ALM102" s="128"/>
      <c r="ALN102" s="128"/>
      <c r="ALO102" s="128"/>
      <c r="ALP102" s="128"/>
      <c r="ALQ102" s="128"/>
      <c r="ALR102" s="128"/>
      <c r="ALS102" s="128"/>
      <c r="ALT102" s="128"/>
      <c r="ALU102" s="128"/>
      <c r="AUU102" s="128"/>
      <c r="AUV102" s="128"/>
      <c r="AVD102" s="128"/>
      <c r="AVE102" s="128"/>
      <c r="AVF102" s="128"/>
      <c r="AVG102" s="128"/>
      <c r="AVH102" s="128"/>
      <c r="AVI102" s="128"/>
      <c r="AVJ102" s="128"/>
      <c r="AVK102" s="128"/>
      <c r="AVL102" s="128"/>
      <c r="AVM102" s="128"/>
      <c r="AVN102" s="128"/>
      <c r="AVO102" s="128"/>
      <c r="AVP102" s="128"/>
      <c r="AVQ102" s="128"/>
      <c r="BEQ102" s="128"/>
      <c r="BER102" s="128"/>
      <c r="BEZ102" s="128"/>
      <c r="BFA102" s="128"/>
      <c r="BFB102" s="128"/>
      <c r="BFC102" s="128"/>
      <c r="BFD102" s="128"/>
      <c r="BFE102" s="128"/>
      <c r="BFF102" s="128"/>
      <c r="BFG102" s="128"/>
      <c r="BFH102" s="128"/>
      <c r="BFI102" s="128"/>
      <c r="BFJ102" s="128"/>
      <c r="BFK102" s="128"/>
      <c r="BFL102" s="128"/>
      <c r="BFM102" s="128"/>
      <c r="BOM102" s="128"/>
      <c r="BON102" s="128"/>
      <c r="BOV102" s="128"/>
      <c r="BOW102" s="128"/>
      <c r="BOX102" s="128"/>
      <c r="BOY102" s="128"/>
      <c r="BOZ102" s="128"/>
      <c r="BPA102" s="128"/>
      <c r="BPB102" s="128"/>
      <c r="BPC102" s="128"/>
      <c r="BPD102" s="128"/>
      <c r="BPE102" s="128"/>
      <c r="BPF102" s="128"/>
      <c r="BPG102" s="128"/>
      <c r="BPH102" s="128"/>
      <c r="BPI102" s="128"/>
      <c r="BYI102" s="128"/>
      <c r="BYJ102" s="128"/>
      <c r="BYR102" s="128"/>
      <c r="BYS102" s="128"/>
      <c r="BYT102" s="128"/>
      <c r="BYU102" s="128"/>
      <c r="BYV102" s="128"/>
      <c r="BYW102" s="128"/>
      <c r="BYX102" s="128"/>
      <c r="BYY102" s="128"/>
      <c r="BYZ102" s="128"/>
      <c r="BZA102" s="128"/>
      <c r="BZB102" s="128"/>
      <c r="BZC102" s="128"/>
      <c r="BZD102" s="128"/>
      <c r="BZE102" s="128"/>
      <c r="CIE102" s="128"/>
      <c r="CIF102" s="128"/>
      <c r="CIN102" s="128"/>
      <c r="CIO102" s="128"/>
      <c r="CIP102" s="128"/>
      <c r="CIQ102" s="128"/>
      <c r="CIR102" s="128"/>
      <c r="CIS102" s="128"/>
      <c r="CIT102" s="128"/>
      <c r="CIU102" s="128"/>
      <c r="CIV102" s="128"/>
      <c r="CIW102" s="128"/>
      <c r="CIX102" s="128"/>
      <c r="CIY102" s="128"/>
      <c r="CIZ102" s="128"/>
      <c r="CJA102" s="128"/>
      <c r="CSA102" s="128"/>
      <c r="CSB102" s="128"/>
      <c r="CSJ102" s="128"/>
      <c r="CSK102" s="128"/>
      <c r="CSL102" s="128"/>
      <c r="CSM102" s="128"/>
      <c r="CSN102" s="128"/>
      <c r="CSO102" s="128"/>
      <c r="CSP102" s="128"/>
      <c r="CSQ102" s="128"/>
      <c r="CSR102" s="128"/>
      <c r="CSS102" s="128"/>
      <c r="CST102" s="128"/>
      <c r="CSU102" s="128"/>
      <c r="CSV102" s="128"/>
      <c r="CSW102" s="128"/>
      <c r="DBW102" s="128"/>
      <c r="DBX102" s="128"/>
      <c r="DCF102" s="128"/>
      <c r="DCG102" s="128"/>
      <c r="DCH102" s="128"/>
      <c r="DCI102" s="128"/>
      <c r="DCJ102" s="128"/>
      <c r="DCK102" s="128"/>
      <c r="DCL102" s="128"/>
      <c r="DCM102" s="128"/>
      <c r="DCN102" s="128"/>
      <c r="DCO102" s="128"/>
      <c r="DCP102" s="128"/>
      <c r="DCQ102" s="128"/>
      <c r="DCR102" s="128"/>
      <c r="DCS102" s="128"/>
      <c r="DLS102" s="128"/>
      <c r="DLT102" s="128"/>
      <c r="DMB102" s="128"/>
      <c r="DMC102" s="128"/>
      <c r="DMD102" s="128"/>
      <c r="DME102" s="128"/>
      <c r="DMF102" s="128"/>
      <c r="DMG102" s="128"/>
      <c r="DMH102" s="128"/>
      <c r="DMI102" s="128"/>
      <c r="DMJ102" s="128"/>
      <c r="DMK102" s="128"/>
      <c r="DML102" s="128"/>
      <c r="DMM102" s="128"/>
      <c r="DMN102" s="128"/>
      <c r="DMO102" s="128"/>
      <c r="DVO102" s="128"/>
      <c r="DVP102" s="128"/>
      <c r="DVX102" s="128"/>
      <c r="DVY102" s="128"/>
      <c r="DVZ102" s="128"/>
      <c r="DWA102" s="128"/>
      <c r="DWB102" s="128"/>
      <c r="DWC102" s="128"/>
      <c r="DWD102" s="128"/>
      <c r="DWE102" s="128"/>
      <c r="DWF102" s="128"/>
      <c r="DWG102" s="128"/>
      <c r="DWH102" s="128"/>
      <c r="DWI102" s="128"/>
      <c r="DWJ102" s="128"/>
      <c r="DWK102" s="128"/>
      <c r="EFK102" s="128"/>
      <c r="EFL102" s="128"/>
      <c r="EFT102" s="128"/>
      <c r="EFU102" s="128"/>
      <c r="EFV102" s="128"/>
      <c r="EFW102" s="128"/>
      <c r="EFX102" s="128"/>
      <c r="EFY102" s="128"/>
      <c r="EFZ102" s="128"/>
      <c r="EGA102" s="128"/>
      <c r="EGB102" s="128"/>
      <c r="EGC102" s="128"/>
      <c r="EGD102" s="128"/>
      <c r="EGE102" s="128"/>
      <c r="EGF102" s="128"/>
      <c r="EGG102" s="128"/>
      <c r="EPG102" s="128"/>
      <c r="EPH102" s="128"/>
      <c r="EPP102" s="128"/>
      <c r="EPQ102" s="128"/>
      <c r="EPR102" s="128"/>
      <c r="EPS102" s="128"/>
      <c r="EPT102" s="128"/>
      <c r="EPU102" s="128"/>
      <c r="EPV102" s="128"/>
      <c r="EPW102" s="128"/>
      <c r="EPX102" s="128"/>
      <c r="EPY102" s="128"/>
      <c r="EPZ102" s="128"/>
      <c r="EQA102" s="128"/>
      <c r="EQB102" s="128"/>
      <c r="EQC102" s="128"/>
      <c r="EZC102" s="128"/>
      <c r="EZD102" s="128"/>
      <c r="EZL102" s="128"/>
      <c r="EZM102" s="128"/>
      <c r="EZN102" s="128"/>
      <c r="EZO102" s="128"/>
      <c r="EZP102" s="128"/>
      <c r="EZQ102" s="128"/>
      <c r="EZR102" s="128"/>
      <c r="EZS102" s="128"/>
      <c r="EZT102" s="128"/>
      <c r="EZU102" s="128"/>
      <c r="EZV102" s="128"/>
      <c r="EZW102" s="128"/>
      <c r="EZX102" s="128"/>
      <c r="EZY102" s="128"/>
      <c r="FIY102" s="128"/>
      <c r="FIZ102" s="128"/>
      <c r="FJH102" s="128"/>
      <c r="FJI102" s="128"/>
      <c r="FJJ102" s="128"/>
      <c r="FJK102" s="128"/>
      <c r="FJL102" s="128"/>
      <c r="FJM102" s="128"/>
      <c r="FJN102" s="128"/>
      <c r="FJO102" s="128"/>
      <c r="FJP102" s="128"/>
      <c r="FJQ102" s="128"/>
      <c r="FJR102" s="128"/>
      <c r="FJS102" s="128"/>
      <c r="FJT102" s="128"/>
      <c r="FJU102" s="128"/>
      <c r="FSU102" s="128"/>
      <c r="FSV102" s="128"/>
      <c r="FTD102" s="128"/>
      <c r="FTE102" s="128"/>
      <c r="FTF102" s="128"/>
      <c r="FTG102" s="128"/>
      <c r="FTH102" s="128"/>
      <c r="FTI102" s="128"/>
      <c r="FTJ102" s="128"/>
      <c r="FTK102" s="128"/>
      <c r="FTL102" s="128"/>
      <c r="FTM102" s="128"/>
      <c r="FTN102" s="128"/>
      <c r="FTO102" s="128"/>
      <c r="FTP102" s="128"/>
      <c r="FTQ102" s="128"/>
      <c r="GCQ102" s="128"/>
      <c r="GCR102" s="128"/>
      <c r="GCZ102" s="128"/>
      <c r="GDA102" s="128"/>
      <c r="GDB102" s="128"/>
      <c r="GDC102" s="128"/>
      <c r="GDD102" s="128"/>
      <c r="GDE102" s="128"/>
      <c r="GDF102" s="128"/>
      <c r="GDG102" s="128"/>
      <c r="GDH102" s="128"/>
      <c r="GDI102" s="128"/>
      <c r="GDJ102" s="128"/>
      <c r="GDK102" s="128"/>
      <c r="GDL102" s="128"/>
      <c r="GDM102" s="128"/>
      <c r="GMM102" s="128"/>
      <c r="GMN102" s="128"/>
      <c r="GMV102" s="128"/>
      <c r="GMW102" s="128"/>
      <c r="GMX102" s="128"/>
      <c r="GMY102" s="128"/>
      <c r="GMZ102" s="128"/>
      <c r="GNA102" s="128"/>
      <c r="GNB102" s="128"/>
      <c r="GNC102" s="128"/>
      <c r="GND102" s="128"/>
      <c r="GNE102" s="128"/>
      <c r="GNF102" s="128"/>
      <c r="GNG102" s="128"/>
      <c r="GNH102" s="128"/>
      <c r="GNI102" s="128"/>
      <c r="GWI102" s="128"/>
      <c r="GWJ102" s="128"/>
      <c r="GWR102" s="128"/>
      <c r="GWS102" s="128"/>
      <c r="GWT102" s="128"/>
      <c r="GWU102" s="128"/>
      <c r="GWV102" s="128"/>
      <c r="GWW102" s="128"/>
      <c r="GWX102" s="128"/>
      <c r="GWY102" s="128"/>
      <c r="GWZ102" s="128"/>
      <c r="GXA102" s="128"/>
      <c r="GXB102" s="128"/>
      <c r="GXC102" s="128"/>
      <c r="GXD102" s="128"/>
      <c r="GXE102" s="128"/>
      <c r="HGE102" s="128"/>
      <c r="HGF102" s="128"/>
      <c r="HGN102" s="128"/>
      <c r="HGO102" s="128"/>
      <c r="HGP102" s="128"/>
      <c r="HGQ102" s="128"/>
      <c r="HGR102" s="128"/>
      <c r="HGS102" s="128"/>
      <c r="HGT102" s="128"/>
      <c r="HGU102" s="128"/>
      <c r="HGV102" s="128"/>
      <c r="HGW102" s="128"/>
      <c r="HGX102" s="128"/>
      <c r="HGY102" s="128"/>
      <c r="HGZ102" s="128"/>
      <c r="HHA102" s="128"/>
      <c r="HQA102" s="128"/>
      <c r="HQB102" s="128"/>
      <c r="HQJ102" s="128"/>
      <c r="HQK102" s="128"/>
      <c r="HQL102" s="128"/>
      <c r="HQM102" s="128"/>
      <c r="HQN102" s="128"/>
      <c r="HQO102" s="128"/>
      <c r="HQP102" s="128"/>
      <c r="HQQ102" s="128"/>
      <c r="HQR102" s="128"/>
      <c r="HQS102" s="128"/>
      <c r="HQT102" s="128"/>
      <c r="HQU102" s="128"/>
      <c r="HQV102" s="128"/>
      <c r="HQW102" s="128"/>
      <c r="HZW102" s="128"/>
      <c r="HZX102" s="128"/>
      <c r="IAF102" s="128"/>
      <c r="IAG102" s="128"/>
      <c r="IAH102" s="128"/>
      <c r="IAI102" s="128"/>
      <c r="IAJ102" s="128"/>
      <c r="IAK102" s="128"/>
      <c r="IAL102" s="128"/>
      <c r="IAM102" s="128"/>
      <c r="IAN102" s="128"/>
      <c r="IAO102" s="128"/>
      <c r="IAP102" s="128"/>
      <c r="IAQ102" s="128"/>
      <c r="IAR102" s="128"/>
      <c r="IAS102" s="128"/>
      <c r="IJS102" s="128"/>
      <c r="IJT102" s="128"/>
      <c r="IKB102" s="128"/>
      <c r="IKC102" s="128"/>
      <c r="IKD102" s="128"/>
      <c r="IKE102" s="128"/>
      <c r="IKF102" s="128"/>
      <c r="IKG102" s="128"/>
      <c r="IKH102" s="128"/>
      <c r="IKI102" s="128"/>
      <c r="IKJ102" s="128"/>
      <c r="IKK102" s="128"/>
      <c r="IKL102" s="128"/>
      <c r="IKM102" s="128"/>
      <c r="IKN102" s="128"/>
      <c r="IKO102" s="128"/>
      <c r="ITO102" s="128"/>
      <c r="ITP102" s="128"/>
      <c r="ITX102" s="128"/>
      <c r="ITY102" s="128"/>
      <c r="ITZ102" s="128"/>
      <c r="IUA102" s="128"/>
      <c r="IUB102" s="128"/>
      <c r="IUC102" s="128"/>
      <c r="IUD102" s="128"/>
      <c r="IUE102" s="128"/>
      <c r="IUF102" s="128"/>
      <c r="IUG102" s="128"/>
      <c r="IUH102" s="128"/>
      <c r="IUI102" s="128"/>
      <c r="IUJ102" s="128"/>
      <c r="IUK102" s="128"/>
      <c r="JDK102" s="128"/>
      <c r="JDL102" s="128"/>
      <c r="JDT102" s="128"/>
      <c r="JDU102" s="128"/>
      <c r="JDV102" s="128"/>
      <c r="JDW102" s="128"/>
      <c r="JDX102" s="128"/>
      <c r="JDY102" s="128"/>
      <c r="JDZ102" s="128"/>
      <c r="JEA102" s="128"/>
      <c r="JEB102" s="128"/>
      <c r="JEC102" s="128"/>
      <c r="JED102" s="128"/>
      <c r="JEE102" s="128"/>
      <c r="JEF102" s="128"/>
      <c r="JEG102" s="128"/>
      <c r="JNG102" s="128"/>
      <c r="JNH102" s="128"/>
      <c r="JNP102" s="128"/>
      <c r="JNQ102" s="128"/>
      <c r="JNR102" s="128"/>
      <c r="JNS102" s="128"/>
      <c r="JNT102" s="128"/>
      <c r="JNU102" s="128"/>
      <c r="JNV102" s="128"/>
      <c r="JNW102" s="128"/>
      <c r="JNX102" s="128"/>
      <c r="JNY102" s="128"/>
      <c r="JNZ102" s="128"/>
      <c r="JOA102" s="128"/>
      <c r="JOB102" s="128"/>
      <c r="JOC102" s="128"/>
      <c r="JXC102" s="128"/>
      <c r="JXD102" s="128"/>
      <c r="JXL102" s="128"/>
      <c r="JXM102" s="128"/>
      <c r="JXN102" s="128"/>
      <c r="JXO102" s="128"/>
      <c r="JXP102" s="128"/>
      <c r="JXQ102" s="128"/>
      <c r="JXR102" s="128"/>
      <c r="JXS102" s="128"/>
      <c r="JXT102" s="128"/>
      <c r="JXU102" s="128"/>
      <c r="JXV102" s="128"/>
      <c r="JXW102" s="128"/>
      <c r="JXX102" s="128"/>
      <c r="JXY102" s="128"/>
      <c r="KGY102" s="128"/>
      <c r="KGZ102" s="128"/>
      <c r="KHH102" s="128"/>
      <c r="KHI102" s="128"/>
      <c r="KHJ102" s="128"/>
      <c r="KHK102" s="128"/>
      <c r="KHL102" s="128"/>
      <c r="KHM102" s="128"/>
      <c r="KHN102" s="128"/>
      <c r="KHO102" s="128"/>
      <c r="KHP102" s="128"/>
      <c r="KHQ102" s="128"/>
      <c r="KHR102" s="128"/>
      <c r="KHS102" s="128"/>
      <c r="KHT102" s="128"/>
      <c r="KHU102" s="128"/>
      <c r="KQU102" s="128"/>
      <c r="KQV102" s="128"/>
      <c r="KRD102" s="128"/>
      <c r="KRE102" s="128"/>
      <c r="KRF102" s="128"/>
      <c r="KRG102" s="128"/>
      <c r="KRH102" s="128"/>
      <c r="KRI102" s="128"/>
      <c r="KRJ102" s="128"/>
      <c r="KRK102" s="128"/>
      <c r="KRL102" s="128"/>
      <c r="KRM102" s="128"/>
      <c r="KRN102" s="128"/>
      <c r="KRO102" s="128"/>
      <c r="KRP102" s="128"/>
      <c r="KRQ102" s="128"/>
      <c r="LAQ102" s="128"/>
      <c r="LAR102" s="128"/>
      <c r="LAZ102" s="128"/>
      <c r="LBA102" s="128"/>
      <c r="LBB102" s="128"/>
      <c r="LBC102" s="128"/>
      <c r="LBD102" s="128"/>
      <c r="LBE102" s="128"/>
      <c r="LBF102" s="128"/>
      <c r="LBG102" s="128"/>
      <c r="LBH102" s="128"/>
      <c r="LBI102" s="128"/>
      <c r="LBJ102" s="128"/>
      <c r="LBK102" s="128"/>
      <c r="LBL102" s="128"/>
      <c r="LBM102" s="128"/>
      <c r="LKM102" s="128"/>
      <c r="LKN102" s="128"/>
      <c r="LKV102" s="128"/>
      <c r="LKW102" s="128"/>
      <c r="LKX102" s="128"/>
      <c r="LKY102" s="128"/>
      <c r="LKZ102" s="128"/>
      <c r="LLA102" s="128"/>
      <c r="LLB102" s="128"/>
      <c r="LLC102" s="128"/>
      <c r="LLD102" s="128"/>
      <c r="LLE102" s="128"/>
      <c r="LLF102" s="128"/>
      <c r="LLG102" s="128"/>
      <c r="LLH102" s="128"/>
      <c r="LLI102" s="128"/>
      <c r="LUI102" s="128"/>
      <c r="LUJ102" s="128"/>
      <c r="LUR102" s="128"/>
      <c r="LUS102" s="128"/>
      <c r="LUT102" s="128"/>
      <c r="LUU102" s="128"/>
      <c r="LUV102" s="128"/>
      <c r="LUW102" s="128"/>
      <c r="LUX102" s="128"/>
      <c r="LUY102" s="128"/>
      <c r="LUZ102" s="128"/>
      <c r="LVA102" s="128"/>
      <c r="LVB102" s="128"/>
      <c r="LVC102" s="128"/>
      <c r="LVD102" s="128"/>
      <c r="LVE102" s="128"/>
      <c r="MEE102" s="128"/>
      <c r="MEF102" s="128"/>
      <c r="MEN102" s="128"/>
      <c r="MEO102" s="128"/>
      <c r="MEP102" s="128"/>
      <c r="MEQ102" s="128"/>
      <c r="MER102" s="128"/>
      <c r="MES102" s="128"/>
      <c r="MET102" s="128"/>
      <c r="MEU102" s="128"/>
      <c r="MEV102" s="128"/>
      <c r="MEW102" s="128"/>
      <c r="MEX102" s="128"/>
      <c r="MEY102" s="128"/>
      <c r="MEZ102" s="128"/>
      <c r="MFA102" s="128"/>
      <c r="MOA102" s="128"/>
      <c r="MOB102" s="128"/>
      <c r="MOJ102" s="128"/>
      <c r="MOK102" s="128"/>
      <c r="MOL102" s="128"/>
      <c r="MOM102" s="128"/>
      <c r="MON102" s="128"/>
      <c r="MOO102" s="128"/>
      <c r="MOP102" s="128"/>
      <c r="MOQ102" s="128"/>
      <c r="MOR102" s="128"/>
      <c r="MOS102" s="128"/>
      <c r="MOT102" s="128"/>
      <c r="MOU102" s="128"/>
      <c r="MOV102" s="128"/>
      <c r="MOW102" s="128"/>
      <c r="MXW102" s="128"/>
      <c r="MXX102" s="128"/>
      <c r="MYF102" s="128"/>
      <c r="MYG102" s="128"/>
      <c r="MYH102" s="128"/>
      <c r="MYI102" s="128"/>
      <c r="MYJ102" s="128"/>
      <c r="MYK102" s="128"/>
      <c r="MYL102" s="128"/>
      <c r="MYM102" s="128"/>
      <c r="MYN102" s="128"/>
      <c r="MYO102" s="128"/>
      <c r="MYP102" s="128"/>
      <c r="MYQ102" s="128"/>
      <c r="MYR102" s="128"/>
      <c r="MYS102" s="128"/>
      <c r="NHS102" s="128"/>
      <c r="NHT102" s="128"/>
      <c r="NIB102" s="128"/>
      <c r="NIC102" s="128"/>
      <c r="NID102" s="128"/>
      <c r="NIE102" s="128"/>
      <c r="NIF102" s="128"/>
      <c r="NIG102" s="128"/>
      <c r="NIH102" s="128"/>
      <c r="NII102" s="128"/>
      <c r="NIJ102" s="128"/>
      <c r="NIK102" s="128"/>
      <c r="NIL102" s="128"/>
      <c r="NIM102" s="128"/>
      <c r="NIN102" s="128"/>
      <c r="NIO102" s="128"/>
      <c r="NRO102" s="128"/>
      <c r="NRP102" s="128"/>
      <c r="NRX102" s="128"/>
      <c r="NRY102" s="128"/>
      <c r="NRZ102" s="128"/>
      <c r="NSA102" s="128"/>
      <c r="NSB102" s="128"/>
      <c r="NSC102" s="128"/>
      <c r="NSD102" s="128"/>
      <c r="NSE102" s="128"/>
      <c r="NSF102" s="128"/>
      <c r="NSG102" s="128"/>
      <c r="NSH102" s="128"/>
      <c r="NSI102" s="128"/>
      <c r="NSJ102" s="128"/>
      <c r="NSK102" s="128"/>
      <c r="OBK102" s="128"/>
      <c r="OBL102" s="128"/>
      <c r="OBT102" s="128"/>
      <c r="OBU102" s="128"/>
      <c r="OBV102" s="128"/>
      <c r="OBW102" s="128"/>
      <c r="OBX102" s="128"/>
      <c r="OBY102" s="128"/>
      <c r="OBZ102" s="128"/>
      <c r="OCA102" s="128"/>
      <c r="OCB102" s="128"/>
      <c r="OCC102" s="128"/>
      <c r="OCD102" s="128"/>
      <c r="OCE102" s="128"/>
      <c r="OCF102" s="128"/>
      <c r="OCG102" s="128"/>
      <c r="OLG102" s="128"/>
      <c r="OLH102" s="128"/>
      <c r="OLP102" s="128"/>
      <c r="OLQ102" s="128"/>
      <c r="OLR102" s="128"/>
      <c r="OLS102" s="128"/>
      <c r="OLT102" s="128"/>
      <c r="OLU102" s="128"/>
      <c r="OLV102" s="128"/>
      <c r="OLW102" s="128"/>
      <c r="OLX102" s="128"/>
      <c r="OLY102" s="128"/>
      <c r="OLZ102" s="128"/>
      <c r="OMA102" s="128"/>
      <c r="OMB102" s="128"/>
      <c r="OMC102" s="128"/>
      <c r="OVC102" s="128"/>
      <c r="OVD102" s="128"/>
      <c r="OVL102" s="128"/>
      <c r="OVM102" s="128"/>
      <c r="OVN102" s="128"/>
      <c r="OVO102" s="128"/>
      <c r="OVP102" s="128"/>
      <c r="OVQ102" s="128"/>
      <c r="OVR102" s="128"/>
      <c r="OVS102" s="128"/>
      <c r="OVT102" s="128"/>
      <c r="OVU102" s="128"/>
      <c r="OVV102" s="128"/>
      <c r="OVW102" s="128"/>
      <c r="OVX102" s="128"/>
      <c r="OVY102" s="128"/>
      <c r="PEY102" s="128"/>
      <c r="PEZ102" s="128"/>
      <c r="PFH102" s="128"/>
      <c r="PFI102" s="128"/>
      <c r="PFJ102" s="128"/>
      <c r="PFK102" s="128"/>
      <c r="PFL102" s="128"/>
      <c r="PFM102" s="128"/>
      <c r="PFN102" s="128"/>
      <c r="PFO102" s="128"/>
      <c r="PFP102" s="128"/>
      <c r="PFQ102" s="128"/>
      <c r="PFR102" s="128"/>
      <c r="PFS102" s="128"/>
      <c r="PFT102" s="128"/>
      <c r="PFU102" s="128"/>
      <c r="POU102" s="128"/>
      <c r="POV102" s="128"/>
      <c r="PPD102" s="128"/>
      <c r="PPE102" s="128"/>
      <c r="PPF102" s="128"/>
      <c r="PPG102" s="128"/>
      <c r="PPH102" s="128"/>
      <c r="PPI102" s="128"/>
      <c r="PPJ102" s="128"/>
      <c r="PPK102" s="128"/>
      <c r="PPL102" s="128"/>
      <c r="PPM102" s="128"/>
      <c r="PPN102" s="128"/>
      <c r="PPO102" s="128"/>
      <c r="PPP102" s="128"/>
      <c r="PPQ102" s="128"/>
      <c r="PYQ102" s="128"/>
      <c r="PYR102" s="128"/>
      <c r="PYZ102" s="128"/>
      <c r="PZA102" s="128"/>
      <c r="PZB102" s="128"/>
      <c r="PZC102" s="128"/>
      <c r="PZD102" s="128"/>
      <c r="PZE102" s="128"/>
      <c r="PZF102" s="128"/>
      <c r="PZG102" s="128"/>
      <c r="PZH102" s="128"/>
      <c r="PZI102" s="128"/>
      <c r="PZJ102" s="128"/>
      <c r="PZK102" s="128"/>
      <c r="PZL102" s="128"/>
      <c r="PZM102" s="128"/>
      <c r="QIM102" s="128"/>
      <c r="QIN102" s="128"/>
      <c r="QIV102" s="128"/>
      <c r="QIW102" s="128"/>
      <c r="QIX102" s="128"/>
      <c r="QIY102" s="128"/>
      <c r="QIZ102" s="128"/>
      <c r="QJA102" s="128"/>
      <c r="QJB102" s="128"/>
      <c r="QJC102" s="128"/>
      <c r="QJD102" s="128"/>
      <c r="QJE102" s="128"/>
      <c r="QJF102" s="128"/>
      <c r="QJG102" s="128"/>
      <c r="QJH102" s="128"/>
      <c r="QJI102" s="128"/>
      <c r="QSI102" s="128"/>
      <c r="QSJ102" s="128"/>
      <c r="QSR102" s="128"/>
      <c r="QSS102" s="128"/>
      <c r="QST102" s="128"/>
      <c r="QSU102" s="128"/>
      <c r="QSV102" s="128"/>
      <c r="QSW102" s="128"/>
      <c r="QSX102" s="128"/>
      <c r="QSY102" s="128"/>
      <c r="QSZ102" s="128"/>
      <c r="QTA102" s="128"/>
      <c r="QTB102" s="128"/>
      <c r="QTC102" s="128"/>
      <c r="QTD102" s="128"/>
      <c r="QTE102" s="128"/>
      <c r="RCE102" s="128"/>
      <c r="RCF102" s="128"/>
      <c r="RCN102" s="128"/>
      <c r="RCO102" s="128"/>
      <c r="RCP102" s="128"/>
      <c r="RCQ102" s="128"/>
      <c r="RCR102" s="128"/>
      <c r="RCS102" s="128"/>
      <c r="RCT102" s="128"/>
      <c r="RCU102" s="128"/>
      <c r="RCV102" s="128"/>
      <c r="RCW102" s="128"/>
      <c r="RCX102" s="128"/>
      <c r="RCY102" s="128"/>
      <c r="RCZ102" s="128"/>
      <c r="RDA102" s="128"/>
      <c r="RMA102" s="128"/>
      <c r="RMB102" s="128"/>
      <c r="RMJ102" s="128"/>
      <c r="RMK102" s="128"/>
      <c r="RML102" s="128"/>
      <c r="RMM102" s="128"/>
      <c r="RMN102" s="128"/>
      <c r="RMO102" s="128"/>
      <c r="RMP102" s="128"/>
      <c r="RMQ102" s="128"/>
      <c r="RMR102" s="128"/>
      <c r="RMS102" s="128"/>
      <c r="RMT102" s="128"/>
      <c r="RMU102" s="128"/>
      <c r="RMV102" s="128"/>
      <c r="RMW102" s="128"/>
      <c r="RVW102" s="128"/>
      <c r="RVX102" s="128"/>
      <c r="RWF102" s="128"/>
      <c r="RWG102" s="128"/>
      <c r="RWH102" s="128"/>
      <c r="RWI102" s="128"/>
      <c r="RWJ102" s="128"/>
      <c r="RWK102" s="128"/>
      <c r="RWL102" s="128"/>
      <c r="RWM102" s="128"/>
      <c r="RWN102" s="128"/>
      <c r="RWO102" s="128"/>
      <c r="RWP102" s="128"/>
      <c r="RWQ102" s="128"/>
      <c r="RWR102" s="128"/>
      <c r="RWS102" s="128"/>
      <c r="SFS102" s="128"/>
      <c r="SFT102" s="128"/>
      <c r="SGB102" s="128"/>
      <c r="SGC102" s="128"/>
      <c r="SGD102" s="128"/>
      <c r="SGE102" s="128"/>
      <c r="SGF102" s="128"/>
      <c r="SGG102" s="128"/>
      <c r="SGH102" s="128"/>
      <c r="SGI102" s="128"/>
      <c r="SGJ102" s="128"/>
      <c r="SGK102" s="128"/>
      <c r="SGL102" s="128"/>
      <c r="SGM102" s="128"/>
      <c r="SGN102" s="128"/>
      <c r="SGO102" s="128"/>
      <c r="SPO102" s="128"/>
      <c r="SPP102" s="128"/>
      <c r="SPX102" s="128"/>
      <c r="SPY102" s="128"/>
      <c r="SPZ102" s="128"/>
      <c r="SQA102" s="128"/>
      <c r="SQB102" s="128"/>
      <c r="SQC102" s="128"/>
      <c r="SQD102" s="128"/>
      <c r="SQE102" s="128"/>
      <c r="SQF102" s="128"/>
      <c r="SQG102" s="128"/>
      <c r="SQH102" s="128"/>
      <c r="SQI102" s="128"/>
      <c r="SQJ102" s="128"/>
      <c r="SQK102" s="128"/>
      <c r="SZK102" s="128"/>
      <c r="SZL102" s="128"/>
      <c r="SZT102" s="128"/>
      <c r="SZU102" s="128"/>
      <c r="SZV102" s="128"/>
      <c r="SZW102" s="128"/>
      <c r="SZX102" s="128"/>
      <c r="SZY102" s="128"/>
      <c r="SZZ102" s="128"/>
      <c r="TAA102" s="128"/>
      <c r="TAB102" s="128"/>
      <c r="TAC102" s="128"/>
      <c r="TAD102" s="128"/>
      <c r="TAE102" s="128"/>
      <c r="TAF102" s="128"/>
      <c r="TAG102" s="128"/>
      <c r="TJG102" s="128"/>
      <c r="TJH102" s="128"/>
      <c r="TJP102" s="128"/>
      <c r="TJQ102" s="128"/>
      <c r="TJR102" s="128"/>
      <c r="TJS102" s="128"/>
      <c r="TJT102" s="128"/>
      <c r="TJU102" s="128"/>
      <c r="TJV102" s="128"/>
      <c r="TJW102" s="128"/>
      <c r="TJX102" s="128"/>
      <c r="TJY102" s="128"/>
      <c r="TJZ102" s="128"/>
      <c r="TKA102" s="128"/>
      <c r="TKB102" s="128"/>
      <c r="TKC102" s="128"/>
      <c r="TTC102" s="128"/>
      <c r="TTD102" s="128"/>
      <c r="TTL102" s="128"/>
      <c r="TTM102" s="128"/>
      <c r="TTN102" s="128"/>
      <c r="TTO102" s="128"/>
      <c r="TTP102" s="128"/>
      <c r="TTQ102" s="128"/>
      <c r="TTR102" s="128"/>
      <c r="TTS102" s="128"/>
      <c r="TTT102" s="128"/>
      <c r="TTU102" s="128"/>
      <c r="TTV102" s="128"/>
      <c r="TTW102" s="128"/>
      <c r="TTX102" s="128"/>
      <c r="TTY102" s="128"/>
      <c r="UCY102" s="128"/>
      <c r="UCZ102" s="128"/>
      <c r="UDH102" s="128"/>
      <c r="UDI102" s="128"/>
      <c r="UDJ102" s="128"/>
      <c r="UDK102" s="128"/>
      <c r="UDL102" s="128"/>
      <c r="UDM102" s="128"/>
      <c r="UDN102" s="128"/>
      <c r="UDO102" s="128"/>
      <c r="UDP102" s="128"/>
      <c r="UDQ102" s="128"/>
      <c r="UDR102" s="128"/>
      <c r="UDS102" s="128"/>
      <c r="UDT102" s="128"/>
      <c r="UDU102" s="128"/>
      <c r="UMU102" s="128"/>
      <c r="UMV102" s="128"/>
      <c r="UND102" s="128"/>
      <c r="UNE102" s="128"/>
      <c r="UNF102" s="128"/>
      <c r="UNG102" s="128"/>
      <c r="UNH102" s="128"/>
      <c r="UNI102" s="128"/>
      <c r="UNJ102" s="128"/>
      <c r="UNK102" s="128"/>
      <c r="UNL102" s="128"/>
      <c r="UNM102" s="128"/>
      <c r="UNN102" s="128"/>
      <c r="UNO102" s="128"/>
      <c r="UNP102" s="128"/>
      <c r="UNQ102" s="128"/>
      <c r="UWQ102" s="128"/>
      <c r="UWR102" s="128"/>
      <c r="UWZ102" s="128"/>
      <c r="UXA102" s="128"/>
      <c r="UXB102" s="128"/>
      <c r="UXC102" s="128"/>
      <c r="UXD102" s="128"/>
      <c r="UXE102" s="128"/>
      <c r="UXF102" s="128"/>
      <c r="UXG102" s="128"/>
      <c r="UXH102" s="128"/>
      <c r="UXI102" s="128"/>
      <c r="UXJ102" s="128"/>
      <c r="UXK102" s="128"/>
      <c r="UXL102" s="128"/>
      <c r="UXM102" s="128"/>
      <c r="VGM102" s="128"/>
      <c r="VGN102" s="128"/>
      <c r="VGV102" s="128"/>
      <c r="VGW102" s="128"/>
      <c r="VGX102" s="128"/>
      <c r="VGY102" s="128"/>
      <c r="VGZ102" s="128"/>
      <c r="VHA102" s="128"/>
      <c r="VHB102" s="128"/>
      <c r="VHC102" s="128"/>
      <c r="VHD102" s="128"/>
      <c r="VHE102" s="128"/>
      <c r="VHF102" s="128"/>
      <c r="VHG102" s="128"/>
      <c r="VHH102" s="128"/>
      <c r="VHI102" s="128"/>
      <c r="VQI102" s="128"/>
      <c r="VQJ102" s="128"/>
      <c r="VQR102" s="128"/>
      <c r="VQS102" s="128"/>
      <c r="VQT102" s="128"/>
      <c r="VQU102" s="128"/>
      <c r="VQV102" s="128"/>
      <c r="VQW102" s="128"/>
      <c r="VQX102" s="128"/>
      <c r="VQY102" s="128"/>
      <c r="VQZ102" s="128"/>
      <c r="VRA102" s="128"/>
      <c r="VRB102" s="128"/>
      <c r="VRC102" s="128"/>
      <c r="VRD102" s="128"/>
      <c r="VRE102" s="128"/>
      <c r="WAE102" s="128"/>
      <c r="WAF102" s="128"/>
      <c r="WAN102" s="128"/>
      <c r="WAO102" s="128"/>
      <c r="WAP102" s="128"/>
      <c r="WAQ102" s="128"/>
      <c r="WAR102" s="128"/>
      <c r="WAS102" s="128"/>
      <c r="WAT102" s="128"/>
      <c r="WAU102" s="128"/>
      <c r="WAV102" s="128"/>
      <c r="WAW102" s="128"/>
      <c r="WAX102" s="128"/>
      <c r="WAY102" s="128"/>
      <c r="WAZ102" s="128"/>
      <c r="WBA102" s="128"/>
      <c r="WKA102" s="128"/>
      <c r="WKB102" s="128"/>
      <c r="WKJ102" s="128"/>
      <c r="WKK102" s="128"/>
      <c r="WKL102" s="128"/>
      <c r="WKM102" s="128"/>
      <c r="WKN102" s="128"/>
      <c r="WKO102" s="128"/>
      <c r="WKP102" s="128"/>
      <c r="WKQ102" s="128"/>
      <c r="WKR102" s="128"/>
      <c r="WKS102" s="128"/>
      <c r="WKT102" s="128"/>
      <c r="WKU102" s="128"/>
      <c r="WKV102" s="128"/>
      <c r="WKW102" s="128"/>
      <c r="WTW102" s="128"/>
      <c r="WTX102" s="128"/>
      <c r="WUF102" s="128"/>
      <c r="WUG102" s="128"/>
      <c r="WUH102" s="128"/>
      <c r="WUI102" s="128"/>
      <c r="WUJ102" s="128"/>
      <c r="WUK102" s="128"/>
      <c r="WUL102" s="128"/>
      <c r="WUM102" s="128"/>
      <c r="WUN102" s="128"/>
      <c r="WUO102" s="128"/>
      <c r="WUP102" s="128"/>
      <c r="WUQ102" s="128"/>
      <c r="WUR102" s="128"/>
      <c r="WUS102" s="128"/>
    </row>
    <row r="103" spans="1:1009 1243:2033 2267:3057 3291:4081 4315:5105 5339:6129 6363:7153 7387:8177 8411:9201 9435:10225 10459:11249 11483:12273 12507:13297 13531:14321 14555:15345 15579:16113" s="120" customFormat="1" ht="47.25" outlineLevel="1">
      <c r="A103" s="137"/>
      <c r="B103" s="263" t="s">
        <v>430</v>
      </c>
      <c r="C103" s="248"/>
      <c r="D103" s="258">
        <v>1105.6869999999999</v>
      </c>
      <c r="E103" s="258"/>
      <c r="F103" s="258">
        <v>1105.6869999999999</v>
      </c>
      <c r="G103" s="245">
        <v>0</v>
      </c>
      <c r="H103" s="229">
        <f t="shared" si="6"/>
        <v>1276.6569999999999</v>
      </c>
      <c r="I103" s="247"/>
      <c r="J103" s="274">
        <f>1276657000/1000000</f>
        <v>1276.6569999999999</v>
      </c>
      <c r="K103" s="247"/>
      <c r="L103" s="247"/>
      <c r="M103" s="248"/>
      <c r="HK103" s="129"/>
      <c r="HL103" s="129"/>
      <c r="HT103" s="129"/>
      <c r="HU103" s="129"/>
      <c r="HV103" s="129"/>
      <c r="HW103" s="129"/>
      <c r="HX103" s="129"/>
      <c r="HY103" s="129"/>
      <c r="HZ103" s="129"/>
      <c r="IA103" s="129"/>
      <c r="IB103" s="129"/>
      <c r="IC103" s="129"/>
      <c r="ID103" s="129"/>
      <c r="IE103" s="129"/>
      <c r="IF103" s="129"/>
      <c r="IG103" s="129"/>
      <c r="RG103" s="129"/>
      <c r="RH103" s="129"/>
      <c r="RP103" s="129"/>
      <c r="RQ103" s="129"/>
      <c r="RR103" s="129"/>
      <c r="RS103" s="129"/>
      <c r="RT103" s="129"/>
      <c r="RU103" s="129"/>
      <c r="RV103" s="129"/>
      <c r="RW103" s="129"/>
      <c r="RX103" s="129"/>
      <c r="RY103" s="129"/>
      <c r="RZ103" s="129"/>
      <c r="SA103" s="129"/>
      <c r="SB103" s="129"/>
      <c r="SC103" s="129"/>
      <c r="ABC103" s="129"/>
      <c r="ABD103" s="129"/>
      <c r="ABL103" s="129"/>
      <c r="ABM103" s="129"/>
      <c r="ABN103" s="129"/>
      <c r="ABO103" s="129"/>
      <c r="ABP103" s="129"/>
      <c r="ABQ103" s="129"/>
      <c r="ABR103" s="129"/>
      <c r="ABS103" s="129"/>
      <c r="ABT103" s="129"/>
      <c r="ABU103" s="129"/>
      <c r="ABV103" s="129"/>
      <c r="ABW103" s="129"/>
      <c r="ABX103" s="129"/>
      <c r="ABY103" s="129"/>
      <c r="AKY103" s="129"/>
      <c r="AKZ103" s="129"/>
      <c r="ALH103" s="129"/>
      <c r="ALI103" s="129"/>
      <c r="ALJ103" s="129"/>
      <c r="ALK103" s="129"/>
      <c r="ALL103" s="129"/>
      <c r="ALM103" s="129"/>
      <c r="ALN103" s="129"/>
      <c r="ALO103" s="129"/>
      <c r="ALP103" s="129"/>
      <c r="ALQ103" s="129"/>
      <c r="ALR103" s="129"/>
      <c r="ALS103" s="129"/>
      <c r="ALT103" s="129"/>
      <c r="ALU103" s="129"/>
      <c r="AUU103" s="129"/>
      <c r="AUV103" s="129"/>
      <c r="AVD103" s="129"/>
      <c r="AVE103" s="129"/>
      <c r="AVF103" s="129"/>
      <c r="AVG103" s="129"/>
      <c r="AVH103" s="129"/>
      <c r="AVI103" s="129"/>
      <c r="AVJ103" s="129"/>
      <c r="AVK103" s="129"/>
      <c r="AVL103" s="129"/>
      <c r="AVM103" s="129"/>
      <c r="AVN103" s="129"/>
      <c r="AVO103" s="129"/>
      <c r="AVP103" s="129"/>
      <c r="AVQ103" s="129"/>
      <c r="BEQ103" s="129"/>
      <c r="BER103" s="129"/>
      <c r="BEZ103" s="129"/>
      <c r="BFA103" s="129"/>
      <c r="BFB103" s="129"/>
      <c r="BFC103" s="129"/>
      <c r="BFD103" s="129"/>
      <c r="BFE103" s="129"/>
      <c r="BFF103" s="129"/>
      <c r="BFG103" s="129"/>
      <c r="BFH103" s="129"/>
      <c r="BFI103" s="129"/>
      <c r="BFJ103" s="129"/>
      <c r="BFK103" s="129"/>
      <c r="BFL103" s="129"/>
      <c r="BFM103" s="129"/>
      <c r="BOM103" s="129"/>
      <c r="BON103" s="129"/>
      <c r="BOV103" s="129"/>
      <c r="BOW103" s="129"/>
      <c r="BOX103" s="129"/>
      <c r="BOY103" s="129"/>
      <c r="BOZ103" s="129"/>
      <c r="BPA103" s="129"/>
      <c r="BPB103" s="129"/>
      <c r="BPC103" s="129"/>
      <c r="BPD103" s="129"/>
      <c r="BPE103" s="129"/>
      <c r="BPF103" s="129"/>
      <c r="BPG103" s="129"/>
      <c r="BPH103" s="129"/>
      <c r="BPI103" s="129"/>
      <c r="BYI103" s="129"/>
      <c r="BYJ103" s="129"/>
      <c r="BYR103" s="129"/>
      <c r="BYS103" s="129"/>
      <c r="BYT103" s="129"/>
      <c r="BYU103" s="129"/>
      <c r="BYV103" s="129"/>
      <c r="BYW103" s="129"/>
      <c r="BYX103" s="129"/>
      <c r="BYY103" s="129"/>
      <c r="BYZ103" s="129"/>
      <c r="BZA103" s="129"/>
      <c r="BZB103" s="129"/>
      <c r="BZC103" s="129"/>
      <c r="BZD103" s="129"/>
      <c r="BZE103" s="129"/>
      <c r="CIE103" s="129"/>
      <c r="CIF103" s="129"/>
      <c r="CIN103" s="129"/>
      <c r="CIO103" s="129"/>
      <c r="CIP103" s="129"/>
      <c r="CIQ103" s="129"/>
      <c r="CIR103" s="129"/>
      <c r="CIS103" s="129"/>
      <c r="CIT103" s="129"/>
      <c r="CIU103" s="129"/>
      <c r="CIV103" s="129"/>
      <c r="CIW103" s="129"/>
      <c r="CIX103" s="129"/>
      <c r="CIY103" s="129"/>
      <c r="CIZ103" s="129"/>
      <c r="CJA103" s="129"/>
      <c r="CSA103" s="129"/>
      <c r="CSB103" s="129"/>
      <c r="CSJ103" s="129"/>
      <c r="CSK103" s="129"/>
      <c r="CSL103" s="129"/>
      <c r="CSM103" s="129"/>
      <c r="CSN103" s="129"/>
      <c r="CSO103" s="129"/>
      <c r="CSP103" s="129"/>
      <c r="CSQ103" s="129"/>
      <c r="CSR103" s="129"/>
      <c r="CSS103" s="129"/>
      <c r="CST103" s="129"/>
      <c r="CSU103" s="129"/>
      <c r="CSV103" s="129"/>
      <c r="CSW103" s="129"/>
      <c r="DBW103" s="129"/>
      <c r="DBX103" s="129"/>
      <c r="DCF103" s="129"/>
      <c r="DCG103" s="129"/>
      <c r="DCH103" s="129"/>
      <c r="DCI103" s="129"/>
      <c r="DCJ103" s="129"/>
      <c r="DCK103" s="129"/>
      <c r="DCL103" s="129"/>
      <c r="DCM103" s="129"/>
      <c r="DCN103" s="129"/>
      <c r="DCO103" s="129"/>
      <c r="DCP103" s="129"/>
      <c r="DCQ103" s="129"/>
      <c r="DCR103" s="129"/>
      <c r="DCS103" s="129"/>
      <c r="DLS103" s="129"/>
      <c r="DLT103" s="129"/>
      <c r="DMB103" s="129"/>
      <c r="DMC103" s="129"/>
      <c r="DMD103" s="129"/>
      <c r="DME103" s="129"/>
      <c r="DMF103" s="129"/>
      <c r="DMG103" s="129"/>
      <c r="DMH103" s="129"/>
      <c r="DMI103" s="129"/>
      <c r="DMJ103" s="129"/>
      <c r="DMK103" s="129"/>
      <c r="DML103" s="129"/>
      <c r="DMM103" s="129"/>
      <c r="DMN103" s="129"/>
      <c r="DMO103" s="129"/>
      <c r="DVO103" s="129"/>
      <c r="DVP103" s="129"/>
      <c r="DVX103" s="129"/>
      <c r="DVY103" s="129"/>
      <c r="DVZ103" s="129"/>
      <c r="DWA103" s="129"/>
      <c r="DWB103" s="129"/>
      <c r="DWC103" s="129"/>
      <c r="DWD103" s="129"/>
      <c r="DWE103" s="129"/>
      <c r="DWF103" s="129"/>
      <c r="DWG103" s="129"/>
      <c r="DWH103" s="129"/>
      <c r="DWI103" s="129"/>
      <c r="DWJ103" s="129"/>
      <c r="DWK103" s="129"/>
      <c r="EFK103" s="129"/>
      <c r="EFL103" s="129"/>
      <c r="EFT103" s="129"/>
      <c r="EFU103" s="129"/>
      <c r="EFV103" s="129"/>
      <c r="EFW103" s="129"/>
      <c r="EFX103" s="129"/>
      <c r="EFY103" s="129"/>
      <c r="EFZ103" s="129"/>
      <c r="EGA103" s="129"/>
      <c r="EGB103" s="129"/>
      <c r="EGC103" s="129"/>
      <c r="EGD103" s="129"/>
      <c r="EGE103" s="129"/>
      <c r="EGF103" s="129"/>
      <c r="EGG103" s="129"/>
      <c r="EPG103" s="129"/>
      <c r="EPH103" s="129"/>
      <c r="EPP103" s="129"/>
      <c r="EPQ103" s="129"/>
      <c r="EPR103" s="129"/>
      <c r="EPS103" s="129"/>
      <c r="EPT103" s="129"/>
      <c r="EPU103" s="129"/>
      <c r="EPV103" s="129"/>
      <c r="EPW103" s="129"/>
      <c r="EPX103" s="129"/>
      <c r="EPY103" s="129"/>
      <c r="EPZ103" s="129"/>
      <c r="EQA103" s="129"/>
      <c r="EQB103" s="129"/>
      <c r="EQC103" s="129"/>
      <c r="EZC103" s="129"/>
      <c r="EZD103" s="129"/>
      <c r="EZL103" s="129"/>
      <c r="EZM103" s="129"/>
      <c r="EZN103" s="129"/>
      <c r="EZO103" s="129"/>
      <c r="EZP103" s="129"/>
      <c r="EZQ103" s="129"/>
      <c r="EZR103" s="129"/>
      <c r="EZS103" s="129"/>
      <c r="EZT103" s="129"/>
      <c r="EZU103" s="129"/>
      <c r="EZV103" s="129"/>
      <c r="EZW103" s="129"/>
      <c r="EZX103" s="129"/>
      <c r="EZY103" s="129"/>
      <c r="FIY103" s="129"/>
      <c r="FIZ103" s="129"/>
      <c r="FJH103" s="129"/>
      <c r="FJI103" s="129"/>
      <c r="FJJ103" s="129"/>
      <c r="FJK103" s="129"/>
      <c r="FJL103" s="129"/>
      <c r="FJM103" s="129"/>
      <c r="FJN103" s="129"/>
      <c r="FJO103" s="129"/>
      <c r="FJP103" s="129"/>
      <c r="FJQ103" s="129"/>
      <c r="FJR103" s="129"/>
      <c r="FJS103" s="129"/>
      <c r="FJT103" s="129"/>
      <c r="FJU103" s="129"/>
      <c r="FSU103" s="129"/>
      <c r="FSV103" s="129"/>
      <c r="FTD103" s="129"/>
      <c r="FTE103" s="129"/>
      <c r="FTF103" s="129"/>
      <c r="FTG103" s="129"/>
      <c r="FTH103" s="129"/>
      <c r="FTI103" s="129"/>
      <c r="FTJ103" s="129"/>
      <c r="FTK103" s="129"/>
      <c r="FTL103" s="129"/>
      <c r="FTM103" s="129"/>
      <c r="FTN103" s="129"/>
      <c r="FTO103" s="129"/>
      <c r="FTP103" s="129"/>
      <c r="FTQ103" s="129"/>
      <c r="GCQ103" s="129"/>
      <c r="GCR103" s="129"/>
      <c r="GCZ103" s="129"/>
      <c r="GDA103" s="129"/>
      <c r="GDB103" s="129"/>
      <c r="GDC103" s="129"/>
      <c r="GDD103" s="129"/>
      <c r="GDE103" s="129"/>
      <c r="GDF103" s="129"/>
      <c r="GDG103" s="129"/>
      <c r="GDH103" s="129"/>
      <c r="GDI103" s="129"/>
      <c r="GDJ103" s="129"/>
      <c r="GDK103" s="129"/>
      <c r="GDL103" s="129"/>
      <c r="GDM103" s="129"/>
      <c r="GMM103" s="129"/>
      <c r="GMN103" s="129"/>
      <c r="GMV103" s="129"/>
      <c r="GMW103" s="129"/>
      <c r="GMX103" s="129"/>
      <c r="GMY103" s="129"/>
      <c r="GMZ103" s="129"/>
      <c r="GNA103" s="129"/>
      <c r="GNB103" s="129"/>
      <c r="GNC103" s="129"/>
      <c r="GND103" s="129"/>
      <c r="GNE103" s="129"/>
      <c r="GNF103" s="129"/>
      <c r="GNG103" s="129"/>
      <c r="GNH103" s="129"/>
      <c r="GNI103" s="129"/>
      <c r="GWI103" s="129"/>
      <c r="GWJ103" s="129"/>
      <c r="GWR103" s="129"/>
      <c r="GWS103" s="129"/>
      <c r="GWT103" s="129"/>
      <c r="GWU103" s="129"/>
      <c r="GWV103" s="129"/>
      <c r="GWW103" s="129"/>
      <c r="GWX103" s="129"/>
      <c r="GWY103" s="129"/>
      <c r="GWZ103" s="129"/>
      <c r="GXA103" s="129"/>
      <c r="GXB103" s="129"/>
      <c r="GXC103" s="129"/>
      <c r="GXD103" s="129"/>
      <c r="GXE103" s="129"/>
      <c r="HGE103" s="129"/>
      <c r="HGF103" s="129"/>
      <c r="HGN103" s="129"/>
      <c r="HGO103" s="129"/>
      <c r="HGP103" s="129"/>
      <c r="HGQ103" s="129"/>
      <c r="HGR103" s="129"/>
      <c r="HGS103" s="129"/>
      <c r="HGT103" s="129"/>
      <c r="HGU103" s="129"/>
      <c r="HGV103" s="129"/>
      <c r="HGW103" s="129"/>
      <c r="HGX103" s="129"/>
      <c r="HGY103" s="129"/>
      <c r="HGZ103" s="129"/>
      <c r="HHA103" s="129"/>
      <c r="HQA103" s="129"/>
      <c r="HQB103" s="129"/>
      <c r="HQJ103" s="129"/>
      <c r="HQK103" s="129"/>
      <c r="HQL103" s="129"/>
      <c r="HQM103" s="129"/>
      <c r="HQN103" s="129"/>
      <c r="HQO103" s="129"/>
      <c r="HQP103" s="129"/>
      <c r="HQQ103" s="129"/>
      <c r="HQR103" s="129"/>
      <c r="HQS103" s="129"/>
      <c r="HQT103" s="129"/>
      <c r="HQU103" s="129"/>
      <c r="HQV103" s="129"/>
      <c r="HQW103" s="129"/>
      <c r="HZW103" s="129"/>
      <c r="HZX103" s="129"/>
      <c r="IAF103" s="129"/>
      <c r="IAG103" s="129"/>
      <c r="IAH103" s="129"/>
      <c r="IAI103" s="129"/>
      <c r="IAJ103" s="129"/>
      <c r="IAK103" s="129"/>
      <c r="IAL103" s="129"/>
      <c r="IAM103" s="129"/>
      <c r="IAN103" s="129"/>
      <c r="IAO103" s="129"/>
      <c r="IAP103" s="129"/>
      <c r="IAQ103" s="129"/>
      <c r="IAR103" s="129"/>
      <c r="IAS103" s="129"/>
      <c r="IJS103" s="129"/>
      <c r="IJT103" s="129"/>
      <c r="IKB103" s="129"/>
      <c r="IKC103" s="129"/>
      <c r="IKD103" s="129"/>
      <c r="IKE103" s="129"/>
      <c r="IKF103" s="129"/>
      <c r="IKG103" s="129"/>
      <c r="IKH103" s="129"/>
      <c r="IKI103" s="129"/>
      <c r="IKJ103" s="129"/>
      <c r="IKK103" s="129"/>
      <c r="IKL103" s="129"/>
      <c r="IKM103" s="129"/>
      <c r="IKN103" s="129"/>
      <c r="IKO103" s="129"/>
      <c r="ITO103" s="129"/>
      <c r="ITP103" s="129"/>
      <c r="ITX103" s="129"/>
      <c r="ITY103" s="129"/>
      <c r="ITZ103" s="129"/>
      <c r="IUA103" s="129"/>
      <c r="IUB103" s="129"/>
      <c r="IUC103" s="129"/>
      <c r="IUD103" s="129"/>
      <c r="IUE103" s="129"/>
      <c r="IUF103" s="129"/>
      <c r="IUG103" s="129"/>
      <c r="IUH103" s="129"/>
      <c r="IUI103" s="129"/>
      <c r="IUJ103" s="129"/>
      <c r="IUK103" s="129"/>
      <c r="JDK103" s="129"/>
      <c r="JDL103" s="129"/>
      <c r="JDT103" s="129"/>
      <c r="JDU103" s="129"/>
      <c r="JDV103" s="129"/>
      <c r="JDW103" s="129"/>
      <c r="JDX103" s="129"/>
      <c r="JDY103" s="129"/>
      <c r="JDZ103" s="129"/>
      <c r="JEA103" s="129"/>
      <c r="JEB103" s="129"/>
      <c r="JEC103" s="129"/>
      <c r="JED103" s="129"/>
      <c r="JEE103" s="129"/>
      <c r="JEF103" s="129"/>
      <c r="JEG103" s="129"/>
      <c r="JNG103" s="129"/>
      <c r="JNH103" s="129"/>
      <c r="JNP103" s="129"/>
      <c r="JNQ103" s="129"/>
      <c r="JNR103" s="129"/>
      <c r="JNS103" s="129"/>
      <c r="JNT103" s="129"/>
      <c r="JNU103" s="129"/>
      <c r="JNV103" s="129"/>
      <c r="JNW103" s="129"/>
      <c r="JNX103" s="129"/>
      <c r="JNY103" s="129"/>
      <c r="JNZ103" s="129"/>
      <c r="JOA103" s="129"/>
      <c r="JOB103" s="129"/>
      <c r="JOC103" s="129"/>
      <c r="JXC103" s="129"/>
      <c r="JXD103" s="129"/>
      <c r="JXL103" s="129"/>
      <c r="JXM103" s="129"/>
      <c r="JXN103" s="129"/>
      <c r="JXO103" s="129"/>
      <c r="JXP103" s="129"/>
      <c r="JXQ103" s="129"/>
      <c r="JXR103" s="129"/>
      <c r="JXS103" s="129"/>
      <c r="JXT103" s="129"/>
      <c r="JXU103" s="129"/>
      <c r="JXV103" s="129"/>
      <c r="JXW103" s="129"/>
      <c r="JXX103" s="129"/>
      <c r="JXY103" s="129"/>
      <c r="KGY103" s="129"/>
      <c r="KGZ103" s="129"/>
      <c r="KHH103" s="129"/>
      <c r="KHI103" s="129"/>
      <c r="KHJ103" s="129"/>
      <c r="KHK103" s="129"/>
      <c r="KHL103" s="129"/>
      <c r="KHM103" s="129"/>
      <c r="KHN103" s="129"/>
      <c r="KHO103" s="129"/>
      <c r="KHP103" s="129"/>
      <c r="KHQ103" s="129"/>
      <c r="KHR103" s="129"/>
      <c r="KHS103" s="129"/>
      <c r="KHT103" s="129"/>
      <c r="KHU103" s="129"/>
      <c r="KQU103" s="129"/>
      <c r="KQV103" s="129"/>
      <c r="KRD103" s="129"/>
      <c r="KRE103" s="129"/>
      <c r="KRF103" s="129"/>
      <c r="KRG103" s="129"/>
      <c r="KRH103" s="129"/>
      <c r="KRI103" s="129"/>
      <c r="KRJ103" s="129"/>
      <c r="KRK103" s="129"/>
      <c r="KRL103" s="129"/>
      <c r="KRM103" s="129"/>
      <c r="KRN103" s="129"/>
      <c r="KRO103" s="129"/>
      <c r="KRP103" s="129"/>
      <c r="KRQ103" s="129"/>
      <c r="LAQ103" s="129"/>
      <c r="LAR103" s="129"/>
      <c r="LAZ103" s="129"/>
      <c r="LBA103" s="129"/>
      <c r="LBB103" s="129"/>
      <c r="LBC103" s="129"/>
      <c r="LBD103" s="129"/>
      <c r="LBE103" s="129"/>
      <c r="LBF103" s="129"/>
      <c r="LBG103" s="129"/>
      <c r="LBH103" s="129"/>
      <c r="LBI103" s="129"/>
      <c r="LBJ103" s="129"/>
      <c r="LBK103" s="129"/>
      <c r="LBL103" s="129"/>
      <c r="LBM103" s="129"/>
      <c r="LKM103" s="129"/>
      <c r="LKN103" s="129"/>
      <c r="LKV103" s="129"/>
      <c r="LKW103" s="129"/>
      <c r="LKX103" s="129"/>
      <c r="LKY103" s="129"/>
      <c r="LKZ103" s="129"/>
      <c r="LLA103" s="129"/>
      <c r="LLB103" s="129"/>
      <c r="LLC103" s="129"/>
      <c r="LLD103" s="129"/>
      <c r="LLE103" s="129"/>
      <c r="LLF103" s="129"/>
      <c r="LLG103" s="129"/>
      <c r="LLH103" s="129"/>
      <c r="LLI103" s="129"/>
      <c r="LUI103" s="129"/>
      <c r="LUJ103" s="129"/>
      <c r="LUR103" s="129"/>
      <c r="LUS103" s="129"/>
      <c r="LUT103" s="129"/>
      <c r="LUU103" s="129"/>
      <c r="LUV103" s="129"/>
      <c r="LUW103" s="129"/>
      <c r="LUX103" s="129"/>
      <c r="LUY103" s="129"/>
      <c r="LUZ103" s="129"/>
      <c r="LVA103" s="129"/>
      <c r="LVB103" s="129"/>
      <c r="LVC103" s="129"/>
      <c r="LVD103" s="129"/>
      <c r="LVE103" s="129"/>
      <c r="MEE103" s="129"/>
      <c r="MEF103" s="129"/>
      <c r="MEN103" s="129"/>
      <c r="MEO103" s="129"/>
      <c r="MEP103" s="129"/>
      <c r="MEQ103" s="129"/>
      <c r="MER103" s="129"/>
      <c r="MES103" s="129"/>
      <c r="MET103" s="129"/>
      <c r="MEU103" s="129"/>
      <c r="MEV103" s="129"/>
      <c r="MEW103" s="129"/>
      <c r="MEX103" s="129"/>
      <c r="MEY103" s="129"/>
      <c r="MEZ103" s="129"/>
      <c r="MFA103" s="129"/>
      <c r="MOA103" s="129"/>
      <c r="MOB103" s="129"/>
      <c r="MOJ103" s="129"/>
      <c r="MOK103" s="129"/>
      <c r="MOL103" s="129"/>
      <c r="MOM103" s="129"/>
      <c r="MON103" s="129"/>
      <c r="MOO103" s="129"/>
      <c r="MOP103" s="129"/>
      <c r="MOQ103" s="129"/>
      <c r="MOR103" s="129"/>
      <c r="MOS103" s="129"/>
      <c r="MOT103" s="129"/>
      <c r="MOU103" s="129"/>
      <c r="MOV103" s="129"/>
      <c r="MOW103" s="129"/>
      <c r="MXW103" s="129"/>
      <c r="MXX103" s="129"/>
      <c r="MYF103" s="129"/>
      <c r="MYG103" s="129"/>
      <c r="MYH103" s="129"/>
      <c r="MYI103" s="129"/>
      <c r="MYJ103" s="129"/>
      <c r="MYK103" s="129"/>
      <c r="MYL103" s="129"/>
      <c r="MYM103" s="129"/>
      <c r="MYN103" s="129"/>
      <c r="MYO103" s="129"/>
      <c r="MYP103" s="129"/>
      <c r="MYQ103" s="129"/>
      <c r="MYR103" s="129"/>
      <c r="MYS103" s="129"/>
      <c r="NHS103" s="129"/>
      <c r="NHT103" s="129"/>
      <c r="NIB103" s="129"/>
      <c r="NIC103" s="129"/>
      <c r="NID103" s="129"/>
      <c r="NIE103" s="129"/>
      <c r="NIF103" s="129"/>
      <c r="NIG103" s="129"/>
      <c r="NIH103" s="129"/>
      <c r="NII103" s="129"/>
      <c r="NIJ103" s="129"/>
      <c r="NIK103" s="129"/>
      <c r="NIL103" s="129"/>
      <c r="NIM103" s="129"/>
      <c r="NIN103" s="129"/>
      <c r="NIO103" s="129"/>
      <c r="NRO103" s="129"/>
      <c r="NRP103" s="129"/>
      <c r="NRX103" s="129"/>
      <c r="NRY103" s="129"/>
      <c r="NRZ103" s="129"/>
      <c r="NSA103" s="129"/>
      <c r="NSB103" s="129"/>
      <c r="NSC103" s="129"/>
      <c r="NSD103" s="129"/>
      <c r="NSE103" s="129"/>
      <c r="NSF103" s="129"/>
      <c r="NSG103" s="129"/>
      <c r="NSH103" s="129"/>
      <c r="NSI103" s="129"/>
      <c r="NSJ103" s="129"/>
      <c r="NSK103" s="129"/>
      <c r="OBK103" s="129"/>
      <c r="OBL103" s="129"/>
      <c r="OBT103" s="129"/>
      <c r="OBU103" s="129"/>
      <c r="OBV103" s="129"/>
      <c r="OBW103" s="129"/>
      <c r="OBX103" s="129"/>
      <c r="OBY103" s="129"/>
      <c r="OBZ103" s="129"/>
      <c r="OCA103" s="129"/>
      <c r="OCB103" s="129"/>
      <c r="OCC103" s="129"/>
      <c r="OCD103" s="129"/>
      <c r="OCE103" s="129"/>
      <c r="OCF103" s="129"/>
      <c r="OCG103" s="129"/>
      <c r="OLG103" s="129"/>
      <c r="OLH103" s="129"/>
      <c r="OLP103" s="129"/>
      <c r="OLQ103" s="129"/>
      <c r="OLR103" s="129"/>
      <c r="OLS103" s="129"/>
      <c r="OLT103" s="129"/>
      <c r="OLU103" s="129"/>
      <c r="OLV103" s="129"/>
      <c r="OLW103" s="129"/>
      <c r="OLX103" s="129"/>
      <c r="OLY103" s="129"/>
      <c r="OLZ103" s="129"/>
      <c r="OMA103" s="129"/>
      <c r="OMB103" s="129"/>
      <c r="OMC103" s="129"/>
      <c r="OVC103" s="129"/>
      <c r="OVD103" s="129"/>
      <c r="OVL103" s="129"/>
      <c r="OVM103" s="129"/>
      <c r="OVN103" s="129"/>
      <c r="OVO103" s="129"/>
      <c r="OVP103" s="129"/>
      <c r="OVQ103" s="129"/>
      <c r="OVR103" s="129"/>
      <c r="OVS103" s="129"/>
      <c r="OVT103" s="129"/>
      <c r="OVU103" s="129"/>
      <c r="OVV103" s="129"/>
      <c r="OVW103" s="129"/>
      <c r="OVX103" s="129"/>
      <c r="OVY103" s="129"/>
      <c r="PEY103" s="129"/>
      <c r="PEZ103" s="129"/>
      <c r="PFH103" s="129"/>
      <c r="PFI103" s="129"/>
      <c r="PFJ103" s="129"/>
      <c r="PFK103" s="129"/>
      <c r="PFL103" s="129"/>
      <c r="PFM103" s="129"/>
      <c r="PFN103" s="129"/>
      <c r="PFO103" s="129"/>
      <c r="PFP103" s="129"/>
      <c r="PFQ103" s="129"/>
      <c r="PFR103" s="129"/>
      <c r="PFS103" s="129"/>
      <c r="PFT103" s="129"/>
      <c r="PFU103" s="129"/>
      <c r="POU103" s="129"/>
      <c r="POV103" s="129"/>
      <c r="PPD103" s="129"/>
      <c r="PPE103" s="129"/>
      <c r="PPF103" s="129"/>
      <c r="PPG103" s="129"/>
      <c r="PPH103" s="129"/>
      <c r="PPI103" s="129"/>
      <c r="PPJ103" s="129"/>
      <c r="PPK103" s="129"/>
      <c r="PPL103" s="129"/>
      <c r="PPM103" s="129"/>
      <c r="PPN103" s="129"/>
      <c r="PPO103" s="129"/>
      <c r="PPP103" s="129"/>
      <c r="PPQ103" s="129"/>
      <c r="PYQ103" s="129"/>
      <c r="PYR103" s="129"/>
      <c r="PYZ103" s="129"/>
      <c r="PZA103" s="129"/>
      <c r="PZB103" s="129"/>
      <c r="PZC103" s="129"/>
      <c r="PZD103" s="129"/>
      <c r="PZE103" s="129"/>
      <c r="PZF103" s="129"/>
      <c r="PZG103" s="129"/>
      <c r="PZH103" s="129"/>
      <c r="PZI103" s="129"/>
      <c r="PZJ103" s="129"/>
      <c r="PZK103" s="129"/>
      <c r="PZL103" s="129"/>
      <c r="PZM103" s="129"/>
      <c r="QIM103" s="129"/>
      <c r="QIN103" s="129"/>
      <c r="QIV103" s="129"/>
      <c r="QIW103" s="129"/>
      <c r="QIX103" s="129"/>
      <c r="QIY103" s="129"/>
      <c r="QIZ103" s="129"/>
      <c r="QJA103" s="129"/>
      <c r="QJB103" s="129"/>
      <c r="QJC103" s="129"/>
      <c r="QJD103" s="129"/>
      <c r="QJE103" s="129"/>
      <c r="QJF103" s="129"/>
      <c r="QJG103" s="129"/>
      <c r="QJH103" s="129"/>
      <c r="QJI103" s="129"/>
      <c r="QSI103" s="129"/>
      <c r="QSJ103" s="129"/>
      <c r="QSR103" s="129"/>
      <c r="QSS103" s="129"/>
      <c r="QST103" s="129"/>
      <c r="QSU103" s="129"/>
      <c r="QSV103" s="129"/>
      <c r="QSW103" s="129"/>
      <c r="QSX103" s="129"/>
      <c r="QSY103" s="129"/>
      <c r="QSZ103" s="129"/>
      <c r="QTA103" s="129"/>
      <c r="QTB103" s="129"/>
      <c r="QTC103" s="129"/>
      <c r="QTD103" s="129"/>
      <c r="QTE103" s="129"/>
      <c r="RCE103" s="129"/>
      <c r="RCF103" s="129"/>
      <c r="RCN103" s="129"/>
      <c r="RCO103" s="129"/>
      <c r="RCP103" s="129"/>
      <c r="RCQ103" s="129"/>
      <c r="RCR103" s="129"/>
      <c r="RCS103" s="129"/>
      <c r="RCT103" s="129"/>
      <c r="RCU103" s="129"/>
      <c r="RCV103" s="129"/>
      <c r="RCW103" s="129"/>
      <c r="RCX103" s="129"/>
      <c r="RCY103" s="129"/>
      <c r="RCZ103" s="129"/>
      <c r="RDA103" s="129"/>
      <c r="RMA103" s="129"/>
      <c r="RMB103" s="129"/>
      <c r="RMJ103" s="129"/>
      <c r="RMK103" s="129"/>
      <c r="RML103" s="129"/>
      <c r="RMM103" s="129"/>
      <c r="RMN103" s="129"/>
      <c r="RMO103" s="129"/>
      <c r="RMP103" s="129"/>
      <c r="RMQ103" s="129"/>
      <c r="RMR103" s="129"/>
      <c r="RMS103" s="129"/>
      <c r="RMT103" s="129"/>
      <c r="RMU103" s="129"/>
      <c r="RMV103" s="129"/>
      <c r="RMW103" s="129"/>
      <c r="RVW103" s="129"/>
      <c r="RVX103" s="129"/>
      <c r="RWF103" s="129"/>
      <c r="RWG103" s="129"/>
      <c r="RWH103" s="129"/>
      <c r="RWI103" s="129"/>
      <c r="RWJ103" s="129"/>
      <c r="RWK103" s="129"/>
      <c r="RWL103" s="129"/>
      <c r="RWM103" s="129"/>
      <c r="RWN103" s="129"/>
      <c r="RWO103" s="129"/>
      <c r="RWP103" s="129"/>
      <c r="RWQ103" s="129"/>
      <c r="RWR103" s="129"/>
      <c r="RWS103" s="129"/>
      <c r="SFS103" s="129"/>
      <c r="SFT103" s="129"/>
      <c r="SGB103" s="129"/>
      <c r="SGC103" s="129"/>
      <c r="SGD103" s="129"/>
      <c r="SGE103" s="129"/>
      <c r="SGF103" s="129"/>
      <c r="SGG103" s="129"/>
      <c r="SGH103" s="129"/>
      <c r="SGI103" s="129"/>
      <c r="SGJ103" s="129"/>
      <c r="SGK103" s="129"/>
      <c r="SGL103" s="129"/>
      <c r="SGM103" s="129"/>
      <c r="SGN103" s="129"/>
      <c r="SGO103" s="129"/>
      <c r="SPO103" s="129"/>
      <c r="SPP103" s="129"/>
      <c r="SPX103" s="129"/>
      <c r="SPY103" s="129"/>
      <c r="SPZ103" s="129"/>
      <c r="SQA103" s="129"/>
      <c r="SQB103" s="129"/>
      <c r="SQC103" s="129"/>
      <c r="SQD103" s="129"/>
      <c r="SQE103" s="129"/>
      <c r="SQF103" s="129"/>
      <c r="SQG103" s="129"/>
      <c r="SQH103" s="129"/>
      <c r="SQI103" s="129"/>
      <c r="SQJ103" s="129"/>
      <c r="SQK103" s="129"/>
      <c r="SZK103" s="129"/>
      <c r="SZL103" s="129"/>
      <c r="SZT103" s="129"/>
      <c r="SZU103" s="129"/>
      <c r="SZV103" s="129"/>
      <c r="SZW103" s="129"/>
      <c r="SZX103" s="129"/>
      <c r="SZY103" s="129"/>
      <c r="SZZ103" s="129"/>
      <c r="TAA103" s="129"/>
      <c r="TAB103" s="129"/>
      <c r="TAC103" s="129"/>
      <c r="TAD103" s="129"/>
      <c r="TAE103" s="129"/>
      <c r="TAF103" s="129"/>
      <c r="TAG103" s="129"/>
      <c r="TJG103" s="129"/>
      <c r="TJH103" s="129"/>
      <c r="TJP103" s="129"/>
      <c r="TJQ103" s="129"/>
      <c r="TJR103" s="129"/>
      <c r="TJS103" s="129"/>
      <c r="TJT103" s="129"/>
      <c r="TJU103" s="129"/>
      <c r="TJV103" s="129"/>
      <c r="TJW103" s="129"/>
      <c r="TJX103" s="129"/>
      <c r="TJY103" s="129"/>
      <c r="TJZ103" s="129"/>
      <c r="TKA103" s="129"/>
      <c r="TKB103" s="129"/>
      <c r="TKC103" s="129"/>
      <c r="TTC103" s="129"/>
      <c r="TTD103" s="129"/>
      <c r="TTL103" s="129"/>
      <c r="TTM103" s="129"/>
      <c r="TTN103" s="129"/>
      <c r="TTO103" s="129"/>
      <c r="TTP103" s="129"/>
      <c r="TTQ103" s="129"/>
      <c r="TTR103" s="129"/>
      <c r="TTS103" s="129"/>
      <c r="TTT103" s="129"/>
      <c r="TTU103" s="129"/>
      <c r="TTV103" s="129"/>
      <c r="TTW103" s="129"/>
      <c r="TTX103" s="129"/>
      <c r="TTY103" s="129"/>
      <c r="UCY103" s="129"/>
      <c r="UCZ103" s="129"/>
      <c r="UDH103" s="129"/>
      <c r="UDI103" s="129"/>
      <c r="UDJ103" s="129"/>
      <c r="UDK103" s="129"/>
      <c r="UDL103" s="129"/>
      <c r="UDM103" s="129"/>
      <c r="UDN103" s="129"/>
      <c r="UDO103" s="129"/>
      <c r="UDP103" s="129"/>
      <c r="UDQ103" s="129"/>
      <c r="UDR103" s="129"/>
      <c r="UDS103" s="129"/>
      <c r="UDT103" s="129"/>
      <c r="UDU103" s="129"/>
      <c r="UMU103" s="129"/>
      <c r="UMV103" s="129"/>
      <c r="UND103" s="129"/>
      <c r="UNE103" s="129"/>
      <c r="UNF103" s="129"/>
      <c r="UNG103" s="129"/>
      <c r="UNH103" s="129"/>
      <c r="UNI103" s="129"/>
      <c r="UNJ103" s="129"/>
      <c r="UNK103" s="129"/>
      <c r="UNL103" s="129"/>
      <c r="UNM103" s="129"/>
      <c r="UNN103" s="129"/>
      <c r="UNO103" s="129"/>
      <c r="UNP103" s="129"/>
      <c r="UNQ103" s="129"/>
      <c r="UWQ103" s="129"/>
      <c r="UWR103" s="129"/>
      <c r="UWZ103" s="129"/>
      <c r="UXA103" s="129"/>
      <c r="UXB103" s="129"/>
      <c r="UXC103" s="129"/>
      <c r="UXD103" s="129"/>
      <c r="UXE103" s="129"/>
      <c r="UXF103" s="129"/>
      <c r="UXG103" s="129"/>
      <c r="UXH103" s="129"/>
      <c r="UXI103" s="129"/>
      <c r="UXJ103" s="129"/>
      <c r="UXK103" s="129"/>
      <c r="UXL103" s="129"/>
      <c r="UXM103" s="129"/>
      <c r="VGM103" s="129"/>
      <c r="VGN103" s="129"/>
      <c r="VGV103" s="129"/>
      <c r="VGW103" s="129"/>
      <c r="VGX103" s="129"/>
      <c r="VGY103" s="129"/>
      <c r="VGZ103" s="129"/>
      <c r="VHA103" s="129"/>
      <c r="VHB103" s="129"/>
      <c r="VHC103" s="129"/>
      <c r="VHD103" s="129"/>
      <c r="VHE103" s="129"/>
      <c r="VHF103" s="129"/>
      <c r="VHG103" s="129"/>
      <c r="VHH103" s="129"/>
      <c r="VHI103" s="129"/>
      <c r="VQI103" s="129"/>
      <c r="VQJ103" s="129"/>
      <c r="VQR103" s="129"/>
      <c r="VQS103" s="129"/>
      <c r="VQT103" s="129"/>
      <c r="VQU103" s="129"/>
      <c r="VQV103" s="129"/>
      <c r="VQW103" s="129"/>
      <c r="VQX103" s="129"/>
      <c r="VQY103" s="129"/>
      <c r="VQZ103" s="129"/>
      <c r="VRA103" s="129"/>
      <c r="VRB103" s="129"/>
      <c r="VRC103" s="129"/>
      <c r="VRD103" s="129"/>
      <c r="VRE103" s="129"/>
      <c r="WAE103" s="129"/>
      <c r="WAF103" s="129"/>
      <c r="WAN103" s="129"/>
      <c r="WAO103" s="129"/>
      <c r="WAP103" s="129"/>
      <c r="WAQ103" s="129"/>
      <c r="WAR103" s="129"/>
      <c r="WAS103" s="129"/>
      <c r="WAT103" s="129"/>
      <c r="WAU103" s="129"/>
      <c r="WAV103" s="129"/>
      <c r="WAW103" s="129"/>
      <c r="WAX103" s="129"/>
      <c r="WAY103" s="129"/>
      <c r="WAZ103" s="129"/>
      <c r="WBA103" s="129"/>
      <c r="WKA103" s="129"/>
      <c r="WKB103" s="129"/>
      <c r="WKJ103" s="129"/>
      <c r="WKK103" s="129"/>
      <c r="WKL103" s="129"/>
      <c r="WKM103" s="129"/>
      <c r="WKN103" s="129"/>
      <c r="WKO103" s="129"/>
      <c r="WKP103" s="129"/>
      <c r="WKQ103" s="129"/>
      <c r="WKR103" s="129"/>
      <c r="WKS103" s="129"/>
      <c r="WKT103" s="129"/>
      <c r="WKU103" s="129"/>
      <c r="WKV103" s="129"/>
      <c r="WKW103" s="129"/>
      <c r="WTW103" s="129"/>
      <c r="WTX103" s="129"/>
      <c r="WUF103" s="129"/>
      <c r="WUG103" s="129"/>
      <c r="WUH103" s="129"/>
      <c r="WUI103" s="129"/>
      <c r="WUJ103" s="129"/>
      <c r="WUK103" s="129"/>
      <c r="WUL103" s="129"/>
      <c r="WUM103" s="129"/>
      <c r="WUN103" s="129"/>
      <c r="WUO103" s="129"/>
      <c r="WUP103" s="129"/>
      <c r="WUQ103" s="129"/>
      <c r="WUR103" s="129"/>
      <c r="WUS103" s="129"/>
    </row>
    <row r="104" spans="1:1009 1243:2033 2267:3057 3291:4081 4315:5105 5339:6129 6363:7153 7387:8177 8411:9201 9435:10225 10459:11249 11483:12273 12507:13297 13531:14321 14555:15345 15579:16113" s="120" customFormat="1" ht="31.5" outlineLevel="1">
      <c r="A104" s="137"/>
      <c r="B104" s="263" t="s">
        <v>431</v>
      </c>
      <c r="C104" s="248"/>
      <c r="D104" s="258">
        <v>146.4135</v>
      </c>
      <c r="E104" s="257"/>
      <c r="F104" s="258">
        <v>146.4135</v>
      </c>
      <c r="G104" s="245">
        <v>0</v>
      </c>
      <c r="H104" s="229">
        <f t="shared" si="6"/>
        <v>77.186499999999995</v>
      </c>
      <c r="I104" s="247"/>
      <c r="J104" s="274">
        <f>77186500/1000000</f>
        <v>77.186499999999995</v>
      </c>
      <c r="K104" s="247"/>
      <c r="L104" s="247"/>
      <c r="M104" s="248"/>
      <c r="HK104" s="129"/>
      <c r="HL104" s="129"/>
      <c r="HT104" s="129"/>
      <c r="HU104" s="129"/>
      <c r="HV104" s="129"/>
      <c r="HW104" s="129"/>
      <c r="HX104" s="129"/>
      <c r="HY104" s="129"/>
      <c r="HZ104" s="129"/>
      <c r="IA104" s="129"/>
      <c r="IB104" s="129"/>
      <c r="IC104" s="129"/>
      <c r="ID104" s="129"/>
      <c r="IE104" s="129"/>
      <c r="IF104" s="129"/>
      <c r="IG104" s="129"/>
      <c r="RG104" s="129"/>
      <c r="RH104" s="129"/>
      <c r="RP104" s="129"/>
      <c r="RQ104" s="129"/>
      <c r="RR104" s="129"/>
      <c r="RS104" s="129"/>
      <c r="RT104" s="129"/>
      <c r="RU104" s="129"/>
      <c r="RV104" s="129"/>
      <c r="RW104" s="129"/>
      <c r="RX104" s="129"/>
      <c r="RY104" s="129"/>
      <c r="RZ104" s="129"/>
      <c r="SA104" s="129"/>
      <c r="SB104" s="129"/>
      <c r="SC104" s="129"/>
      <c r="ABC104" s="129"/>
      <c r="ABD104" s="129"/>
      <c r="ABL104" s="129"/>
      <c r="ABM104" s="129"/>
      <c r="ABN104" s="129"/>
      <c r="ABO104" s="129"/>
      <c r="ABP104" s="129"/>
      <c r="ABQ104" s="129"/>
      <c r="ABR104" s="129"/>
      <c r="ABS104" s="129"/>
      <c r="ABT104" s="129"/>
      <c r="ABU104" s="129"/>
      <c r="ABV104" s="129"/>
      <c r="ABW104" s="129"/>
      <c r="ABX104" s="129"/>
      <c r="ABY104" s="129"/>
      <c r="AKY104" s="129"/>
      <c r="AKZ104" s="129"/>
      <c r="ALH104" s="129"/>
      <c r="ALI104" s="129"/>
      <c r="ALJ104" s="129"/>
      <c r="ALK104" s="129"/>
      <c r="ALL104" s="129"/>
      <c r="ALM104" s="129"/>
      <c r="ALN104" s="129"/>
      <c r="ALO104" s="129"/>
      <c r="ALP104" s="129"/>
      <c r="ALQ104" s="129"/>
      <c r="ALR104" s="129"/>
      <c r="ALS104" s="129"/>
      <c r="ALT104" s="129"/>
      <c r="ALU104" s="129"/>
      <c r="AUU104" s="129"/>
      <c r="AUV104" s="129"/>
      <c r="AVD104" s="129"/>
      <c r="AVE104" s="129"/>
      <c r="AVF104" s="129"/>
      <c r="AVG104" s="129"/>
      <c r="AVH104" s="129"/>
      <c r="AVI104" s="129"/>
      <c r="AVJ104" s="129"/>
      <c r="AVK104" s="129"/>
      <c r="AVL104" s="129"/>
      <c r="AVM104" s="129"/>
      <c r="AVN104" s="129"/>
      <c r="AVO104" s="129"/>
      <c r="AVP104" s="129"/>
      <c r="AVQ104" s="129"/>
      <c r="BEQ104" s="129"/>
      <c r="BER104" s="129"/>
      <c r="BEZ104" s="129"/>
      <c r="BFA104" s="129"/>
      <c r="BFB104" s="129"/>
      <c r="BFC104" s="129"/>
      <c r="BFD104" s="129"/>
      <c r="BFE104" s="129"/>
      <c r="BFF104" s="129"/>
      <c r="BFG104" s="129"/>
      <c r="BFH104" s="129"/>
      <c r="BFI104" s="129"/>
      <c r="BFJ104" s="129"/>
      <c r="BFK104" s="129"/>
      <c r="BFL104" s="129"/>
      <c r="BFM104" s="129"/>
      <c r="BOM104" s="129"/>
      <c r="BON104" s="129"/>
      <c r="BOV104" s="129"/>
      <c r="BOW104" s="129"/>
      <c r="BOX104" s="129"/>
      <c r="BOY104" s="129"/>
      <c r="BOZ104" s="129"/>
      <c r="BPA104" s="129"/>
      <c r="BPB104" s="129"/>
      <c r="BPC104" s="129"/>
      <c r="BPD104" s="129"/>
      <c r="BPE104" s="129"/>
      <c r="BPF104" s="129"/>
      <c r="BPG104" s="129"/>
      <c r="BPH104" s="129"/>
      <c r="BPI104" s="129"/>
      <c r="BYI104" s="129"/>
      <c r="BYJ104" s="129"/>
      <c r="BYR104" s="129"/>
      <c r="BYS104" s="129"/>
      <c r="BYT104" s="129"/>
      <c r="BYU104" s="129"/>
      <c r="BYV104" s="129"/>
      <c r="BYW104" s="129"/>
      <c r="BYX104" s="129"/>
      <c r="BYY104" s="129"/>
      <c r="BYZ104" s="129"/>
      <c r="BZA104" s="129"/>
      <c r="BZB104" s="129"/>
      <c r="BZC104" s="129"/>
      <c r="BZD104" s="129"/>
      <c r="BZE104" s="129"/>
      <c r="CIE104" s="129"/>
      <c r="CIF104" s="129"/>
      <c r="CIN104" s="129"/>
      <c r="CIO104" s="129"/>
      <c r="CIP104" s="129"/>
      <c r="CIQ104" s="129"/>
      <c r="CIR104" s="129"/>
      <c r="CIS104" s="129"/>
      <c r="CIT104" s="129"/>
      <c r="CIU104" s="129"/>
      <c r="CIV104" s="129"/>
      <c r="CIW104" s="129"/>
      <c r="CIX104" s="129"/>
      <c r="CIY104" s="129"/>
      <c r="CIZ104" s="129"/>
      <c r="CJA104" s="129"/>
      <c r="CSA104" s="129"/>
      <c r="CSB104" s="129"/>
      <c r="CSJ104" s="129"/>
      <c r="CSK104" s="129"/>
      <c r="CSL104" s="129"/>
      <c r="CSM104" s="129"/>
      <c r="CSN104" s="129"/>
      <c r="CSO104" s="129"/>
      <c r="CSP104" s="129"/>
      <c r="CSQ104" s="129"/>
      <c r="CSR104" s="129"/>
      <c r="CSS104" s="129"/>
      <c r="CST104" s="129"/>
      <c r="CSU104" s="129"/>
      <c r="CSV104" s="129"/>
      <c r="CSW104" s="129"/>
      <c r="DBW104" s="129"/>
      <c r="DBX104" s="129"/>
      <c r="DCF104" s="129"/>
      <c r="DCG104" s="129"/>
      <c r="DCH104" s="129"/>
      <c r="DCI104" s="129"/>
      <c r="DCJ104" s="129"/>
      <c r="DCK104" s="129"/>
      <c r="DCL104" s="129"/>
      <c r="DCM104" s="129"/>
      <c r="DCN104" s="129"/>
      <c r="DCO104" s="129"/>
      <c r="DCP104" s="129"/>
      <c r="DCQ104" s="129"/>
      <c r="DCR104" s="129"/>
      <c r="DCS104" s="129"/>
      <c r="DLS104" s="129"/>
      <c r="DLT104" s="129"/>
      <c r="DMB104" s="129"/>
      <c r="DMC104" s="129"/>
      <c r="DMD104" s="129"/>
      <c r="DME104" s="129"/>
      <c r="DMF104" s="129"/>
      <c r="DMG104" s="129"/>
      <c r="DMH104" s="129"/>
      <c r="DMI104" s="129"/>
      <c r="DMJ104" s="129"/>
      <c r="DMK104" s="129"/>
      <c r="DML104" s="129"/>
      <c r="DMM104" s="129"/>
      <c r="DMN104" s="129"/>
      <c r="DMO104" s="129"/>
      <c r="DVO104" s="129"/>
      <c r="DVP104" s="129"/>
      <c r="DVX104" s="129"/>
      <c r="DVY104" s="129"/>
      <c r="DVZ104" s="129"/>
      <c r="DWA104" s="129"/>
      <c r="DWB104" s="129"/>
      <c r="DWC104" s="129"/>
      <c r="DWD104" s="129"/>
      <c r="DWE104" s="129"/>
      <c r="DWF104" s="129"/>
      <c r="DWG104" s="129"/>
      <c r="DWH104" s="129"/>
      <c r="DWI104" s="129"/>
      <c r="DWJ104" s="129"/>
      <c r="DWK104" s="129"/>
      <c r="EFK104" s="129"/>
      <c r="EFL104" s="129"/>
      <c r="EFT104" s="129"/>
      <c r="EFU104" s="129"/>
      <c r="EFV104" s="129"/>
      <c r="EFW104" s="129"/>
      <c r="EFX104" s="129"/>
      <c r="EFY104" s="129"/>
      <c r="EFZ104" s="129"/>
      <c r="EGA104" s="129"/>
      <c r="EGB104" s="129"/>
      <c r="EGC104" s="129"/>
      <c r="EGD104" s="129"/>
      <c r="EGE104" s="129"/>
      <c r="EGF104" s="129"/>
      <c r="EGG104" s="129"/>
      <c r="EPG104" s="129"/>
      <c r="EPH104" s="129"/>
      <c r="EPP104" s="129"/>
      <c r="EPQ104" s="129"/>
      <c r="EPR104" s="129"/>
      <c r="EPS104" s="129"/>
      <c r="EPT104" s="129"/>
      <c r="EPU104" s="129"/>
      <c r="EPV104" s="129"/>
      <c r="EPW104" s="129"/>
      <c r="EPX104" s="129"/>
      <c r="EPY104" s="129"/>
      <c r="EPZ104" s="129"/>
      <c r="EQA104" s="129"/>
      <c r="EQB104" s="129"/>
      <c r="EQC104" s="129"/>
      <c r="EZC104" s="129"/>
      <c r="EZD104" s="129"/>
      <c r="EZL104" s="129"/>
      <c r="EZM104" s="129"/>
      <c r="EZN104" s="129"/>
      <c r="EZO104" s="129"/>
      <c r="EZP104" s="129"/>
      <c r="EZQ104" s="129"/>
      <c r="EZR104" s="129"/>
      <c r="EZS104" s="129"/>
      <c r="EZT104" s="129"/>
      <c r="EZU104" s="129"/>
      <c r="EZV104" s="129"/>
      <c r="EZW104" s="129"/>
      <c r="EZX104" s="129"/>
      <c r="EZY104" s="129"/>
      <c r="FIY104" s="129"/>
      <c r="FIZ104" s="129"/>
      <c r="FJH104" s="129"/>
      <c r="FJI104" s="129"/>
      <c r="FJJ104" s="129"/>
      <c r="FJK104" s="129"/>
      <c r="FJL104" s="129"/>
      <c r="FJM104" s="129"/>
      <c r="FJN104" s="129"/>
      <c r="FJO104" s="129"/>
      <c r="FJP104" s="129"/>
      <c r="FJQ104" s="129"/>
      <c r="FJR104" s="129"/>
      <c r="FJS104" s="129"/>
      <c r="FJT104" s="129"/>
      <c r="FJU104" s="129"/>
      <c r="FSU104" s="129"/>
      <c r="FSV104" s="129"/>
      <c r="FTD104" s="129"/>
      <c r="FTE104" s="129"/>
      <c r="FTF104" s="129"/>
      <c r="FTG104" s="129"/>
      <c r="FTH104" s="129"/>
      <c r="FTI104" s="129"/>
      <c r="FTJ104" s="129"/>
      <c r="FTK104" s="129"/>
      <c r="FTL104" s="129"/>
      <c r="FTM104" s="129"/>
      <c r="FTN104" s="129"/>
      <c r="FTO104" s="129"/>
      <c r="FTP104" s="129"/>
      <c r="FTQ104" s="129"/>
      <c r="GCQ104" s="129"/>
      <c r="GCR104" s="129"/>
      <c r="GCZ104" s="129"/>
      <c r="GDA104" s="129"/>
      <c r="GDB104" s="129"/>
      <c r="GDC104" s="129"/>
      <c r="GDD104" s="129"/>
      <c r="GDE104" s="129"/>
      <c r="GDF104" s="129"/>
      <c r="GDG104" s="129"/>
      <c r="GDH104" s="129"/>
      <c r="GDI104" s="129"/>
      <c r="GDJ104" s="129"/>
      <c r="GDK104" s="129"/>
      <c r="GDL104" s="129"/>
      <c r="GDM104" s="129"/>
      <c r="GMM104" s="129"/>
      <c r="GMN104" s="129"/>
      <c r="GMV104" s="129"/>
      <c r="GMW104" s="129"/>
      <c r="GMX104" s="129"/>
      <c r="GMY104" s="129"/>
      <c r="GMZ104" s="129"/>
      <c r="GNA104" s="129"/>
      <c r="GNB104" s="129"/>
      <c r="GNC104" s="129"/>
      <c r="GND104" s="129"/>
      <c r="GNE104" s="129"/>
      <c r="GNF104" s="129"/>
      <c r="GNG104" s="129"/>
      <c r="GNH104" s="129"/>
      <c r="GNI104" s="129"/>
      <c r="GWI104" s="129"/>
      <c r="GWJ104" s="129"/>
      <c r="GWR104" s="129"/>
      <c r="GWS104" s="129"/>
      <c r="GWT104" s="129"/>
      <c r="GWU104" s="129"/>
      <c r="GWV104" s="129"/>
      <c r="GWW104" s="129"/>
      <c r="GWX104" s="129"/>
      <c r="GWY104" s="129"/>
      <c r="GWZ104" s="129"/>
      <c r="GXA104" s="129"/>
      <c r="GXB104" s="129"/>
      <c r="GXC104" s="129"/>
      <c r="GXD104" s="129"/>
      <c r="GXE104" s="129"/>
      <c r="HGE104" s="129"/>
      <c r="HGF104" s="129"/>
      <c r="HGN104" s="129"/>
      <c r="HGO104" s="129"/>
      <c r="HGP104" s="129"/>
      <c r="HGQ104" s="129"/>
      <c r="HGR104" s="129"/>
      <c r="HGS104" s="129"/>
      <c r="HGT104" s="129"/>
      <c r="HGU104" s="129"/>
      <c r="HGV104" s="129"/>
      <c r="HGW104" s="129"/>
      <c r="HGX104" s="129"/>
      <c r="HGY104" s="129"/>
      <c r="HGZ104" s="129"/>
      <c r="HHA104" s="129"/>
      <c r="HQA104" s="129"/>
      <c r="HQB104" s="129"/>
      <c r="HQJ104" s="129"/>
      <c r="HQK104" s="129"/>
      <c r="HQL104" s="129"/>
      <c r="HQM104" s="129"/>
      <c r="HQN104" s="129"/>
      <c r="HQO104" s="129"/>
      <c r="HQP104" s="129"/>
      <c r="HQQ104" s="129"/>
      <c r="HQR104" s="129"/>
      <c r="HQS104" s="129"/>
      <c r="HQT104" s="129"/>
      <c r="HQU104" s="129"/>
      <c r="HQV104" s="129"/>
      <c r="HQW104" s="129"/>
      <c r="HZW104" s="129"/>
      <c r="HZX104" s="129"/>
      <c r="IAF104" s="129"/>
      <c r="IAG104" s="129"/>
      <c r="IAH104" s="129"/>
      <c r="IAI104" s="129"/>
      <c r="IAJ104" s="129"/>
      <c r="IAK104" s="129"/>
      <c r="IAL104" s="129"/>
      <c r="IAM104" s="129"/>
      <c r="IAN104" s="129"/>
      <c r="IAO104" s="129"/>
      <c r="IAP104" s="129"/>
      <c r="IAQ104" s="129"/>
      <c r="IAR104" s="129"/>
      <c r="IAS104" s="129"/>
      <c r="IJS104" s="129"/>
      <c r="IJT104" s="129"/>
      <c r="IKB104" s="129"/>
      <c r="IKC104" s="129"/>
      <c r="IKD104" s="129"/>
      <c r="IKE104" s="129"/>
      <c r="IKF104" s="129"/>
      <c r="IKG104" s="129"/>
      <c r="IKH104" s="129"/>
      <c r="IKI104" s="129"/>
      <c r="IKJ104" s="129"/>
      <c r="IKK104" s="129"/>
      <c r="IKL104" s="129"/>
      <c r="IKM104" s="129"/>
      <c r="IKN104" s="129"/>
      <c r="IKO104" s="129"/>
      <c r="ITO104" s="129"/>
      <c r="ITP104" s="129"/>
      <c r="ITX104" s="129"/>
      <c r="ITY104" s="129"/>
      <c r="ITZ104" s="129"/>
      <c r="IUA104" s="129"/>
      <c r="IUB104" s="129"/>
      <c r="IUC104" s="129"/>
      <c r="IUD104" s="129"/>
      <c r="IUE104" s="129"/>
      <c r="IUF104" s="129"/>
      <c r="IUG104" s="129"/>
      <c r="IUH104" s="129"/>
      <c r="IUI104" s="129"/>
      <c r="IUJ104" s="129"/>
      <c r="IUK104" s="129"/>
      <c r="JDK104" s="129"/>
      <c r="JDL104" s="129"/>
      <c r="JDT104" s="129"/>
      <c r="JDU104" s="129"/>
      <c r="JDV104" s="129"/>
      <c r="JDW104" s="129"/>
      <c r="JDX104" s="129"/>
      <c r="JDY104" s="129"/>
      <c r="JDZ104" s="129"/>
      <c r="JEA104" s="129"/>
      <c r="JEB104" s="129"/>
      <c r="JEC104" s="129"/>
      <c r="JED104" s="129"/>
      <c r="JEE104" s="129"/>
      <c r="JEF104" s="129"/>
      <c r="JEG104" s="129"/>
      <c r="JNG104" s="129"/>
      <c r="JNH104" s="129"/>
      <c r="JNP104" s="129"/>
      <c r="JNQ104" s="129"/>
      <c r="JNR104" s="129"/>
      <c r="JNS104" s="129"/>
      <c r="JNT104" s="129"/>
      <c r="JNU104" s="129"/>
      <c r="JNV104" s="129"/>
      <c r="JNW104" s="129"/>
      <c r="JNX104" s="129"/>
      <c r="JNY104" s="129"/>
      <c r="JNZ104" s="129"/>
      <c r="JOA104" s="129"/>
      <c r="JOB104" s="129"/>
      <c r="JOC104" s="129"/>
      <c r="JXC104" s="129"/>
      <c r="JXD104" s="129"/>
      <c r="JXL104" s="129"/>
      <c r="JXM104" s="129"/>
      <c r="JXN104" s="129"/>
      <c r="JXO104" s="129"/>
      <c r="JXP104" s="129"/>
      <c r="JXQ104" s="129"/>
      <c r="JXR104" s="129"/>
      <c r="JXS104" s="129"/>
      <c r="JXT104" s="129"/>
      <c r="JXU104" s="129"/>
      <c r="JXV104" s="129"/>
      <c r="JXW104" s="129"/>
      <c r="JXX104" s="129"/>
      <c r="JXY104" s="129"/>
      <c r="KGY104" s="129"/>
      <c r="KGZ104" s="129"/>
      <c r="KHH104" s="129"/>
      <c r="KHI104" s="129"/>
      <c r="KHJ104" s="129"/>
      <c r="KHK104" s="129"/>
      <c r="KHL104" s="129"/>
      <c r="KHM104" s="129"/>
      <c r="KHN104" s="129"/>
      <c r="KHO104" s="129"/>
      <c r="KHP104" s="129"/>
      <c r="KHQ104" s="129"/>
      <c r="KHR104" s="129"/>
      <c r="KHS104" s="129"/>
      <c r="KHT104" s="129"/>
      <c r="KHU104" s="129"/>
      <c r="KQU104" s="129"/>
      <c r="KQV104" s="129"/>
      <c r="KRD104" s="129"/>
      <c r="KRE104" s="129"/>
      <c r="KRF104" s="129"/>
      <c r="KRG104" s="129"/>
      <c r="KRH104" s="129"/>
      <c r="KRI104" s="129"/>
      <c r="KRJ104" s="129"/>
      <c r="KRK104" s="129"/>
      <c r="KRL104" s="129"/>
      <c r="KRM104" s="129"/>
      <c r="KRN104" s="129"/>
      <c r="KRO104" s="129"/>
      <c r="KRP104" s="129"/>
      <c r="KRQ104" s="129"/>
      <c r="LAQ104" s="129"/>
      <c r="LAR104" s="129"/>
      <c r="LAZ104" s="129"/>
      <c r="LBA104" s="129"/>
      <c r="LBB104" s="129"/>
      <c r="LBC104" s="129"/>
      <c r="LBD104" s="129"/>
      <c r="LBE104" s="129"/>
      <c r="LBF104" s="129"/>
      <c r="LBG104" s="129"/>
      <c r="LBH104" s="129"/>
      <c r="LBI104" s="129"/>
      <c r="LBJ104" s="129"/>
      <c r="LBK104" s="129"/>
      <c r="LBL104" s="129"/>
      <c r="LBM104" s="129"/>
      <c r="LKM104" s="129"/>
      <c r="LKN104" s="129"/>
      <c r="LKV104" s="129"/>
      <c r="LKW104" s="129"/>
      <c r="LKX104" s="129"/>
      <c r="LKY104" s="129"/>
      <c r="LKZ104" s="129"/>
      <c r="LLA104" s="129"/>
      <c r="LLB104" s="129"/>
      <c r="LLC104" s="129"/>
      <c r="LLD104" s="129"/>
      <c r="LLE104" s="129"/>
      <c r="LLF104" s="129"/>
      <c r="LLG104" s="129"/>
      <c r="LLH104" s="129"/>
      <c r="LLI104" s="129"/>
      <c r="LUI104" s="129"/>
      <c r="LUJ104" s="129"/>
      <c r="LUR104" s="129"/>
      <c r="LUS104" s="129"/>
      <c r="LUT104" s="129"/>
      <c r="LUU104" s="129"/>
      <c r="LUV104" s="129"/>
      <c r="LUW104" s="129"/>
      <c r="LUX104" s="129"/>
      <c r="LUY104" s="129"/>
      <c r="LUZ104" s="129"/>
      <c r="LVA104" s="129"/>
      <c r="LVB104" s="129"/>
      <c r="LVC104" s="129"/>
      <c r="LVD104" s="129"/>
      <c r="LVE104" s="129"/>
      <c r="MEE104" s="129"/>
      <c r="MEF104" s="129"/>
      <c r="MEN104" s="129"/>
      <c r="MEO104" s="129"/>
      <c r="MEP104" s="129"/>
      <c r="MEQ104" s="129"/>
      <c r="MER104" s="129"/>
      <c r="MES104" s="129"/>
      <c r="MET104" s="129"/>
      <c r="MEU104" s="129"/>
      <c r="MEV104" s="129"/>
      <c r="MEW104" s="129"/>
      <c r="MEX104" s="129"/>
      <c r="MEY104" s="129"/>
      <c r="MEZ104" s="129"/>
      <c r="MFA104" s="129"/>
      <c r="MOA104" s="129"/>
      <c r="MOB104" s="129"/>
      <c r="MOJ104" s="129"/>
      <c r="MOK104" s="129"/>
      <c r="MOL104" s="129"/>
      <c r="MOM104" s="129"/>
      <c r="MON104" s="129"/>
      <c r="MOO104" s="129"/>
      <c r="MOP104" s="129"/>
      <c r="MOQ104" s="129"/>
      <c r="MOR104" s="129"/>
      <c r="MOS104" s="129"/>
      <c r="MOT104" s="129"/>
      <c r="MOU104" s="129"/>
      <c r="MOV104" s="129"/>
      <c r="MOW104" s="129"/>
      <c r="MXW104" s="129"/>
      <c r="MXX104" s="129"/>
      <c r="MYF104" s="129"/>
      <c r="MYG104" s="129"/>
      <c r="MYH104" s="129"/>
      <c r="MYI104" s="129"/>
      <c r="MYJ104" s="129"/>
      <c r="MYK104" s="129"/>
      <c r="MYL104" s="129"/>
      <c r="MYM104" s="129"/>
      <c r="MYN104" s="129"/>
      <c r="MYO104" s="129"/>
      <c r="MYP104" s="129"/>
      <c r="MYQ104" s="129"/>
      <c r="MYR104" s="129"/>
      <c r="MYS104" s="129"/>
      <c r="NHS104" s="129"/>
      <c r="NHT104" s="129"/>
      <c r="NIB104" s="129"/>
      <c r="NIC104" s="129"/>
      <c r="NID104" s="129"/>
      <c r="NIE104" s="129"/>
      <c r="NIF104" s="129"/>
      <c r="NIG104" s="129"/>
      <c r="NIH104" s="129"/>
      <c r="NII104" s="129"/>
      <c r="NIJ104" s="129"/>
      <c r="NIK104" s="129"/>
      <c r="NIL104" s="129"/>
      <c r="NIM104" s="129"/>
      <c r="NIN104" s="129"/>
      <c r="NIO104" s="129"/>
      <c r="NRO104" s="129"/>
      <c r="NRP104" s="129"/>
      <c r="NRX104" s="129"/>
      <c r="NRY104" s="129"/>
      <c r="NRZ104" s="129"/>
      <c r="NSA104" s="129"/>
      <c r="NSB104" s="129"/>
      <c r="NSC104" s="129"/>
      <c r="NSD104" s="129"/>
      <c r="NSE104" s="129"/>
      <c r="NSF104" s="129"/>
      <c r="NSG104" s="129"/>
      <c r="NSH104" s="129"/>
      <c r="NSI104" s="129"/>
      <c r="NSJ104" s="129"/>
      <c r="NSK104" s="129"/>
      <c r="OBK104" s="129"/>
      <c r="OBL104" s="129"/>
      <c r="OBT104" s="129"/>
      <c r="OBU104" s="129"/>
      <c r="OBV104" s="129"/>
      <c r="OBW104" s="129"/>
      <c r="OBX104" s="129"/>
      <c r="OBY104" s="129"/>
      <c r="OBZ104" s="129"/>
      <c r="OCA104" s="129"/>
      <c r="OCB104" s="129"/>
      <c r="OCC104" s="129"/>
      <c r="OCD104" s="129"/>
      <c r="OCE104" s="129"/>
      <c r="OCF104" s="129"/>
      <c r="OCG104" s="129"/>
      <c r="OLG104" s="129"/>
      <c r="OLH104" s="129"/>
      <c r="OLP104" s="129"/>
      <c r="OLQ104" s="129"/>
      <c r="OLR104" s="129"/>
      <c r="OLS104" s="129"/>
      <c r="OLT104" s="129"/>
      <c r="OLU104" s="129"/>
      <c r="OLV104" s="129"/>
      <c r="OLW104" s="129"/>
      <c r="OLX104" s="129"/>
      <c r="OLY104" s="129"/>
      <c r="OLZ104" s="129"/>
      <c r="OMA104" s="129"/>
      <c r="OMB104" s="129"/>
      <c r="OMC104" s="129"/>
      <c r="OVC104" s="129"/>
      <c r="OVD104" s="129"/>
      <c r="OVL104" s="129"/>
      <c r="OVM104" s="129"/>
      <c r="OVN104" s="129"/>
      <c r="OVO104" s="129"/>
      <c r="OVP104" s="129"/>
      <c r="OVQ104" s="129"/>
      <c r="OVR104" s="129"/>
      <c r="OVS104" s="129"/>
      <c r="OVT104" s="129"/>
      <c r="OVU104" s="129"/>
      <c r="OVV104" s="129"/>
      <c r="OVW104" s="129"/>
      <c r="OVX104" s="129"/>
      <c r="OVY104" s="129"/>
      <c r="PEY104" s="129"/>
      <c r="PEZ104" s="129"/>
      <c r="PFH104" s="129"/>
      <c r="PFI104" s="129"/>
      <c r="PFJ104" s="129"/>
      <c r="PFK104" s="129"/>
      <c r="PFL104" s="129"/>
      <c r="PFM104" s="129"/>
      <c r="PFN104" s="129"/>
      <c r="PFO104" s="129"/>
      <c r="PFP104" s="129"/>
      <c r="PFQ104" s="129"/>
      <c r="PFR104" s="129"/>
      <c r="PFS104" s="129"/>
      <c r="PFT104" s="129"/>
      <c r="PFU104" s="129"/>
      <c r="POU104" s="129"/>
      <c r="POV104" s="129"/>
      <c r="PPD104" s="129"/>
      <c r="PPE104" s="129"/>
      <c r="PPF104" s="129"/>
      <c r="PPG104" s="129"/>
      <c r="PPH104" s="129"/>
      <c r="PPI104" s="129"/>
      <c r="PPJ104" s="129"/>
      <c r="PPK104" s="129"/>
      <c r="PPL104" s="129"/>
      <c r="PPM104" s="129"/>
      <c r="PPN104" s="129"/>
      <c r="PPO104" s="129"/>
      <c r="PPP104" s="129"/>
      <c r="PPQ104" s="129"/>
      <c r="PYQ104" s="129"/>
      <c r="PYR104" s="129"/>
      <c r="PYZ104" s="129"/>
      <c r="PZA104" s="129"/>
      <c r="PZB104" s="129"/>
      <c r="PZC104" s="129"/>
      <c r="PZD104" s="129"/>
      <c r="PZE104" s="129"/>
      <c r="PZF104" s="129"/>
      <c r="PZG104" s="129"/>
      <c r="PZH104" s="129"/>
      <c r="PZI104" s="129"/>
      <c r="PZJ104" s="129"/>
      <c r="PZK104" s="129"/>
      <c r="PZL104" s="129"/>
      <c r="PZM104" s="129"/>
      <c r="QIM104" s="129"/>
      <c r="QIN104" s="129"/>
      <c r="QIV104" s="129"/>
      <c r="QIW104" s="129"/>
      <c r="QIX104" s="129"/>
      <c r="QIY104" s="129"/>
      <c r="QIZ104" s="129"/>
      <c r="QJA104" s="129"/>
      <c r="QJB104" s="129"/>
      <c r="QJC104" s="129"/>
      <c r="QJD104" s="129"/>
      <c r="QJE104" s="129"/>
      <c r="QJF104" s="129"/>
      <c r="QJG104" s="129"/>
      <c r="QJH104" s="129"/>
      <c r="QJI104" s="129"/>
      <c r="QSI104" s="129"/>
      <c r="QSJ104" s="129"/>
      <c r="QSR104" s="129"/>
      <c r="QSS104" s="129"/>
      <c r="QST104" s="129"/>
      <c r="QSU104" s="129"/>
      <c r="QSV104" s="129"/>
      <c r="QSW104" s="129"/>
      <c r="QSX104" s="129"/>
      <c r="QSY104" s="129"/>
      <c r="QSZ104" s="129"/>
      <c r="QTA104" s="129"/>
      <c r="QTB104" s="129"/>
      <c r="QTC104" s="129"/>
      <c r="QTD104" s="129"/>
      <c r="QTE104" s="129"/>
      <c r="RCE104" s="129"/>
      <c r="RCF104" s="129"/>
      <c r="RCN104" s="129"/>
      <c r="RCO104" s="129"/>
      <c r="RCP104" s="129"/>
      <c r="RCQ104" s="129"/>
      <c r="RCR104" s="129"/>
      <c r="RCS104" s="129"/>
      <c r="RCT104" s="129"/>
      <c r="RCU104" s="129"/>
      <c r="RCV104" s="129"/>
      <c r="RCW104" s="129"/>
      <c r="RCX104" s="129"/>
      <c r="RCY104" s="129"/>
      <c r="RCZ104" s="129"/>
      <c r="RDA104" s="129"/>
      <c r="RMA104" s="129"/>
      <c r="RMB104" s="129"/>
      <c r="RMJ104" s="129"/>
      <c r="RMK104" s="129"/>
      <c r="RML104" s="129"/>
      <c r="RMM104" s="129"/>
      <c r="RMN104" s="129"/>
      <c r="RMO104" s="129"/>
      <c r="RMP104" s="129"/>
      <c r="RMQ104" s="129"/>
      <c r="RMR104" s="129"/>
      <c r="RMS104" s="129"/>
      <c r="RMT104" s="129"/>
      <c r="RMU104" s="129"/>
      <c r="RMV104" s="129"/>
      <c r="RMW104" s="129"/>
      <c r="RVW104" s="129"/>
      <c r="RVX104" s="129"/>
      <c r="RWF104" s="129"/>
      <c r="RWG104" s="129"/>
      <c r="RWH104" s="129"/>
      <c r="RWI104" s="129"/>
      <c r="RWJ104" s="129"/>
      <c r="RWK104" s="129"/>
      <c r="RWL104" s="129"/>
      <c r="RWM104" s="129"/>
      <c r="RWN104" s="129"/>
      <c r="RWO104" s="129"/>
      <c r="RWP104" s="129"/>
      <c r="RWQ104" s="129"/>
      <c r="RWR104" s="129"/>
      <c r="RWS104" s="129"/>
      <c r="SFS104" s="129"/>
      <c r="SFT104" s="129"/>
      <c r="SGB104" s="129"/>
      <c r="SGC104" s="129"/>
      <c r="SGD104" s="129"/>
      <c r="SGE104" s="129"/>
      <c r="SGF104" s="129"/>
      <c r="SGG104" s="129"/>
      <c r="SGH104" s="129"/>
      <c r="SGI104" s="129"/>
      <c r="SGJ104" s="129"/>
      <c r="SGK104" s="129"/>
      <c r="SGL104" s="129"/>
      <c r="SGM104" s="129"/>
      <c r="SGN104" s="129"/>
      <c r="SGO104" s="129"/>
      <c r="SPO104" s="129"/>
      <c r="SPP104" s="129"/>
      <c r="SPX104" s="129"/>
      <c r="SPY104" s="129"/>
      <c r="SPZ104" s="129"/>
      <c r="SQA104" s="129"/>
      <c r="SQB104" s="129"/>
      <c r="SQC104" s="129"/>
      <c r="SQD104" s="129"/>
      <c r="SQE104" s="129"/>
      <c r="SQF104" s="129"/>
      <c r="SQG104" s="129"/>
      <c r="SQH104" s="129"/>
      <c r="SQI104" s="129"/>
      <c r="SQJ104" s="129"/>
      <c r="SQK104" s="129"/>
      <c r="SZK104" s="129"/>
      <c r="SZL104" s="129"/>
      <c r="SZT104" s="129"/>
      <c r="SZU104" s="129"/>
      <c r="SZV104" s="129"/>
      <c r="SZW104" s="129"/>
      <c r="SZX104" s="129"/>
      <c r="SZY104" s="129"/>
      <c r="SZZ104" s="129"/>
      <c r="TAA104" s="129"/>
      <c r="TAB104" s="129"/>
      <c r="TAC104" s="129"/>
      <c r="TAD104" s="129"/>
      <c r="TAE104" s="129"/>
      <c r="TAF104" s="129"/>
      <c r="TAG104" s="129"/>
      <c r="TJG104" s="129"/>
      <c r="TJH104" s="129"/>
      <c r="TJP104" s="129"/>
      <c r="TJQ104" s="129"/>
      <c r="TJR104" s="129"/>
      <c r="TJS104" s="129"/>
      <c r="TJT104" s="129"/>
      <c r="TJU104" s="129"/>
      <c r="TJV104" s="129"/>
      <c r="TJW104" s="129"/>
      <c r="TJX104" s="129"/>
      <c r="TJY104" s="129"/>
      <c r="TJZ104" s="129"/>
      <c r="TKA104" s="129"/>
      <c r="TKB104" s="129"/>
      <c r="TKC104" s="129"/>
      <c r="TTC104" s="129"/>
      <c r="TTD104" s="129"/>
      <c r="TTL104" s="129"/>
      <c r="TTM104" s="129"/>
      <c r="TTN104" s="129"/>
      <c r="TTO104" s="129"/>
      <c r="TTP104" s="129"/>
      <c r="TTQ104" s="129"/>
      <c r="TTR104" s="129"/>
      <c r="TTS104" s="129"/>
      <c r="TTT104" s="129"/>
      <c r="TTU104" s="129"/>
      <c r="TTV104" s="129"/>
      <c r="TTW104" s="129"/>
      <c r="TTX104" s="129"/>
      <c r="TTY104" s="129"/>
      <c r="UCY104" s="129"/>
      <c r="UCZ104" s="129"/>
      <c r="UDH104" s="129"/>
      <c r="UDI104" s="129"/>
      <c r="UDJ104" s="129"/>
      <c r="UDK104" s="129"/>
      <c r="UDL104" s="129"/>
      <c r="UDM104" s="129"/>
      <c r="UDN104" s="129"/>
      <c r="UDO104" s="129"/>
      <c r="UDP104" s="129"/>
      <c r="UDQ104" s="129"/>
      <c r="UDR104" s="129"/>
      <c r="UDS104" s="129"/>
      <c r="UDT104" s="129"/>
      <c r="UDU104" s="129"/>
      <c r="UMU104" s="129"/>
      <c r="UMV104" s="129"/>
      <c r="UND104" s="129"/>
      <c r="UNE104" s="129"/>
      <c r="UNF104" s="129"/>
      <c r="UNG104" s="129"/>
      <c r="UNH104" s="129"/>
      <c r="UNI104" s="129"/>
      <c r="UNJ104" s="129"/>
      <c r="UNK104" s="129"/>
      <c r="UNL104" s="129"/>
      <c r="UNM104" s="129"/>
      <c r="UNN104" s="129"/>
      <c r="UNO104" s="129"/>
      <c r="UNP104" s="129"/>
      <c r="UNQ104" s="129"/>
      <c r="UWQ104" s="129"/>
      <c r="UWR104" s="129"/>
      <c r="UWZ104" s="129"/>
      <c r="UXA104" s="129"/>
      <c r="UXB104" s="129"/>
      <c r="UXC104" s="129"/>
      <c r="UXD104" s="129"/>
      <c r="UXE104" s="129"/>
      <c r="UXF104" s="129"/>
      <c r="UXG104" s="129"/>
      <c r="UXH104" s="129"/>
      <c r="UXI104" s="129"/>
      <c r="UXJ104" s="129"/>
      <c r="UXK104" s="129"/>
      <c r="UXL104" s="129"/>
      <c r="UXM104" s="129"/>
      <c r="VGM104" s="129"/>
      <c r="VGN104" s="129"/>
      <c r="VGV104" s="129"/>
      <c r="VGW104" s="129"/>
      <c r="VGX104" s="129"/>
      <c r="VGY104" s="129"/>
      <c r="VGZ104" s="129"/>
      <c r="VHA104" s="129"/>
      <c r="VHB104" s="129"/>
      <c r="VHC104" s="129"/>
      <c r="VHD104" s="129"/>
      <c r="VHE104" s="129"/>
      <c r="VHF104" s="129"/>
      <c r="VHG104" s="129"/>
      <c r="VHH104" s="129"/>
      <c r="VHI104" s="129"/>
      <c r="VQI104" s="129"/>
      <c r="VQJ104" s="129"/>
      <c r="VQR104" s="129"/>
      <c r="VQS104" s="129"/>
      <c r="VQT104" s="129"/>
      <c r="VQU104" s="129"/>
      <c r="VQV104" s="129"/>
      <c r="VQW104" s="129"/>
      <c r="VQX104" s="129"/>
      <c r="VQY104" s="129"/>
      <c r="VQZ104" s="129"/>
      <c r="VRA104" s="129"/>
      <c r="VRB104" s="129"/>
      <c r="VRC104" s="129"/>
      <c r="VRD104" s="129"/>
      <c r="VRE104" s="129"/>
      <c r="WAE104" s="129"/>
      <c r="WAF104" s="129"/>
      <c r="WAN104" s="129"/>
      <c r="WAO104" s="129"/>
      <c r="WAP104" s="129"/>
      <c r="WAQ104" s="129"/>
      <c r="WAR104" s="129"/>
      <c r="WAS104" s="129"/>
      <c r="WAT104" s="129"/>
      <c r="WAU104" s="129"/>
      <c r="WAV104" s="129"/>
      <c r="WAW104" s="129"/>
      <c r="WAX104" s="129"/>
      <c r="WAY104" s="129"/>
      <c r="WAZ104" s="129"/>
      <c r="WBA104" s="129"/>
      <c r="WKA104" s="129"/>
      <c r="WKB104" s="129"/>
      <c r="WKJ104" s="129"/>
      <c r="WKK104" s="129"/>
      <c r="WKL104" s="129"/>
      <c r="WKM104" s="129"/>
      <c r="WKN104" s="129"/>
      <c r="WKO104" s="129"/>
      <c r="WKP104" s="129"/>
      <c r="WKQ104" s="129"/>
      <c r="WKR104" s="129"/>
      <c r="WKS104" s="129"/>
      <c r="WKT104" s="129"/>
      <c r="WKU104" s="129"/>
      <c r="WKV104" s="129"/>
      <c r="WKW104" s="129"/>
      <c r="WTW104" s="129"/>
      <c r="WTX104" s="129"/>
      <c r="WUF104" s="129"/>
      <c r="WUG104" s="129"/>
      <c r="WUH104" s="129"/>
      <c r="WUI104" s="129"/>
      <c r="WUJ104" s="129"/>
      <c r="WUK104" s="129"/>
      <c r="WUL104" s="129"/>
      <c r="WUM104" s="129"/>
      <c r="WUN104" s="129"/>
      <c r="WUO104" s="129"/>
      <c r="WUP104" s="129"/>
      <c r="WUQ104" s="129"/>
      <c r="WUR104" s="129"/>
      <c r="WUS104" s="129"/>
    </row>
    <row r="105" spans="1:1009 1243:2033 2267:3057 3291:4081 4315:5105 5339:6129 6363:7153 7387:8177 8411:9201 9435:10225 10459:11249 11483:12273 12507:13297 13531:14321 14555:15345 15579:16113" s="271" customFormat="1" ht="28.5" customHeight="1">
      <c r="A105" s="265" t="s">
        <v>82</v>
      </c>
      <c r="B105" s="266" t="s">
        <v>448</v>
      </c>
      <c r="C105" s="267"/>
      <c r="D105" s="268">
        <v>10699.670284</v>
      </c>
      <c r="E105" s="268">
        <v>0</v>
      </c>
      <c r="F105" s="268">
        <v>10699.670284</v>
      </c>
      <c r="G105" s="245">
        <v>0</v>
      </c>
      <c r="H105" s="229">
        <f t="shared" si="6"/>
        <v>9688.2337160000006</v>
      </c>
      <c r="I105" s="269">
        <f>SUM(I106:I113)</f>
        <v>6258.4597160000003</v>
      </c>
      <c r="J105" s="269">
        <f>SUM(J106:J113)</f>
        <v>3429.7739999999999</v>
      </c>
      <c r="K105" s="269">
        <f>SUM(K106:K113)</f>
        <v>0</v>
      </c>
      <c r="L105" s="269">
        <f>SUM(L106:L113)</f>
        <v>0</v>
      </c>
      <c r="M105" s="270"/>
      <c r="HK105" s="131"/>
      <c r="HL105" s="131"/>
      <c r="HT105" s="131"/>
      <c r="HU105" s="131"/>
      <c r="HV105" s="131"/>
      <c r="HW105" s="131"/>
      <c r="HX105" s="131"/>
      <c r="HY105" s="131"/>
      <c r="HZ105" s="131"/>
      <c r="IA105" s="131"/>
      <c r="IB105" s="131"/>
      <c r="IC105" s="131"/>
      <c r="ID105" s="131"/>
      <c r="IE105" s="131"/>
      <c r="IF105" s="131"/>
      <c r="IG105" s="131"/>
      <c r="RG105" s="131"/>
      <c r="RH105" s="131"/>
      <c r="RP105" s="131"/>
      <c r="RQ105" s="131"/>
      <c r="RR105" s="131"/>
      <c r="RS105" s="131"/>
      <c r="RT105" s="131"/>
      <c r="RU105" s="131"/>
      <c r="RV105" s="131"/>
      <c r="RW105" s="131"/>
      <c r="RX105" s="131"/>
      <c r="RY105" s="131"/>
      <c r="RZ105" s="131"/>
      <c r="SA105" s="131"/>
      <c r="SB105" s="131"/>
      <c r="SC105" s="131"/>
      <c r="ABC105" s="131"/>
      <c r="ABD105" s="131"/>
      <c r="ABL105" s="131"/>
      <c r="ABM105" s="131"/>
      <c r="ABN105" s="131"/>
      <c r="ABO105" s="131"/>
      <c r="ABP105" s="131"/>
      <c r="ABQ105" s="131"/>
      <c r="ABR105" s="131"/>
      <c r="ABS105" s="131"/>
      <c r="ABT105" s="131"/>
      <c r="ABU105" s="131"/>
      <c r="ABV105" s="131"/>
      <c r="ABW105" s="131"/>
      <c r="ABX105" s="131"/>
      <c r="ABY105" s="131"/>
      <c r="AKY105" s="131"/>
      <c r="AKZ105" s="131"/>
      <c r="ALH105" s="131"/>
      <c r="ALI105" s="131"/>
      <c r="ALJ105" s="131"/>
      <c r="ALK105" s="131"/>
      <c r="ALL105" s="131"/>
      <c r="ALM105" s="131"/>
      <c r="ALN105" s="131"/>
      <c r="ALO105" s="131"/>
      <c r="ALP105" s="131"/>
      <c r="ALQ105" s="131"/>
      <c r="ALR105" s="131"/>
      <c r="ALS105" s="131"/>
      <c r="ALT105" s="131"/>
      <c r="ALU105" s="131"/>
      <c r="AUU105" s="131"/>
      <c r="AUV105" s="131"/>
      <c r="AVD105" s="131"/>
      <c r="AVE105" s="131"/>
      <c r="AVF105" s="131"/>
      <c r="AVG105" s="131"/>
      <c r="AVH105" s="131"/>
      <c r="AVI105" s="131"/>
      <c r="AVJ105" s="131"/>
      <c r="AVK105" s="131"/>
      <c r="AVL105" s="131"/>
      <c r="AVM105" s="131"/>
      <c r="AVN105" s="131"/>
      <c r="AVO105" s="131"/>
      <c r="AVP105" s="131"/>
      <c r="AVQ105" s="131"/>
      <c r="BEQ105" s="131"/>
      <c r="BER105" s="131"/>
      <c r="BEZ105" s="131"/>
      <c r="BFA105" s="131"/>
      <c r="BFB105" s="131"/>
      <c r="BFC105" s="131"/>
      <c r="BFD105" s="131"/>
      <c r="BFE105" s="131"/>
      <c r="BFF105" s="131"/>
      <c r="BFG105" s="131"/>
      <c r="BFH105" s="131"/>
      <c r="BFI105" s="131"/>
      <c r="BFJ105" s="131"/>
      <c r="BFK105" s="131"/>
      <c r="BFL105" s="131"/>
      <c r="BFM105" s="131"/>
      <c r="BOM105" s="131"/>
      <c r="BON105" s="131"/>
      <c r="BOV105" s="131"/>
      <c r="BOW105" s="131"/>
      <c r="BOX105" s="131"/>
      <c r="BOY105" s="131"/>
      <c r="BOZ105" s="131"/>
      <c r="BPA105" s="131"/>
      <c r="BPB105" s="131"/>
      <c r="BPC105" s="131"/>
      <c r="BPD105" s="131"/>
      <c r="BPE105" s="131"/>
      <c r="BPF105" s="131"/>
      <c r="BPG105" s="131"/>
      <c r="BPH105" s="131"/>
      <c r="BPI105" s="131"/>
      <c r="BYI105" s="131"/>
      <c r="BYJ105" s="131"/>
      <c r="BYR105" s="131"/>
      <c r="BYS105" s="131"/>
      <c r="BYT105" s="131"/>
      <c r="BYU105" s="131"/>
      <c r="BYV105" s="131"/>
      <c r="BYW105" s="131"/>
      <c r="BYX105" s="131"/>
      <c r="BYY105" s="131"/>
      <c r="BYZ105" s="131"/>
      <c r="BZA105" s="131"/>
      <c r="BZB105" s="131"/>
      <c r="BZC105" s="131"/>
      <c r="BZD105" s="131"/>
      <c r="BZE105" s="131"/>
      <c r="CIE105" s="131"/>
      <c r="CIF105" s="131"/>
      <c r="CIN105" s="131"/>
      <c r="CIO105" s="131"/>
      <c r="CIP105" s="131"/>
      <c r="CIQ105" s="131"/>
      <c r="CIR105" s="131"/>
      <c r="CIS105" s="131"/>
      <c r="CIT105" s="131"/>
      <c r="CIU105" s="131"/>
      <c r="CIV105" s="131"/>
      <c r="CIW105" s="131"/>
      <c r="CIX105" s="131"/>
      <c r="CIY105" s="131"/>
      <c r="CIZ105" s="131"/>
      <c r="CJA105" s="131"/>
      <c r="CSA105" s="131"/>
      <c r="CSB105" s="131"/>
      <c r="CSJ105" s="131"/>
      <c r="CSK105" s="131"/>
      <c r="CSL105" s="131"/>
      <c r="CSM105" s="131"/>
      <c r="CSN105" s="131"/>
      <c r="CSO105" s="131"/>
      <c r="CSP105" s="131"/>
      <c r="CSQ105" s="131"/>
      <c r="CSR105" s="131"/>
      <c r="CSS105" s="131"/>
      <c r="CST105" s="131"/>
      <c r="CSU105" s="131"/>
      <c r="CSV105" s="131"/>
      <c r="CSW105" s="131"/>
      <c r="DBW105" s="131"/>
      <c r="DBX105" s="131"/>
      <c r="DCF105" s="131"/>
      <c r="DCG105" s="131"/>
      <c r="DCH105" s="131"/>
      <c r="DCI105" s="131"/>
      <c r="DCJ105" s="131"/>
      <c r="DCK105" s="131"/>
      <c r="DCL105" s="131"/>
      <c r="DCM105" s="131"/>
      <c r="DCN105" s="131"/>
      <c r="DCO105" s="131"/>
      <c r="DCP105" s="131"/>
      <c r="DCQ105" s="131"/>
      <c r="DCR105" s="131"/>
      <c r="DCS105" s="131"/>
      <c r="DLS105" s="131"/>
      <c r="DLT105" s="131"/>
      <c r="DMB105" s="131"/>
      <c r="DMC105" s="131"/>
      <c r="DMD105" s="131"/>
      <c r="DME105" s="131"/>
      <c r="DMF105" s="131"/>
      <c r="DMG105" s="131"/>
      <c r="DMH105" s="131"/>
      <c r="DMI105" s="131"/>
      <c r="DMJ105" s="131"/>
      <c r="DMK105" s="131"/>
      <c r="DML105" s="131"/>
      <c r="DMM105" s="131"/>
      <c r="DMN105" s="131"/>
      <c r="DMO105" s="131"/>
      <c r="DVO105" s="131"/>
      <c r="DVP105" s="131"/>
      <c r="DVX105" s="131"/>
      <c r="DVY105" s="131"/>
      <c r="DVZ105" s="131"/>
      <c r="DWA105" s="131"/>
      <c r="DWB105" s="131"/>
      <c r="DWC105" s="131"/>
      <c r="DWD105" s="131"/>
      <c r="DWE105" s="131"/>
      <c r="DWF105" s="131"/>
      <c r="DWG105" s="131"/>
      <c r="DWH105" s="131"/>
      <c r="DWI105" s="131"/>
      <c r="DWJ105" s="131"/>
      <c r="DWK105" s="131"/>
      <c r="EFK105" s="131"/>
      <c r="EFL105" s="131"/>
      <c r="EFT105" s="131"/>
      <c r="EFU105" s="131"/>
      <c r="EFV105" s="131"/>
      <c r="EFW105" s="131"/>
      <c r="EFX105" s="131"/>
      <c r="EFY105" s="131"/>
      <c r="EFZ105" s="131"/>
      <c r="EGA105" s="131"/>
      <c r="EGB105" s="131"/>
      <c r="EGC105" s="131"/>
      <c r="EGD105" s="131"/>
      <c r="EGE105" s="131"/>
      <c r="EGF105" s="131"/>
      <c r="EGG105" s="131"/>
      <c r="EPG105" s="131"/>
      <c r="EPH105" s="131"/>
      <c r="EPP105" s="131"/>
      <c r="EPQ105" s="131"/>
      <c r="EPR105" s="131"/>
      <c r="EPS105" s="131"/>
      <c r="EPT105" s="131"/>
      <c r="EPU105" s="131"/>
      <c r="EPV105" s="131"/>
      <c r="EPW105" s="131"/>
      <c r="EPX105" s="131"/>
      <c r="EPY105" s="131"/>
      <c r="EPZ105" s="131"/>
      <c r="EQA105" s="131"/>
      <c r="EQB105" s="131"/>
      <c r="EQC105" s="131"/>
      <c r="EZC105" s="131"/>
      <c r="EZD105" s="131"/>
      <c r="EZL105" s="131"/>
      <c r="EZM105" s="131"/>
      <c r="EZN105" s="131"/>
      <c r="EZO105" s="131"/>
      <c r="EZP105" s="131"/>
      <c r="EZQ105" s="131"/>
      <c r="EZR105" s="131"/>
      <c r="EZS105" s="131"/>
      <c r="EZT105" s="131"/>
      <c r="EZU105" s="131"/>
      <c r="EZV105" s="131"/>
      <c r="EZW105" s="131"/>
      <c r="EZX105" s="131"/>
      <c r="EZY105" s="131"/>
      <c r="FIY105" s="131"/>
      <c r="FIZ105" s="131"/>
      <c r="FJH105" s="131"/>
      <c r="FJI105" s="131"/>
      <c r="FJJ105" s="131"/>
      <c r="FJK105" s="131"/>
      <c r="FJL105" s="131"/>
      <c r="FJM105" s="131"/>
      <c r="FJN105" s="131"/>
      <c r="FJO105" s="131"/>
      <c r="FJP105" s="131"/>
      <c r="FJQ105" s="131"/>
      <c r="FJR105" s="131"/>
      <c r="FJS105" s="131"/>
      <c r="FJT105" s="131"/>
      <c r="FJU105" s="131"/>
      <c r="FSU105" s="131"/>
      <c r="FSV105" s="131"/>
      <c r="FTD105" s="131"/>
      <c r="FTE105" s="131"/>
      <c r="FTF105" s="131"/>
      <c r="FTG105" s="131"/>
      <c r="FTH105" s="131"/>
      <c r="FTI105" s="131"/>
      <c r="FTJ105" s="131"/>
      <c r="FTK105" s="131"/>
      <c r="FTL105" s="131"/>
      <c r="FTM105" s="131"/>
      <c r="FTN105" s="131"/>
      <c r="FTO105" s="131"/>
      <c r="FTP105" s="131"/>
      <c r="FTQ105" s="131"/>
      <c r="GCQ105" s="131"/>
      <c r="GCR105" s="131"/>
      <c r="GCZ105" s="131"/>
      <c r="GDA105" s="131"/>
      <c r="GDB105" s="131"/>
      <c r="GDC105" s="131"/>
      <c r="GDD105" s="131"/>
      <c r="GDE105" s="131"/>
      <c r="GDF105" s="131"/>
      <c r="GDG105" s="131"/>
      <c r="GDH105" s="131"/>
      <c r="GDI105" s="131"/>
      <c r="GDJ105" s="131"/>
      <c r="GDK105" s="131"/>
      <c r="GDL105" s="131"/>
      <c r="GDM105" s="131"/>
      <c r="GMM105" s="131"/>
      <c r="GMN105" s="131"/>
      <c r="GMV105" s="131"/>
      <c r="GMW105" s="131"/>
      <c r="GMX105" s="131"/>
      <c r="GMY105" s="131"/>
      <c r="GMZ105" s="131"/>
      <c r="GNA105" s="131"/>
      <c r="GNB105" s="131"/>
      <c r="GNC105" s="131"/>
      <c r="GND105" s="131"/>
      <c r="GNE105" s="131"/>
      <c r="GNF105" s="131"/>
      <c r="GNG105" s="131"/>
      <c r="GNH105" s="131"/>
      <c r="GNI105" s="131"/>
      <c r="GWI105" s="131"/>
      <c r="GWJ105" s="131"/>
      <c r="GWR105" s="131"/>
      <c r="GWS105" s="131"/>
      <c r="GWT105" s="131"/>
      <c r="GWU105" s="131"/>
      <c r="GWV105" s="131"/>
      <c r="GWW105" s="131"/>
      <c r="GWX105" s="131"/>
      <c r="GWY105" s="131"/>
      <c r="GWZ105" s="131"/>
      <c r="GXA105" s="131"/>
      <c r="GXB105" s="131"/>
      <c r="GXC105" s="131"/>
      <c r="GXD105" s="131"/>
      <c r="GXE105" s="131"/>
      <c r="HGE105" s="131"/>
      <c r="HGF105" s="131"/>
      <c r="HGN105" s="131"/>
      <c r="HGO105" s="131"/>
      <c r="HGP105" s="131"/>
      <c r="HGQ105" s="131"/>
      <c r="HGR105" s="131"/>
      <c r="HGS105" s="131"/>
      <c r="HGT105" s="131"/>
      <c r="HGU105" s="131"/>
      <c r="HGV105" s="131"/>
      <c r="HGW105" s="131"/>
      <c r="HGX105" s="131"/>
      <c r="HGY105" s="131"/>
      <c r="HGZ105" s="131"/>
      <c r="HHA105" s="131"/>
      <c r="HQA105" s="131"/>
      <c r="HQB105" s="131"/>
      <c r="HQJ105" s="131"/>
      <c r="HQK105" s="131"/>
      <c r="HQL105" s="131"/>
      <c r="HQM105" s="131"/>
      <c r="HQN105" s="131"/>
      <c r="HQO105" s="131"/>
      <c r="HQP105" s="131"/>
      <c r="HQQ105" s="131"/>
      <c r="HQR105" s="131"/>
      <c r="HQS105" s="131"/>
      <c r="HQT105" s="131"/>
      <c r="HQU105" s="131"/>
      <c r="HQV105" s="131"/>
      <c r="HQW105" s="131"/>
      <c r="HZW105" s="131"/>
      <c r="HZX105" s="131"/>
      <c r="IAF105" s="131"/>
      <c r="IAG105" s="131"/>
      <c r="IAH105" s="131"/>
      <c r="IAI105" s="131"/>
      <c r="IAJ105" s="131"/>
      <c r="IAK105" s="131"/>
      <c r="IAL105" s="131"/>
      <c r="IAM105" s="131"/>
      <c r="IAN105" s="131"/>
      <c r="IAO105" s="131"/>
      <c r="IAP105" s="131"/>
      <c r="IAQ105" s="131"/>
      <c r="IAR105" s="131"/>
      <c r="IAS105" s="131"/>
      <c r="IJS105" s="131"/>
      <c r="IJT105" s="131"/>
      <c r="IKB105" s="131"/>
      <c r="IKC105" s="131"/>
      <c r="IKD105" s="131"/>
      <c r="IKE105" s="131"/>
      <c r="IKF105" s="131"/>
      <c r="IKG105" s="131"/>
      <c r="IKH105" s="131"/>
      <c r="IKI105" s="131"/>
      <c r="IKJ105" s="131"/>
      <c r="IKK105" s="131"/>
      <c r="IKL105" s="131"/>
      <c r="IKM105" s="131"/>
      <c r="IKN105" s="131"/>
      <c r="IKO105" s="131"/>
      <c r="ITO105" s="131"/>
      <c r="ITP105" s="131"/>
      <c r="ITX105" s="131"/>
      <c r="ITY105" s="131"/>
      <c r="ITZ105" s="131"/>
      <c r="IUA105" s="131"/>
      <c r="IUB105" s="131"/>
      <c r="IUC105" s="131"/>
      <c r="IUD105" s="131"/>
      <c r="IUE105" s="131"/>
      <c r="IUF105" s="131"/>
      <c r="IUG105" s="131"/>
      <c r="IUH105" s="131"/>
      <c r="IUI105" s="131"/>
      <c r="IUJ105" s="131"/>
      <c r="IUK105" s="131"/>
      <c r="JDK105" s="131"/>
      <c r="JDL105" s="131"/>
      <c r="JDT105" s="131"/>
      <c r="JDU105" s="131"/>
      <c r="JDV105" s="131"/>
      <c r="JDW105" s="131"/>
      <c r="JDX105" s="131"/>
      <c r="JDY105" s="131"/>
      <c r="JDZ105" s="131"/>
      <c r="JEA105" s="131"/>
      <c r="JEB105" s="131"/>
      <c r="JEC105" s="131"/>
      <c r="JED105" s="131"/>
      <c r="JEE105" s="131"/>
      <c r="JEF105" s="131"/>
      <c r="JEG105" s="131"/>
      <c r="JNG105" s="131"/>
      <c r="JNH105" s="131"/>
      <c r="JNP105" s="131"/>
      <c r="JNQ105" s="131"/>
      <c r="JNR105" s="131"/>
      <c r="JNS105" s="131"/>
      <c r="JNT105" s="131"/>
      <c r="JNU105" s="131"/>
      <c r="JNV105" s="131"/>
      <c r="JNW105" s="131"/>
      <c r="JNX105" s="131"/>
      <c r="JNY105" s="131"/>
      <c r="JNZ105" s="131"/>
      <c r="JOA105" s="131"/>
      <c r="JOB105" s="131"/>
      <c r="JOC105" s="131"/>
      <c r="JXC105" s="131"/>
      <c r="JXD105" s="131"/>
      <c r="JXL105" s="131"/>
      <c r="JXM105" s="131"/>
      <c r="JXN105" s="131"/>
      <c r="JXO105" s="131"/>
      <c r="JXP105" s="131"/>
      <c r="JXQ105" s="131"/>
      <c r="JXR105" s="131"/>
      <c r="JXS105" s="131"/>
      <c r="JXT105" s="131"/>
      <c r="JXU105" s="131"/>
      <c r="JXV105" s="131"/>
      <c r="JXW105" s="131"/>
      <c r="JXX105" s="131"/>
      <c r="JXY105" s="131"/>
      <c r="KGY105" s="131"/>
      <c r="KGZ105" s="131"/>
      <c r="KHH105" s="131"/>
      <c r="KHI105" s="131"/>
      <c r="KHJ105" s="131"/>
      <c r="KHK105" s="131"/>
      <c r="KHL105" s="131"/>
      <c r="KHM105" s="131"/>
      <c r="KHN105" s="131"/>
      <c r="KHO105" s="131"/>
      <c r="KHP105" s="131"/>
      <c r="KHQ105" s="131"/>
      <c r="KHR105" s="131"/>
      <c r="KHS105" s="131"/>
      <c r="KHT105" s="131"/>
      <c r="KHU105" s="131"/>
      <c r="KQU105" s="131"/>
      <c r="KQV105" s="131"/>
      <c r="KRD105" s="131"/>
      <c r="KRE105" s="131"/>
      <c r="KRF105" s="131"/>
      <c r="KRG105" s="131"/>
      <c r="KRH105" s="131"/>
      <c r="KRI105" s="131"/>
      <c r="KRJ105" s="131"/>
      <c r="KRK105" s="131"/>
      <c r="KRL105" s="131"/>
      <c r="KRM105" s="131"/>
      <c r="KRN105" s="131"/>
      <c r="KRO105" s="131"/>
      <c r="KRP105" s="131"/>
      <c r="KRQ105" s="131"/>
      <c r="LAQ105" s="131"/>
      <c r="LAR105" s="131"/>
      <c r="LAZ105" s="131"/>
      <c r="LBA105" s="131"/>
      <c r="LBB105" s="131"/>
      <c r="LBC105" s="131"/>
      <c r="LBD105" s="131"/>
      <c r="LBE105" s="131"/>
      <c r="LBF105" s="131"/>
      <c r="LBG105" s="131"/>
      <c r="LBH105" s="131"/>
      <c r="LBI105" s="131"/>
      <c r="LBJ105" s="131"/>
      <c r="LBK105" s="131"/>
      <c r="LBL105" s="131"/>
      <c r="LBM105" s="131"/>
      <c r="LKM105" s="131"/>
      <c r="LKN105" s="131"/>
      <c r="LKV105" s="131"/>
      <c r="LKW105" s="131"/>
      <c r="LKX105" s="131"/>
      <c r="LKY105" s="131"/>
      <c r="LKZ105" s="131"/>
      <c r="LLA105" s="131"/>
      <c r="LLB105" s="131"/>
      <c r="LLC105" s="131"/>
      <c r="LLD105" s="131"/>
      <c r="LLE105" s="131"/>
      <c r="LLF105" s="131"/>
      <c r="LLG105" s="131"/>
      <c r="LLH105" s="131"/>
      <c r="LLI105" s="131"/>
      <c r="LUI105" s="131"/>
      <c r="LUJ105" s="131"/>
      <c r="LUR105" s="131"/>
      <c r="LUS105" s="131"/>
      <c r="LUT105" s="131"/>
      <c r="LUU105" s="131"/>
      <c r="LUV105" s="131"/>
      <c r="LUW105" s="131"/>
      <c r="LUX105" s="131"/>
      <c r="LUY105" s="131"/>
      <c r="LUZ105" s="131"/>
      <c r="LVA105" s="131"/>
      <c r="LVB105" s="131"/>
      <c r="LVC105" s="131"/>
      <c r="LVD105" s="131"/>
      <c r="LVE105" s="131"/>
      <c r="MEE105" s="131"/>
      <c r="MEF105" s="131"/>
      <c r="MEN105" s="131"/>
      <c r="MEO105" s="131"/>
      <c r="MEP105" s="131"/>
      <c r="MEQ105" s="131"/>
      <c r="MER105" s="131"/>
      <c r="MES105" s="131"/>
      <c r="MET105" s="131"/>
      <c r="MEU105" s="131"/>
      <c r="MEV105" s="131"/>
      <c r="MEW105" s="131"/>
      <c r="MEX105" s="131"/>
      <c r="MEY105" s="131"/>
      <c r="MEZ105" s="131"/>
      <c r="MFA105" s="131"/>
      <c r="MOA105" s="131"/>
      <c r="MOB105" s="131"/>
      <c r="MOJ105" s="131"/>
      <c r="MOK105" s="131"/>
      <c r="MOL105" s="131"/>
      <c r="MOM105" s="131"/>
      <c r="MON105" s="131"/>
      <c r="MOO105" s="131"/>
      <c r="MOP105" s="131"/>
      <c r="MOQ105" s="131"/>
      <c r="MOR105" s="131"/>
      <c r="MOS105" s="131"/>
      <c r="MOT105" s="131"/>
      <c r="MOU105" s="131"/>
      <c r="MOV105" s="131"/>
      <c r="MOW105" s="131"/>
      <c r="MXW105" s="131"/>
      <c r="MXX105" s="131"/>
      <c r="MYF105" s="131"/>
      <c r="MYG105" s="131"/>
      <c r="MYH105" s="131"/>
      <c r="MYI105" s="131"/>
      <c r="MYJ105" s="131"/>
      <c r="MYK105" s="131"/>
      <c r="MYL105" s="131"/>
      <c r="MYM105" s="131"/>
      <c r="MYN105" s="131"/>
      <c r="MYO105" s="131"/>
      <c r="MYP105" s="131"/>
      <c r="MYQ105" s="131"/>
      <c r="MYR105" s="131"/>
      <c r="MYS105" s="131"/>
      <c r="NHS105" s="131"/>
      <c r="NHT105" s="131"/>
      <c r="NIB105" s="131"/>
      <c r="NIC105" s="131"/>
      <c r="NID105" s="131"/>
      <c r="NIE105" s="131"/>
      <c r="NIF105" s="131"/>
      <c r="NIG105" s="131"/>
      <c r="NIH105" s="131"/>
      <c r="NII105" s="131"/>
      <c r="NIJ105" s="131"/>
      <c r="NIK105" s="131"/>
      <c r="NIL105" s="131"/>
      <c r="NIM105" s="131"/>
      <c r="NIN105" s="131"/>
      <c r="NIO105" s="131"/>
      <c r="NRO105" s="131"/>
      <c r="NRP105" s="131"/>
      <c r="NRX105" s="131"/>
      <c r="NRY105" s="131"/>
      <c r="NRZ105" s="131"/>
      <c r="NSA105" s="131"/>
      <c r="NSB105" s="131"/>
      <c r="NSC105" s="131"/>
      <c r="NSD105" s="131"/>
      <c r="NSE105" s="131"/>
      <c r="NSF105" s="131"/>
      <c r="NSG105" s="131"/>
      <c r="NSH105" s="131"/>
      <c r="NSI105" s="131"/>
      <c r="NSJ105" s="131"/>
      <c r="NSK105" s="131"/>
      <c r="OBK105" s="131"/>
      <c r="OBL105" s="131"/>
      <c r="OBT105" s="131"/>
      <c r="OBU105" s="131"/>
      <c r="OBV105" s="131"/>
      <c r="OBW105" s="131"/>
      <c r="OBX105" s="131"/>
      <c r="OBY105" s="131"/>
      <c r="OBZ105" s="131"/>
      <c r="OCA105" s="131"/>
      <c r="OCB105" s="131"/>
      <c r="OCC105" s="131"/>
      <c r="OCD105" s="131"/>
      <c r="OCE105" s="131"/>
      <c r="OCF105" s="131"/>
      <c r="OCG105" s="131"/>
      <c r="OLG105" s="131"/>
      <c r="OLH105" s="131"/>
      <c r="OLP105" s="131"/>
      <c r="OLQ105" s="131"/>
      <c r="OLR105" s="131"/>
      <c r="OLS105" s="131"/>
      <c r="OLT105" s="131"/>
      <c r="OLU105" s="131"/>
      <c r="OLV105" s="131"/>
      <c r="OLW105" s="131"/>
      <c r="OLX105" s="131"/>
      <c r="OLY105" s="131"/>
      <c r="OLZ105" s="131"/>
      <c r="OMA105" s="131"/>
      <c r="OMB105" s="131"/>
      <c r="OMC105" s="131"/>
      <c r="OVC105" s="131"/>
      <c r="OVD105" s="131"/>
      <c r="OVL105" s="131"/>
      <c r="OVM105" s="131"/>
      <c r="OVN105" s="131"/>
      <c r="OVO105" s="131"/>
      <c r="OVP105" s="131"/>
      <c r="OVQ105" s="131"/>
      <c r="OVR105" s="131"/>
      <c r="OVS105" s="131"/>
      <c r="OVT105" s="131"/>
      <c r="OVU105" s="131"/>
      <c r="OVV105" s="131"/>
      <c r="OVW105" s="131"/>
      <c r="OVX105" s="131"/>
      <c r="OVY105" s="131"/>
      <c r="PEY105" s="131"/>
      <c r="PEZ105" s="131"/>
      <c r="PFH105" s="131"/>
      <c r="PFI105" s="131"/>
      <c r="PFJ105" s="131"/>
      <c r="PFK105" s="131"/>
      <c r="PFL105" s="131"/>
      <c r="PFM105" s="131"/>
      <c r="PFN105" s="131"/>
      <c r="PFO105" s="131"/>
      <c r="PFP105" s="131"/>
      <c r="PFQ105" s="131"/>
      <c r="PFR105" s="131"/>
      <c r="PFS105" s="131"/>
      <c r="PFT105" s="131"/>
      <c r="PFU105" s="131"/>
      <c r="POU105" s="131"/>
      <c r="POV105" s="131"/>
      <c r="PPD105" s="131"/>
      <c r="PPE105" s="131"/>
      <c r="PPF105" s="131"/>
      <c r="PPG105" s="131"/>
      <c r="PPH105" s="131"/>
      <c r="PPI105" s="131"/>
      <c r="PPJ105" s="131"/>
      <c r="PPK105" s="131"/>
      <c r="PPL105" s="131"/>
      <c r="PPM105" s="131"/>
      <c r="PPN105" s="131"/>
      <c r="PPO105" s="131"/>
      <c r="PPP105" s="131"/>
      <c r="PPQ105" s="131"/>
      <c r="PYQ105" s="131"/>
      <c r="PYR105" s="131"/>
      <c r="PYZ105" s="131"/>
      <c r="PZA105" s="131"/>
      <c r="PZB105" s="131"/>
      <c r="PZC105" s="131"/>
      <c r="PZD105" s="131"/>
      <c r="PZE105" s="131"/>
      <c r="PZF105" s="131"/>
      <c r="PZG105" s="131"/>
      <c r="PZH105" s="131"/>
      <c r="PZI105" s="131"/>
      <c r="PZJ105" s="131"/>
      <c r="PZK105" s="131"/>
      <c r="PZL105" s="131"/>
      <c r="PZM105" s="131"/>
      <c r="QIM105" s="131"/>
      <c r="QIN105" s="131"/>
      <c r="QIV105" s="131"/>
      <c r="QIW105" s="131"/>
      <c r="QIX105" s="131"/>
      <c r="QIY105" s="131"/>
      <c r="QIZ105" s="131"/>
      <c r="QJA105" s="131"/>
      <c r="QJB105" s="131"/>
      <c r="QJC105" s="131"/>
      <c r="QJD105" s="131"/>
      <c r="QJE105" s="131"/>
      <c r="QJF105" s="131"/>
      <c r="QJG105" s="131"/>
      <c r="QJH105" s="131"/>
      <c r="QJI105" s="131"/>
      <c r="QSI105" s="131"/>
      <c r="QSJ105" s="131"/>
      <c r="QSR105" s="131"/>
      <c r="QSS105" s="131"/>
      <c r="QST105" s="131"/>
      <c r="QSU105" s="131"/>
      <c r="QSV105" s="131"/>
      <c r="QSW105" s="131"/>
      <c r="QSX105" s="131"/>
      <c r="QSY105" s="131"/>
      <c r="QSZ105" s="131"/>
      <c r="QTA105" s="131"/>
      <c r="QTB105" s="131"/>
      <c r="QTC105" s="131"/>
      <c r="QTD105" s="131"/>
      <c r="QTE105" s="131"/>
      <c r="RCE105" s="131"/>
      <c r="RCF105" s="131"/>
      <c r="RCN105" s="131"/>
      <c r="RCO105" s="131"/>
      <c r="RCP105" s="131"/>
      <c r="RCQ105" s="131"/>
      <c r="RCR105" s="131"/>
      <c r="RCS105" s="131"/>
      <c r="RCT105" s="131"/>
      <c r="RCU105" s="131"/>
      <c r="RCV105" s="131"/>
      <c r="RCW105" s="131"/>
      <c r="RCX105" s="131"/>
      <c r="RCY105" s="131"/>
      <c r="RCZ105" s="131"/>
      <c r="RDA105" s="131"/>
      <c r="RMA105" s="131"/>
      <c r="RMB105" s="131"/>
      <c r="RMJ105" s="131"/>
      <c r="RMK105" s="131"/>
      <c r="RML105" s="131"/>
      <c r="RMM105" s="131"/>
      <c r="RMN105" s="131"/>
      <c r="RMO105" s="131"/>
      <c r="RMP105" s="131"/>
      <c r="RMQ105" s="131"/>
      <c r="RMR105" s="131"/>
      <c r="RMS105" s="131"/>
      <c r="RMT105" s="131"/>
      <c r="RMU105" s="131"/>
      <c r="RMV105" s="131"/>
      <c r="RMW105" s="131"/>
      <c r="RVW105" s="131"/>
      <c r="RVX105" s="131"/>
      <c r="RWF105" s="131"/>
      <c r="RWG105" s="131"/>
      <c r="RWH105" s="131"/>
      <c r="RWI105" s="131"/>
      <c r="RWJ105" s="131"/>
      <c r="RWK105" s="131"/>
      <c r="RWL105" s="131"/>
      <c r="RWM105" s="131"/>
      <c r="RWN105" s="131"/>
      <c r="RWO105" s="131"/>
      <c r="RWP105" s="131"/>
      <c r="RWQ105" s="131"/>
      <c r="RWR105" s="131"/>
      <c r="RWS105" s="131"/>
      <c r="SFS105" s="131"/>
      <c r="SFT105" s="131"/>
      <c r="SGB105" s="131"/>
      <c r="SGC105" s="131"/>
      <c r="SGD105" s="131"/>
      <c r="SGE105" s="131"/>
      <c r="SGF105" s="131"/>
      <c r="SGG105" s="131"/>
      <c r="SGH105" s="131"/>
      <c r="SGI105" s="131"/>
      <c r="SGJ105" s="131"/>
      <c r="SGK105" s="131"/>
      <c r="SGL105" s="131"/>
      <c r="SGM105" s="131"/>
      <c r="SGN105" s="131"/>
      <c r="SGO105" s="131"/>
      <c r="SPO105" s="131"/>
      <c r="SPP105" s="131"/>
      <c r="SPX105" s="131"/>
      <c r="SPY105" s="131"/>
      <c r="SPZ105" s="131"/>
      <c r="SQA105" s="131"/>
      <c r="SQB105" s="131"/>
      <c r="SQC105" s="131"/>
      <c r="SQD105" s="131"/>
      <c r="SQE105" s="131"/>
      <c r="SQF105" s="131"/>
      <c r="SQG105" s="131"/>
      <c r="SQH105" s="131"/>
      <c r="SQI105" s="131"/>
      <c r="SQJ105" s="131"/>
      <c r="SQK105" s="131"/>
      <c r="SZK105" s="131"/>
      <c r="SZL105" s="131"/>
      <c r="SZT105" s="131"/>
      <c r="SZU105" s="131"/>
      <c r="SZV105" s="131"/>
      <c r="SZW105" s="131"/>
      <c r="SZX105" s="131"/>
      <c r="SZY105" s="131"/>
      <c r="SZZ105" s="131"/>
      <c r="TAA105" s="131"/>
      <c r="TAB105" s="131"/>
      <c r="TAC105" s="131"/>
      <c r="TAD105" s="131"/>
      <c r="TAE105" s="131"/>
      <c r="TAF105" s="131"/>
      <c r="TAG105" s="131"/>
      <c r="TJG105" s="131"/>
      <c r="TJH105" s="131"/>
      <c r="TJP105" s="131"/>
      <c r="TJQ105" s="131"/>
      <c r="TJR105" s="131"/>
      <c r="TJS105" s="131"/>
      <c r="TJT105" s="131"/>
      <c r="TJU105" s="131"/>
      <c r="TJV105" s="131"/>
      <c r="TJW105" s="131"/>
      <c r="TJX105" s="131"/>
      <c r="TJY105" s="131"/>
      <c r="TJZ105" s="131"/>
      <c r="TKA105" s="131"/>
      <c r="TKB105" s="131"/>
      <c r="TKC105" s="131"/>
      <c r="TTC105" s="131"/>
      <c r="TTD105" s="131"/>
      <c r="TTL105" s="131"/>
      <c r="TTM105" s="131"/>
      <c r="TTN105" s="131"/>
      <c r="TTO105" s="131"/>
      <c r="TTP105" s="131"/>
      <c r="TTQ105" s="131"/>
      <c r="TTR105" s="131"/>
      <c r="TTS105" s="131"/>
      <c r="TTT105" s="131"/>
      <c r="TTU105" s="131"/>
      <c r="TTV105" s="131"/>
      <c r="TTW105" s="131"/>
      <c r="TTX105" s="131"/>
      <c r="TTY105" s="131"/>
      <c r="UCY105" s="131"/>
      <c r="UCZ105" s="131"/>
      <c r="UDH105" s="131"/>
      <c r="UDI105" s="131"/>
      <c r="UDJ105" s="131"/>
      <c r="UDK105" s="131"/>
      <c r="UDL105" s="131"/>
      <c r="UDM105" s="131"/>
      <c r="UDN105" s="131"/>
      <c r="UDO105" s="131"/>
      <c r="UDP105" s="131"/>
      <c r="UDQ105" s="131"/>
      <c r="UDR105" s="131"/>
      <c r="UDS105" s="131"/>
      <c r="UDT105" s="131"/>
      <c r="UDU105" s="131"/>
      <c r="UMU105" s="131"/>
      <c r="UMV105" s="131"/>
      <c r="UND105" s="131"/>
      <c r="UNE105" s="131"/>
      <c r="UNF105" s="131"/>
      <c r="UNG105" s="131"/>
      <c r="UNH105" s="131"/>
      <c r="UNI105" s="131"/>
      <c r="UNJ105" s="131"/>
      <c r="UNK105" s="131"/>
      <c r="UNL105" s="131"/>
      <c r="UNM105" s="131"/>
      <c r="UNN105" s="131"/>
      <c r="UNO105" s="131"/>
      <c r="UNP105" s="131"/>
      <c r="UNQ105" s="131"/>
      <c r="UWQ105" s="131"/>
      <c r="UWR105" s="131"/>
      <c r="UWZ105" s="131"/>
      <c r="UXA105" s="131"/>
      <c r="UXB105" s="131"/>
      <c r="UXC105" s="131"/>
      <c r="UXD105" s="131"/>
      <c r="UXE105" s="131"/>
      <c r="UXF105" s="131"/>
      <c r="UXG105" s="131"/>
      <c r="UXH105" s="131"/>
      <c r="UXI105" s="131"/>
      <c r="UXJ105" s="131"/>
      <c r="UXK105" s="131"/>
      <c r="UXL105" s="131"/>
      <c r="UXM105" s="131"/>
      <c r="VGM105" s="131"/>
      <c r="VGN105" s="131"/>
      <c r="VGV105" s="131"/>
      <c r="VGW105" s="131"/>
      <c r="VGX105" s="131"/>
      <c r="VGY105" s="131"/>
      <c r="VGZ105" s="131"/>
      <c r="VHA105" s="131"/>
      <c r="VHB105" s="131"/>
      <c r="VHC105" s="131"/>
      <c r="VHD105" s="131"/>
      <c r="VHE105" s="131"/>
      <c r="VHF105" s="131"/>
      <c r="VHG105" s="131"/>
      <c r="VHH105" s="131"/>
      <c r="VHI105" s="131"/>
      <c r="VQI105" s="131"/>
      <c r="VQJ105" s="131"/>
      <c r="VQR105" s="131"/>
      <c r="VQS105" s="131"/>
      <c r="VQT105" s="131"/>
      <c r="VQU105" s="131"/>
      <c r="VQV105" s="131"/>
      <c r="VQW105" s="131"/>
      <c r="VQX105" s="131"/>
      <c r="VQY105" s="131"/>
      <c r="VQZ105" s="131"/>
      <c r="VRA105" s="131"/>
      <c r="VRB105" s="131"/>
      <c r="VRC105" s="131"/>
      <c r="VRD105" s="131"/>
      <c r="VRE105" s="131"/>
      <c r="WAE105" s="131"/>
      <c r="WAF105" s="131"/>
      <c r="WAN105" s="131"/>
      <c r="WAO105" s="131"/>
      <c r="WAP105" s="131"/>
      <c r="WAQ105" s="131"/>
      <c r="WAR105" s="131"/>
      <c r="WAS105" s="131"/>
      <c r="WAT105" s="131"/>
      <c r="WAU105" s="131"/>
      <c r="WAV105" s="131"/>
      <c r="WAW105" s="131"/>
      <c r="WAX105" s="131"/>
      <c r="WAY105" s="131"/>
      <c r="WAZ105" s="131"/>
      <c r="WBA105" s="131"/>
      <c r="WKA105" s="131"/>
      <c r="WKB105" s="131"/>
      <c r="WKJ105" s="131"/>
      <c r="WKK105" s="131"/>
      <c r="WKL105" s="131"/>
      <c r="WKM105" s="131"/>
      <c r="WKN105" s="131"/>
      <c r="WKO105" s="131"/>
      <c r="WKP105" s="131"/>
      <c r="WKQ105" s="131"/>
      <c r="WKR105" s="131"/>
      <c r="WKS105" s="131"/>
      <c r="WKT105" s="131"/>
      <c r="WKU105" s="131"/>
      <c r="WKV105" s="131"/>
      <c r="WKW105" s="131"/>
      <c r="WTW105" s="131"/>
      <c r="WTX105" s="131"/>
      <c r="WUF105" s="131"/>
      <c r="WUG105" s="131"/>
      <c r="WUH105" s="131"/>
      <c r="WUI105" s="131"/>
      <c r="WUJ105" s="131"/>
      <c r="WUK105" s="131"/>
      <c r="WUL105" s="131"/>
      <c r="WUM105" s="131"/>
      <c r="WUN105" s="131"/>
      <c r="WUO105" s="131"/>
      <c r="WUP105" s="131"/>
      <c r="WUQ105" s="131"/>
      <c r="WUR105" s="131"/>
      <c r="WUS105" s="131"/>
    </row>
    <row r="106" spans="1:1009 1243:2033 2267:3057 3291:4081 4315:5105 5339:6129 6363:7153 7387:8177 8411:9201 9435:10225 10459:11249 11483:12273 12507:13297 13531:14321 14555:15345 15579:16113" ht="30.95" customHeight="1" outlineLevel="1">
      <c r="A106" s="137"/>
      <c r="B106" s="273" t="s">
        <v>28</v>
      </c>
      <c r="C106" s="248"/>
      <c r="D106" s="258">
        <v>7200.9502840000005</v>
      </c>
      <c r="E106" s="257"/>
      <c r="F106" s="258">
        <v>7200.9502840000005</v>
      </c>
      <c r="G106" s="245">
        <v>0</v>
      </c>
      <c r="H106" s="229">
        <f t="shared" si="6"/>
        <v>6258.4597160000003</v>
      </c>
      <c r="I106" s="276">
        <f>6258459716/1000000</f>
        <v>6258.4597160000003</v>
      </c>
      <c r="J106" s="247"/>
      <c r="K106" s="247"/>
      <c r="L106" s="247"/>
      <c r="M106" s="248"/>
      <c r="HK106" s="128"/>
      <c r="HL106" s="128"/>
      <c r="HT106" s="128"/>
      <c r="HU106" s="128"/>
      <c r="HV106" s="128"/>
      <c r="HW106" s="128"/>
      <c r="HX106" s="128"/>
      <c r="HY106" s="128"/>
      <c r="HZ106" s="128"/>
      <c r="IA106" s="128"/>
      <c r="IB106" s="128"/>
      <c r="IC106" s="128"/>
      <c r="ID106" s="128"/>
      <c r="IE106" s="128"/>
      <c r="IF106" s="128"/>
      <c r="IG106" s="128"/>
      <c r="RG106" s="128"/>
      <c r="RH106" s="128"/>
      <c r="RP106" s="128"/>
      <c r="RQ106" s="128"/>
      <c r="RR106" s="128"/>
      <c r="RS106" s="128"/>
      <c r="RT106" s="128"/>
      <c r="RU106" s="128"/>
      <c r="RV106" s="128"/>
      <c r="RW106" s="128"/>
      <c r="RX106" s="128"/>
      <c r="RY106" s="128"/>
      <c r="RZ106" s="128"/>
      <c r="SA106" s="128"/>
      <c r="SB106" s="128"/>
      <c r="SC106" s="128"/>
      <c r="ABC106" s="128"/>
      <c r="ABD106" s="128"/>
      <c r="ABL106" s="128"/>
      <c r="ABM106" s="128"/>
      <c r="ABN106" s="128"/>
      <c r="ABO106" s="128"/>
      <c r="ABP106" s="128"/>
      <c r="ABQ106" s="128"/>
      <c r="ABR106" s="128"/>
      <c r="ABS106" s="128"/>
      <c r="ABT106" s="128"/>
      <c r="ABU106" s="128"/>
      <c r="ABV106" s="128"/>
      <c r="ABW106" s="128"/>
      <c r="ABX106" s="128"/>
      <c r="ABY106" s="128"/>
      <c r="AKY106" s="128"/>
      <c r="AKZ106" s="128"/>
      <c r="ALH106" s="128"/>
      <c r="ALI106" s="128"/>
      <c r="ALJ106" s="128"/>
      <c r="ALK106" s="128"/>
      <c r="ALL106" s="128"/>
      <c r="ALM106" s="128"/>
      <c r="ALN106" s="128"/>
      <c r="ALO106" s="128"/>
      <c r="ALP106" s="128"/>
      <c r="ALQ106" s="128"/>
      <c r="ALR106" s="128"/>
      <c r="ALS106" s="128"/>
      <c r="ALT106" s="128"/>
      <c r="ALU106" s="128"/>
      <c r="AUU106" s="128"/>
      <c r="AUV106" s="128"/>
      <c r="AVD106" s="128"/>
      <c r="AVE106" s="128"/>
      <c r="AVF106" s="128"/>
      <c r="AVG106" s="128"/>
      <c r="AVH106" s="128"/>
      <c r="AVI106" s="128"/>
      <c r="AVJ106" s="128"/>
      <c r="AVK106" s="128"/>
      <c r="AVL106" s="128"/>
      <c r="AVM106" s="128"/>
      <c r="AVN106" s="128"/>
      <c r="AVO106" s="128"/>
      <c r="AVP106" s="128"/>
      <c r="AVQ106" s="128"/>
      <c r="BEQ106" s="128"/>
      <c r="BER106" s="128"/>
      <c r="BEZ106" s="128"/>
      <c r="BFA106" s="128"/>
      <c r="BFB106" s="128"/>
      <c r="BFC106" s="128"/>
      <c r="BFD106" s="128"/>
      <c r="BFE106" s="128"/>
      <c r="BFF106" s="128"/>
      <c r="BFG106" s="128"/>
      <c r="BFH106" s="128"/>
      <c r="BFI106" s="128"/>
      <c r="BFJ106" s="128"/>
      <c r="BFK106" s="128"/>
      <c r="BFL106" s="128"/>
      <c r="BFM106" s="128"/>
      <c r="BOM106" s="128"/>
      <c r="BON106" s="128"/>
      <c r="BOV106" s="128"/>
      <c r="BOW106" s="128"/>
      <c r="BOX106" s="128"/>
      <c r="BOY106" s="128"/>
      <c r="BOZ106" s="128"/>
      <c r="BPA106" s="128"/>
      <c r="BPB106" s="128"/>
      <c r="BPC106" s="128"/>
      <c r="BPD106" s="128"/>
      <c r="BPE106" s="128"/>
      <c r="BPF106" s="128"/>
      <c r="BPG106" s="128"/>
      <c r="BPH106" s="128"/>
      <c r="BPI106" s="128"/>
      <c r="BYI106" s="128"/>
      <c r="BYJ106" s="128"/>
      <c r="BYR106" s="128"/>
      <c r="BYS106" s="128"/>
      <c r="BYT106" s="128"/>
      <c r="BYU106" s="128"/>
      <c r="BYV106" s="128"/>
      <c r="BYW106" s="128"/>
      <c r="BYX106" s="128"/>
      <c r="BYY106" s="128"/>
      <c r="BYZ106" s="128"/>
      <c r="BZA106" s="128"/>
      <c r="BZB106" s="128"/>
      <c r="BZC106" s="128"/>
      <c r="BZD106" s="128"/>
      <c r="BZE106" s="128"/>
      <c r="CIE106" s="128"/>
      <c r="CIF106" s="128"/>
      <c r="CIN106" s="128"/>
      <c r="CIO106" s="128"/>
      <c r="CIP106" s="128"/>
      <c r="CIQ106" s="128"/>
      <c r="CIR106" s="128"/>
      <c r="CIS106" s="128"/>
      <c r="CIT106" s="128"/>
      <c r="CIU106" s="128"/>
      <c r="CIV106" s="128"/>
      <c r="CIW106" s="128"/>
      <c r="CIX106" s="128"/>
      <c r="CIY106" s="128"/>
      <c r="CIZ106" s="128"/>
      <c r="CJA106" s="128"/>
      <c r="CSA106" s="128"/>
      <c r="CSB106" s="128"/>
      <c r="CSJ106" s="128"/>
      <c r="CSK106" s="128"/>
      <c r="CSL106" s="128"/>
      <c r="CSM106" s="128"/>
      <c r="CSN106" s="128"/>
      <c r="CSO106" s="128"/>
      <c r="CSP106" s="128"/>
      <c r="CSQ106" s="128"/>
      <c r="CSR106" s="128"/>
      <c r="CSS106" s="128"/>
      <c r="CST106" s="128"/>
      <c r="CSU106" s="128"/>
      <c r="CSV106" s="128"/>
      <c r="CSW106" s="128"/>
      <c r="DBW106" s="128"/>
      <c r="DBX106" s="128"/>
      <c r="DCF106" s="128"/>
      <c r="DCG106" s="128"/>
      <c r="DCH106" s="128"/>
      <c r="DCI106" s="128"/>
      <c r="DCJ106" s="128"/>
      <c r="DCK106" s="128"/>
      <c r="DCL106" s="128"/>
      <c r="DCM106" s="128"/>
      <c r="DCN106" s="128"/>
      <c r="DCO106" s="128"/>
      <c r="DCP106" s="128"/>
      <c r="DCQ106" s="128"/>
      <c r="DCR106" s="128"/>
      <c r="DCS106" s="128"/>
      <c r="DLS106" s="128"/>
      <c r="DLT106" s="128"/>
      <c r="DMB106" s="128"/>
      <c r="DMC106" s="128"/>
      <c r="DMD106" s="128"/>
      <c r="DME106" s="128"/>
      <c r="DMF106" s="128"/>
      <c r="DMG106" s="128"/>
      <c r="DMH106" s="128"/>
      <c r="DMI106" s="128"/>
      <c r="DMJ106" s="128"/>
      <c r="DMK106" s="128"/>
      <c r="DML106" s="128"/>
      <c r="DMM106" s="128"/>
      <c r="DMN106" s="128"/>
      <c r="DMO106" s="128"/>
      <c r="DVO106" s="128"/>
      <c r="DVP106" s="128"/>
      <c r="DVX106" s="128"/>
      <c r="DVY106" s="128"/>
      <c r="DVZ106" s="128"/>
      <c r="DWA106" s="128"/>
      <c r="DWB106" s="128"/>
      <c r="DWC106" s="128"/>
      <c r="DWD106" s="128"/>
      <c r="DWE106" s="128"/>
      <c r="DWF106" s="128"/>
      <c r="DWG106" s="128"/>
      <c r="DWH106" s="128"/>
      <c r="DWI106" s="128"/>
      <c r="DWJ106" s="128"/>
      <c r="DWK106" s="128"/>
      <c r="EFK106" s="128"/>
      <c r="EFL106" s="128"/>
      <c r="EFT106" s="128"/>
      <c r="EFU106" s="128"/>
      <c r="EFV106" s="128"/>
      <c r="EFW106" s="128"/>
      <c r="EFX106" s="128"/>
      <c r="EFY106" s="128"/>
      <c r="EFZ106" s="128"/>
      <c r="EGA106" s="128"/>
      <c r="EGB106" s="128"/>
      <c r="EGC106" s="128"/>
      <c r="EGD106" s="128"/>
      <c r="EGE106" s="128"/>
      <c r="EGF106" s="128"/>
      <c r="EGG106" s="128"/>
      <c r="EPG106" s="128"/>
      <c r="EPH106" s="128"/>
      <c r="EPP106" s="128"/>
      <c r="EPQ106" s="128"/>
      <c r="EPR106" s="128"/>
      <c r="EPS106" s="128"/>
      <c r="EPT106" s="128"/>
      <c r="EPU106" s="128"/>
      <c r="EPV106" s="128"/>
      <c r="EPW106" s="128"/>
      <c r="EPX106" s="128"/>
      <c r="EPY106" s="128"/>
      <c r="EPZ106" s="128"/>
      <c r="EQA106" s="128"/>
      <c r="EQB106" s="128"/>
      <c r="EQC106" s="128"/>
      <c r="EZC106" s="128"/>
      <c r="EZD106" s="128"/>
      <c r="EZL106" s="128"/>
      <c r="EZM106" s="128"/>
      <c r="EZN106" s="128"/>
      <c r="EZO106" s="128"/>
      <c r="EZP106" s="128"/>
      <c r="EZQ106" s="128"/>
      <c r="EZR106" s="128"/>
      <c r="EZS106" s="128"/>
      <c r="EZT106" s="128"/>
      <c r="EZU106" s="128"/>
      <c r="EZV106" s="128"/>
      <c r="EZW106" s="128"/>
      <c r="EZX106" s="128"/>
      <c r="EZY106" s="128"/>
      <c r="FIY106" s="128"/>
      <c r="FIZ106" s="128"/>
      <c r="FJH106" s="128"/>
      <c r="FJI106" s="128"/>
      <c r="FJJ106" s="128"/>
      <c r="FJK106" s="128"/>
      <c r="FJL106" s="128"/>
      <c r="FJM106" s="128"/>
      <c r="FJN106" s="128"/>
      <c r="FJO106" s="128"/>
      <c r="FJP106" s="128"/>
      <c r="FJQ106" s="128"/>
      <c r="FJR106" s="128"/>
      <c r="FJS106" s="128"/>
      <c r="FJT106" s="128"/>
      <c r="FJU106" s="128"/>
      <c r="FSU106" s="128"/>
      <c r="FSV106" s="128"/>
      <c r="FTD106" s="128"/>
      <c r="FTE106" s="128"/>
      <c r="FTF106" s="128"/>
      <c r="FTG106" s="128"/>
      <c r="FTH106" s="128"/>
      <c r="FTI106" s="128"/>
      <c r="FTJ106" s="128"/>
      <c r="FTK106" s="128"/>
      <c r="FTL106" s="128"/>
      <c r="FTM106" s="128"/>
      <c r="FTN106" s="128"/>
      <c r="FTO106" s="128"/>
      <c r="FTP106" s="128"/>
      <c r="FTQ106" s="128"/>
      <c r="GCQ106" s="128"/>
      <c r="GCR106" s="128"/>
      <c r="GCZ106" s="128"/>
      <c r="GDA106" s="128"/>
      <c r="GDB106" s="128"/>
      <c r="GDC106" s="128"/>
      <c r="GDD106" s="128"/>
      <c r="GDE106" s="128"/>
      <c r="GDF106" s="128"/>
      <c r="GDG106" s="128"/>
      <c r="GDH106" s="128"/>
      <c r="GDI106" s="128"/>
      <c r="GDJ106" s="128"/>
      <c r="GDK106" s="128"/>
      <c r="GDL106" s="128"/>
      <c r="GDM106" s="128"/>
      <c r="GMM106" s="128"/>
      <c r="GMN106" s="128"/>
      <c r="GMV106" s="128"/>
      <c r="GMW106" s="128"/>
      <c r="GMX106" s="128"/>
      <c r="GMY106" s="128"/>
      <c r="GMZ106" s="128"/>
      <c r="GNA106" s="128"/>
      <c r="GNB106" s="128"/>
      <c r="GNC106" s="128"/>
      <c r="GND106" s="128"/>
      <c r="GNE106" s="128"/>
      <c r="GNF106" s="128"/>
      <c r="GNG106" s="128"/>
      <c r="GNH106" s="128"/>
      <c r="GNI106" s="128"/>
      <c r="GWI106" s="128"/>
      <c r="GWJ106" s="128"/>
      <c r="GWR106" s="128"/>
      <c r="GWS106" s="128"/>
      <c r="GWT106" s="128"/>
      <c r="GWU106" s="128"/>
      <c r="GWV106" s="128"/>
      <c r="GWW106" s="128"/>
      <c r="GWX106" s="128"/>
      <c r="GWY106" s="128"/>
      <c r="GWZ106" s="128"/>
      <c r="GXA106" s="128"/>
      <c r="GXB106" s="128"/>
      <c r="GXC106" s="128"/>
      <c r="GXD106" s="128"/>
      <c r="GXE106" s="128"/>
      <c r="HGE106" s="128"/>
      <c r="HGF106" s="128"/>
      <c r="HGN106" s="128"/>
      <c r="HGO106" s="128"/>
      <c r="HGP106" s="128"/>
      <c r="HGQ106" s="128"/>
      <c r="HGR106" s="128"/>
      <c r="HGS106" s="128"/>
      <c r="HGT106" s="128"/>
      <c r="HGU106" s="128"/>
      <c r="HGV106" s="128"/>
      <c r="HGW106" s="128"/>
      <c r="HGX106" s="128"/>
      <c r="HGY106" s="128"/>
      <c r="HGZ106" s="128"/>
      <c r="HHA106" s="128"/>
      <c r="HQA106" s="128"/>
      <c r="HQB106" s="128"/>
      <c r="HQJ106" s="128"/>
      <c r="HQK106" s="128"/>
      <c r="HQL106" s="128"/>
      <c r="HQM106" s="128"/>
      <c r="HQN106" s="128"/>
      <c r="HQO106" s="128"/>
      <c r="HQP106" s="128"/>
      <c r="HQQ106" s="128"/>
      <c r="HQR106" s="128"/>
      <c r="HQS106" s="128"/>
      <c r="HQT106" s="128"/>
      <c r="HQU106" s="128"/>
      <c r="HQV106" s="128"/>
      <c r="HQW106" s="128"/>
      <c r="HZW106" s="128"/>
      <c r="HZX106" s="128"/>
      <c r="IAF106" s="128"/>
      <c r="IAG106" s="128"/>
      <c r="IAH106" s="128"/>
      <c r="IAI106" s="128"/>
      <c r="IAJ106" s="128"/>
      <c r="IAK106" s="128"/>
      <c r="IAL106" s="128"/>
      <c r="IAM106" s="128"/>
      <c r="IAN106" s="128"/>
      <c r="IAO106" s="128"/>
      <c r="IAP106" s="128"/>
      <c r="IAQ106" s="128"/>
      <c r="IAR106" s="128"/>
      <c r="IAS106" s="128"/>
      <c r="IJS106" s="128"/>
      <c r="IJT106" s="128"/>
      <c r="IKB106" s="128"/>
      <c r="IKC106" s="128"/>
      <c r="IKD106" s="128"/>
      <c r="IKE106" s="128"/>
      <c r="IKF106" s="128"/>
      <c r="IKG106" s="128"/>
      <c r="IKH106" s="128"/>
      <c r="IKI106" s="128"/>
      <c r="IKJ106" s="128"/>
      <c r="IKK106" s="128"/>
      <c r="IKL106" s="128"/>
      <c r="IKM106" s="128"/>
      <c r="IKN106" s="128"/>
      <c r="IKO106" s="128"/>
      <c r="ITO106" s="128"/>
      <c r="ITP106" s="128"/>
      <c r="ITX106" s="128"/>
      <c r="ITY106" s="128"/>
      <c r="ITZ106" s="128"/>
      <c r="IUA106" s="128"/>
      <c r="IUB106" s="128"/>
      <c r="IUC106" s="128"/>
      <c r="IUD106" s="128"/>
      <c r="IUE106" s="128"/>
      <c r="IUF106" s="128"/>
      <c r="IUG106" s="128"/>
      <c r="IUH106" s="128"/>
      <c r="IUI106" s="128"/>
      <c r="IUJ106" s="128"/>
      <c r="IUK106" s="128"/>
      <c r="JDK106" s="128"/>
      <c r="JDL106" s="128"/>
      <c r="JDT106" s="128"/>
      <c r="JDU106" s="128"/>
      <c r="JDV106" s="128"/>
      <c r="JDW106" s="128"/>
      <c r="JDX106" s="128"/>
      <c r="JDY106" s="128"/>
      <c r="JDZ106" s="128"/>
      <c r="JEA106" s="128"/>
      <c r="JEB106" s="128"/>
      <c r="JEC106" s="128"/>
      <c r="JED106" s="128"/>
      <c r="JEE106" s="128"/>
      <c r="JEF106" s="128"/>
      <c r="JEG106" s="128"/>
      <c r="JNG106" s="128"/>
      <c r="JNH106" s="128"/>
      <c r="JNP106" s="128"/>
      <c r="JNQ106" s="128"/>
      <c r="JNR106" s="128"/>
      <c r="JNS106" s="128"/>
      <c r="JNT106" s="128"/>
      <c r="JNU106" s="128"/>
      <c r="JNV106" s="128"/>
      <c r="JNW106" s="128"/>
      <c r="JNX106" s="128"/>
      <c r="JNY106" s="128"/>
      <c r="JNZ106" s="128"/>
      <c r="JOA106" s="128"/>
      <c r="JOB106" s="128"/>
      <c r="JOC106" s="128"/>
      <c r="JXC106" s="128"/>
      <c r="JXD106" s="128"/>
      <c r="JXL106" s="128"/>
      <c r="JXM106" s="128"/>
      <c r="JXN106" s="128"/>
      <c r="JXO106" s="128"/>
      <c r="JXP106" s="128"/>
      <c r="JXQ106" s="128"/>
      <c r="JXR106" s="128"/>
      <c r="JXS106" s="128"/>
      <c r="JXT106" s="128"/>
      <c r="JXU106" s="128"/>
      <c r="JXV106" s="128"/>
      <c r="JXW106" s="128"/>
      <c r="JXX106" s="128"/>
      <c r="JXY106" s="128"/>
      <c r="KGY106" s="128"/>
      <c r="KGZ106" s="128"/>
      <c r="KHH106" s="128"/>
      <c r="KHI106" s="128"/>
      <c r="KHJ106" s="128"/>
      <c r="KHK106" s="128"/>
      <c r="KHL106" s="128"/>
      <c r="KHM106" s="128"/>
      <c r="KHN106" s="128"/>
      <c r="KHO106" s="128"/>
      <c r="KHP106" s="128"/>
      <c r="KHQ106" s="128"/>
      <c r="KHR106" s="128"/>
      <c r="KHS106" s="128"/>
      <c r="KHT106" s="128"/>
      <c r="KHU106" s="128"/>
      <c r="KQU106" s="128"/>
      <c r="KQV106" s="128"/>
      <c r="KRD106" s="128"/>
      <c r="KRE106" s="128"/>
      <c r="KRF106" s="128"/>
      <c r="KRG106" s="128"/>
      <c r="KRH106" s="128"/>
      <c r="KRI106" s="128"/>
      <c r="KRJ106" s="128"/>
      <c r="KRK106" s="128"/>
      <c r="KRL106" s="128"/>
      <c r="KRM106" s="128"/>
      <c r="KRN106" s="128"/>
      <c r="KRO106" s="128"/>
      <c r="KRP106" s="128"/>
      <c r="KRQ106" s="128"/>
      <c r="LAQ106" s="128"/>
      <c r="LAR106" s="128"/>
      <c r="LAZ106" s="128"/>
      <c r="LBA106" s="128"/>
      <c r="LBB106" s="128"/>
      <c r="LBC106" s="128"/>
      <c r="LBD106" s="128"/>
      <c r="LBE106" s="128"/>
      <c r="LBF106" s="128"/>
      <c r="LBG106" s="128"/>
      <c r="LBH106" s="128"/>
      <c r="LBI106" s="128"/>
      <c r="LBJ106" s="128"/>
      <c r="LBK106" s="128"/>
      <c r="LBL106" s="128"/>
      <c r="LBM106" s="128"/>
      <c r="LKM106" s="128"/>
      <c r="LKN106" s="128"/>
      <c r="LKV106" s="128"/>
      <c r="LKW106" s="128"/>
      <c r="LKX106" s="128"/>
      <c r="LKY106" s="128"/>
      <c r="LKZ106" s="128"/>
      <c r="LLA106" s="128"/>
      <c r="LLB106" s="128"/>
      <c r="LLC106" s="128"/>
      <c r="LLD106" s="128"/>
      <c r="LLE106" s="128"/>
      <c r="LLF106" s="128"/>
      <c r="LLG106" s="128"/>
      <c r="LLH106" s="128"/>
      <c r="LLI106" s="128"/>
      <c r="LUI106" s="128"/>
      <c r="LUJ106" s="128"/>
      <c r="LUR106" s="128"/>
      <c r="LUS106" s="128"/>
      <c r="LUT106" s="128"/>
      <c r="LUU106" s="128"/>
      <c r="LUV106" s="128"/>
      <c r="LUW106" s="128"/>
      <c r="LUX106" s="128"/>
      <c r="LUY106" s="128"/>
      <c r="LUZ106" s="128"/>
      <c r="LVA106" s="128"/>
      <c r="LVB106" s="128"/>
      <c r="LVC106" s="128"/>
      <c r="LVD106" s="128"/>
      <c r="LVE106" s="128"/>
      <c r="MEE106" s="128"/>
      <c r="MEF106" s="128"/>
      <c r="MEN106" s="128"/>
      <c r="MEO106" s="128"/>
      <c r="MEP106" s="128"/>
      <c r="MEQ106" s="128"/>
      <c r="MER106" s="128"/>
      <c r="MES106" s="128"/>
      <c r="MET106" s="128"/>
      <c r="MEU106" s="128"/>
      <c r="MEV106" s="128"/>
      <c r="MEW106" s="128"/>
      <c r="MEX106" s="128"/>
      <c r="MEY106" s="128"/>
      <c r="MEZ106" s="128"/>
      <c r="MFA106" s="128"/>
      <c r="MOA106" s="128"/>
      <c r="MOB106" s="128"/>
      <c r="MOJ106" s="128"/>
      <c r="MOK106" s="128"/>
      <c r="MOL106" s="128"/>
      <c r="MOM106" s="128"/>
      <c r="MON106" s="128"/>
      <c r="MOO106" s="128"/>
      <c r="MOP106" s="128"/>
      <c r="MOQ106" s="128"/>
      <c r="MOR106" s="128"/>
      <c r="MOS106" s="128"/>
      <c r="MOT106" s="128"/>
      <c r="MOU106" s="128"/>
      <c r="MOV106" s="128"/>
      <c r="MOW106" s="128"/>
      <c r="MXW106" s="128"/>
      <c r="MXX106" s="128"/>
      <c r="MYF106" s="128"/>
      <c r="MYG106" s="128"/>
      <c r="MYH106" s="128"/>
      <c r="MYI106" s="128"/>
      <c r="MYJ106" s="128"/>
      <c r="MYK106" s="128"/>
      <c r="MYL106" s="128"/>
      <c r="MYM106" s="128"/>
      <c r="MYN106" s="128"/>
      <c r="MYO106" s="128"/>
      <c r="MYP106" s="128"/>
      <c r="MYQ106" s="128"/>
      <c r="MYR106" s="128"/>
      <c r="MYS106" s="128"/>
      <c r="NHS106" s="128"/>
      <c r="NHT106" s="128"/>
      <c r="NIB106" s="128"/>
      <c r="NIC106" s="128"/>
      <c r="NID106" s="128"/>
      <c r="NIE106" s="128"/>
      <c r="NIF106" s="128"/>
      <c r="NIG106" s="128"/>
      <c r="NIH106" s="128"/>
      <c r="NII106" s="128"/>
      <c r="NIJ106" s="128"/>
      <c r="NIK106" s="128"/>
      <c r="NIL106" s="128"/>
      <c r="NIM106" s="128"/>
      <c r="NIN106" s="128"/>
      <c r="NIO106" s="128"/>
      <c r="NRO106" s="128"/>
      <c r="NRP106" s="128"/>
      <c r="NRX106" s="128"/>
      <c r="NRY106" s="128"/>
      <c r="NRZ106" s="128"/>
      <c r="NSA106" s="128"/>
      <c r="NSB106" s="128"/>
      <c r="NSC106" s="128"/>
      <c r="NSD106" s="128"/>
      <c r="NSE106" s="128"/>
      <c r="NSF106" s="128"/>
      <c r="NSG106" s="128"/>
      <c r="NSH106" s="128"/>
      <c r="NSI106" s="128"/>
      <c r="NSJ106" s="128"/>
      <c r="NSK106" s="128"/>
      <c r="OBK106" s="128"/>
      <c r="OBL106" s="128"/>
      <c r="OBT106" s="128"/>
      <c r="OBU106" s="128"/>
      <c r="OBV106" s="128"/>
      <c r="OBW106" s="128"/>
      <c r="OBX106" s="128"/>
      <c r="OBY106" s="128"/>
      <c r="OBZ106" s="128"/>
      <c r="OCA106" s="128"/>
      <c r="OCB106" s="128"/>
      <c r="OCC106" s="128"/>
      <c r="OCD106" s="128"/>
      <c r="OCE106" s="128"/>
      <c r="OCF106" s="128"/>
      <c r="OCG106" s="128"/>
      <c r="OLG106" s="128"/>
      <c r="OLH106" s="128"/>
      <c r="OLP106" s="128"/>
      <c r="OLQ106" s="128"/>
      <c r="OLR106" s="128"/>
      <c r="OLS106" s="128"/>
      <c r="OLT106" s="128"/>
      <c r="OLU106" s="128"/>
      <c r="OLV106" s="128"/>
      <c r="OLW106" s="128"/>
      <c r="OLX106" s="128"/>
      <c r="OLY106" s="128"/>
      <c r="OLZ106" s="128"/>
      <c r="OMA106" s="128"/>
      <c r="OMB106" s="128"/>
      <c r="OMC106" s="128"/>
      <c r="OVC106" s="128"/>
      <c r="OVD106" s="128"/>
      <c r="OVL106" s="128"/>
      <c r="OVM106" s="128"/>
      <c r="OVN106" s="128"/>
      <c r="OVO106" s="128"/>
      <c r="OVP106" s="128"/>
      <c r="OVQ106" s="128"/>
      <c r="OVR106" s="128"/>
      <c r="OVS106" s="128"/>
      <c r="OVT106" s="128"/>
      <c r="OVU106" s="128"/>
      <c r="OVV106" s="128"/>
      <c r="OVW106" s="128"/>
      <c r="OVX106" s="128"/>
      <c r="OVY106" s="128"/>
      <c r="PEY106" s="128"/>
      <c r="PEZ106" s="128"/>
      <c r="PFH106" s="128"/>
      <c r="PFI106" s="128"/>
      <c r="PFJ106" s="128"/>
      <c r="PFK106" s="128"/>
      <c r="PFL106" s="128"/>
      <c r="PFM106" s="128"/>
      <c r="PFN106" s="128"/>
      <c r="PFO106" s="128"/>
      <c r="PFP106" s="128"/>
      <c r="PFQ106" s="128"/>
      <c r="PFR106" s="128"/>
      <c r="PFS106" s="128"/>
      <c r="PFT106" s="128"/>
      <c r="PFU106" s="128"/>
      <c r="POU106" s="128"/>
      <c r="POV106" s="128"/>
      <c r="PPD106" s="128"/>
      <c r="PPE106" s="128"/>
      <c r="PPF106" s="128"/>
      <c r="PPG106" s="128"/>
      <c r="PPH106" s="128"/>
      <c r="PPI106" s="128"/>
      <c r="PPJ106" s="128"/>
      <c r="PPK106" s="128"/>
      <c r="PPL106" s="128"/>
      <c r="PPM106" s="128"/>
      <c r="PPN106" s="128"/>
      <c r="PPO106" s="128"/>
      <c r="PPP106" s="128"/>
      <c r="PPQ106" s="128"/>
      <c r="PYQ106" s="128"/>
      <c r="PYR106" s="128"/>
      <c r="PYZ106" s="128"/>
      <c r="PZA106" s="128"/>
      <c r="PZB106" s="128"/>
      <c r="PZC106" s="128"/>
      <c r="PZD106" s="128"/>
      <c r="PZE106" s="128"/>
      <c r="PZF106" s="128"/>
      <c r="PZG106" s="128"/>
      <c r="PZH106" s="128"/>
      <c r="PZI106" s="128"/>
      <c r="PZJ106" s="128"/>
      <c r="PZK106" s="128"/>
      <c r="PZL106" s="128"/>
      <c r="PZM106" s="128"/>
      <c r="QIM106" s="128"/>
      <c r="QIN106" s="128"/>
      <c r="QIV106" s="128"/>
      <c r="QIW106" s="128"/>
      <c r="QIX106" s="128"/>
      <c r="QIY106" s="128"/>
      <c r="QIZ106" s="128"/>
      <c r="QJA106" s="128"/>
      <c r="QJB106" s="128"/>
      <c r="QJC106" s="128"/>
      <c r="QJD106" s="128"/>
      <c r="QJE106" s="128"/>
      <c r="QJF106" s="128"/>
      <c r="QJG106" s="128"/>
      <c r="QJH106" s="128"/>
      <c r="QJI106" s="128"/>
      <c r="QSI106" s="128"/>
      <c r="QSJ106" s="128"/>
      <c r="QSR106" s="128"/>
      <c r="QSS106" s="128"/>
      <c r="QST106" s="128"/>
      <c r="QSU106" s="128"/>
      <c r="QSV106" s="128"/>
      <c r="QSW106" s="128"/>
      <c r="QSX106" s="128"/>
      <c r="QSY106" s="128"/>
      <c r="QSZ106" s="128"/>
      <c r="QTA106" s="128"/>
      <c r="QTB106" s="128"/>
      <c r="QTC106" s="128"/>
      <c r="QTD106" s="128"/>
      <c r="QTE106" s="128"/>
      <c r="RCE106" s="128"/>
      <c r="RCF106" s="128"/>
      <c r="RCN106" s="128"/>
      <c r="RCO106" s="128"/>
      <c r="RCP106" s="128"/>
      <c r="RCQ106" s="128"/>
      <c r="RCR106" s="128"/>
      <c r="RCS106" s="128"/>
      <c r="RCT106" s="128"/>
      <c r="RCU106" s="128"/>
      <c r="RCV106" s="128"/>
      <c r="RCW106" s="128"/>
      <c r="RCX106" s="128"/>
      <c r="RCY106" s="128"/>
      <c r="RCZ106" s="128"/>
      <c r="RDA106" s="128"/>
      <c r="RMA106" s="128"/>
      <c r="RMB106" s="128"/>
      <c r="RMJ106" s="128"/>
      <c r="RMK106" s="128"/>
      <c r="RML106" s="128"/>
      <c r="RMM106" s="128"/>
      <c r="RMN106" s="128"/>
      <c r="RMO106" s="128"/>
      <c r="RMP106" s="128"/>
      <c r="RMQ106" s="128"/>
      <c r="RMR106" s="128"/>
      <c r="RMS106" s="128"/>
      <c r="RMT106" s="128"/>
      <c r="RMU106" s="128"/>
      <c r="RMV106" s="128"/>
      <c r="RMW106" s="128"/>
      <c r="RVW106" s="128"/>
      <c r="RVX106" s="128"/>
      <c r="RWF106" s="128"/>
      <c r="RWG106" s="128"/>
      <c r="RWH106" s="128"/>
      <c r="RWI106" s="128"/>
      <c r="RWJ106" s="128"/>
      <c r="RWK106" s="128"/>
      <c r="RWL106" s="128"/>
      <c r="RWM106" s="128"/>
      <c r="RWN106" s="128"/>
      <c r="RWO106" s="128"/>
      <c r="RWP106" s="128"/>
      <c r="RWQ106" s="128"/>
      <c r="RWR106" s="128"/>
      <c r="RWS106" s="128"/>
      <c r="SFS106" s="128"/>
      <c r="SFT106" s="128"/>
      <c r="SGB106" s="128"/>
      <c r="SGC106" s="128"/>
      <c r="SGD106" s="128"/>
      <c r="SGE106" s="128"/>
      <c r="SGF106" s="128"/>
      <c r="SGG106" s="128"/>
      <c r="SGH106" s="128"/>
      <c r="SGI106" s="128"/>
      <c r="SGJ106" s="128"/>
      <c r="SGK106" s="128"/>
      <c r="SGL106" s="128"/>
      <c r="SGM106" s="128"/>
      <c r="SGN106" s="128"/>
      <c r="SGO106" s="128"/>
      <c r="SPO106" s="128"/>
      <c r="SPP106" s="128"/>
      <c r="SPX106" s="128"/>
      <c r="SPY106" s="128"/>
      <c r="SPZ106" s="128"/>
      <c r="SQA106" s="128"/>
      <c r="SQB106" s="128"/>
      <c r="SQC106" s="128"/>
      <c r="SQD106" s="128"/>
      <c r="SQE106" s="128"/>
      <c r="SQF106" s="128"/>
      <c r="SQG106" s="128"/>
      <c r="SQH106" s="128"/>
      <c r="SQI106" s="128"/>
      <c r="SQJ106" s="128"/>
      <c r="SQK106" s="128"/>
      <c r="SZK106" s="128"/>
      <c r="SZL106" s="128"/>
      <c r="SZT106" s="128"/>
      <c r="SZU106" s="128"/>
      <c r="SZV106" s="128"/>
      <c r="SZW106" s="128"/>
      <c r="SZX106" s="128"/>
      <c r="SZY106" s="128"/>
      <c r="SZZ106" s="128"/>
      <c r="TAA106" s="128"/>
      <c r="TAB106" s="128"/>
      <c r="TAC106" s="128"/>
      <c r="TAD106" s="128"/>
      <c r="TAE106" s="128"/>
      <c r="TAF106" s="128"/>
      <c r="TAG106" s="128"/>
      <c r="TJG106" s="128"/>
      <c r="TJH106" s="128"/>
      <c r="TJP106" s="128"/>
      <c r="TJQ106" s="128"/>
      <c r="TJR106" s="128"/>
      <c r="TJS106" s="128"/>
      <c r="TJT106" s="128"/>
      <c r="TJU106" s="128"/>
      <c r="TJV106" s="128"/>
      <c r="TJW106" s="128"/>
      <c r="TJX106" s="128"/>
      <c r="TJY106" s="128"/>
      <c r="TJZ106" s="128"/>
      <c r="TKA106" s="128"/>
      <c r="TKB106" s="128"/>
      <c r="TKC106" s="128"/>
      <c r="TTC106" s="128"/>
      <c r="TTD106" s="128"/>
      <c r="TTL106" s="128"/>
      <c r="TTM106" s="128"/>
      <c r="TTN106" s="128"/>
      <c r="TTO106" s="128"/>
      <c r="TTP106" s="128"/>
      <c r="TTQ106" s="128"/>
      <c r="TTR106" s="128"/>
      <c r="TTS106" s="128"/>
      <c r="TTT106" s="128"/>
      <c r="TTU106" s="128"/>
      <c r="TTV106" s="128"/>
      <c r="TTW106" s="128"/>
      <c r="TTX106" s="128"/>
      <c r="TTY106" s="128"/>
      <c r="UCY106" s="128"/>
      <c r="UCZ106" s="128"/>
      <c r="UDH106" s="128"/>
      <c r="UDI106" s="128"/>
      <c r="UDJ106" s="128"/>
      <c r="UDK106" s="128"/>
      <c r="UDL106" s="128"/>
      <c r="UDM106" s="128"/>
      <c r="UDN106" s="128"/>
      <c r="UDO106" s="128"/>
      <c r="UDP106" s="128"/>
      <c r="UDQ106" s="128"/>
      <c r="UDR106" s="128"/>
      <c r="UDS106" s="128"/>
      <c r="UDT106" s="128"/>
      <c r="UDU106" s="128"/>
      <c r="UMU106" s="128"/>
      <c r="UMV106" s="128"/>
      <c r="UND106" s="128"/>
      <c r="UNE106" s="128"/>
      <c r="UNF106" s="128"/>
      <c r="UNG106" s="128"/>
      <c r="UNH106" s="128"/>
      <c r="UNI106" s="128"/>
      <c r="UNJ106" s="128"/>
      <c r="UNK106" s="128"/>
      <c r="UNL106" s="128"/>
      <c r="UNM106" s="128"/>
      <c r="UNN106" s="128"/>
      <c r="UNO106" s="128"/>
      <c r="UNP106" s="128"/>
      <c r="UNQ106" s="128"/>
      <c r="UWQ106" s="128"/>
      <c r="UWR106" s="128"/>
      <c r="UWZ106" s="128"/>
      <c r="UXA106" s="128"/>
      <c r="UXB106" s="128"/>
      <c r="UXC106" s="128"/>
      <c r="UXD106" s="128"/>
      <c r="UXE106" s="128"/>
      <c r="UXF106" s="128"/>
      <c r="UXG106" s="128"/>
      <c r="UXH106" s="128"/>
      <c r="UXI106" s="128"/>
      <c r="UXJ106" s="128"/>
      <c r="UXK106" s="128"/>
      <c r="UXL106" s="128"/>
      <c r="UXM106" s="128"/>
      <c r="VGM106" s="128"/>
      <c r="VGN106" s="128"/>
      <c r="VGV106" s="128"/>
      <c r="VGW106" s="128"/>
      <c r="VGX106" s="128"/>
      <c r="VGY106" s="128"/>
      <c r="VGZ106" s="128"/>
      <c r="VHA106" s="128"/>
      <c r="VHB106" s="128"/>
      <c r="VHC106" s="128"/>
      <c r="VHD106" s="128"/>
      <c r="VHE106" s="128"/>
      <c r="VHF106" s="128"/>
      <c r="VHG106" s="128"/>
      <c r="VHH106" s="128"/>
      <c r="VHI106" s="128"/>
      <c r="VQI106" s="128"/>
      <c r="VQJ106" s="128"/>
      <c r="VQR106" s="128"/>
      <c r="VQS106" s="128"/>
      <c r="VQT106" s="128"/>
      <c r="VQU106" s="128"/>
      <c r="VQV106" s="128"/>
      <c r="VQW106" s="128"/>
      <c r="VQX106" s="128"/>
      <c r="VQY106" s="128"/>
      <c r="VQZ106" s="128"/>
      <c r="VRA106" s="128"/>
      <c r="VRB106" s="128"/>
      <c r="VRC106" s="128"/>
      <c r="VRD106" s="128"/>
      <c r="VRE106" s="128"/>
      <c r="WAE106" s="128"/>
      <c r="WAF106" s="128"/>
      <c r="WAN106" s="128"/>
      <c r="WAO106" s="128"/>
      <c r="WAP106" s="128"/>
      <c r="WAQ106" s="128"/>
      <c r="WAR106" s="128"/>
      <c r="WAS106" s="128"/>
      <c r="WAT106" s="128"/>
      <c r="WAU106" s="128"/>
      <c r="WAV106" s="128"/>
      <c r="WAW106" s="128"/>
      <c r="WAX106" s="128"/>
      <c r="WAY106" s="128"/>
      <c r="WAZ106" s="128"/>
      <c r="WBA106" s="128"/>
      <c r="WKA106" s="128"/>
      <c r="WKB106" s="128"/>
      <c r="WKJ106" s="128"/>
      <c r="WKK106" s="128"/>
      <c r="WKL106" s="128"/>
      <c r="WKM106" s="128"/>
      <c r="WKN106" s="128"/>
      <c r="WKO106" s="128"/>
      <c r="WKP106" s="128"/>
      <c r="WKQ106" s="128"/>
      <c r="WKR106" s="128"/>
      <c r="WKS106" s="128"/>
      <c r="WKT106" s="128"/>
      <c r="WKU106" s="128"/>
      <c r="WKV106" s="128"/>
      <c r="WKW106" s="128"/>
      <c r="WTW106" s="128"/>
      <c r="WTX106" s="128"/>
      <c r="WUF106" s="128"/>
      <c r="WUG106" s="128"/>
      <c r="WUH106" s="128"/>
      <c r="WUI106" s="128"/>
      <c r="WUJ106" s="128"/>
      <c r="WUK106" s="128"/>
      <c r="WUL106" s="128"/>
      <c r="WUM106" s="128"/>
      <c r="WUN106" s="128"/>
      <c r="WUO106" s="128"/>
      <c r="WUP106" s="128"/>
      <c r="WUQ106" s="128"/>
      <c r="WUR106" s="128"/>
      <c r="WUS106" s="128"/>
    </row>
    <row r="107" spans="1:1009 1243:2033 2267:3057 3291:4081 4315:5105 5339:6129 6363:7153 7387:8177 8411:9201 9435:10225 10459:11249 11483:12273 12507:13297 13531:14321 14555:15345 15579:16113" ht="66.75" customHeight="1" outlineLevel="1">
      <c r="A107" s="137"/>
      <c r="B107" s="263" t="s">
        <v>427</v>
      </c>
      <c r="C107" s="248"/>
      <c r="D107" s="258">
        <v>69.388000000000005</v>
      </c>
      <c r="E107" s="257"/>
      <c r="F107" s="258">
        <v>69.388000000000005</v>
      </c>
      <c r="G107" s="245">
        <v>0</v>
      </c>
      <c r="H107" s="229">
        <f t="shared" si="6"/>
        <v>65.424000000000007</v>
      </c>
      <c r="I107" s="247"/>
      <c r="J107" s="275">
        <f>65424000/1000000</f>
        <v>65.424000000000007</v>
      </c>
      <c r="K107" s="247"/>
      <c r="L107" s="247"/>
      <c r="M107" s="248"/>
      <c r="HK107" s="128"/>
      <c r="HL107" s="128"/>
      <c r="HT107" s="128"/>
      <c r="HU107" s="128"/>
      <c r="HV107" s="128"/>
      <c r="HW107" s="128"/>
      <c r="HX107" s="128"/>
      <c r="HY107" s="128"/>
      <c r="HZ107" s="128"/>
      <c r="IA107" s="128"/>
      <c r="IB107" s="128"/>
      <c r="IC107" s="128"/>
      <c r="ID107" s="128"/>
      <c r="IE107" s="128"/>
      <c r="IF107" s="128"/>
      <c r="IG107" s="128"/>
      <c r="RG107" s="128"/>
      <c r="RH107" s="128"/>
      <c r="RP107" s="128"/>
      <c r="RQ107" s="128"/>
      <c r="RR107" s="128"/>
      <c r="RS107" s="128"/>
      <c r="RT107" s="128"/>
      <c r="RU107" s="128"/>
      <c r="RV107" s="128"/>
      <c r="RW107" s="128"/>
      <c r="RX107" s="128"/>
      <c r="RY107" s="128"/>
      <c r="RZ107" s="128"/>
      <c r="SA107" s="128"/>
      <c r="SB107" s="128"/>
      <c r="SC107" s="128"/>
      <c r="ABC107" s="128"/>
      <c r="ABD107" s="128"/>
      <c r="ABL107" s="128"/>
      <c r="ABM107" s="128"/>
      <c r="ABN107" s="128"/>
      <c r="ABO107" s="128"/>
      <c r="ABP107" s="128"/>
      <c r="ABQ107" s="128"/>
      <c r="ABR107" s="128"/>
      <c r="ABS107" s="128"/>
      <c r="ABT107" s="128"/>
      <c r="ABU107" s="128"/>
      <c r="ABV107" s="128"/>
      <c r="ABW107" s="128"/>
      <c r="ABX107" s="128"/>
      <c r="ABY107" s="128"/>
      <c r="AKY107" s="128"/>
      <c r="AKZ107" s="128"/>
      <c r="ALH107" s="128"/>
      <c r="ALI107" s="128"/>
      <c r="ALJ107" s="128"/>
      <c r="ALK107" s="128"/>
      <c r="ALL107" s="128"/>
      <c r="ALM107" s="128"/>
      <c r="ALN107" s="128"/>
      <c r="ALO107" s="128"/>
      <c r="ALP107" s="128"/>
      <c r="ALQ107" s="128"/>
      <c r="ALR107" s="128"/>
      <c r="ALS107" s="128"/>
      <c r="ALT107" s="128"/>
      <c r="ALU107" s="128"/>
      <c r="AUU107" s="128"/>
      <c r="AUV107" s="128"/>
      <c r="AVD107" s="128"/>
      <c r="AVE107" s="128"/>
      <c r="AVF107" s="128"/>
      <c r="AVG107" s="128"/>
      <c r="AVH107" s="128"/>
      <c r="AVI107" s="128"/>
      <c r="AVJ107" s="128"/>
      <c r="AVK107" s="128"/>
      <c r="AVL107" s="128"/>
      <c r="AVM107" s="128"/>
      <c r="AVN107" s="128"/>
      <c r="AVO107" s="128"/>
      <c r="AVP107" s="128"/>
      <c r="AVQ107" s="128"/>
      <c r="BEQ107" s="128"/>
      <c r="BER107" s="128"/>
      <c r="BEZ107" s="128"/>
      <c r="BFA107" s="128"/>
      <c r="BFB107" s="128"/>
      <c r="BFC107" s="128"/>
      <c r="BFD107" s="128"/>
      <c r="BFE107" s="128"/>
      <c r="BFF107" s="128"/>
      <c r="BFG107" s="128"/>
      <c r="BFH107" s="128"/>
      <c r="BFI107" s="128"/>
      <c r="BFJ107" s="128"/>
      <c r="BFK107" s="128"/>
      <c r="BFL107" s="128"/>
      <c r="BFM107" s="128"/>
      <c r="BOM107" s="128"/>
      <c r="BON107" s="128"/>
      <c r="BOV107" s="128"/>
      <c r="BOW107" s="128"/>
      <c r="BOX107" s="128"/>
      <c r="BOY107" s="128"/>
      <c r="BOZ107" s="128"/>
      <c r="BPA107" s="128"/>
      <c r="BPB107" s="128"/>
      <c r="BPC107" s="128"/>
      <c r="BPD107" s="128"/>
      <c r="BPE107" s="128"/>
      <c r="BPF107" s="128"/>
      <c r="BPG107" s="128"/>
      <c r="BPH107" s="128"/>
      <c r="BPI107" s="128"/>
      <c r="BYI107" s="128"/>
      <c r="BYJ107" s="128"/>
      <c r="BYR107" s="128"/>
      <c r="BYS107" s="128"/>
      <c r="BYT107" s="128"/>
      <c r="BYU107" s="128"/>
      <c r="BYV107" s="128"/>
      <c r="BYW107" s="128"/>
      <c r="BYX107" s="128"/>
      <c r="BYY107" s="128"/>
      <c r="BYZ107" s="128"/>
      <c r="BZA107" s="128"/>
      <c r="BZB107" s="128"/>
      <c r="BZC107" s="128"/>
      <c r="BZD107" s="128"/>
      <c r="BZE107" s="128"/>
      <c r="CIE107" s="128"/>
      <c r="CIF107" s="128"/>
      <c r="CIN107" s="128"/>
      <c r="CIO107" s="128"/>
      <c r="CIP107" s="128"/>
      <c r="CIQ107" s="128"/>
      <c r="CIR107" s="128"/>
      <c r="CIS107" s="128"/>
      <c r="CIT107" s="128"/>
      <c r="CIU107" s="128"/>
      <c r="CIV107" s="128"/>
      <c r="CIW107" s="128"/>
      <c r="CIX107" s="128"/>
      <c r="CIY107" s="128"/>
      <c r="CIZ107" s="128"/>
      <c r="CJA107" s="128"/>
      <c r="CSA107" s="128"/>
      <c r="CSB107" s="128"/>
      <c r="CSJ107" s="128"/>
      <c r="CSK107" s="128"/>
      <c r="CSL107" s="128"/>
      <c r="CSM107" s="128"/>
      <c r="CSN107" s="128"/>
      <c r="CSO107" s="128"/>
      <c r="CSP107" s="128"/>
      <c r="CSQ107" s="128"/>
      <c r="CSR107" s="128"/>
      <c r="CSS107" s="128"/>
      <c r="CST107" s="128"/>
      <c r="CSU107" s="128"/>
      <c r="CSV107" s="128"/>
      <c r="CSW107" s="128"/>
      <c r="DBW107" s="128"/>
      <c r="DBX107" s="128"/>
      <c r="DCF107" s="128"/>
      <c r="DCG107" s="128"/>
      <c r="DCH107" s="128"/>
      <c r="DCI107" s="128"/>
      <c r="DCJ107" s="128"/>
      <c r="DCK107" s="128"/>
      <c r="DCL107" s="128"/>
      <c r="DCM107" s="128"/>
      <c r="DCN107" s="128"/>
      <c r="DCO107" s="128"/>
      <c r="DCP107" s="128"/>
      <c r="DCQ107" s="128"/>
      <c r="DCR107" s="128"/>
      <c r="DCS107" s="128"/>
      <c r="DLS107" s="128"/>
      <c r="DLT107" s="128"/>
      <c r="DMB107" s="128"/>
      <c r="DMC107" s="128"/>
      <c r="DMD107" s="128"/>
      <c r="DME107" s="128"/>
      <c r="DMF107" s="128"/>
      <c r="DMG107" s="128"/>
      <c r="DMH107" s="128"/>
      <c r="DMI107" s="128"/>
      <c r="DMJ107" s="128"/>
      <c r="DMK107" s="128"/>
      <c r="DML107" s="128"/>
      <c r="DMM107" s="128"/>
      <c r="DMN107" s="128"/>
      <c r="DMO107" s="128"/>
      <c r="DVO107" s="128"/>
      <c r="DVP107" s="128"/>
      <c r="DVX107" s="128"/>
      <c r="DVY107" s="128"/>
      <c r="DVZ107" s="128"/>
      <c r="DWA107" s="128"/>
      <c r="DWB107" s="128"/>
      <c r="DWC107" s="128"/>
      <c r="DWD107" s="128"/>
      <c r="DWE107" s="128"/>
      <c r="DWF107" s="128"/>
      <c r="DWG107" s="128"/>
      <c r="DWH107" s="128"/>
      <c r="DWI107" s="128"/>
      <c r="DWJ107" s="128"/>
      <c r="DWK107" s="128"/>
      <c r="EFK107" s="128"/>
      <c r="EFL107" s="128"/>
      <c r="EFT107" s="128"/>
      <c r="EFU107" s="128"/>
      <c r="EFV107" s="128"/>
      <c r="EFW107" s="128"/>
      <c r="EFX107" s="128"/>
      <c r="EFY107" s="128"/>
      <c r="EFZ107" s="128"/>
      <c r="EGA107" s="128"/>
      <c r="EGB107" s="128"/>
      <c r="EGC107" s="128"/>
      <c r="EGD107" s="128"/>
      <c r="EGE107" s="128"/>
      <c r="EGF107" s="128"/>
      <c r="EGG107" s="128"/>
      <c r="EPG107" s="128"/>
      <c r="EPH107" s="128"/>
      <c r="EPP107" s="128"/>
      <c r="EPQ107" s="128"/>
      <c r="EPR107" s="128"/>
      <c r="EPS107" s="128"/>
      <c r="EPT107" s="128"/>
      <c r="EPU107" s="128"/>
      <c r="EPV107" s="128"/>
      <c r="EPW107" s="128"/>
      <c r="EPX107" s="128"/>
      <c r="EPY107" s="128"/>
      <c r="EPZ107" s="128"/>
      <c r="EQA107" s="128"/>
      <c r="EQB107" s="128"/>
      <c r="EQC107" s="128"/>
      <c r="EZC107" s="128"/>
      <c r="EZD107" s="128"/>
      <c r="EZL107" s="128"/>
      <c r="EZM107" s="128"/>
      <c r="EZN107" s="128"/>
      <c r="EZO107" s="128"/>
      <c r="EZP107" s="128"/>
      <c r="EZQ107" s="128"/>
      <c r="EZR107" s="128"/>
      <c r="EZS107" s="128"/>
      <c r="EZT107" s="128"/>
      <c r="EZU107" s="128"/>
      <c r="EZV107" s="128"/>
      <c r="EZW107" s="128"/>
      <c r="EZX107" s="128"/>
      <c r="EZY107" s="128"/>
      <c r="FIY107" s="128"/>
      <c r="FIZ107" s="128"/>
      <c r="FJH107" s="128"/>
      <c r="FJI107" s="128"/>
      <c r="FJJ107" s="128"/>
      <c r="FJK107" s="128"/>
      <c r="FJL107" s="128"/>
      <c r="FJM107" s="128"/>
      <c r="FJN107" s="128"/>
      <c r="FJO107" s="128"/>
      <c r="FJP107" s="128"/>
      <c r="FJQ107" s="128"/>
      <c r="FJR107" s="128"/>
      <c r="FJS107" s="128"/>
      <c r="FJT107" s="128"/>
      <c r="FJU107" s="128"/>
      <c r="FSU107" s="128"/>
      <c r="FSV107" s="128"/>
      <c r="FTD107" s="128"/>
      <c r="FTE107" s="128"/>
      <c r="FTF107" s="128"/>
      <c r="FTG107" s="128"/>
      <c r="FTH107" s="128"/>
      <c r="FTI107" s="128"/>
      <c r="FTJ107" s="128"/>
      <c r="FTK107" s="128"/>
      <c r="FTL107" s="128"/>
      <c r="FTM107" s="128"/>
      <c r="FTN107" s="128"/>
      <c r="FTO107" s="128"/>
      <c r="FTP107" s="128"/>
      <c r="FTQ107" s="128"/>
      <c r="GCQ107" s="128"/>
      <c r="GCR107" s="128"/>
      <c r="GCZ107" s="128"/>
      <c r="GDA107" s="128"/>
      <c r="GDB107" s="128"/>
      <c r="GDC107" s="128"/>
      <c r="GDD107" s="128"/>
      <c r="GDE107" s="128"/>
      <c r="GDF107" s="128"/>
      <c r="GDG107" s="128"/>
      <c r="GDH107" s="128"/>
      <c r="GDI107" s="128"/>
      <c r="GDJ107" s="128"/>
      <c r="GDK107" s="128"/>
      <c r="GDL107" s="128"/>
      <c r="GDM107" s="128"/>
      <c r="GMM107" s="128"/>
      <c r="GMN107" s="128"/>
      <c r="GMV107" s="128"/>
      <c r="GMW107" s="128"/>
      <c r="GMX107" s="128"/>
      <c r="GMY107" s="128"/>
      <c r="GMZ107" s="128"/>
      <c r="GNA107" s="128"/>
      <c r="GNB107" s="128"/>
      <c r="GNC107" s="128"/>
      <c r="GND107" s="128"/>
      <c r="GNE107" s="128"/>
      <c r="GNF107" s="128"/>
      <c r="GNG107" s="128"/>
      <c r="GNH107" s="128"/>
      <c r="GNI107" s="128"/>
      <c r="GWI107" s="128"/>
      <c r="GWJ107" s="128"/>
      <c r="GWR107" s="128"/>
      <c r="GWS107" s="128"/>
      <c r="GWT107" s="128"/>
      <c r="GWU107" s="128"/>
      <c r="GWV107" s="128"/>
      <c r="GWW107" s="128"/>
      <c r="GWX107" s="128"/>
      <c r="GWY107" s="128"/>
      <c r="GWZ107" s="128"/>
      <c r="GXA107" s="128"/>
      <c r="GXB107" s="128"/>
      <c r="GXC107" s="128"/>
      <c r="GXD107" s="128"/>
      <c r="GXE107" s="128"/>
      <c r="HGE107" s="128"/>
      <c r="HGF107" s="128"/>
      <c r="HGN107" s="128"/>
      <c r="HGO107" s="128"/>
      <c r="HGP107" s="128"/>
      <c r="HGQ107" s="128"/>
      <c r="HGR107" s="128"/>
      <c r="HGS107" s="128"/>
      <c r="HGT107" s="128"/>
      <c r="HGU107" s="128"/>
      <c r="HGV107" s="128"/>
      <c r="HGW107" s="128"/>
      <c r="HGX107" s="128"/>
      <c r="HGY107" s="128"/>
      <c r="HGZ107" s="128"/>
      <c r="HHA107" s="128"/>
      <c r="HQA107" s="128"/>
      <c r="HQB107" s="128"/>
      <c r="HQJ107" s="128"/>
      <c r="HQK107" s="128"/>
      <c r="HQL107" s="128"/>
      <c r="HQM107" s="128"/>
      <c r="HQN107" s="128"/>
      <c r="HQO107" s="128"/>
      <c r="HQP107" s="128"/>
      <c r="HQQ107" s="128"/>
      <c r="HQR107" s="128"/>
      <c r="HQS107" s="128"/>
      <c r="HQT107" s="128"/>
      <c r="HQU107" s="128"/>
      <c r="HQV107" s="128"/>
      <c r="HQW107" s="128"/>
      <c r="HZW107" s="128"/>
      <c r="HZX107" s="128"/>
      <c r="IAF107" s="128"/>
      <c r="IAG107" s="128"/>
      <c r="IAH107" s="128"/>
      <c r="IAI107" s="128"/>
      <c r="IAJ107" s="128"/>
      <c r="IAK107" s="128"/>
      <c r="IAL107" s="128"/>
      <c r="IAM107" s="128"/>
      <c r="IAN107" s="128"/>
      <c r="IAO107" s="128"/>
      <c r="IAP107" s="128"/>
      <c r="IAQ107" s="128"/>
      <c r="IAR107" s="128"/>
      <c r="IAS107" s="128"/>
      <c r="IJS107" s="128"/>
      <c r="IJT107" s="128"/>
      <c r="IKB107" s="128"/>
      <c r="IKC107" s="128"/>
      <c r="IKD107" s="128"/>
      <c r="IKE107" s="128"/>
      <c r="IKF107" s="128"/>
      <c r="IKG107" s="128"/>
      <c r="IKH107" s="128"/>
      <c r="IKI107" s="128"/>
      <c r="IKJ107" s="128"/>
      <c r="IKK107" s="128"/>
      <c r="IKL107" s="128"/>
      <c r="IKM107" s="128"/>
      <c r="IKN107" s="128"/>
      <c r="IKO107" s="128"/>
      <c r="ITO107" s="128"/>
      <c r="ITP107" s="128"/>
      <c r="ITX107" s="128"/>
      <c r="ITY107" s="128"/>
      <c r="ITZ107" s="128"/>
      <c r="IUA107" s="128"/>
      <c r="IUB107" s="128"/>
      <c r="IUC107" s="128"/>
      <c r="IUD107" s="128"/>
      <c r="IUE107" s="128"/>
      <c r="IUF107" s="128"/>
      <c r="IUG107" s="128"/>
      <c r="IUH107" s="128"/>
      <c r="IUI107" s="128"/>
      <c r="IUJ107" s="128"/>
      <c r="IUK107" s="128"/>
      <c r="JDK107" s="128"/>
      <c r="JDL107" s="128"/>
      <c r="JDT107" s="128"/>
      <c r="JDU107" s="128"/>
      <c r="JDV107" s="128"/>
      <c r="JDW107" s="128"/>
      <c r="JDX107" s="128"/>
      <c r="JDY107" s="128"/>
      <c r="JDZ107" s="128"/>
      <c r="JEA107" s="128"/>
      <c r="JEB107" s="128"/>
      <c r="JEC107" s="128"/>
      <c r="JED107" s="128"/>
      <c r="JEE107" s="128"/>
      <c r="JEF107" s="128"/>
      <c r="JEG107" s="128"/>
      <c r="JNG107" s="128"/>
      <c r="JNH107" s="128"/>
      <c r="JNP107" s="128"/>
      <c r="JNQ107" s="128"/>
      <c r="JNR107" s="128"/>
      <c r="JNS107" s="128"/>
      <c r="JNT107" s="128"/>
      <c r="JNU107" s="128"/>
      <c r="JNV107" s="128"/>
      <c r="JNW107" s="128"/>
      <c r="JNX107" s="128"/>
      <c r="JNY107" s="128"/>
      <c r="JNZ107" s="128"/>
      <c r="JOA107" s="128"/>
      <c r="JOB107" s="128"/>
      <c r="JOC107" s="128"/>
      <c r="JXC107" s="128"/>
      <c r="JXD107" s="128"/>
      <c r="JXL107" s="128"/>
      <c r="JXM107" s="128"/>
      <c r="JXN107" s="128"/>
      <c r="JXO107" s="128"/>
      <c r="JXP107" s="128"/>
      <c r="JXQ107" s="128"/>
      <c r="JXR107" s="128"/>
      <c r="JXS107" s="128"/>
      <c r="JXT107" s="128"/>
      <c r="JXU107" s="128"/>
      <c r="JXV107" s="128"/>
      <c r="JXW107" s="128"/>
      <c r="JXX107" s="128"/>
      <c r="JXY107" s="128"/>
      <c r="KGY107" s="128"/>
      <c r="KGZ107" s="128"/>
      <c r="KHH107" s="128"/>
      <c r="KHI107" s="128"/>
      <c r="KHJ107" s="128"/>
      <c r="KHK107" s="128"/>
      <c r="KHL107" s="128"/>
      <c r="KHM107" s="128"/>
      <c r="KHN107" s="128"/>
      <c r="KHO107" s="128"/>
      <c r="KHP107" s="128"/>
      <c r="KHQ107" s="128"/>
      <c r="KHR107" s="128"/>
      <c r="KHS107" s="128"/>
      <c r="KHT107" s="128"/>
      <c r="KHU107" s="128"/>
      <c r="KQU107" s="128"/>
      <c r="KQV107" s="128"/>
      <c r="KRD107" s="128"/>
      <c r="KRE107" s="128"/>
      <c r="KRF107" s="128"/>
      <c r="KRG107" s="128"/>
      <c r="KRH107" s="128"/>
      <c r="KRI107" s="128"/>
      <c r="KRJ107" s="128"/>
      <c r="KRK107" s="128"/>
      <c r="KRL107" s="128"/>
      <c r="KRM107" s="128"/>
      <c r="KRN107" s="128"/>
      <c r="KRO107" s="128"/>
      <c r="KRP107" s="128"/>
      <c r="KRQ107" s="128"/>
      <c r="LAQ107" s="128"/>
      <c r="LAR107" s="128"/>
      <c r="LAZ107" s="128"/>
      <c r="LBA107" s="128"/>
      <c r="LBB107" s="128"/>
      <c r="LBC107" s="128"/>
      <c r="LBD107" s="128"/>
      <c r="LBE107" s="128"/>
      <c r="LBF107" s="128"/>
      <c r="LBG107" s="128"/>
      <c r="LBH107" s="128"/>
      <c r="LBI107" s="128"/>
      <c r="LBJ107" s="128"/>
      <c r="LBK107" s="128"/>
      <c r="LBL107" s="128"/>
      <c r="LBM107" s="128"/>
      <c r="LKM107" s="128"/>
      <c r="LKN107" s="128"/>
      <c r="LKV107" s="128"/>
      <c r="LKW107" s="128"/>
      <c r="LKX107" s="128"/>
      <c r="LKY107" s="128"/>
      <c r="LKZ107" s="128"/>
      <c r="LLA107" s="128"/>
      <c r="LLB107" s="128"/>
      <c r="LLC107" s="128"/>
      <c r="LLD107" s="128"/>
      <c r="LLE107" s="128"/>
      <c r="LLF107" s="128"/>
      <c r="LLG107" s="128"/>
      <c r="LLH107" s="128"/>
      <c r="LLI107" s="128"/>
      <c r="LUI107" s="128"/>
      <c r="LUJ107" s="128"/>
      <c r="LUR107" s="128"/>
      <c r="LUS107" s="128"/>
      <c r="LUT107" s="128"/>
      <c r="LUU107" s="128"/>
      <c r="LUV107" s="128"/>
      <c r="LUW107" s="128"/>
      <c r="LUX107" s="128"/>
      <c r="LUY107" s="128"/>
      <c r="LUZ107" s="128"/>
      <c r="LVA107" s="128"/>
      <c r="LVB107" s="128"/>
      <c r="LVC107" s="128"/>
      <c r="LVD107" s="128"/>
      <c r="LVE107" s="128"/>
      <c r="MEE107" s="128"/>
      <c r="MEF107" s="128"/>
      <c r="MEN107" s="128"/>
      <c r="MEO107" s="128"/>
      <c r="MEP107" s="128"/>
      <c r="MEQ107" s="128"/>
      <c r="MER107" s="128"/>
      <c r="MES107" s="128"/>
      <c r="MET107" s="128"/>
      <c r="MEU107" s="128"/>
      <c r="MEV107" s="128"/>
      <c r="MEW107" s="128"/>
      <c r="MEX107" s="128"/>
      <c r="MEY107" s="128"/>
      <c r="MEZ107" s="128"/>
      <c r="MFA107" s="128"/>
      <c r="MOA107" s="128"/>
      <c r="MOB107" s="128"/>
      <c r="MOJ107" s="128"/>
      <c r="MOK107" s="128"/>
      <c r="MOL107" s="128"/>
      <c r="MOM107" s="128"/>
      <c r="MON107" s="128"/>
      <c r="MOO107" s="128"/>
      <c r="MOP107" s="128"/>
      <c r="MOQ107" s="128"/>
      <c r="MOR107" s="128"/>
      <c r="MOS107" s="128"/>
      <c r="MOT107" s="128"/>
      <c r="MOU107" s="128"/>
      <c r="MOV107" s="128"/>
      <c r="MOW107" s="128"/>
      <c r="MXW107" s="128"/>
      <c r="MXX107" s="128"/>
      <c r="MYF107" s="128"/>
      <c r="MYG107" s="128"/>
      <c r="MYH107" s="128"/>
      <c r="MYI107" s="128"/>
      <c r="MYJ107" s="128"/>
      <c r="MYK107" s="128"/>
      <c r="MYL107" s="128"/>
      <c r="MYM107" s="128"/>
      <c r="MYN107" s="128"/>
      <c r="MYO107" s="128"/>
      <c r="MYP107" s="128"/>
      <c r="MYQ107" s="128"/>
      <c r="MYR107" s="128"/>
      <c r="MYS107" s="128"/>
      <c r="NHS107" s="128"/>
      <c r="NHT107" s="128"/>
      <c r="NIB107" s="128"/>
      <c r="NIC107" s="128"/>
      <c r="NID107" s="128"/>
      <c r="NIE107" s="128"/>
      <c r="NIF107" s="128"/>
      <c r="NIG107" s="128"/>
      <c r="NIH107" s="128"/>
      <c r="NII107" s="128"/>
      <c r="NIJ107" s="128"/>
      <c r="NIK107" s="128"/>
      <c r="NIL107" s="128"/>
      <c r="NIM107" s="128"/>
      <c r="NIN107" s="128"/>
      <c r="NIO107" s="128"/>
      <c r="NRO107" s="128"/>
      <c r="NRP107" s="128"/>
      <c r="NRX107" s="128"/>
      <c r="NRY107" s="128"/>
      <c r="NRZ107" s="128"/>
      <c r="NSA107" s="128"/>
      <c r="NSB107" s="128"/>
      <c r="NSC107" s="128"/>
      <c r="NSD107" s="128"/>
      <c r="NSE107" s="128"/>
      <c r="NSF107" s="128"/>
      <c r="NSG107" s="128"/>
      <c r="NSH107" s="128"/>
      <c r="NSI107" s="128"/>
      <c r="NSJ107" s="128"/>
      <c r="NSK107" s="128"/>
      <c r="OBK107" s="128"/>
      <c r="OBL107" s="128"/>
      <c r="OBT107" s="128"/>
      <c r="OBU107" s="128"/>
      <c r="OBV107" s="128"/>
      <c r="OBW107" s="128"/>
      <c r="OBX107" s="128"/>
      <c r="OBY107" s="128"/>
      <c r="OBZ107" s="128"/>
      <c r="OCA107" s="128"/>
      <c r="OCB107" s="128"/>
      <c r="OCC107" s="128"/>
      <c r="OCD107" s="128"/>
      <c r="OCE107" s="128"/>
      <c r="OCF107" s="128"/>
      <c r="OCG107" s="128"/>
      <c r="OLG107" s="128"/>
      <c r="OLH107" s="128"/>
      <c r="OLP107" s="128"/>
      <c r="OLQ107" s="128"/>
      <c r="OLR107" s="128"/>
      <c r="OLS107" s="128"/>
      <c r="OLT107" s="128"/>
      <c r="OLU107" s="128"/>
      <c r="OLV107" s="128"/>
      <c r="OLW107" s="128"/>
      <c r="OLX107" s="128"/>
      <c r="OLY107" s="128"/>
      <c r="OLZ107" s="128"/>
      <c r="OMA107" s="128"/>
      <c r="OMB107" s="128"/>
      <c r="OMC107" s="128"/>
      <c r="OVC107" s="128"/>
      <c r="OVD107" s="128"/>
      <c r="OVL107" s="128"/>
      <c r="OVM107" s="128"/>
      <c r="OVN107" s="128"/>
      <c r="OVO107" s="128"/>
      <c r="OVP107" s="128"/>
      <c r="OVQ107" s="128"/>
      <c r="OVR107" s="128"/>
      <c r="OVS107" s="128"/>
      <c r="OVT107" s="128"/>
      <c r="OVU107" s="128"/>
      <c r="OVV107" s="128"/>
      <c r="OVW107" s="128"/>
      <c r="OVX107" s="128"/>
      <c r="OVY107" s="128"/>
      <c r="PEY107" s="128"/>
      <c r="PEZ107" s="128"/>
      <c r="PFH107" s="128"/>
      <c r="PFI107" s="128"/>
      <c r="PFJ107" s="128"/>
      <c r="PFK107" s="128"/>
      <c r="PFL107" s="128"/>
      <c r="PFM107" s="128"/>
      <c r="PFN107" s="128"/>
      <c r="PFO107" s="128"/>
      <c r="PFP107" s="128"/>
      <c r="PFQ107" s="128"/>
      <c r="PFR107" s="128"/>
      <c r="PFS107" s="128"/>
      <c r="PFT107" s="128"/>
      <c r="PFU107" s="128"/>
      <c r="POU107" s="128"/>
      <c r="POV107" s="128"/>
      <c r="PPD107" s="128"/>
      <c r="PPE107" s="128"/>
      <c r="PPF107" s="128"/>
      <c r="PPG107" s="128"/>
      <c r="PPH107" s="128"/>
      <c r="PPI107" s="128"/>
      <c r="PPJ107" s="128"/>
      <c r="PPK107" s="128"/>
      <c r="PPL107" s="128"/>
      <c r="PPM107" s="128"/>
      <c r="PPN107" s="128"/>
      <c r="PPO107" s="128"/>
      <c r="PPP107" s="128"/>
      <c r="PPQ107" s="128"/>
      <c r="PYQ107" s="128"/>
      <c r="PYR107" s="128"/>
      <c r="PYZ107" s="128"/>
      <c r="PZA107" s="128"/>
      <c r="PZB107" s="128"/>
      <c r="PZC107" s="128"/>
      <c r="PZD107" s="128"/>
      <c r="PZE107" s="128"/>
      <c r="PZF107" s="128"/>
      <c r="PZG107" s="128"/>
      <c r="PZH107" s="128"/>
      <c r="PZI107" s="128"/>
      <c r="PZJ107" s="128"/>
      <c r="PZK107" s="128"/>
      <c r="PZL107" s="128"/>
      <c r="PZM107" s="128"/>
      <c r="QIM107" s="128"/>
      <c r="QIN107" s="128"/>
      <c r="QIV107" s="128"/>
      <c r="QIW107" s="128"/>
      <c r="QIX107" s="128"/>
      <c r="QIY107" s="128"/>
      <c r="QIZ107" s="128"/>
      <c r="QJA107" s="128"/>
      <c r="QJB107" s="128"/>
      <c r="QJC107" s="128"/>
      <c r="QJD107" s="128"/>
      <c r="QJE107" s="128"/>
      <c r="QJF107" s="128"/>
      <c r="QJG107" s="128"/>
      <c r="QJH107" s="128"/>
      <c r="QJI107" s="128"/>
      <c r="QSI107" s="128"/>
      <c r="QSJ107" s="128"/>
      <c r="QSR107" s="128"/>
      <c r="QSS107" s="128"/>
      <c r="QST107" s="128"/>
      <c r="QSU107" s="128"/>
      <c r="QSV107" s="128"/>
      <c r="QSW107" s="128"/>
      <c r="QSX107" s="128"/>
      <c r="QSY107" s="128"/>
      <c r="QSZ107" s="128"/>
      <c r="QTA107" s="128"/>
      <c r="QTB107" s="128"/>
      <c r="QTC107" s="128"/>
      <c r="QTD107" s="128"/>
      <c r="QTE107" s="128"/>
      <c r="RCE107" s="128"/>
      <c r="RCF107" s="128"/>
      <c r="RCN107" s="128"/>
      <c r="RCO107" s="128"/>
      <c r="RCP107" s="128"/>
      <c r="RCQ107" s="128"/>
      <c r="RCR107" s="128"/>
      <c r="RCS107" s="128"/>
      <c r="RCT107" s="128"/>
      <c r="RCU107" s="128"/>
      <c r="RCV107" s="128"/>
      <c r="RCW107" s="128"/>
      <c r="RCX107" s="128"/>
      <c r="RCY107" s="128"/>
      <c r="RCZ107" s="128"/>
      <c r="RDA107" s="128"/>
      <c r="RMA107" s="128"/>
      <c r="RMB107" s="128"/>
      <c r="RMJ107" s="128"/>
      <c r="RMK107" s="128"/>
      <c r="RML107" s="128"/>
      <c r="RMM107" s="128"/>
      <c r="RMN107" s="128"/>
      <c r="RMO107" s="128"/>
      <c r="RMP107" s="128"/>
      <c r="RMQ107" s="128"/>
      <c r="RMR107" s="128"/>
      <c r="RMS107" s="128"/>
      <c r="RMT107" s="128"/>
      <c r="RMU107" s="128"/>
      <c r="RMV107" s="128"/>
      <c r="RMW107" s="128"/>
      <c r="RVW107" s="128"/>
      <c r="RVX107" s="128"/>
      <c r="RWF107" s="128"/>
      <c r="RWG107" s="128"/>
      <c r="RWH107" s="128"/>
      <c r="RWI107" s="128"/>
      <c r="RWJ107" s="128"/>
      <c r="RWK107" s="128"/>
      <c r="RWL107" s="128"/>
      <c r="RWM107" s="128"/>
      <c r="RWN107" s="128"/>
      <c r="RWO107" s="128"/>
      <c r="RWP107" s="128"/>
      <c r="RWQ107" s="128"/>
      <c r="RWR107" s="128"/>
      <c r="RWS107" s="128"/>
      <c r="SFS107" s="128"/>
      <c r="SFT107" s="128"/>
      <c r="SGB107" s="128"/>
      <c r="SGC107" s="128"/>
      <c r="SGD107" s="128"/>
      <c r="SGE107" s="128"/>
      <c r="SGF107" s="128"/>
      <c r="SGG107" s="128"/>
      <c r="SGH107" s="128"/>
      <c r="SGI107" s="128"/>
      <c r="SGJ107" s="128"/>
      <c r="SGK107" s="128"/>
      <c r="SGL107" s="128"/>
      <c r="SGM107" s="128"/>
      <c r="SGN107" s="128"/>
      <c r="SGO107" s="128"/>
      <c r="SPO107" s="128"/>
      <c r="SPP107" s="128"/>
      <c r="SPX107" s="128"/>
      <c r="SPY107" s="128"/>
      <c r="SPZ107" s="128"/>
      <c r="SQA107" s="128"/>
      <c r="SQB107" s="128"/>
      <c r="SQC107" s="128"/>
      <c r="SQD107" s="128"/>
      <c r="SQE107" s="128"/>
      <c r="SQF107" s="128"/>
      <c r="SQG107" s="128"/>
      <c r="SQH107" s="128"/>
      <c r="SQI107" s="128"/>
      <c r="SQJ107" s="128"/>
      <c r="SQK107" s="128"/>
      <c r="SZK107" s="128"/>
      <c r="SZL107" s="128"/>
      <c r="SZT107" s="128"/>
      <c r="SZU107" s="128"/>
      <c r="SZV107" s="128"/>
      <c r="SZW107" s="128"/>
      <c r="SZX107" s="128"/>
      <c r="SZY107" s="128"/>
      <c r="SZZ107" s="128"/>
      <c r="TAA107" s="128"/>
      <c r="TAB107" s="128"/>
      <c r="TAC107" s="128"/>
      <c r="TAD107" s="128"/>
      <c r="TAE107" s="128"/>
      <c r="TAF107" s="128"/>
      <c r="TAG107" s="128"/>
      <c r="TJG107" s="128"/>
      <c r="TJH107" s="128"/>
      <c r="TJP107" s="128"/>
      <c r="TJQ107" s="128"/>
      <c r="TJR107" s="128"/>
      <c r="TJS107" s="128"/>
      <c r="TJT107" s="128"/>
      <c r="TJU107" s="128"/>
      <c r="TJV107" s="128"/>
      <c r="TJW107" s="128"/>
      <c r="TJX107" s="128"/>
      <c r="TJY107" s="128"/>
      <c r="TJZ107" s="128"/>
      <c r="TKA107" s="128"/>
      <c r="TKB107" s="128"/>
      <c r="TKC107" s="128"/>
      <c r="TTC107" s="128"/>
      <c r="TTD107" s="128"/>
      <c r="TTL107" s="128"/>
      <c r="TTM107" s="128"/>
      <c r="TTN107" s="128"/>
      <c r="TTO107" s="128"/>
      <c r="TTP107" s="128"/>
      <c r="TTQ107" s="128"/>
      <c r="TTR107" s="128"/>
      <c r="TTS107" s="128"/>
      <c r="TTT107" s="128"/>
      <c r="TTU107" s="128"/>
      <c r="TTV107" s="128"/>
      <c r="TTW107" s="128"/>
      <c r="TTX107" s="128"/>
      <c r="TTY107" s="128"/>
      <c r="UCY107" s="128"/>
      <c r="UCZ107" s="128"/>
      <c r="UDH107" s="128"/>
      <c r="UDI107" s="128"/>
      <c r="UDJ107" s="128"/>
      <c r="UDK107" s="128"/>
      <c r="UDL107" s="128"/>
      <c r="UDM107" s="128"/>
      <c r="UDN107" s="128"/>
      <c r="UDO107" s="128"/>
      <c r="UDP107" s="128"/>
      <c r="UDQ107" s="128"/>
      <c r="UDR107" s="128"/>
      <c r="UDS107" s="128"/>
      <c r="UDT107" s="128"/>
      <c r="UDU107" s="128"/>
      <c r="UMU107" s="128"/>
      <c r="UMV107" s="128"/>
      <c r="UND107" s="128"/>
      <c r="UNE107" s="128"/>
      <c r="UNF107" s="128"/>
      <c r="UNG107" s="128"/>
      <c r="UNH107" s="128"/>
      <c r="UNI107" s="128"/>
      <c r="UNJ107" s="128"/>
      <c r="UNK107" s="128"/>
      <c r="UNL107" s="128"/>
      <c r="UNM107" s="128"/>
      <c r="UNN107" s="128"/>
      <c r="UNO107" s="128"/>
      <c r="UNP107" s="128"/>
      <c r="UNQ107" s="128"/>
      <c r="UWQ107" s="128"/>
      <c r="UWR107" s="128"/>
      <c r="UWZ107" s="128"/>
      <c r="UXA107" s="128"/>
      <c r="UXB107" s="128"/>
      <c r="UXC107" s="128"/>
      <c r="UXD107" s="128"/>
      <c r="UXE107" s="128"/>
      <c r="UXF107" s="128"/>
      <c r="UXG107" s="128"/>
      <c r="UXH107" s="128"/>
      <c r="UXI107" s="128"/>
      <c r="UXJ107" s="128"/>
      <c r="UXK107" s="128"/>
      <c r="UXL107" s="128"/>
      <c r="UXM107" s="128"/>
      <c r="VGM107" s="128"/>
      <c r="VGN107" s="128"/>
      <c r="VGV107" s="128"/>
      <c r="VGW107" s="128"/>
      <c r="VGX107" s="128"/>
      <c r="VGY107" s="128"/>
      <c r="VGZ107" s="128"/>
      <c r="VHA107" s="128"/>
      <c r="VHB107" s="128"/>
      <c r="VHC107" s="128"/>
      <c r="VHD107" s="128"/>
      <c r="VHE107" s="128"/>
      <c r="VHF107" s="128"/>
      <c r="VHG107" s="128"/>
      <c r="VHH107" s="128"/>
      <c r="VHI107" s="128"/>
      <c r="VQI107" s="128"/>
      <c r="VQJ107" s="128"/>
      <c r="VQR107" s="128"/>
      <c r="VQS107" s="128"/>
      <c r="VQT107" s="128"/>
      <c r="VQU107" s="128"/>
      <c r="VQV107" s="128"/>
      <c r="VQW107" s="128"/>
      <c r="VQX107" s="128"/>
      <c r="VQY107" s="128"/>
      <c r="VQZ107" s="128"/>
      <c r="VRA107" s="128"/>
      <c r="VRB107" s="128"/>
      <c r="VRC107" s="128"/>
      <c r="VRD107" s="128"/>
      <c r="VRE107" s="128"/>
      <c r="WAE107" s="128"/>
      <c r="WAF107" s="128"/>
      <c r="WAN107" s="128"/>
      <c r="WAO107" s="128"/>
      <c r="WAP107" s="128"/>
      <c r="WAQ107" s="128"/>
      <c r="WAR107" s="128"/>
      <c r="WAS107" s="128"/>
      <c r="WAT107" s="128"/>
      <c r="WAU107" s="128"/>
      <c r="WAV107" s="128"/>
      <c r="WAW107" s="128"/>
      <c r="WAX107" s="128"/>
      <c r="WAY107" s="128"/>
      <c r="WAZ107" s="128"/>
      <c r="WBA107" s="128"/>
      <c r="WKA107" s="128"/>
      <c r="WKB107" s="128"/>
      <c r="WKJ107" s="128"/>
      <c r="WKK107" s="128"/>
      <c r="WKL107" s="128"/>
      <c r="WKM107" s="128"/>
      <c r="WKN107" s="128"/>
      <c r="WKO107" s="128"/>
      <c r="WKP107" s="128"/>
      <c r="WKQ107" s="128"/>
      <c r="WKR107" s="128"/>
      <c r="WKS107" s="128"/>
      <c r="WKT107" s="128"/>
      <c r="WKU107" s="128"/>
      <c r="WKV107" s="128"/>
      <c r="WKW107" s="128"/>
      <c r="WTW107" s="128"/>
      <c r="WTX107" s="128"/>
      <c r="WUF107" s="128"/>
      <c r="WUG107" s="128"/>
      <c r="WUH107" s="128"/>
      <c r="WUI107" s="128"/>
      <c r="WUJ107" s="128"/>
      <c r="WUK107" s="128"/>
      <c r="WUL107" s="128"/>
      <c r="WUM107" s="128"/>
      <c r="WUN107" s="128"/>
      <c r="WUO107" s="128"/>
      <c r="WUP107" s="128"/>
      <c r="WUQ107" s="128"/>
      <c r="WUR107" s="128"/>
      <c r="WUS107" s="128"/>
    </row>
    <row r="108" spans="1:1009 1243:2033 2267:3057 3291:4081 4315:5105 5339:6129 6363:7153 7387:8177 8411:9201 9435:10225 10459:11249 11483:12273 12507:13297 13531:14321 14555:15345 15579:16113" ht="51.95" customHeight="1" outlineLevel="1">
      <c r="A108" s="137"/>
      <c r="B108" s="273" t="s">
        <v>428</v>
      </c>
      <c r="C108" s="248"/>
      <c r="D108" s="258">
        <v>317.19799999999998</v>
      </c>
      <c r="E108" s="257"/>
      <c r="F108" s="258">
        <v>317.19799999999998</v>
      </c>
      <c r="G108" s="245">
        <v>0</v>
      </c>
      <c r="H108" s="229">
        <f t="shared" si="6"/>
        <v>0</v>
      </c>
      <c r="I108" s="247"/>
      <c r="J108" s="247"/>
      <c r="K108" s="247"/>
      <c r="L108" s="247"/>
      <c r="M108" s="248"/>
      <c r="HK108" s="128"/>
      <c r="HL108" s="128"/>
      <c r="HT108" s="128"/>
      <c r="HU108" s="128"/>
      <c r="HV108" s="128"/>
      <c r="HW108" s="128"/>
      <c r="HX108" s="128"/>
      <c r="HY108" s="128"/>
      <c r="HZ108" s="128"/>
      <c r="IA108" s="128"/>
      <c r="IB108" s="128"/>
      <c r="IC108" s="128"/>
      <c r="ID108" s="128"/>
      <c r="IE108" s="128"/>
      <c r="IF108" s="128"/>
      <c r="IG108" s="128"/>
      <c r="RG108" s="128"/>
      <c r="RH108" s="128"/>
      <c r="RP108" s="128"/>
      <c r="RQ108" s="128"/>
      <c r="RR108" s="128"/>
      <c r="RS108" s="128"/>
      <c r="RT108" s="128"/>
      <c r="RU108" s="128"/>
      <c r="RV108" s="128"/>
      <c r="RW108" s="128"/>
      <c r="RX108" s="128"/>
      <c r="RY108" s="128"/>
      <c r="RZ108" s="128"/>
      <c r="SA108" s="128"/>
      <c r="SB108" s="128"/>
      <c r="SC108" s="128"/>
      <c r="ABC108" s="128"/>
      <c r="ABD108" s="128"/>
      <c r="ABL108" s="128"/>
      <c r="ABM108" s="128"/>
      <c r="ABN108" s="128"/>
      <c r="ABO108" s="128"/>
      <c r="ABP108" s="128"/>
      <c r="ABQ108" s="128"/>
      <c r="ABR108" s="128"/>
      <c r="ABS108" s="128"/>
      <c r="ABT108" s="128"/>
      <c r="ABU108" s="128"/>
      <c r="ABV108" s="128"/>
      <c r="ABW108" s="128"/>
      <c r="ABX108" s="128"/>
      <c r="ABY108" s="128"/>
      <c r="AKY108" s="128"/>
      <c r="AKZ108" s="128"/>
      <c r="ALH108" s="128"/>
      <c r="ALI108" s="128"/>
      <c r="ALJ108" s="128"/>
      <c r="ALK108" s="128"/>
      <c r="ALL108" s="128"/>
      <c r="ALM108" s="128"/>
      <c r="ALN108" s="128"/>
      <c r="ALO108" s="128"/>
      <c r="ALP108" s="128"/>
      <c r="ALQ108" s="128"/>
      <c r="ALR108" s="128"/>
      <c r="ALS108" s="128"/>
      <c r="ALT108" s="128"/>
      <c r="ALU108" s="128"/>
      <c r="AUU108" s="128"/>
      <c r="AUV108" s="128"/>
      <c r="AVD108" s="128"/>
      <c r="AVE108" s="128"/>
      <c r="AVF108" s="128"/>
      <c r="AVG108" s="128"/>
      <c r="AVH108" s="128"/>
      <c r="AVI108" s="128"/>
      <c r="AVJ108" s="128"/>
      <c r="AVK108" s="128"/>
      <c r="AVL108" s="128"/>
      <c r="AVM108" s="128"/>
      <c r="AVN108" s="128"/>
      <c r="AVO108" s="128"/>
      <c r="AVP108" s="128"/>
      <c r="AVQ108" s="128"/>
      <c r="BEQ108" s="128"/>
      <c r="BER108" s="128"/>
      <c r="BEZ108" s="128"/>
      <c r="BFA108" s="128"/>
      <c r="BFB108" s="128"/>
      <c r="BFC108" s="128"/>
      <c r="BFD108" s="128"/>
      <c r="BFE108" s="128"/>
      <c r="BFF108" s="128"/>
      <c r="BFG108" s="128"/>
      <c r="BFH108" s="128"/>
      <c r="BFI108" s="128"/>
      <c r="BFJ108" s="128"/>
      <c r="BFK108" s="128"/>
      <c r="BFL108" s="128"/>
      <c r="BFM108" s="128"/>
      <c r="BOM108" s="128"/>
      <c r="BON108" s="128"/>
      <c r="BOV108" s="128"/>
      <c r="BOW108" s="128"/>
      <c r="BOX108" s="128"/>
      <c r="BOY108" s="128"/>
      <c r="BOZ108" s="128"/>
      <c r="BPA108" s="128"/>
      <c r="BPB108" s="128"/>
      <c r="BPC108" s="128"/>
      <c r="BPD108" s="128"/>
      <c r="BPE108" s="128"/>
      <c r="BPF108" s="128"/>
      <c r="BPG108" s="128"/>
      <c r="BPH108" s="128"/>
      <c r="BPI108" s="128"/>
      <c r="BYI108" s="128"/>
      <c r="BYJ108" s="128"/>
      <c r="BYR108" s="128"/>
      <c r="BYS108" s="128"/>
      <c r="BYT108" s="128"/>
      <c r="BYU108" s="128"/>
      <c r="BYV108" s="128"/>
      <c r="BYW108" s="128"/>
      <c r="BYX108" s="128"/>
      <c r="BYY108" s="128"/>
      <c r="BYZ108" s="128"/>
      <c r="BZA108" s="128"/>
      <c r="BZB108" s="128"/>
      <c r="BZC108" s="128"/>
      <c r="BZD108" s="128"/>
      <c r="BZE108" s="128"/>
      <c r="CIE108" s="128"/>
      <c r="CIF108" s="128"/>
      <c r="CIN108" s="128"/>
      <c r="CIO108" s="128"/>
      <c r="CIP108" s="128"/>
      <c r="CIQ108" s="128"/>
      <c r="CIR108" s="128"/>
      <c r="CIS108" s="128"/>
      <c r="CIT108" s="128"/>
      <c r="CIU108" s="128"/>
      <c r="CIV108" s="128"/>
      <c r="CIW108" s="128"/>
      <c r="CIX108" s="128"/>
      <c r="CIY108" s="128"/>
      <c r="CIZ108" s="128"/>
      <c r="CJA108" s="128"/>
      <c r="CSA108" s="128"/>
      <c r="CSB108" s="128"/>
      <c r="CSJ108" s="128"/>
      <c r="CSK108" s="128"/>
      <c r="CSL108" s="128"/>
      <c r="CSM108" s="128"/>
      <c r="CSN108" s="128"/>
      <c r="CSO108" s="128"/>
      <c r="CSP108" s="128"/>
      <c r="CSQ108" s="128"/>
      <c r="CSR108" s="128"/>
      <c r="CSS108" s="128"/>
      <c r="CST108" s="128"/>
      <c r="CSU108" s="128"/>
      <c r="CSV108" s="128"/>
      <c r="CSW108" s="128"/>
      <c r="DBW108" s="128"/>
      <c r="DBX108" s="128"/>
      <c r="DCF108" s="128"/>
      <c r="DCG108" s="128"/>
      <c r="DCH108" s="128"/>
      <c r="DCI108" s="128"/>
      <c r="DCJ108" s="128"/>
      <c r="DCK108" s="128"/>
      <c r="DCL108" s="128"/>
      <c r="DCM108" s="128"/>
      <c r="DCN108" s="128"/>
      <c r="DCO108" s="128"/>
      <c r="DCP108" s="128"/>
      <c r="DCQ108" s="128"/>
      <c r="DCR108" s="128"/>
      <c r="DCS108" s="128"/>
      <c r="DLS108" s="128"/>
      <c r="DLT108" s="128"/>
      <c r="DMB108" s="128"/>
      <c r="DMC108" s="128"/>
      <c r="DMD108" s="128"/>
      <c r="DME108" s="128"/>
      <c r="DMF108" s="128"/>
      <c r="DMG108" s="128"/>
      <c r="DMH108" s="128"/>
      <c r="DMI108" s="128"/>
      <c r="DMJ108" s="128"/>
      <c r="DMK108" s="128"/>
      <c r="DML108" s="128"/>
      <c r="DMM108" s="128"/>
      <c r="DMN108" s="128"/>
      <c r="DMO108" s="128"/>
      <c r="DVO108" s="128"/>
      <c r="DVP108" s="128"/>
      <c r="DVX108" s="128"/>
      <c r="DVY108" s="128"/>
      <c r="DVZ108" s="128"/>
      <c r="DWA108" s="128"/>
      <c r="DWB108" s="128"/>
      <c r="DWC108" s="128"/>
      <c r="DWD108" s="128"/>
      <c r="DWE108" s="128"/>
      <c r="DWF108" s="128"/>
      <c r="DWG108" s="128"/>
      <c r="DWH108" s="128"/>
      <c r="DWI108" s="128"/>
      <c r="DWJ108" s="128"/>
      <c r="DWK108" s="128"/>
      <c r="EFK108" s="128"/>
      <c r="EFL108" s="128"/>
      <c r="EFT108" s="128"/>
      <c r="EFU108" s="128"/>
      <c r="EFV108" s="128"/>
      <c r="EFW108" s="128"/>
      <c r="EFX108" s="128"/>
      <c r="EFY108" s="128"/>
      <c r="EFZ108" s="128"/>
      <c r="EGA108" s="128"/>
      <c r="EGB108" s="128"/>
      <c r="EGC108" s="128"/>
      <c r="EGD108" s="128"/>
      <c r="EGE108" s="128"/>
      <c r="EGF108" s="128"/>
      <c r="EGG108" s="128"/>
      <c r="EPG108" s="128"/>
      <c r="EPH108" s="128"/>
      <c r="EPP108" s="128"/>
      <c r="EPQ108" s="128"/>
      <c r="EPR108" s="128"/>
      <c r="EPS108" s="128"/>
      <c r="EPT108" s="128"/>
      <c r="EPU108" s="128"/>
      <c r="EPV108" s="128"/>
      <c r="EPW108" s="128"/>
      <c r="EPX108" s="128"/>
      <c r="EPY108" s="128"/>
      <c r="EPZ108" s="128"/>
      <c r="EQA108" s="128"/>
      <c r="EQB108" s="128"/>
      <c r="EQC108" s="128"/>
      <c r="EZC108" s="128"/>
      <c r="EZD108" s="128"/>
      <c r="EZL108" s="128"/>
      <c r="EZM108" s="128"/>
      <c r="EZN108" s="128"/>
      <c r="EZO108" s="128"/>
      <c r="EZP108" s="128"/>
      <c r="EZQ108" s="128"/>
      <c r="EZR108" s="128"/>
      <c r="EZS108" s="128"/>
      <c r="EZT108" s="128"/>
      <c r="EZU108" s="128"/>
      <c r="EZV108" s="128"/>
      <c r="EZW108" s="128"/>
      <c r="EZX108" s="128"/>
      <c r="EZY108" s="128"/>
      <c r="FIY108" s="128"/>
      <c r="FIZ108" s="128"/>
      <c r="FJH108" s="128"/>
      <c r="FJI108" s="128"/>
      <c r="FJJ108" s="128"/>
      <c r="FJK108" s="128"/>
      <c r="FJL108" s="128"/>
      <c r="FJM108" s="128"/>
      <c r="FJN108" s="128"/>
      <c r="FJO108" s="128"/>
      <c r="FJP108" s="128"/>
      <c r="FJQ108" s="128"/>
      <c r="FJR108" s="128"/>
      <c r="FJS108" s="128"/>
      <c r="FJT108" s="128"/>
      <c r="FJU108" s="128"/>
      <c r="FSU108" s="128"/>
      <c r="FSV108" s="128"/>
      <c r="FTD108" s="128"/>
      <c r="FTE108" s="128"/>
      <c r="FTF108" s="128"/>
      <c r="FTG108" s="128"/>
      <c r="FTH108" s="128"/>
      <c r="FTI108" s="128"/>
      <c r="FTJ108" s="128"/>
      <c r="FTK108" s="128"/>
      <c r="FTL108" s="128"/>
      <c r="FTM108" s="128"/>
      <c r="FTN108" s="128"/>
      <c r="FTO108" s="128"/>
      <c r="FTP108" s="128"/>
      <c r="FTQ108" s="128"/>
      <c r="GCQ108" s="128"/>
      <c r="GCR108" s="128"/>
      <c r="GCZ108" s="128"/>
      <c r="GDA108" s="128"/>
      <c r="GDB108" s="128"/>
      <c r="GDC108" s="128"/>
      <c r="GDD108" s="128"/>
      <c r="GDE108" s="128"/>
      <c r="GDF108" s="128"/>
      <c r="GDG108" s="128"/>
      <c r="GDH108" s="128"/>
      <c r="GDI108" s="128"/>
      <c r="GDJ108" s="128"/>
      <c r="GDK108" s="128"/>
      <c r="GDL108" s="128"/>
      <c r="GDM108" s="128"/>
      <c r="GMM108" s="128"/>
      <c r="GMN108" s="128"/>
      <c r="GMV108" s="128"/>
      <c r="GMW108" s="128"/>
      <c r="GMX108" s="128"/>
      <c r="GMY108" s="128"/>
      <c r="GMZ108" s="128"/>
      <c r="GNA108" s="128"/>
      <c r="GNB108" s="128"/>
      <c r="GNC108" s="128"/>
      <c r="GND108" s="128"/>
      <c r="GNE108" s="128"/>
      <c r="GNF108" s="128"/>
      <c r="GNG108" s="128"/>
      <c r="GNH108" s="128"/>
      <c r="GNI108" s="128"/>
      <c r="GWI108" s="128"/>
      <c r="GWJ108" s="128"/>
      <c r="GWR108" s="128"/>
      <c r="GWS108" s="128"/>
      <c r="GWT108" s="128"/>
      <c r="GWU108" s="128"/>
      <c r="GWV108" s="128"/>
      <c r="GWW108" s="128"/>
      <c r="GWX108" s="128"/>
      <c r="GWY108" s="128"/>
      <c r="GWZ108" s="128"/>
      <c r="GXA108" s="128"/>
      <c r="GXB108" s="128"/>
      <c r="GXC108" s="128"/>
      <c r="GXD108" s="128"/>
      <c r="GXE108" s="128"/>
      <c r="HGE108" s="128"/>
      <c r="HGF108" s="128"/>
      <c r="HGN108" s="128"/>
      <c r="HGO108" s="128"/>
      <c r="HGP108" s="128"/>
      <c r="HGQ108" s="128"/>
      <c r="HGR108" s="128"/>
      <c r="HGS108" s="128"/>
      <c r="HGT108" s="128"/>
      <c r="HGU108" s="128"/>
      <c r="HGV108" s="128"/>
      <c r="HGW108" s="128"/>
      <c r="HGX108" s="128"/>
      <c r="HGY108" s="128"/>
      <c r="HGZ108" s="128"/>
      <c r="HHA108" s="128"/>
      <c r="HQA108" s="128"/>
      <c r="HQB108" s="128"/>
      <c r="HQJ108" s="128"/>
      <c r="HQK108" s="128"/>
      <c r="HQL108" s="128"/>
      <c r="HQM108" s="128"/>
      <c r="HQN108" s="128"/>
      <c r="HQO108" s="128"/>
      <c r="HQP108" s="128"/>
      <c r="HQQ108" s="128"/>
      <c r="HQR108" s="128"/>
      <c r="HQS108" s="128"/>
      <c r="HQT108" s="128"/>
      <c r="HQU108" s="128"/>
      <c r="HQV108" s="128"/>
      <c r="HQW108" s="128"/>
      <c r="HZW108" s="128"/>
      <c r="HZX108" s="128"/>
      <c r="IAF108" s="128"/>
      <c r="IAG108" s="128"/>
      <c r="IAH108" s="128"/>
      <c r="IAI108" s="128"/>
      <c r="IAJ108" s="128"/>
      <c r="IAK108" s="128"/>
      <c r="IAL108" s="128"/>
      <c r="IAM108" s="128"/>
      <c r="IAN108" s="128"/>
      <c r="IAO108" s="128"/>
      <c r="IAP108" s="128"/>
      <c r="IAQ108" s="128"/>
      <c r="IAR108" s="128"/>
      <c r="IAS108" s="128"/>
      <c r="IJS108" s="128"/>
      <c r="IJT108" s="128"/>
      <c r="IKB108" s="128"/>
      <c r="IKC108" s="128"/>
      <c r="IKD108" s="128"/>
      <c r="IKE108" s="128"/>
      <c r="IKF108" s="128"/>
      <c r="IKG108" s="128"/>
      <c r="IKH108" s="128"/>
      <c r="IKI108" s="128"/>
      <c r="IKJ108" s="128"/>
      <c r="IKK108" s="128"/>
      <c r="IKL108" s="128"/>
      <c r="IKM108" s="128"/>
      <c r="IKN108" s="128"/>
      <c r="IKO108" s="128"/>
      <c r="ITO108" s="128"/>
      <c r="ITP108" s="128"/>
      <c r="ITX108" s="128"/>
      <c r="ITY108" s="128"/>
      <c r="ITZ108" s="128"/>
      <c r="IUA108" s="128"/>
      <c r="IUB108" s="128"/>
      <c r="IUC108" s="128"/>
      <c r="IUD108" s="128"/>
      <c r="IUE108" s="128"/>
      <c r="IUF108" s="128"/>
      <c r="IUG108" s="128"/>
      <c r="IUH108" s="128"/>
      <c r="IUI108" s="128"/>
      <c r="IUJ108" s="128"/>
      <c r="IUK108" s="128"/>
      <c r="JDK108" s="128"/>
      <c r="JDL108" s="128"/>
      <c r="JDT108" s="128"/>
      <c r="JDU108" s="128"/>
      <c r="JDV108" s="128"/>
      <c r="JDW108" s="128"/>
      <c r="JDX108" s="128"/>
      <c r="JDY108" s="128"/>
      <c r="JDZ108" s="128"/>
      <c r="JEA108" s="128"/>
      <c r="JEB108" s="128"/>
      <c r="JEC108" s="128"/>
      <c r="JED108" s="128"/>
      <c r="JEE108" s="128"/>
      <c r="JEF108" s="128"/>
      <c r="JEG108" s="128"/>
      <c r="JNG108" s="128"/>
      <c r="JNH108" s="128"/>
      <c r="JNP108" s="128"/>
      <c r="JNQ108" s="128"/>
      <c r="JNR108" s="128"/>
      <c r="JNS108" s="128"/>
      <c r="JNT108" s="128"/>
      <c r="JNU108" s="128"/>
      <c r="JNV108" s="128"/>
      <c r="JNW108" s="128"/>
      <c r="JNX108" s="128"/>
      <c r="JNY108" s="128"/>
      <c r="JNZ108" s="128"/>
      <c r="JOA108" s="128"/>
      <c r="JOB108" s="128"/>
      <c r="JOC108" s="128"/>
      <c r="JXC108" s="128"/>
      <c r="JXD108" s="128"/>
      <c r="JXL108" s="128"/>
      <c r="JXM108" s="128"/>
      <c r="JXN108" s="128"/>
      <c r="JXO108" s="128"/>
      <c r="JXP108" s="128"/>
      <c r="JXQ108" s="128"/>
      <c r="JXR108" s="128"/>
      <c r="JXS108" s="128"/>
      <c r="JXT108" s="128"/>
      <c r="JXU108" s="128"/>
      <c r="JXV108" s="128"/>
      <c r="JXW108" s="128"/>
      <c r="JXX108" s="128"/>
      <c r="JXY108" s="128"/>
      <c r="KGY108" s="128"/>
      <c r="KGZ108" s="128"/>
      <c r="KHH108" s="128"/>
      <c r="KHI108" s="128"/>
      <c r="KHJ108" s="128"/>
      <c r="KHK108" s="128"/>
      <c r="KHL108" s="128"/>
      <c r="KHM108" s="128"/>
      <c r="KHN108" s="128"/>
      <c r="KHO108" s="128"/>
      <c r="KHP108" s="128"/>
      <c r="KHQ108" s="128"/>
      <c r="KHR108" s="128"/>
      <c r="KHS108" s="128"/>
      <c r="KHT108" s="128"/>
      <c r="KHU108" s="128"/>
      <c r="KQU108" s="128"/>
      <c r="KQV108" s="128"/>
      <c r="KRD108" s="128"/>
      <c r="KRE108" s="128"/>
      <c r="KRF108" s="128"/>
      <c r="KRG108" s="128"/>
      <c r="KRH108" s="128"/>
      <c r="KRI108" s="128"/>
      <c r="KRJ108" s="128"/>
      <c r="KRK108" s="128"/>
      <c r="KRL108" s="128"/>
      <c r="KRM108" s="128"/>
      <c r="KRN108" s="128"/>
      <c r="KRO108" s="128"/>
      <c r="KRP108" s="128"/>
      <c r="KRQ108" s="128"/>
      <c r="LAQ108" s="128"/>
      <c r="LAR108" s="128"/>
      <c r="LAZ108" s="128"/>
      <c r="LBA108" s="128"/>
      <c r="LBB108" s="128"/>
      <c r="LBC108" s="128"/>
      <c r="LBD108" s="128"/>
      <c r="LBE108" s="128"/>
      <c r="LBF108" s="128"/>
      <c r="LBG108" s="128"/>
      <c r="LBH108" s="128"/>
      <c r="LBI108" s="128"/>
      <c r="LBJ108" s="128"/>
      <c r="LBK108" s="128"/>
      <c r="LBL108" s="128"/>
      <c r="LBM108" s="128"/>
      <c r="LKM108" s="128"/>
      <c r="LKN108" s="128"/>
      <c r="LKV108" s="128"/>
      <c r="LKW108" s="128"/>
      <c r="LKX108" s="128"/>
      <c r="LKY108" s="128"/>
      <c r="LKZ108" s="128"/>
      <c r="LLA108" s="128"/>
      <c r="LLB108" s="128"/>
      <c r="LLC108" s="128"/>
      <c r="LLD108" s="128"/>
      <c r="LLE108" s="128"/>
      <c r="LLF108" s="128"/>
      <c r="LLG108" s="128"/>
      <c r="LLH108" s="128"/>
      <c r="LLI108" s="128"/>
      <c r="LUI108" s="128"/>
      <c r="LUJ108" s="128"/>
      <c r="LUR108" s="128"/>
      <c r="LUS108" s="128"/>
      <c r="LUT108" s="128"/>
      <c r="LUU108" s="128"/>
      <c r="LUV108" s="128"/>
      <c r="LUW108" s="128"/>
      <c r="LUX108" s="128"/>
      <c r="LUY108" s="128"/>
      <c r="LUZ108" s="128"/>
      <c r="LVA108" s="128"/>
      <c r="LVB108" s="128"/>
      <c r="LVC108" s="128"/>
      <c r="LVD108" s="128"/>
      <c r="LVE108" s="128"/>
      <c r="MEE108" s="128"/>
      <c r="MEF108" s="128"/>
      <c r="MEN108" s="128"/>
      <c r="MEO108" s="128"/>
      <c r="MEP108" s="128"/>
      <c r="MEQ108" s="128"/>
      <c r="MER108" s="128"/>
      <c r="MES108" s="128"/>
      <c r="MET108" s="128"/>
      <c r="MEU108" s="128"/>
      <c r="MEV108" s="128"/>
      <c r="MEW108" s="128"/>
      <c r="MEX108" s="128"/>
      <c r="MEY108" s="128"/>
      <c r="MEZ108" s="128"/>
      <c r="MFA108" s="128"/>
      <c r="MOA108" s="128"/>
      <c r="MOB108" s="128"/>
      <c r="MOJ108" s="128"/>
      <c r="MOK108" s="128"/>
      <c r="MOL108" s="128"/>
      <c r="MOM108" s="128"/>
      <c r="MON108" s="128"/>
      <c r="MOO108" s="128"/>
      <c r="MOP108" s="128"/>
      <c r="MOQ108" s="128"/>
      <c r="MOR108" s="128"/>
      <c r="MOS108" s="128"/>
      <c r="MOT108" s="128"/>
      <c r="MOU108" s="128"/>
      <c r="MOV108" s="128"/>
      <c r="MOW108" s="128"/>
      <c r="MXW108" s="128"/>
      <c r="MXX108" s="128"/>
      <c r="MYF108" s="128"/>
      <c r="MYG108" s="128"/>
      <c r="MYH108" s="128"/>
      <c r="MYI108" s="128"/>
      <c r="MYJ108" s="128"/>
      <c r="MYK108" s="128"/>
      <c r="MYL108" s="128"/>
      <c r="MYM108" s="128"/>
      <c r="MYN108" s="128"/>
      <c r="MYO108" s="128"/>
      <c r="MYP108" s="128"/>
      <c r="MYQ108" s="128"/>
      <c r="MYR108" s="128"/>
      <c r="MYS108" s="128"/>
      <c r="NHS108" s="128"/>
      <c r="NHT108" s="128"/>
      <c r="NIB108" s="128"/>
      <c r="NIC108" s="128"/>
      <c r="NID108" s="128"/>
      <c r="NIE108" s="128"/>
      <c r="NIF108" s="128"/>
      <c r="NIG108" s="128"/>
      <c r="NIH108" s="128"/>
      <c r="NII108" s="128"/>
      <c r="NIJ108" s="128"/>
      <c r="NIK108" s="128"/>
      <c r="NIL108" s="128"/>
      <c r="NIM108" s="128"/>
      <c r="NIN108" s="128"/>
      <c r="NIO108" s="128"/>
      <c r="NRO108" s="128"/>
      <c r="NRP108" s="128"/>
      <c r="NRX108" s="128"/>
      <c r="NRY108" s="128"/>
      <c r="NRZ108" s="128"/>
      <c r="NSA108" s="128"/>
      <c r="NSB108" s="128"/>
      <c r="NSC108" s="128"/>
      <c r="NSD108" s="128"/>
      <c r="NSE108" s="128"/>
      <c r="NSF108" s="128"/>
      <c r="NSG108" s="128"/>
      <c r="NSH108" s="128"/>
      <c r="NSI108" s="128"/>
      <c r="NSJ108" s="128"/>
      <c r="NSK108" s="128"/>
      <c r="OBK108" s="128"/>
      <c r="OBL108" s="128"/>
      <c r="OBT108" s="128"/>
      <c r="OBU108" s="128"/>
      <c r="OBV108" s="128"/>
      <c r="OBW108" s="128"/>
      <c r="OBX108" s="128"/>
      <c r="OBY108" s="128"/>
      <c r="OBZ108" s="128"/>
      <c r="OCA108" s="128"/>
      <c r="OCB108" s="128"/>
      <c r="OCC108" s="128"/>
      <c r="OCD108" s="128"/>
      <c r="OCE108" s="128"/>
      <c r="OCF108" s="128"/>
      <c r="OCG108" s="128"/>
      <c r="OLG108" s="128"/>
      <c r="OLH108" s="128"/>
      <c r="OLP108" s="128"/>
      <c r="OLQ108" s="128"/>
      <c r="OLR108" s="128"/>
      <c r="OLS108" s="128"/>
      <c r="OLT108" s="128"/>
      <c r="OLU108" s="128"/>
      <c r="OLV108" s="128"/>
      <c r="OLW108" s="128"/>
      <c r="OLX108" s="128"/>
      <c r="OLY108" s="128"/>
      <c r="OLZ108" s="128"/>
      <c r="OMA108" s="128"/>
      <c r="OMB108" s="128"/>
      <c r="OMC108" s="128"/>
      <c r="OVC108" s="128"/>
      <c r="OVD108" s="128"/>
      <c r="OVL108" s="128"/>
      <c r="OVM108" s="128"/>
      <c r="OVN108" s="128"/>
      <c r="OVO108" s="128"/>
      <c r="OVP108" s="128"/>
      <c r="OVQ108" s="128"/>
      <c r="OVR108" s="128"/>
      <c r="OVS108" s="128"/>
      <c r="OVT108" s="128"/>
      <c r="OVU108" s="128"/>
      <c r="OVV108" s="128"/>
      <c r="OVW108" s="128"/>
      <c r="OVX108" s="128"/>
      <c r="OVY108" s="128"/>
      <c r="PEY108" s="128"/>
      <c r="PEZ108" s="128"/>
      <c r="PFH108" s="128"/>
      <c r="PFI108" s="128"/>
      <c r="PFJ108" s="128"/>
      <c r="PFK108" s="128"/>
      <c r="PFL108" s="128"/>
      <c r="PFM108" s="128"/>
      <c r="PFN108" s="128"/>
      <c r="PFO108" s="128"/>
      <c r="PFP108" s="128"/>
      <c r="PFQ108" s="128"/>
      <c r="PFR108" s="128"/>
      <c r="PFS108" s="128"/>
      <c r="PFT108" s="128"/>
      <c r="PFU108" s="128"/>
      <c r="POU108" s="128"/>
      <c r="POV108" s="128"/>
      <c r="PPD108" s="128"/>
      <c r="PPE108" s="128"/>
      <c r="PPF108" s="128"/>
      <c r="PPG108" s="128"/>
      <c r="PPH108" s="128"/>
      <c r="PPI108" s="128"/>
      <c r="PPJ108" s="128"/>
      <c r="PPK108" s="128"/>
      <c r="PPL108" s="128"/>
      <c r="PPM108" s="128"/>
      <c r="PPN108" s="128"/>
      <c r="PPO108" s="128"/>
      <c r="PPP108" s="128"/>
      <c r="PPQ108" s="128"/>
      <c r="PYQ108" s="128"/>
      <c r="PYR108" s="128"/>
      <c r="PYZ108" s="128"/>
      <c r="PZA108" s="128"/>
      <c r="PZB108" s="128"/>
      <c r="PZC108" s="128"/>
      <c r="PZD108" s="128"/>
      <c r="PZE108" s="128"/>
      <c r="PZF108" s="128"/>
      <c r="PZG108" s="128"/>
      <c r="PZH108" s="128"/>
      <c r="PZI108" s="128"/>
      <c r="PZJ108" s="128"/>
      <c r="PZK108" s="128"/>
      <c r="PZL108" s="128"/>
      <c r="PZM108" s="128"/>
      <c r="QIM108" s="128"/>
      <c r="QIN108" s="128"/>
      <c r="QIV108" s="128"/>
      <c r="QIW108" s="128"/>
      <c r="QIX108" s="128"/>
      <c r="QIY108" s="128"/>
      <c r="QIZ108" s="128"/>
      <c r="QJA108" s="128"/>
      <c r="QJB108" s="128"/>
      <c r="QJC108" s="128"/>
      <c r="QJD108" s="128"/>
      <c r="QJE108" s="128"/>
      <c r="QJF108" s="128"/>
      <c r="QJG108" s="128"/>
      <c r="QJH108" s="128"/>
      <c r="QJI108" s="128"/>
      <c r="QSI108" s="128"/>
      <c r="QSJ108" s="128"/>
      <c r="QSR108" s="128"/>
      <c r="QSS108" s="128"/>
      <c r="QST108" s="128"/>
      <c r="QSU108" s="128"/>
      <c r="QSV108" s="128"/>
      <c r="QSW108" s="128"/>
      <c r="QSX108" s="128"/>
      <c r="QSY108" s="128"/>
      <c r="QSZ108" s="128"/>
      <c r="QTA108" s="128"/>
      <c r="QTB108" s="128"/>
      <c r="QTC108" s="128"/>
      <c r="QTD108" s="128"/>
      <c r="QTE108" s="128"/>
      <c r="RCE108" s="128"/>
      <c r="RCF108" s="128"/>
      <c r="RCN108" s="128"/>
      <c r="RCO108" s="128"/>
      <c r="RCP108" s="128"/>
      <c r="RCQ108" s="128"/>
      <c r="RCR108" s="128"/>
      <c r="RCS108" s="128"/>
      <c r="RCT108" s="128"/>
      <c r="RCU108" s="128"/>
      <c r="RCV108" s="128"/>
      <c r="RCW108" s="128"/>
      <c r="RCX108" s="128"/>
      <c r="RCY108" s="128"/>
      <c r="RCZ108" s="128"/>
      <c r="RDA108" s="128"/>
      <c r="RMA108" s="128"/>
      <c r="RMB108" s="128"/>
      <c r="RMJ108" s="128"/>
      <c r="RMK108" s="128"/>
      <c r="RML108" s="128"/>
      <c r="RMM108" s="128"/>
      <c r="RMN108" s="128"/>
      <c r="RMO108" s="128"/>
      <c r="RMP108" s="128"/>
      <c r="RMQ108" s="128"/>
      <c r="RMR108" s="128"/>
      <c r="RMS108" s="128"/>
      <c r="RMT108" s="128"/>
      <c r="RMU108" s="128"/>
      <c r="RMV108" s="128"/>
      <c r="RMW108" s="128"/>
      <c r="RVW108" s="128"/>
      <c r="RVX108" s="128"/>
      <c r="RWF108" s="128"/>
      <c r="RWG108" s="128"/>
      <c r="RWH108" s="128"/>
      <c r="RWI108" s="128"/>
      <c r="RWJ108" s="128"/>
      <c r="RWK108" s="128"/>
      <c r="RWL108" s="128"/>
      <c r="RWM108" s="128"/>
      <c r="RWN108" s="128"/>
      <c r="RWO108" s="128"/>
      <c r="RWP108" s="128"/>
      <c r="RWQ108" s="128"/>
      <c r="RWR108" s="128"/>
      <c r="RWS108" s="128"/>
      <c r="SFS108" s="128"/>
      <c r="SFT108" s="128"/>
      <c r="SGB108" s="128"/>
      <c r="SGC108" s="128"/>
      <c r="SGD108" s="128"/>
      <c r="SGE108" s="128"/>
      <c r="SGF108" s="128"/>
      <c r="SGG108" s="128"/>
      <c r="SGH108" s="128"/>
      <c r="SGI108" s="128"/>
      <c r="SGJ108" s="128"/>
      <c r="SGK108" s="128"/>
      <c r="SGL108" s="128"/>
      <c r="SGM108" s="128"/>
      <c r="SGN108" s="128"/>
      <c r="SGO108" s="128"/>
      <c r="SPO108" s="128"/>
      <c r="SPP108" s="128"/>
      <c r="SPX108" s="128"/>
      <c r="SPY108" s="128"/>
      <c r="SPZ108" s="128"/>
      <c r="SQA108" s="128"/>
      <c r="SQB108" s="128"/>
      <c r="SQC108" s="128"/>
      <c r="SQD108" s="128"/>
      <c r="SQE108" s="128"/>
      <c r="SQF108" s="128"/>
      <c r="SQG108" s="128"/>
      <c r="SQH108" s="128"/>
      <c r="SQI108" s="128"/>
      <c r="SQJ108" s="128"/>
      <c r="SQK108" s="128"/>
      <c r="SZK108" s="128"/>
      <c r="SZL108" s="128"/>
      <c r="SZT108" s="128"/>
      <c r="SZU108" s="128"/>
      <c r="SZV108" s="128"/>
      <c r="SZW108" s="128"/>
      <c r="SZX108" s="128"/>
      <c r="SZY108" s="128"/>
      <c r="SZZ108" s="128"/>
      <c r="TAA108" s="128"/>
      <c r="TAB108" s="128"/>
      <c r="TAC108" s="128"/>
      <c r="TAD108" s="128"/>
      <c r="TAE108" s="128"/>
      <c r="TAF108" s="128"/>
      <c r="TAG108" s="128"/>
      <c r="TJG108" s="128"/>
      <c r="TJH108" s="128"/>
      <c r="TJP108" s="128"/>
      <c r="TJQ108" s="128"/>
      <c r="TJR108" s="128"/>
      <c r="TJS108" s="128"/>
      <c r="TJT108" s="128"/>
      <c r="TJU108" s="128"/>
      <c r="TJV108" s="128"/>
      <c r="TJW108" s="128"/>
      <c r="TJX108" s="128"/>
      <c r="TJY108" s="128"/>
      <c r="TJZ108" s="128"/>
      <c r="TKA108" s="128"/>
      <c r="TKB108" s="128"/>
      <c r="TKC108" s="128"/>
      <c r="TTC108" s="128"/>
      <c r="TTD108" s="128"/>
      <c r="TTL108" s="128"/>
      <c r="TTM108" s="128"/>
      <c r="TTN108" s="128"/>
      <c r="TTO108" s="128"/>
      <c r="TTP108" s="128"/>
      <c r="TTQ108" s="128"/>
      <c r="TTR108" s="128"/>
      <c r="TTS108" s="128"/>
      <c r="TTT108" s="128"/>
      <c r="TTU108" s="128"/>
      <c r="TTV108" s="128"/>
      <c r="TTW108" s="128"/>
      <c r="TTX108" s="128"/>
      <c r="TTY108" s="128"/>
      <c r="UCY108" s="128"/>
      <c r="UCZ108" s="128"/>
      <c r="UDH108" s="128"/>
      <c r="UDI108" s="128"/>
      <c r="UDJ108" s="128"/>
      <c r="UDK108" s="128"/>
      <c r="UDL108" s="128"/>
      <c r="UDM108" s="128"/>
      <c r="UDN108" s="128"/>
      <c r="UDO108" s="128"/>
      <c r="UDP108" s="128"/>
      <c r="UDQ108" s="128"/>
      <c r="UDR108" s="128"/>
      <c r="UDS108" s="128"/>
      <c r="UDT108" s="128"/>
      <c r="UDU108" s="128"/>
      <c r="UMU108" s="128"/>
      <c r="UMV108" s="128"/>
      <c r="UND108" s="128"/>
      <c r="UNE108" s="128"/>
      <c r="UNF108" s="128"/>
      <c r="UNG108" s="128"/>
      <c r="UNH108" s="128"/>
      <c r="UNI108" s="128"/>
      <c r="UNJ108" s="128"/>
      <c r="UNK108" s="128"/>
      <c r="UNL108" s="128"/>
      <c r="UNM108" s="128"/>
      <c r="UNN108" s="128"/>
      <c r="UNO108" s="128"/>
      <c r="UNP108" s="128"/>
      <c r="UNQ108" s="128"/>
      <c r="UWQ108" s="128"/>
      <c r="UWR108" s="128"/>
      <c r="UWZ108" s="128"/>
      <c r="UXA108" s="128"/>
      <c r="UXB108" s="128"/>
      <c r="UXC108" s="128"/>
      <c r="UXD108" s="128"/>
      <c r="UXE108" s="128"/>
      <c r="UXF108" s="128"/>
      <c r="UXG108" s="128"/>
      <c r="UXH108" s="128"/>
      <c r="UXI108" s="128"/>
      <c r="UXJ108" s="128"/>
      <c r="UXK108" s="128"/>
      <c r="UXL108" s="128"/>
      <c r="UXM108" s="128"/>
      <c r="VGM108" s="128"/>
      <c r="VGN108" s="128"/>
      <c r="VGV108" s="128"/>
      <c r="VGW108" s="128"/>
      <c r="VGX108" s="128"/>
      <c r="VGY108" s="128"/>
      <c r="VGZ108" s="128"/>
      <c r="VHA108" s="128"/>
      <c r="VHB108" s="128"/>
      <c r="VHC108" s="128"/>
      <c r="VHD108" s="128"/>
      <c r="VHE108" s="128"/>
      <c r="VHF108" s="128"/>
      <c r="VHG108" s="128"/>
      <c r="VHH108" s="128"/>
      <c r="VHI108" s="128"/>
      <c r="VQI108" s="128"/>
      <c r="VQJ108" s="128"/>
      <c r="VQR108" s="128"/>
      <c r="VQS108" s="128"/>
      <c r="VQT108" s="128"/>
      <c r="VQU108" s="128"/>
      <c r="VQV108" s="128"/>
      <c r="VQW108" s="128"/>
      <c r="VQX108" s="128"/>
      <c r="VQY108" s="128"/>
      <c r="VQZ108" s="128"/>
      <c r="VRA108" s="128"/>
      <c r="VRB108" s="128"/>
      <c r="VRC108" s="128"/>
      <c r="VRD108" s="128"/>
      <c r="VRE108" s="128"/>
      <c r="WAE108" s="128"/>
      <c r="WAF108" s="128"/>
      <c r="WAN108" s="128"/>
      <c r="WAO108" s="128"/>
      <c r="WAP108" s="128"/>
      <c r="WAQ108" s="128"/>
      <c r="WAR108" s="128"/>
      <c r="WAS108" s="128"/>
      <c r="WAT108" s="128"/>
      <c r="WAU108" s="128"/>
      <c r="WAV108" s="128"/>
      <c r="WAW108" s="128"/>
      <c r="WAX108" s="128"/>
      <c r="WAY108" s="128"/>
      <c r="WAZ108" s="128"/>
      <c r="WBA108" s="128"/>
      <c r="WKA108" s="128"/>
      <c r="WKB108" s="128"/>
      <c r="WKJ108" s="128"/>
      <c r="WKK108" s="128"/>
      <c r="WKL108" s="128"/>
      <c r="WKM108" s="128"/>
      <c r="WKN108" s="128"/>
      <c r="WKO108" s="128"/>
      <c r="WKP108" s="128"/>
      <c r="WKQ108" s="128"/>
      <c r="WKR108" s="128"/>
      <c r="WKS108" s="128"/>
      <c r="WKT108" s="128"/>
      <c r="WKU108" s="128"/>
      <c r="WKV108" s="128"/>
      <c r="WKW108" s="128"/>
      <c r="WTW108" s="128"/>
      <c r="WTX108" s="128"/>
      <c r="WUF108" s="128"/>
      <c r="WUG108" s="128"/>
      <c r="WUH108" s="128"/>
      <c r="WUI108" s="128"/>
      <c r="WUJ108" s="128"/>
      <c r="WUK108" s="128"/>
      <c r="WUL108" s="128"/>
      <c r="WUM108" s="128"/>
      <c r="WUN108" s="128"/>
      <c r="WUO108" s="128"/>
      <c r="WUP108" s="128"/>
      <c r="WUQ108" s="128"/>
      <c r="WUR108" s="128"/>
      <c r="WUS108" s="128"/>
    </row>
    <row r="109" spans="1:1009 1243:2033 2267:3057 3291:4081 4315:5105 5339:6129 6363:7153 7387:8177 8411:9201 9435:10225 10459:11249 11483:12273 12507:13297 13531:14321 14555:15345 15579:16113" ht="65.45" customHeight="1" outlineLevel="1">
      <c r="A109" s="137"/>
      <c r="B109" s="263" t="s">
        <v>429</v>
      </c>
      <c r="C109" s="248"/>
      <c r="D109" s="258">
        <v>28.08</v>
      </c>
      <c r="E109" s="257"/>
      <c r="F109" s="258">
        <v>28.08</v>
      </c>
      <c r="G109" s="245">
        <v>0</v>
      </c>
      <c r="H109" s="229">
        <f t="shared" si="6"/>
        <v>81.525999999999996</v>
      </c>
      <c r="I109" s="247"/>
      <c r="J109" s="275">
        <f>81526000/1000000</f>
        <v>81.525999999999996</v>
      </c>
      <c r="K109" s="247"/>
      <c r="L109" s="247"/>
      <c r="M109" s="248"/>
      <c r="HK109" s="128"/>
      <c r="HL109" s="128"/>
      <c r="HT109" s="128"/>
      <c r="HU109" s="128"/>
      <c r="HV109" s="128"/>
      <c r="HW109" s="128"/>
      <c r="HX109" s="128"/>
      <c r="HY109" s="128"/>
      <c r="HZ109" s="128"/>
      <c r="IA109" s="128"/>
      <c r="IB109" s="128"/>
      <c r="IC109" s="128"/>
      <c r="ID109" s="128"/>
      <c r="IE109" s="128"/>
      <c r="IF109" s="128"/>
      <c r="IG109" s="128"/>
      <c r="RG109" s="128"/>
      <c r="RH109" s="128"/>
      <c r="RP109" s="128"/>
      <c r="RQ109" s="128"/>
      <c r="RR109" s="128"/>
      <c r="RS109" s="128"/>
      <c r="RT109" s="128"/>
      <c r="RU109" s="128"/>
      <c r="RV109" s="128"/>
      <c r="RW109" s="128"/>
      <c r="RX109" s="128"/>
      <c r="RY109" s="128"/>
      <c r="RZ109" s="128"/>
      <c r="SA109" s="128"/>
      <c r="SB109" s="128"/>
      <c r="SC109" s="128"/>
      <c r="ABC109" s="128"/>
      <c r="ABD109" s="128"/>
      <c r="ABL109" s="128"/>
      <c r="ABM109" s="128"/>
      <c r="ABN109" s="128"/>
      <c r="ABO109" s="128"/>
      <c r="ABP109" s="128"/>
      <c r="ABQ109" s="128"/>
      <c r="ABR109" s="128"/>
      <c r="ABS109" s="128"/>
      <c r="ABT109" s="128"/>
      <c r="ABU109" s="128"/>
      <c r="ABV109" s="128"/>
      <c r="ABW109" s="128"/>
      <c r="ABX109" s="128"/>
      <c r="ABY109" s="128"/>
      <c r="AKY109" s="128"/>
      <c r="AKZ109" s="128"/>
      <c r="ALH109" s="128"/>
      <c r="ALI109" s="128"/>
      <c r="ALJ109" s="128"/>
      <c r="ALK109" s="128"/>
      <c r="ALL109" s="128"/>
      <c r="ALM109" s="128"/>
      <c r="ALN109" s="128"/>
      <c r="ALO109" s="128"/>
      <c r="ALP109" s="128"/>
      <c r="ALQ109" s="128"/>
      <c r="ALR109" s="128"/>
      <c r="ALS109" s="128"/>
      <c r="ALT109" s="128"/>
      <c r="ALU109" s="128"/>
      <c r="AUU109" s="128"/>
      <c r="AUV109" s="128"/>
      <c r="AVD109" s="128"/>
      <c r="AVE109" s="128"/>
      <c r="AVF109" s="128"/>
      <c r="AVG109" s="128"/>
      <c r="AVH109" s="128"/>
      <c r="AVI109" s="128"/>
      <c r="AVJ109" s="128"/>
      <c r="AVK109" s="128"/>
      <c r="AVL109" s="128"/>
      <c r="AVM109" s="128"/>
      <c r="AVN109" s="128"/>
      <c r="AVO109" s="128"/>
      <c r="AVP109" s="128"/>
      <c r="AVQ109" s="128"/>
      <c r="BEQ109" s="128"/>
      <c r="BER109" s="128"/>
      <c r="BEZ109" s="128"/>
      <c r="BFA109" s="128"/>
      <c r="BFB109" s="128"/>
      <c r="BFC109" s="128"/>
      <c r="BFD109" s="128"/>
      <c r="BFE109" s="128"/>
      <c r="BFF109" s="128"/>
      <c r="BFG109" s="128"/>
      <c r="BFH109" s="128"/>
      <c r="BFI109" s="128"/>
      <c r="BFJ109" s="128"/>
      <c r="BFK109" s="128"/>
      <c r="BFL109" s="128"/>
      <c r="BFM109" s="128"/>
      <c r="BOM109" s="128"/>
      <c r="BON109" s="128"/>
      <c r="BOV109" s="128"/>
      <c r="BOW109" s="128"/>
      <c r="BOX109" s="128"/>
      <c r="BOY109" s="128"/>
      <c r="BOZ109" s="128"/>
      <c r="BPA109" s="128"/>
      <c r="BPB109" s="128"/>
      <c r="BPC109" s="128"/>
      <c r="BPD109" s="128"/>
      <c r="BPE109" s="128"/>
      <c r="BPF109" s="128"/>
      <c r="BPG109" s="128"/>
      <c r="BPH109" s="128"/>
      <c r="BPI109" s="128"/>
      <c r="BYI109" s="128"/>
      <c r="BYJ109" s="128"/>
      <c r="BYR109" s="128"/>
      <c r="BYS109" s="128"/>
      <c r="BYT109" s="128"/>
      <c r="BYU109" s="128"/>
      <c r="BYV109" s="128"/>
      <c r="BYW109" s="128"/>
      <c r="BYX109" s="128"/>
      <c r="BYY109" s="128"/>
      <c r="BYZ109" s="128"/>
      <c r="BZA109" s="128"/>
      <c r="BZB109" s="128"/>
      <c r="BZC109" s="128"/>
      <c r="BZD109" s="128"/>
      <c r="BZE109" s="128"/>
      <c r="CIE109" s="128"/>
      <c r="CIF109" s="128"/>
      <c r="CIN109" s="128"/>
      <c r="CIO109" s="128"/>
      <c r="CIP109" s="128"/>
      <c r="CIQ109" s="128"/>
      <c r="CIR109" s="128"/>
      <c r="CIS109" s="128"/>
      <c r="CIT109" s="128"/>
      <c r="CIU109" s="128"/>
      <c r="CIV109" s="128"/>
      <c r="CIW109" s="128"/>
      <c r="CIX109" s="128"/>
      <c r="CIY109" s="128"/>
      <c r="CIZ109" s="128"/>
      <c r="CJA109" s="128"/>
      <c r="CSA109" s="128"/>
      <c r="CSB109" s="128"/>
      <c r="CSJ109" s="128"/>
      <c r="CSK109" s="128"/>
      <c r="CSL109" s="128"/>
      <c r="CSM109" s="128"/>
      <c r="CSN109" s="128"/>
      <c r="CSO109" s="128"/>
      <c r="CSP109" s="128"/>
      <c r="CSQ109" s="128"/>
      <c r="CSR109" s="128"/>
      <c r="CSS109" s="128"/>
      <c r="CST109" s="128"/>
      <c r="CSU109" s="128"/>
      <c r="CSV109" s="128"/>
      <c r="CSW109" s="128"/>
      <c r="DBW109" s="128"/>
      <c r="DBX109" s="128"/>
      <c r="DCF109" s="128"/>
      <c r="DCG109" s="128"/>
      <c r="DCH109" s="128"/>
      <c r="DCI109" s="128"/>
      <c r="DCJ109" s="128"/>
      <c r="DCK109" s="128"/>
      <c r="DCL109" s="128"/>
      <c r="DCM109" s="128"/>
      <c r="DCN109" s="128"/>
      <c r="DCO109" s="128"/>
      <c r="DCP109" s="128"/>
      <c r="DCQ109" s="128"/>
      <c r="DCR109" s="128"/>
      <c r="DCS109" s="128"/>
      <c r="DLS109" s="128"/>
      <c r="DLT109" s="128"/>
      <c r="DMB109" s="128"/>
      <c r="DMC109" s="128"/>
      <c r="DMD109" s="128"/>
      <c r="DME109" s="128"/>
      <c r="DMF109" s="128"/>
      <c r="DMG109" s="128"/>
      <c r="DMH109" s="128"/>
      <c r="DMI109" s="128"/>
      <c r="DMJ109" s="128"/>
      <c r="DMK109" s="128"/>
      <c r="DML109" s="128"/>
      <c r="DMM109" s="128"/>
      <c r="DMN109" s="128"/>
      <c r="DMO109" s="128"/>
      <c r="DVO109" s="128"/>
      <c r="DVP109" s="128"/>
      <c r="DVX109" s="128"/>
      <c r="DVY109" s="128"/>
      <c r="DVZ109" s="128"/>
      <c r="DWA109" s="128"/>
      <c r="DWB109" s="128"/>
      <c r="DWC109" s="128"/>
      <c r="DWD109" s="128"/>
      <c r="DWE109" s="128"/>
      <c r="DWF109" s="128"/>
      <c r="DWG109" s="128"/>
      <c r="DWH109" s="128"/>
      <c r="DWI109" s="128"/>
      <c r="DWJ109" s="128"/>
      <c r="DWK109" s="128"/>
      <c r="EFK109" s="128"/>
      <c r="EFL109" s="128"/>
      <c r="EFT109" s="128"/>
      <c r="EFU109" s="128"/>
      <c r="EFV109" s="128"/>
      <c r="EFW109" s="128"/>
      <c r="EFX109" s="128"/>
      <c r="EFY109" s="128"/>
      <c r="EFZ109" s="128"/>
      <c r="EGA109" s="128"/>
      <c r="EGB109" s="128"/>
      <c r="EGC109" s="128"/>
      <c r="EGD109" s="128"/>
      <c r="EGE109" s="128"/>
      <c r="EGF109" s="128"/>
      <c r="EGG109" s="128"/>
      <c r="EPG109" s="128"/>
      <c r="EPH109" s="128"/>
      <c r="EPP109" s="128"/>
      <c r="EPQ109" s="128"/>
      <c r="EPR109" s="128"/>
      <c r="EPS109" s="128"/>
      <c r="EPT109" s="128"/>
      <c r="EPU109" s="128"/>
      <c r="EPV109" s="128"/>
      <c r="EPW109" s="128"/>
      <c r="EPX109" s="128"/>
      <c r="EPY109" s="128"/>
      <c r="EPZ109" s="128"/>
      <c r="EQA109" s="128"/>
      <c r="EQB109" s="128"/>
      <c r="EQC109" s="128"/>
      <c r="EZC109" s="128"/>
      <c r="EZD109" s="128"/>
      <c r="EZL109" s="128"/>
      <c r="EZM109" s="128"/>
      <c r="EZN109" s="128"/>
      <c r="EZO109" s="128"/>
      <c r="EZP109" s="128"/>
      <c r="EZQ109" s="128"/>
      <c r="EZR109" s="128"/>
      <c r="EZS109" s="128"/>
      <c r="EZT109" s="128"/>
      <c r="EZU109" s="128"/>
      <c r="EZV109" s="128"/>
      <c r="EZW109" s="128"/>
      <c r="EZX109" s="128"/>
      <c r="EZY109" s="128"/>
      <c r="FIY109" s="128"/>
      <c r="FIZ109" s="128"/>
      <c r="FJH109" s="128"/>
      <c r="FJI109" s="128"/>
      <c r="FJJ109" s="128"/>
      <c r="FJK109" s="128"/>
      <c r="FJL109" s="128"/>
      <c r="FJM109" s="128"/>
      <c r="FJN109" s="128"/>
      <c r="FJO109" s="128"/>
      <c r="FJP109" s="128"/>
      <c r="FJQ109" s="128"/>
      <c r="FJR109" s="128"/>
      <c r="FJS109" s="128"/>
      <c r="FJT109" s="128"/>
      <c r="FJU109" s="128"/>
      <c r="FSU109" s="128"/>
      <c r="FSV109" s="128"/>
      <c r="FTD109" s="128"/>
      <c r="FTE109" s="128"/>
      <c r="FTF109" s="128"/>
      <c r="FTG109" s="128"/>
      <c r="FTH109" s="128"/>
      <c r="FTI109" s="128"/>
      <c r="FTJ109" s="128"/>
      <c r="FTK109" s="128"/>
      <c r="FTL109" s="128"/>
      <c r="FTM109" s="128"/>
      <c r="FTN109" s="128"/>
      <c r="FTO109" s="128"/>
      <c r="FTP109" s="128"/>
      <c r="FTQ109" s="128"/>
      <c r="GCQ109" s="128"/>
      <c r="GCR109" s="128"/>
      <c r="GCZ109" s="128"/>
      <c r="GDA109" s="128"/>
      <c r="GDB109" s="128"/>
      <c r="GDC109" s="128"/>
      <c r="GDD109" s="128"/>
      <c r="GDE109" s="128"/>
      <c r="GDF109" s="128"/>
      <c r="GDG109" s="128"/>
      <c r="GDH109" s="128"/>
      <c r="GDI109" s="128"/>
      <c r="GDJ109" s="128"/>
      <c r="GDK109" s="128"/>
      <c r="GDL109" s="128"/>
      <c r="GDM109" s="128"/>
      <c r="GMM109" s="128"/>
      <c r="GMN109" s="128"/>
      <c r="GMV109" s="128"/>
      <c r="GMW109" s="128"/>
      <c r="GMX109" s="128"/>
      <c r="GMY109" s="128"/>
      <c r="GMZ109" s="128"/>
      <c r="GNA109" s="128"/>
      <c r="GNB109" s="128"/>
      <c r="GNC109" s="128"/>
      <c r="GND109" s="128"/>
      <c r="GNE109" s="128"/>
      <c r="GNF109" s="128"/>
      <c r="GNG109" s="128"/>
      <c r="GNH109" s="128"/>
      <c r="GNI109" s="128"/>
      <c r="GWI109" s="128"/>
      <c r="GWJ109" s="128"/>
      <c r="GWR109" s="128"/>
      <c r="GWS109" s="128"/>
      <c r="GWT109" s="128"/>
      <c r="GWU109" s="128"/>
      <c r="GWV109" s="128"/>
      <c r="GWW109" s="128"/>
      <c r="GWX109" s="128"/>
      <c r="GWY109" s="128"/>
      <c r="GWZ109" s="128"/>
      <c r="GXA109" s="128"/>
      <c r="GXB109" s="128"/>
      <c r="GXC109" s="128"/>
      <c r="GXD109" s="128"/>
      <c r="GXE109" s="128"/>
      <c r="HGE109" s="128"/>
      <c r="HGF109" s="128"/>
      <c r="HGN109" s="128"/>
      <c r="HGO109" s="128"/>
      <c r="HGP109" s="128"/>
      <c r="HGQ109" s="128"/>
      <c r="HGR109" s="128"/>
      <c r="HGS109" s="128"/>
      <c r="HGT109" s="128"/>
      <c r="HGU109" s="128"/>
      <c r="HGV109" s="128"/>
      <c r="HGW109" s="128"/>
      <c r="HGX109" s="128"/>
      <c r="HGY109" s="128"/>
      <c r="HGZ109" s="128"/>
      <c r="HHA109" s="128"/>
      <c r="HQA109" s="128"/>
      <c r="HQB109" s="128"/>
      <c r="HQJ109" s="128"/>
      <c r="HQK109" s="128"/>
      <c r="HQL109" s="128"/>
      <c r="HQM109" s="128"/>
      <c r="HQN109" s="128"/>
      <c r="HQO109" s="128"/>
      <c r="HQP109" s="128"/>
      <c r="HQQ109" s="128"/>
      <c r="HQR109" s="128"/>
      <c r="HQS109" s="128"/>
      <c r="HQT109" s="128"/>
      <c r="HQU109" s="128"/>
      <c r="HQV109" s="128"/>
      <c r="HQW109" s="128"/>
      <c r="HZW109" s="128"/>
      <c r="HZX109" s="128"/>
      <c r="IAF109" s="128"/>
      <c r="IAG109" s="128"/>
      <c r="IAH109" s="128"/>
      <c r="IAI109" s="128"/>
      <c r="IAJ109" s="128"/>
      <c r="IAK109" s="128"/>
      <c r="IAL109" s="128"/>
      <c r="IAM109" s="128"/>
      <c r="IAN109" s="128"/>
      <c r="IAO109" s="128"/>
      <c r="IAP109" s="128"/>
      <c r="IAQ109" s="128"/>
      <c r="IAR109" s="128"/>
      <c r="IAS109" s="128"/>
      <c r="IJS109" s="128"/>
      <c r="IJT109" s="128"/>
      <c r="IKB109" s="128"/>
      <c r="IKC109" s="128"/>
      <c r="IKD109" s="128"/>
      <c r="IKE109" s="128"/>
      <c r="IKF109" s="128"/>
      <c r="IKG109" s="128"/>
      <c r="IKH109" s="128"/>
      <c r="IKI109" s="128"/>
      <c r="IKJ109" s="128"/>
      <c r="IKK109" s="128"/>
      <c r="IKL109" s="128"/>
      <c r="IKM109" s="128"/>
      <c r="IKN109" s="128"/>
      <c r="IKO109" s="128"/>
      <c r="ITO109" s="128"/>
      <c r="ITP109" s="128"/>
      <c r="ITX109" s="128"/>
      <c r="ITY109" s="128"/>
      <c r="ITZ109" s="128"/>
      <c r="IUA109" s="128"/>
      <c r="IUB109" s="128"/>
      <c r="IUC109" s="128"/>
      <c r="IUD109" s="128"/>
      <c r="IUE109" s="128"/>
      <c r="IUF109" s="128"/>
      <c r="IUG109" s="128"/>
      <c r="IUH109" s="128"/>
      <c r="IUI109" s="128"/>
      <c r="IUJ109" s="128"/>
      <c r="IUK109" s="128"/>
      <c r="JDK109" s="128"/>
      <c r="JDL109" s="128"/>
      <c r="JDT109" s="128"/>
      <c r="JDU109" s="128"/>
      <c r="JDV109" s="128"/>
      <c r="JDW109" s="128"/>
      <c r="JDX109" s="128"/>
      <c r="JDY109" s="128"/>
      <c r="JDZ109" s="128"/>
      <c r="JEA109" s="128"/>
      <c r="JEB109" s="128"/>
      <c r="JEC109" s="128"/>
      <c r="JED109" s="128"/>
      <c r="JEE109" s="128"/>
      <c r="JEF109" s="128"/>
      <c r="JEG109" s="128"/>
      <c r="JNG109" s="128"/>
      <c r="JNH109" s="128"/>
      <c r="JNP109" s="128"/>
      <c r="JNQ109" s="128"/>
      <c r="JNR109" s="128"/>
      <c r="JNS109" s="128"/>
      <c r="JNT109" s="128"/>
      <c r="JNU109" s="128"/>
      <c r="JNV109" s="128"/>
      <c r="JNW109" s="128"/>
      <c r="JNX109" s="128"/>
      <c r="JNY109" s="128"/>
      <c r="JNZ109" s="128"/>
      <c r="JOA109" s="128"/>
      <c r="JOB109" s="128"/>
      <c r="JOC109" s="128"/>
      <c r="JXC109" s="128"/>
      <c r="JXD109" s="128"/>
      <c r="JXL109" s="128"/>
      <c r="JXM109" s="128"/>
      <c r="JXN109" s="128"/>
      <c r="JXO109" s="128"/>
      <c r="JXP109" s="128"/>
      <c r="JXQ109" s="128"/>
      <c r="JXR109" s="128"/>
      <c r="JXS109" s="128"/>
      <c r="JXT109" s="128"/>
      <c r="JXU109" s="128"/>
      <c r="JXV109" s="128"/>
      <c r="JXW109" s="128"/>
      <c r="JXX109" s="128"/>
      <c r="JXY109" s="128"/>
      <c r="KGY109" s="128"/>
      <c r="KGZ109" s="128"/>
      <c r="KHH109" s="128"/>
      <c r="KHI109" s="128"/>
      <c r="KHJ109" s="128"/>
      <c r="KHK109" s="128"/>
      <c r="KHL109" s="128"/>
      <c r="KHM109" s="128"/>
      <c r="KHN109" s="128"/>
      <c r="KHO109" s="128"/>
      <c r="KHP109" s="128"/>
      <c r="KHQ109" s="128"/>
      <c r="KHR109" s="128"/>
      <c r="KHS109" s="128"/>
      <c r="KHT109" s="128"/>
      <c r="KHU109" s="128"/>
      <c r="KQU109" s="128"/>
      <c r="KQV109" s="128"/>
      <c r="KRD109" s="128"/>
      <c r="KRE109" s="128"/>
      <c r="KRF109" s="128"/>
      <c r="KRG109" s="128"/>
      <c r="KRH109" s="128"/>
      <c r="KRI109" s="128"/>
      <c r="KRJ109" s="128"/>
      <c r="KRK109" s="128"/>
      <c r="KRL109" s="128"/>
      <c r="KRM109" s="128"/>
      <c r="KRN109" s="128"/>
      <c r="KRO109" s="128"/>
      <c r="KRP109" s="128"/>
      <c r="KRQ109" s="128"/>
      <c r="LAQ109" s="128"/>
      <c r="LAR109" s="128"/>
      <c r="LAZ109" s="128"/>
      <c r="LBA109" s="128"/>
      <c r="LBB109" s="128"/>
      <c r="LBC109" s="128"/>
      <c r="LBD109" s="128"/>
      <c r="LBE109" s="128"/>
      <c r="LBF109" s="128"/>
      <c r="LBG109" s="128"/>
      <c r="LBH109" s="128"/>
      <c r="LBI109" s="128"/>
      <c r="LBJ109" s="128"/>
      <c r="LBK109" s="128"/>
      <c r="LBL109" s="128"/>
      <c r="LBM109" s="128"/>
      <c r="LKM109" s="128"/>
      <c r="LKN109" s="128"/>
      <c r="LKV109" s="128"/>
      <c r="LKW109" s="128"/>
      <c r="LKX109" s="128"/>
      <c r="LKY109" s="128"/>
      <c r="LKZ109" s="128"/>
      <c r="LLA109" s="128"/>
      <c r="LLB109" s="128"/>
      <c r="LLC109" s="128"/>
      <c r="LLD109" s="128"/>
      <c r="LLE109" s="128"/>
      <c r="LLF109" s="128"/>
      <c r="LLG109" s="128"/>
      <c r="LLH109" s="128"/>
      <c r="LLI109" s="128"/>
      <c r="LUI109" s="128"/>
      <c r="LUJ109" s="128"/>
      <c r="LUR109" s="128"/>
      <c r="LUS109" s="128"/>
      <c r="LUT109" s="128"/>
      <c r="LUU109" s="128"/>
      <c r="LUV109" s="128"/>
      <c r="LUW109" s="128"/>
      <c r="LUX109" s="128"/>
      <c r="LUY109" s="128"/>
      <c r="LUZ109" s="128"/>
      <c r="LVA109" s="128"/>
      <c r="LVB109" s="128"/>
      <c r="LVC109" s="128"/>
      <c r="LVD109" s="128"/>
      <c r="LVE109" s="128"/>
      <c r="MEE109" s="128"/>
      <c r="MEF109" s="128"/>
      <c r="MEN109" s="128"/>
      <c r="MEO109" s="128"/>
      <c r="MEP109" s="128"/>
      <c r="MEQ109" s="128"/>
      <c r="MER109" s="128"/>
      <c r="MES109" s="128"/>
      <c r="MET109" s="128"/>
      <c r="MEU109" s="128"/>
      <c r="MEV109" s="128"/>
      <c r="MEW109" s="128"/>
      <c r="MEX109" s="128"/>
      <c r="MEY109" s="128"/>
      <c r="MEZ109" s="128"/>
      <c r="MFA109" s="128"/>
      <c r="MOA109" s="128"/>
      <c r="MOB109" s="128"/>
      <c r="MOJ109" s="128"/>
      <c r="MOK109" s="128"/>
      <c r="MOL109" s="128"/>
      <c r="MOM109" s="128"/>
      <c r="MON109" s="128"/>
      <c r="MOO109" s="128"/>
      <c r="MOP109" s="128"/>
      <c r="MOQ109" s="128"/>
      <c r="MOR109" s="128"/>
      <c r="MOS109" s="128"/>
      <c r="MOT109" s="128"/>
      <c r="MOU109" s="128"/>
      <c r="MOV109" s="128"/>
      <c r="MOW109" s="128"/>
      <c r="MXW109" s="128"/>
      <c r="MXX109" s="128"/>
      <c r="MYF109" s="128"/>
      <c r="MYG109" s="128"/>
      <c r="MYH109" s="128"/>
      <c r="MYI109" s="128"/>
      <c r="MYJ109" s="128"/>
      <c r="MYK109" s="128"/>
      <c r="MYL109" s="128"/>
      <c r="MYM109" s="128"/>
      <c r="MYN109" s="128"/>
      <c r="MYO109" s="128"/>
      <c r="MYP109" s="128"/>
      <c r="MYQ109" s="128"/>
      <c r="MYR109" s="128"/>
      <c r="MYS109" s="128"/>
      <c r="NHS109" s="128"/>
      <c r="NHT109" s="128"/>
      <c r="NIB109" s="128"/>
      <c r="NIC109" s="128"/>
      <c r="NID109" s="128"/>
      <c r="NIE109" s="128"/>
      <c r="NIF109" s="128"/>
      <c r="NIG109" s="128"/>
      <c r="NIH109" s="128"/>
      <c r="NII109" s="128"/>
      <c r="NIJ109" s="128"/>
      <c r="NIK109" s="128"/>
      <c r="NIL109" s="128"/>
      <c r="NIM109" s="128"/>
      <c r="NIN109" s="128"/>
      <c r="NIO109" s="128"/>
      <c r="NRO109" s="128"/>
      <c r="NRP109" s="128"/>
      <c r="NRX109" s="128"/>
      <c r="NRY109" s="128"/>
      <c r="NRZ109" s="128"/>
      <c r="NSA109" s="128"/>
      <c r="NSB109" s="128"/>
      <c r="NSC109" s="128"/>
      <c r="NSD109" s="128"/>
      <c r="NSE109" s="128"/>
      <c r="NSF109" s="128"/>
      <c r="NSG109" s="128"/>
      <c r="NSH109" s="128"/>
      <c r="NSI109" s="128"/>
      <c r="NSJ109" s="128"/>
      <c r="NSK109" s="128"/>
      <c r="OBK109" s="128"/>
      <c r="OBL109" s="128"/>
      <c r="OBT109" s="128"/>
      <c r="OBU109" s="128"/>
      <c r="OBV109" s="128"/>
      <c r="OBW109" s="128"/>
      <c r="OBX109" s="128"/>
      <c r="OBY109" s="128"/>
      <c r="OBZ109" s="128"/>
      <c r="OCA109" s="128"/>
      <c r="OCB109" s="128"/>
      <c r="OCC109" s="128"/>
      <c r="OCD109" s="128"/>
      <c r="OCE109" s="128"/>
      <c r="OCF109" s="128"/>
      <c r="OCG109" s="128"/>
      <c r="OLG109" s="128"/>
      <c r="OLH109" s="128"/>
      <c r="OLP109" s="128"/>
      <c r="OLQ109" s="128"/>
      <c r="OLR109" s="128"/>
      <c r="OLS109" s="128"/>
      <c r="OLT109" s="128"/>
      <c r="OLU109" s="128"/>
      <c r="OLV109" s="128"/>
      <c r="OLW109" s="128"/>
      <c r="OLX109" s="128"/>
      <c r="OLY109" s="128"/>
      <c r="OLZ109" s="128"/>
      <c r="OMA109" s="128"/>
      <c r="OMB109" s="128"/>
      <c r="OMC109" s="128"/>
      <c r="OVC109" s="128"/>
      <c r="OVD109" s="128"/>
      <c r="OVL109" s="128"/>
      <c r="OVM109" s="128"/>
      <c r="OVN109" s="128"/>
      <c r="OVO109" s="128"/>
      <c r="OVP109" s="128"/>
      <c r="OVQ109" s="128"/>
      <c r="OVR109" s="128"/>
      <c r="OVS109" s="128"/>
      <c r="OVT109" s="128"/>
      <c r="OVU109" s="128"/>
      <c r="OVV109" s="128"/>
      <c r="OVW109" s="128"/>
      <c r="OVX109" s="128"/>
      <c r="OVY109" s="128"/>
      <c r="PEY109" s="128"/>
      <c r="PEZ109" s="128"/>
      <c r="PFH109" s="128"/>
      <c r="PFI109" s="128"/>
      <c r="PFJ109" s="128"/>
      <c r="PFK109" s="128"/>
      <c r="PFL109" s="128"/>
      <c r="PFM109" s="128"/>
      <c r="PFN109" s="128"/>
      <c r="PFO109" s="128"/>
      <c r="PFP109" s="128"/>
      <c r="PFQ109" s="128"/>
      <c r="PFR109" s="128"/>
      <c r="PFS109" s="128"/>
      <c r="PFT109" s="128"/>
      <c r="PFU109" s="128"/>
      <c r="POU109" s="128"/>
      <c r="POV109" s="128"/>
      <c r="PPD109" s="128"/>
      <c r="PPE109" s="128"/>
      <c r="PPF109" s="128"/>
      <c r="PPG109" s="128"/>
      <c r="PPH109" s="128"/>
      <c r="PPI109" s="128"/>
      <c r="PPJ109" s="128"/>
      <c r="PPK109" s="128"/>
      <c r="PPL109" s="128"/>
      <c r="PPM109" s="128"/>
      <c r="PPN109" s="128"/>
      <c r="PPO109" s="128"/>
      <c r="PPP109" s="128"/>
      <c r="PPQ109" s="128"/>
      <c r="PYQ109" s="128"/>
      <c r="PYR109" s="128"/>
      <c r="PYZ109" s="128"/>
      <c r="PZA109" s="128"/>
      <c r="PZB109" s="128"/>
      <c r="PZC109" s="128"/>
      <c r="PZD109" s="128"/>
      <c r="PZE109" s="128"/>
      <c r="PZF109" s="128"/>
      <c r="PZG109" s="128"/>
      <c r="PZH109" s="128"/>
      <c r="PZI109" s="128"/>
      <c r="PZJ109" s="128"/>
      <c r="PZK109" s="128"/>
      <c r="PZL109" s="128"/>
      <c r="PZM109" s="128"/>
      <c r="QIM109" s="128"/>
      <c r="QIN109" s="128"/>
      <c r="QIV109" s="128"/>
      <c r="QIW109" s="128"/>
      <c r="QIX109" s="128"/>
      <c r="QIY109" s="128"/>
      <c r="QIZ109" s="128"/>
      <c r="QJA109" s="128"/>
      <c r="QJB109" s="128"/>
      <c r="QJC109" s="128"/>
      <c r="QJD109" s="128"/>
      <c r="QJE109" s="128"/>
      <c r="QJF109" s="128"/>
      <c r="QJG109" s="128"/>
      <c r="QJH109" s="128"/>
      <c r="QJI109" s="128"/>
      <c r="QSI109" s="128"/>
      <c r="QSJ109" s="128"/>
      <c r="QSR109" s="128"/>
      <c r="QSS109" s="128"/>
      <c r="QST109" s="128"/>
      <c r="QSU109" s="128"/>
      <c r="QSV109" s="128"/>
      <c r="QSW109" s="128"/>
      <c r="QSX109" s="128"/>
      <c r="QSY109" s="128"/>
      <c r="QSZ109" s="128"/>
      <c r="QTA109" s="128"/>
      <c r="QTB109" s="128"/>
      <c r="QTC109" s="128"/>
      <c r="QTD109" s="128"/>
      <c r="QTE109" s="128"/>
      <c r="RCE109" s="128"/>
      <c r="RCF109" s="128"/>
      <c r="RCN109" s="128"/>
      <c r="RCO109" s="128"/>
      <c r="RCP109" s="128"/>
      <c r="RCQ109" s="128"/>
      <c r="RCR109" s="128"/>
      <c r="RCS109" s="128"/>
      <c r="RCT109" s="128"/>
      <c r="RCU109" s="128"/>
      <c r="RCV109" s="128"/>
      <c r="RCW109" s="128"/>
      <c r="RCX109" s="128"/>
      <c r="RCY109" s="128"/>
      <c r="RCZ109" s="128"/>
      <c r="RDA109" s="128"/>
      <c r="RMA109" s="128"/>
      <c r="RMB109" s="128"/>
      <c r="RMJ109" s="128"/>
      <c r="RMK109" s="128"/>
      <c r="RML109" s="128"/>
      <c r="RMM109" s="128"/>
      <c r="RMN109" s="128"/>
      <c r="RMO109" s="128"/>
      <c r="RMP109" s="128"/>
      <c r="RMQ109" s="128"/>
      <c r="RMR109" s="128"/>
      <c r="RMS109" s="128"/>
      <c r="RMT109" s="128"/>
      <c r="RMU109" s="128"/>
      <c r="RMV109" s="128"/>
      <c r="RMW109" s="128"/>
      <c r="RVW109" s="128"/>
      <c r="RVX109" s="128"/>
      <c r="RWF109" s="128"/>
      <c r="RWG109" s="128"/>
      <c r="RWH109" s="128"/>
      <c r="RWI109" s="128"/>
      <c r="RWJ109" s="128"/>
      <c r="RWK109" s="128"/>
      <c r="RWL109" s="128"/>
      <c r="RWM109" s="128"/>
      <c r="RWN109" s="128"/>
      <c r="RWO109" s="128"/>
      <c r="RWP109" s="128"/>
      <c r="RWQ109" s="128"/>
      <c r="RWR109" s="128"/>
      <c r="RWS109" s="128"/>
      <c r="SFS109" s="128"/>
      <c r="SFT109" s="128"/>
      <c r="SGB109" s="128"/>
      <c r="SGC109" s="128"/>
      <c r="SGD109" s="128"/>
      <c r="SGE109" s="128"/>
      <c r="SGF109" s="128"/>
      <c r="SGG109" s="128"/>
      <c r="SGH109" s="128"/>
      <c r="SGI109" s="128"/>
      <c r="SGJ109" s="128"/>
      <c r="SGK109" s="128"/>
      <c r="SGL109" s="128"/>
      <c r="SGM109" s="128"/>
      <c r="SGN109" s="128"/>
      <c r="SGO109" s="128"/>
      <c r="SPO109" s="128"/>
      <c r="SPP109" s="128"/>
      <c r="SPX109" s="128"/>
      <c r="SPY109" s="128"/>
      <c r="SPZ109" s="128"/>
      <c r="SQA109" s="128"/>
      <c r="SQB109" s="128"/>
      <c r="SQC109" s="128"/>
      <c r="SQD109" s="128"/>
      <c r="SQE109" s="128"/>
      <c r="SQF109" s="128"/>
      <c r="SQG109" s="128"/>
      <c r="SQH109" s="128"/>
      <c r="SQI109" s="128"/>
      <c r="SQJ109" s="128"/>
      <c r="SQK109" s="128"/>
      <c r="SZK109" s="128"/>
      <c r="SZL109" s="128"/>
      <c r="SZT109" s="128"/>
      <c r="SZU109" s="128"/>
      <c r="SZV109" s="128"/>
      <c r="SZW109" s="128"/>
      <c r="SZX109" s="128"/>
      <c r="SZY109" s="128"/>
      <c r="SZZ109" s="128"/>
      <c r="TAA109" s="128"/>
      <c r="TAB109" s="128"/>
      <c r="TAC109" s="128"/>
      <c r="TAD109" s="128"/>
      <c r="TAE109" s="128"/>
      <c r="TAF109" s="128"/>
      <c r="TAG109" s="128"/>
      <c r="TJG109" s="128"/>
      <c r="TJH109" s="128"/>
      <c r="TJP109" s="128"/>
      <c r="TJQ109" s="128"/>
      <c r="TJR109" s="128"/>
      <c r="TJS109" s="128"/>
      <c r="TJT109" s="128"/>
      <c r="TJU109" s="128"/>
      <c r="TJV109" s="128"/>
      <c r="TJW109" s="128"/>
      <c r="TJX109" s="128"/>
      <c r="TJY109" s="128"/>
      <c r="TJZ109" s="128"/>
      <c r="TKA109" s="128"/>
      <c r="TKB109" s="128"/>
      <c r="TKC109" s="128"/>
      <c r="TTC109" s="128"/>
      <c r="TTD109" s="128"/>
      <c r="TTL109" s="128"/>
      <c r="TTM109" s="128"/>
      <c r="TTN109" s="128"/>
      <c r="TTO109" s="128"/>
      <c r="TTP109" s="128"/>
      <c r="TTQ109" s="128"/>
      <c r="TTR109" s="128"/>
      <c r="TTS109" s="128"/>
      <c r="TTT109" s="128"/>
      <c r="TTU109" s="128"/>
      <c r="TTV109" s="128"/>
      <c r="TTW109" s="128"/>
      <c r="TTX109" s="128"/>
      <c r="TTY109" s="128"/>
      <c r="UCY109" s="128"/>
      <c r="UCZ109" s="128"/>
      <c r="UDH109" s="128"/>
      <c r="UDI109" s="128"/>
      <c r="UDJ109" s="128"/>
      <c r="UDK109" s="128"/>
      <c r="UDL109" s="128"/>
      <c r="UDM109" s="128"/>
      <c r="UDN109" s="128"/>
      <c r="UDO109" s="128"/>
      <c r="UDP109" s="128"/>
      <c r="UDQ109" s="128"/>
      <c r="UDR109" s="128"/>
      <c r="UDS109" s="128"/>
      <c r="UDT109" s="128"/>
      <c r="UDU109" s="128"/>
      <c r="UMU109" s="128"/>
      <c r="UMV109" s="128"/>
      <c r="UND109" s="128"/>
      <c r="UNE109" s="128"/>
      <c r="UNF109" s="128"/>
      <c r="UNG109" s="128"/>
      <c r="UNH109" s="128"/>
      <c r="UNI109" s="128"/>
      <c r="UNJ109" s="128"/>
      <c r="UNK109" s="128"/>
      <c r="UNL109" s="128"/>
      <c r="UNM109" s="128"/>
      <c r="UNN109" s="128"/>
      <c r="UNO109" s="128"/>
      <c r="UNP109" s="128"/>
      <c r="UNQ109" s="128"/>
      <c r="UWQ109" s="128"/>
      <c r="UWR109" s="128"/>
      <c r="UWZ109" s="128"/>
      <c r="UXA109" s="128"/>
      <c r="UXB109" s="128"/>
      <c r="UXC109" s="128"/>
      <c r="UXD109" s="128"/>
      <c r="UXE109" s="128"/>
      <c r="UXF109" s="128"/>
      <c r="UXG109" s="128"/>
      <c r="UXH109" s="128"/>
      <c r="UXI109" s="128"/>
      <c r="UXJ109" s="128"/>
      <c r="UXK109" s="128"/>
      <c r="UXL109" s="128"/>
      <c r="UXM109" s="128"/>
      <c r="VGM109" s="128"/>
      <c r="VGN109" s="128"/>
      <c r="VGV109" s="128"/>
      <c r="VGW109" s="128"/>
      <c r="VGX109" s="128"/>
      <c r="VGY109" s="128"/>
      <c r="VGZ109" s="128"/>
      <c r="VHA109" s="128"/>
      <c r="VHB109" s="128"/>
      <c r="VHC109" s="128"/>
      <c r="VHD109" s="128"/>
      <c r="VHE109" s="128"/>
      <c r="VHF109" s="128"/>
      <c r="VHG109" s="128"/>
      <c r="VHH109" s="128"/>
      <c r="VHI109" s="128"/>
      <c r="VQI109" s="128"/>
      <c r="VQJ109" s="128"/>
      <c r="VQR109" s="128"/>
      <c r="VQS109" s="128"/>
      <c r="VQT109" s="128"/>
      <c r="VQU109" s="128"/>
      <c r="VQV109" s="128"/>
      <c r="VQW109" s="128"/>
      <c r="VQX109" s="128"/>
      <c r="VQY109" s="128"/>
      <c r="VQZ109" s="128"/>
      <c r="VRA109" s="128"/>
      <c r="VRB109" s="128"/>
      <c r="VRC109" s="128"/>
      <c r="VRD109" s="128"/>
      <c r="VRE109" s="128"/>
      <c r="WAE109" s="128"/>
      <c r="WAF109" s="128"/>
      <c r="WAN109" s="128"/>
      <c r="WAO109" s="128"/>
      <c r="WAP109" s="128"/>
      <c r="WAQ109" s="128"/>
      <c r="WAR109" s="128"/>
      <c r="WAS109" s="128"/>
      <c r="WAT109" s="128"/>
      <c r="WAU109" s="128"/>
      <c r="WAV109" s="128"/>
      <c r="WAW109" s="128"/>
      <c r="WAX109" s="128"/>
      <c r="WAY109" s="128"/>
      <c r="WAZ109" s="128"/>
      <c r="WBA109" s="128"/>
      <c r="WKA109" s="128"/>
      <c r="WKB109" s="128"/>
      <c r="WKJ109" s="128"/>
      <c r="WKK109" s="128"/>
      <c r="WKL109" s="128"/>
      <c r="WKM109" s="128"/>
      <c r="WKN109" s="128"/>
      <c r="WKO109" s="128"/>
      <c r="WKP109" s="128"/>
      <c r="WKQ109" s="128"/>
      <c r="WKR109" s="128"/>
      <c r="WKS109" s="128"/>
      <c r="WKT109" s="128"/>
      <c r="WKU109" s="128"/>
      <c r="WKV109" s="128"/>
      <c r="WKW109" s="128"/>
      <c r="WTW109" s="128"/>
      <c r="WTX109" s="128"/>
      <c r="WUF109" s="128"/>
      <c r="WUG109" s="128"/>
      <c r="WUH109" s="128"/>
      <c r="WUI109" s="128"/>
      <c r="WUJ109" s="128"/>
      <c r="WUK109" s="128"/>
      <c r="WUL109" s="128"/>
      <c r="WUM109" s="128"/>
      <c r="WUN109" s="128"/>
      <c r="WUO109" s="128"/>
      <c r="WUP109" s="128"/>
      <c r="WUQ109" s="128"/>
      <c r="WUR109" s="128"/>
      <c r="WUS109" s="128"/>
    </row>
    <row r="110" spans="1:1009 1243:2033 2267:3057 3291:4081 4315:5105 5339:6129 6363:7153 7387:8177 8411:9201 9435:10225 10459:11249 11483:12273 12507:13297 13531:14321 14555:15345 15579:16113" ht="22.5" customHeight="1" outlineLevel="1">
      <c r="A110" s="137"/>
      <c r="B110" s="263" t="s">
        <v>33</v>
      </c>
      <c r="C110" s="248"/>
      <c r="D110" s="258">
        <v>0</v>
      </c>
      <c r="E110" s="257"/>
      <c r="F110" s="258"/>
      <c r="G110" s="245">
        <v>0</v>
      </c>
      <c r="H110" s="229">
        <f t="shared" si="6"/>
        <v>0</v>
      </c>
      <c r="I110" s="247"/>
      <c r="J110" s="247"/>
      <c r="K110" s="247"/>
      <c r="L110" s="247"/>
      <c r="M110" s="248"/>
      <c r="HK110" s="128"/>
      <c r="HL110" s="128"/>
      <c r="HT110" s="128"/>
      <c r="HU110" s="128"/>
      <c r="HV110" s="128"/>
      <c r="HW110" s="128"/>
      <c r="HX110" s="128"/>
      <c r="HY110" s="128"/>
      <c r="HZ110" s="128"/>
      <c r="IA110" s="128"/>
      <c r="IB110" s="128"/>
      <c r="IC110" s="128"/>
      <c r="ID110" s="128"/>
      <c r="IE110" s="128"/>
      <c r="IF110" s="128"/>
      <c r="IG110" s="128"/>
      <c r="RG110" s="128"/>
      <c r="RH110" s="128"/>
      <c r="RP110" s="128"/>
      <c r="RQ110" s="128"/>
      <c r="RR110" s="128"/>
      <c r="RS110" s="128"/>
      <c r="RT110" s="128"/>
      <c r="RU110" s="128"/>
      <c r="RV110" s="128"/>
      <c r="RW110" s="128"/>
      <c r="RX110" s="128"/>
      <c r="RY110" s="128"/>
      <c r="RZ110" s="128"/>
      <c r="SA110" s="128"/>
      <c r="SB110" s="128"/>
      <c r="SC110" s="128"/>
      <c r="ABC110" s="128"/>
      <c r="ABD110" s="128"/>
      <c r="ABL110" s="128"/>
      <c r="ABM110" s="128"/>
      <c r="ABN110" s="128"/>
      <c r="ABO110" s="128"/>
      <c r="ABP110" s="128"/>
      <c r="ABQ110" s="128"/>
      <c r="ABR110" s="128"/>
      <c r="ABS110" s="128"/>
      <c r="ABT110" s="128"/>
      <c r="ABU110" s="128"/>
      <c r="ABV110" s="128"/>
      <c r="ABW110" s="128"/>
      <c r="ABX110" s="128"/>
      <c r="ABY110" s="128"/>
      <c r="AKY110" s="128"/>
      <c r="AKZ110" s="128"/>
      <c r="ALH110" s="128"/>
      <c r="ALI110" s="128"/>
      <c r="ALJ110" s="128"/>
      <c r="ALK110" s="128"/>
      <c r="ALL110" s="128"/>
      <c r="ALM110" s="128"/>
      <c r="ALN110" s="128"/>
      <c r="ALO110" s="128"/>
      <c r="ALP110" s="128"/>
      <c r="ALQ110" s="128"/>
      <c r="ALR110" s="128"/>
      <c r="ALS110" s="128"/>
      <c r="ALT110" s="128"/>
      <c r="ALU110" s="128"/>
      <c r="AUU110" s="128"/>
      <c r="AUV110" s="128"/>
      <c r="AVD110" s="128"/>
      <c r="AVE110" s="128"/>
      <c r="AVF110" s="128"/>
      <c r="AVG110" s="128"/>
      <c r="AVH110" s="128"/>
      <c r="AVI110" s="128"/>
      <c r="AVJ110" s="128"/>
      <c r="AVK110" s="128"/>
      <c r="AVL110" s="128"/>
      <c r="AVM110" s="128"/>
      <c r="AVN110" s="128"/>
      <c r="AVO110" s="128"/>
      <c r="AVP110" s="128"/>
      <c r="AVQ110" s="128"/>
      <c r="BEQ110" s="128"/>
      <c r="BER110" s="128"/>
      <c r="BEZ110" s="128"/>
      <c r="BFA110" s="128"/>
      <c r="BFB110" s="128"/>
      <c r="BFC110" s="128"/>
      <c r="BFD110" s="128"/>
      <c r="BFE110" s="128"/>
      <c r="BFF110" s="128"/>
      <c r="BFG110" s="128"/>
      <c r="BFH110" s="128"/>
      <c r="BFI110" s="128"/>
      <c r="BFJ110" s="128"/>
      <c r="BFK110" s="128"/>
      <c r="BFL110" s="128"/>
      <c r="BFM110" s="128"/>
      <c r="BOM110" s="128"/>
      <c r="BON110" s="128"/>
      <c r="BOV110" s="128"/>
      <c r="BOW110" s="128"/>
      <c r="BOX110" s="128"/>
      <c r="BOY110" s="128"/>
      <c r="BOZ110" s="128"/>
      <c r="BPA110" s="128"/>
      <c r="BPB110" s="128"/>
      <c r="BPC110" s="128"/>
      <c r="BPD110" s="128"/>
      <c r="BPE110" s="128"/>
      <c r="BPF110" s="128"/>
      <c r="BPG110" s="128"/>
      <c r="BPH110" s="128"/>
      <c r="BPI110" s="128"/>
      <c r="BYI110" s="128"/>
      <c r="BYJ110" s="128"/>
      <c r="BYR110" s="128"/>
      <c r="BYS110" s="128"/>
      <c r="BYT110" s="128"/>
      <c r="BYU110" s="128"/>
      <c r="BYV110" s="128"/>
      <c r="BYW110" s="128"/>
      <c r="BYX110" s="128"/>
      <c r="BYY110" s="128"/>
      <c r="BYZ110" s="128"/>
      <c r="BZA110" s="128"/>
      <c r="BZB110" s="128"/>
      <c r="BZC110" s="128"/>
      <c r="BZD110" s="128"/>
      <c r="BZE110" s="128"/>
      <c r="CIE110" s="128"/>
      <c r="CIF110" s="128"/>
      <c r="CIN110" s="128"/>
      <c r="CIO110" s="128"/>
      <c r="CIP110" s="128"/>
      <c r="CIQ110" s="128"/>
      <c r="CIR110" s="128"/>
      <c r="CIS110" s="128"/>
      <c r="CIT110" s="128"/>
      <c r="CIU110" s="128"/>
      <c r="CIV110" s="128"/>
      <c r="CIW110" s="128"/>
      <c r="CIX110" s="128"/>
      <c r="CIY110" s="128"/>
      <c r="CIZ110" s="128"/>
      <c r="CJA110" s="128"/>
      <c r="CSA110" s="128"/>
      <c r="CSB110" s="128"/>
      <c r="CSJ110" s="128"/>
      <c r="CSK110" s="128"/>
      <c r="CSL110" s="128"/>
      <c r="CSM110" s="128"/>
      <c r="CSN110" s="128"/>
      <c r="CSO110" s="128"/>
      <c r="CSP110" s="128"/>
      <c r="CSQ110" s="128"/>
      <c r="CSR110" s="128"/>
      <c r="CSS110" s="128"/>
      <c r="CST110" s="128"/>
      <c r="CSU110" s="128"/>
      <c r="CSV110" s="128"/>
      <c r="CSW110" s="128"/>
      <c r="DBW110" s="128"/>
      <c r="DBX110" s="128"/>
      <c r="DCF110" s="128"/>
      <c r="DCG110" s="128"/>
      <c r="DCH110" s="128"/>
      <c r="DCI110" s="128"/>
      <c r="DCJ110" s="128"/>
      <c r="DCK110" s="128"/>
      <c r="DCL110" s="128"/>
      <c r="DCM110" s="128"/>
      <c r="DCN110" s="128"/>
      <c r="DCO110" s="128"/>
      <c r="DCP110" s="128"/>
      <c r="DCQ110" s="128"/>
      <c r="DCR110" s="128"/>
      <c r="DCS110" s="128"/>
      <c r="DLS110" s="128"/>
      <c r="DLT110" s="128"/>
      <c r="DMB110" s="128"/>
      <c r="DMC110" s="128"/>
      <c r="DMD110" s="128"/>
      <c r="DME110" s="128"/>
      <c r="DMF110" s="128"/>
      <c r="DMG110" s="128"/>
      <c r="DMH110" s="128"/>
      <c r="DMI110" s="128"/>
      <c r="DMJ110" s="128"/>
      <c r="DMK110" s="128"/>
      <c r="DML110" s="128"/>
      <c r="DMM110" s="128"/>
      <c r="DMN110" s="128"/>
      <c r="DMO110" s="128"/>
      <c r="DVO110" s="128"/>
      <c r="DVP110" s="128"/>
      <c r="DVX110" s="128"/>
      <c r="DVY110" s="128"/>
      <c r="DVZ110" s="128"/>
      <c r="DWA110" s="128"/>
      <c r="DWB110" s="128"/>
      <c r="DWC110" s="128"/>
      <c r="DWD110" s="128"/>
      <c r="DWE110" s="128"/>
      <c r="DWF110" s="128"/>
      <c r="DWG110" s="128"/>
      <c r="DWH110" s="128"/>
      <c r="DWI110" s="128"/>
      <c r="DWJ110" s="128"/>
      <c r="DWK110" s="128"/>
      <c r="EFK110" s="128"/>
      <c r="EFL110" s="128"/>
      <c r="EFT110" s="128"/>
      <c r="EFU110" s="128"/>
      <c r="EFV110" s="128"/>
      <c r="EFW110" s="128"/>
      <c r="EFX110" s="128"/>
      <c r="EFY110" s="128"/>
      <c r="EFZ110" s="128"/>
      <c r="EGA110" s="128"/>
      <c r="EGB110" s="128"/>
      <c r="EGC110" s="128"/>
      <c r="EGD110" s="128"/>
      <c r="EGE110" s="128"/>
      <c r="EGF110" s="128"/>
      <c r="EGG110" s="128"/>
      <c r="EPG110" s="128"/>
      <c r="EPH110" s="128"/>
      <c r="EPP110" s="128"/>
      <c r="EPQ110" s="128"/>
      <c r="EPR110" s="128"/>
      <c r="EPS110" s="128"/>
      <c r="EPT110" s="128"/>
      <c r="EPU110" s="128"/>
      <c r="EPV110" s="128"/>
      <c r="EPW110" s="128"/>
      <c r="EPX110" s="128"/>
      <c r="EPY110" s="128"/>
      <c r="EPZ110" s="128"/>
      <c r="EQA110" s="128"/>
      <c r="EQB110" s="128"/>
      <c r="EQC110" s="128"/>
      <c r="EZC110" s="128"/>
      <c r="EZD110" s="128"/>
      <c r="EZL110" s="128"/>
      <c r="EZM110" s="128"/>
      <c r="EZN110" s="128"/>
      <c r="EZO110" s="128"/>
      <c r="EZP110" s="128"/>
      <c r="EZQ110" s="128"/>
      <c r="EZR110" s="128"/>
      <c r="EZS110" s="128"/>
      <c r="EZT110" s="128"/>
      <c r="EZU110" s="128"/>
      <c r="EZV110" s="128"/>
      <c r="EZW110" s="128"/>
      <c r="EZX110" s="128"/>
      <c r="EZY110" s="128"/>
      <c r="FIY110" s="128"/>
      <c r="FIZ110" s="128"/>
      <c r="FJH110" s="128"/>
      <c r="FJI110" s="128"/>
      <c r="FJJ110" s="128"/>
      <c r="FJK110" s="128"/>
      <c r="FJL110" s="128"/>
      <c r="FJM110" s="128"/>
      <c r="FJN110" s="128"/>
      <c r="FJO110" s="128"/>
      <c r="FJP110" s="128"/>
      <c r="FJQ110" s="128"/>
      <c r="FJR110" s="128"/>
      <c r="FJS110" s="128"/>
      <c r="FJT110" s="128"/>
      <c r="FJU110" s="128"/>
      <c r="FSU110" s="128"/>
      <c r="FSV110" s="128"/>
      <c r="FTD110" s="128"/>
      <c r="FTE110" s="128"/>
      <c r="FTF110" s="128"/>
      <c r="FTG110" s="128"/>
      <c r="FTH110" s="128"/>
      <c r="FTI110" s="128"/>
      <c r="FTJ110" s="128"/>
      <c r="FTK110" s="128"/>
      <c r="FTL110" s="128"/>
      <c r="FTM110" s="128"/>
      <c r="FTN110" s="128"/>
      <c r="FTO110" s="128"/>
      <c r="FTP110" s="128"/>
      <c r="FTQ110" s="128"/>
      <c r="GCQ110" s="128"/>
      <c r="GCR110" s="128"/>
      <c r="GCZ110" s="128"/>
      <c r="GDA110" s="128"/>
      <c r="GDB110" s="128"/>
      <c r="GDC110" s="128"/>
      <c r="GDD110" s="128"/>
      <c r="GDE110" s="128"/>
      <c r="GDF110" s="128"/>
      <c r="GDG110" s="128"/>
      <c r="GDH110" s="128"/>
      <c r="GDI110" s="128"/>
      <c r="GDJ110" s="128"/>
      <c r="GDK110" s="128"/>
      <c r="GDL110" s="128"/>
      <c r="GDM110" s="128"/>
      <c r="GMM110" s="128"/>
      <c r="GMN110" s="128"/>
      <c r="GMV110" s="128"/>
      <c r="GMW110" s="128"/>
      <c r="GMX110" s="128"/>
      <c r="GMY110" s="128"/>
      <c r="GMZ110" s="128"/>
      <c r="GNA110" s="128"/>
      <c r="GNB110" s="128"/>
      <c r="GNC110" s="128"/>
      <c r="GND110" s="128"/>
      <c r="GNE110" s="128"/>
      <c r="GNF110" s="128"/>
      <c r="GNG110" s="128"/>
      <c r="GNH110" s="128"/>
      <c r="GNI110" s="128"/>
      <c r="GWI110" s="128"/>
      <c r="GWJ110" s="128"/>
      <c r="GWR110" s="128"/>
      <c r="GWS110" s="128"/>
      <c r="GWT110" s="128"/>
      <c r="GWU110" s="128"/>
      <c r="GWV110" s="128"/>
      <c r="GWW110" s="128"/>
      <c r="GWX110" s="128"/>
      <c r="GWY110" s="128"/>
      <c r="GWZ110" s="128"/>
      <c r="GXA110" s="128"/>
      <c r="GXB110" s="128"/>
      <c r="GXC110" s="128"/>
      <c r="GXD110" s="128"/>
      <c r="GXE110" s="128"/>
      <c r="HGE110" s="128"/>
      <c r="HGF110" s="128"/>
      <c r="HGN110" s="128"/>
      <c r="HGO110" s="128"/>
      <c r="HGP110" s="128"/>
      <c r="HGQ110" s="128"/>
      <c r="HGR110" s="128"/>
      <c r="HGS110" s="128"/>
      <c r="HGT110" s="128"/>
      <c r="HGU110" s="128"/>
      <c r="HGV110" s="128"/>
      <c r="HGW110" s="128"/>
      <c r="HGX110" s="128"/>
      <c r="HGY110" s="128"/>
      <c r="HGZ110" s="128"/>
      <c r="HHA110" s="128"/>
      <c r="HQA110" s="128"/>
      <c r="HQB110" s="128"/>
      <c r="HQJ110" s="128"/>
      <c r="HQK110" s="128"/>
      <c r="HQL110" s="128"/>
      <c r="HQM110" s="128"/>
      <c r="HQN110" s="128"/>
      <c r="HQO110" s="128"/>
      <c r="HQP110" s="128"/>
      <c r="HQQ110" s="128"/>
      <c r="HQR110" s="128"/>
      <c r="HQS110" s="128"/>
      <c r="HQT110" s="128"/>
      <c r="HQU110" s="128"/>
      <c r="HQV110" s="128"/>
      <c r="HQW110" s="128"/>
      <c r="HZW110" s="128"/>
      <c r="HZX110" s="128"/>
      <c r="IAF110" s="128"/>
      <c r="IAG110" s="128"/>
      <c r="IAH110" s="128"/>
      <c r="IAI110" s="128"/>
      <c r="IAJ110" s="128"/>
      <c r="IAK110" s="128"/>
      <c r="IAL110" s="128"/>
      <c r="IAM110" s="128"/>
      <c r="IAN110" s="128"/>
      <c r="IAO110" s="128"/>
      <c r="IAP110" s="128"/>
      <c r="IAQ110" s="128"/>
      <c r="IAR110" s="128"/>
      <c r="IAS110" s="128"/>
      <c r="IJS110" s="128"/>
      <c r="IJT110" s="128"/>
      <c r="IKB110" s="128"/>
      <c r="IKC110" s="128"/>
      <c r="IKD110" s="128"/>
      <c r="IKE110" s="128"/>
      <c r="IKF110" s="128"/>
      <c r="IKG110" s="128"/>
      <c r="IKH110" s="128"/>
      <c r="IKI110" s="128"/>
      <c r="IKJ110" s="128"/>
      <c r="IKK110" s="128"/>
      <c r="IKL110" s="128"/>
      <c r="IKM110" s="128"/>
      <c r="IKN110" s="128"/>
      <c r="IKO110" s="128"/>
      <c r="ITO110" s="128"/>
      <c r="ITP110" s="128"/>
      <c r="ITX110" s="128"/>
      <c r="ITY110" s="128"/>
      <c r="ITZ110" s="128"/>
      <c r="IUA110" s="128"/>
      <c r="IUB110" s="128"/>
      <c r="IUC110" s="128"/>
      <c r="IUD110" s="128"/>
      <c r="IUE110" s="128"/>
      <c r="IUF110" s="128"/>
      <c r="IUG110" s="128"/>
      <c r="IUH110" s="128"/>
      <c r="IUI110" s="128"/>
      <c r="IUJ110" s="128"/>
      <c r="IUK110" s="128"/>
      <c r="JDK110" s="128"/>
      <c r="JDL110" s="128"/>
      <c r="JDT110" s="128"/>
      <c r="JDU110" s="128"/>
      <c r="JDV110" s="128"/>
      <c r="JDW110" s="128"/>
      <c r="JDX110" s="128"/>
      <c r="JDY110" s="128"/>
      <c r="JDZ110" s="128"/>
      <c r="JEA110" s="128"/>
      <c r="JEB110" s="128"/>
      <c r="JEC110" s="128"/>
      <c r="JED110" s="128"/>
      <c r="JEE110" s="128"/>
      <c r="JEF110" s="128"/>
      <c r="JEG110" s="128"/>
      <c r="JNG110" s="128"/>
      <c r="JNH110" s="128"/>
      <c r="JNP110" s="128"/>
      <c r="JNQ110" s="128"/>
      <c r="JNR110" s="128"/>
      <c r="JNS110" s="128"/>
      <c r="JNT110" s="128"/>
      <c r="JNU110" s="128"/>
      <c r="JNV110" s="128"/>
      <c r="JNW110" s="128"/>
      <c r="JNX110" s="128"/>
      <c r="JNY110" s="128"/>
      <c r="JNZ110" s="128"/>
      <c r="JOA110" s="128"/>
      <c r="JOB110" s="128"/>
      <c r="JOC110" s="128"/>
      <c r="JXC110" s="128"/>
      <c r="JXD110" s="128"/>
      <c r="JXL110" s="128"/>
      <c r="JXM110" s="128"/>
      <c r="JXN110" s="128"/>
      <c r="JXO110" s="128"/>
      <c r="JXP110" s="128"/>
      <c r="JXQ110" s="128"/>
      <c r="JXR110" s="128"/>
      <c r="JXS110" s="128"/>
      <c r="JXT110" s="128"/>
      <c r="JXU110" s="128"/>
      <c r="JXV110" s="128"/>
      <c r="JXW110" s="128"/>
      <c r="JXX110" s="128"/>
      <c r="JXY110" s="128"/>
      <c r="KGY110" s="128"/>
      <c r="KGZ110" s="128"/>
      <c r="KHH110" s="128"/>
      <c r="KHI110" s="128"/>
      <c r="KHJ110" s="128"/>
      <c r="KHK110" s="128"/>
      <c r="KHL110" s="128"/>
      <c r="KHM110" s="128"/>
      <c r="KHN110" s="128"/>
      <c r="KHO110" s="128"/>
      <c r="KHP110" s="128"/>
      <c r="KHQ110" s="128"/>
      <c r="KHR110" s="128"/>
      <c r="KHS110" s="128"/>
      <c r="KHT110" s="128"/>
      <c r="KHU110" s="128"/>
      <c r="KQU110" s="128"/>
      <c r="KQV110" s="128"/>
      <c r="KRD110" s="128"/>
      <c r="KRE110" s="128"/>
      <c r="KRF110" s="128"/>
      <c r="KRG110" s="128"/>
      <c r="KRH110" s="128"/>
      <c r="KRI110" s="128"/>
      <c r="KRJ110" s="128"/>
      <c r="KRK110" s="128"/>
      <c r="KRL110" s="128"/>
      <c r="KRM110" s="128"/>
      <c r="KRN110" s="128"/>
      <c r="KRO110" s="128"/>
      <c r="KRP110" s="128"/>
      <c r="KRQ110" s="128"/>
      <c r="LAQ110" s="128"/>
      <c r="LAR110" s="128"/>
      <c r="LAZ110" s="128"/>
      <c r="LBA110" s="128"/>
      <c r="LBB110" s="128"/>
      <c r="LBC110" s="128"/>
      <c r="LBD110" s="128"/>
      <c r="LBE110" s="128"/>
      <c r="LBF110" s="128"/>
      <c r="LBG110" s="128"/>
      <c r="LBH110" s="128"/>
      <c r="LBI110" s="128"/>
      <c r="LBJ110" s="128"/>
      <c r="LBK110" s="128"/>
      <c r="LBL110" s="128"/>
      <c r="LBM110" s="128"/>
      <c r="LKM110" s="128"/>
      <c r="LKN110" s="128"/>
      <c r="LKV110" s="128"/>
      <c r="LKW110" s="128"/>
      <c r="LKX110" s="128"/>
      <c r="LKY110" s="128"/>
      <c r="LKZ110" s="128"/>
      <c r="LLA110" s="128"/>
      <c r="LLB110" s="128"/>
      <c r="LLC110" s="128"/>
      <c r="LLD110" s="128"/>
      <c r="LLE110" s="128"/>
      <c r="LLF110" s="128"/>
      <c r="LLG110" s="128"/>
      <c r="LLH110" s="128"/>
      <c r="LLI110" s="128"/>
      <c r="LUI110" s="128"/>
      <c r="LUJ110" s="128"/>
      <c r="LUR110" s="128"/>
      <c r="LUS110" s="128"/>
      <c r="LUT110" s="128"/>
      <c r="LUU110" s="128"/>
      <c r="LUV110" s="128"/>
      <c r="LUW110" s="128"/>
      <c r="LUX110" s="128"/>
      <c r="LUY110" s="128"/>
      <c r="LUZ110" s="128"/>
      <c r="LVA110" s="128"/>
      <c r="LVB110" s="128"/>
      <c r="LVC110" s="128"/>
      <c r="LVD110" s="128"/>
      <c r="LVE110" s="128"/>
      <c r="MEE110" s="128"/>
      <c r="MEF110" s="128"/>
      <c r="MEN110" s="128"/>
      <c r="MEO110" s="128"/>
      <c r="MEP110" s="128"/>
      <c r="MEQ110" s="128"/>
      <c r="MER110" s="128"/>
      <c r="MES110" s="128"/>
      <c r="MET110" s="128"/>
      <c r="MEU110" s="128"/>
      <c r="MEV110" s="128"/>
      <c r="MEW110" s="128"/>
      <c r="MEX110" s="128"/>
      <c r="MEY110" s="128"/>
      <c r="MEZ110" s="128"/>
      <c r="MFA110" s="128"/>
      <c r="MOA110" s="128"/>
      <c r="MOB110" s="128"/>
      <c r="MOJ110" s="128"/>
      <c r="MOK110" s="128"/>
      <c r="MOL110" s="128"/>
      <c r="MOM110" s="128"/>
      <c r="MON110" s="128"/>
      <c r="MOO110" s="128"/>
      <c r="MOP110" s="128"/>
      <c r="MOQ110" s="128"/>
      <c r="MOR110" s="128"/>
      <c r="MOS110" s="128"/>
      <c r="MOT110" s="128"/>
      <c r="MOU110" s="128"/>
      <c r="MOV110" s="128"/>
      <c r="MOW110" s="128"/>
      <c r="MXW110" s="128"/>
      <c r="MXX110" s="128"/>
      <c r="MYF110" s="128"/>
      <c r="MYG110" s="128"/>
      <c r="MYH110" s="128"/>
      <c r="MYI110" s="128"/>
      <c r="MYJ110" s="128"/>
      <c r="MYK110" s="128"/>
      <c r="MYL110" s="128"/>
      <c r="MYM110" s="128"/>
      <c r="MYN110" s="128"/>
      <c r="MYO110" s="128"/>
      <c r="MYP110" s="128"/>
      <c r="MYQ110" s="128"/>
      <c r="MYR110" s="128"/>
      <c r="MYS110" s="128"/>
      <c r="NHS110" s="128"/>
      <c r="NHT110" s="128"/>
      <c r="NIB110" s="128"/>
      <c r="NIC110" s="128"/>
      <c r="NID110" s="128"/>
      <c r="NIE110" s="128"/>
      <c r="NIF110" s="128"/>
      <c r="NIG110" s="128"/>
      <c r="NIH110" s="128"/>
      <c r="NII110" s="128"/>
      <c r="NIJ110" s="128"/>
      <c r="NIK110" s="128"/>
      <c r="NIL110" s="128"/>
      <c r="NIM110" s="128"/>
      <c r="NIN110" s="128"/>
      <c r="NIO110" s="128"/>
      <c r="NRO110" s="128"/>
      <c r="NRP110" s="128"/>
      <c r="NRX110" s="128"/>
      <c r="NRY110" s="128"/>
      <c r="NRZ110" s="128"/>
      <c r="NSA110" s="128"/>
      <c r="NSB110" s="128"/>
      <c r="NSC110" s="128"/>
      <c r="NSD110" s="128"/>
      <c r="NSE110" s="128"/>
      <c r="NSF110" s="128"/>
      <c r="NSG110" s="128"/>
      <c r="NSH110" s="128"/>
      <c r="NSI110" s="128"/>
      <c r="NSJ110" s="128"/>
      <c r="NSK110" s="128"/>
      <c r="OBK110" s="128"/>
      <c r="OBL110" s="128"/>
      <c r="OBT110" s="128"/>
      <c r="OBU110" s="128"/>
      <c r="OBV110" s="128"/>
      <c r="OBW110" s="128"/>
      <c r="OBX110" s="128"/>
      <c r="OBY110" s="128"/>
      <c r="OBZ110" s="128"/>
      <c r="OCA110" s="128"/>
      <c r="OCB110" s="128"/>
      <c r="OCC110" s="128"/>
      <c r="OCD110" s="128"/>
      <c r="OCE110" s="128"/>
      <c r="OCF110" s="128"/>
      <c r="OCG110" s="128"/>
      <c r="OLG110" s="128"/>
      <c r="OLH110" s="128"/>
      <c r="OLP110" s="128"/>
      <c r="OLQ110" s="128"/>
      <c r="OLR110" s="128"/>
      <c r="OLS110" s="128"/>
      <c r="OLT110" s="128"/>
      <c r="OLU110" s="128"/>
      <c r="OLV110" s="128"/>
      <c r="OLW110" s="128"/>
      <c r="OLX110" s="128"/>
      <c r="OLY110" s="128"/>
      <c r="OLZ110" s="128"/>
      <c r="OMA110" s="128"/>
      <c r="OMB110" s="128"/>
      <c r="OMC110" s="128"/>
      <c r="OVC110" s="128"/>
      <c r="OVD110" s="128"/>
      <c r="OVL110" s="128"/>
      <c r="OVM110" s="128"/>
      <c r="OVN110" s="128"/>
      <c r="OVO110" s="128"/>
      <c r="OVP110" s="128"/>
      <c r="OVQ110" s="128"/>
      <c r="OVR110" s="128"/>
      <c r="OVS110" s="128"/>
      <c r="OVT110" s="128"/>
      <c r="OVU110" s="128"/>
      <c r="OVV110" s="128"/>
      <c r="OVW110" s="128"/>
      <c r="OVX110" s="128"/>
      <c r="OVY110" s="128"/>
      <c r="PEY110" s="128"/>
      <c r="PEZ110" s="128"/>
      <c r="PFH110" s="128"/>
      <c r="PFI110" s="128"/>
      <c r="PFJ110" s="128"/>
      <c r="PFK110" s="128"/>
      <c r="PFL110" s="128"/>
      <c r="PFM110" s="128"/>
      <c r="PFN110" s="128"/>
      <c r="PFO110" s="128"/>
      <c r="PFP110" s="128"/>
      <c r="PFQ110" s="128"/>
      <c r="PFR110" s="128"/>
      <c r="PFS110" s="128"/>
      <c r="PFT110" s="128"/>
      <c r="PFU110" s="128"/>
      <c r="POU110" s="128"/>
      <c r="POV110" s="128"/>
      <c r="PPD110" s="128"/>
      <c r="PPE110" s="128"/>
      <c r="PPF110" s="128"/>
      <c r="PPG110" s="128"/>
      <c r="PPH110" s="128"/>
      <c r="PPI110" s="128"/>
      <c r="PPJ110" s="128"/>
      <c r="PPK110" s="128"/>
      <c r="PPL110" s="128"/>
      <c r="PPM110" s="128"/>
      <c r="PPN110" s="128"/>
      <c r="PPO110" s="128"/>
      <c r="PPP110" s="128"/>
      <c r="PPQ110" s="128"/>
      <c r="PYQ110" s="128"/>
      <c r="PYR110" s="128"/>
      <c r="PYZ110" s="128"/>
      <c r="PZA110" s="128"/>
      <c r="PZB110" s="128"/>
      <c r="PZC110" s="128"/>
      <c r="PZD110" s="128"/>
      <c r="PZE110" s="128"/>
      <c r="PZF110" s="128"/>
      <c r="PZG110" s="128"/>
      <c r="PZH110" s="128"/>
      <c r="PZI110" s="128"/>
      <c r="PZJ110" s="128"/>
      <c r="PZK110" s="128"/>
      <c r="PZL110" s="128"/>
      <c r="PZM110" s="128"/>
      <c r="QIM110" s="128"/>
      <c r="QIN110" s="128"/>
      <c r="QIV110" s="128"/>
      <c r="QIW110" s="128"/>
      <c r="QIX110" s="128"/>
      <c r="QIY110" s="128"/>
      <c r="QIZ110" s="128"/>
      <c r="QJA110" s="128"/>
      <c r="QJB110" s="128"/>
      <c r="QJC110" s="128"/>
      <c r="QJD110" s="128"/>
      <c r="QJE110" s="128"/>
      <c r="QJF110" s="128"/>
      <c r="QJG110" s="128"/>
      <c r="QJH110" s="128"/>
      <c r="QJI110" s="128"/>
      <c r="QSI110" s="128"/>
      <c r="QSJ110" s="128"/>
      <c r="QSR110" s="128"/>
      <c r="QSS110" s="128"/>
      <c r="QST110" s="128"/>
      <c r="QSU110" s="128"/>
      <c r="QSV110" s="128"/>
      <c r="QSW110" s="128"/>
      <c r="QSX110" s="128"/>
      <c r="QSY110" s="128"/>
      <c r="QSZ110" s="128"/>
      <c r="QTA110" s="128"/>
      <c r="QTB110" s="128"/>
      <c r="QTC110" s="128"/>
      <c r="QTD110" s="128"/>
      <c r="QTE110" s="128"/>
      <c r="RCE110" s="128"/>
      <c r="RCF110" s="128"/>
      <c r="RCN110" s="128"/>
      <c r="RCO110" s="128"/>
      <c r="RCP110" s="128"/>
      <c r="RCQ110" s="128"/>
      <c r="RCR110" s="128"/>
      <c r="RCS110" s="128"/>
      <c r="RCT110" s="128"/>
      <c r="RCU110" s="128"/>
      <c r="RCV110" s="128"/>
      <c r="RCW110" s="128"/>
      <c r="RCX110" s="128"/>
      <c r="RCY110" s="128"/>
      <c r="RCZ110" s="128"/>
      <c r="RDA110" s="128"/>
      <c r="RMA110" s="128"/>
      <c r="RMB110" s="128"/>
      <c r="RMJ110" s="128"/>
      <c r="RMK110" s="128"/>
      <c r="RML110" s="128"/>
      <c r="RMM110" s="128"/>
      <c r="RMN110" s="128"/>
      <c r="RMO110" s="128"/>
      <c r="RMP110" s="128"/>
      <c r="RMQ110" s="128"/>
      <c r="RMR110" s="128"/>
      <c r="RMS110" s="128"/>
      <c r="RMT110" s="128"/>
      <c r="RMU110" s="128"/>
      <c r="RMV110" s="128"/>
      <c r="RMW110" s="128"/>
      <c r="RVW110" s="128"/>
      <c r="RVX110" s="128"/>
      <c r="RWF110" s="128"/>
      <c r="RWG110" s="128"/>
      <c r="RWH110" s="128"/>
      <c r="RWI110" s="128"/>
      <c r="RWJ110" s="128"/>
      <c r="RWK110" s="128"/>
      <c r="RWL110" s="128"/>
      <c r="RWM110" s="128"/>
      <c r="RWN110" s="128"/>
      <c r="RWO110" s="128"/>
      <c r="RWP110" s="128"/>
      <c r="RWQ110" s="128"/>
      <c r="RWR110" s="128"/>
      <c r="RWS110" s="128"/>
      <c r="SFS110" s="128"/>
      <c r="SFT110" s="128"/>
      <c r="SGB110" s="128"/>
      <c r="SGC110" s="128"/>
      <c r="SGD110" s="128"/>
      <c r="SGE110" s="128"/>
      <c r="SGF110" s="128"/>
      <c r="SGG110" s="128"/>
      <c r="SGH110" s="128"/>
      <c r="SGI110" s="128"/>
      <c r="SGJ110" s="128"/>
      <c r="SGK110" s="128"/>
      <c r="SGL110" s="128"/>
      <c r="SGM110" s="128"/>
      <c r="SGN110" s="128"/>
      <c r="SGO110" s="128"/>
      <c r="SPO110" s="128"/>
      <c r="SPP110" s="128"/>
      <c r="SPX110" s="128"/>
      <c r="SPY110" s="128"/>
      <c r="SPZ110" s="128"/>
      <c r="SQA110" s="128"/>
      <c r="SQB110" s="128"/>
      <c r="SQC110" s="128"/>
      <c r="SQD110" s="128"/>
      <c r="SQE110" s="128"/>
      <c r="SQF110" s="128"/>
      <c r="SQG110" s="128"/>
      <c r="SQH110" s="128"/>
      <c r="SQI110" s="128"/>
      <c r="SQJ110" s="128"/>
      <c r="SQK110" s="128"/>
      <c r="SZK110" s="128"/>
      <c r="SZL110" s="128"/>
      <c r="SZT110" s="128"/>
      <c r="SZU110" s="128"/>
      <c r="SZV110" s="128"/>
      <c r="SZW110" s="128"/>
      <c r="SZX110" s="128"/>
      <c r="SZY110" s="128"/>
      <c r="SZZ110" s="128"/>
      <c r="TAA110" s="128"/>
      <c r="TAB110" s="128"/>
      <c r="TAC110" s="128"/>
      <c r="TAD110" s="128"/>
      <c r="TAE110" s="128"/>
      <c r="TAF110" s="128"/>
      <c r="TAG110" s="128"/>
      <c r="TJG110" s="128"/>
      <c r="TJH110" s="128"/>
      <c r="TJP110" s="128"/>
      <c r="TJQ110" s="128"/>
      <c r="TJR110" s="128"/>
      <c r="TJS110" s="128"/>
      <c r="TJT110" s="128"/>
      <c r="TJU110" s="128"/>
      <c r="TJV110" s="128"/>
      <c r="TJW110" s="128"/>
      <c r="TJX110" s="128"/>
      <c r="TJY110" s="128"/>
      <c r="TJZ110" s="128"/>
      <c r="TKA110" s="128"/>
      <c r="TKB110" s="128"/>
      <c r="TKC110" s="128"/>
      <c r="TTC110" s="128"/>
      <c r="TTD110" s="128"/>
      <c r="TTL110" s="128"/>
      <c r="TTM110" s="128"/>
      <c r="TTN110" s="128"/>
      <c r="TTO110" s="128"/>
      <c r="TTP110" s="128"/>
      <c r="TTQ110" s="128"/>
      <c r="TTR110" s="128"/>
      <c r="TTS110" s="128"/>
      <c r="TTT110" s="128"/>
      <c r="TTU110" s="128"/>
      <c r="TTV110" s="128"/>
      <c r="TTW110" s="128"/>
      <c r="TTX110" s="128"/>
      <c r="TTY110" s="128"/>
      <c r="UCY110" s="128"/>
      <c r="UCZ110" s="128"/>
      <c r="UDH110" s="128"/>
      <c r="UDI110" s="128"/>
      <c r="UDJ110" s="128"/>
      <c r="UDK110" s="128"/>
      <c r="UDL110" s="128"/>
      <c r="UDM110" s="128"/>
      <c r="UDN110" s="128"/>
      <c r="UDO110" s="128"/>
      <c r="UDP110" s="128"/>
      <c r="UDQ110" s="128"/>
      <c r="UDR110" s="128"/>
      <c r="UDS110" s="128"/>
      <c r="UDT110" s="128"/>
      <c r="UDU110" s="128"/>
      <c r="UMU110" s="128"/>
      <c r="UMV110" s="128"/>
      <c r="UND110" s="128"/>
      <c r="UNE110" s="128"/>
      <c r="UNF110" s="128"/>
      <c r="UNG110" s="128"/>
      <c r="UNH110" s="128"/>
      <c r="UNI110" s="128"/>
      <c r="UNJ110" s="128"/>
      <c r="UNK110" s="128"/>
      <c r="UNL110" s="128"/>
      <c r="UNM110" s="128"/>
      <c r="UNN110" s="128"/>
      <c r="UNO110" s="128"/>
      <c r="UNP110" s="128"/>
      <c r="UNQ110" s="128"/>
      <c r="UWQ110" s="128"/>
      <c r="UWR110" s="128"/>
      <c r="UWZ110" s="128"/>
      <c r="UXA110" s="128"/>
      <c r="UXB110" s="128"/>
      <c r="UXC110" s="128"/>
      <c r="UXD110" s="128"/>
      <c r="UXE110" s="128"/>
      <c r="UXF110" s="128"/>
      <c r="UXG110" s="128"/>
      <c r="UXH110" s="128"/>
      <c r="UXI110" s="128"/>
      <c r="UXJ110" s="128"/>
      <c r="UXK110" s="128"/>
      <c r="UXL110" s="128"/>
      <c r="UXM110" s="128"/>
      <c r="VGM110" s="128"/>
      <c r="VGN110" s="128"/>
      <c r="VGV110" s="128"/>
      <c r="VGW110" s="128"/>
      <c r="VGX110" s="128"/>
      <c r="VGY110" s="128"/>
      <c r="VGZ110" s="128"/>
      <c r="VHA110" s="128"/>
      <c r="VHB110" s="128"/>
      <c r="VHC110" s="128"/>
      <c r="VHD110" s="128"/>
      <c r="VHE110" s="128"/>
      <c r="VHF110" s="128"/>
      <c r="VHG110" s="128"/>
      <c r="VHH110" s="128"/>
      <c r="VHI110" s="128"/>
      <c r="VQI110" s="128"/>
      <c r="VQJ110" s="128"/>
      <c r="VQR110" s="128"/>
      <c r="VQS110" s="128"/>
      <c r="VQT110" s="128"/>
      <c r="VQU110" s="128"/>
      <c r="VQV110" s="128"/>
      <c r="VQW110" s="128"/>
      <c r="VQX110" s="128"/>
      <c r="VQY110" s="128"/>
      <c r="VQZ110" s="128"/>
      <c r="VRA110" s="128"/>
      <c r="VRB110" s="128"/>
      <c r="VRC110" s="128"/>
      <c r="VRD110" s="128"/>
      <c r="VRE110" s="128"/>
      <c r="WAE110" s="128"/>
      <c r="WAF110" s="128"/>
      <c r="WAN110" s="128"/>
      <c r="WAO110" s="128"/>
      <c r="WAP110" s="128"/>
      <c r="WAQ110" s="128"/>
      <c r="WAR110" s="128"/>
      <c r="WAS110" s="128"/>
      <c r="WAT110" s="128"/>
      <c r="WAU110" s="128"/>
      <c r="WAV110" s="128"/>
      <c r="WAW110" s="128"/>
      <c r="WAX110" s="128"/>
      <c r="WAY110" s="128"/>
      <c r="WAZ110" s="128"/>
      <c r="WBA110" s="128"/>
      <c r="WKA110" s="128"/>
      <c r="WKB110" s="128"/>
      <c r="WKJ110" s="128"/>
      <c r="WKK110" s="128"/>
      <c r="WKL110" s="128"/>
      <c r="WKM110" s="128"/>
      <c r="WKN110" s="128"/>
      <c r="WKO110" s="128"/>
      <c r="WKP110" s="128"/>
      <c r="WKQ110" s="128"/>
      <c r="WKR110" s="128"/>
      <c r="WKS110" s="128"/>
      <c r="WKT110" s="128"/>
      <c r="WKU110" s="128"/>
      <c r="WKV110" s="128"/>
      <c r="WKW110" s="128"/>
      <c r="WTW110" s="128"/>
      <c r="WTX110" s="128"/>
      <c r="WUF110" s="128"/>
      <c r="WUG110" s="128"/>
      <c r="WUH110" s="128"/>
      <c r="WUI110" s="128"/>
      <c r="WUJ110" s="128"/>
      <c r="WUK110" s="128"/>
      <c r="WUL110" s="128"/>
      <c r="WUM110" s="128"/>
      <c r="WUN110" s="128"/>
      <c r="WUO110" s="128"/>
      <c r="WUP110" s="128"/>
      <c r="WUQ110" s="128"/>
      <c r="WUR110" s="128"/>
      <c r="WUS110" s="128"/>
    </row>
    <row r="111" spans="1:1009 1243:2033 2267:3057 3291:4081 4315:5105 5339:6129 6363:7153 7387:8177 8411:9201 9435:10225 10459:11249 11483:12273 12507:13297 13531:14321 14555:15345 15579:16113" ht="22.5" customHeight="1" outlineLevel="1">
      <c r="A111" s="137"/>
      <c r="B111" s="263" t="s">
        <v>34</v>
      </c>
      <c r="C111" s="248"/>
      <c r="D111" s="258">
        <v>52.578000000000003</v>
      </c>
      <c r="E111" s="257"/>
      <c r="F111" s="258">
        <v>52.578000000000003</v>
      </c>
      <c r="G111" s="245">
        <v>0</v>
      </c>
      <c r="H111" s="229">
        <f t="shared" si="6"/>
        <v>0</v>
      </c>
      <c r="I111" s="247"/>
      <c r="J111" s="247"/>
      <c r="K111" s="247"/>
      <c r="L111" s="247"/>
      <c r="M111" s="248"/>
      <c r="HK111" s="128"/>
      <c r="HL111" s="128"/>
      <c r="HT111" s="128"/>
      <c r="HU111" s="128"/>
      <c r="HV111" s="128"/>
      <c r="HW111" s="128"/>
      <c r="HX111" s="128"/>
      <c r="HY111" s="128"/>
      <c r="HZ111" s="128"/>
      <c r="IA111" s="128"/>
      <c r="IB111" s="128"/>
      <c r="IC111" s="128"/>
      <c r="ID111" s="128"/>
      <c r="IE111" s="128"/>
      <c r="IF111" s="128"/>
      <c r="IG111" s="128"/>
      <c r="RG111" s="128"/>
      <c r="RH111" s="128"/>
      <c r="RP111" s="128"/>
      <c r="RQ111" s="128"/>
      <c r="RR111" s="128"/>
      <c r="RS111" s="128"/>
      <c r="RT111" s="128"/>
      <c r="RU111" s="128"/>
      <c r="RV111" s="128"/>
      <c r="RW111" s="128"/>
      <c r="RX111" s="128"/>
      <c r="RY111" s="128"/>
      <c r="RZ111" s="128"/>
      <c r="SA111" s="128"/>
      <c r="SB111" s="128"/>
      <c r="SC111" s="128"/>
      <c r="ABC111" s="128"/>
      <c r="ABD111" s="128"/>
      <c r="ABL111" s="128"/>
      <c r="ABM111" s="128"/>
      <c r="ABN111" s="128"/>
      <c r="ABO111" s="128"/>
      <c r="ABP111" s="128"/>
      <c r="ABQ111" s="128"/>
      <c r="ABR111" s="128"/>
      <c r="ABS111" s="128"/>
      <c r="ABT111" s="128"/>
      <c r="ABU111" s="128"/>
      <c r="ABV111" s="128"/>
      <c r="ABW111" s="128"/>
      <c r="ABX111" s="128"/>
      <c r="ABY111" s="128"/>
      <c r="AKY111" s="128"/>
      <c r="AKZ111" s="128"/>
      <c r="ALH111" s="128"/>
      <c r="ALI111" s="128"/>
      <c r="ALJ111" s="128"/>
      <c r="ALK111" s="128"/>
      <c r="ALL111" s="128"/>
      <c r="ALM111" s="128"/>
      <c r="ALN111" s="128"/>
      <c r="ALO111" s="128"/>
      <c r="ALP111" s="128"/>
      <c r="ALQ111" s="128"/>
      <c r="ALR111" s="128"/>
      <c r="ALS111" s="128"/>
      <c r="ALT111" s="128"/>
      <c r="ALU111" s="128"/>
      <c r="AUU111" s="128"/>
      <c r="AUV111" s="128"/>
      <c r="AVD111" s="128"/>
      <c r="AVE111" s="128"/>
      <c r="AVF111" s="128"/>
      <c r="AVG111" s="128"/>
      <c r="AVH111" s="128"/>
      <c r="AVI111" s="128"/>
      <c r="AVJ111" s="128"/>
      <c r="AVK111" s="128"/>
      <c r="AVL111" s="128"/>
      <c r="AVM111" s="128"/>
      <c r="AVN111" s="128"/>
      <c r="AVO111" s="128"/>
      <c r="AVP111" s="128"/>
      <c r="AVQ111" s="128"/>
      <c r="BEQ111" s="128"/>
      <c r="BER111" s="128"/>
      <c r="BEZ111" s="128"/>
      <c r="BFA111" s="128"/>
      <c r="BFB111" s="128"/>
      <c r="BFC111" s="128"/>
      <c r="BFD111" s="128"/>
      <c r="BFE111" s="128"/>
      <c r="BFF111" s="128"/>
      <c r="BFG111" s="128"/>
      <c r="BFH111" s="128"/>
      <c r="BFI111" s="128"/>
      <c r="BFJ111" s="128"/>
      <c r="BFK111" s="128"/>
      <c r="BFL111" s="128"/>
      <c r="BFM111" s="128"/>
      <c r="BOM111" s="128"/>
      <c r="BON111" s="128"/>
      <c r="BOV111" s="128"/>
      <c r="BOW111" s="128"/>
      <c r="BOX111" s="128"/>
      <c r="BOY111" s="128"/>
      <c r="BOZ111" s="128"/>
      <c r="BPA111" s="128"/>
      <c r="BPB111" s="128"/>
      <c r="BPC111" s="128"/>
      <c r="BPD111" s="128"/>
      <c r="BPE111" s="128"/>
      <c r="BPF111" s="128"/>
      <c r="BPG111" s="128"/>
      <c r="BPH111" s="128"/>
      <c r="BPI111" s="128"/>
      <c r="BYI111" s="128"/>
      <c r="BYJ111" s="128"/>
      <c r="BYR111" s="128"/>
      <c r="BYS111" s="128"/>
      <c r="BYT111" s="128"/>
      <c r="BYU111" s="128"/>
      <c r="BYV111" s="128"/>
      <c r="BYW111" s="128"/>
      <c r="BYX111" s="128"/>
      <c r="BYY111" s="128"/>
      <c r="BYZ111" s="128"/>
      <c r="BZA111" s="128"/>
      <c r="BZB111" s="128"/>
      <c r="BZC111" s="128"/>
      <c r="BZD111" s="128"/>
      <c r="BZE111" s="128"/>
      <c r="CIE111" s="128"/>
      <c r="CIF111" s="128"/>
      <c r="CIN111" s="128"/>
      <c r="CIO111" s="128"/>
      <c r="CIP111" s="128"/>
      <c r="CIQ111" s="128"/>
      <c r="CIR111" s="128"/>
      <c r="CIS111" s="128"/>
      <c r="CIT111" s="128"/>
      <c r="CIU111" s="128"/>
      <c r="CIV111" s="128"/>
      <c r="CIW111" s="128"/>
      <c r="CIX111" s="128"/>
      <c r="CIY111" s="128"/>
      <c r="CIZ111" s="128"/>
      <c r="CJA111" s="128"/>
      <c r="CSA111" s="128"/>
      <c r="CSB111" s="128"/>
      <c r="CSJ111" s="128"/>
      <c r="CSK111" s="128"/>
      <c r="CSL111" s="128"/>
      <c r="CSM111" s="128"/>
      <c r="CSN111" s="128"/>
      <c r="CSO111" s="128"/>
      <c r="CSP111" s="128"/>
      <c r="CSQ111" s="128"/>
      <c r="CSR111" s="128"/>
      <c r="CSS111" s="128"/>
      <c r="CST111" s="128"/>
      <c r="CSU111" s="128"/>
      <c r="CSV111" s="128"/>
      <c r="CSW111" s="128"/>
      <c r="DBW111" s="128"/>
      <c r="DBX111" s="128"/>
      <c r="DCF111" s="128"/>
      <c r="DCG111" s="128"/>
      <c r="DCH111" s="128"/>
      <c r="DCI111" s="128"/>
      <c r="DCJ111" s="128"/>
      <c r="DCK111" s="128"/>
      <c r="DCL111" s="128"/>
      <c r="DCM111" s="128"/>
      <c r="DCN111" s="128"/>
      <c r="DCO111" s="128"/>
      <c r="DCP111" s="128"/>
      <c r="DCQ111" s="128"/>
      <c r="DCR111" s="128"/>
      <c r="DCS111" s="128"/>
      <c r="DLS111" s="128"/>
      <c r="DLT111" s="128"/>
      <c r="DMB111" s="128"/>
      <c r="DMC111" s="128"/>
      <c r="DMD111" s="128"/>
      <c r="DME111" s="128"/>
      <c r="DMF111" s="128"/>
      <c r="DMG111" s="128"/>
      <c r="DMH111" s="128"/>
      <c r="DMI111" s="128"/>
      <c r="DMJ111" s="128"/>
      <c r="DMK111" s="128"/>
      <c r="DML111" s="128"/>
      <c r="DMM111" s="128"/>
      <c r="DMN111" s="128"/>
      <c r="DMO111" s="128"/>
      <c r="DVO111" s="128"/>
      <c r="DVP111" s="128"/>
      <c r="DVX111" s="128"/>
      <c r="DVY111" s="128"/>
      <c r="DVZ111" s="128"/>
      <c r="DWA111" s="128"/>
      <c r="DWB111" s="128"/>
      <c r="DWC111" s="128"/>
      <c r="DWD111" s="128"/>
      <c r="DWE111" s="128"/>
      <c r="DWF111" s="128"/>
      <c r="DWG111" s="128"/>
      <c r="DWH111" s="128"/>
      <c r="DWI111" s="128"/>
      <c r="DWJ111" s="128"/>
      <c r="DWK111" s="128"/>
      <c r="EFK111" s="128"/>
      <c r="EFL111" s="128"/>
      <c r="EFT111" s="128"/>
      <c r="EFU111" s="128"/>
      <c r="EFV111" s="128"/>
      <c r="EFW111" s="128"/>
      <c r="EFX111" s="128"/>
      <c r="EFY111" s="128"/>
      <c r="EFZ111" s="128"/>
      <c r="EGA111" s="128"/>
      <c r="EGB111" s="128"/>
      <c r="EGC111" s="128"/>
      <c r="EGD111" s="128"/>
      <c r="EGE111" s="128"/>
      <c r="EGF111" s="128"/>
      <c r="EGG111" s="128"/>
      <c r="EPG111" s="128"/>
      <c r="EPH111" s="128"/>
      <c r="EPP111" s="128"/>
      <c r="EPQ111" s="128"/>
      <c r="EPR111" s="128"/>
      <c r="EPS111" s="128"/>
      <c r="EPT111" s="128"/>
      <c r="EPU111" s="128"/>
      <c r="EPV111" s="128"/>
      <c r="EPW111" s="128"/>
      <c r="EPX111" s="128"/>
      <c r="EPY111" s="128"/>
      <c r="EPZ111" s="128"/>
      <c r="EQA111" s="128"/>
      <c r="EQB111" s="128"/>
      <c r="EQC111" s="128"/>
      <c r="EZC111" s="128"/>
      <c r="EZD111" s="128"/>
      <c r="EZL111" s="128"/>
      <c r="EZM111" s="128"/>
      <c r="EZN111" s="128"/>
      <c r="EZO111" s="128"/>
      <c r="EZP111" s="128"/>
      <c r="EZQ111" s="128"/>
      <c r="EZR111" s="128"/>
      <c r="EZS111" s="128"/>
      <c r="EZT111" s="128"/>
      <c r="EZU111" s="128"/>
      <c r="EZV111" s="128"/>
      <c r="EZW111" s="128"/>
      <c r="EZX111" s="128"/>
      <c r="EZY111" s="128"/>
      <c r="FIY111" s="128"/>
      <c r="FIZ111" s="128"/>
      <c r="FJH111" s="128"/>
      <c r="FJI111" s="128"/>
      <c r="FJJ111" s="128"/>
      <c r="FJK111" s="128"/>
      <c r="FJL111" s="128"/>
      <c r="FJM111" s="128"/>
      <c r="FJN111" s="128"/>
      <c r="FJO111" s="128"/>
      <c r="FJP111" s="128"/>
      <c r="FJQ111" s="128"/>
      <c r="FJR111" s="128"/>
      <c r="FJS111" s="128"/>
      <c r="FJT111" s="128"/>
      <c r="FJU111" s="128"/>
      <c r="FSU111" s="128"/>
      <c r="FSV111" s="128"/>
      <c r="FTD111" s="128"/>
      <c r="FTE111" s="128"/>
      <c r="FTF111" s="128"/>
      <c r="FTG111" s="128"/>
      <c r="FTH111" s="128"/>
      <c r="FTI111" s="128"/>
      <c r="FTJ111" s="128"/>
      <c r="FTK111" s="128"/>
      <c r="FTL111" s="128"/>
      <c r="FTM111" s="128"/>
      <c r="FTN111" s="128"/>
      <c r="FTO111" s="128"/>
      <c r="FTP111" s="128"/>
      <c r="FTQ111" s="128"/>
      <c r="GCQ111" s="128"/>
      <c r="GCR111" s="128"/>
      <c r="GCZ111" s="128"/>
      <c r="GDA111" s="128"/>
      <c r="GDB111" s="128"/>
      <c r="GDC111" s="128"/>
      <c r="GDD111" s="128"/>
      <c r="GDE111" s="128"/>
      <c r="GDF111" s="128"/>
      <c r="GDG111" s="128"/>
      <c r="GDH111" s="128"/>
      <c r="GDI111" s="128"/>
      <c r="GDJ111" s="128"/>
      <c r="GDK111" s="128"/>
      <c r="GDL111" s="128"/>
      <c r="GDM111" s="128"/>
      <c r="GMM111" s="128"/>
      <c r="GMN111" s="128"/>
      <c r="GMV111" s="128"/>
      <c r="GMW111" s="128"/>
      <c r="GMX111" s="128"/>
      <c r="GMY111" s="128"/>
      <c r="GMZ111" s="128"/>
      <c r="GNA111" s="128"/>
      <c r="GNB111" s="128"/>
      <c r="GNC111" s="128"/>
      <c r="GND111" s="128"/>
      <c r="GNE111" s="128"/>
      <c r="GNF111" s="128"/>
      <c r="GNG111" s="128"/>
      <c r="GNH111" s="128"/>
      <c r="GNI111" s="128"/>
      <c r="GWI111" s="128"/>
      <c r="GWJ111" s="128"/>
      <c r="GWR111" s="128"/>
      <c r="GWS111" s="128"/>
      <c r="GWT111" s="128"/>
      <c r="GWU111" s="128"/>
      <c r="GWV111" s="128"/>
      <c r="GWW111" s="128"/>
      <c r="GWX111" s="128"/>
      <c r="GWY111" s="128"/>
      <c r="GWZ111" s="128"/>
      <c r="GXA111" s="128"/>
      <c r="GXB111" s="128"/>
      <c r="GXC111" s="128"/>
      <c r="GXD111" s="128"/>
      <c r="GXE111" s="128"/>
      <c r="HGE111" s="128"/>
      <c r="HGF111" s="128"/>
      <c r="HGN111" s="128"/>
      <c r="HGO111" s="128"/>
      <c r="HGP111" s="128"/>
      <c r="HGQ111" s="128"/>
      <c r="HGR111" s="128"/>
      <c r="HGS111" s="128"/>
      <c r="HGT111" s="128"/>
      <c r="HGU111" s="128"/>
      <c r="HGV111" s="128"/>
      <c r="HGW111" s="128"/>
      <c r="HGX111" s="128"/>
      <c r="HGY111" s="128"/>
      <c r="HGZ111" s="128"/>
      <c r="HHA111" s="128"/>
      <c r="HQA111" s="128"/>
      <c r="HQB111" s="128"/>
      <c r="HQJ111" s="128"/>
      <c r="HQK111" s="128"/>
      <c r="HQL111" s="128"/>
      <c r="HQM111" s="128"/>
      <c r="HQN111" s="128"/>
      <c r="HQO111" s="128"/>
      <c r="HQP111" s="128"/>
      <c r="HQQ111" s="128"/>
      <c r="HQR111" s="128"/>
      <c r="HQS111" s="128"/>
      <c r="HQT111" s="128"/>
      <c r="HQU111" s="128"/>
      <c r="HQV111" s="128"/>
      <c r="HQW111" s="128"/>
      <c r="HZW111" s="128"/>
      <c r="HZX111" s="128"/>
      <c r="IAF111" s="128"/>
      <c r="IAG111" s="128"/>
      <c r="IAH111" s="128"/>
      <c r="IAI111" s="128"/>
      <c r="IAJ111" s="128"/>
      <c r="IAK111" s="128"/>
      <c r="IAL111" s="128"/>
      <c r="IAM111" s="128"/>
      <c r="IAN111" s="128"/>
      <c r="IAO111" s="128"/>
      <c r="IAP111" s="128"/>
      <c r="IAQ111" s="128"/>
      <c r="IAR111" s="128"/>
      <c r="IAS111" s="128"/>
      <c r="IJS111" s="128"/>
      <c r="IJT111" s="128"/>
      <c r="IKB111" s="128"/>
      <c r="IKC111" s="128"/>
      <c r="IKD111" s="128"/>
      <c r="IKE111" s="128"/>
      <c r="IKF111" s="128"/>
      <c r="IKG111" s="128"/>
      <c r="IKH111" s="128"/>
      <c r="IKI111" s="128"/>
      <c r="IKJ111" s="128"/>
      <c r="IKK111" s="128"/>
      <c r="IKL111" s="128"/>
      <c r="IKM111" s="128"/>
      <c r="IKN111" s="128"/>
      <c r="IKO111" s="128"/>
      <c r="ITO111" s="128"/>
      <c r="ITP111" s="128"/>
      <c r="ITX111" s="128"/>
      <c r="ITY111" s="128"/>
      <c r="ITZ111" s="128"/>
      <c r="IUA111" s="128"/>
      <c r="IUB111" s="128"/>
      <c r="IUC111" s="128"/>
      <c r="IUD111" s="128"/>
      <c r="IUE111" s="128"/>
      <c r="IUF111" s="128"/>
      <c r="IUG111" s="128"/>
      <c r="IUH111" s="128"/>
      <c r="IUI111" s="128"/>
      <c r="IUJ111" s="128"/>
      <c r="IUK111" s="128"/>
      <c r="JDK111" s="128"/>
      <c r="JDL111" s="128"/>
      <c r="JDT111" s="128"/>
      <c r="JDU111" s="128"/>
      <c r="JDV111" s="128"/>
      <c r="JDW111" s="128"/>
      <c r="JDX111" s="128"/>
      <c r="JDY111" s="128"/>
      <c r="JDZ111" s="128"/>
      <c r="JEA111" s="128"/>
      <c r="JEB111" s="128"/>
      <c r="JEC111" s="128"/>
      <c r="JED111" s="128"/>
      <c r="JEE111" s="128"/>
      <c r="JEF111" s="128"/>
      <c r="JEG111" s="128"/>
      <c r="JNG111" s="128"/>
      <c r="JNH111" s="128"/>
      <c r="JNP111" s="128"/>
      <c r="JNQ111" s="128"/>
      <c r="JNR111" s="128"/>
      <c r="JNS111" s="128"/>
      <c r="JNT111" s="128"/>
      <c r="JNU111" s="128"/>
      <c r="JNV111" s="128"/>
      <c r="JNW111" s="128"/>
      <c r="JNX111" s="128"/>
      <c r="JNY111" s="128"/>
      <c r="JNZ111" s="128"/>
      <c r="JOA111" s="128"/>
      <c r="JOB111" s="128"/>
      <c r="JOC111" s="128"/>
      <c r="JXC111" s="128"/>
      <c r="JXD111" s="128"/>
      <c r="JXL111" s="128"/>
      <c r="JXM111" s="128"/>
      <c r="JXN111" s="128"/>
      <c r="JXO111" s="128"/>
      <c r="JXP111" s="128"/>
      <c r="JXQ111" s="128"/>
      <c r="JXR111" s="128"/>
      <c r="JXS111" s="128"/>
      <c r="JXT111" s="128"/>
      <c r="JXU111" s="128"/>
      <c r="JXV111" s="128"/>
      <c r="JXW111" s="128"/>
      <c r="JXX111" s="128"/>
      <c r="JXY111" s="128"/>
      <c r="KGY111" s="128"/>
      <c r="KGZ111" s="128"/>
      <c r="KHH111" s="128"/>
      <c r="KHI111" s="128"/>
      <c r="KHJ111" s="128"/>
      <c r="KHK111" s="128"/>
      <c r="KHL111" s="128"/>
      <c r="KHM111" s="128"/>
      <c r="KHN111" s="128"/>
      <c r="KHO111" s="128"/>
      <c r="KHP111" s="128"/>
      <c r="KHQ111" s="128"/>
      <c r="KHR111" s="128"/>
      <c r="KHS111" s="128"/>
      <c r="KHT111" s="128"/>
      <c r="KHU111" s="128"/>
      <c r="KQU111" s="128"/>
      <c r="KQV111" s="128"/>
      <c r="KRD111" s="128"/>
      <c r="KRE111" s="128"/>
      <c r="KRF111" s="128"/>
      <c r="KRG111" s="128"/>
      <c r="KRH111" s="128"/>
      <c r="KRI111" s="128"/>
      <c r="KRJ111" s="128"/>
      <c r="KRK111" s="128"/>
      <c r="KRL111" s="128"/>
      <c r="KRM111" s="128"/>
      <c r="KRN111" s="128"/>
      <c r="KRO111" s="128"/>
      <c r="KRP111" s="128"/>
      <c r="KRQ111" s="128"/>
      <c r="LAQ111" s="128"/>
      <c r="LAR111" s="128"/>
      <c r="LAZ111" s="128"/>
      <c r="LBA111" s="128"/>
      <c r="LBB111" s="128"/>
      <c r="LBC111" s="128"/>
      <c r="LBD111" s="128"/>
      <c r="LBE111" s="128"/>
      <c r="LBF111" s="128"/>
      <c r="LBG111" s="128"/>
      <c r="LBH111" s="128"/>
      <c r="LBI111" s="128"/>
      <c r="LBJ111" s="128"/>
      <c r="LBK111" s="128"/>
      <c r="LBL111" s="128"/>
      <c r="LBM111" s="128"/>
      <c r="LKM111" s="128"/>
      <c r="LKN111" s="128"/>
      <c r="LKV111" s="128"/>
      <c r="LKW111" s="128"/>
      <c r="LKX111" s="128"/>
      <c r="LKY111" s="128"/>
      <c r="LKZ111" s="128"/>
      <c r="LLA111" s="128"/>
      <c r="LLB111" s="128"/>
      <c r="LLC111" s="128"/>
      <c r="LLD111" s="128"/>
      <c r="LLE111" s="128"/>
      <c r="LLF111" s="128"/>
      <c r="LLG111" s="128"/>
      <c r="LLH111" s="128"/>
      <c r="LLI111" s="128"/>
      <c r="LUI111" s="128"/>
      <c r="LUJ111" s="128"/>
      <c r="LUR111" s="128"/>
      <c r="LUS111" s="128"/>
      <c r="LUT111" s="128"/>
      <c r="LUU111" s="128"/>
      <c r="LUV111" s="128"/>
      <c r="LUW111" s="128"/>
      <c r="LUX111" s="128"/>
      <c r="LUY111" s="128"/>
      <c r="LUZ111" s="128"/>
      <c r="LVA111" s="128"/>
      <c r="LVB111" s="128"/>
      <c r="LVC111" s="128"/>
      <c r="LVD111" s="128"/>
      <c r="LVE111" s="128"/>
      <c r="MEE111" s="128"/>
      <c r="MEF111" s="128"/>
      <c r="MEN111" s="128"/>
      <c r="MEO111" s="128"/>
      <c r="MEP111" s="128"/>
      <c r="MEQ111" s="128"/>
      <c r="MER111" s="128"/>
      <c r="MES111" s="128"/>
      <c r="MET111" s="128"/>
      <c r="MEU111" s="128"/>
      <c r="MEV111" s="128"/>
      <c r="MEW111" s="128"/>
      <c r="MEX111" s="128"/>
      <c r="MEY111" s="128"/>
      <c r="MEZ111" s="128"/>
      <c r="MFA111" s="128"/>
      <c r="MOA111" s="128"/>
      <c r="MOB111" s="128"/>
      <c r="MOJ111" s="128"/>
      <c r="MOK111" s="128"/>
      <c r="MOL111" s="128"/>
      <c r="MOM111" s="128"/>
      <c r="MON111" s="128"/>
      <c r="MOO111" s="128"/>
      <c r="MOP111" s="128"/>
      <c r="MOQ111" s="128"/>
      <c r="MOR111" s="128"/>
      <c r="MOS111" s="128"/>
      <c r="MOT111" s="128"/>
      <c r="MOU111" s="128"/>
      <c r="MOV111" s="128"/>
      <c r="MOW111" s="128"/>
      <c r="MXW111" s="128"/>
      <c r="MXX111" s="128"/>
      <c r="MYF111" s="128"/>
      <c r="MYG111" s="128"/>
      <c r="MYH111" s="128"/>
      <c r="MYI111" s="128"/>
      <c r="MYJ111" s="128"/>
      <c r="MYK111" s="128"/>
      <c r="MYL111" s="128"/>
      <c r="MYM111" s="128"/>
      <c r="MYN111" s="128"/>
      <c r="MYO111" s="128"/>
      <c r="MYP111" s="128"/>
      <c r="MYQ111" s="128"/>
      <c r="MYR111" s="128"/>
      <c r="MYS111" s="128"/>
      <c r="NHS111" s="128"/>
      <c r="NHT111" s="128"/>
      <c r="NIB111" s="128"/>
      <c r="NIC111" s="128"/>
      <c r="NID111" s="128"/>
      <c r="NIE111" s="128"/>
      <c r="NIF111" s="128"/>
      <c r="NIG111" s="128"/>
      <c r="NIH111" s="128"/>
      <c r="NII111" s="128"/>
      <c r="NIJ111" s="128"/>
      <c r="NIK111" s="128"/>
      <c r="NIL111" s="128"/>
      <c r="NIM111" s="128"/>
      <c r="NIN111" s="128"/>
      <c r="NIO111" s="128"/>
      <c r="NRO111" s="128"/>
      <c r="NRP111" s="128"/>
      <c r="NRX111" s="128"/>
      <c r="NRY111" s="128"/>
      <c r="NRZ111" s="128"/>
      <c r="NSA111" s="128"/>
      <c r="NSB111" s="128"/>
      <c r="NSC111" s="128"/>
      <c r="NSD111" s="128"/>
      <c r="NSE111" s="128"/>
      <c r="NSF111" s="128"/>
      <c r="NSG111" s="128"/>
      <c r="NSH111" s="128"/>
      <c r="NSI111" s="128"/>
      <c r="NSJ111" s="128"/>
      <c r="NSK111" s="128"/>
      <c r="OBK111" s="128"/>
      <c r="OBL111" s="128"/>
      <c r="OBT111" s="128"/>
      <c r="OBU111" s="128"/>
      <c r="OBV111" s="128"/>
      <c r="OBW111" s="128"/>
      <c r="OBX111" s="128"/>
      <c r="OBY111" s="128"/>
      <c r="OBZ111" s="128"/>
      <c r="OCA111" s="128"/>
      <c r="OCB111" s="128"/>
      <c r="OCC111" s="128"/>
      <c r="OCD111" s="128"/>
      <c r="OCE111" s="128"/>
      <c r="OCF111" s="128"/>
      <c r="OCG111" s="128"/>
      <c r="OLG111" s="128"/>
      <c r="OLH111" s="128"/>
      <c r="OLP111" s="128"/>
      <c r="OLQ111" s="128"/>
      <c r="OLR111" s="128"/>
      <c r="OLS111" s="128"/>
      <c r="OLT111" s="128"/>
      <c r="OLU111" s="128"/>
      <c r="OLV111" s="128"/>
      <c r="OLW111" s="128"/>
      <c r="OLX111" s="128"/>
      <c r="OLY111" s="128"/>
      <c r="OLZ111" s="128"/>
      <c r="OMA111" s="128"/>
      <c r="OMB111" s="128"/>
      <c r="OMC111" s="128"/>
      <c r="OVC111" s="128"/>
      <c r="OVD111" s="128"/>
      <c r="OVL111" s="128"/>
      <c r="OVM111" s="128"/>
      <c r="OVN111" s="128"/>
      <c r="OVO111" s="128"/>
      <c r="OVP111" s="128"/>
      <c r="OVQ111" s="128"/>
      <c r="OVR111" s="128"/>
      <c r="OVS111" s="128"/>
      <c r="OVT111" s="128"/>
      <c r="OVU111" s="128"/>
      <c r="OVV111" s="128"/>
      <c r="OVW111" s="128"/>
      <c r="OVX111" s="128"/>
      <c r="OVY111" s="128"/>
      <c r="PEY111" s="128"/>
      <c r="PEZ111" s="128"/>
      <c r="PFH111" s="128"/>
      <c r="PFI111" s="128"/>
      <c r="PFJ111" s="128"/>
      <c r="PFK111" s="128"/>
      <c r="PFL111" s="128"/>
      <c r="PFM111" s="128"/>
      <c r="PFN111" s="128"/>
      <c r="PFO111" s="128"/>
      <c r="PFP111" s="128"/>
      <c r="PFQ111" s="128"/>
      <c r="PFR111" s="128"/>
      <c r="PFS111" s="128"/>
      <c r="PFT111" s="128"/>
      <c r="PFU111" s="128"/>
      <c r="POU111" s="128"/>
      <c r="POV111" s="128"/>
      <c r="PPD111" s="128"/>
      <c r="PPE111" s="128"/>
      <c r="PPF111" s="128"/>
      <c r="PPG111" s="128"/>
      <c r="PPH111" s="128"/>
      <c r="PPI111" s="128"/>
      <c r="PPJ111" s="128"/>
      <c r="PPK111" s="128"/>
      <c r="PPL111" s="128"/>
      <c r="PPM111" s="128"/>
      <c r="PPN111" s="128"/>
      <c r="PPO111" s="128"/>
      <c r="PPP111" s="128"/>
      <c r="PPQ111" s="128"/>
      <c r="PYQ111" s="128"/>
      <c r="PYR111" s="128"/>
      <c r="PYZ111" s="128"/>
      <c r="PZA111" s="128"/>
      <c r="PZB111" s="128"/>
      <c r="PZC111" s="128"/>
      <c r="PZD111" s="128"/>
      <c r="PZE111" s="128"/>
      <c r="PZF111" s="128"/>
      <c r="PZG111" s="128"/>
      <c r="PZH111" s="128"/>
      <c r="PZI111" s="128"/>
      <c r="PZJ111" s="128"/>
      <c r="PZK111" s="128"/>
      <c r="PZL111" s="128"/>
      <c r="PZM111" s="128"/>
      <c r="QIM111" s="128"/>
      <c r="QIN111" s="128"/>
      <c r="QIV111" s="128"/>
      <c r="QIW111" s="128"/>
      <c r="QIX111" s="128"/>
      <c r="QIY111" s="128"/>
      <c r="QIZ111" s="128"/>
      <c r="QJA111" s="128"/>
      <c r="QJB111" s="128"/>
      <c r="QJC111" s="128"/>
      <c r="QJD111" s="128"/>
      <c r="QJE111" s="128"/>
      <c r="QJF111" s="128"/>
      <c r="QJG111" s="128"/>
      <c r="QJH111" s="128"/>
      <c r="QJI111" s="128"/>
      <c r="QSI111" s="128"/>
      <c r="QSJ111" s="128"/>
      <c r="QSR111" s="128"/>
      <c r="QSS111" s="128"/>
      <c r="QST111" s="128"/>
      <c r="QSU111" s="128"/>
      <c r="QSV111" s="128"/>
      <c r="QSW111" s="128"/>
      <c r="QSX111" s="128"/>
      <c r="QSY111" s="128"/>
      <c r="QSZ111" s="128"/>
      <c r="QTA111" s="128"/>
      <c r="QTB111" s="128"/>
      <c r="QTC111" s="128"/>
      <c r="QTD111" s="128"/>
      <c r="QTE111" s="128"/>
      <c r="RCE111" s="128"/>
      <c r="RCF111" s="128"/>
      <c r="RCN111" s="128"/>
      <c r="RCO111" s="128"/>
      <c r="RCP111" s="128"/>
      <c r="RCQ111" s="128"/>
      <c r="RCR111" s="128"/>
      <c r="RCS111" s="128"/>
      <c r="RCT111" s="128"/>
      <c r="RCU111" s="128"/>
      <c r="RCV111" s="128"/>
      <c r="RCW111" s="128"/>
      <c r="RCX111" s="128"/>
      <c r="RCY111" s="128"/>
      <c r="RCZ111" s="128"/>
      <c r="RDA111" s="128"/>
      <c r="RMA111" s="128"/>
      <c r="RMB111" s="128"/>
      <c r="RMJ111" s="128"/>
      <c r="RMK111" s="128"/>
      <c r="RML111" s="128"/>
      <c r="RMM111" s="128"/>
      <c r="RMN111" s="128"/>
      <c r="RMO111" s="128"/>
      <c r="RMP111" s="128"/>
      <c r="RMQ111" s="128"/>
      <c r="RMR111" s="128"/>
      <c r="RMS111" s="128"/>
      <c r="RMT111" s="128"/>
      <c r="RMU111" s="128"/>
      <c r="RMV111" s="128"/>
      <c r="RMW111" s="128"/>
      <c r="RVW111" s="128"/>
      <c r="RVX111" s="128"/>
      <c r="RWF111" s="128"/>
      <c r="RWG111" s="128"/>
      <c r="RWH111" s="128"/>
      <c r="RWI111" s="128"/>
      <c r="RWJ111" s="128"/>
      <c r="RWK111" s="128"/>
      <c r="RWL111" s="128"/>
      <c r="RWM111" s="128"/>
      <c r="RWN111" s="128"/>
      <c r="RWO111" s="128"/>
      <c r="RWP111" s="128"/>
      <c r="RWQ111" s="128"/>
      <c r="RWR111" s="128"/>
      <c r="RWS111" s="128"/>
      <c r="SFS111" s="128"/>
      <c r="SFT111" s="128"/>
      <c r="SGB111" s="128"/>
      <c r="SGC111" s="128"/>
      <c r="SGD111" s="128"/>
      <c r="SGE111" s="128"/>
      <c r="SGF111" s="128"/>
      <c r="SGG111" s="128"/>
      <c r="SGH111" s="128"/>
      <c r="SGI111" s="128"/>
      <c r="SGJ111" s="128"/>
      <c r="SGK111" s="128"/>
      <c r="SGL111" s="128"/>
      <c r="SGM111" s="128"/>
      <c r="SGN111" s="128"/>
      <c r="SGO111" s="128"/>
      <c r="SPO111" s="128"/>
      <c r="SPP111" s="128"/>
      <c r="SPX111" s="128"/>
      <c r="SPY111" s="128"/>
      <c r="SPZ111" s="128"/>
      <c r="SQA111" s="128"/>
      <c r="SQB111" s="128"/>
      <c r="SQC111" s="128"/>
      <c r="SQD111" s="128"/>
      <c r="SQE111" s="128"/>
      <c r="SQF111" s="128"/>
      <c r="SQG111" s="128"/>
      <c r="SQH111" s="128"/>
      <c r="SQI111" s="128"/>
      <c r="SQJ111" s="128"/>
      <c r="SQK111" s="128"/>
      <c r="SZK111" s="128"/>
      <c r="SZL111" s="128"/>
      <c r="SZT111" s="128"/>
      <c r="SZU111" s="128"/>
      <c r="SZV111" s="128"/>
      <c r="SZW111" s="128"/>
      <c r="SZX111" s="128"/>
      <c r="SZY111" s="128"/>
      <c r="SZZ111" s="128"/>
      <c r="TAA111" s="128"/>
      <c r="TAB111" s="128"/>
      <c r="TAC111" s="128"/>
      <c r="TAD111" s="128"/>
      <c r="TAE111" s="128"/>
      <c r="TAF111" s="128"/>
      <c r="TAG111" s="128"/>
      <c r="TJG111" s="128"/>
      <c r="TJH111" s="128"/>
      <c r="TJP111" s="128"/>
      <c r="TJQ111" s="128"/>
      <c r="TJR111" s="128"/>
      <c r="TJS111" s="128"/>
      <c r="TJT111" s="128"/>
      <c r="TJU111" s="128"/>
      <c r="TJV111" s="128"/>
      <c r="TJW111" s="128"/>
      <c r="TJX111" s="128"/>
      <c r="TJY111" s="128"/>
      <c r="TJZ111" s="128"/>
      <c r="TKA111" s="128"/>
      <c r="TKB111" s="128"/>
      <c r="TKC111" s="128"/>
      <c r="TTC111" s="128"/>
      <c r="TTD111" s="128"/>
      <c r="TTL111" s="128"/>
      <c r="TTM111" s="128"/>
      <c r="TTN111" s="128"/>
      <c r="TTO111" s="128"/>
      <c r="TTP111" s="128"/>
      <c r="TTQ111" s="128"/>
      <c r="TTR111" s="128"/>
      <c r="TTS111" s="128"/>
      <c r="TTT111" s="128"/>
      <c r="TTU111" s="128"/>
      <c r="TTV111" s="128"/>
      <c r="TTW111" s="128"/>
      <c r="TTX111" s="128"/>
      <c r="TTY111" s="128"/>
      <c r="UCY111" s="128"/>
      <c r="UCZ111" s="128"/>
      <c r="UDH111" s="128"/>
      <c r="UDI111" s="128"/>
      <c r="UDJ111" s="128"/>
      <c r="UDK111" s="128"/>
      <c r="UDL111" s="128"/>
      <c r="UDM111" s="128"/>
      <c r="UDN111" s="128"/>
      <c r="UDO111" s="128"/>
      <c r="UDP111" s="128"/>
      <c r="UDQ111" s="128"/>
      <c r="UDR111" s="128"/>
      <c r="UDS111" s="128"/>
      <c r="UDT111" s="128"/>
      <c r="UDU111" s="128"/>
      <c r="UMU111" s="128"/>
      <c r="UMV111" s="128"/>
      <c r="UND111" s="128"/>
      <c r="UNE111" s="128"/>
      <c r="UNF111" s="128"/>
      <c r="UNG111" s="128"/>
      <c r="UNH111" s="128"/>
      <c r="UNI111" s="128"/>
      <c r="UNJ111" s="128"/>
      <c r="UNK111" s="128"/>
      <c r="UNL111" s="128"/>
      <c r="UNM111" s="128"/>
      <c r="UNN111" s="128"/>
      <c r="UNO111" s="128"/>
      <c r="UNP111" s="128"/>
      <c r="UNQ111" s="128"/>
      <c r="UWQ111" s="128"/>
      <c r="UWR111" s="128"/>
      <c r="UWZ111" s="128"/>
      <c r="UXA111" s="128"/>
      <c r="UXB111" s="128"/>
      <c r="UXC111" s="128"/>
      <c r="UXD111" s="128"/>
      <c r="UXE111" s="128"/>
      <c r="UXF111" s="128"/>
      <c r="UXG111" s="128"/>
      <c r="UXH111" s="128"/>
      <c r="UXI111" s="128"/>
      <c r="UXJ111" s="128"/>
      <c r="UXK111" s="128"/>
      <c r="UXL111" s="128"/>
      <c r="UXM111" s="128"/>
      <c r="VGM111" s="128"/>
      <c r="VGN111" s="128"/>
      <c r="VGV111" s="128"/>
      <c r="VGW111" s="128"/>
      <c r="VGX111" s="128"/>
      <c r="VGY111" s="128"/>
      <c r="VGZ111" s="128"/>
      <c r="VHA111" s="128"/>
      <c r="VHB111" s="128"/>
      <c r="VHC111" s="128"/>
      <c r="VHD111" s="128"/>
      <c r="VHE111" s="128"/>
      <c r="VHF111" s="128"/>
      <c r="VHG111" s="128"/>
      <c r="VHH111" s="128"/>
      <c r="VHI111" s="128"/>
      <c r="VQI111" s="128"/>
      <c r="VQJ111" s="128"/>
      <c r="VQR111" s="128"/>
      <c r="VQS111" s="128"/>
      <c r="VQT111" s="128"/>
      <c r="VQU111" s="128"/>
      <c r="VQV111" s="128"/>
      <c r="VQW111" s="128"/>
      <c r="VQX111" s="128"/>
      <c r="VQY111" s="128"/>
      <c r="VQZ111" s="128"/>
      <c r="VRA111" s="128"/>
      <c r="VRB111" s="128"/>
      <c r="VRC111" s="128"/>
      <c r="VRD111" s="128"/>
      <c r="VRE111" s="128"/>
      <c r="WAE111" s="128"/>
      <c r="WAF111" s="128"/>
      <c r="WAN111" s="128"/>
      <c r="WAO111" s="128"/>
      <c r="WAP111" s="128"/>
      <c r="WAQ111" s="128"/>
      <c r="WAR111" s="128"/>
      <c r="WAS111" s="128"/>
      <c r="WAT111" s="128"/>
      <c r="WAU111" s="128"/>
      <c r="WAV111" s="128"/>
      <c r="WAW111" s="128"/>
      <c r="WAX111" s="128"/>
      <c r="WAY111" s="128"/>
      <c r="WAZ111" s="128"/>
      <c r="WBA111" s="128"/>
      <c r="WKA111" s="128"/>
      <c r="WKB111" s="128"/>
      <c r="WKJ111" s="128"/>
      <c r="WKK111" s="128"/>
      <c r="WKL111" s="128"/>
      <c r="WKM111" s="128"/>
      <c r="WKN111" s="128"/>
      <c r="WKO111" s="128"/>
      <c r="WKP111" s="128"/>
      <c r="WKQ111" s="128"/>
      <c r="WKR111" s="128"/>
      <c r="WKS111" s="128"/>
      <c r="WKT111" s="128"/>
      <c r="WKU111" s="128"/>
      <c r="WKV111" s="128"/>
      <c r="WKW111" s="128"/>
      <c r="WTW111" s="128"/>
      <c r="WTX111" s="128"/>
      <c r="WUF111" s="128"/>
      <c r="WUG111" s="128"/>
      <c r="WUH111" s="128"/>
      <c r="WUI111" s="128"/>
      <c r="WUJ111" s="128"/>
      <c r="WUK111" s="128"/>
      <c r="WUL111" s="128"/>
      <c r="WUM111" s="128"/>
      <c r="WUN111" s="128"/>
      <c r="WUO111" s="128"/>
      <c r="WUP111" s="128"/>
      <c r="WUQ111" s="128"/>
      <c r="WUR111" s="128"/>
      <c r="WUS111" s="128"/>
    </row>
    <row r="112" spans="1:1009 1243:2033 2267:3057 3291:4081 4315:5105 5339:6129 6363:7153 7387:8177 8411:9201 9435:10225 10459:11249 11483:12273 12507:13297 13531:14321 14555:15345 15579:16113" s="120" customFormat="1" ht="51.95" customHeight="1" outlineLevel="1">
      <c r="A112" s="137"/>
      <c r="B112" s="263" t="s">
        <v>430</v>
      </c>
      <c r="C112" s="248"/>
      <c r="D112" s="258">
        <v>2725.8359999999998</v>
      </c>
      <c r="E112" s="258"/>
      <c r="F112" s="258">
        <v>2725.8359999999998</v>
      </c>
      <c r="G112" s="245">
        <v>0</v>
      </c>
      <c r="H112" s="229">
        <f t="shared" si="6"/>
        <v>3124.1640000000002</v>
      </c>
      <c r="I112" s="247"/>
      <c r="J112" s="275">
        <f>3124164000/1000000</f>
        <v>3124.1640000000002</v>
      </c>
      <c r="K112" s="247"/>
      <c r="L112" s="247"/>
      <c r="M112" s="248"/>
      <c r="HK112" s="129"/>
      <c r="HL112" s="129"/>
      <c r="HT112" s="129"/>
      <c r="HU112" s="129"/>
      <c r="HV112" s="129"/>
      <c r="HW112" s="129"/>
      <c r="HX112" s="129"/>
      <c r="HY112" s="129"/>
      <c r="HZ112" s="129"/>
      <c r="IA112" s="129"/>
      <c r="IB112" s="129"/>
      <c r="IC112" s="129"/>
      <c r="ID112" s="129"/>
      <c r="IE112" s="129"/>
      <c r="IF112" s="129"/>
      <c r="IG112" s="129"/>
      <c r="RG112" s="129"/>
      <c r="RH112" s="129"/>
      <c r="RP112" s="129"/>
      <c r="RQ112" s="129"/>
      <c r="RR112" s="129"/>
      <c r="RS112" s="129"/>
      <c r="RT112" s="129"/>
      <c r="RU112" s="129"/>
      <c r="RV112" s="129"/>
      <c r="RW112" s="129"/>
      <c r="RX112" s="129"/>
      <c r="RY112" s="129"/>
      <c r="RZ112" s="129"/>
      <c r="SA112" s="129"/>
      <c r="SB112" s="129"/>
      <c r="SC112" s="129"/>
      <c r="ABC112" s="129"/>
      <c r="ABD112" s="129"/>
      <c r="ABL112" s="129"/>
      <c r="ABM112" s="129"/>
      <c r="ABN112" s="129"/>
      <c r="ABO112" s="129"/>
      <c r="ABP112" s="129"/>
      <c r="ABQ112" s="129"/>
      <c r="ABR112" s="129"/>
      <c r="ABS112" s="129"/>
      <c r="ABT112" s="129"/>
      <c r="ABU112" s="129"/>
      <c r="ABV112" s="129"/>
      <c r="ABW112" s="129"/>
      <c r="ABX112" s="129"/>
      <c r="ABY112" s="129"/>
      <c r="AKY112" s="129"/>
      <c r="AKZ112" s="129"/>
      <c r="ALH112" s="129"/>
      <c r="ALI112" s="129"/>
      <c r="ALJ112" s="129"/>
      <c r="ALK112" s="129"/>
      <c r="ALL112" s="129"/>
      <c r="ALM112" s="129"/>
      <c r="ALN112" s="129"/>
      <c r="ALO112" s="129"/>
      <c r="ALP112" s="129"/>
      <c r="ALQ112" s="129"/>
      <c r="ALR112" s="129"/>
      <c r="ALS112" s="129"/>
      <c r="ALT112" s="129"/>
      <c r="ALU112" s="129"/>
      <c r="AUU112" s="129"/>
      <c r="AUV112" s="129"/>
      <c r="AVD112" s="129"/>
      <c r="AVE112" s="129"/>
      <c r="AVF112" s="129"/>
      <c r="AVG112" s="129"/>
      <c r="AVH112" s="129"/>
      <c r="AVI112" s="129"/>
      <c r="AVJ112" s="129"/>
      <c r="AVK112" s="129"/>
      <c r="AVL112" s="129"/>
      <c r="AVM112" s="129"/>
      <c r="AVN112" s="129"/>
      <c r="AVO112" s="129"/>
      <c r="AVP112" s="129"/>
      <c r="AVQ112" s="129"/>
      <c r="BEQ112" s="129"/>
      <c r="BER112" s="129"/>
      <c r="BEZ112" s="129"/>
      <c r="BFA112" s="129"/>
      <c r="BFB112" s="129"/>
      <c r="BFC112" s="129"/>
      <c r="BFD112" s="129"/>
      <c r="BFE112" s="129"/>
      <c r="BFF112" s="129"/>
      <c r="BFG112" s="129"/>
      <c r="BFH112" s="129"/>
      <c r="BFI112" s="129"/>
      <c r="BFJ112" s="129"/>
      <c r="BFK112" s="129"/>
      <c r="BFL112" s="129"/>
      <c r="BFM112" s="129"/>
      <c r="BOM112" s="129"/>
      <c r="BON112" s="129"/>
      <c r="BOV112" s="129"/>
      <c r="BOW112" s="129"/>
      <c r="BOX112" s="129"/>
      <c r="BOY112" s="129"/>
      <c r="BOZ112" s="129"/>
      <c r="BPA112" s="129"/>
      <c r="BPB112" s="129"/>
      <c r="BPC112" s="129"/>
      <c r="BPD112" s="129"/>
      <c r="BPE112" s="129"/>
      <c r="BPF112" s="129"/>
      <c r="BPG112" s="129"/>
      <c r="BPH112" s="129"/>
      <c r="BPI112" s="129"/>
      <c r="BYI112" s="129"/>
      <c r="BYJ112" s="129"/>
      <c r="BYR112" s="129"/>
      <c r="BYS112" s="129"/>
      <c r="BYT112" s="129"/>
      <c r="BYU112" s="129"/>
      <c r="BYV112" s="129"/>
      <c r="BYW112" s="129"/>
      <c r="BYX112" s="129"/>
      <c r="BYY112" s="129"/>
      <c r="BYZ112" s="129"/>
      <c r="BZA112" s="129"/>
      <c r="BZB112" s="129"/>
      <c r="BZC112" s="129"/>
      <c r="BZD112" s="129"/>
      <c r="BZE112" s="129"/>
      <c r="CIE112" s="129"/>
      <c r="CIF112" s="129"/>
      <c r="CIN112" s="129"/>
      <c r="CIO112" s="129"/>
      <c r="CIP112" s="129"/>
      <c r="CIQ112" s="129"/>
      <c r="CIR112" s="129"/>
      <c r="CIS112" s="129"/>
      <c r="CIT112" s="129"/>
      <c r="CIU112" s="129"/>
      <c r="CIV112" s="129"/>
      <c r="CIW112" s="129"/>
      <c r="CIX112" s="129"/>
      <c r="CIY112" s="129"/>
      <c r="CIZ112" s="129"/>
      <c r="CJA112" s="129"/>
      <c r="CSA112" s="129"/>
      <c r="CSB112" s="129"/>
      <c r="CSJ112" s="129"/>
      <c r="CSK112" s="129"/>
      <c r="CSL112" s="129"/>
      <c r="CSM112" s="129"/>
      <c r="CSN112" s="129"/>
      <c r="CSO112" s="129"/>
      <c r="CSP112" s="129"/>
      <c r="CSQ112" s="129"/>
      <c r="CSR112" s="129"/>
      <c r="CSS112" s="129"/>
      <c r="CST112" s="129"/>
      <c r="CSU112" s="129"/>
      <c r="CSV112" s="129"/>
      <c r="CSW112" s="129"/>
      <c r="DBW112" s="129"/>
      <c r="DBX112" s="129"/>
      <c r="DCF112" s="129"/>
      <c r="DCG112" s="129"/>
      <c r="DCH112" s="129"/>
      <c r="DCI112" s="129"/>
      <c r="DCJ112" s="129"/>
      <c r="DCK112" s="129"/>
      <c r="DCL112" s="129"/>
      <c r="DCM112" s="129"/>
      <c r="DCN112" s="129"/>
      <c r="DCO112" s="129"/>
      <c r="DCP112" s="129"/>
      <c r="DCQ112" s="129"/>
      <c r="DCR112" s="129"/>
      <c r="DCS112" s="129"/>
      <c r="DLS112" s="129"/>
      <c r="DLT112" s="129"/>
      <c r="DMB112" s="129"/>
      <c r="DMC112" s="129"/>
      <c r="DMD112" s="129"/>
      <c r="DME112" s="129"/>
      <c r="DMF112" s="129"/>
      <c r="DMG112" s="129"/>
      <c r="DMH112" s="129"/>
      <c r="DMI112" s="129"/>
      <c r="DMJ112" s="129"/>
      <c r="DMK112" s="129"/>
      <c r="DML112" s="129"/>
      <c r="DMM112" s="129"/>
      <c r="DMN112" s="129"/>
      <c r="DMO112" s="129"/>
      <c r="DVO112" s="129"/>
      <c r="DVP112" s="129"/>
      <c r="DVX112" s="129"/>
      <c r="DVY112" s="129"/>
      <c r="DVZ112" s="129"/>
      <c r="DWA112" s="129"/>
      <c r="DWB112" s="129"/>
      <c r="DWC112" s="129"/>
      <c r="DWD112" s="129"/>
      <c r="DWE112" s="129"/>
      <c r="DWF112" s="129"/>
      <c r="DWG112" s="129"/>
      <c r="DWH112" s="129"/>
      <c r="DWI112" s="129"/>
      <c r="DWJ112" s="129"/>
      <c r="DWK112" s="129"/>
      <c r="EFK112" s="129"/>
      <c r="EFL112" s="129"/>
      <c r="EFT112" s="129"/>
      <c r="EFU112" s="129"/>
      <c r="EFV112" s="129"/>
      <c r="EFW112" s="129"/>
      <c r="EFX112" s="129"/>
      <c r="EFY112" s="129"/>
      <c r="EFZ112" s="129"/>
      <c r="EGA112" s="129"/>
      <c r="EGB112" s="129"/>
      <c r="EGC112" s="129"/>
      <c r="EGD112" s="129"/>
      <c r="EGE112" s="129"/>
      <c r="EGF112" s="129"/>
      <c r="EGG112" s="129"/>
      <c r="EPG112" s="129"/>
      <c r="EPH112" s="129"/>
      <c r="EPP112" s="129"/>
      <c r="EPQ112" s="129"/>
      <c r="EPR112" s="129"/>
      <c r="EPS112" s="129"/>
      <c r="EPT112" s="129"/>
      <c r="EPU112" s="129"/>
      <c r="EPV112" s="129"/>
      <c r="EPW112" s="129"/>
      <c r="EPX112" s="129"/>
      <c r="EPY112" s="129"/>
      <c r="EPZ112" s="129"/>
      <c r="EQA112" s="129"/>
      <c r="EQB112" s="129"/>
      <c r="EQC112" s="129"/>
      <c r="EZC112" s="129"/>
      <c r="EZD112" s="129"/>
      <c r="EZL112" s="129"/>
      <c r="EZM112" s="129"/>
      <c r="EZN112" s="129"/>
      <c r="EZO112" s="129"/>
      <c r="EZP112" s="129"/>
      <c r="EZQ112" s="129"/>
      <c r="EZR112" s="129"/>
      <c r="EZS112" s="129"/>
      <c r="EZT112" s="129"/>
      <c r="EZU112" s="129"/>
      <c r="EZV112" s="129"/>
      <c r="EZW112" s="129"/>
      <c r="EZX112" s="129"/>
      <c r="EZY112" s="129"/>
      <c r="FIY112" s="129"/>
      <c r="FIZ112" s="129"/>
      <c r="FJH112" s="129"/>
      <c r="FJI112" s="129"/>
      <c r="FJJ112" s="129"/>
      <c r="FJK112" s="129"/>
      <c r="FJL112" s="129"/>
      <c r="FJM112" s="129"/>
      <c r="FJN112" s="129"/>
      <c r="FJO112" s="129"/>
      <c r="FJP112" s="129"/>
      <c r="FJQ112" s="129"/>
      <c r="FJR112" s="129"/>
      <c r="FJS112" s="129"/>
      <c r="FJT112" s="129"/>
      <c r="FJU112" s="129"/>
      <c r="FSU112" s="129"/>
      <c r="FSV112" s="129"/>
      <c r="FTD112" s="129"/>
      <c r="FTE112" s="129"/>
      <c r="FTF112" s="129"/>
      <c r="FTG112" s="129"/>
      <c r="FTH112" s="129"/>
      <c r="FTI112" s="129"/>
      <c r="FTJ112" s="129"/>
      <c r="FTK112" s="129"/>
      <c r="FTL112" s="129"/>
      <c r="FTM112" s="129"/>
      <c r="FTN112" s="129"/>
      <c r="FTO112" s="129"/>
      <c r="FTP112" s="129"/>
      <c r="FTQ112" s="129"/>
      <c r="GCQ112" s="129"/>
      <c r="GCR112" s="129"/>
      <c r="GCZ112" s="129"/>
      <c r="GDA112" s="129"/>
      <c r="GDB112" s="129"/>
      <c r="GDC112" s="129"/>
      <c r="GDD112" s="129"/>
      <c r="GDE112" s="129"/>
      <c r="GDF112" s="129"/>
      <c r="GDG112" s="129"/>
      <c r="GDH112" s="129"/>
      <c r="GDI112" s="129"/>
      <c r="GDJ112" s="129"/>
      <c r="GDK112" s="129"/>
      <c r="GDL112" s="129"/>
      <c r="GDM112" s="129"/>
      <c r="GMM112" s="129"/>
      <c r="GMN112" s="129"/>
      <c r="GMV112" s="129"/>
      <c r="GMW112" s="129"/>
      <c r="GMX112" s="129"/>
      <c r="GMY112" s="129"/>
      <c r="GMZ112" s="129"/>
      <c r="GNA112" s="129"/>
      <c r="GNB112" s="129"/>
      <c r="GNC112" s="129"/>
      <c r="GND112" s="129"/>
      <c r="GNE112" s="129"/>
      <c r="GNF112" s="129"/>
      <c r="GNG112" s="129"/>
      <c r="GNH112" s="129"/>
      <c r="GNI112" s="129"/>
      <c r="GWI112" s="129"/>
      <c r="GWJ112" s="129"/>
      <c r="GWR112" s="129"/>
      <c r="GWS112" s="129"/>
      <c r="GWT112" s="129"/>
      <c r="GWU112" s="129"/>
      <c r="GWV112" s="129"/>
      <c r="GWW112" s="129"/>
      <c r="GWX112" s="129"/>
      <c r="GWY112" s="129"/>
      <c r="GWZ112" s="129"/>
      <c r="GXA112" s="129"/>
      <c r="GXB112" s="129"/>
      <c r="GXC112" s="129"/>
      <c r="GXD112" s="129"/>
      <c r="GXE112" s="129"/>
      <c r="HGE112" s="129"/>
      <c r="HGF112" s="129"/>
      <c r="HGN112" s="129"/>
      <c r="HGO112" s="129"/>
      <c r="HGP112" s="129"/>
      <c r="HGQ112" s="129"/>
      <c r="HGR112" s="129"/>
      <c r="HGS112" s="129"/>
      <c r="HGT112" s="129"/>
      <c r="HGU112" s="129"/>
      <c r="HGV112" s="129"/>
      <c r="HGW112" s="129"/>
      <c r="HGX112" s="129"/>
      <c r="HGY112" s="129"/>
      <c r="HGZ112" s="129"/>
      <c r="HHA112" s="129"/>
      <c r="HQA112" s="129"/>
      <c r="HQB112" s="129"/>
      <c r="HQJ112" s="129"/>
      <c r="HQK112" s="129"/>
      <c r="HQL112" s="129"/>
      <c r="HQM112" s="129"/>
      <c r="HQN112" s="129"/>
      <c r="HQO112" s="129"/>
      <c r="HQP112" s="129"/>
      <c r="HQQ112" s="129"/>
      <c r="HQR112" s="129"/>
      <c r="HQS112" s="129"/>
      <c r="HQT112" s="129"/>
      <c r="HQU112" s="129"/>
      <c r="HQV112" s="129"/>
      <c r="HQW112" s="129"/>
      <c r="HZW112" s="129"/>
      <c r="HZX112" s="129"/>
      <c r="IAF112" s="129"/>
      <c r="IAG112" s="129"/>
      <c r="IAH112" s="129"/>
      <c r="IAI112" s="129"/>
      <c r="IAJ112" s="129"/>
      <c r="IAK112" s="129"/>
      <c r="IAL112" s="129"/>
      <c r="IAM112" s="129"/>
      <c r="IAN112" s="129"/>
      <c r="IAO112" s="129"/>
      <c r="IAP112" s="129"/>
      <c r="IAQ112" s="129"/>
      <c r="IAR112" s="129"/>
      <c r="IAS112" s="129"/>
      <c r="IJS112" s="129"/>
      <c r="IJT112" s="129"/>
      <c r="IKB112" s="129"/>
      <c r="IKC112" s="129"/>
      <c r="IKD112" s="129"/>
      <c r="IKE112" s="129"/>
      <c r="IKF112" s="129"/>
      <c r="IKG112" s="129"/>
      <c r="IKH112" s="129"/>
      <c r="IKI112" s="129"/>
      <c r="IKJ112" s="129"/>
      <c r="IKK112" s="129"/>
      <c r="IKL112" s="129"/>
      <c r="IKM112" s="129"/>
      <c r="IKN112" s="129"/>
      <c r="IKO112" s="129"/>
      <c r="ITO112" s="129"/>
      <c r="ITP112" s="129"/>
      <c r="ITX112" s="129"/>
      <c r="ITY112" s="129"/>
      <c r="ITZ112" s="129"/>
      <c r="IUA112" s="129"/>
      <c r="IUB112" s="129"/>
      <c r="IUC112" s="129"/>
      <c r="IUD112" s="129"/>
      <c r="IUE112" s="129"/>
      <c r="IUF112" s="129"/>
      <c r="IUG112" s="129"/>
      <c r="IUH112" s="129"/>
      <c r="IUI112" s="129"/>
      <c r="IUJ112" s="129"/>
      <c r="IUK112" s="129"/>
      <c r="JDK112" s="129"/>
      <c r="JDL112" s="129"/>
      <c r="JDT112" s="129"/>
      <c r="JDU112" s="129"/>
      <c r="JDV112" s="129"/>
      <c r="JDW112" s="129"/>
      <c r="JDX112" s="129"/>
      <c r="JDY112" s="129"/>
      <c r="JDZ112" s="129"/>
      <c r="JEA112" s="129"/>
      <c r="JEB112" s="129"/>
      <c r="JEC112" s="129"/>
      <c r="JED112" s="129"/>
      <c r="JEE112" s="129"/>
      <c r="JEF112" s="129"/>
      <c r="JEG112" s="129"/>
      <c r="JNG112" s="129"/>
      <c r="JNH112" s="129"/>
      <c r="JNP112" s="129"/>
      <c r="JNQ112" s="129"/>
      <c r="JNR112" s="129"/>
      <c r="JNS112" s="129"/>
      <c r="JNT112" s="129"/>
      <c r="JNU112" s="129"/>
      <c r="JNV112" s="129"/>
      <c r="JNW112" s="129"/>
      <c r="JNX112" s="129"/>
      <c r="JNY112" s="129"/>
      <c r="JNZ112" s="129"/>
      <c r="JOA112" s="129"/>
      <c r="JOB112" s="129"/>
      <c r="JOC112" s="129"/>
      <c r="JXC112" s="129"/>
      <c r="JXD112" s="129"/>
      <c r="JXL112" s="129"/>
      <c r="JXM112" s="129"/>
      <c r="JXN112" s="129"/>
      <c r="JXO112" s="129"/>
      <c r="JXP112" s="129"/>
      <c r="JXQ112" s="129"/>
      <c r="JXR112" s="129"/>
      <c r="JXS112" s="129"/>
      <c r="JXT112" s="129"/>
      <c r="JXU112" s="129"/>
      <c r="JXV112" s="129"/>
      <c r="JXW112" s="129"/>
      <c r="JXX112" s="129"/>
      <c r="JXY112" s="129"/>
      <c r="KGY112" s="129"/>
      <c r="KGZ112" s="129"/>
      <c r="KHH112" s="129"/>
      <c r="KHI112" s="129"/>
      <c r="KHJ112" s="129"/>
      <c r="KHK112" s="129"/>
      <c r="KHL112" s="129"/>
      <c r="KHM112" s="129"/>
      <c r="KHN112" s="129"/>
      <c r="KHO112" s="129"/>
      <c r="KHP112" s="129"/>
      <c r="KHQ112" s="129"/>
      <c r="KHR112" s="129"/>
      <c r="KHS112" s="129"/>
      <c r="KHT112" s="129"/>
      <c r="KHU112" s="129"/>
      <c r="KQU112" s="129"/>
      <c r="KQV112" s="129"/>
      <c r="KRD112" s="129"/>
      <c r="KRE112" s="129"/>
      <c r="KRF112" s="129"/>
      <c r="KRG112" s="129"/>
      <c r="KRH112" s="129"/>
      <c r="KRI112" s="129"/>
      <c r="KRJ112" s="129"/>
      <c r="KRK112" s="129"/>
      <c r="KRL112" s="129"/>
      <c r="KRM112" s="129"/>
      <c r="KRN112" s="129"/>
      <c r="KRO112" s="129"/>
      <c r="KRP112" s="129"/>
      <c r="KRQ112" s="129"/>
      <c r="LAQ112" s="129"/>
      <c r="LAR112" s="129"/>
      <c r="LAZ112" s="129"/>
      <c r="LBA112" s="129"/>
      <c r="LBB112" s="129"/>
      <c r="LBC112" s="129"/>
      <c r="LBD112" s="129"/>
      <c r="LBE112" s="129"/>
      <c r="LBF112" s="129"/>
      <c r="LBG112" s="129"/>
      <c r="LBH112" s="129"/>
      <c r="LBI112" s="129"/>
      <c r="LBJ112" s="129"/>
      <c r="LBK112" s="129"/>
      <c r="LBL112" s="129"/>
      <c r="LBM112" s="129"/>
      <c r="LKM112" s="129"/>
      <c r="LKN112" s="129"/>
      <c r="LKV112" s="129"/>
      <c r="LKW112" s="129"/>
      <c r="LKX112" s="129"/>
      <c r="LKY112" s="129"/>
      <c r="LKZ112" s="129"/>
      <c r="LLA112" s="129"/>
      <c r="LLB112" s="129"/>
      <c r="LLC112" s="129"/>
      <c r="LLD112" s="129"/>
      <c r="LLE112" s="129"/>
      <c r="LLF112" s="129"/>
      <c r="LLG112" s="129"/>
      <c r="LLH112" s="129"/>
      <c r="LLI112" s="129"/>
      <c r="LUI112" s="129"/>
      <c r="LUJ112" s="129"/>
      <c r="LUR112" s="129"/>
      <c r="LUS112" s="129"/>
      <c r="LUT112" s="129"/>
      <c r="LUU112" s="129"/>
      <c r="LUV112" s="129"/>
      <c r="LUW112" s="129"/>
      <c r="LUX112" s="129"/>
      <c r="LUY112" s="129"/>
      <c r="LUZ112" s="129"/>
      <c r="LVA112" s="129"/>
      <c r="LVB112" s="129"/>
      <c r="LVC112" s="129"/>
      <c r="LVD112" s="129"/>
      <c r="LVE112" s="129"/>
      <c r="MEE112" s="129"/>
      <c r="MEF112" s="129"/>
      <c r="MEN112" s="129"/>
      <c r="MEO112" s="129"/>
      <c r="MEP112" s="129"/>
      <c r="MEQ112" s="129"/>
      <c r="MER112" s="129"/>
      <c r="MES112" s="129"/>
      <c r="MET112" s="129"/>
      <c r="MEU112" s="129"/>
      <c r="MEV112" s="129"/>
      <c r="MEW112" s="129"/>
      <c r="MEX112" s="129"/>
      <c r="MEY112" s="129"/>
      <c r="MEZ112" s="129"/>
      <c r="MFA112" s="129"/>
      <c r="MOA112" s="129"/>
      <c r="MOB112" s="129"/>
      <c r="MOJ112" s="129"/>
      <c r="MOK112" s="129"/>
      <c r="MOL112" s="129"/>
      <c r="MOM112" s="129"/>
      <c r="MON112" s="129"/>
      <c r="MOO112" s="129"/>
      <c r="MOP112" s="129"/>
      <c r="MOQ112" s="129"/>
      <c r="MOR112" s="129"/>
      <c r="MOS112" s="129"/>
      <c r="MOT112" s="129"/>
      <c r="MOU112" s="129"/>
      <c r="MOV112" s="129"/>
      <c r="MOW112" s="129"/>
      <c r="MXW112" s="129"/>
      <c r="MXX112" s="129"/>
      <c r="MYF112" s="129"/>
      <c r="MYG112" s="129"/>
      <c r="MYH112" s="129"/>
      <c r="MYI112" s="129"/>
      <c r="MYJ112" s="129"/>
      <c r="MYK112" s="129"/>
      <c r="MYL112" s="129"/>
      <c r="MYM112" s="129"/>
      <c r="MYN112" s="129"/>
      <c r="MYO112" s="129"/>
      <c r="MYP112" s="129"/>
      <c r="MYQ112" s="129"/>
      <c r="MYR112" s="129"/>
      <c r="MYS112" s="129"/>
      <c r="NHS112" s="129"/>
      <c r="NHT112" s="129"/>
      <c r="NIB112" s="129"/>
      <c r="NIC112" s="129"/>
      <c r="NID112" s="129"/>
      <c r="NIE112" s="129"/>
      <c r="NIF112" s="129"/>
      <c r="NIG112" s="129"/>
      <c r="NIH112" s="129"/>
      <c r="NII112" s="129"/>
      <c r="NIJ112" s="129"/>
      <c r="NIK112" s="129"/>
      <c r="NIL112" s="129"/>
      <c r="NIM112" s="129"/>
      <c r="NIN112" s="129"/>
      <c r="NIO112" s="129"/>
      <c r="NRO112" s="129"/>
      <c r="NRP112" s="129"/>
      <c r="NRX112" s="129"/>
      <c r="NRY112" s="129"/>
      <c r="NRZ112" s="129"/>
      <c r="NSA112" s="129"/>
      <c r="NSB112" s="129"/>
      <c r="NSC112" s="129"/>
      <c r="NSD112" s="129"/>
      <c r="NSE112" s="129"/>
      <c r="NSF112" s="129"/>
      <c r="NSG112" s="129"/>
      <c r="NSH112" s="129"/>
      <c r="NSI112" s="129"/>
      <c r="NSJ112" s="129"/>
      <c r="NSK112" s="129"/>
      <c r="OBK112" s="129"/>
      <c r="OBL112" s="129"/>
      <c r="OBT112" s="129"/>
      <c r="OBU112" s="129"/>
      <c r="OBV112" s="129"/>
      <c r="OBW112" s="129"/>
      <c r="OBX112" s="129"/>
      <c r="OBY112" s="129"/>
      <c r="OBZ112" s="129"/>
      <c r="OCA112" s="129"/>
      <c r="OCB112" s="129"/>
      <c r="OCC112" s="129"/>
      <c r="OCD112" s="129"/>
      <c r="OCE112" s="129"/>
      <c r="OCF112" s="129"/>
      <c r="OCG112" s="129"/>
      <c r="OLG112" s="129"/>
      <c r="OLH112" s="129"/>
      <c r="OLP112" s="129"/>
      <c r="OLQ112" s="129"/>
      <c r="OLR112" s="129"/>
      <c r="OLS112" s="129"/>
      <c r="OLT112" s="129"/>
      <c r="OLU112" s="129"/>
      <c r="OLV112" s="129"/>
      <c r="OLW112" s="129"/>
      <c r="OLX112" s="129"/>
      <c r="OLY112" s="129"/>
      <c r="OLZ112" s="129"/>
      <c r="OMA112" s="129"/>
      <c r="OMB112" s="129"/>
      <c r="OMC112" s="129"/>
      <c r="OVC112" s="129"/>
      <c r="OVD112" s="129"/>
      <c r="OVL112" s="129"/>
      <c r="OVM112" s="129"/>
      <c r="OVN112" s="129"/>
      <c r="OVO112" s="129"/>
      <c r="OVP112" s="129"/>
      <c r="OVQ112" s="129"/>
      <c r="OVR112" s="129"/>
      <c r="OVS112" s="129"/>
      <c r="OVT112" s="129"/>
      <c r="OVU112" s="129"/>
      <c r="OVV112" s="129"/>
      <c r="OVW112" s="129"/>
      <c r="OVX112" s="129"/>
      <c r="OVY112" s="129"/>
      <c r="PEY112" s="129"/>
      <c r="PEZ112" s="129"/>
      <c r="PFH112" s="129"/>
      <c r="PFI112" s="129"/>
      <c r="PFJ112" s="129"/>
      <c r="PFK112" s="129"/>
      <c r="PFL112" s="129"/>
      <c r="PFM112" s="129"/>
      <c r="PFN112" s="129"/>
      <c r="PFO112" s="129"/>
      <c r="PFP112" s="129"/>
      <c r="PFQ112" s="129"/>
      <c r="PFR112" s="129"/>
      <c r="PFS112" s="129"/>
      <c r="PFT112" s="129"/>
      <c r="PFU112" s="129"/>
      <c r="POU112" s="129"/>
      <c r="POV112" s="129"/>
      <c r="PPD112" s="129"/>
      <c r="PPE112" s="129"/>
      <c r="PPF112" s="129"/>
      <c r="PPG112" s="129"/>
      <c r="PPH112" s="129"/>
      <c r="PPI112" s="129"/>
      <c r="PPJ112" s="129"/>
      <c r="PPK112" s="129"/>
      <c r="PPL112" s="129"/>
      <c r="PPM112" s="129"/>
      <c r="PPN112" s="129"/>
      <c r="PPO112" s="129"/>
      <c r="PPP112" s="129"/>
      <c r="PPQ112" s="129"/>
      <c r="PYQ112" s="129"/>
      <c r="PYR112" s="129"/>
      <c r="PYZ112" s="129"/>
      <c r="PZA112" s="129"/>
      <c r="PZB112" s="129"/>
      <c r="PZC112" s="129"/>
      <c r="PZD112" s="129"/>
      <c r="PZE112" s="129"/>
      <c r="PZF112" s="129"/>
      <c r="PZG112" s="129"/>
      <c r="PZH112" s="129"/>
      <c r="PZI112" s="129"/>
      <c r="PZJ112" s="129"/>
      <c r="PZK112" s="129"/>
      <c r="PZL112" s="129"/>
      <c r="PZM112" s="129"/>
      <c r="QIM112" s="129"/>
      <c r="QIN112" s="129"/>
      <c r="QIV112" s="129"/>
      <c r="QIW112" s="129"/>
      <c r="QIX112" s="129"/>
      <c r="QIY112" s="129"/>
      <c r="QIZ112" s="129"/>
      <c r="QJA112" s="129"/>
      <c r="QJB112" s="129"/>
      <c r="QJC112" s="129"/>
      <c r="QJD112" s="129"/>
      <c r="QJE112" s="129"/>
      <c r="QJF112" s="129"/>
      <c r="QJG112" s="129"/>
      <c r="QJH112" s="129"/>
      <c r="QJI112" s="129"/>
      <c r="QSI112" s="129"/>
      <c r="QSJ112" s="129"/>
      <c r="QSR112" s="129"/>
      <c r="QSS112" s="129"/>
      <c r="QST112" s="129"/>
      <c r="QSU112" s="129"/>
      <c r="QSV112" s="129"/>
      <c r="QSW112" s="129"/>
      <c r="QSX112" s="129"/>
      <c r="QSY112" s="129"/>
      <c r="QSZ112" s="129"/>
      <c r="QTA112" s="129"/>
      <c r="QTB112" s="129"/>
      <c r="QTC112" s="129"/>
      <c r="QTD112" s="129"/>
      <c r="QTE112" s="129"/>
      <c r="RCE112" s="129"/>
      <c r="RCF112" s="129"/>
      <c r="RCN112" s="129"/>
      <c r="RCO112" s="129"/>
      <c r="RCP112" s="129"/>
      <c r="RCQ112" s="129"/>
      <c r="RCR112" s="129"/>
      <c r="RCS112" s="129"/>
      <c r="RCT112" s="129"/>
      <c r="RCU112" s="129"/>
      <c r="RCV112" s="129"/>
      <c r="RCW112" s="129"/>
      <c r="RCX112" s="129"/>
      <c r="RCY112" s="129"/>
      <c r="RCZ112" s="129"/>
      <c r="RDA112" s="129"/>
      <c r="RMA112" s="129"/>
      <c r="RMB112" s="129"/>
      <c r="RMJ112" s="129"/>
      <c r="RMK112" s="129"/>
      <c r="RML112" s="129"/>
      <c r="RMM112" s="129"/>
      <c r="RMN112" s="129"/>
      <c r="RMO112" s="129"/>
      <c r="RMP112" s="129"/>
      <c r="RMQ112" s="129"/>
      <c r="RMR112" s="129"/>
      <c r="RMS112" s="129"/>
      <c r="RMT112" s="129"/>
      <c r="RMU112" s="129"/>
      <c r="RMV112" s="129"/>
      <c r="RMW112" s="129"/>
      <c r="RVW112" s="129"/>
      <c r="RVX112" s="129"/>
      <c r="RWF112" s="129"/>
      <c r="RWG112" s="129"/>
      <c r="RWH112" s="129"/>
      <c r="RWI112" s="129"/>
      <c r="RWJ112" s="129"/>
      <c r="RWK112" s="129"/>
      <c r="RWL112" s="129"/>
      <c r="RWM112" s="129"/>
      <c r="RWN112" s="129"/>
      <c r="RWO112" s="129"/>
      <c r="RWP112" s="129"/>
      <c r="RWQ112" s="129"/>
      <c r="RWR112" s="129"/>
      <c r="RWS112" s="129"/>
      <c r="SFS112" s="129"/>
      <c r="SFT112" s="129"/>
      <c r="SGB112" s="129"/>
      <c r="SGC112" s="129"/>
      <c r="SGD112" s="129"/>
      <c r="SGE112" s="129"/>
      <c r="SGF112" s="129"/>
      <c r="SGG112" s="129"/>
      <c r="SGH112" s="129"/>
      <c r="SGI112" s="129"/>
      <c r="SGJ112" s="129"/>
      <c r="SGK112" s="129"/>
      <c r="SGL112" s="129"/>
      <c r="SGM112" s="129"/>
      <c r="SGN112" s="129"/>
      <c r="SGO112" s="129"/>
      <c r="SPO112" s="129"/>
      <c r="SPP112" s="129"/>
      <c r="SPX112" s="129"/>
      <c r="SPY112" s="129"/>
      <c r="SPZ112" s="129"/>
      <c r="SQA112" s="129"/>
      <c r="SQB112" s="129"/>
      <c r="SQC112" s="129"/>
      <c r="SQD112" s="129"/>
      <c r="SQE112" s="129"/>
      <c r="SQF112" s="129"/>
      <c r="SQG112" s="129"/>
      <c r="SQH112" s="129"/>
      <c r="SQI112" s="129"/>
      <c r="SQJ112" s="129"/>
      <c r="SQK112" s="129"/>
      <c r="SZK112" s="129"/>
      <c r="SZL112" s="129"/>
      <c r="SZT112" s="129"/>
      <c r="SZU112" s="129"/>
      <c r="SZV112" s="129"/>
      <c r="SZW112" s="129"/>
      <c r="SZX112" s="129"/>
      <c r="SZY112" s="129"/>
      <c r="SZZ112" s="129"/>
      <c r="TAA112" s="129"/>
      <c r="TAB112" s="129"/>
      <c r="TAC112" s="129"/>
      <c r="TAD112" s="129"/>
      <c r="TAE112" s="129"/>
      <c r="TAF112" s="129"/>
      <c r="TAG112" s="129"/>
      <c r="TJG112" s="129"/>
      <c r="TJH112" s="129"/>
      <c r="TJP112" s="129"/>
      <c r="TJQ112" s="129"/>
      <c r="TJR112" s="129"/>
      <c r="TJS112" s="129"/>
      <c r="TJT112" s="129"/>
      <c r="TJU112" s="129"/>
      <c r="TJV112" s="129"/>
      <c r="TJW112" s="129"/>
      <c r="TJX112" s="129"/>
      <c r="TJY112" s="129"/>
      <c r="TJZ112" s="129"/>
      <c r="TKA112" s="129"/>
      <c r="TKB112" s="129"/>
      <c r="TKC112" s="129"/>
      <c r="TTC112" s="129"/>
      <c r="TTD112" s="129"/>
      <c r="TTL112" s="129"/>
      <c r="TTM112" s="129"/>
      <c r="TTN112" s="129"/>
      <c r="TTO112" s="129"/>
      <c r="TTP112" s="129"/>
      <c r="TTQ112" s="129"/>
      <c r="TTR112" s="129"/>
      <c r="TTS112" s="129"/>
      <c r="TTT112" s="129"/>
      <c r="TTU112" s="129"/>
      <c r="TTV112" s="129"/>
      <c r="TTW112" s="129"/>
      <c r="TTX112" s="129"/>
      <c r="TTY112" s="129"/>
      <c r="UCY112" s="129"/>
      <c r="UCZ112" s="129"/>
      <c r="UDH112" s="129"/>
      <c r="UDI112" s="129"/>
      <c r="UDJ112" s="129"/>
      <c r="UDK112" s="129"/>
      <c r="UDL112" s="129"/>
      <c r="UDM112" s="129"/>
      <c r="UDN112" s="129"/>
      <c r="UDO112" s="129"/>
      <c r="UDP112" s="129"/>
      <c r="UDQ112" s="129"/>
      <c r="UDR112" s="129"/>
      <c r="UDS112" s="129"/>
      <c r="UDT112" s="129"/>
      <c r="UDU112" s="129"/>
      <c r="UMU112" s="129"/>
      <c r="UMV112" s="129"/>
      <c r="UND112" s="129"/>
      <c r="UNE112" s="129"/>
      <c r="UNF112" s="129"/>
      <c r="UNG112" s="129"/>
      <c r="UNH112" s="129"/>
      <c r="UNI112" s="129"/>
      <c r="UNJ112" s="129"/>
      <c r="UNK112" s="129"/>
      <c r="UNL112" s="129"/>
      <c r="UNM112" s="129"/>
      <c r="UNN112" s="129"/>
      <c r="UNO112" s="129"/>
      <c r="UNP112" s="129"/>
      <c r="UNQ112" s="129"/>
      <c r="UWQ112" s="129"/>
      <c r="UWR112" s="129"/>
      <c r="UWZ112" s="129"/>
      <c r="UXA112" s="129"/>
      <c r="UXB112" s="129"/>
      <c r="UXC112" s="129"/>
      <c r="UXD112" s="129"/>
      <c r="UXE112" s="129"/>
      <c r="UXF112" s="129"/>
      <c r="UXG112" s="129"/>
      <c r="UXH112" s="129"/>
      <c r="UXI112" s="129"/>
      <c r="UXJ112" s="129"/>
      <c r="UXK112" s="129"/>
      <c r="UXL112" s="129"/>
      <c r="UXM112" s="129"/>
      <c r="VGM112" s="129"/>
      <c r="VGN112" s="129"/>
      <c r="VGV112" s="129"/>
      <c r="VGW112" s="129"/>
      <c r="VGX112" s="129"/>
      <c r="VGY112" s="129"/>
      <c r="VGZ112" s="129"/>
      <c r="VHA112" s="129"/>
      <c r="VHB112" s="129"/>
      <c r="VHC112" s="129"/>
      <c r="VHD112" s="129"/>
      <c r="VHE112" s="129"/>
      <c r="VHF112" s="129"/>
      <c r="VHG112" s="129"/>
      <c r="VHH112" s="129"/>
      <c r="VHI112" s="129"/>
      <c r="VQI112" s="129"/>
      <c r="VQJ112" s="129"/>
      <c r="VQR112" s="129"/>
      <c r="VQS112" s="129"/>
      <c r="VQT112" s="129"/>
      <c r="VQU112" s="129"/>
      <c r="VQV112" s="129"/>
      <c r="VQW112" s="129"/>
      <c r="VQX112" s="129"/>
      <c r="VQY112" s="129"/>
      <c r="VQZ112" s="129"/>
      <c r="VRA112" s="129"/>
      <c r="VRB112" s="129"/>
      <c r="VRC112" s="129"/>
      <c r="VRD112" s="129"/>
      <c r="VRE112" s="129"/>
      <c r="WAE112" s="129"/>
      <c r="WAF112" s="129"/>
      <c r="WAN112" s="129"/>
      <c r="WAO112" s="129"/>
      <c r="WAP112" s="129"/>
      <c r="WAQ112" s="129"/>
      <c r="WAR112" s="129"/>
      <c r="WAS112" s="129"/>
      <c r="WAT112" s="129"/>
      <c r="WAU112" s="129"/>
      <c r="WAV112" s="129"/>
      <c r="WAW112" s="129"/>
      <c r="WAX112" s="129"/>
      <c r="WAY112" s="129"/>
      <c r="WAZ112" s="129"/>
      <c r="WBA112" s="129"/>
      <c r="WKA112" s="129"/>
      <c r="WKB112" s="129"/>
      <c r="WKJ112" s="129"/>
      <c r="WKK112" s="129"/>
      <c r="WKL112" s="129"/>
      <c r="WKM112" s="129"/>
      <c r="WKN112" s="129"/>
      <c r="WKO112" s="129"/>
      <c r="WKP112" s="129"/>
      <c r="WKQ112" s="129"/>
      <c r="WKR112" s="129"/>
      <c r="WKS112" s="129"/>
      <c r="WKT112" s="129"/>
      <c r="WKU112" s="129"/>
      <c r="WKV112" s="129"/>
      <c r="WKW112" s="129"/>
      <c r="WTW112" s="129"/>
      <c r="WTX112" s="129"/>
      <c r="WUF112" s="129"/>
      <c r="WUG112" s="129"/>
      <c r="WUH112" s="129"/>
      <c r="WUI112" s="129"/>
      <c r="WUJ112" s="129"/>
      <c r="WUK112" s="129"/>
      <c r="WUL112" s="129"/>
      <c r="WUM112" s="129"/>
      <c r="WUN112" s="129"/>
      <c r="WUO112" s="129"/>
      <c r="WUP112" s="129"/>
      <c r="WUQ112" s="129"/>
      <c r="WUR112" s="129"/>
      <c r="WUS112" s="129"/>
    </row>
    <row r="113" spans="1:1009 1243:2033 2267:3057 3291:4081 4315:5105 5339:6129 6363:7153 7387:8177 8411:9201 9435:10225 10459:11249 11483:12273 12507:13297 13531:14321 14555:15345 15579:16113" s="120" customFormat="1" ht="39.6" customHeight="1" outlineLevel="1">
      <c r="A113" s="137"/>
      <c r="B113" s="263" t="s">
        <v>431</v>
      </c>
      <c r="C113" s="248"/>
      <c r="D113" s="258">
        <v>305.64</v>
      </c>
      <c r="E113" s="257"/>
      <c r="F113" s="258">
        <v>305.64</v>
      </c>
      <c r="G113" s="245">
        <v>0</v>
      </c>
      <c r="H113" s="229">
        <f t="shared" si="6"/>
        <v>158.66</v>
      </c>
      <c r="I113" s="247"/>
      <c r="J113" s="275">
        <f>158660000/1000000</f>
        <v>158.66</v>
      </c>
      <c r="K113" s="247"/>
      <c r="L113" s="247"/>
      <c r="M113" s="248"/>
      <c r="HK113" s="129"/>
      <c r="HL113" s="129"/>
      <c r="HT113" s="129"/>
      <c r="HU113" s="129"/>
      <c r="HV113" s="129"/>
      <c r="HW113" s="129"/>
      <c r="HX113" s="129"/>
      <c r="HY113" s="129"/>
      <c r="HZ113" s="129"/>
      <c r="IA113" s="129"/>
      <c r="IB113" s="129"/>
      <c r="IC113" s="129"/>
      <c r="ID113" s="129"/>
      <c r="IE113" s="129"/>
      <c r="IF113" s="129"/>
      <c r="IG113" s="129"/>
      <c r="RG113" s="129"/>
      <c r="RH113" s="129"/>
      <c r="RP113" s="129"/>
      <c r="RQ113" s="129"/>
      <c r="RR113" s="129"/>
      <c r="RS113" s="129"/>
      <c r="RT113" s="129"/>
      <c r="RU113" s="129"/>
      <c r="RV113" s="129"/>
      <c r="RW113" s="129"/>
      <c r="RX113" s="129"/>
      <c r="RY113" s="129"/>
      <c r="RZ113" s="129"/>
      <c r="SA113" s="129"/>
      <c r="SB113" s="129"/>
      <c r="SC113" s="129"/>
      <c r="ABC113" s="129"/>
      <c r="ABD113" s="129"/>
      <c r="ABL113" s="129"/>
      <c r="ABM113" s="129"/>
      <c r="ABN113" s="129"/>
      <c r="ABO113" s="129"/>
      <c r="ABP113" s="129"/>
      <c r="ABQ113" s="129"/>
      <c r="ABR113" s="129"/>
      <c r="ABS113" s="129"/>
      <c r="ABT113" s="129"/>
      <c r="ABU113" s="129"/>
      <c r="ABV113" s="129"/>
      <c r="ABW113" s="129"/>
      <c r="ABX113" s="129"/>
      <c r="ABY113" s="129"/>
      <c r="AKY113" s="129"/>
      <c r="AKZ113" s="129"/>
      <c r="ALH113" s="129"/>
      <c r="ALI113" s="129"/>
      <c r="ALJ113" s="129"/>
      <c r="ALK113" s="129"/>
      <c r="ALL113" s="129"/>
      <c r="ALM113" s="129"/>
      <c r="ALN113" s="129"/>
      <c r="ALO113" s="129"/>
      <c r="ALP113" s="129"/>
      <c r="ALQ113" s="129"/>
      <c r="ALR113" s="129"/>
      <c r="ALS113" s="129"/>
      <c r="ALT113" s="129"/>
      <c r="ALU113" s="129"/>
      <c r="AUU113" s="129"/>
      <c r="AUV113" s="129"/>
      <c r="AVD113" s="129"/>
      <c r="AVE113" s="129"/>
      <c r="AVF113" s="129"/>
      <c r="AVG113" s="129"/>
      <c r="AVH113" s="129"/>
      <c r="AVI113" s="129"/>
      <c r="AVJ113" s="129"/>
      <c r="AVK113" s="129"/>
      <c r="AVL113" s="129"/>
      <c r="AVM113" s="129"/>
      <c r="AVN113" s="129"/>
      <c r="AVO113" s="129"/>
      <c r="AVP113" s="129"/>
      <c r="AVQ113" s="129"/>
      <c r="BEQ113" s="129"/>
      <c r="BER113" s="129"/>
      <c r="BEZ113" s="129"/>
      <c r="BFA113" s="129"/>
      <c r="BFB113" s="129"/>
      <c r="BFC113" s="129"/>
      <c r="BFD113" s="129"/>
      <c r="BFE113" s="129"/>
      <c r="BFF113" s="129"/>
      <c r="BFG113" s="129"/>
      <c r="BFH113" s="129"/>
      <c r="BFI113" s="129"/>
      <c r="BFJ113" s="129"/>
      <c r="BFK113" s="129"/>
      <c r="BFL113" s="129"/>
      <c r="BFM113" s="129"/>
      <c r="BOM113" s="129"/>
      <c r="BON113" s="129"/>
      <c r="BOV113" s="129"/>
      <c r="BOW113" s="129"/>
      <c r="BOX113" s="129"/>
      <c r="BOY113" s="129"/>
      <c r="BOZ113" s="129"/>
      <c r="BPA113" s="129"/>
      <c r="BPB113" s="129"/>
      <c r="BPC113" s="129"/>
      <c r="BPD113" s="129"/>
      <c r="BPE113" s="129"/>
      <c r="BPF113" s="129"/>
      <c r="BPG113" s="129"/>
      <c r="BPH113" s="129"/>
      <c r="BPI113" s="129"/>
      <c r="BYI113" s="129"/>
      <c r="BYJ113" s="129"/>
      <c r="BYR113" s="129"/>
      <c r="BYS113" s="129"/>
      <c r="BYT113" s="129"/>
      <c r="BYU113" s="129"/>
      <c r="BYV113" s="129"/>
      <c r="BYW113" s="129"/>
      <c r="BYX113" s="129"/>
      <c r="BYY113" s="129"/>
      <c r="BYZ113" s="129"/>
      <c r="BZA113" s="129"/>
      <c r="BZB113" s="129"/>
      <c r="BZC113" s="129"/>
      <c r="BZD113" s="129"/>
      <c r="BZE113" s="129"/>
      <c r="CIE113" s="129"/>
      <c r="CIF113" s="129"/>
      <c r="CIN113" s="129"/>
      <c r="CIO113" s="129"/>
      <c r="CIP113" s="129"/>
      <c r="CIQ113" s="129"/>
      <c r="CIR113" s="129"/>
      <c r="CIS113" s="129"/>
      <c r="CIT113" s="129"/>
      <c r="CIU113" s="129"/>
      <c r="CIV113" s="129"/>
      <c r="CIW113" s="129"/>
      <c r="CIX113" s="129"/>
      <c r="CIY113" s="129"/>
      <c r="CIZ113" s="129"/>
      <c r="CJA113" s="129"/>
      <c r="CSA113" s="129"/>
      <c r="CSB113" s="129"/>
      <c r="CSJ113" s="129"/>
      <c r="CSK113" s="129"/>
      <c r="CSL113" s="129"/>
      <c r="CSM113" s="129"/>
      <c r="CSN113" s="129"/>
      <c r="CSO113" s="129"/>
      <c r="CSP113" s="129"/>
      <c r="CSQ113" s="129"/>
      <c r="CSR113" s="129"/>
      <c r="CSS113" s="129"/>
      <c r="CST113" s="129"/>
      <c r="CSU113" s="129"/>
      <c r="CSV113" s="129"/>
      <c r="CSW113" s="129"/>
      <c r="DBW113" s="129"/>
      <c r="DBX113" s="129"/>
      <c r="DCF113" s="129"/>
      <c r="DCG113" s="129"/>
      <c r="DCH113" s="129"/>
      <c r="DCI113" s="129"/>
      <c r="DCJ113" s="129"/>
      <c r="DCK113" s="129"/>
      <c r="DCL113" s="129"/>
      <c r="DCM113" s="129"/>
      <c r="DCN113" s="129"/>
      <c r="DCO113" s="129"/>
      <c r="DCP113" s="129"/>
      <c r="DCQ113" s="129"/>
      <c r="DCR113" s="129"/>
      <c r="DCS113" s="129"/>
      <c r="DLS113" s="129"/>
      <c r="DLT113" s="129"/>
      <c r="DMB113" s="129"/>
      <c r="DMC113" s="129"/>
      <c r="DMD113" s="129"/>
      <c r="DME113" s="129"/>
      <c r="DMF113" s="129"/>
      <c r="DMG113" s="129"/>
      <c r="DMH113" s="129"/>
      <c r="DMI113" s="129"/>
      <c r="DMJ113" s="129"/>
      <c r="DMK113" s="129"/>
      <c r="DML113" s="129"/>
      <c r="DMM113" s="129"/>
      <c r="DMN113" s="129"/>
      <c r="DMO113" s="129"/>
      <c r="DVO113" s="129"/>
      <c r="DVP113" s="129"/>
      <c r="DVX113" s="129"/>
      <c r="DVY113" s="129"/>
      <c r="DVZ113" s="129"/>
      <c r="DWA113" s="129"/>
      <c r="DWB113" s="129"/>
      <c r="DWC113" s="129"/>
      <c r="DWD113" s="129"/>
      <c r="DWE113" s="129"/>
      <c r="DWF113" s="129"/>
      <c r="DWG113" s="129"/>
      <c r="DWH113" s="129"/>
      <c r="DWI113" s="129"/>
      <c r="DWJ113" s="129"/>
      <c r="DWK113" s="129"/>
      <c r="EFK113" s="129"/>
      <c r="EFL113" s="129"/>
      <c r="EFT113" s="129"/>
      <c r="EFU113" s="129"/>
      <c r="EFV113" s="129"/>
      <c r="EFW113" s="129"/>
      <c r="EFX113" s="129"/>
      <c r="EFY113" s="129"/>
      <c r="EFZ113" s="129"/>
      <c r="EGA113" s="129"/>
      <c r="EGB113" s="129"/>
      <c r="EGC113" s="129"/>
      <c r="EGD113" s="129"/>
      <c r="EGE113" s="129"/>
      <c r="EGF113" s="129"/>
      <c r="EGG113" s="129"/>
      <c r="EPG113" s="129"/>
      <c r="EPH113" s="129"/>
      <c r="EPP113" s="129"/>
      <c r="EPQ113" s="129"/>
      <c r="EPR113" s="129"/>
      <c r="EPS113" s="129"/>
      <c r="EPT113" s="129"/>
      <c r="EPU113" s="129"/>
      <c r="EPV113" s="129"/>
      <c r="EPW113" s="129"/>
      <c r="EPX113" s="129"/>
      <c r="EPY113" s="129"/>
      <c r="EPZ113" s="129"/>
      <c r="EQA113" s="129"/>
      <c r="EQB113" s="129"/>
      <c r="EQC113" s="129"/>
      <c r="EZC113" s="129"/>
      <c r="EZD113" s="129"/>
      <c r="EZL113" s="129"/>
      <c r="EZM113" s="129"/>
      <c r="EZN113" s="129"/>
      <c r="EZO113" s="129"/>
      <c r="EZP113" s="129"/>
      <c r="EZQ113" s="129"/>
      <c r="EZR113" s="129"/>
      <c r="EZS113" s="129"/>
      <c r="EZT113" s="129"/>
      <c r="EZU113" s="129"/>
      <c r="EZV113" s="129"/>
      <c r="EZW113" s="129"/>
      <c r="EZX113" s="129"/>
      <c r="EZY113" s="129"/>
      <c r="FIY113" s="129"/>
      <c r="FIZ113" s="129"/>
      <c r="FJH113" s="129"/>
      <c r="FJI113" s="129"/>
      <c r="FJJ113" s="129"/>
      <c r="FJK113" s="129"/>
      <c r="FJL113" s="129"/>
      <c r="FJM113" s="129"/>
      <c r="FJN113" s="129"/>
      <c r="FJO113" s="129"/>
      <c r="FJP113" s="129"/>
      <c r="FJQ113" s="129"/>
      <c r="FJR113" s="129"/>
      <c r="FJS113" s="129"/>
      <c r="FJT113" s="129"/>
      <c r="FJU113" s="129"/>
      <c r="FSU113" s="129"/>
      <c r="FSV113" s="129"/>
      <c r="FTD113" s="129"/>
      <c r="FTE113" s="129"/>
      <c r="FTF113" s="129"/>
      <c r="FTG113" s="129"/>
      <c r="FTH113" s="129"/>
      <c r="FTI113" s="129"/>
      <c r="FTJ113" s="129"/>
      <c r="FTK113" s="129"/>
      <c r="FTL113" s="129"/>
      <c r="FTM113" s="129"/>
      <c r="FTN113" s="129"/>
      <c r="FTO113" s="129"/>
      <c r="FTP113" s="129"/>
      <c r="FTQ113" s="129"/>
      <c r="GCQ113" s="129"/>
      <c r="GCR113" s="129"/>
      <c r="GCZ113" s="129"/>
      <c r="GDA113" s="129"/>
      <c r="GDB113" s="129"/>
      <c r="GDC113" s="129"/>
      <c r="GDD113" s="129"/>
      <c r="GDE113" s="129"/>
      <c r="GDF113" s="129"/>
      <c r="GDG113" s="129"/>
      <c r="GDH113" s="129"/>
      <c r="GDI113" s="129"/>
      <c r="GDJ113" s="129"/>
      <c r="GDK113" s="129"/>
      <c r="GDL113" s="129"/>
      <c r="GDM113" s="129"/>
      <c r="GMM113" s="129"/>
      <c r="GMN113" s="129"/>
      <c r="GMV113" s="129"/>
      <c r="GMW113" s="129"/>
      <c r="GMX113" s="129"/>
      <c r="GMY113" s="129"/>
      <c r="GMZ113" s="129"/>
      <c r="GNA113" s="129"/>
      <c r="GNB113" s="129"/>
      <c r="GNC113" s="129"/>
      <c r="GND113" s="129"/>
      <c r="GNE113" s="129"/>
      <c r="GNF113" s="129"/>
      <c r="GNG113" s="129"/>
      <c r="GNH113" s="129"/>
      <c r="GNI113" s="129"/>
      <c r="GWI113" s="129"/>
      <c r="GWJ113" s="129"/>
      <c r="GWR113" s="129"/>
      <c r="GWS113" s="129"/>
      <c r="GWT113" s="129"/>
      <c r="GWU113" s="129"/>
      <c r="GWV113" s="129"/>
      <c r="GWW113" s="129"/>
      <c r="GWX113" s="129"/>
      <c r="GWY113" s="129"/>
      <c r="GWZ113" s="129"/>
      <c r="GXA113" s="129"/>
      <c r="GXB113" s="129"/>
      <c r="GXC113" s="129"/>
      <c r="GXD113" s="129"/>
      <c r="GXE113" s="129"/>
      <c r="HGE113" s="129"/>
      <c r="HGF113" s="129"/>
      <c r="HGN113" s="129"/>
      <c r="HGO113" s="129"/>
      <c r="HGP113" s="129"/>
      <c r="HGQ113" s="129"/>
      <c r="HGR113" s="129"/>
      <c r="HGS113" s="129"/>
      <c r="HGT113" s="129"/>
      <c r="HGU113" s="129"/>
      <c r="HGV113" s="129"/>
      <c r="HGW113" s="129"/>
      <c r="HGX113" s="129"/>
      <c r="HGY113" s="129"/>
      <c r="HGZ113" s="129"/>
      <c r="HHA113" s="129"/>
      <c r="HQA113" s="129"/>
      <c r="HQB113" s="129"/>
      <c r="HQJ113" s="129"/>
      <c r="HQK113" s="129"/>
      <c r="HQL113" s="129"/>
      <c r="HQM113" s="129"/>
      <c r="HQN113" s="129"/>
      <c r="HQO113" s="129"/>
      <c r="HQP113" s="129"/>
      <c r="HQQ113" s="129"/>
      <c r="HQR113" s="129"/>
      <c r="HQS113" s="129"/>
      <c r="HQT113" s="129"/>
      <c r="HQU113" s="129"/>
      <c r="HQV113" s="129"/>
      <c r="HQW113" s="129"/>
      <c r="HZW113" s="129"/>
      <c r="HZX113" s="129"/>
      <c r="IAF113" s="129"/>
      <c r="IAG113" s="129"/>
      <c r="IAH113" s="129"/>
      <c r="IAI113" s="129"/>
      <c r="IAJ113" s="129"/>
      <c r="IAK113" s="129"/>
      <c r="IAL113" s="129"/>
      <c r="IAM113" s="129"/>
      <c r="IAN113" s="129"/>
      <c r="IAO113" s="129"/>
      <c r="IAP113" s="129"/>
      <c r="IAQ113" s="129"/>
      <c r="IAR113" s="129"/>
      <c r="IAS113" s="129"/>
      <c r="IJS113" s="129"/>
      <c r="IJT113" s="129"/>
      <c r="IKB113" s="129"/>
      <c r="IKC113" s="129"/>
      <c r="IKD113" s="129"/>
      <c r="IKE113" s="129"/>
      <c r="IKF113" s="129"/>
      <c r="IKG113" s="129"/>
      <c r="IKH113" s="129"/>
      <c r="IKI113" s="129"/>
      <c r="IKJ113" s="129"/>
      <c r="IKK113" s="129"/>
      <c r="IKL113" s="129"/>
      <c r="IKM113" s="129"/>
      <c r="IKN113" s="129"/>
      <c r="IKO113" s="129"/>
      <c r="ITO113" s="129"/>
      <c r="ITP113" s="129"/>
      <c r="ITX113" s="129"/>
      <c r="ITY113" s="129"/>
      <c r="ITZ113" s="129"/>
      <c r="IUA113" s="129"/>
      <c r="IUB113" s="129"/>
      <c r="IUC113" s="129"/>
      <c r="IUD113" s="129"/>
      <c r="IUE113" s="129"/>
      <c r="IUF113" s="129"/>
      <c r="IUG113" s="129"/>
      <c r="IUH113" s="129"/>
      <c r="IUI113" s="129"/>
      <c r="IUJ113" s="129"/>
      <c r="IUK113" s="129"/>
      <c r="JDK113" s="129"/>
      <c r="JDL113" s="129"/>
      <c r="JDT113" s="129"/>
      <c r="JDU113" s="129"/>
      <c r="JDV113" s="129"/>
      <c r="JDW113" s="129"/>
      <c r="JDX113" s="129"/>
      <c r="JDY113" s="129"/>
      <c r="JDZ113" s="129"/>
      <c r="JEA113" s="129"/>
      <c r="JEB113" s="129"/>
      <c r="JEC113" s="129"/>
      <c r="JED113" s="129"/>
      <c r="JEE113" s="129"/>
      <c r="JEF113" s="129"/>
      <c r="JEG113" s="129"/>
      <c r="JNG113" s="129"/>
      <c r="JNH113" s="129"/>
      <c r="JNP113" s="129"/>
      <c r="JNQ113" s="129"/>
      <c r="JNR113" s="129"/>
      <c r="JNS113" s="129"/>
      <c r="JNT113" s="129"/>
      <c r="JNU113" s="129"/>
      <c r="JNV113" s="129"/>
      <c r="JNW113" s="129"/>
      <c r="JNX113" s="129"/>
      <c r="JNY113" s="129"/>
      <c r="JNZ113" s="129"/>
      <c r="JOA113" s="129"/>
      <c r="JOB113" s="129"/>
      <c r="JOC113" s="129"/>
      <c r="JXC113" s="129"/>
      <c r="JXD113" s="129"/>
      <c r="JXL113" s="129"/>
      <c r="JXM113" s="129"/>
      <c r="JXN113" s="129"/>
      <c r="JXO113" s="129"/>
      <c r="JXP113" s="129"/>
      <c r="JXQ113" s="129"/>
      <c r="JXR113" s="129"/>
      <c r="JXS113" s="129"/>
      <c r="JXT113" s="129"/>
      <c r="JXU113" s="129"/>
      <c r="JXV113" s="129"/>
      <c r="JXW113" s="129"/>
      <c r="JXX113" s="129"/>
      <c r="JXY113" s="129"/>
      <c r="KGY113" s="129"/>
      <c r="KGZ113" s="129"/>
      <c r="KHH113" s="129"/>
      <c r="KHI113" s="129"/>
      <c r="KHJ113" s="129"/>
      <c r="KHK113" s="129"/>
      <c r="KHL113" s="129"/>
      <c r="KHM113" s="129"/>
      <c r="KHN113" s="129"/>
      <c r="KHO113" s="129"/>
      <c r="KHP113" s="129"/>
      <c r="KHQ113" s="129"/>
      <c r="KHR113" s="129"/>
      <c r="KHS113" s="129"/>
      <c r="KHT113" s="129"/>
      <c r="KHU113" s="129"/>
      <c r="KQU113" s="129"/>
      <c r="KQV113" s="129"/>
      <c r="KRD113" s="129"/>
      <c r="KRE113" s="129"/>
      <c r="KRF113" s="129"/>
      <c r="KRG113" s="129"/>
      <c r="KRH113" s="129"/>
      <c r="KRI113" s="129"/>
      <c r="KRJ113" s="129"/>
      <c r="KRK113" s="129"/>
      <c r="KRL113" s="129"/>
      <c r="KRM113" s="129"/>
      <c r="KRN113" s="129"/>
      <c r="KRO113" s="129"/>
      <c r="KRP113" s="129"/>
      <c r="KRQ113" s="129"/>
      <c r="LAQ113" s="129"/>
      <c r="LAR113" s="129"/>
      <c r="LAZ113" s="129"/>
      <c r="LBA113" s="129"/>
      <c r="LBB113" s="129"/>
      <c r="LBC113" s="129"/>
      <c r="LBD113" s="129"/>
      <c r="LBE113" s="129"/>
      <c r="LBF113" s="129"/>
      <c r="LBG113" s="129"/>
      <c r="LBH113" s="129"/>
      <c r="LBI113" s="129"/>
      <c r="LBJ113" s="129"/>
      <c r="LBK113" s="129"/>
      <c r="LBL113" s="129"/>
      <c r="LBM113" s="129"/>
      <c r="LKM113" s="129"/>
      <c r="LKN113" s="129"/>
      <c r="LKV113" s="129"/>
      <c r="LKW113" s="129"/>
      <c r="LKX113" s="129"/>
      <c r="LKY113" s="129"/>
      <c r="LKZ113" s="129"/>
      <c r="LLA113" s="129"/>
      <c r="LLB113" s="129"/>
      <c r="LLC113" s="129"/>
      <c r="LLD113" s="129"/>
      <c r="LLE113" s="129"/>
      <c r="LLF113" s="129"/>
      <c r="LLG113" s="129"/>
      <c r="LLH113" s="129"/>
      <c r="LLI113" s="129"/>
      <c r="LUI113" s="129"/>
      <c r="LUJ113" s="129"/>
      <c r="LUR113" s="129"/>
      <c r="LUS113" s="129"/>
      <c r="LUT113" s="129"/>
      <c r="LUU113" s="129"/>
      <c r="LUV113" s="129"/>
      <c r="LUW113" s="129"/>
      <c r="LUX113" s="129"/>
      <c r="LUY113" s="129"/>
      <c r="LUZ113" s="129"/>
      <c r="LVA113" s="129"/>
      <c r="LVB113" s="129"/>
      <c r="LVC113" s="129"/>
      <c r="LVD113" s="129"/>
      <c r="LVE113" s="129"/>
      <c r="MEE113" s="129"/>
      <c r="MEF113" s="129"/>
      <c r="MEN113" s="129"/>
      <c r="MEO113" s="129"/>
      <c r="MEP113" s="129"/>
      <c r="MEQ113" s="129"/>
      <c r="MER113" s="129"/>
      <c r="MES113" s="129"/>
      <c r="MET113" s="129"/>
      <c r="MEU113" s="129"/>
      <c r="MEV113" s="129"/>
      <c r="MEW113" s="129"/>
      <c r="MEX113" s="129"/>
      <c r="MEY113" s="129"/>
      <c r="MEZ113" s="129"/>
      <c r="MFA113" s="129"/>
      <c r="MOA113" s="129"/>
      <c r="MOB113" s="129"/>
      <c r="MOJ113" s="129"/>
      <c r="MOK113" s="129"/>
      <c r="MOL113" s="129"/>
      <c r="MOM113" s="129"/>
      <c r="MON113" s="129"/>
      <c r="MOO113" s="129"/>
      <c r="MOP113" s="129"/>
      <c r="MOQ113" s="129"/>
      <c r="MOR113" s="129"/>
      <c r="MOS113" s="129"/>
      <c r="MOT113" s="129"/>
      <c r="MOU113" s="129"/>
      <c r="MOV113" s="129"/>
      <c r="MOW113" s="129"/>
      <c r="MXW113" s="129"/>
      <c r="MXX113" s="129"/>
      <c r="MYF113" s="129"/>
      <c r="MYG113" s="129"/>
      <c r="MYH113" s="129"/>
      <c r="MYI113" s="129"/>
      <c r="MYJ113" s="129"/>
      <c r="MYK113" s="129"/>
      <c r="MYL113" s="129"/>
      <c r="MYM113" s="129"/>
      <c r="MYN113" s="129"/>
      <c r="MYO113" s="129"/>
      <c r="MYP113" s="129"/>
      <c r="MYQ113" s="129"/>
      <c r="MYR113" s="129"/>
      <c r="MYS113" s="129"/>
      <c r="NHS113" s="129"/>
      <c r="NHT113" s="129"/>
      <c r="NIB113" s="129"/>
      <c r="NIC113" s="129"/>
      <c r="NID113" s="129"/>
      <c r="NIE113" s="129"/>
      <c r="NIF113" s="129"/>
      <c r="NIG113" s="129"/>
      <c r="NIH113" s="129"/>
      <c r="NII113" s="129"/>
      <c r="NIJ113" s="129"/>
      <c r="NIK113" s="129"/>
      <c r="NIL113" s="129"/>
      <c r="NIM113" s="129"/>
      <c r="NIN113" s="129"/>
      <c r="NIO113" s="129"/>
      <c r="NRO113" s="129"/>
      <c r="NRP113" s="129"/>
      <c r="NRX113" s="129"/>
      <c r="NRY113" s="129"/>
      <c r="NRZ113" s="129"/>
      <c r="NSA113" s="129"/>
      <c r="NSB113" s="129"/>
      <c r="NSC113" s="129"/>
      <c r="NSD113" s="129"/>
      <c r="NSE113" s="129"/>
      <c r="NSF113" s="129"/>
      <c r="NSG113" s="129"/>
      <c r="NSH113" s="129"/>
      <c r="NSI113" s="129"/>
      <c r="NSJ113" s="129"/>
      <c r="NSK113" s="129"/>
      <c r="OBK113" s="129"/>
      <c r="OBL113" s="129"/>
      <c r="OBT113" s="129"/>
      <c r="OBU113" s="129"/>
      <c r="OBV113" s="129"/>
      <c r="OBW113" s="129"/>
      <c r="OBX113" s="129"/>
      <c r="OBY113" s="129"/>
      <c r="OBZ113" s="129"/>
      <c r="OCA113" s="129"/>
      <c r="OCB113" s="129"/>
      <c r="OCC113" s="129"/>
      <c r="OCD113" s="129"/>
      <c r="OCE113" s="129"/>
      <c r="OCF113" s="129"/>
      <c r="OCG113" s="129"/>
      <c r="OLG113" s="129"/>
      <c r="OLH113" s="129"/>
      <c r="OLP113" s="129"/>
      <c r="OLQ113" s="129"/>
      <c r="OLR113" s="129"/>
      <c r="OLS113" s="129"/>
      <c r="OLT113" s="129"/>
      <c r="OLU113" s="129"/>
      <c r="OLV113" s="129"/>
      <c r="OLW113" s="129"/>
      <c r="OLX113" s="129"/>
      <c r="OLY113" s="129"/>
      <c r="OLZ113" s="129"/>
      <c r="OMA113" s="129"/>
      <c r="OMB113" s="129"/>
      <c r="OMC113" s="129"/>
      <c r="OVC113" s="129"/>
      <c r="OVD113" s="129"/>
      <c r="OVL113" s="129"/>
      <c r="OVM113" s="129"/>
      <c r="OVN113" s="129"/>
      <c r="OVO113" s="129"/>
      <c r="OVP113" s="129"/>
      <c r="OVQ113" s="129"/>
      <c r="OVR113" s="129"/>
      <c r="OVS113" s="129"/>
      <c r="OVT113" s="129"/>
      <c r="OVU113" s="129"/>
      <c r="OVV113" s="129"/>
      <c r="OVW113" s="129"/>
      <c r="OVX113" s="129"/>
      <c r="OVY113" s="129"/>
      <c r="PEY113" s="129"/>
      <c r="PEZ113" s="129"/>
      <c r="PFH113" s="129"/>
      <c r="PFI113" s="129"/>
      <c r="PFJ113" s="129"/>
      <c r="PFK113" s="129"/>
      <c r="PFL113" s="129"/>
      <c r="PFM113" s="129"/>
      <c r="PFN113" s="129"/>
      <c r="PFO113" s="129"/>
      <c r="PFP113" s="129"/>
      <c r="PFQ113" s="129"/>
      <c r="PFR113" s="129"/>
      <c r="PFS113" s="129"/>
      <c r="PFT113" s="129"/>
      <c r="PFU113" s="129"/>
      <c r="POU113" s="129"/>
      <c r="POV113" s="129"/>
      <c r="PPD113" s="129"/>
      <c r="PPE113" s="129"/>
      <c r="PPF113" s="129"/>
      <c r="PPG113" s="129"/>
      <c r="PPH113" s="129"/>
      <c r="PPI113" s="129"/>
      <c r="PPJ113" s="129"/>
      <c r="PPK113" s="129"/>
      <c r="PPL113" s="129"/>
      <c r="PPM113" s="129"/>
      <c r="PPN113" s="129"/>
      <c r="PPO113" s="129"/>
      <c r="PPP113" s="129"/>
      <c r="PPQ113" s="129"/>
      <c r="PYQ113" s="129"/>
      <c r="PYR113" s="129"/>
      <c r="PYZ113" s="129"/>
      <c r="PZA113" s="129"/>
      <c r="PZB113" s="129"/>
      <c r="PZC113" s="129"/>
      <c r="PZD113" s="129"/>
      <c r="PZE113" s="129"/>
      <c r="PZF113" s="129"/>
      <c r="PZG113" s="129"/>
      <c r="PZH113" s="129"/>
      <c r="PZI113" s="129"/>
      <c r="PZJ113" s="129"/>
      <c r="PZK113" s="129"/>
      <c r="PZL113" s="129"/>
      <c r="PZM113" s="129"/>
      <c r="QIM113" s="129"/>
      <c r="QIN113" s="129"/>
      <c r="QIV113" s="129"/>
      <c r="QIW113" s="129"/>
      <c r="QIX113" s="129"/>
      <c r="QIY113" s="129"/>
      <c r="QIZ113" s="129"/>
      <c r="QJA113" s="129"/>
      <c r="QJB113" s="129"/>
      <c r="QJC113" s="129"/>
      <c r="QJD113" s="129"/>
      <c r="QJE113" s="129"/>
      <c r="QJF113" s="129"/>
      <c r="QJG113" s="129"/>
      <c r="QJH113" s="129"/>
      <c r="QJI113" s="129"/>
      <c r="QSI113" s="129"/>
      <c r="QSJ113" s="129"/>
      <c r="QSR113" s="129"/>
      <c r="QSS113" s="129"/>
      <c r="QST113" s="129"/>
      <c r="QSU113" s="129"/>
      <c r="QSV113" s="129"/>
      <c r="QSW113" s="129"/>
      <c r="QSX113" s="129"/>
      <c r="QSY113" s="129"/>
      <c r="QSZ113" s="129"/>
      <c r="QTA113" s="129"/>
      <c r="QTB113" s="129"/>
      <c r="QTC113" s="129"/>
      <c r="QTD113" s="129"/>
      <c r="QTE113" s="129"/>
      <c r="RCE113" s="129"/>
      <c r="RCF113" s="129"/>
      <c r="RCN113" s="129"/>
      <c r="RCO113" s="129"/>
      <c r="RCP113" s="129"/>
      <c r="RCQ113" s="129"/>
      <c r="RCR113" s="129"/>
      <c r="RCS113" s="129"/>
      <c r="RCT113" s="129"/>
      <c r="RCU113" s="129"/>
      <c r="RCV113" s="129"/>
      <c r="RCW113" s="129"/>
      <c r="RCX113" s="129"/>
      <c r="RCY113" s="129"/>
      <c r="RCZ113" s="129"/>
      <c r="RDA113" s="129"/>
      <c r="RMA113" s="129"/>
      <c r="RMB113" s="129"/>
      <c r="RMJ113" s="129"/>
      <c r="RMK113" s="129"/>
      <c r="RML113" s="129"/>
      <c r="RMM113" s="129"/>
      <c r="RMN113" s="129"/>
      <c r="RMO113" s="129"/>
      <c r="RMP113" s="129"/>
      <c r="RMQ113" s="129"/>
      <c r="RMR113" s="129"/>
      <c r="RMS113" s="129"/>
      <c r="RMT113" s="129"/>
      <c r="RMU113" s="129"/>
      <c r="RMV113" s="129"/>
      <c r="RMW113" s="129"/>
      <c r="RVW113" s="129"/>
      <c r="RVX113" s="129"/>
      <c r="RWF113" s="129"/>
      <c r="RWG113" s="129"/>
      <c r="RWH113" s="129"/>
      <c r="RWI113" s="129"/>
      <c r="RWJ113" s="129"/>
      <c r="RWK113" s="129"/>
      <c r="RWL113" s="129"/>
      <c r="RWM113" s="129"/>
      <c r="RWN113" s="129"/>
      <c r="RWO113" s="129"/>
      <c r="RWP113" s="129"/>
      <c r="RWQ113" s="129"/>
      <c r="RWR113" s="129"/>
      <c r="RWS113" s="129"/>
      <c r="SFS113" s="129"/>
      <c r="SFT113" s="129"/>
      <c r="SGB113" s="129"/>
      <c r="SGC113" s="129"/>
      <c r="SGD113" s="129"/>
      <c r="SGE113" s="129"/>
      <c r="SGF113" s="129"/>
      <c r="SGG113" s="129"/>
      <c r="SGH113" s="129"/>
      <c r="SGI113" s="129"/>
      <c r="SGJ113" s="129"/>
      <c r="SGK113" s="129"/>
      <c r="SGL113" s="129"/>
      <c r="SGM113" s="129"/>
      <c r="SGN113" s="129"/>
      <c r="SGO113" s="129"/>
      <c r="SPO113" s="129"/>
      <c r="SPP113" s="129"/>
      <c r="SPX113" s="129"/>
      <c r="SPY113" s="129"/>
      <c r="SPZ113" s="129"/>
      <c r="SQA113" s="129"/>
      <c r="SQB113" s="129"/>
      <c r="SQC113" s="129"/>
      <c r="SQD113" s="129"/>
      <c r="SQE113" s="129"/>
      <c r="SQF113" s="129"/>
      <c r="SQG113" s="129"/>
      <c r="SQH113" s="129"/>
      <c r="SQI113" s="129"/>
      <c r="SQJ113" s="129"/>
      <c r="SQK113" s="129"/>
      <c r="SZK113" s="129"/>
      <c r="SZL113" s="129"/>
      <c r="SZT113" s="129"/>
      <c r="SZU113" s="129"/>
      <c r="SZV113" s="129"/>
      <c r="SZW113" s="129"/>
      <c r="SZX113" s="129"/>
      <c r="SZY113" s="129"/>
      <c r="SZZ113" s="129"/>
      <c r="TAA113" s="129"/>
      <c r="TAB113" s="129"/>
      <c r="TAC113" s="129"/>
      <c r="TAD113" s="129"/>
      <c r="TAE113" s="129"/>
      <c r="TAF113" s="129"/>
      <c r="TAG113" s="129"/>
      <c r="TJG113" s="129"/>
      <c r="TJH113" s="129"/>
      <c r="TJP113" s="129"/>
      <c r="TJQ113" s="129"/>
      <c r="TJR113" s="129"/>
      <c r="TJS113" s="129"/>
      <c r="TJT113" s="129"/>
      <c r="TJU113" s="129"/>
      <c r="TJV113" s="129"/>
      <c r="TJW113" s="129"/>
      <c r="TJX113" s="129"/>
      <c r="TJY113" s="129"/>
      <c r="TJZ113" s="129"/>
      <c r="TKA113" s="129"/>
      <c r="TKB113" s="129"/>
      <c r="TKC113" s="129"/>
      <c r="TTC113" s="129"/>
      <c r="TTD113" s="129"/>
      <c r="TTL113" s="129"/>
      <c r="TTM113" s="129"/>
      <c r="TTN113" s="129"/>
      <c r="TTO113" s="129"/>
      <c r="TTP113" s="129"/>
      <c r="TTQ113" s="129"/>
      <c r="TTR113" s="129"/>
      <c r="TTS113" s="129"/>
      <c r="TTT113" s="129"/>
      <c r="TTU113" s="129"/>
      <c r="TTV113" s="129"/>
      <c r="TTW113" s="129"/>
      <c r="TTX113" s="129"/>
      <c r="TTY113" s="129"/>
      <c r="UCY113" s="129"/>
      <c r="UCZ113" s="129"/>
      <c r="UDH113" s="129"/>
      <c r="UDI113" s="129"/>
      <c r="UDJ113" s="129"/>
      <c r="UDK113" s="129"/>
      <c r="UDL113" s="129"/>
      <c r="UDM113" s="129"/>
      <c r="UDN113" s="129"/>
      <c r="UDO113" s="129"/>
      <c r="UDP113" s="129"/>
      <c r="UDQ113" s="129"/>
      <c r="UDR113" s="129"/>
      <c r="UDS113" s="129"/>
      <c r="UDT113" s="129"/>
      <c r="UDU113" s="129"/>
      <c r="UMU113" s="129"/>
      <c r="UMV113" s="129"/>
      <c r="UND113" s="129"/>
      <c r="UNE113" s="129"/>
      <c r="UNF113" s="129"/>
      <c r="UNG113" s="129"/>
      <c r="UNH113" s="129"/>
      <c r="UNI113" s="129"/>
      <c r="UNJ113" s="129"/>
      <c r="UNK113" s="129"/>
      <c r="UNL113" s="129"/>
      <c r="UNM113" s="129"/>
      <c r="UNN113" s="129"/>
      <c r="UNO113" s="129"/>
      <c r="UNP113" s="129"/>
      <c r="UNQ113" s="129"/>
      <c r="UWQ113" s="129"/>
      <c r="UWR113" s="129"/>
      <c r="UWZ113" s="129"/>
      <c r="UXA113" s="129"/>
      <c r="UXB113" s="129"/>
      <c r="UXC113" s="129"/>
      <c r="UXD113" s="129"/>
      <c r="UXE113" s="129"/>
      <c r="UXF113" s="129"/>
      <c r="UXG113" s="129"/>
      <c r="UXH113" s="129"/>
      <c r="UXI113" s="129"/>
      <c r="UXJ113" s="129"/>
      <c r="UXK113" s="129"/>
      <c r="UXL113" s="129"/>
      <c r="UXM113" s="129"/>
      <c r="VGM113" s="129"/>
      <c r="VGN113" s="129"/>
      <c r="VGV113" s="129"/>
      <c r="VGW113" s="129"/>
      <c r="VGX113" s="129"/>
      <c r="VGY113" s="129"/>
      <c r="VGZ113" s="129"/>
      <c r="VHA113" s="129"/>
      <c r="VHB113" s="129"/>
      <c r="VHC113" s="129"/>
      <c r="VHD113" s="129"/>
      <c r="VHE113" s="129"/>
      <c r="VHF113" s="129"/>
      <c r="VHG113" s="129"/>
      <c r="VHH113" s="129"/>
      <c r="VHI113" s="129"/>
      <c r="VQI113" s="129"/>
      <c r="VQJ113" s="129"/>
      <c r="VQR113" s="129"/>
      <c r="VQS113" s="129"/>
      <c r="VQT113" s="129"/>
      <c r="VQU113" s="129"/>
      <c r="VQV113" s="129"/>
      <c r="VQW113" s="129"/>
      <c r="VQX113" s="129"/>
      <c r="VQY113" s="129"/>
      <c r="VQZ113" s="129"/>
      <c r="VRA113" s="129"/>
      <c r="VRB113" s="129"/>
      <c r="VRC113" s="129"/>
      <c r="VRD113" s="129"/>
      <c r="VRE113" s="129"/>
      <c r="WAE113" s="129"/>
      <c r="WAF113" s="129"/>
      <c r="WAN113" s="129"/>
      <c r="WAO113" s="129"/>
      <c r="WAP113" s="129"/>
      <c r="WAQ113" s="129"/>
      <c r="WAR113" s="129"/>
      <c r="WAS113" s="129"/>
      <c r="WAT113" s="129"/>
      <c r="WAU113" s="129"/>
      <c r="WAV113" s="129"/>
      <c r="WAW113" s="129"/>
      <c r="WAX113" s="129"/>
      <c r="WAY113" s="129"/>
      <c r="WAZ113" s="129"/>
      <c r="WBA113" s="129"/>
      <c r="WKA113" s="129"/>
      <c r="WKB113" s="129"/>
      <c r="WKJ113" s="129"/>
      <c r="WKK113" s="129"/>
      <c r="WKL113" s="129"/>
      <c r="WKM113" s="129"/>
      <c r="WKN113" s="129"/>
      <c r="WKO113" s="129"/>
      <c r="WKP113" s="129"/>
      <c r="WKQ113" s="129"/>
      <c r="WKR113" s="129"/>
      <c r="WKS113" s="129"/>
      <c r="WKT113" s="129"/>
      <c r="WKU113" s="129"/>
      <c r="WKV113" s="129"/>
      <c r="WKW113" s="129"/>
      <c r="WTW113" s="129"/>
      <c r="WTX113" s="129"/>
      <c r="WUF113" s="129"/>
      <c r="WUG113" s="129"/>
      <c r="WUH113" s="129"/>
      <c r="WUI113" s="129"/>
      <c r="WUJ113" s="129"/>
      <c r="WUK113" s="129"/>
      <c r="WUL113" s="129"/>
      <c r="WUM113" s="129"/>
      <c r="WUN113" s="129"/>
      <c r="WUO113" s="129"/>
      <c r="WUP113" s="129"/>
      <c r="WUQ113" s="129"/>
      <c r="WUR113" s="129"/>
      <c r="WUS113" s="129"/>
    </row>
    <row r="114" spans="1:1009 1243:2033 2267:3057 3291:4081 4315:5105 5339:6129 6363:7153 7387:8177 8411:9201 9435:10225 10459:11249 11483:12273 12507:13297 13531:14321 14555:15345 15579:16113" s="271" customFormat="1" ht="21.95" customHeight="1">
      <c r="A114" s="265" t="s">
        <v>84</v>
      </c>
      <c r="B114" s="266" t="s">
        <v>355</v>
      </c>
      <c r="C114" s="267"/>
      <c r="D114" s="268">
        <v>15955.386000000004</v>
      </c>
      <c r="E114" s="268">
        <v>0</v>
      </c>
      <c r="F114" s="268">
        <v>15955.386000000004</v>
      </c>
      <c r="G114" s="245">
        <v>0</v>
      </c>
      <c r="H114" s="229">
        <f t="shared" si="6"/>
        <v>15802.516</v>
      </c>
      <c r="I114" s="269">
        <f>SUM(I115:I129)</f>
        <v>11247.757</v>
      </c>
      <c r="J114" s="269">
        <f>SUM(J115:J129)</f>
        <v>4554.759</v>
      </c>
      <c r="K114" s="269">
        <f>SUM(K115:K129)</f>
        <v>0</v>
      </c>
      <c r="L114" s="269">
        <f>SUM(L115:L129)</f>
        <v>0</v>
      </c>
      <c r="M114" s="270"/>
      <c r="HK114" s="131"/>
      <c r="HL114" s="131"/>
      <c r="HT114" s="131"/>
      <c r="HU114" s="131"/>
      <c r="HV114" s="131"/>
      <c r="HW114" s="131"/>
      <c r="HX114" s="131"/>
      <c r="HY114" s="131"/>
      <c r="HZ114" s="131"/>
      <c r="IA114" s="131"/>
      <c r="IB114" s="131"/>
      <c r="IC114" s="131"/>
      <c r="ID114" s="131"/>
      <c r="IE114" s="131"/>
      <c r="IF114" s="131"/>
      <c r="IG114" s="131"/>
      <c r="RG114" s="131"/>
      <c r="RH114" s="131"/>
      <c r="RP114" s="131"/>
      <c r="RQ114" s="131"/>
      <c r="RR114" s="131"/>
      <c r="RS114" s="131"/>
      <c r="RT114" s="131"/>
      <c r="RU114" s="131"/>
      <c r="RV114" s="131"/>
      <c r="RW114" s="131"/>
      <c r="RX114" s="131"/>
      <c r="RY114" s="131"/>
      <c r="RZ114" s="131"/>
      <c r="SA114" s="131"/>
      <c r="SB114" s="131"/>
      <c r="SC114" s="131"/>
      <c r="ABC114" s="131"/>
      <c r="ABD114" s="131"/>
      <c r="ABL114" s="131"/>
      <c r="ABM114" s="131"/>
      <c r="ABN114" s="131"/>
      <c r="ABO114" s="131"/>
      <c r="ABP114" s="131"/>
      <c r="ABQ114" s="131"/>
      <c r="ABR114" s="131"/>
      <c r="ABS114" s="131"/>
      <c r="ABT114" s="131"/>
      <c r="ABU114" s="131"/>
      <c r="ABV114" s="131"/>
      <c r="ABW114" s="131"/>
      <c r="ABX114" s="131"/>
      <c r="ABY114" s="131"/>
      <c r="AKY114" s="131"/>
      <c r="AKZ114" s="131"/>
      <c r="ALH114" s="131"/>
      <c r="ALI114" s="131"/>
      <c r="ALJ114" s="131"/>
      <c r="ALK114" s="131"/>
      <c r="ALL114" s="131"/>
      <c r="ALM114" s="131"/>
      <c r="ALN114" s="131"/>
      <c r="ALO114" s="131"/>
      <c r="ALP114" s="131"/>
      <c r="ALQ114" s="131"/>
      <c r="ALR114" s="131"/>
      <c r="ALS114" s="131"/>
      <c r="ALT114" s="131"/>
      <c r="ALU114" s="131"/>
      <c r="AUU114" s="131"/>
      <c r="AUV114" s="131"/>
      <c r="AVD114" s="131"/>
      <c r="AVE114" s="131"/>
      <c r="AVF114" s="131"/>
      <c r="AVG114" s="131"/>
      <c r="AVH114" s="131"/>
      <c r="AVI114" s="131"/>
      <c r="AVJ114" s="131"/>
      <c r="AVK114" s="131"/>
      <c r="AVL114" s="131"/>
      <c r="AVM114" s="131"/>
      <c r="AVN114" s="131"/>
      <c r="AVO114" s="131"/>
      <c r="AVP114" s="131"/>
      <c r="AVQ114" s="131"/>
      <c r="BEQ114" s="131"/>
      <c r="BER114" s="131"/>
      <c r="BEZ114" s="131"/>
      <c r="BFA114" s="131"/>
      <c r="BFB114" s="131"/>
      <c r="BFC114" s="131"/>
      <c r="BFD114" s="131"/>
      <c r="BFE114" s="131"/>
      <c r="BFF114" s="131"/>
      <c r="BFG114" s="131"/>
      <c r="BFH114" s="131"/>
      <c r="BFI114" s="131"/>
      <c r="BFJ114" s="131"/>
      <c r="BFK114" s="131"/>
      <c r="BFL114" s="131"/>
      <c r="BFM114" s="131"/>
      <c r="BOM114" s="131"/>
      <c r="BON114" s="131"/>
      <c r="BOV114" s="131"/>
      <c r="BOW114" s="131"/>
      <c r="BOX114" s="131"/>
      <c r="BOY114" s="131"/>
      <c r="BOZ114" s="131"/>
      <c r="BPA114" s="131"/>
      <c r="BPB114" s="131"/>
      <c r="BPC114" s="131"/>
      <c r="BPD114" s="131"/>
      <c r="BPE114" s="131"/>
      <c r="BPF114" s="131"/>
      <c r="BPG114" s="131"/>
      <c r="BPH114" s="131"/>
      <c r="BPI114" s="131"/>
      <c r="BYI114" s="131"/>
      <c r="BYJ114" s="131"/>
      <c r="BYR114" s="131"/>
      <c r="BYS114" s="131"/>
      <c r="BYT114" s="131"/>
      <c r="BYU114" s="131"/>
      <c r="BYV114" s="131"/>
      <c r="BYW114" s="131"/>
      <c r="BYX114" s="131"/>
      <c r="BYY114" s="131"/>
      <c r="BYZ114" s="131"/>
      <c r="BZA114" s="131"/>
      <c r="BZB114" s="131"/>
      <c r="BZC114" s="131"/>
      <c r="BZD114" s="131"/>
      <c r="BZE114" s="131"/>
      <c r="CIE114" s="131"/>
      <c r="CIF114" s="131"/>
      <c r="CIN114" s="131"/>
      <c r="CIO114" s="131"/>
      <c r="CIP114" s="131"/>
      <c r="CIQ114" s="131"/>
      <c r="CIR114" s="131"/>
      <c r="CIS114" s="131"/>
      <c r="CIT114" s="131"/>
      <c r="CIU114" s="131"/>
      <c r="CIV114" s="131"/>
      <c r="CIW114" s="131"/>
      <c r="CIX114" s="131"/>
      <c r="CIY114" s="131"/>
      <c r="CIZ114" s="131"/>
      <c r="CJA114" s="131"/>
      <c r="CSA114" s="131"/>
      <c r="CSB114" s="131"/>
      <c r="CSJ114" s="131"/>
      <c r="CSK114" s="131"/>
      <c r="CSL114" s="131"/>
      <c r="CSM114" s="131"/>
      <c r="CSN114" s="131"/>
      <c r="CSO114" s="131"/>
      <c r="CSP114" s="131"/>
      <c r="CSQ114" s="131"/>
      <c r="CSR114" s="131"/>
      <c r="CSS114" s="131"/>
      <c r="CST114" s="131"/>
      <c r="CSU114" s="131"/>
      <c r="CSV114" s="131"/>
      <c r="CSW114" s="131"/>
      <c r="DBW114" s="131"/>
      <c r="DBX114" s="131"/>
      <c r="DCF114" s="131"/>
      <c r="DCG114" s="131"/>
      <c r="DCH114" s="131"/>
      <c r="DCI114" s="131"/>
      <c r="DCJ114" s="131"/>
      <c r="DCK114" s="131"/>
      <c r="DCL114" s="131"/>
      <c r="DCM114" s="131"/>
      <c r="DCN114" s="131"/>
      <c r="DCO114" s="131"/>
      <c r="DCP114" s="131"/>
      <c r="DCQ114" s="131"/>
      <c r="DCR114" s="131"/>
      <c r="DCS114" s="131"/>
      <c r="DLS114" s="131"/>
      <c r="DLT114" s="131"/>
      <c r="DMB114" s="131"/>
      <c r="DMC114" s="131"/>
      <c r="DMD114" s="131"/>
      <c r="DME114" s="131"/>
      <c r="DMF114" s="131"/>
      <c r="DMG114" s="131"/>
      <c r="DMH114" s="131"/>
      <c r="DMI114" s="131"/>
      <c r="DMJ114" s="131"/>
      <c r="DMK114" s="131"/>
      <c r="DML114" s="131"/>
      <c r="DMM114" s="131"/>
      <c r="DMN114" s="131"/>
      <c r="DMO114" s="131"/>
      <c r="DVO114" s="131"/>
      <c r="DVP114" s="131"/>
      <c r="DVX114" s="131"/>
      <c r="DVY114" s="131"/>
      <c r="DVZ114" s="131"/>
      <c r="DWA114" s="131"/>
      <c r="DWB114" s="131"/>
      <c r="DWC114" s="131"/>
      <c r="DWD114" s="131"/>
      <c r="DWE114" s="131"/>
      <c r="DWF114" s="131"/>
      <c r="DWG114" s="131"/>
      <c r="DWH114" s="131"/>
      <c r="DWI114" s="131"/>
      <c r="DWJ114" s="131"/>
      <c r="DWK114" s="131"/>
      <c r="EFK114" s="131"/>
      <c r="EFL114" s="131"/>
      <c r="EFT114" s="131"/>
      <c r="EFU114" s="131"/>
      <c r="EFV114" s="131"/>
      <c r="EFW114" s="131"/>
      <c r="EFX114" s="131"/>
      <c r="EFY114" s="131"/>
      <c r="EFZ114" s="131"/>
      <c r="EGA114" s="131"/>
      <c r="EGB114" s="131"/>
      <c r="EGC114" s="131"/>
      <c r="EGD114" s="131"/>
      <c r="EGE114" s="131"/>
      <c r="EGF114" s="131"/>
      <c r="EGG114" s="131"/>
      <c r="EPG114" s="131"/>
      <c r="EPH114" s="131"/>
      <c r="EPP114" s="131"/>
      <c r="EPQ114" s="131"/>
      <c r="EPR114" s="131"/>
      <c r="EPS114" s="131"/>
      <c r="EPT114" s="131"/>
      <c r="EPU114" s="131"/>
      <c r="EPV114" s="131"/>
      <c r="EPW114" s="131"/>
      <c r="EPX114" s="131"/>
      <c r="EPY114" s="131"/>
      <c r="EPZ114" s="131"/>
      <c r="EQA114" s="131"/>
      <c r="EQB114" s="131"/>
      <c r="EQC114" s="131"/>
      <c r="EZC114" s="131"/>
      <c r="EZD114" s="131"/>
      <c r="EZL114" s="131"/>
      <c r="EZM114" s="131"/>
      <c r="EZN114" s="131"/>
      <c r="EZO114" s="131"/>
      <c r="EZP114" s="131"/>
      <c r="EZQ114" s="131"/>
      <c r="EZR114" s="131"/>
      <c r="EZS114" s="131"/>
      <c r="EZT114" s="131"/>
      <c r="EZU114" s="131"/>
      <c r="EZV114" s="131"/>
      <c r="EZW114" s="131"/>
      <c r="EZX114" s="131"/>
      <c r="EZY114" s="131"/>
      <c r="FIY114" s="131"/>
      <c r="FIZ114" s="131"/>
      <c r="FJH114" s="131"/>
      <c r="FJI114" s="131"/>
      <c r="FJJ114" s="131"/>
      <c r="FJK114" s="131"/>
      <c r="FJL114" s="131"/>
      <c r="FJM114" s="131"/>
      <c r="FJN114" s="131"/>
      <c r="FJO114" s="131"/>
      <c r="FJP114" s="131"/>
      <c r="FJQ114" s="131"/>
      <c r="FJR114" s="131"/>
      <c r="FJS114" s="131"/>
      <c r="FJT114" s="131"/>
      <c r="FJU114" s="131"/>
      <c r="FSU114" s="131"/>
      <c r="FSV114" s="131"/>
      <c r="FTD114" s="131"/>
      <c r="FTE114" s="131"/>
      <c r="FTF114" s="131"/>
      <c r="FTG114" s="131"/>
      <c r="FTH114" s="131"/>
      <c r="FTI114" s="131"/>
      <c r="FTJ114" s="131"/>
      <c r="FTK114" s="131"/>
      <c r="FTL114" s="131"/>
      <c r="FTM114" s="131"/>
      <c r="FTN114" s="131"/>
      <c r="FTO114" s="131"/>
      <c r="FTP114" s="131"/>
      <c r="FTQ114" s="131"/>
      <c r="GCQ114" s="131"/>
      <c r="GCR114" s="131"/>
      <c r="GCZ114" s="131"/>
      <c r="GDA114" s="131"/>
      <c r="GDB114" s="131"/>
      <c r="GDC114" s="131"/>
      <c r="GDD114" s="131"/>
      <c r="GDE114" s="131"/>
      <c r="GDF114" s="131"/>
      <c r="GDG114" s="131"/>
      <c r="GDH114" s="131"/>
      <c r="GDI114" s="131"/>
      <c r="GDJ114" s="131"/>
      <c r="GDK114" s="131"/>
      <c r="GDL114" s="131"/>
      <c r="GDM114" s="131"/>
      <c r="GMM114" s="131"/>
      <c r="GMN114" s="131"/>
      <c r="GMV114" s="131"/>
      <c r="GMW114" s="131"/>
      <c r="GMX114" s="131"/>
      <c r="GMY114" s="131"/>
      <c r="GMZ114" s="131"/>
      <c r="GNA114" s="131"/>
      <c r="GNB114" s="131"/>
      <c r="GNC114" s="131"/>
      <c r="GND114" s="131"/>
      <c r="GNE114" s="131"/>
      <c r="GNF114" s="131"/>
      <c r="GNG114" s="131"/>
      <c r="GNH114" s="131"/>
      <c r="GNI114" s="131"/>
      <c r="GWI114" s="131"/>
      <c r="GWJ114" s="131"/>
      <c r="GWR114" s="131"/>
      <c r="GWS114" s="131"/>
      <c r="GWT114" s="131"/>
      <c r="GWU114" s="131"/>
      <c r="GWV114" s="131"/>
      <c r="GWW114" s="131"/>
      <c r="GWX114" s="131"/>
      <c r="GWY114" s="131"/>
      <c r="GWZ114" s="131"/>
      <c r="GXA114" s="131"/>
      <c r="GXB114" s="131"/>
      <c r="GXC114" s="131"/>
      <c r="GXD114" s="131"/>
      <c r="GXE114" s="131"/>
      <c r="HGE114" s="131"/>
      <c r="HGF114" s="131"/>
      <c r="HGN114" s="131"/>
      <c r="HGO114" s="131"/>
      <c r="HGP114" s="131"/>
      <c r="HGQ114" s="131"/>
      <c r="HGR114" s="131"/>
      <c r="HGS114" s="131"/>
      <c r="HGT114" s="131"/>
      <c r="HGU114" s="131"/>
      <c r="HGV114" s="131"/>
      <c r="HGW114" s="131"/>
      <c r="HGX114" s="131"/>
      <c r="HGY114" s="131"/>
      <c r="HGZ114" s="131"/>
      <c r="HHA114" s="131"/>
      <c r="HQA114" s="131"/>
      <c r="HQB114" s="131"/>
      <c r="HQJ114" s="131"/>
      <c r="HQK114" s="131"/>
      <c r="HQL114" s="131"/>
      <c r="HQM114" s="131"/>
      <c r="HQN114" s="131"/>
      <c r="HQO114" s="131"/>
      <c r="HQP114" s="131"/>
      <c r="HQQ114" s="131"/>
      <c r="HQR114" s="131"/>
      <c r="HQS114" s="131"/>
      <c r="HQT114" s="131"/>
      <c r="HQU114" s="131"/>
      <c r="HQV114" s="131"/>
      <c r="HQW114" s="131"/>
      <c r="HZW114" s="131"/>
      <c r="HZX114" s="131"/>
      <c r="IAF114" s="131"/>
      <c r="IAG114" s="131"/>
      <c r="IAH114" s="131"/>
      <c r="IAI114" s="131"/>
      <c r="IAJ114" s="131"/>
      <c r="IAK114" s="131"/>
      <c r="IAL114" s="131"/>
      <c r="IAM114" s="131"/>
      <c r="IAN114" s="131"/>
      <c r="IAO114" s="131"/>
      <c r="IAP114" s="131"/>
      <c r="IAQ114" s="131"/>
      <c r="IAR114" s="131"/>
      <c r="IAS114" s="131"/>
      <c r="IJS114" s="131"/>
      <c r="IJT114" s="131"/>
      <c r="IKB114" s="131"/>
      <c r="IKC114" s="131"/>
      <c r="IKD114" s="131"/>
      <c r="IKE114" s="131"/>
      <c r="IKF114" s="131"/>
      <c r="IKG114" s="131"/>
      <c r="IKH114" s="131"/>
      <c r="IKI114" s="131"/>
      <c r="IKJ114" s="131"/>
      <c r="IKK114" s="131"/>
      <c r="IKL114" s="131"/>
      <c r="IKM114" s="131"/>
      <c r="IKN114" s="131"/>
      <c r="IKO114" s="131"/>
      <c r="ITO114" s="131"/>
      <c r="ITP114" s="131"/>
      <c r="ITX114" s="131"/>
      <c r="ITY114" s="131"/>
      <c r="ITZ114" s="131"/>
      <c r="IUA114" s="131"/>
      <c r="IUB114" s="131"/>
      <c r="IUC114" s="131"/>
      <c r="IUD114" s="131"/>
      <c r="IUE114" s="131"/>
      <c r="IUF114" s="131"/>
      <c r="IUG114" s="131"/>
      <c r="IUH114" s="131"/>
      <c r="IUI114" s="131"/>
      <c r="IUJ114" s="131"/>
      <c r="IUK114" s="131"/>
      <c r="JDK114" s="131"/>
      <c r="JDL114" s="131"/>
      <c r="JDT114" s="131"/>
      <c r="JDU114" s="131"/>
      <c r="JDV114" s="131"/>
      <c r="JDW114" s="131"/>
      <c r="JDX114" s="131"/>
      <c r="JDY114" s="131"/>
      <c r="JDZ114" s="131"/>
      <c r="JEA114" s="131"/>
      <c r="JEB114" s="131"/>
      <c r="JEC114" s="131"/>
      <c r="JED114" s="131"/>
      <c r="JEE114" s="131"/>
      <c r="JEF114" s="131"/>
      <c r="JEG114" s="131"/>
      <c r="JNG114" s="131"/>
      <c r="JNH114" s="131"/>
      <c r="JNP114" s="131"/>
      <c r="JNQ114" s="131"/>
      <c r="JNR114" s="131"/>
      <c r="JNS114" s="131"/>
      <c r="JNT114" s="131"/>
      <c r="JNU114" s="131"/>
      <c r="JNV114" s="131"/>
      <c r="JNW114" s="131"/>
      <c r="JNX114" s="131"/>
      <c r="JNY114" s="131"/>
      <c r="JNZ114" s="131"/>
      <c r="JOA114" s="131"/>
      <c r="JOB114" s="131"/>
      <c r="JOC114" s="131"/>
      <c r="JXC114" s="131"/>
      <c r="JXD114" s="131"/>
      <c r="JXL114" s="131"/>
      <c r="JXM114" s="131"/>
      <c r="JXN114" s="131"/>
      <c r="JXO114" s="131"/>
      <c r="JXP114" s="131"/>
      <c r="JXQ114" s="131"/>
      <c r="JXR114" s="131"/>
      <c r="JXS114" s="131"/>
      <c r="JXT114" s="131"/>
      <c r="JXU114" s="131"/>
      <c r="JXV114" s="131"/>
      <c r="JXW114" s="131"/>
      <c r="JXX114" s="131"/>
      <c r="JXY114" s="131"/>
      <c r="KGY114" s="131"/>
      <c r="KGZ114" s="131"/>
      <c r="KHH114" s="131"/>
      <c r="KHI114" s="131"/>
      <c r="KHJ114" s="131"/>
      <c r="KHK114" s="131"/>
      <c r="KHL114" s="131"/>
      <c r="KHM114" s="131"/>
      <c r="KHN114" s="131"/>
      <c r="KHO114" s="131"/>
      <c r="KHP114" s="131"/>
      <c r="KHQ114" s="131"/>
      <c r="KHR114" s="131"/>
      <c r="KHS114" s="131"/>
      <c r="KHT114" s="131"/>
      <c r="KHU114" s="131"/>
      <c r="KQU114" s="131"/>
      <c r="KQV114" s="131"/>
      <c r="KRD114" s="131"/>
      <c r="KRE114" s="131"/>
      <c r="KRF114" s="131"/>
      <c r="KRG114" s="131"/>
      <c r="KRH114" s="131"/>
      <c r="KRI114" s="131"/>
      <c r="KRJ114" s="131"/>
      <c r="KRK114" s="131"/>
      <c r="KRL114" s="131"/>
      <c r="KRM114" s="131"/>
      <c r="KRN114" s="131"/>
      <c r="KRO114" s="131"/>
      <c r="KRP114" s="131"/>
      <c r="KRQ114" s="131"/>
      <c r="LAQ114" s="131"/>
      <c r="LAR114" s="131"/>
      <c r="LAZ114" s="131"/>
      <c r="LBA114" s="131"/>
      <c r="LBB114" s="131"/>
      <c r="LBC114" s="131"/>
      <c r="LBD114" s="131"/>
      <c r="LBE114" s="131"/>
      <c r="LBF114" s="131"/>
      <c r="LBG114" s="131"/>
      <c r="LBH114" s="131"/>
      <c r="LBI114" s="131"/>
      <c r="LBJ114" s="131"/>
      <c r="LBK114" s="131"/>
      <c r="LBL114" s="131"/>
      <c r="LBM114" s="131"/>
      <c r="LKM114" s="131"/>
      <c r="LKN114" s="131"/>
      <c r="LKV114" s="131"/>
      <c r="LKW114" s="131"/>
      <c r="LKX114" s="131"/>
      <c r="LKY114" s="131"/>
      <c r="LKZ114" s="131"/>
      <c r="LLA114" s="131"/>
      <c r="LLB114" s="131"/>
      <c r="LLC114" s="131"/>
      <c r="LLD114" s="131"/>
      <c r="LLE114" s="131"/>
      <c r="LLF114" s="131"/>
      <c r="LLG114" s="131"/>
      <c r="LLH114" s="131"/>
      <c r="LLI114" s="131"/>
      <c r="LUI114" s="131"/>
      <c r="LUJ114" s="131"/>
      <c r="LUR114" s="131"/>
      <c r="LUS114" s="131"/>
      <c r="LUT114" s="131"/>
      <c r="LUU114" s="131"/>
      <c r="LUV114" s="131"/>
      <c r="LUW114" s="131"/>
      <c r="LUX114" s="131"/>
      <c r="LUY114" s="131"/>
      <c r="LUZ114" s="131"/>
      <c r="LVA114" s="131"/>
      <c r="LVB114" s="131"/>
      <c r="LVC114" s="131"/>
      <c r="LVD114" s="131"/>
      <c r="LVE114" s="131"/>
      <c r="MEE114" s="131"/>
      <c r="MEF114" s="131"/>
      <c r="MEN114" s="131"/>
      <c r="MEO114" s="131"/>
      <c r="MEP114" s="131"/>
      <c r="MEQ114" s="131"/>
      <c r="MER114" s="131"/>
      <c r="MES114" s="131"/>
      <c r="MET114" s="131"/>
      <c r="MEU114" s="131"/>
      <c r="MEV114" s="131"/>
      <c r="MEW114" s="131"/>
      <c r="MEX114" s="131"/>
      <c r="MEY114" s="131"/>
      <c r="MEZ114" s="131"/>
      <c r="MFA114" s="131"/>
      <c r="MOA114" s="131"/>
      <c r="MOB114" s="131"/>
      <c r="MOJ114" s="131"/>
      <c r="MOK114" s="131"/>
      <c r="MOL114" s="131"/>
      <c r="MOM114" s="131"/>
      <c r="MON114" s="131"/>
      <c r="MOO114" s="131"/>
      <c r="MOP114" s="131"/>
      <c r="MOQ114" s="131"/>
      <c r="MOR114" s="131"/>
      <c r="MOS114" s="131"/>
      <c r="MOT114" s="131"/>
      <c r="MOU114" s="131"/>
      <c r="MOV114" s="131"/>
      <c r="MOW114" s="131"/>
      <c r="MXW114" s="131"/>
      <c r="MXX114" s="131"/>
      <c r="MYF114" s="131"/>
      <c r="MYG114" s="131"/>
      <c r="MYH114" s="131"/>
      <c r="MYI114" s="131"/>
      <c r="MYJ114" s="131"/>
      <c r="MYK114" s="131"/>
      <c r="MYL114" s="131"/>
      <c r="MYM114" s="131"/>
      <c r="MYN114" s="131"/>
      <c r="MYO114" s="131"/>
      <c r="MYP114" s="131"/>
      <c r="MYQ114" s="131"/>
      <c r="MYR114" s="131"/>
      <c r="MYS114" s="131"/>
      <c r="NHS114" s="131"/>
      <c r="NHT114" s="131"/>
      <c r="NIB114" s="131"/>
      <c r="NIC114" s="131"/>
      <c r="NID114" s="131"/>
      <c r="NIE114" s="131"/>
      <c r="NIF114" s="131"/>
      <c r="NIG114" s="131"/>
      <c r="NIH114" s="131"/>
      <c r="NII114" s="131"/>
      <c r="NIJ114" s="131"/>
      <c r="NIK114" s="131"/>
      <c r="NIL114" s="131"/>
      <c r="NIM114" s="131"/>
      <c r="NIN114" s="131"/>
      <c r="NIO114" s="131"/>
      <c r="NRO114" s="131"/>
      <c r="NRP114" s="131"/>
      <c r="NRX114" s="131"/>
      <c r="NRY114" s="131"/>
      <c r="NRZ114" s="131"/>
      <c r="NSA114" s="131"/>
      <c r="NSB114" s="131"/>
      <c r="NSC114" s="131"/>
      <c r="NSD114" s="131"/>
      <c r="NSE114" s="131"/>
      <c r="NSF114" s="131"/>
      <c r="NSG114" s="131"/>
      <c r="NSH114" s="131"/>
      <c r="NSI114" s="131"/>
      <c r="NSJ114" s="131"/>
      <c r="NSK114" s="131"/>
      <c r="OBK114" s="131"/>
      <c r="OBL114" s="131"/>
      <c r="OBT114" s="131"/>
      <c r="OBU114" s="131"/>
      <c r="OBV114" s="131"/>
      <c r="OBW114" s="131"/>
      <c r="OBX114" s="131"/>
      <c r="OBY114" s="131"/>
      <c r="OBZ114" s="131"/>
      <c r="OCA114" s="131"/>
      <c r="OCB114" s="131"/>
      <c r="OCC114" s="131"/>
      <c r="OCD114" s="131"/>
      <c r="OCE114" s="131"/>
      <c r="OCF114" s="131"/>
      <c r="OCG114" s="131"/>
      <c r="OLG114" s="131"/>
      <c r="OLH114" s="131"/>
      <c r="OLP114" s="131"/>
      <c r="OLQ114" s="131"/>
      <c r="OLR114" s="131"/>
      <c r="OLS114" s="131"/>
      <c r="OLT114" s="131"/>
      <c r="OLU114" s="131"/>
      <c r="OLV114" s="131"/>
      <c r="OLW114" s="131"/>
      <c r="OLX114" s="131"/>
      <c r="OLY114" s="131"/>
      <c r="OLZ114" s="131"/>
      <c r="OMA114" s="131"/>
      <c r="OMB114" s="131"/>
      <c r="OMC114" s="131"/>
      <c r="OVC114" s="131"/>
      <c r="OVD114" s="131"/>
      <c r="OVL114" s="131"/>
      <c r="OVM114" s="131"/>
      <c r="OVN114" s="131"/>
      <c r="OVO114" s="131"/>
      <c r="OVP114" s="131"/>
      <c r="OVQ114" s="131"/>
      <c r="OVR114" s="131"/>
      <c r="OVS114" s="131"/>
      <c r="OVT114" s="131"/>
      <c r="OVU114" s="131"/>
      <c r="OVV114" s="131"/>
      <c r="OVW114" s="131"/>
      <c r="OVX114" s="131"/>
      <c r="OVY114" s="131"/>
      <c r="PEY114" s="131"/>
      <c r="PEZ114" s="131"/>
      <c r="PFH114" s="131"/>
      <c r="PFI114" s="131"/>
      <c r="PFJ114" s="131"/>
      <c r="PFK114" s="131"/>
      <c r="PFL114" s="131"/>
      <c r="PFM114" s="131"/>
      <c r="PFN114" s="131"/>
      <c r="PFO114" s="131"/>
      <c r="PFP114" s="131"/>
      <c r="PFQ114" s="131"/>
      <c r="PFR114" s="131"/>
      <c r="PFS114" s="131"/>
      <c r="PFT114" s="131"/>
      <c r="PFU114" s="131"/>
      <c r="POU114" s="131"/>
      <c r="POV114" s="131"/>
      <c r="PPD114" s="131"/>
      <c r="PPE114" s="131"/>
      <c r="PPF114" s="131"/>
      <c r="PPG114" s="131"/>
      <c r="PPH114" s="131"/>
      <c r="PPI114" s="131"/>
      <c r="PPJ114" s="131"/>
      <c r="PPK114" s="131"/>
      <c r="PPL114" s="131"/>
      <c r="PPM114" s="131"/>
      <c r="PPN114" s="131"/>
      <c r="PPO114" s="131"/>
      <c r="PPP114" s="131"/>
      <c r="PPQ114" s="131"/>
      <c r="PYQ114" s="131"/>
      <c r="PYR114" s="131"/>
      <c r="PYZ114" s="131"/>
      <c r="PZA114" s="131"/>
      <c r="PZB114" s="131"/>
      <c r="PZC114" s="131"/>
      <c r="PZD114" s="131"/>
      <c r="PZE114" s="131"/>
      <c r="PZF114" s="131"/>
      <c r="PZG114" s="131"/>
      <c r="PZH114" s="131"/>
      <c r="PZI114" s="131"/>
      <c r="PZJ114" s="131"/>
      <c r="PZK114" s="131"/>
      <c r="PZL114" s="131"/>
      <c r="PZM114" s="131"/>
      <c r="QIM114" s="131"/>
      <c r="QIN114" s="131"/>
      <c r="QIV114" s="131"/>
      <c r="QIW114" s="131"/>
      <c r="QIX114" s="131"/>
      <c r="QIY114" s="131"/>
      <c r="QIZ114" s="131"/>
      <c r="QJA114" s="131"/>
      <c r="QJB114" s="131"/>
      <c r="QJC114" s="131"/>
      <c r="QJD114" s="131"/>
      <c r="QJE114" s="131"/>
      <c r="QJF114" s="131"/>
      <c r="QJG114" s="131"/>
      <c r="QJH114" s="131"/>
      <c r="QJI114" s="131"/>
      <c r="QSI114" s="131"/>
      <c r="QSJ114" s="131"/>
      <c r="QSR114" s="131"/>
      <c r="QSS114" s="131"/>
      <c r="QST114" s="131"/>
      <c r="QSU114" s="131"/>
      <c r="QSV114" s="131"/>
      <c r="QSW114" s="131"/>
      <c r="QSX114" s="131"/>
      <c r="QSY114" s="131"/>
      <c r="QSZ114" s="131"/>
      <c r="QTA114" s="131"/>
      <c r="QTB114" s="131"/>
      <c r="QTC114" s="131"/>
      <c r="QTD114" s="131"/>
      <c r="QTE114" s="131"/>
      <c r="RCE114" s="131"/>
      <c r="RCF114" s="131"/>
      <c r="RCN114" s="131"/>
      <c r="RCO114" s="131"/>
      <c r="RCP114" s="131"/>
      <c r="RCQ114" s="131"/>
      <c r="RCR114" s="131"/>
      <c r="RCS114" s="131"/>
      <c r="RCT114" s="131"/>
      <c r="RCU114" s="131"/>
      <c r="RCV114" s="131"/>
      <c r="RCW114" s="131"/>
      <c r="RCX114" s="131"/>
      <c r="RCY114" s="131"/>
      <c r="RCZ114" s="131"/>
      <c r="RDA114" s="131"/>
      <c r="RMA114" s="131"/>
      <c r="RMB114" s="131"/>
      <c r="RMJ114" s="131"/>
      <c r="RMK114" s="131"/>
      <c r="RML114" s="131"/>
      <c r="RMM114" s="131"/>
      <c r="RMN114" s="131"/>
      <c r="RMO114" s="131"/>
      <c r="RMP114" s="131"/>
      <c r="RMQ114" s="131"/>
      <c r="RMR114" s="131"/>
      <c r="RMS114" s="131"/>
      <c r="RMT114" s="131"/>
      <c r="RMU114" s="131"/>
      <c r="RMV114" s="131"/>
      <c r="RMW114" s="131"/>
      <c r="RVW114" s="131"/>
      <c r="RVX114" s="131"/>
      <c r="RWF114" s="131"/>
      <c r="RWG114" s="131"/>
      <c r="RWH114" s="131"/>
      <c r="RWI114" s="131"/>
      <c r="RWJ114" s="131"/>
      <c r="RWK114" s="131"/>
      <c r="RWL114" s="131"/>
      <c r="RWM114" s="131"/>
      <c r="RWN114" s="131"/>
      <c r="RWO114" s="131"/>
      <c r="RWP114" s="131"/>
      <c r="RWQ114" s="131"/>
      <c r="RWR114" s="131"/>
      <c r="RWS114" s="131"/>
      <c r="SFS114" s="131"/>
      <c r="SFT114" s="131"/>
      <c r="SGB114" s="131"/>
      <c r="SGC114" s="131"/>
      <c r="SGD114" s="131"/>
      <c r="SGE114" s="131"/>
      <c r="SGF114" s="131"/>
      <c r="SGG114" s="131"/>
      <c r="SGH114" s="131"/>
      <c r="SGI114" s="131"/>
      <c r="SGJ114" s="131"/>
      <c r="SGK114" s="131"/>
      <c r="SGL114" s="131"/>
      <c r="SGM114" s="131"/>
      <c r="SGN114" s="131"/>
      <c r="SGO114" s="131"/>
      <c r="SPO114" s="131"/>
      <c r="SPP114" s="131"/>
      <c r="SPX114" s="131"/>
      <c r="SPY114" s="131"/>
      <c r="SPZ114" s="131"/>
      <c r="SQA114" s="131"/>
      <c r="SQB114" s="131"/>
      <c r="SQC114" s="131"/>
      <c r="SQD114" s="131"/>
      <c r="SQE114" s="131"/>
      <c r="SQF114" s="131"/>
      <c r="SQG114" s="131"/>
      <c r="SQH114" s="131"/>
      <c r="SQI114" s="131"/>
      <c r="SQJ114" s="131"/>
      <c r="SQK114" s="131"/>
      <c r="SZK114" s="131"/>
      <c r="SZL114" s="131"/>
      <c r="SZT114" s="131"/>
      <c r="SZU114" s="131"/>
      <c r="SZV114" s="131"/>
      <c r="SZW114" s="131"/>
      <c r="SZX114" s="131"/>
      <c r="SZY114" s="131"/>
      <c r="SZZ114" s="131"/>
      <c r="TAA114" s="131"/>
      <c r="TAB114" s="131"/>
      <c r="TAC114" s="131"/>
      <c r="TAD114" s="131"/>
      <c r="TAE114" s="131"/>
      <c r="TAF114" s="131"/>
      <c r="TAG114" s="131"/>
      <c r="TJG114" s="131"/>
      <c r="TJH114" s="131"/>
      <c r="TJP114" s="131"/>
      <c r="TJQ114" s="131"/>
      <c r="TJR114" s="131"/>
      <c r="TJS114" s="131"/>
      <c r="TJT114" s="131"/>
      <c r="TJU114" s="131"/>
      <c r="TJV114" s="131"/>
      <c r="TJW114" s="131"/>
      <c r="TJX114" s="131"/>
      <c r="TJY114" s="131"/>
      <c r="TJZ114" s="131"/>
      <c r="TKA114" s="131"/>
      <c r="TKB114" s="131"/>
      <c r="TKC114" s="131"/>
      <c r="TTC114" s="131"/>
      <c r="TTD114" s="131"/>
      <c r="TTL114" s="131"/>
      <c r="TTM114" s="131"/>
      <c r="TTN114" s="131"/>
      <c r="TTO114" s="131"/>
      <c r="TTP114" s="131"/>
      <c r="TTQ114" s="131"/>
      <c r="TTR114" s="131"/>
      <c r="TTS114" s="131"/>
      <c r="TTT114" s="131"/>
      <c r="TTU114" s="131"/>
      <c r="TTV114" s="131"/>
      <c r="TTW114" s="131"/>
      <c r="TTX114" s="131"/>
      <c r="TTY114" s="131"/>
      <c r="UCY114" s="131"/>
      <c r="UCZ114" s="131"/>
      <c r="UDH114" s="131"/>
      <c r="UDI114" s="131"/>
      <c r="UDJ114" s="131"/>
      <c r="UDK114" s="131"/>
      <c r="UDL114" s="131"/>
      <c r="UDM114" s="131"/>
      <c r="UDN114" s="131"/>
      <c r="UDO114" s="131"/>
      <c r="UDP114" s="131"/>
      <c r="UDQ114" s="131"/>
      <c r="UDR114" s="131"/>
      <c r="UDS114" s="131"/>
      <c r="UDT114" s="131"/>
      <c r="UDU114" s="131"/>
      <c r="UMU114" s="131"/>
      <c r="UMV114" s="131"/>
      <c r="UND114" s="131"/>
      <c r="UNE114" s="131"/>
      <c r="UNF114" s="131"/>
      <c r="UNG114" s="131"/>
      <c r="UNH114" s="131"/>
      <c r="UNI114" s="131"/>
      <c r="UNJ114" s="131"/>
      <c r="UNK114" s="131"/>
      <c r="UNL114" s="131"/>
      <c r="UNM114" s="131"/>
      <c r="UNN114" s="131"/>
      <c r="UNO114" s="131"/>
      <c r="UNP114" s="131"/>
      <c r="UNQ114" s="131"/>
      <c r="UWQ114" s="131"/>
      <c r="UWR114" s="131"/>
      <c r="UWZ114" s="131"/>
      <c r="UXA114" s="131"/>
      <c r="UXB114" s="131"/>
      <c r="UXC114" s="131"/>
      <c r="UXD114" s="131"/>
      <c r="UXE114" s="131"/>
      <c r="UXF114" s="131"/>
      <c r="UXG114" s="131"/>
      <c r="UXH114" s="131"/>
      <c r="UXI114" s="131"/>
      <c r="UXJ114" s="131"/>
      <c r="UXK114" s="131"/>
      <c r="UXL114" s="131"/>
      <c r="UXM114" s="131"/>
      <c r="VGM114" s="131"/>
      <c r="VGN114" s="131"/>
      <c r="VGV114" s="131"/>
      <c r="VGW114" s="131"/>
      <c r="VGX114" s="131"/>
      <c r="VGY114" s="131"/>
      <c r="VGZ114" s="131"/>
      <c r="VHA114" s="131"/>
      <c r="VHB114" s="131"/>
      <c r="VHC114" s="131"/>
      <c r="VHD114" s="131"/>
      <c r="VHE114" s="131"/>
      <c r="VHF114" s="131"/>
      <c r="VHG114" s="131"/>
      <c r="VHH114" s="131"/>
      <c r="VHI114" s="131"/>
      <c r="VQI114" s="131"/>
      <c r="VQJ114" s="131"/>
      <c r="VQR114" s="131"/>
      <c r="VQS114" s="131"/>
      <c r="VQT114" s="131"/>
      <c r="VQU114" s="131"/>
      <c r="VQV114" s="131"/>
      <c r="VQW114" s="131"/>
      <c r="VQX114" s="131"/>
      <c r="VQY114" s="131"/>
      <c r="VQZ114" s="131"/>
      <c r="VRA114" s="131"/>
      <c r="VRB114" s="131"/>
      <c r="VRC114" s="131"/>
      <c r="VRD114" s="131"/>
      <c r="VRE114" s="131"/>
      <c r="WAE114" s="131"/>
      <c r="WAF114" s="131"/>
      <c r="WAN114" s="131"/>
      <c r="WAO114" s="131"/>
      <c r="WAP114" s="131"/>
      <c r="WAQ114" s="131"/>
      <c r="WAR114" s="131"/>
      <c r="WAS114" s="131"/>
      <c r="WAT114" s="131"/>
      <c r="WAU114" s="131"/>
      <c r="WAV114" s="131"/>
      <c r="WAW114" s="131"/>
      <c r="WAX114" s="131"/>
      <c r="WAY114" s="131"/>
      <c r="WAZ114" s="131"/>
      <c r="WBA114" s="131"/>
      <c r="WKA114" s="131"/>
      <c r="WKB114" s="131"/>
      <c r="WKJ114" s="131"/>
      <c r="WKK114" s="131"/>
      <c r="WKL114" s="131"/>
      <c r="WKM114" s="131"/>
      <c r="WKN114" s="131"/>
      <c r="WKO114" s="131"/>
      <c r="WKP114" s="131"/>
      <c r="WKQ114" s="131"/>
      <c r="WKR114" s="131"/>
      <c r="WKS114" s="131"/>
      <c r="WKT114" s="131"/>
      <c r="WKU114" s="131"/>
      <c r="WKV114" s="131"/>
      <c r="WKW114" s="131"/>
      <c r="WTW114" s="131"/>
      <c r="WTX114" s="131"/>
      <c r="WUF114" s="131"/>
      <c r="WUG114" s="131"/>
      <c r="WUH114" s="131"/>
      <c r="WUI114" s="131"/>
      <c r="WUJ114" s="131"/>
      <c r="WUK114" s="131"/>
      <c r="WUL114" s="131"/>
      <c r="WUM114" s="131"/>
      <c r="WUN114" s="131"/>
      <c r="WUO114" s="131"/>
      <c r="WUP114" s="131"/>
      <c r="WUQ114" s="131"/>
      <c r="WUR114" s="131"/>
      <c r="WUS114" s="131"/>
    </row>
    <row r="115" spans="1:1009 1243:2033 2267:3057 3291:4081 4315:5105 5339:6129 6363:7153 7387:8177 8411:9201 9435:10225 10459:11249 11483:12273 12507:13297 13531:14321 14555:15345 15579:16113" ht="30.75" customHeight="1" outlineLevel="1">
      <c r="A115" s="137"/>
      <c r="B115" s="273" t="s">
        <v>28</v>
      </c>
      <c r="C115" s="248"/>
      <c r="D115" s="258">
        <v>11365.409000000001</v>
      </c>
      <c r="E115" s="257"/>
      <c r="F115" s="258">
        <v>11365.409000000001</v>
      </c>
      <c r="G115" s="245">
        <v>0</v>
      </c>
      <c r="H115" s="229">
        <f t="shared" si="6"/>
        <v>11247.757</v>
      </c>
      <c r="I115" s="247">
        <f>11247757000/1000000</f>
        <v>11247.757</v>
      </c>
      <c r="J115" s="247"/>
      <c r="K115" s="247"/>
      <c r="L115" s="247"/>
      <c r="M115" s="248"/>
      <c r="HK115" s="128"/>
      <c r="HL115" s="128"/>
      <c r="HT115" s="128"/>
      <c r="HU115" s="128"/>
      <c r="HV115" s="128"/>
      <c r="HW115" s="128"/>
      <c r="HX115" s="128"/>
      <c r="HY115" s="128"/>
      <c r="HZ115" s="128"/>
      <c r="IA115" s="128"/>
      <c r="IB115" s="128"/>
      <c r="IC115" s="128"/>
      <c r="ID115" s="128"/>
      <c r="IE115" s="128"/>
      <c r="IF115" s="128"/>
      <c r="IG115" s="128"/>
      <c r="RG115" s="128"/>
      <c r="RH115" s="128"/>
      <c r="RP115" s="128"/>
      <c r="RQ115" s="128"/>
      <c r="RR115" s="128"/>
      <c r="RS115" s="128"/>
      <c r="RT115" s="128"/>
      <c r="RU115" s="128"/>
      <c r="RV115" s="128"/>
      <c r="RW115" s="128"/>
      <c r="RX115" s="128"/>
      <c r="RY115" s="128"/>
      <c r="RZ115" s="128"/>
      <c r="SA115" s="128"/>
      <c r="SB115" s="128"/>
      <c r="SC115" s="128"/>
      <c r="ABC115" s="128"/>
      <c r="ABD115" s="128"/>
      <c r="ABL115" s="128"/>
      <c r="ABM115" s="128"/>
      <c r="ABN115" s="128"/>
      <c r="ABO115" s="128"/>
      <c r="ABP115" s="128"/>
      <c r="ABQ115" s="128"/>
      <c r="ABR115" s="128"/>
      <c r="ABS115" s="128"/>
      <c r="ABT115" s="128"/>
      <c r="ABU115" s="128"/>
      <c r="ABV115" s="128"/>
      <c r="ABW115" s="128"/>
      <c r="ABX115" s="128"/>
      <c r="ABY115" s="128"/>
      <c r="AKY115" s="128"/>
      <c r="AKZ115" s="128"/>
      <c r="ALH115" s="128"/>
      <c r="ALI115" s="128"/>
      <c r="ALJ115" s="128"/>
      <c r="ALK115" s="128"/>
      <c r="ALL115" s="128"/>
      <c r="ALM115" s="128"/>
      <c r="ALN115" s="128"/>
      <c r="ALO115" s="128"/>
      <c r="ALP115" s="128"/>
      <c r="ALQ115" s="128"/>
      <c r="ALR115" s="128"/>
      <c r="ALS115" s="128"/>
      <c r="ALT115" s="128"/>
      <c r="ALU115" s="128"/>
      <c r="AUU115" s="128"/>
      <c r="AUV115" s="128"/>
      <c r="AVD115" s="128"/>
      <c r="AVE115" s="128"/>
      <c r="AVF115" s="128"/>
      <c r="AVG115" s="128"/>
      <c r="AVH115" s="128"/>
      <c r="AVI115" s="128"/>
      <c r="AVJ115" s="128"/>
      <c r="AVK115" s="128"/>
      <c r="AVL115" s="128"/>
      <c r="AVM115" s="128"/>
      <c r="AVN115" s="128"/>
      <c r="AVO115" s="128"/>
      <c r="AVP115" s="128"/>
      <c r="AVQ115" s="128"/>
      <c r="BEQ115" s="128"/>
      <c r="BER115" s="128"/>
      <c r="BEZ115" s="128"/>
      <c r="BFA115" s="128"/>
      <c r="BFB115" s="128"/>
      <c r="BFC115" s="128"/>
      <c r="BFD115" s="128"/>
      <c r="BFE115" s="128"/>
      <c r="BFF115" s="128"/>
      <c r="BFG115" s="128"/>
      <c r="BFH115" s="128"/>
      <c r="BFI115" s="128"/>
      <c r="BFJ115" s="128"/>
      <c r="BFK115" s="128"/>
      <c r="BFL115" s="128"/>
      <c r="BFM115" s="128"/>
      <c r="BOM115" s="128"/>
      <c r="BON115" s="128"/>
      <c r="BOV115" s="128"/>
      <c r="BOW115" s="128"/>
      <c r="BOX115" s="128"/>
      <c r="BOY115" s="128"/>
      <c r="BOZ115" s="128"/>
      <c r="BPA115" s="128"/>
      <c r="BPB115" s="128"/>
      <c r="BPC115" s="128"/>
      <c r="BPD115" s="128"/>
      <c r="BPE115" s="128"/>
      <c r="BPF115" s="128"/>
      <c r="BPG115" s="128"/>
      <c r="BPH115" s="128"/>
      <c r="BPI115" s="128"/>
      <c r="BYI115" s="128"/>
      <c r="BYJ115" s="128"/>
      <c r="BYR115" s="128"/>
      <c r="BYS115" s="128"/>
      <c r="BYT115" s="128"/>
      <c r="BYU115" s="128"/>
      <c r="BYV115" s="128"/>
      <c r="BYW115" s="128"/>
      <c r="BYX115" s="128"/>
      <c r="BYY115" s="128"/>
      <c r="BYZ115" s="128"/>
      <c r="BZA115" s="128"/>
      <c r="BZB115" s="128"/>
      <c r="BZC115" s="128"/>
      <c r="BZD115" s="128"/>
      <c r="BZE115" s="128"/>
      <c r="CIE115" s="128"/>
      <c r="CIF115" s="128"/>
      <c r="CIN115" s="128"/>
      <c r="CIO115" s="128"/>
      <c r="CIP115" s="128"/>
      <c r="CIQ115" s="128"/>
      <c r="CIR115" s="128"/>
      <c r="CIS115" s="128"/>
      <c r="CIT115" s="128"/>
      <c r="CIU115" s="128"/>
      <c r="CIV115" s="128"/>
      <c r="CIW115" s="128"/>
      <c r="CIX115" s="128"/>
      <c r="CIY115" s="128"/>
      <c r="CIZ115" s="128"/>
      <c r="CJA115" s="128"/>
      <c r="CSA115" s="128"/>
      <c r="CSB115" s="128"/>
      <c r="CSJ115" s="128"/>
      <c r="CSK115" s="128"/>
      <c r="CSL115" s="128"/>
      <c r="CSM115" s="128"/>
      <c r="CSN115" s="128"/>
      <c r="CSO115" s="128"/>
      <c r="CSP115" s="128"/>
      <c r="CSQ115" s="128"/>
      <c r="CSR115" s="128"/>
      <c r="CSS115" s="128"/>
      <c r="CST115" s="128"/>
      <c r="CSU115" s="128"/>
      <c r="CSV115" s="128"/>
      <c r="CSW115" s="128"/>
      <c r="DBW115" s="128"/>
      <c r="DBX115" s="128"/>
      <c r="DCF115" s="128"/>
      <c r="DCG115" s="128"/>
      <c r="DCH115" s="128"/>
      <c r="DCI115" s="128"/>
      <c r="DCJ115" s="128"/>
      <c r="DCK115" s="128"/>
      <c r="DCL115" s="128"/>
      <c r="DCM115" s="128"/>
      <c r="DCN115" s="128"/>
      <c r="DCO115" s="128"/>
      <c r="DCP115" s="128"/>
      <c r="DCQ115" s="128"/>
      <c r="DCR115" s="128"/>
      <c r="DCS115" s="128"/>
      <c r="DLS115" s="128"/>
      <c r="DLT115" s="128"/>
      <c r="DMB115" s="128"/>
      <c r="DMC115" s="128"/>
      <c r="DMD115" s="128"/>
      <c r="DME115" s="128"/>
      <c r="DMF115" s="128"/>
      <c r="DMG115" s="128"/>
      <c r="DMH115" s="128"/>
      <c r="DMI115" s="128"/>
      <c r="DMJ115" s="128"/>
      <c r="DMK115" s="128"/>
      <c r="DML115" s="128"/>
      <c r="DMM115" s="128"/>
      <c r="DMN115" s="128"/>
      <c r="DMO115" s="128"/>
      <c r="DVO115" s="128"/>
      <c r="DVP115" s="128"/>
      <c r="DVX115" s="128"/>
      <c r="DVY115" s="128"/>
      <c r="DVZ115" s="128"/>
      <c r="DWA115" s="128"/>
      <c r="DWB115" s="128"/>
      <c r="DWC115" s="128"/>
      <c r="DWD115" s="128"/>
      <c r="DWE115" s="128"/>
      <c r="DWF115" s="128"/>
      <c r="DWG115" s="128"/>
      <c r="DWH115" s="128"/>
      <c r="DWI115" s="128"/>
      <c r="DWJ115" s="128"/>
      <c r="DWK115" s="128"/>
      <c r="EFK115" s="128"/>
      <c r="EFL115" s="128"/>
      <c r="EFT115" s="128"/>
      <c r="EFU115" s="128"/>
      <c r="EFV115" s="128"/>
      <c r="EFW115" s="128"/>
      <c r="EFX115" s="128"/>
      <c r="EFY115" s="128"/>
      <c r="EFZ115" s="128"/>
      <c r="EGA115" s="128"/>
      <c r="EGB115" s="128"/>
      <c r="EGC115" s="128"/>
      <c r="EGD115" s="128"/>
      <c r="EGE115" s="128"/>
      <c r="EGF115" s="128"/>
      <c r="EGG115" s="128"/>
      <c r="EPG115" s="128"/>
      <c r="EPH115" s="128"/>
      <c r="EPP115" s="128"/>
      <c r="EPQ115" s="128"/>
      <c r="EPR115" s="128"/>
      <c r="EPS115" s="128"/>
      <c r="EPT115" s="128"/>
      <c r="EPU115" s="128"/>
      <c r="EPV115" s="128"/>
      <c r="EPW115" s="128"/>
      <c r="EPX115" s="128"/>
      <c r="EPY115" s="128"/>
      <c r="EPZ115" s="128"/>
      <c r="EQA115" s="128"/>
      <c r="EQB115" s="128"/>
      <c r="EQC115" s="128"/>
      <c r="EZC115" s="128"/>
      <c r="EZD115" s="128"/>
      <c r="EZL115" s="128"/>
      <c r="EZM115" s="128"/>
      <c r="EZN115" s="128"/>
      <c r="EZO115" s="128"/>
      <c r="EZP115" s="128"/>
      <c r="EZQ115" s="128"/>
      <c r="EZR115" s="128"/>
      <c r="EZS115" s="128"/>
      <c r="EZT115" s="128"/>
      <c r="EZU115" s="128"/>
      <c r="EZV115" s="128"/>
      <c r="EZW115" s="128"/>
      <c r="EZX115" s="128"/>
      <c r="EZY115" s="128"/>
      <c r="FIY115" s="128"/>
      <c r="FIZ115" s="128"/>
      <c r="FJH115" s="128"/>
      <c r="FJI115" s="128"/>
      <c r="FJJ115" s="128"/>
      <c r="FJK115" s="128"/>
      <c r="FJL115" s="128"/>
      <c r="FJM115" s="128"/>
      <c r="FJN115" s="128"/>
      <c r="FJO115" s="128"/>
      <c r="FJP115" s="128"/>
      <c r="FJQ115" s="128"/>
      <c r="FJR115" s="128"/>
      <c r="FJS115" s="128"/>
      <c r="FJT115" s="128"/>
      <c r="FJU115" s="128"/>
      <c r="FSU115" s="128"/>
      <c r="FSV115" s="128"/>
      <c r="FTD115" s="128"/>
      <c r="FTE115" s="128"/>
      <c r="FTF115" s="128"/>
      <c r="FTG115" s="128"/>
      <c r="FTH115" s="128"/>
      <c r="FTI115" s="128"/>
      <c r="FTJ115" s="128"/>
      <c r="FTK115" s="128"/>
      <c r="FTL115" s="128"/>
      <c r="FTM115" s="128"/>
      <c r="FTN115" s="128"/>
      <c r="FTO115" s="128"/>
      <c r="FTP115" s="128"/>
      <c r="FTQ115" s="128"/>
      <c r="GCQ115" s="128"/>
      <c r="GCR115" s="128"/>
      <c r="GCZ115" s="128"/>
      <c r="GDA115" s="128"/>
      <c r="GDB115" s="128"/>
      <c r="GDC115" s="128"/>
      <c r="GDD115" s="128"/>
      <c r="GDE115" s="128"/>
      <c r="GDF115" s="128"/>
      <c r="GDG115" s="128"/>
      <c r="GDH115" s="128"/>
      <c r="GDI115" s="128"/>
      <c r="GDJ115" s="128"/>
      <c r="GDK115" s="128"/>
      <c r="GDL115" s="128"/>
      <c r="GDM115" s="128"/>
      <c r="GMM115" s="128"/>
      <c r="GMN115" s="128"/>
      <c r="GMV115" s="128"/>
      <c r="GMW115" s="128"/>
      <c r="GMX115" s="128"/>
      <c r="GMY115" s="128"/>
      <c r="GMZ115" s="128"/>
      <c r="GNA115" s="128"/>
      <c r="GNB115" s="128"/>
      <c r="GNC115" s="128"/>
      <c r="GND115" s="128"/>
      <c r="GNE115" s="128"/>
      <c r="GNF115" s="128"/>
      <c r="GNG115" s="128"/>
      <c r="GNH115" s="128"/>
      <c r="GNI115" s="128"/>
      <c r="GWI115" s="128"/>
      <c r="GWJ115" s="128"/>
      <c r="GWR115" s="128"/>
      <c r="GWS115" s="128"/>
      <c r="GWT115" s="128"/>
      <c r="GWU115" s="128"/>
      <c r="GWV115" s="128"/>
      <c r="GWW115" s="128"/>
      <c r="GWX115" s="128"/>
      <c r="GWY115" s="128"/>
      <c r="GWZ115" s="128"/>
      <c r="GXA115" s="128"/>
      <c r="GXB115" s="128"/>
      <c r="GXC115" s="128"/>
      <c r="GXD115" s="128"/>
      <c r="GXE115" s="128"/>
      <c r="HGE115" s="128"/>
      <c r="HGF115" s="128"/>
      <c r="HGN115" s="128"/>
      <c r="HGO115" s="128"/>
      <c r="HGP115" s="128"/>
      <c r="HGQ115" s="128"/>
      <c r="HGR115" s="128"/>
      <c r="HGS115" s="128"/>
      <c r="HGT115" s="128"/>
      <c r="HGU115" s="128"/>
      <c r="HGV115" s="128"/>
      <c r="HGW115" s="128"/>
      <c r="HGX115" s="128"/>
      <c r="HGY115" s="128"/>
      <c r="HGZ115" s="128"/>
      <c r="HHA115" s="128"/>
      <c r="HQA115" s="128"/>
      <c r="HQB115" s="128"/>
      <c r="HQJ115" s="128"/>
      <c r="HQK115" s="128"/>
      <c r="HQL115" s="128"/>
      <c r="HQM115" s="128"/>
      <c r="HQN115" s="128"/>
      <c r="HQO115" s="128"/>
      <c r="HQP115" s="128"/>
      <c r="HQQ115" s="128"/>
      <c r="HQR115" s="128"/>
      <c r="HQS115" s="128"/>
      <c r="HQT115" s="128"/>
      <c r="HQU115" s="128"/>
      <c r="HQV115" s="128"/>
      <c r="HQW115" s="128"/>
      <c r="HZW115" s="128"/>
      <c r="HZX115" s="128"/>
      <c r="IAF115" s="128"/>
      <c r="IAG115" s="128"/>
      <c r="IAH115" s="128"/>
      <c r="IAI115" s="128"/>
      <c r="IAJ115" s="128"/>
      <c r="IAK115" s="128"/>
      <c r="IAL115" s="128"/>
      <c r="IAM115" s="128"/>
      <c r="IAN115" s="128"/>
      <c r="IAO115" s="128"/>
      <c r="IAP115" s="128"/>
      <c r="IAQ115" s="128"/>
      <c r="IAR115" s="128"/>
      <c r="IAS115" s="128"/>
      <c r="IJS115" s="128"/>
      <c r="IJT115" s="128"/>
      <c r="IKB115" s="128"/>
      <c r="IKC115" s="128"/>
      <c r="IKD115" s="128"/>
      <c r="IKE115" s="128"/>
      <c r="IKF115" s="128"/>
      <c r="IKG115" s="128"/>
      <c r="IKH115" s="128"/>
      <c r="IKI115" s="128"/>
      <c r="IKJ115" s="128"/>
      <c r="IKK115" s="128"/>
      <c r="IKL115" s="128"/>
      <c r="IKM115" s="128"/>
      <c r="IKN115" s="128"/>
      <c r="IKO115" s="128"/>
      <c r="ITO115" s="128"/>
      <c r="ITP115" s="128"/>
      <c r="ITX115" s="128"/>
      <c r="ITY115" s="128"/>
      <c r="ITZ115" s="128"/>
      <c r="IUA115" s="128"/>
      <c r="IUB115" s="128"/>
      <c r="IUC115" s="128"/>
      <c r="IUD115" s="128"/>
      <c r="IUE115" s="128"/>
      <c r="IUF115" s="128"/>
      <c r="IUG115" s="128"/>
      <c r="IUH115" s="128"/>
      <c r="IUI115" s="128"/>
      <c r="IUJ115" s="128"/>
      <c r="IUK115" s="128"/>
      <c r="JDK115" s="128"/>
      <c r="JDL115" s="128"/>
      <c r="JDT115" s="128"/>
      <c r="JDU115" s="128"/>
      <c r="JDV115" s="128"/>
      <c r="JDW115" s="128"/>
      <c r="JDX115" s="128"/>
      <c r="JDY115" s="128"/>
      <c r="JDZ115" s="128"/>
      <c r="JEA115" s="128"/>
      <c r="JEB115" s="128"/>
      <c r="JEC115" s="128"/>
      <c r="JED115" s="128"/>
      <c r="JEE115" s="128"/>
      <c r="JEF115" s="128"/>
      <c r="JEG115" s="128"/>
      <c r="JNG115" s="128"/>
      <c r="JNH115" s="128"/>
      <c r="JNP115" s="128"/>
      <c r="JNQ115" s="128"/>
      <c r="JNR115" s="128"/>
      <c r="JNS115" s="128"/>
      <c r="JNT115" s="128"/>
      <c r="JNU115" s="128"/>
      <c r="JNV115" s="128"/>
      <c r="JNW115" s="128"/>
      <c r="JNX115" s="128"/>
      <c r="JNY115" s="128"/>
      <c r="JNZ115" s="128"/>
      <c r="JOA115" s="128"/>
      <c r="JOB115" s="128"/>
      <c r="JOC115" s="128"/>
      <c r="JXC115" s="128"/>
      <c r="JXD115" s="128"/>
      <c r="JXL115" s="128"/>
      <c r="JXM115" s="128"/>
      <c r="JXN115" s="128"/>
      <c r="JXO115" s="128"/>
      <c r="JXP115" s="128"/>
      <c r="JXQ115" s="128"/>
      <c r="JXR115" s="128"/>
      <c r="JXS115" s="128"/>
      <c r="JXT115" s="128"/>
      <c r="JXU115" s="128"/>
      <c r="JXV115" s="128"/>
      <c r="JXW115" s="128"/>
      <c r="JXX115" s="128"/>
      <c r="JXY115" s="128"/>
      <c r="KGY115" s="128"/>
      <c r="KGZ115" s="128"/>
      <c r="KHH115" s="128"/>
      <c r="KHI115" s="128"/>
      <c r="KHJ115" s="128"/>
      <c r="KHK115" s="128"/>
      <c r="KHL115" s="128"/>
      <c r="KHM115" s="128"/>
      <c r="KHN115" s="128"/>
      <c r="KHO115" s="128"/>
      <c r="KHP115" s="128"/>
      <c r="KHQ115" s="128"/>
      <c r="KHR115" s="128"/>
      <c r="KHS115" s="128"/>
      <c r="KHT115" s="128"/>
      <c r="KHU115" s="128"/>
      <c r="KQU115" s="128"/>
      <c r="KQV115" s="128"/>
      <c r="KRD115" s="128"/>
      <c r="KRE115" s="128"/>
      <c r="KRF115" s="128"/>
      <c r="KRG115" s="128"/>
      <c r="KRH115" s="128"/>
      <c r="KRI115" s="128"/>
      <c r="KRJ115" s="128"/>
      <c r="KRK115" s="128"/>
      <c r="KRL115" s="128"/>
      <c r="KRM115" s="128"/>
      <c r="KRN115" s="128"/>
      <c r="KRO115" s="128"/>
      <c r="KRP115" s="128"/>
      <c r="KRQ115" s="128"/>
      <c r="LAQ115" s="128"/>
      <c r="LAR115" s="128"/>
      <c r="LAZ115" s="128"/>
      <c r="LBA115" s="128"/>
      <c r="LBB115" s="128"/>
      <c r="LBC115" s="128"/>
      <c r="LBD115" s="128"/>
      <c r="LBE115" s="128"/>
      <c r="LBF115" s="128"/>
      <c r="LBG115" s="128"/>
      <c r="LBH115" s="128"/>
      <c r="LBI115" s="128"/>
      <c r="LBJ115" s="128"/>
      <c r="LBK115" s="128"/>
      <c r="LBL115" s="128"/>
      <c r="LBM115" s="128"/>
      <c r="LKM115" s="128"/>
      <c r="LKN115" s="128"/>
      <c r="LKV115" s="128"/>
      <c r="LKW115" s="128"/>
      <c r="LKX115" s="128"/>
      <c r="LKY115" s="128"/>
      <c r="LKZ115" s="128"/>
      <c r="LLA115" s="128"/>
      <c r="LLB115" s="128"/>
      <c r="LLC115" s="128"/>
      <c r="LLD115" s="128"/>
      <c r="LLE115" s="128"/>
      <c r="LLF115" s="128"/>
      <c r="LLG115" s="128"/>
      <c r="LLH115" s="128"/>
      <c r="LLI115" s="128"/>
      <c r="LUI115" s="128"/>
      <c r="LUJ115" s="128"/>
      <c r="LUR115" s="128"/>
      <c r="LUS115" s="128"/>
      <c r="LUT115" s="128"/>
      <c r="LUU115" s="128"/>
      <c r="LUV115" s="128"/>
      <c r="LUW115" s="128"/>
      <c r="LUX115" s="128"/>
      <c r="LUY115" s="128"/>
      <c r="LUZ115" s="128"/>
      <c r="LVA115" s="128"/>
      <c r="LVB115" s="128"/>
      <c r="LVC115" s="128"/>
      <c r="LVD115" s="128"/>
      <c r="LVE115" s="128"/>
      <c r="MEE115" s="128"/>
      <c r="MEF115" s="128"/>
      <c r="MEN115" s="128"/>
      <c r="MEO115" s="128"/>
      <c r="MEP115" s="128"/>
      <c r="MEQ115" s="128"/>
      <c r="MER115" s="128"/>
      <c r="MES115" s="128"/>
      <c r="MET115" s="128"/>
      <c r="MEU115" s="128"/>
      <c r="MEV115" s="128"/>
      <c r="MEW115" s="128"/>
      <c r="MEX115" s="128"/>
      <c r="MEY115" s="128"/>
      <c r="MEZ115" s="128"/>
      <c r="MFA115" s="128"/>
      <c r="MOA115" s="128"/>
      <c r="MOB115" s="128"/>
      <c r="MOJ115" s="128"/>
      <c r="MOK115" s="128"/>
      <c r="MOL115" s="128"/>
      <c r="MOM115" s="128"/>
      <c r="MON115" s="128"/>
      <c r="MOO115" s="128"/>
      <c r="MOP115" s="128"/>
      <c r="MOQ115" s="128"/>
      <c r="MOR115" s="128"/>
      <c r="MOS115" s="128"/>
      <c r="MOT115" s="128"/>
      <c r="MOU115" s="128"/>
      <c r="MOV115" s="128"/>
      <c r="MOW115" s="128"/>
      <c r="MXW115" s="128"/>
      <c r="MXX115" s="128"/>
      <c r="MYF115" s="128"/>
      <c r="MYG115" s="128"/>
      <c r="MYH115" s="128"/>
      <c r="MYI115" s="128"/>
      <c r="MYJ115" s="128"/>
      <c r="MYK115" s="128"/>
      <c r="MYL115" s="128"/>
      <c r="MYM115" s="128"/>
      <c r="MYN115" s="128"/>
      <c r="MYO115" s="128"/>
      <c r="MYP115" s="128"/>
      <c r="MYQ115" s="128"/>
      <c r="MYR115" s="128"/>
      <c r="MYS115" s="128"/>
      <c r="NHS115" s="128"/>
      <c r="NHT115" s="128"/>
      <c r="NIB115" s="128"/>
      <c r="NIC115" s="128"/>
      <c r="NID115" s="128"/>
      <c r="NIE115" s="128"/>
      <c r="NIF115" s="128"/>
      <c r="NIG115" s="128"/>
      <c r="NIH115" s="128"/>
      <c r="NII115" s="128"/>
      <c r="NIJ115" s="128"/>
      <c r="NIK115" s="128"/>
      <c r="NIL115" s="128"/>
      <c r="NIM115" s="128"/>
      <c r="NIN115" s="128"/>
      <c r="NIO115" s="128"/>
      <c r="NRO115" s="128"/>
      <c r="NRP115" s="128"/>
      <c r="NRX115" s="128"/>
      <c r="NRY115" s="128"/>
      <c r="NRZ115" s="128"/>
      <c r="NSA115" s="128"/>
      <c r="NSB115" s="128"/>
      <c r="NSC115" s="128"/>
      <c r="NSD115" s="128"/>
      <c r="NSE115" s="128"/>
      <c r="NSF115" s="128"/>
      <c r="NSG115" s="128"/>
      <c r="NSH115" s="128"/>
      <c r="NSI115" s="128"/>
      <c r="NSJ115" s="128"/>
      <c r="NSK115" s="128"/>
      <c r="OBK115" s="128"/>
      <c r="OBL115" s="128"/>
      <c r="OBT115" s="128"/>
      <c r="OBU115" s="128"/>
      <c r="OBV115" s="128"/>
      <c r="OBW115" s="128"/>
      <c r="OBX115" s="128"/>
      <c r="OBY115" s="128"/>
      <c r="OBZ115" s="128"/>
      <c r="OCA115" s="128"/>
      <c r="OCB115" s="128"/>
      <c r="OCC115" s="128"/>
      <c r="OCD115" s="128"/>
      <c r="OCE115" s="128"/>
      <c r="OCF115" s="128"/>
      <c r="OCG115" s="128"/>
      <c r="OLG115" s="128"/>
      <c r="OLH115" s="128"/>
      <c r="OLP115" s="128"/>
      <c r="OLQ115" s="128"/>
      <c r="OLR115" s="128"/>
      <c r="OLS115" s="128"/>
      <c r="OLT115" s="128"/>
      <c r="OLU115" s="128"/>
      <c r="OLV115" s="128"/>
      <c r="OLW115" s="128"/>
      <c r="OLX115" s="128"/>
      <c r="OLY115" s="128"/>
      <c r="OLZ115" s="128"/>
      <c r="OMA115" s="128"/>
      <c r="OMB115" s="128"/>
      <c r="OMC115" s="128"/>
      <c r="OVC115" s="128"/>
      <c r="OVD115" s="128"/>
      <c r="OVL115" s="128"/>
      <c r="OVM115" s="128"/>
      <c r="OVN115" s="128"/>
      <c r="OVO115" s="128"/>
      <c r="OVP115" s="128"/>
      <c r="OVQ115" s="128"/>
      <c r="OVR115" s="128"/>
      <c r="OVS115" s="128"/>
      <c r="OVT115" s="128"/>
      <c r="OVU115" s="128"/>
      <c r="OVV115" s="128"/>
      <c r="OVW115" s="128"/>
      <c r="OVX115" s="128"/>
      <c r="OVY115" s="128"/>
      <c r="PEY115" s="128"/>
      <c r="PEZ115" s="128"/>
      <c r="PFH115" s="128"/>
      <c r="PFI115" s="128"/>
      <c r="PFJ115" s="128"/>
      <c r="PFK115" s="128"/>
      <c r="PFL115" s="128"/>
      <c r="PFM115" s="128"/>
      <c r="PFN115" s="128"/>
      <c r="PFO115" s="128"/>
      <c r="PFP115" s="128"/>
      <c r="PFQ115" s="128"/>
      <c r="PFR115" s="128"/>
      <c r="PFS115" s="128"/>
      <c r="PFT115" s="128"/>
      <c r="PFU115" s="128"/>
      <c r="POU115" s="128"/>
      <c r="POV115" s="128"/>
      <c r="PPD115" s="128"/>
      <c r="PPE115" s="128"/>
      <c r="PPF115" s="128"/>
      <c r="PPG115" s="128"/>
      <c r="PPH115" s="128"/>
      <c r="PPI115" s="128"/>
      <c r="PPJ115" s="128"/>
      <c r="PPK115" s="128"/>
      <c r="PPL115" s="128"/>
      <c r="PPM115" s="128"/>
      <c r="PPN115" s="128"/>
      <c r="PPO115" s="128"/>
      <c r="PPP115" s="128"/>
      <c r="PPQ115" s="128"/>
      <c r="PYQ115" s="128"/>
      <c r="PYR115" s="128"/>
      <c r="PYZ115" s="128"/>
      <c r="PZA115" s="128"/>
      <c r="PZB115" s="128"/>
      <c r="PZC115" s="128"/>
      <c r="PZD115" s="128"/>
      <c r="PZE115" s="128"/>
      <c r="PZF115" s="128"/>
      <c r="PZG115" s="128"/>
      <c r="PZH115" s="128"/>
      <c r="PZI115" s="128"/>
      <c r="PZJ115" s="128"/>
      <c r="PZK115" s="128"/>
      <c r="PZL115" s="128"/>
      <c r="PZM115" s="128"/>
      <c r="QIM115" s="128"/>
      <c r="QIN115" s="128"/>
      <c r="QIV115" s="128"/>
      <c r="QIW115" s="128"/>
      <c r="QIX115" s="128"/>
      <c r="QIY115" s="128"/>
      <c r="QIZ115" s="128"/>
      <c r="QJA115" s="128"/>
      <c r="QJB115" s="128"/>
      <c r="QJC115" s="128"/>
      <c r="QJD115" s="128"/>
      <c r="QJE115" s="128"/>
      <c r="QJF115" s="128"/>
      <c r="QJG115" s="128"/>
      <c r="QJH115" s="128"/>
      <c r="QJI115" s="128"/>
      <c r="QSI115" s="128"/>
      <c r="QSJ115" s="128"/>
      <c r="QSR115" s="128"/>
      <c r="QSS115" s="128"/>
      <c r="QST115" s="128"/>
      <c r="QSU115" s="128"/>
      <c r="QSV115" s="128"/>
      <c r="QSW115" s="128"/>
      <c r="QSX115" s="128"/>
      <c r="QSY115" s="128"/>
      <c r="QSZ115" s="128"/>
      <c r="QTA115" s="128"/>
      <c r="QTB115" s="128"/>
      <c r="QTC115" s="128"/>
      <c r="QTD115" s="128"/>
      <c r="QTE115" s="128"/>
      <c r="RCE115" s="128"/>
      <c r="RCF115" s="128"/>
      <c r="RCN115" s="128"/>
      <c r="RCO115" s="128"/>
      <c r="RCP115" s="128"/>
      <c r="RCQ115" s="128"/>
      <c r="RCR115" s="128"/>
      <c r="RCS115" s="128"/>
      <c r="RCT115" s="128"/>
      <c r="RCU115" s="128"/>
      <c r="RCV115" s="128"/>
      <c r="RCW115" s="128"/>
      <c r="RCX115" s="128"/>
      <c r="RCY115" s="128"/>
      <c r="RCZ115" s="128"/>
      <c r="RDA115" s="128"/>
      <c r="RMA115" s="128"/>
      <c r="RMB115" s="128"/>
      <c r="RMJ115" s="128"/>
      <c r="RMK115" s="128"/>
      <c r="RML115" s="128"/>
      <c r="RMM115" s="128"/>
      <c r="RMN115" s="128"/>
      <c r="RMO115" s="128"/>
      <c r="RMP115" s="128"/>
      <c r="RMQ115" s="128"/>
      <c r="RMR115" s="128"/>
      <c r="RMS115" s="128"/>
      <c r="RMT115" s="128"/>
      <c r="RMU115" s="128"/>
      <c r="RMV115" s="128"/>
      <c r="RMW115" s="128"/>
      <c r="RVW115" s="128"/>
      <c r="RVX115" s="128"/>
      <c r="RWF115" s="128"/>
      <c r="RWG115" s="128"/>
      <c r="RWH115" s="128"/>
      <c r="RWI115" s="128"/>
      <c r="RWJ115" s="128"/>
      <c r="RWK115" s="128"/>
      <c r="RWL115" s="128"/>
      <c r="RWM115" s="128"/>
      <c r="RWN115" s="128"/>
      <c r="RWO115" s="128"/>
      <c r="RWP115" s="128"/>
      <c r="RWQ115" s="128"/>
      <c r="RWR115" s="128"/>
      <c r="RWS115" s="128"/>
      <c r="SFS115" s="128"/>
      <c r="SFT115" s="128"/>
      <c r="SGB115" s="128"/>
      <c r="SGC115" s="128"/>
      <c r="SGD115" s="128"/>
      <c r="SGE115" s="128"/>
      <c r="SGF115" s="128"/>
      <c r="SGG115" s="128"/>
      <c r="SGH115" s="128"/>
      <c r="SGI115" s="128"/>
      <c r="SGJ115" s="128"/>
      <c r="SGK115" s="128"/>
      <c r="SGL115" s="128"/>
      <c r="SGM115" s="128"/>
      <c r="SGN115" s="128"/>
      <c r="SGO115" s="128"/>
      <c r="SPO115" s="128"/>
      <c r="SPP115" s="128"/>
      <c r="SPX115" s="128"/>
      <c r="SPY115" s="128"/>
      <c r="SPZ115" s="128"/>
      <c r="SQA115" s="128"/>
      <c r="SQB115" s="128"/>
      <c r="SQC115" s="128"/>
      <c r="SQD115" s="128"/>
      <c r="SQE115" s="128"/>
      <c r="SQF115" s="128"/>
      <c r="SQG115" s="128"/>
      <c r="SQH115" s="128"/>
      <c r="SQI115" s="128"/>
      <c r="SQJ115" s="128"/>
      <c r="SQK115" s="128"/>
      <c r="SZK115" s="128"/>
      <c r="SZL115" s="128"/>
      <c r="SZT115" s="128"/>
      <c r="SZU115" s="128"/>
      <c r="SZV115" s="128"/>
      <c r="SZW115" s="128"/>
      <c r="SZX115" s="128"/>
      <c r="SZY115" s="128"/>
      <c r="SZZ115" s="128"/>
      <c r="TAA115" s="128"/>
      <c r="TAB115" s="128"/>
      <c r="TAC115" s="128"/>
      <c r="TAD115" s="128"/>
      <c r="TAE115" s="128"/>
      <c r="TAF115" s="128"/>
      <c r="TAG115" s="128"/>
      <c r="TJG115" s="128"/>
      <c r="TJH115" s="128"/>
      <c r="TJP115" s="128"/>
      <c r="TJQ115" s="128"/>
      <c r="TJR115" s="128"/>
      <c r="TJS115" s="128"/>
      <c r="TJT115" s="128"/>
      <c r="TJU115" s="128"/>
      <c r="TJV115" s="128"/>
      <c r="TJW115" s="128"/>
      <c r="TJX115" s="128"/>
      <c r="TJY115" s="128"/>
      <c r="TJZ115" s="128"/>
      <c r="TKA115" s="128"/>
      <c r="TKB115" s="128"/>
      <c r="TKC115" s="128"/>
      <c r="TTC115" s="128"/>
      <c r="TTD115" s="128"/>
      <c r="TTL115" s="128"/>
      <c r="TTM115" s="128"/>
      <c r="TTN115" s="128"/>
      <c r="TTO115" s="128"/>
      <c r="TTP115" s="128"/>
      <c r="TTQ115" s="128"/>
      <c r="TTR115" s="128"/>
      <c r="TTS115" s="128"/>
      <c r="TTT115" s="128"/>
      <c r="TTU115" s="128"/>
      <c r="TTV115" s="128"/>
      <c r="TTW115" s="128"/>
      <c r="TTX115" s="128"/>
      <c r="TTY115" s="128"/>
      <c r="UCY115" s="128"/>
      <c r="UCZ115" s="128"/>
      <c r="UDH115" s="128"/>
      <c r="UDI115" s="128"/>
      <c r="UDJ115" s="128"/>
      <c r="UDK115" s="128"/>
      <c r="UDL115" s="128"/>
      <c r="UDM115" s="128"/>
      <c r="UDN115" s="128"/>
      <c r="UDO115" s="128"/>
      <c r="UDP115" s="128"/>
      <c r="UDQ115" s="128"/>
      <c r="UDR115" s="128"/>
      <c r="UDS115" s="128"/>
      <c r="UDT115" s="128"/>
      <c r="UDU115" s="128"/>
      <c r="UMU115" s="128"/>
      <c r="UMV115" s="128"/>
      <c r="UND115" s="128"/>
      <c r="UNE115" s="128"/>
      <c r="UNF115" s="128"/>
      <c r="UNG115" s="128"/>
      <c r="UNH115" s="128"/>
      <c r="UNI115" s="128"/>
      <c r="UNJ115" s="128"/>
      <c r="UNK115" s="128"/>
      <c r="UNL115" s="128"/>
      <c r="UNM115" s="128"/>
      <c r="UNN115" s="128"/>
      <c r="UNO115" s="128"/>
      <c r="UNP115" s="128"/>
      <c r="UNQ115" s="128"/>
      <c r="UWQ115" s="128"/>
      <c r="UWR115" s="128"/>
      <c r="UWZ115" s="128"/>
      <c r="UXA115" s="128"/>
      <c r="UXB115" s="128"/>
      <c r="UXC115" s="128"/>
      <c r="UXD115" s="128"/>
      <c r="UXE115" s="128"/>
      <c r="UXF115" s="128"/>
      <c r="UXG115" s="128"/>
      <c r="UXH115" s="128"/>
      <c r="UXI115" s="128"/>
      <c r="UXJ115" s="128"/>
      <c r="UXK115" s="128"/>
      <c r="UXL115" s="128"/>
      <c r="UXM115" s="128"/>
      <c r="VGM115" s="128"/>
      <c r="VGN115" s="128"/>
      <c r="VGV115" s="128"/>
      <c r="VGW115" s="128"/>
      <c r="VGX115" s="128"/>
      <c r="VGY115" s="128"/>
      <c r="VGZ115" s="128"/>
      <c r="VHA115" s="128"/>
      <c r="VHB115" s="128"/>
      <c r="VHC115" s="128"/>
      <c r="VHD115" s="128"/>
      <c r="VHE115" s="128"/>
      <c r="VHF115" s="128"/>
      <c r="VHG115" s="128"/>
      <c r="VHH115" s="128"/>
      <c r="VHI115" s="128"/>
      <c r="VQI115" s="128"/>
      <c r="VQJ115" s="128"/>
      <c r="VQR115" s="128"/>
      <c r="VQS115" s="128"/>
      <c r="VQT115" s="128"/>
      <c r="VQU115" s="128"/>
      <c r="VQV115" s="128"/>
      <c r="VQW115" s="128"/>
      <c r="VQX115" s="128"/>
      <c r="VQY115" s="128"/>
      <c r="VQZ115" s="128"/>
      <c r="VRA115" s="128"/>
      <c r="VRB115" s="128"/>
      <c r="VRC115" s="128"/>
      <c r="VRD115" s="128"/>
      <c r="VRE115" s="128"/>
      <c r="WAE115" s="128"/>
      <c r="WAF115" s="128"/>
      <c r="WAN115" s="128"/>
      <c r="WAO115" s="128"/>
      <c r="WAP115" s="128"/>
      <c r="WAQ115" s="128"/>
      <c r="WAR115" s="128"/>
      <c r="WAS115" s="128"/>
      <c r="WAT115" s="128"/>
      <c r="WAU115" s="128"/>
      <c r="WAV115" s="128"/>
      <c r="WAW115" s="128"/>
      <c r="WAX115" s="128"/>
      <c r="WAY115" s="128"/>
      <c r="WAZ115" s="128"/>
      <c r="WBA115" s="128"/>
      <c r="WKA115" s="128"/>
      <c r="WKB115" s="128"/>
      <c r="WKJ115" s="128"/>
      <c r="WKK115" s="128"/>
      <c r="WKL115" s="128"/>
      <c r="WKM115" s="128"/>
      <c r="WKN115" s="128"/>
      <c r="WKO115" s="128"/>
      <c r="WKP115" s="128"/>
      <c r="WKQ115" s="128"/>
      <c r="WKR115" s="128"/>
      <c r="WKS115" s="128"/>
      <c r="WKT115" s="128"/>
      <c r="WKU115" s="128"/>
      <c r="WKV115" s="128"/>
      <c r="WKW115" s="128"/>
      <c r="WTW115" s="128"/>
      <c r="WTX115" s="128"/>
      <c r="WUF115" s="128"/>
      <c r="WUG115" s="128"/>
      <c r="WUH115" s="128"/>
      <c r="WUI115" s="128"/>
      <c r="WUJ115" s="128"/>
      <c r="WUK115" s="128"/>
      <c r="WUL115" s="128"/>
      <c r="WUM115" s="128"/>
      <c r="WUN115" s="128"/>
      <c r="WUO115" s="128"/>
      <c r="WUP115" s="128"/>
      <c r="WUQ115" s="128"/>
      <c r="WUR115" s="128"/>
      <c r="WUS115" s="128"/>
    </row>
    <row r="116" spans="1:1009 1243:2033 2267:3057 3291:4081 4315:5105 5339:6129 6363:7153 7387:8177 8411:9201 9435:10225 10459:11249 11483:12273 12507:13297 13531:14321 14555:15345 15579:16113" ht="41.25" customHeight="1" outlineLevel="1">
      <c r="A116" s="137"/>
      <c r="B116" s="283" t="s">
        <v>434</v>
      </c>
      <c r="C116" s="248"/>
      <c r="D116" s="258"/>
      <c r="E116" s="257"/>
      <c r="F116" s="258"/>
      <c r="G116" s="245"/>
      <c r="H116" s="229">
        <f t="shared" si="6"/>
        <v>901.46500000000003</v>
      </c>
      <c r="I116" s="247"/>
      <c r="J116" s="277">
        <f>901465000/1000000</f>
        <v>901.46500000000003</v>
      </c>
      <c r="K116" s="247"/>
      <c r="L116" s="247"/>
      <c r="M116" s="248"/>
      <c r="HK116" s="128"/>
      <c r="HL116" s="128"/>
      <c r="HT116" s="128"/>
      <c r="HU116" s="128"/>
      <c r="HV116" s="128"/>
      <c r="HW116" s="128"/>
      <c r="HX116" s="128"/>
      <c r="HY116" s="128"/>
      <c r="HZ116" s="128"/>
      <c r="IA116" s="128"/>
      <c r="IB116" s="128"/>
      <c r="IC116" s="128"/>
      <c r="ID116" s="128"/>
      <c r="IE116" s="128"/>
      <c r="IF116" s="128"/>
      <c r="IG116" s="128"/>
      <c r="RG116" s="128"/>
      <c r="RH116" s="128"/>
      <c r="RP116" s="128"/>
      <c r="RQ116" s="128"/>
      <c r="RR116" s="128"/>
      <c r="RS116" s="128"/>
      <c r="RT116" s="128"/>
      <c r="RU116" s="128"/>
      <c r="RV116" s="128"/>
      <c r="RW116" s="128"/>
      <c r="RX116" s="128"/>
      <c r="RY116" s="128"/>
      <c r="RZ116" s="128"/>
      <c r="SA116" s="128"/>
      <c r="SB116" s="128"/>
      <c r="SC116" s="128"/>
      <c r="ABC116" s="128"/>
      <c r="ABD116" s="128"/>
      <c r="ABL116" s="128"/>
      <c r="ABM116" s="128"/>
      <c r="ABN116" s="128"/>
      <c r="ABO116" s="128"/>
      <c r="ABP116" s="128"/>
      <c r="ABQ116" s="128"/>
      <c r="ABR116" s="128"/>
      <c r="ABS116" s="128"/>
      <c r="ABT116" s="128"/>
      <c r="ABU116" s="128"/>
      <c r="ABV116" s="128"/>
      <c r="ABW116" s="128"/>
      <c r="ABX116" s="128"/>
      <c r="ABY116" s="128"/>
      <c r="AKY116" s="128"/>
      <c r="AKZ116" s="128"/>
      <c r="ALH116" s="128"/>
      <c r="ALI116" s="128"/>
      <c r="ALJ116" s="128"/>
      <c r="ALK116" s="128"/>
      <c r="ALL116" s="128"/>
      <c r="ALM116" s="128"/>
      <c r="ALN116" s="128"/>
      <c r="ALO116" s="128"/>
      <c r="ALP116" s="128"/>
      <c r="ALQ116" s="128"/>
      <c r="ALR116" s="128"/>
      <c r="ALS116" s="128"/>
      <c r="ALT116" s="128"/>
      <c r="ALU116" s="128"/>
      <c r="AUU116" s="128"/>
      <c r="AUV116" s="128"/>
      <c r="AVD116" s="128"/>
      <c r="AVE116" s="128"/>
      <c r="AVF116" s="128"/>
      <c r="AVG116" s="128"/>
      <c r="AVH116" s="128"/>
      <c r="AVI116" s="128"/>
      <c r="AVJ116" s="128"/>
      <c r="AVK116" s="128"/>
      <c r="AVL116" s="128"/>
      <c r="AVM116" s="128"/>
      <c r="AVN116" s="128"/>
      <c r="AVO116" s="128"/>
      <c r="AVP116" s="128"/>
      <c r="AVQ116" s="128"/>
      <c r="BEQ116" s="128"/>
      <c r="BER116" s="128"/>
      <c r="BEZ116" s="128"/>
      <c r="BFA116" s="128"/>
      <c r="BFB116" s="128"/>
      <c r="BFC116" s="128"/>
      <c r="BFD116" s="128"/>
      <c r="BFE116" s="128"/>
      <c r="BFF116" s="128"/>
      <c r="BFG116" s="128"/>
      <c r="BFH116" s="128"/>
      <c r="BFI116" s="128"/>
      <c r="BFJ116" s="128"/>
      <c r="BFK116" s="128"/>
      <c r="BFL116" s="128"/>
      <c r="BFM116" s="128"/>
      <c r="BOM116" s="128"/>
      <c r="BON116" s="128"/>
      <c r="BOV116" s="128"/>
      <c r="BOW116" s="128"/>
      <c r="BOX116" s="128"/>
      <c r="BOY116" s="128"/>
      <c r="BOZ116" s="128"/>
      <c r="BPA116" s="128"/>
      <c r="BPB116" s="128"/>
      <c r="BPC116" s="128"/>
      <c r="BPD116" s="128"/>
      <c r="BPE116" s="128"/>
      <c r="BPF116" s="128"/>
      <c r="BPG116" s="128"/>
      <c r="BPH116" s="128"/>
      <c r="BPI116" s="128"/>
      <c r="BYI116" s="128"/>
      <c r="BYJ116" s="128"/>
      <c r="BYR116" s="128"/>
      <c r="BYS116" s="128"/>
      <c r="BYT116" s="128"/>
      <c r="BYU116" s="128"/>
      <c r="BYV116" s="128"/>
      <c r="BYW116" s="128"/>
      <c r="BYX116" s="128"/>
      <c r="BYY116" s="128"/>
      <c r="BYZ116" s="128"/>
      <c r="BZA116" s="128"/>
      <c r="BZB116" s="128"/>
      <c r="BZC116" s="128"/>
      <c r="BZD116" s="128"/>
      <c r="BZE116" s="128"/>
      <c r="CIE116" s="128"/>
      <c r="CIF116" s="128"/>
      <c r="CIN116" s="128"/>
      <c r="CIO116" s="128"/>
      <c r="CIP116" s="128"/>
      <c r="CIQ116" s="128"/>
      <c r="CIR116" s="128"/>
      <c r="CIS116" s="128"/>
      <c r="CIT116" s="128"/>
      <c r="CIU116" s="128"/>
      <c r="CIV116" s="128"/>
      <c r="CIW116" s="128"/>
      <c r="CIX116" s="128"/>
      <c r="CIY116" s="128"/>
      <c r="CIZ116" s="128"/>
      <c r="CJA116" s="128"/>
      <c r="CSA116" s="128"/>
      <c r="CSB116" s="128"/>
      <c r="CSJ116" s="128"/>
      <c r="CSK116" s="128"/>
      <c r="CSL116" s="128"/>
      <c r="CSM116" s="128"/>
      <c r="CSN116" s="128"/>
      <c r="CSO116" s="128"/>
      <c r="CSP116" s="128"/>
      <c r="CSQ116" s="128"/>
      <c r="CSR116" s="128"/>
      <c r="CSS116" s="128"/>
      <c r="CST116" s="128"/>
      <c r="CSU116" s="128"/>
      <c r="CSV116" s="128"/>
      <c r="CSW116" s="128"/>
      <c r="DBW116" s="128"/>
      <c r="DBX116" s="128"/>
      <c r="DCF116" s="128"/>
      <c r="DCG116" s="128"/>
      <c r="DCH116" s="128"/>
      <c r="DCI116" s="128"/>
      <c r="DCJ116" s="128"/>
      <c r="DCK116" s="128"/>
      <c r="DCL116" s="128"/>
      <c r="DCM116" s="128"/>
      <c r="DCN116" s="128"/>
      <c r="DCO116" s="128"/>
      <c r="DCP116" s="128"/>
      <c r="DCQ116" s="128"/>
      <c r="DCR116" s="128"/>
      <c r="DCS116" s="128"/>
      <c r="DLS116" s="128"/>
      <c r="DLT116" s="128"/>
      <c r="DMB116" s="128"/>
      <c r="DMC116" s="128"/>
      <c r="DMD116" s="128"/>
      <c r="DME116" s="128"/>
      <c r="DMF116" s="128"/>
      <c r="DMG116" s="128"/>
      <c r="DMH116" s="128"/>
      <c r="DMI116" s="128"/>
      <c r="DMJ116" s="128"/>
      <c r="DMK116" s="128"/>
      <c r="DML116" s="128"/>
      <c r="DMM116" s="128"/>
      <c r="DMN116" s="128"/>
      <c r="DMO116" s="128"/>
      <c r="DVO116" s="128"/>
      <c r="DVP116" s="128"/>
      <c r="DVX116" s="128"/>
      <c r="DVY116" s="128"/>
      <c r="DVZ116" s="128"/>
      <c r="DWA116" s="128"/>
      <c r="DWB116" s="128"/>
      <c r="DWC116" s="128"/>
      <c r="DWD116" s="128"/>
      <c r="DWE116" s="128"/>
      <c r="DWF116" s="128"/>
      <c r="DWG116" s="128"/>
      <c r="DWH116" s="128"/>
      <c r="DWI116" s="128"/>
      <c r="DWJ116" s="128"/>
      <c r="DWK116" s="128"/>
      <c r="EFK116" s="128"/>
      <c r="EFL116" s="128"/>
      <c r="EFT116" s="128"/>
      <c r="EFU116" s="128"/>
      <c r="EFV116" s="128"/>
      <c r="EFW116" s="128"/>
      <c r="EFX116" s="128"/>
      <c r="EFY116" s="128"/>
      <c r="EFZ116" s="128"/>
      <c r="EGA116" s="128"/>
      <c r="EGB116" s="128"/>
      <c r="EGC116" s="128"/>
      <c r="EGD116" s="128"/>
      <c r="EGE116" s="128"/>
      <c r="EGF116" s="128"/>
      <c r="EGG116" s="128"/>
      <c r="EPG116" s="128"/>
      <c r="EPH116" s="128"/>
      <c r="EPP116" s="128"/>
      <c r="EPQ116" s="128"/>
      <c r="EPR116" s="128"/>
      <c r="EPS116" s="128"/>
      <c r="EPT116" s="128"/>
      <c r="EPU116" s="128"/>
      <c r="EPV116" s="128"/>
      <c r="EPW116" s="128"/>
      <c r="EPX116" s="128"/>
      <c r="EPY116" s="128"/>
      <c r="EPZ116" s="128"/>
      <c r="EQA116" s="128"/>
      <c r="EQB116" s="128"/>
      <c r="EQC116" s="128"/>
      <c r="EZC116" s="128"/>
      <c r="EZD116" s="128"/>
      <c r="EZL116" s="128"/>
      <c r="EZM116" s="128"/>
      <c r="EZN116" s="128"/>
      <c r="EZO116" s="128"/>
      <c r="EZP116" s="128"/>
      <c r="EZQ116" s="128"/>
      <c r="EZR116" s="128"/>
      <c r="EZS116" s="128"/>
      <c r="EZT116" s="128"/>
      <c r="EZU116" s="128"/>
      <c r="EZV116" s="128"/>
      <c r="EZW116" s="128"/>
      <c r="EZX116" s="128"/>
      <c r="EZY116" s="128"/>
      <c r="FIY116" s="128"/>
      <c r="FIZ116" s="128"/>
      <c r="FJH116" s="128"/>
      <c r="FJI116" s="128"/>
      <c r="FJJ116" s="128"/>
      <c r="FJK116" s="128"/>
      <c r="FJL116" s="128"/>
      <c r="FJM116" s="128"/>
      <c r="FJN116" s="128"/>
      <c r="FJO116" s="128"/>
      <c r="FJP116" s="128"/>
      <c r="FJQ116" s="128"/>
      <c r="FJR116" s="128"/>
      <c r="FJS116" s="128"/>
      <c r="FJT116" s="128"/>
      <c r="FJU116" s="128"/>
      <c r="FSU116" s="128"/>
      <c r="FSV116" s="128"/>
      <c r="FTD116" s="128"/>
      <c r="FTE116" s="128"/>
      <c r="FTF116" s="128"/>
      <c r="FTG116" s="128"/>
      <c r="FTH116" s="128"/>
      <c r="FTI116" s="128"/>
      <c r="FTJ116" s="128"/>
      <c r="FTK116" s="128"/>
      <c r="FTL116" s="128"/>
      <c r="FTM116" s="128"/>
      <c r="FTN116" s="128"/>
      <c r="FTO116" s="128"/>
      <c r="FTP116" s="128"/>
      <c r="FTQ116" s="128"/>
      <c r="GCQ116" s="128"/>
      <c r="GCR116" s="128"/>
      <c r="GCZ116" s="128"/>
      <c r="GDA116" s="128"/>
      <c r="GDB116" s="128"/>
      <c r="GDC116" s="128"/>
      <c r="GDD116" s="128"/>
      <c r="GDE116" s="128"/>
      <c r="GDF116" s="128"/>
      <c r="GDG116" s="128"/>
      <c r="GDH116" s="128"/>
      <c r="GDI116" s="128"/>
      <c r="GDJ116" s="128"/>
      <c r="GDK116" s="128"/>
      <c r="GDL116" s="128"/>
      <c r="GDM116" s="128"/>
      <c r="GMM116" s="128"/>
      <c r="GMN116" s="128"/>
      <c r="GMV116" s="128"/>
      <c r="GMW116" s="128"/>
      <c r="GMX116" s="128"/>
      <c r="GMY116" s="128"/>
      <c r="GMZ116" s="128"/>
      <c r="GNA116" s="128"/>
      <c r="GNB116" s="128"/>
      <c r="GNC116" s="128"/>
      <c r="GND116" s="128"/>
      <c r="GNE116" s="128"/>
      <c r="GNF116" s="128"/>
      <c r="GNG116" s="128"/>
      <c r="GNH116" s="128"/>
      <c r="GNI116" s="128"/>
      <c r="GWI116" s="128"/>
      <c r="GWJ116" s="128"/>
      <c r="GWR116" s="128"/>
      <c r="GWS116" s="128"/>
      <c r="GWT116" s="128"/>
      <c r="GWU116" s="128"/>
      <c r="GWV116" s="128"/>
      <c r="GWW116" s="128"/>
      <c r="GWX116" s="128"/>
      <c r="GWY116" s="128"/>
      <c r="GWZ116" s="128"/>
      <c r="GXA116" s="128"/>
      <c r="GXB116" s="128"/>
      <c r="GXC116" s="128"/>
      <c r="GXD116" s="128"/>
      <c r="GXE116" s="128"/>
      <c r="HGE116" s="128"/>
      <c r="HGF116" s="128"/>
      <c r="HGN116" s="128"/>
      <c r="HGO116" s="128"/>
      <c r="HGP116" s="128"/>
      <c r="HGQ116" s="128"/>
      <c r="HGR116" s="128"/>
      <c r="HGS116" s="128"/>
      <c r="HGT116" s="128"/>
      <c r="HGU116" s="128"/>
      <c r="HGV116" s="128"/>
      <c r="HGW116" s="128"/>
      <c r="HGX116" s="128"/>
      <c r="HGY116" s="128"/>
      <c r="HGZ116" s="128"/>
      <c r="HHA116" s="128"/>
      <c r="HQA116" s="128"/>
      <c r="HQB116" s="128"/>
      <c r="HQJ116" s="128"/>
      <c r="HQK116" s="128"/>
      <c r="HQL116" s="128"/>
      <c r="HQM116" s="128"/>
      <c r="HQN116" s="128"/>
      <c r="HQO116" s="128"/>
      <c r="HQP116" s="128"/>
      <c r="HQQ116" s="128"/>
      <c r="HQR116" s="128"/>
      <c r="HQS116" s="128"/>
      <c r="HQT116" s="128"/>
      <c r="HQU116" s="128"/>
      <c r="HQV116" s="128"/>
      <c r="HQW116" s="128"/>
      <c r="HZW116" s="128"/>
      <c r="HZX116" s="128"/>
      <c r="IAF116" s="128"/>
      <c r="IAG116" s="128"/>
      <c r="IAH116" s="128"/>
      <c r="IAI116" s="128"/>
      <c r="IAJ116" s="128"/>
      <c r="IAK116" s="128"/>
      <c r="IAL116" s="128"/>
      <c r="IAM116" s="128"/>
      <c r="IAN116" s="128"/>
      <c r="IAO116" s="128"/>
      <c r="IAP116" s="128"/>
      <c r="IAQ116" s="128"/>
      <c r="IAR116" s="128"/>
      <c r="IAS116" s="128"/>
      <c r="IJS116" s="128"/>
      <c r="IJT116" s="128"/>
      <c r="IKB116" s="128"/>
      <c r="IKC116" s="128"/>
      <c r="IKD116" s="128"/>
      <c r="IKE116" s="128"/>
      <c r="IKF116" s="128"/>
      <c r="IKG116" s="128"/>
      <c r="IKH116" s="128"/>
      <c r="IKI116" s="128"/>
      <c r="IKJ116" s="128"/>
      <c r="IKK116" s="128"/>
      <c r="IKL116" s="128"/>
      <c r="IKM116" s="128"/>
      <c r="IKN116" s="128"/>
      <c r="IKO116" s="128"/>
      <c r="ITO116" s="128"/>
      <c r="ITP116" s="128"/>
      <c r="ITX116" s="128"/>
      <c r="ITY116" s="128"/>
      <c r="ITZ116" s="128"/>
      <c r="IUA116" s="128"/>
      <c r="IUB116" s="128"/>
      <c r="IUC116" s="128"/>
      <c r="IUD116" s="128"/>
      <c r="IUE116" s="128"/>
      <c r="IUF116" s="128"/>
      <c r="IUG116" s="128"/>
      <c r="IUH116" s="128"/>
      <c r="IUI116" s="128"/>
      <c r="IUJ116" s="128"/>
      <c r="IUK116" s="128"/>
      <c r="JDK116" s="128"/>
      <c r="JDL116" s="128"/>
      <c r="JDT116" s="128"/>
      <c r="JDU116" s="128"/>
      <c r="JDV116" s="128"/>
      <c r="JDW116" s="128"/>
      <c r="JDX116" s="128"/>
      <c r="JDY116" s="128"/>
      <c r="JDZ116" s="128"/>
      <c r="JEA116" s="128"/>
      <c r="JEB116" s="128"/>
      <c r="JEC116" s="128"/>
      <c r="JED116" s="128"/>
      <c r="JEE116" s="128"/>
      <c r="JEF116" s="128"/>
      <c r="JEG116" s="128"/>
      <c r="JNG116" s="128"/>
      <c r="JNH116" s="128"/>
      <c r="JNP116" s="128"/>
      <c r="JNQ116" s="128"/>
      <c r="JNR116" s="128"/>
      <c r="JNS116" s="128"/>
      <c r="JNT116" s="128"/>
      <c r="JNU116" s="128"/>
      <c r="JNV116" s="128"/>
      <c r="JNW116" s="128"/>
      <c r="JNX116" s="128"/>
      <c r="JNY116" s="128"/>
      <c r="JNZ116" s="128"/>
      <c r="JOA116" s="128"/>
      <c r="JOB116" s="128"/>
      <c r="JOC116" s="128"/>
      <c r="JXC116" s="128"/>
      <c r="JXD116" s="128"/>
      <c r="JXL116" s="128"/>
      <c r="JXM116" s="128"/>
      <c r="JXN116" s="128"/>
      <c r="JXO116" s="128"/>
      <c r="JXP116" s="128"/>
      <c r="JXQ116" s="128"/>
      <c r="JXR116" s="128"/>
      <c r="JXS116" s="128"/>
      <c r="JXT116" s="128"/>
      <c r="JXU116" s="128"/>
      <c r="JXV116" s="128"/>
      <c r="JXW116" s="128"/>
      <c r="JXX116" s="128"/>
      <c r="JXY116" s="128"/>
      <c r="KGY116" s="128"/>
      <c r="KGZ116" s="128"/>
      <c r="KHH116" s="128"/>
      <c r="KHI116" s="128"/>
      <c r="KHJ116" s="128"/>
      <c r="KHK116" s="128"/>
      <c r="KHL116" s="128"/>
      <c r="KHM116" s="128"/>
      <c r="KHN116" s="128"/>
      <c r="KHO116" s="128"/>
      <c r="KHP116" s="128"/>
      <c r="KHQ116" s="128"/>
      <c r="KHR116" s="128"/>
      <c r="KHS116" s="128"/>
      <c r="KHT116" s="128"/>
      <c r="KHU116" s="128"/>
      <c r="KQU116" s="128"/>
      <c r="KQV116" s="128"/>
      <c r="KRD116" s="128"/>
      <c r="KRE116" s="128"/>
      <c r="KRF116" s="128"/>
      <c r="KRG116" s="128"/>
      <c r="KRH116" s="128"/>
      <c r="KRI116" s="128"/>
      <c r="KRJ116" s="128"/>
      <c r="KRK116" s="128"/>
      <c r="KRL116" s="128"/>
      <c r="KRM116" s="128"/>
      <c r="KRN116" s="128"/>
      <c r="KRO116" s="128"/>
      <c r="KRP116" s="128"/>
      <c r="KRQ116" s="128"/>
      <c r="LAQ116" s="128"/>
      <c r="LAR116" s="128"/>
      <c r="LAZ116" s="128"/>
      <c r="LBA116" s="128"/>
      <c r="LBB116" s="128"/>
      <c r="LBC116" s="128"/>
      <c r="LBD116" s="128"/>
      <c r="LBE116" s="128"/>
      <c r="LBF116" s="128"/>
      <c r="LBG116" s="128"/>
      <c r="LBH116" s="128"/>
      <c r="LBI116" s="128"/>
      <c r="LBJ116" s="128"/>
      <c r="LBK116" s="128"/>
      <c r="LBL116" s="128"/>
      <c r="LBM116" s="128"/>
      <c r="LKM116" s="128"/>
      <c r="LKN116" s="128"/>
      <c r="LKV116" s="128"/>
      <c r="LKW116" s="128"/>
      <c r="LKX116" s="128"/>
      <c r="LKY116" s="128"/>
      <c r="LKZ116" s="128"/>
      <c r="LLA116" s="128"/>
      <c r="LLB116" s="128"/>
      <c r="LLC116" s="128"/>
      <c r="LLD116" s="128"/>
      <c r="LLE116" s="128"/>
      <c r="LLF116" s="128"/>
      <c r="LLG116" s="128"/>
      <c r="LLH116" s="128"/>
      <c r="LLI116" s="128"/>
      <c r="LUI116" s="128"/>
      <c r="LUJ116" s="128"/>
      <c r="LUR116" s="128"/>
      <c r="LUS116" s="128"/>
      <c r="LUT116" s="128"/>
      <c r="LUU116" s="128"/>
      <c r="LUV116" s="128"/>
      <c r="LUW116" s="128"/>
      <c r="LUX116" s="128"/>
      <c r="LUY116" s="128"/>
      <c r="LUZ116" s="128"/>
      <c r="LVA116" s="128"/>
      <c r="LVB116" s="128"/>
      <c r="LVC116" s="128"/>
      <c r="LVD116" s="128"/>
      <c r="LVE116" s="128"/>
      <c r="MEE116" s="128"/>
      <c r="MEF116" s="128"/>
      <c r="MEN116" s="128"/>
      <c r="MEO116" s="128"/>
      <c r="MEP116" s="128"/>
      <c r="MEQ116" s="128"/>
      <c r="MER116" s="128"/>
      <c r="MES116" s="128"/>
      <c r="MET116" s="128"/>
      <c r="MEU116" s="128"/>
      <c r="MEV116" s="128"/>
      <c r="MEW116" s="128"/>
      <c r="MEX116" s="128"/>
      <c r="MEY116" s="128"/>
      <c r="MEZ116" s="128"/>
      <c r="MFA116" s="128"/>
      <c r="MOA116" s="128"/>
      <c r="MOB116" s="128"/>
      <c r="MOJ116" s="128"/>
      <c r="MOK116" s="128"/>
      <c r="MOL116" s="128"/>
      <c r="MOM116" s="128"/>
      <c r="MON116" s="128"/>
      <c r="MOO116" s="128"/>
      <c r="MOP116" s="128"/>
      <c r="MOQ116" s="128"/>
      <c r="MOR116" s="128"/>
      <c r="MOS116" s="128"/>
      <c r="MOT116" s="128"/>
      <c r="MOU116" s="128"/>
      <c r="MOV116" s="128"/>
      <c r="MOW116" s="128"/>
      <c r="MXW116" s="128"/>
      <c r="MXX116" s="128"/>
      <c r="MYF116" s="128"/>
      <c r="MYG116" s="128"/>
      <c r="MYH116" s="128"/>
      <c r="MYI116" s="128"/>
      <c r="MYJ116" s="128"/>
      <c r="MYK116" s="128"/>
      <c r="MYL116" s="128"/>
      <c r="MYM116" s="128"/>
      <c r="MYN116" s="128"/>
      <c r="MYO116" s="128"/>
      <c r="MYP116" s="128"/>
      <c r="MYQ116" s="128"/>
      <c r="MYR116" s="128"/>
      <c r="MYS116" s="128"/>
      <c r="NHS116" s="128"/>
      <c r="NHT116" s="128"/>
      <c r="NIB116" s="128"/>
      <c r="NIC116" s="128"/>
      <c r="NID116" s="128"/>
      <c r="NIE116" s="128"/>
      <c r="NIF116" s="128"/>
      <c r="NIG116" s="128"/>
      <c r="NIH116" s="128"/>
      <c r="NII116" s="128"/>
      <c r="NIJ116" s="128"/>
      <c r="NIK116" s="128"/>
      <c r="NIL116" s="128"/>
      <c r="NIM116" s="128"/>
      <c r="NIN116" s="128"/>
      <c r="NIO116" s="128"/>
      <c r="NRO116" s="128"/>
      <c r="NRP116" s="128"/>
      <c r="NRX116" s="128"/>
      <c r="NRY116" s="128"/>
      <c r="NRZ116" s="128"/>
      <c r="NSA116" s="128"/>
      <c r="NSB116" s="128"/>
      <c r="NSC116" s="128"/>
      <c r="NSD116" s="128"/>
      <c r="NSE116" s="128"/>
      <c r="NSF116" s="128"/>
      <c r="NSG116" s="128"/>
      <c r="NSH116" s="128"/>
      <c r="NSI116" s="128"/>
      <c r="NSJ116" s="128"/>
      <c r="NSK116" s="128"/>
      <c r="OBK116" s="128"/>
      <c r="OBL116" s="128"/>
      <c r="OBT116" s="128"/>
      <c r="OBU116" s="128"/>
      <c r="OBV116" s="128"/>
      <c r="OBW116" s="128"/>
      <c r="OBX116" s="128"/>
      <c r="OBY116" s="128"/>
      <c r="OBZ116" s="128"/>
      <c r="OCA116" s="128"/>
      <c r="OCB116" s="128"/>
      <c r="OCC116" s="128"/>
      <c r="OCD116" s="128"/>
      <c r="OCE116" s="128"/>
      <c r="OCF116" s="128"/>
      <c r="OCG116" s="128"/>
      <c r="OLG116" s="128"/>
      <c r="OLH116" s="128"/>
      <c r="OLP116" s="128"/>
      <c r="OLQ116" s="128"/>
      <c r="OLR116" s="128"/>
      <c r="OLS116" s="128"/>
      <c r="OLT116" s="128"/>
      <c r="OLU116" s="128"/>
      <c r="OLV116" s="128"/>
      <c r="OLW116" s="128"/>
      <c r="OLX116" s="128"/>
      <c r="OLY116" s="128"/>
      <c r="OLZ116" s="128"/>
      <c r="OMA116" s="128"/>
      <c r="OMB116" s="128"/>
      <c r="OMC116" s="128"/>
      <c r="OVC116" s="128"/>
      <c r="OVD116" s="128"/>
      <c r="OVL116" s="128"/>
      <c r="OVM116" s="128"/>
      <c r="OVN116" s="128"/>
      <c r="OVO116" s="128"/>
      <c r="OVP116" s="128"/>
      <c r="OVQ116" s="128"/>
      <c r="OVR116" s="128"/>
      <c r="OVS116" s="128"/>
      <c r="OVT116" s="128"/>
      <c r="OVU116" s="128"/>
      <c r="OVV116" s="128"/>
      <c r="OVW116" s="128"/>
      <c r="OVX116" s="128"/>
      <c r="OVY116" s="128"/>
      <c r="PEY116" s="128"/>
      <c r="PEZ116" s="128"/>
      <c r="PFH116" s="128"/>
      <c r="PFI116" s="128"/>
      <c r="PFJ116" s="128"/>
      <c r="PFK116" s="128"/>
      <c r="PFL116" s="128"/>
      <c r="PFM116" s="128"/>
      <c r="PFN116" s="128"/>
      <c r="PFO116" s="128"/>
      <c r="PFP116" s="128"/>
      <c r="PFQ116" s="128"/>
      <c r="PFR116" s="128"/>
      <c r="PFS116" s="128"/>
      <c r="PFT116" s="128"/>
      <c r="PFU116" s="128"/>
      <c r="POU116" s="128"/>
      <c r="POV116" s="128"/>
      <c r="PPD116" s="128"/>
      <c r="PPE116" s="128"/>
      <c r="PPF116" s="128"/>
      <c r="PPG116" s="128"/>
      <c r="PPH116" s="128"/>
      <c r="PPI116" s="128"/>
      <c r="PPJ116" s="128"/>
      <c r="PPK116" s="128"/>
      <c r="PPL116" s="128"/>
      <c r="PPM116" s="128"/>
      <c r="PPN116" s="128"/>
      <c r="PPO116" s="128"/>
      <c r="PPP116" s="128"/>
      <c r="PPQ116" s="128"/>
      <c r="PYQ116" s="128"/>
      <c r="PYR116" s="128"/>
      <c r="PYZ116" s="128"/>
      <c r="PZA116" s="128"/>
      <c r="PZB116" s="128"/>
      <c r="PZC116" s="128"/>
      <c r="PZD116" s="128"/>
      <c r="PZE116" s="128"/>
      <c r="PZF116" s="128"/>
      <c r="PZG116" s="128"/>
      <c r="PZH116" s="128"/>
      <c r="PZI116" s="128"/>
      <c r="PZJ116" s="128"/>
      <c r="PZK116" s="128"/>
      <c r="PZL116" s="128"/>
      <c r="PZM116" s="128"/>
      <c r="QIM116" s="128"/>
      <c r="QIN116" s="128"/>
      <c r="QIV116" s="128"/>
      <c r="QIW116" s="128"/>
      <c r="QIX116" s="128"/>
      <c r="QIY116" s="128"/>
      <c r="QIZ116" s="128"/>
      <c r="QJA116" s="128"/>
      <c r="QJB116" s="128"/>
      <c r="QJC116" s="128"/>
      <c r="QJD116" s="128"/>
      <c r="QJE116" s="128"/>
      <c r="QJF116" s="128"/>
      <c r="QJG116" s="128"/>
      <c r="QJH116" s="128"/>
      <c r="QJI116" s="128"/>
      <c r="QSI116" s="128"/>
      <c r="QSJ116" s="128"/>
      <c r="QSR116" s="128"/>
      <c r="QSS116" s="128"/>
      <c r="QST116" s="128"/>
      <c r="QSU116" s="128"/>
      <c r="QSV116" s="128"/>
      <c r="QSW116" s="128"/>
      <c r="QSX116" s="128"/>
      <c r="QSY116" s="128"/>
      <c r="QSZ116" s="128"/>
      <c r="QTA116" s="128"/>
      <c r="QTB116" s="128"/>
      <c r="QTC116" s="128"/>
      <c r="QTD116" s="128"/>
      <c r="QTE116" s="128"/>
      <c r="RCE116" s="128"/>
      <c r="RCF116" s="128"/>
      <c r="RCN116" s="128"/>
      <c r="RCO116" s="128"/>
      <c r="RCP116" s="128"/>
      <c r="RCQ116" s="128"/>
      <c r="RCR116" s="128"/>
      <c r="RCS116" s="128"/>
      <c r="RCT116" s="128"/>
      <c r="RCU116" s="128"/>
      <c r="RCV116" s="128"/>
      <c r="RCW116" s="128"/>
      <c r="RCX116" s="128"/>
      <c r="RCY116" s="128"/>
      <c r="RCZ116" s="128"/>
      <c r="RDA116" s="128"/>
      <c r="RMA116" s="128"/>
      <c r="RMB116" s="128"/>
      <c r="RMJ116" s="128"/>
      <c r="RMK116" s="128"/>
      <c r="RML116" s="128"/>
      <c r="RMM116" s="128"/>
      <c r="RMN116" s="128"/>
      <c r="RMO116" s="128"/>
      <c r="RMP116" s="128"/>
      <c r="RMQ116" s="128"/>
      <c r="RMR116" s="128"/>
      <c r="RMS116" s="128"/>
      <c r="RMT116" s="128"/>
      <c r="RMU116" s="128"/>
      <c r="RMV116" s="128"/>
      <c r="RMW116" s="128"/>
      <c r="RVW116" s="128"/>
      <c r="RVX116" s="128"/>
      <c r="RWF116" s="128"/>
      <c r="RWG116" s="128"/>
      <c r="RWH116" s="128"/>
      <c r="RWI116" s="128"/>
      <c r="RWJ116" s="128"/>
      <c r="RWK116" s="128"/>
      <c r="RWL116" s="128"/>
      <c r="RWM116" s="128"/>
      <c r="RWN116" s="128"/>
      <c r="RWO116" s="128"/>
      <c r="RWP116" s="128"/>
      <c r="RWQ116" s="128"/>
      <c r="RWR116" s="128"/>
      <c r="RWS116" s="128"/>
      <c r="SFS116" s="128"/>
      <c r="SFT116" s="128"/>
      <c r="SGB116" s="128"/>
      <c r="SGC116" s="128"/>
      <c r="SGD116" s="128"/>
      <c r="SGE116" s="128"/>
      <c r="SGF116" s="128"/>
      <c r="SGG116" s="128"/>
      <c r="SGH116" s="128"/>
      <c r="SGI116" s="128"/>
      <c r="SGJ116" s="128"/>
      <c r="SGK116" s="128"/>
      <c r="SGL116" s="128"/>
      <c r="SGM116" s="128"/>
      <c r="SGN116" s="128"/>
      <c r="SGO116" s="128"/>
      <c r="SPO116" s="128"/>
      <c r="SPP116" s="128"/>
      <c r="SPX116" s="128"/>
      <c r="SPY116" s="128"/>
      <c r="SPZ116" s="128"/>
      <c r="SQA116" s="128"/>
      <c r="SQB116" s="128"/>
      <c r="SQC116" s="128"/>
      <c r="SQD116" s="128"/>
      <c r="SQE116" s="128"/>
      <c r="SQF116" s="128"/>
      <c r="SQG116" s="128"/>
      <c r="SQH116" s="128"/>
      <c r="SQI116" s="128"/>
      <c r="SQJ116" s="128"/>
      <c r="SQK116" s="128"/>
      <c r="SZK116" s="128"/>
      <c r="SZL116" s="128"/>
      <c r="SZT116" s="128"/>
      <c r="SZU116" s="128"/>
      <c r="SZV116" s="128"/>
      <c r="SZW116" s="128"/>
      <c r="SZX116" s="128"/>
      <c r="SZY116" s="128"/>
      <c r="SZZ116" s="128"/>
      <c r="TAA116" s="128"/>
      <c r="TAB116" s="128"/>
      <c r="TAC116" s="128"/>
      <c r="TAD116" s="128"/>
      <c r="TAE116" s="128"/>
      <c r="TAF116" s="128"/>
      <c r="TAG116" s="128"/>
      <c r="TJG116" s="128"/>
      <c r="TJH116" s="128"/>
      <c r="TJP116" s="128"/>
      <c r="TJQ116" s="128"/>
      <c r="TJR116" s="128"/>
      <c r="TJS116" s="128"/>
      <c r="TJT116" s="128"/>
      <c r="TJU116" s="128"/>
      <c r="TJV116" s="128"/>
      <c r="TJW116" s="128"/>
      <c r="TJX116" s="128"/>
      <c r="TJY116" s="128"/>
      <c r="TJZ116" s="128"/>
      <c r="TKA116" s="128"/>
      <c r="TKB116" s="128"/>
      <c r="TKC116" s="128"/>
      <c r="TTC116" s="128"/>
      <c r="TTD116" s="128"/>
      <c r="TTL116" s="128"/>
      <c r="TTM116" s="128"/>
      <c r="TTN116" s="128"/>
      <c r="TTO116" s="128"/>
      <c r="TTP116" s="128"/>
      <c r="TTQ116" s="128"/>
      <c r="TTR116" s="128"/>
      <c r="TTS116" s="128"/>
      <c r="TTT116" s="128"/>
      <c r="TTU116" s="128"/>
      <c r="TTV116" s="128"/>
      <c r="TTW116" s="128"/>
      <c r="TTX116" s="128"/>
      <c r="TTY116" s="128"/>
      <c r="UCY116" s="128"/>
      <c r="UCZ116" s="128"/>
      <c r="UDH116" s="128"/>
      <c r="UDI116" s="128"/>
      <c r="UDJ116" s="128"/>
      <c r="UDK116" s="128"/>
      <c r="UDL116" s="128"/>
      <c r="UDM116" s="128"/>
      <c r="UDN116" s="128"/>
      <c r="UDO116" s="128"/>
      <c r="UDP116" s="128"/>
      <c r="UDQ116" s="128"/>
      <c r="UDR116" s="128"/>
      <c r="UDS116" s="128"/>
      <c r="UDT116" s="128"/>
      <c r="UDU116" s="128"/>
      <c r="UMU116" s="128"/>
      <c r="UMV116" s="128"/>
      <c r="UND116" s="128"/>
      <c r="UNE116" s="128"/>
      <c r="UNF116" s="128"/>
      <c r="UNG116" s="128"/>
      <c r="UNH116" s="128"/>
      <c r="UNI116" s="128"/>
      <c r="UNJ116" s="128"/>
      <c r="UNK116" s="128"/>
      <c r="UNL116" s="128"/>
      <c r="UNM116" s="128"/>
      <c r="UNN116" s="128"/>
      <c r="UNO116" s="128"/>
      <c r="UNP116" s="128"/>
      <c r="UNQ116" s="128"/>
      <c r="UWQ116" s="128"/>
      <c r="UWR116" s="128"/>
      <c r="UWZ116" s="128"/>
      <c r="UXA116" s="128"/>
      <c r="UXB116" s="128"/>
      <c r="UXC116" s="128"/>
      <c r="UXD116" s="128"/>
      <c r="UXE116" s="128"/>
      <c r="UXF116" s="128"/>
      <c r="UXG116" s="128"/>
      <c r="UXH116" s="128"/>
      <c r="UXI116" s="128"/>
      <c r="UXJ116" s="128"/>
      <c r="UXK116" s="128"/>
      <c r="UXL116" s="128"/>
      <c r="UXM116" s="128"/>
      <c r="VGM116" s="128"/>
      <c r="VGN116" s="128"/>
      <c r="VGV116" s="128"/>
      <c r="VGW116" s="128"/>
      <c r="VGX116" s="128"/>
      <c r="VGY116" s="128"/>
      <c r="VGZ116" s="128"/>
      <c r="VHA116" s="128"/>
      <c r="VHB116" s="128"/>
      <c r="VHC116" s="128"/>
      <c r="VHD116" s="128"/>
      <c r="VHE116" s="128"/>
      <c r="VHF116" s="128"/>
      <c r="VHG116" s="128"/>
      <c r="VHH116" s="128"/>
      <c r="VHI116" s="128"/>
      <c r="VQI116" s="128"/>
      <c r="VQJ116" s="128"/>
      <c r="VQR116" s="128"/>
      <c r="VQS116" s="128"/>
      <c r="VQT116" s="128"/>
      <c r="VQU116" s="128"/>
      <c r="VQV116" s="128"/>
      <c r="VQW116" s="128"/>
      <c r="VQX116" s="128"/>
      <c r="VQY116" s="128"/>
      <c r="VQZ116" s="128"/>
      <c r="VRA116" s="128"/>
      <c r="VRB116" s="128"/>
      <c r="VRC116" s="128"/>
      <c r="VRD116" s="128"/>
      <c r="VRE116" s="128"/>
      <c r="WAE116" s="128"/>
      <c r="WAF116" s="128"/>
      <c r="WAN116" s="128"/>
      <c r="WAO116" s="128"/>
      <c r="WAP116" s="128"/>
      <c r="WAQ116" s="128"/>
      <c r="WAR116" s="128"/>
      <c r="WAS116" s="128"/>
      <c r="WAT116" s="128"/>
      <c r="WAU116" s="128"/>
      <c r="WAV116" s="128"/>
      <c r="WAW116" s="128"/>
      <c r="WAX116" s="128"/>
      <c r="WAY116" s="128"/>
      <c r="WAZ116" s="128"/>
      <c r="WBA116" s="128"/>
      <c r="WKA116" s="128"/>
      <c r="WKB116" s="128"/>
      <c r="WKJ116" s="128"/>
      <c r="WKK116" s="128"/>
      <c r="WKL116" s="128"/>
      <c r="WKM116" s="128"/>
      <c r="WKN116" s="128"/>
      <c r="WKO116" s="128"/>
      <c r="WKP116" s="128"/>
      <c r="WKQ116" s="128"/>
      <c r="WKR116" s="128"/>
      <c r="WKS116" s="128"/>
      <c r="WKT116" s="128"/>
      <c r="WKU116" s="128"/>
      <c r="WKV116" s="128"/>
      <c r="WKW116" s="128"/>
      <c r="WTW116" s="128"/>
      <c r="WTX116" s="128"/>
      <c r="WUF116" s="128"/>
      <c r="WUG116" s="128"/>
      <c r="WUH116" s="128"/>
      <c r="WUI116" s="128"/>
      <c r="WUJ116" s="128"/>
      <c r="WUK116" s="128"/>
      <c r="WUL116" s="128"/>
      <c r="WUM116" s="128"/>
      <c r="WUN116" s="128"/>
      <c r="WUO116" s="128"/>
      <c r="WUP116" s="128"/>
      <c r="WUQ116" s="128"/>
      <c r="WUR116" s="128"/>
      <c r="WUS116" s="128"/>
    </row>
    <row r="117" spans="1:1009 1243:2033 2267:3057 3291:4081 4315:5105 5339:6129 6363:7153 7387:8177 8411:9201 9435:10225 10459:11249 11483:12273 12507:13297 13531:14321 14555:15345 15579:16113" ht="41.25" customHeight="1" outlineLevel="1">
      <c r="A117" s="137"/>
      <c r="B117" s="283" t="s">
        <v>443</v>
      </c>
      <c r="C117" s="248"/>
      <c r="D117" s="258"/>
      <c r="E117" s="257"/>
      <c r="F117" s="258"/>
      <c r="G117" s="245"/>
      <c r="H117" s="229">
        <f t="shared" si="6"/>
        <v>3237.6239999999998</v>
      </c>
      <c r="I117" s="247"/>
      <c r="J117" s="277">
        <f>3237624000/1000000</f>
        <v>3237.6239999999998</v>
      </c>
      <c r="K117" s="247"/>
      <c r="L117" s="247"/>
      <c r="M117" s="248"/>
      <c r="HK117" s="128"/>
      <c r="HL117" s="128"/>
      <c r="HT117" s="128"/>
      <c r="HU117" s="128"/>
      <c r="HV117" s="128"/>
      <c r="HW117" s="128"/>
      <c r="HX117" s="128"/>
      <c r="HY117" s="128"/>
      <c r="HZ117" s="128"/>
      <c r="IA117" s="128"/>
      <c r="IB117" s="128"/>
      <c r="IC117" s="128"/>
      <c r="ID117" s="128"/>
      <c r="IE117" s="128"/>
      <c r="IF117" s="128"/>
      <c r="IG117" s="128"/>
      <c r="RG117" s="128"/>
      <c r="RH117" s="128"/>
      <c r="RP117" s="128"/>
      <c r="RQ117" s="128"/>
      <c r="RR117" s="128"/>
      <c r="RS117" s="128"/>
      <c r="RT117" s="128"/>
      <c r="RU117" s="128"/>
      <c r="RV117" s="128"/>
      <c r="RW117" s="128"/>
      <c r="RX117" s="128"/>
      <c r="RY117" s="128"/>
      <c r="RZ117" s="128"/>
      <c r="SA117" s="128"/>
      <c r="SB117" s="128"/>
      <c r="SC117" s="128"/>
      <c r="ABC117" s="128"/>
      <c r="ABD117" s="128"/>
      <c r="ABL117" s="128"/>
      <c r="ABM117" s="128"/>
      <c r="ABN117" s="128"/>
      <c r="ABO117" s="128"/>
      <c r="ABP117" s="128"/>
      <c r="ABQ117" s="128"/>
      <c r="ABR117" s="128"/>
      <c r="ABS117" s="128"/>
      <c r="ABT117" s="128"/>
      <c r="ABU117" s="128"/>
      <c r="ABV117" s="128"/>
      <c r="ABW117" s="128"/>
      <c r="ABX117" s="128"/>
      <c r="ABY117" s="128"/>
      <c r="AKY117" s="128"/>
      <c r="AKZ117" s="128"/>
      <c r="ALH117" s="128"/>
      <c r="ALI117" s="128"/>
      <c r="ALJ117" s="128"/>
      <c r="ALK117" s="128"/>
      <c r="ALL117" s="128"/>
      <c r="ALM117" s="128"/>
      <c r="ALN117" s="128"/>
      <c r="ALO117" s="128"/>
      <c r="ALP117" s="128"/>
      <c r="ALQ117" s="128"/>
      <c r="ALR117" s="128"/>
      <c r="ALS117" s="128"/>
      <c r="ALT117" s="128"/>
      <c r="ALU117" s="128"/>
      <c r="AUU117" s="128"/>
      <c r="AUV117" s="128"/>
      <c r="AVD117" s="128"/>
      <c r="AVE117" s="128"/>
      <c r="AVF117" s="128"/>
      <c r="AVG117" s="128"/>
      <c r="AVH117" s="128"/>
      <c r="AVI117" s="128"/>
      <c r="AVJ117" s="128"/>
      <c r="AVK117" s="128"/>
      <c r="AVL117" s="128"/>
      <c r="AVM117" s="128"/>
      <c r="AVN117" s="128"/>
      <c r="AVO117" s="128"/>
      <c r="AVP117" s="128"/>
      <c r="AVQ117" s="128"/>
      <c r="BEQ117" s="128"/>
      <c r="BER117" s="128"/>
      <c r="BEZ117" s="128"/>
      <c r="BFA117" s="128"/>
      <c r="BFB117" s="128"/>
      <c r="BFC117" s="128"/>
      <c r="BFD117" s="128"/>
      <c r="BFE117" s="128"/>
      <c r="BFF117" s="128"/>
      <c r="BFG117" s="128"/>
      <c r="BFH117" s="128"/>
      <c r="BFI117" s="128"/>
      <c r="BFJ117" s="128"/>
      <c r="BFK117" s="128"/>
      <c r="BFL117" s="128"/>
      <c r="BFM117" s="128"/>
      <c r="BOM117" s="128"/>
      <c r="BON117" s="128"/>
      <c r="BOV117" s="128"/>
      <c r="BOW117" s="128"/>
      <c r="BOX117" s="128"/>
      <c r="BOY117" s="128"/>
      <c r="BOZ117" s="128"/>
      <c r="BPA117" s="128"/>
      <c r="BPB117" s="128"/>
      <c r="BPC117" s="128"/>
      <c r="BPD117" s="128"/>
      <c r="BPE117" s="128"/>
      <c r="BPF117" s="128"/>
      <c r="BPG117" s="128"/>
      <c r="BPH117" s="128"/>
      <c r="BPI117" s="128"/>
      <c r="BYI117" s="128"/>
      <c r="BYJ117" s="128"/>
      <c r="BYR117" s="128"/>
      <c r="BYS117" s="128"/>
      <c r="BYT117" s="128"/>
      <c r="BYU117" s="128"/>
      <c r="BYV117" s="128"/>
      <c r="BYW117" s="128"/>
      <c r="BYX117" s="128"/>
      <c r="BYY117" s="128"/>
      <c r="BYZ117" s="128"/>
      <c r="BZA117" s="128"/>
      <c r="BZB117" s="128"/>
      <c r="BZC117" s="128"/>
      <c r="BZD117" s="128"/>
      <c r="BZE117" s="128"/>
      <c r="CIE117" s="128"/>
      <c r="CIF117" s="128"/>
      <c r="CIN117" s="128"/>
      <c r="CIO117" s="128"/>
      <c r="CIP117" s="128"/>
      <c r="CIQ117" s="128"/>
      <c r="CIR117" s="128"/>
      <c r="CIS117" s="128"/>
      <c r="CIT117" s="128"/>
      <c r="CIU117" s="128"/>
      <c r="CIV117" s="128"/>
      <c r="CIW117" s="128"/>
      <c r="CIX117" s="128"/>
      <c r="CIY117" s="128"/>
      <c r="CIZ117" s="128"/>
      <c r="CJA117" s="128"/>
      <c r="CSA117" s="128"/>
      <c r="CSB117" s="128"/>
      <c r="CSJ117" s="128"/>
      <c r="CSK117" s="128"/>
      <c r="CSL117" s="128"/>
      <c r="CSM117" s="128"/>
      <c r="CSN117" s="128"/>
      <c r="CSO117" s="128"/>
      <c r="CSP117" s="128"/>
      <c r="CSQ117" s="128"/>
      <c r="CSR117" s="128"/>
      <c r="CSS117" s="128"/>
      <c r="CST117" s="128"/>
      <c r="CSU117" s="128"/>
      <c r="CSV117" s="128"/>
      <c r="CSW117" s="128"/>
      <c r="DBW117" s="128"/>
      <c r="DBX117" s="128"/>
      <c r="DCF117" s="128"/>
      <c r="DCG117" s="128"/>
      <c r="DCH117" s="128"/>
      <c r="DCI117" s="128"/>
      <c r="DCJ117" s="128"/>
      <c r="DCK117" s="128"/>
      <c r="DCL117" s="128"/>
      <c r="DCM117" s="128"/>
      <c r="DCN117" s="128"/>
      <c r="DCO117" s="128"/>
      <c r="DCP117" s="128"/>
      <c r="DCQ117" s="128"/>
      <c r="DCR117" s="128"/>
      <c r="DCS117" s="128"/>
      <c r="DLS117" s="128"/>
      <c r="DLT117" s="128"/>
      <c r="DMB117" s="128"/>
      <c r="DMC117" s="128"/>
      <c r="DMD117" s="128"/>
      <c r="DME117" s="128"/>
      <c r="DMF117" s="128"/>
      <c r="DMG117" s="128"/>
      <c r="DMH117" s="128"/>
      <c r="DMI117" s="128"/>
      <c r="DMJ117" s="128"/>
      <c r="DMK117" s="128"/>
      <c r="DML117" s="128"/>
      <c r="DMM117" s="128"/>
      <c r="DMN117" s="128"/>
      <c r="DMO117" s="128"/>
      <c r="DVO117" s="128"/>
      <c r="DVP117" s="128"/>
      <c r="DVX117" s="128"/>
      <c r="DVY117" s="128"/>
      <c r="DVZ117" s="128"/>
      <c r="DWA117" s="128"/>
      <c r="DWB117" s="128"/>
      <c r="DWC117" s="128"/>
      <c r="DWD117" s="128"/>
      <c r="DWE117" s="128"/>
      <c r="DWF117" s="128"/>
      <c r="DWG117" s="128"/>
      <c r="DWH117" s="128"/>
      <c r="DWI117" s="128"/>
      <c r="DWJ117" s="128"/>
      <c r="DWK117" s="128"/>
      <c r="EFK117" s="128"/>
      <c r="EFL117" s="128"/>
      <c r="EFT117" s="128"/>
      <c r="EFU117" s="128"/>
      <c r="EFV117" s="128"/>
      <c r="EFW117" s="128"/>
      <c r="EFX117" s="128"/>
      <c r="EFY117" s="128"/>
      <c r="EFZ117" s="128"/>
      <c r="EGA117" s="128"/>
      <c r="EGB117" s="128"/>
      <c r="EGC117" s="128"/>
      <c r="EGD117" s="128"/>
      <c r="EGE117" s="128"/>
      <c r="EGF117" s="128"/>
      <c r="EGG117" s="128"/>
      <c r="EPG117" s="128"/>
      <c r="EPH117" s="128"/>
      <c r="EPP117" s="128"/>
      <c r="EPQ117" s="128"/>
      <c r="EPR117" s="128"/>
      <c r="EPS117" s="128"/>
      <c r="EPT117" s="128"/>
      <c r="EPU117" s="128"/>
      <c r="EPV117" s="128"/>
      <c r="EPW117" s="128"/>
      <c r="EPX117" s="128"/>
      <c r="EPY117" s="128"/>
      <c r="EPZ117" s="128"/>
      <c r="EQA117" s="128"/>
      <c r="EQB117" s="128"/>
      <c r="EQC117" s="128"/>
      <c r="EZC117" s="128"/>
      <c r="EZD117" s="128"/>
      <c r="EZL117" s="128"/>
      <c r="EZM117" s="128"/>
      <c r="EZN117" s="128"/>
      <c r="EZO117" s="128"/>
      <c r="EZP117" s="128"/>
      <c r="EZQ117" s="128"/>
      <c r="EZR117" s="128"/>
      <c r="EZS117" s="128"/>
      <c r="EZT117" s="128"/>
      <c r="EZU117" s="128"/>
      <c r="EZV117" s="128"/>
      <c r="EZW117" s="128"/>
      <c r="EZX117" s="128"/>
      <c r="EZY117" s="128"/>
      <c r="FIY117" s="128"/>
      <c r="FIZ117" s="128"/>
      <c r="FJH117" s="128"/>
      <c r="FJI117" s="128"/>
      <c r="FJJ117" s="128"/>
      <c r="FJK117" s="128"/>
      <c r="FJL117" s="128"/>
      <c r="FJM117" s="128"/>
      <c r="FJN117" s="128"/>
      <c r="FJO117" s="128"/>
      <c r="FJP117" s="128"/>
      <c r="FJQ117" s="128"/>
      <c r="FJR117" s="128"/>
      <c r="FJS117" s="128"/>
      <c r="FJT117" s="128"/>
      <c r="FJU117" s="128"/>
      <c r="FSU117" s="128"/>
      <c r="FSV117" s="128"/>
      <c r="FTD117" s="128"/>
      <c r="FTE117" s="128"/>
      <c r="FTF117" s="128"/>
      <c r="FTG117" s="128"/>
      <c r="FTH117" s="128"/>
      <c r="FTI117" s="128"/>
      <c r="FTJ117" s="128"/>
      <c r="FTK117" s="128"/>
      <c r="FTL117" s="128"/>
      <c r="FTM117" s="128"/>
      <c r="FTN117" s="128"/>
      <c r="FTO117" s="128"/>
      <c r="FTP117" s="128"/>
      <c r="FTQ117" s="128"/>
      <c r="GCQ117" s="128"/>
      <c r="GCR117" s="128"/>
      <c r="GCZ117" s="128"/>
      <c r="GDA117" s="128"/>
      <c r="GDB117" s="128"/>
      <c r="GDC117" s="128"/>
      <c r="GDD117" s="128"/>
      <c r="GDE117" s="128"/>
      <c r="GDF117" s="128"/>
      <c r="GDG117" s="128"/>
      <c r="GDH117" s="128"/>
      <c r="GDI117" s="128"/>
      <c r="GDJ117" s="128"/>
      <c r="GDK117" s="128"/>
      <c r="GDL117" s="128"/>
      <c r="GDM117" s="128"/>
      <c r="GMM117" s="128"/>
      <c r="GMN117" s="128"/>
      <c r="GMV117" s="128"/>
      <c r="GMW117" s="128"/>
      <c r="GMX117" s="128"/>
      <c r="GMY117" s="128"/>
      <c r="GMZ117" s="128"/>
      <c r="GNA117" s="128"/>
      <c r="GNB117" s="128"/>
      <c r="GNC117" s="128"/>
      <c r="GND117" s="128"/>
      <c r="GNE117" s="128"/>
      <c r="GNF117" s="128"/>
      <c r="GNG117" s="128"/>
      <c r="GNH117" s="128"/>
      <c r="GNI117" s="128"/>
      <c r="GWI117" s="128"/>
      <c r="GWJ117" s="128"/>
      <c r="GWR117" s="128"/>
      <c r="GWS117" s="128"/>
      <c r="GWT117" s="128"/>
      <c r="GWU117" s="128"/>
      <c r="GWV117" s="128"/>
      <c r="GWW117" s="128"/>
      <c r="GWX117" s="128"/>
      <c r="GWY117" s="128"/>
      <c r="GWZ117" s="128"/>
      <c r="GXA117" s="128"/>
      <c r="GXB117" s="128"/>
      <c r="GXC117" s="128"/>
      <c r="GXD117" s="128"/>
      <c r="GXE117" s="128"/>
      <c r="HGE117" s="128"/>
      <c r="HGF117" s="128"/>
      <c r="HGN117" s="128"/>
      <c r="HGO117" s="128"/>
      <c r="HGP117" s="128"/>
      <c r="HGQ117" s="128"/>
      <c r="HGR117" s="128"/>
      <c r="HGS117" s="128"/>
      <c r="HGT117" s="128"/>
      <c r="HGU117" s="128"/>
      <c r="HGV117" s="128"/>
      <c r="HGW117" s="128"/>
      <c r="HGX117" s="128"/>
      <c r="HGY117" s="128"/>
      <c r="HGZ117" s="128"/>
      <c r="HHA117" s="128"/>
      <c r="HQA117" s="128"/>
      <c r="HQB117" s="128"/>
      <c r="HQJ117" s="128"/>
      <c r="HQK117" s="128"/>
      <c r="HQL117" s="128"/>
      <c r="HQM117" s="128"/>
      <c r="HQN117" s="128"/>
      <c r="HQO117" s="128"/>
      <c r="HQP117" s="128"/>
      <c r="HQQ117" s="128"/>
      <c r="HQR117" s="128"/>
      <c r="HQS117" s="128"/>
      <c r="HQT117" s="128"/>
      <c r="HQU117" s="128"/>
      <c r="HQV117" s="128"/>
      <c r="HQW117" s="128"/>
      <c r="HZW117" s="128"/>
      <c r="HZX117" s="128"/>
      <c r="IAF117" s="128"/>
      <c r="IAG117" s="128"/>
      <c r="IAH117" s="128"/>
      <c r="IAI117" s="128"/>
      <c r="IAJ117" s="128"/>
      <c r="IAK117" s="128"/>
      <c r="IAL117" s="128"/>
      <c r="IAM117" s="128"/>
      <c r="IAN117" s="128"/>
      <c r="IAO117" s="128"/>
      <c r="IAP117" s="128"/>
      <c r="IAQ117" s="128"/>
      <c r="IAR117" s="128"/>
      <c r="IAS117" s="128"/>
      <c r="IJS117" s="128"/>
      <c r="IJT117" s="128"/>
      <c r="IKB117" s="128"/>
      <c r="IKC117" s="128"/>
      <c r="IKD117" s="128"/>
      <c r="IKE117" s="128"/>
      <c r="IKF117" s="128"/>
      <c r="IKG117" s="128"/>
      <c r="IKH117" s="128"/>
      <c r="IKI117" s="128"/>
      <c r="IKJ117" s="128"/>
      <c r="IKK117" s="128"/>
      <c r="IKL117" s="128"/>
      <c r="IKM117" s="128"/>
      <c r="IKN117" s="128"/>
      <c r="IKO117" s="128"/>
      <c r="ITO117" s="128"/>
      <c r="ITP117" s="128"/>
      <c r="ITX117" s="128"/>
      <c r="ITY117" s="128"/>
      <c r="ITZ117" s="128"/>
      <c r="IUA117" s="128"/>
      <c r="IUB117" s="128"/>
      <c r="IUC117" s="128"/>
      <c r="IUD117" s="128"/>
      <c r="IUE117" s="128"/>
      <c r="IUF117" s="128"/>
      <c r="IUG117" s="128"/>
      <c r="IUH117" s="128"/>
      <c r="IUI117" s="128"/>
      <c r="IUJ117" s="128"/>
      <c r="IUK117" s="128"/>
      <c r="JDK117" s="128"/>
      <c r="JDL117" s="128"/>
      <c r="JDT117" s="128"/>
      <c r="JDU117" s="128"/>
      <c r="JDV117" s="128"/>
      <c r="JDW117" s="128"/>
      <c r="JDX117" s="128"/>
      <c r="JDY117" s="128"/>
      <c r="JDZ117" s="128"/>
      <c r="JEA117" s="128"/>
      <c r="JEB117" s="128"/>
      <c r="JEC117" s="128"/>
      <c r="JED117" s="128"/>
      <c r="JEE117" s="128"/>
      <c r="JEF117" s="128"/>
      <c r="JEG117" s="128"/>
      <c r="JNG117" s="128"/>
      <c r="JNH117" s="128"/>
      <c r="JNP117" s="128"/>
      <c r="JNQ117" s="128"/>
      <c r="JNR117" s="128"/>
      <c r="JNS117" s="128"/>
      <c r="JNT117" s="128"/>
      <c r="JNU117" s="128"/>
      <c r="JNV117" s="128"/>
      <c r="JNW117" s="128"/>
      <c r="JNX117" s="128"/>
      <c r="JNY117" s="128"/>
      <c r="JNZ117" s="128"/>
      <c r="JOA117" s="128"/>
      <c r="JOB117" s="128"/>
      <c r="JOC117" s="128"/>
      <c r="JXC117" s="128"/>
      <c r="JXD117" s="128"/>
      <c r="JXL117" s="128"/>
      <c r="JXM117" s="128"/>
      <c r="JXN117" s="128"/>
      <c r="JXO117" s="128"/>
      <c r="JXP117" s="128"/>
      <c r="JXQ117" s="128"/>
      <c r="JXR117" s="128"/>
      <c r="JXS117" s="128"/>
      <c r="JXT117" s="128"/>
      <c r="JXU117" s="128"/>
      <c r="JXV117" s="128"/>
      <c r="JXW117" s="128"/>
      <c r="JXX117" s="128"/>
      <c r="JXY117" s="128"/>
      <c r="KGY117" s="128"/>
      <c r="KGZ117" s="128"/>
      <c r="KHH117" s="128"/>
      <c r="KHI117" s="128"/>
      <c r="KHJ117" s="128"/>
      <c r="KHK117" s="128"/>
      <c r="KHL117" s="128"/>
      <c r="KHM117" s="128"/>
      <c r="KHN117" s="128"/>
      <c r="KHO117" s="128"/>
      <c r="KHP117" s="128"/>
      <c r="KHQ117" s="128"/>
      <c r="KHR117" s="128"/>
      <c r="KHS117" s="128"/>
      <c r="KHT117" s="128"/>
      <c r="KHU117" s="128"/>
      <c r="KQU117" s="128"/>
      <c r="KQV117" s="128"/>
      <c r="KRD117" s="128"/>
      <c r="KRE117" s="128"/>
      <c r="KRF117" s="128"/>
      <c r="KRG117" s="128"/>
      <c r="KRH117" s="128"/>
      <c r="KRI117" s="128"/>
      <c r="KRJ117" s="128"/>
      <c r="KRK117" s="128"/>
      <c r="KRL117" s="128"/>
      <c r="KRM117" s="128"/>
      <c r="KRN117" s="128"/>
      <c r="KRO117" s="128"/>
      <c r="KRP117" s="128"/>
      <c r="KRQ117" s="128"/>
      <c r="LAQ117" s="128"/>
      <c r="LAR117" s="128"/>
      <c r="LAZ117" s="128"/>
      <c r="LBA117" s="128"/>
      <c r="LBB117" s="128"/>
      <c r="LBC117" s="128"/>
      <c r="LBD117" s="128"/>
      <c r="LBE117" s="128"/>
      <c r="LBF117" s="128"/>
      <c r="LBG117" s="128"/>
      <c r="LBH117" s="128"/>
      <c r="LBI117" s="128"/>
      <c r="LBJ117" s="128"/>
      <c r="LBK117" s="128"/>
      <c r="LBL117" s="128"/>
      <c r="LBM117" s="128"/>
      <c r="LKM117" s="128"/>
      <c r="LKN117" s="128"/>
      <c r="LKV117" s="128"/>
      <c r="LKW117" s="128"/>
      <c r="LKX117" s="128"/>
      <c r="LKY117" s="128"/>
      <c r="LKZ117" s="128"/>
      <c r="LLA117" s="128"/>
      <c r="LLB117" s="128"/>
      <c r="LLC117" s="128"/>
      <c r="LLD117" s="128"/>
      <c r="LLE117" s="128"/>
      <c r="LLF117" s="128"/>
      <c r="LLG117" s="128"/>
      <c r="LLH117" s="128"/>
      <c r="LLI117" s="128"/>
      <c r="LUI117" s="128"/>
      <c r="LUJ117" s="128"/>
      <c r="LUR117" s="128"/>
      <c r="LUS117" s="128"/>
      <c r="LUT117" s="128"/>
      <c r="LUU117" s="128"/>
      <c r="LUV117" s="128"/>
      <c r="LUW117" s="128"/>
      <c r="LUX117" s="128"/>
      <c r="LUY117" s="128"/>
      <c r="LUZ117" s="128"/>
      <c r="LVA117" s="128"/>
      <c r="LVB117" s="128"/>
      <c r="LVC117" s="128"/>
      <c r="LVD117" s="128"/>
      <c r="LVE117" s="128"/>
      <c r="MEE117" s="128"/>
      <c r="MEF117" s="128"/>
      <c r="MEN117" s="128"/>
      <c r="MEO117" s="128"/>
      <c r="MEP117" s="128"/>
      <c r="MEQ117" s="128"/>
      <c r="MER117" s="128"/>
      <c r="MES117" s="128"/>
      <c r="MET117" s="128"/>
      <c r="MEU117" s="128"/>
      <c r="MEV117" s="128"/>
      <c r="MEW117" s="128"/>
      <c r="MEX117" s="128"/>
      <c r="MEY117" s="128"/>
      <c r="MEZ117" s="128"/>
      <c r="MFA117" s="128"/>
      <c r="MOA117" s="128"/>
      <c r="MOB117" s="128"/>
      <c r="MOJ117" s="128"/>
      <c r="MOK117" s="128"/>
      <c r="MOL117" s="128"/>
      <c r="MOM117" s="128"/>
      <c r="MON117" s="128"/>
      <c r="MOO117" s="128"/>
      <c r="MOP117" s="128"/>
      <c r="MOQ117" s="128"/>
      <c r="MOR117" s="128"/>
      <c r="MOS117" s="128"/>
      <c r="MOT117" s="128"/>
      <c r="MOU117" s="128"/>
      <c r="MOV117" s="128"/>
      <c r="MOW117" s="128"/>
      <c r="MXW117" s="128"/>
      <c r="MXX117" s="128"/>
      <c r="MYF117" s="128"/>
      <c r="MYG117" s="128"/>
      <c r="MYH117" s="128"/>
      <c r="MYI117" s="128"/>
      <c r="MYJ117" s="128"/>
      <c r="MYK117" s="128"/>
      <c r="MYL117" s="128"/>
      <c r="MYM117" s="128"/>
      <c r="MYN117" s="128"/>
      <c r="MYO117" s="128"/>
      <c r="MYP117" s="128"/>
      <c r="MYQ117" s="128"/>
      <c r="MYR117" s="128"/>
      <c r="MYS117" s="128"/>
      <c r="NHS117" s="128"/>
      <c r="NHT117" s="128"/>
      <c r="NIB117" s="128"/>
      <c r="NIC117" s="128"/>
      <c r="NID117" s="128"/>
      <c r="NIE117" s="128"/>
      <c r="NIF117" s="128"/>
      <c r="NIG117" s="128"/>
      <c r="NIH117" s="128"/>
      <c r="NII117" s="128"/>
      <c r="NIJ117" s="128"/>
      <c r="NIK117" s="128"/>
      <c r="NIL117" s="128"/>
      <c r="NIM117" s="128"/>
      <c r="NIN117" s="128"/>
      <c r="NIO117" s="128"/>
      <c r="NRO117" s="128"/>
      <c r="NRP117" s="128"/>
      <c r="NRX117" s="128"/>
      <c r="NRY117" s="128"/>
      <c r="NRZ117" s="128"/>
      <c r="NSA117" s="128"/>
      <c r="NSB117" s="128"/>
      <c r="NSC117" s="128"/>
      <c r="NSD117" s="128"/>
      <c r="NSE117" s="128"/>
      <c r="NSF117" s="128"/>
      <c r="NSG117" s="128"/>
      <c r="NSH117" s="128"/>
      <c r="NSI117" s="128"/>
      <c r="NSJ117" s="128"/>
      <c r="NSK117" s="128"/>
      <c r="OBK117" s="128"/>
      <c r="OBL117" s="128"/>
      <c r="OBT117" s="128"/>
      <c r="OBU117" s="128"/>
      <c r="OBV117" s="128"/>
      <c r="OBW117" s="128"/>
      <c r="OBX117" s="128"/>
      <c r="OBY117" s="128"/>
      <c r="OBZ117" s="128"/>
      <c r="OCA117" s="128"/>
      <c r="OCB117" s="128"/>
      <c r="OCC117" s="128"/>
      <c r="OCD117" s="128"/>
      <c r="OCE117" s="128"/>
      <c r="OCF117" s="128"/>
      <c r="OCG117" s="128"/>
      <c r="OLG117" s="128"/>
      <c r="OLH117" s="128"/>
      <c r="OLP117" s="128"/>
      <c r="OLQ117" s="128"/>
      <c r="OLR117" s="128"/>
      <c r="OLS117" s="128"/>
      <c r="OLT117" s="128"/>
      <c r="OLU117" s="128"/>
      <c r="OLV117" s="128"/>
      <c r="OLW117" s="128"/>
      <c r="OLX117" s="128"/>
      <c r="OLY117" s="128"/>
      <c r="OLZ117" s="128"/>
      <c r="OMA117" s="128"/>
      <c r="OMB117" s="128"/>
      <c r="OMC117" s="128"/>
      <c r="OVC117" s="128"/>
      <c r="OVD117" s="128"/>
      <c r="OVL117" s="128"/>
      <c r="OVM117" s="128"/>
      <c r="OVN117" s="128"/>
      <c r="OVO117" s="128"/>
      <c r="OVP117" s="128"/>
      <c r="OVQ117" s="128"/>
      <c r="OVR117" s="128"/>
      <c r="OVS117" s="128"/>
      <c r="OVT117" s="128"/>
      <c r="OVU117" s="128"/>
      <c r="OVV117" s="128"/>
      <c r="OVW117" s="128"/>
      <c r="OVX117" s="128"/>
      <c r="OVY117" s="128"/>
      <c r="PEY117" s="128"/>
      <c r="PEZ117" s="128"/>
      <c r="PFH117" s="128"/>
      <c r="PFI117" s="128"/>
      <c r="PFJ117" s="128"/>
      <c r="PFK117" s="128"/>
      <c r="PFL117" s="128"/>
      <c r="PFM117" s="128"/>
      <c r="PFN117" s="128"/>
      <c r="PFO117" s="128"/>
      <c r="PFP117" s="128"/>
      <c r="PFQ117" s="128"/>
      <c r="PFR117" s="128"/>
      <c r="PFS117" s="128"/>
      <c r="PFT117" s="128"/>
      <c r="PFU117" s="128"/>
      <c r="POU117" s="128"/>
      <c r="POV117" s="128"/>
      <c r="PPD117" s="128"/>
      <c r="PPE117" s="128"/>
      <c r="PPF117" s="128"/>
      <c r="PPG117" s="128"/>
      <c r="PPH117" s="128"/>
      <c r="PPI117" s="128"/>
      <c r="PPJ117" s="128"/>
      <c r="PPK117" s="128"/>
      <c r="PPL117" s="128"/>
      <c r="PPM117" s="128"/>
      <c r="PPN117" s="128"/>
      <c r="PPO117" s="128"/>
      <c r="PPP117" s="128"/>
      <c r="PPQ117" s="128"/>
      <c r="PYQ117" s="128"/>
      <c r="PYR117" s="128"/>
      <c r="PYZ117" s="128"/>
      <c r="PZA117" s="128"/>
      <c r="PZB117" s="128"/>
      <c r="PZC117" s="128"/>
      <c r="PZD117" s="128"/>
      <c r="PZE117" s="128"/>
      <c r="PZF117" s="128"/>
      <c r="PZG117" s="128"/>
      <c r="PZH117" s="128"/>
      <c r="PZI117" s="128"/>
      <c r="PZJ117" s="128"/>
      <c r="PZK117" s="128"/>
      <c r="PZL117" s="128"/>
      <c r="PZM117" s="128"/>
      <c r="QIM117" s="128"/>
      <c r="QIN117" s="128"/>
      <c r="QIV117" s="128"/>
      <c r="QIW117" s="128"/>
      <c r="QIX117" s="128"/>
      <c r="QIY117" s="128"/>
      <c r="QIZ117" s="128"/>
      <c r="QJA117" s="128"/>
      <c r="QJB117" s="128"/>
      <c r="QJC117" s="128"/>
      <c r="QJD117" s="128"/>
      <c r="QJE117" s="128"/>
      <c r="QJF117" s="128"/>
      <c r="QJG117" s="128"/>
      <c r="QJH117" s="128"/>
      <c r="QJI117" s="128"/>
      <c r="QSI117" s="128"/>
      <c r="QSJ117" s="128"/>
      <c r="QSR117" s="128"/>
      <c r="QSS117" s="128"/>
      <c r="QST117" s="128"/>
      <c r="QSU117" s="128"/>
      <c r="QSV117" s="128"/>
      <c r="QSW117" s="128"/>
      <c r="QSX117" s="128"/>
      <c r="QSY117" s="128"/>
      <c r="QSZ117" s="128"/>
      <c r="QTA117" s="128"/>
      <c r="QTB117" s="128"/>
      <c r="QTC117" s="128"/>
      <c r="QTD117" s="128"/>
      <c r="QTE117" s="128"/>
      <c r="RCE117" s="128"/>
      <c r="RCF117" s="128"/>
      <c r="RCN117" s="128"/>
      <c r="RCO117" s="128"/>
      <c r="RCP117" s="128"/>
      <c r="RCQ117" s="128"/>
      <c r="RCR117" s="128"/>
      <c r="RCS117" s="128"/>
      <c r="RCT117" s="128"/>
      <c r="RCU117" s="128"/>
      <c r="RCV117" s="128"/>
      <c r="RCW117" s="128"/>
      <c r="RCX117" s="128"/>
      <c r="RCY117" s="128"/>
      <c r="RCZ117" s="128"/>
      <c r="RDA117" s="128"/>
      <c r="RMA117" s="128"/>
      <c r="RMB117" s="128"/>
      <c r="RMJ117" s="128"/>
      <c r="RMK117" s="128"/>
      <c r="RML117" s="128"/>
      <c r="RMM117" s="128"/>
      <c r="RMN117" s="128"/>
      <c r="RMO117" s="128"/>
      <c r="RMP117" s="128"/>
      <c r="RMQ117" s="128"/>
      <c r="RMR117" s="128"/>
      <c r="RMS117" s="128"/>
      <c r="RMT117" s="128"/>
      <c r="RMU117" s="128"/>
      <c r="RMV117" s="128"/>
      <c r="RMW117" s="128"/>
      <c r="RVW117" s="128"/>
      <c r="RVX117" s="128"/>
      <c r="RWF117" s="128"/>
      <c r="RWG117" s="128"/>
      <c r="RWH117" s="128"/>
      <c r="RWI117" s="128"/>
      <c r="RWJ117" s="128"/>
      <c r="RWK117" s="128"/>
      <c r="RWL117" s="128"/>
      <c r="RWM117" s="128"/>
      <c r="RWN117" s="128"/>
      <c r="RWO117" s="128"/>
      <c r="RWP117" s="128"/>
      <c r="RWQ117" s="128"/>
      <c r="RWR117" s="128"/>
      <c r="RWS117" s="128"/>
      <c r="SFS117" s="128"/>
      <c r="SFT117" s="128"/>
      <c r="SGB117" s="128"/>
      <c r="SGC117" s="128"/>
      <c r="SGD117" s="128"/>
      <c r="SGE117" s="128"/>
      <c r="SGF117" s="128"/>
      <c r="SGG117" s="128"/>
      <c r="SGH117" s="128"/>
      <c r="SGI117" s="128"/>
      <c r="SGJ117" s="128"/>
      <c r="SGK117" s="128"/>
      <c r="SGL117" s="128"/>
      <c r="SGM117" s="128"/>
      <c r="SGN117" s="128"/>
      <c r="SGO117" s="128"/>
      <c r="SPO117" s="128"/>
      <c r="SPP117" s="128"/>
      <c r="SPX117" s="128"/>
      <c r="SPY117" s="128"/>
      <c r="SPZ117" s="128"/>
      <c r="SQA117" s="128"/>
      <c r="SQB117" s="128"/>
      <c r="SQC117" s="128"/>
      <c r="SQD117" s="128"/>
      <c r="SQE117" s="128"/>
      <c r="SQF117" s="128"/>
      <c r="SQG117" s="128"/>
      <c r="SQH117" s="128"/>
      <c r="SQI117" s="128"/>
      <c r="SQJ117" s="128"/>
      <c r="SQK117" s="128"/>
      <c r="SZK117" s="128"/>
      <c r="SZL117" s="128"/>
      <c r="SZT117" s="128"/>
      <c r="SZU117" s="128"/>
      <c r="SZV117" s="128"/>
      <c r="SZW117" s="128"/>
      <c r="SZX117" s="128"/>
      <c r="SZY117" s="128"/>
      <c r="SZZ117" s="128"/>
      <c r="TAA117" s="128"/>
      <c r="TAB117" s="128"/>
      <c r="TAC117" s="128"/>
      <c r="TAD117" s="128"/>
      <c r="TAE117" s="128"/>
      <c r="TAF117" s="128"/>
      <c r="TAG117" s="128"/>
      <c r="TJG117" s="128"/>
      <c r="TJH117" s="128"/>
      <c r="TJP117" s="128"/>
      <c r="TJQ117" s="128"/>
      <c r="TJR117" s="128"/>
      <c r="TJS117" s="128"/>
      <c r="TJT117" s="128"/>
      <c r="TJU117" s="128"/>
      <c r="TJV117" s="128"/>
      <c r="TJW117" s="128"/>
      <c r="TJX117" s="128"/>
      <c r="TJY117" s="128"/>
      <c r="TJZ117" s="128"/>
      <c r="TKA117" s="128"/>
      <c r="TKB117" s="128"/>
      <c r="TKC117" s="128"/>
      <c r="TTC117" s="128"/>
      <c r="TTD117" s="128"/>
      <c r="TTL117" s="128"/>
      <c r="TTM117" s="128"/>
      <c r="TTN117" s="128"/>
      <c r="TTO117" s="128"/>
      <c r="TTP117" s="128"/>
      <c r="TTQ117" s="128"/>
      <c r="TTR117" s="128"/>
      <c r="TTS117" s="128"/>
      <c r="TTT117" s="128"/>
      <c r="TTU117" s="128"/>
      <c r="TTV117" s="128"/>
      <c r="TTW117" s="128"/>
      <c r="TTX117" s="128"/>
      <c r="TTY117" s="128"/>
      <c r="UCY117" s="128"/>
      <c r="UCZ117" s="128"/>
      <c r="UDH117" s="128"/>
      <c r="UDI117" s="128"/>
      <c r="UDJ117" s="128"/>
      <c r="UDK117" s="128"/>
      <c r="UDL117" s="128"/>
      <c r="UDM117" s="128"/>
      <c r="UDN117" s="128"/>
      <c r="UDO117" s="128"/>
      <c r="UDP117" s="128"/>
      <c r="UDQ117" s="128"/>
      <c r="UDR117" s="128"/>
      <c r="UDS117" s="128"/>
      <c r="UDT117" s="128"/>
      <c r="UDU117" s="128"/>
      <c r="UMU117" s="128"/>
      <c r="UMV117" s="128"/>
      <c r="UND117" s="128"/>
      <c r="UNE117" s="128"/>
      <c r="UNF117" s="128"/>
      <c r="UNG117" s="128"/>
      <c r="UNH117" s="128"/>
      <c r="UNI117" s="128"/>
      <c r="UNJ117" s="128"/>
      <c r="UNK117" s="128"/>
      <c r="UNL117" s="128"/>
      <c r="UNM117" s="128"/>
      <c r="UNN117" s="128"/>
      <c r="UNO117" s="128"/>
      <c r="UNP117" s="128"/>
      <c r="UNQ117" s="128"/>
      <c r="UWQ117" s="128"/>
      <c r="UWR117" s="128"/>
      <c r="UWZ117" s="128"/>
      <c r="UXA117" s="128"/>
      <c r="UXB117" s="128"/>
      <c r="UXC117" s="128"/>
      <c r="UXD117" s="128"/>
      <c r="UXE117" s="128"/>
      <c r="UXF117" s="128"/>
      <c r="UXG117" s="128"/>
      <c r="UXH117" s="128"/>
      <c r="UXI117" s="128"/>
      <c r="UXJ117" s="128"/>
      <c r="UXK117" s="128"/>
      <c r="UXL117" s="128"/>
      <c r="UXM117" s="128"/>
      <c r="VGM117" s="128"/>
      <c r="VGN117" s="128"/>
      <c r="VGV117" s="128"/>
      <c r="VGW117" s="128"/>
      <c r="VGX117" s="128"/>
      <c r="VGY117" s="128"/>
      <c r="VGZ117" s="128"/>
      <c r="VHA117" s="128"/>
      <c r="VHB117" s="128"/>
      <c r="VHC117" s="128"/>
      <c r="VHD117" s="128"/>
      <c r="VHE117" s="128"/>
      <c r="VHF117" s="128"/>
      <c r="VHG117" s="128"/>
      <c r="VHH117" s="128"/>
      <c r="VHI117" s="128"/>
      <c r="VQI117" s="128"/>
      <c r="VQJ117" s="128"/>
      <c r="VQR117" s="128"/>
      <c r="VQS117" s="128"/>
      <c r="VQT117" s="128"/>
      <c r="VQU117" s="128"/>
      <c r="VQV117" s="128"/>
      <c r="VQW117" s="128"/>
      <c r="VQX117" s="128"/>
      <c r="VQY117" s="128"/>
      <c r="VQZ117" s="128"/>
      <c r="VRA117" s="128"/>
      <c r="VRB117" s="128"/>
      <c r="VRC117" s="128"/>
      <c r="VRD117" s="128"/>
      <c r="VRE117" s="128"/>
      <c r="WAE117" s="128"/>
      <c r="WAF117" s="128"/>
      <c r="WAN117" s="128"/>
      <c r="WAO117" s="128"/>
      <c r="WAP117" s="128"/>
      <c r="WAQ117" s="128"/>
      <c r="WAR117" s="128"/>
      <c r="WAS117" s="128"/>
      <c r="WAT117" s="128"/>
      <c r="WAU117" s="128"/>
      <c r="WAV117" s="128"/>
      <c r="WAW117" s="128"/>
      <c r="WAX117" s="128"/>
      <c r="WAY117" s="128"/>
      <c r="WAZ117" s="128"/>
      <c r="WBA117" s="128"/>
      <c r="WKA117" s="128"/>
      <c r="WKB117" s="128"/>
      <c r="WKJ117" s="128"/>
      <c r="WKK117" s="128"/>
      <c r="WKL117" s="128"/>
      <c r="WKM117" s="128"/>
      <c r="WKN117" s="128"/>
      <c r="WKO117" s="128"/>
      <c r="WKP117" s="128"/>
      <c r="WKQ117" s="128"/>
      <c r="WKR117" s="128"/>
      <c r="WKS117" s="128"/>
      <c r="WKT117" s="128"/>
      <c r="WKU117" s="128"/>
      <c r="WKV117" s="128"/>
      <c r="WKW117" s="128"/>
      <c r="WTW117" s="128"/>
      <c r="WTX117" s="128"/>
      <c r="WUF117" s="128"/>
      <c r="WUG117" s="128"/>
      <c r="WUH117" s="128"/>
      <c r="WUI117" s="128"/>
      <c r="WUJ117" s="128"/>
      <c r="WUK117" s="128"/>
      <c r="WUL117" s="128"/>
      <c r="WUM117" s="128"/>
      <c r="WUN117" s="128"/>
      <c r="WUO117" s="128"/>
      <c r="WUP117" s="128"/>
      <c r="WUQ117" s="128"/>
      <c r="WUR117" s="128"/>
      <c r="WUS117" s="128"/>
    </row>
    <row r="118" spans="1:1009 1243:2033 2267:3057 3291:4081 4315:5105 5339:6129 6363:7153 7387:8177 8411:9201 9435:10225 10459:11249 11483:12273 12507:13297 13531:14321 14555:15345 15579:16113" ht="41.25" customHeight="1" outlineLevel="1">
      <c r="A118" s="137"/>
      <c r="B118" s="283" t="s">
        <v>436</v>
      </c>
      <c r="C118" s="248"/>
      <c r="D118" s="258"/>
      <c r="E118" s="257"/>
      <c r="F118" s="258"/>
      <c r="G118" s="245"/>
      <c r="H118" s="229">
        <f t="shared" si="6"/>
        <v>157.76</v>
      </c>
      <c r="I118" s="247"/>
      <c r="J118" s="277">
        <f>(29952000+127808000)/1000000</f>
        <v>157.76</v>
      </c>
      <c r="K118" s="247"/>
      <c r="L118" s="247"/>
      <c r="M118" s="248"/>
      <c r="HK118" s="128"/>
      <c r="HL118" s="128"/>
      <c r="HT118" s="128"/>
      <c r="HU118" s="128"/>
      <c r="HV118" s="128"/>
      <c r="HW118" s="128"/>
      <c r="HX118" s="128"/>
      <c r="HY118" s="128"/>
      <c r="HZ118" s="128"/>
      <c r="IA118" s="128"/>
      <c r="IB118" s="128"/>
      <c r="IC118" s="128"/>
      <c r="ID118" s="128"/>
      <c r="IE118" s="128"/>
      <c r="IF118" s="128"/>
      <c r="IG118" s="128"/>
      <c r="RG118" s="128"/>
      <c r="RH118" s="128"/>
      <c r="RP118" s="128"/>
      <c r="RQ118" s="128"/>
      <c r="RR118" s="128"/>
      <c r="RS118" s="128"/>
      <c r="RT118" s="128"/>
      <c r="RU118" s="128"/>
      <c r="RV118" s="128"/>
      <c r="RW118" s="128"/>
      <c r="RX118" s="128"/>
      <c r="RY118" s="128"/>
      <c r="RZ118" s="128"/>
      <c r="SA118" s="128"/>
      <c r="SB118" s="128"/>
      <c r="SC118" s="128"/>
      <c r="ABC118" s="128"/>
      <c r="ABD118" s="128"/>
      <c r="ABL118" s="128"/>
      <c r="ABM118" s="128"/>
      <c r="ABN118" s="128"/>
      <c r="ABO118" s="128"/>
      <c r="ABP118" s="128"/>
      <c r="ABQ118" s="128"/>
      <c r="ABR118" s="128"/>
      <c r="ABS118" s="128"/>
      <c r="ABT118" s="128"/>
      <c r="ABU118" s="128"/>
      <c r="ABV118" s="128"/>
      <c r="ABW118" s="128"/>
      <c r="ABX118" s="128"/>
      <c r="ABY118" s="128"/>
      <c r="AKY118" s="128"/>
      <c r="AKZ118" s="128"/>
      <c r="ALH118" s="128"/>
      <c r="ALI118" s="128"/>
      <c r="ALJ118" s="128"/>
      <c r="ALK118" s="128"/>
      <c r="ALL118" s="128"/>
      <c r="ALM118" s="128"/>
      <c r="ALN118" s="128"/>
      <c r="ALO118" s="128"/>
      <c r="ALP118" s="128"/>
      <c r="ALQ118" s="128"/>
      <c r="ALR118" s="128"/>
      <c r="ALS118" s="128"/>
      <c r="ALT118" s="128"/>
      <c r="ALU118" s="128"/>
      <c r="AUU118" s="128"/>
      <c r="AUV118" s="128"/>
      <c r="AVD118" s="128"/>
      <c r="AVE118" s="128"/>
      <c r="AVF118" s="128"/>
      <c r="AVG118" s="128"/>
      <c r="AVH118" s="128"/>
      <c r="AVI118" s="128"/>
      <c r="AVJ118" s="128"/>
      <c r="AVK118" s="128"/>
      <c r="AVL118" s="128"/>
      <c r="AVM118" s="128"/>
      <c r="AVN118" s="128"/>
      <c r="AVO118" s="128"/>
      <c r="AVP118" s="128"/>
      <c r="AVQ118" s="128"/>
      <c r="BEQ118" s="128"/>
      <c r="BER118" s="128"/>
      <c r="BEZ118" s="128"/>
      <c r="BFA118" s="128"/>
      <c r="BFB118" s="128"/>
      <c r="BFC118" s="128"/>
      <c r="BFD118" s="128"/>
      <c r="BFE118" s="128"/>
      <c r="BFF118" s="128"/>
      <c r="BFG118" s="128"/>
      <c r="BFH118" s="128"/>
      <c r="BFI118" s="128"/>
      <c r="BFJ118" s="128"/>
      <c r="BFK118" s="128"/>
      <c r="BFL118" s="128"/>
      <c r="BFM118" s="128"/>
      <c r="BOM118" s="128"/>
      <c r="BON118" s="128"/>
      <c r="BOV118" s="128"/>
      <c r="BOW118" s="128"/>
      <c r="BOX118" s="128"/>
      <c r="BOY118" s="128"/>
      <c r="BOZ118" s="128"/>
      <c r="BPA118" s="128"/>
      <c r="BPB118" s="128"/>
      <c r="BPC118" s="128"/>
      <c r="BPD118" s="128"/>
      <c r="BPE118" s="128"/>
      <c r="BPF118" s="128"/>
      <c r="BPG118" s="128"/>
      <c r="BPH118" s="128"/>
      <c r="BPI118" s="128"/>
      <c r="BYI118" s="128"/>
      <c r="BYJ118" s="128"/>
      <c r="BYR118" s="128"/>
      <c r="BYS118" s="128"/>
      <c r="BYT118" s="128"/>
      <c r="BYU118" s="128"/>
      <c r="BYV118" s="128"/>
      <c r="BYW118" s="128"/>
      <c r="BYX118" s="128"/>
      <c r="BYY118" s="128"/>
      <c r="BYZ118" s="128"/>
      <c r="BZA118" s="128"/>
      <c r="BZB118" s="128"/>
      <c r="BZC118" s="128"/>
      <c r="BZD118" s="128"/>
      <c r="BZE118" s="128"/>
      <c r="CIE118" s="128"/>
      <c r="CIF118" s="128"/>
      <c r="CIN118" s="128"/>
      <c r="CIO118" s="128"/>
      <c r="CIP118" s="128"/>
      <c r="CIQ118" s="128"/>
      <c r="CIR118" s="128"/>
      <c r="CIS118" s="128"/>
      <c r="CIT118" s="128"/>
      <c r="CIU118" s="128"/>
      <c r="CIV118" s="128"/>
      <c r="CIW118" s="128"/>
      <c r="CIX118" s="128"/>
      <c r="CIY118" s="128"/>
      <c r="CIZ118" s="128"/>
      <c r="CJA118" s="128"/>
      <c r="CSA118" s="128"/>
      <c r="CSB118" s="128"/>
      <c r="CSJ118" s="128"/>
      <c r="CSK118" s="128"/>
      <c r="CSL118" s="128"/>
      <c r="CSM118" s="128"/>
      <c r="CSN118" s="128"/>
      <c r="CSO118" s="128"/>
      <c r="CSP118" s="128"/>
      <c r="CSQ118" s="128"/>
      <c r="CSR118" s="128"/>
      <c r="CSS118" s="128"/>
      <c r="CST118" s="128"/>
      <c r="CSU118" s="128"/>
      <c r="CSV118" s="128"/>
      <c r="CSW118" s="128"/>
      <c r="DBW118" s="128"/>
      <c r="DBX118" s="128"/>
      <c r="DCF118" s="128"/>
      <c r="DCG118" s="128"/>
      <c r="DCH118" s="128"/>
      <c r="DCI118" s="128"/>
      <c r="DCJ118" s="128"/>
      <c r="DCK118" s="128"/>
      <c r="DCL118" s="128"/>
      <c r="DCM118" s="128"/>
      <c r="DCN118" s="128"/>
      <c r="DCO118" s="128"/>
      <c r="DCP118" s="128"/>
      <c r="DCQ118" s="128"/>
      <c r="DCR118" s="128"/>
      <c r="DCS118" s="128"/>
      <c r="DLS118" s="128"/>
      <c r="DLT118" s="128"/>
      <c r="DMB118" s="128"/>
      <c r="DMC118" s="128"/>
      <c r="DMD118" s="128"/>
      <c r="DME118" s="128"/>
      <c r="DMF118" s="128"/>
      <c r="DMG118" s="128"/>
      <c r="DMH118" s="128"/>
      <c r="DMI118" s="128"/>
      <c r="DMJ118" s="128"/>
      <c r="DMK118" s="128"/>
      <c r="DML118" s="128"/>
      <c r="DMM118" s="128"/>
      <c r="DMN118" s="128"/>
      <c r="DMO118" s="128"/>
      <c r="DVO118" s="128"/>
      <c r="DVP118" s="128"/>
      <c r="DVX118" s="128"/>
      <c r="DVY118" s="128"/>
      <c r="DVZ118" s="128"/>
      <c r="DWA118" s="128"/>
      <c r="DWB118" s="128"/>
      <c r="DWC118" s="128"/>
      <c r="DWD118" s="128"/>
      <c r="DWE118" s="128"/>
      <c r="DWF118" s="128"/>
      <c r="DWG118" s="128"/>
      <c r="DWH118" s="128"/>
      <c r="DWI118" s="128"/>
      <c r="DWJ118" s="128"/>
      <c r="DWK118" s="128"/>
      <c r="EFK118" s="128"/>
      <c r="EFL118" s="128"/>
      <c r="EFT118" s="128"/>
      <c r="EFU118" s="128"/>
      <c r="EFV118" s="128"/>
      <c r="EFW118" s="128"/>
      <c r="EFX118" s="128"/>
      <c r="EFY118" s="128"/>
      <c r="EFZ118" s="128"/>
      <c r="EGA118" s="128"/>
      <c r="EGB118" s="128"/>
      <c r="EGC118" s="128"/>
      <c r="EGD118" s="128"/>
      <c r="EGE118" s="128"/>
      <c r="EGF118" s="128"/>
      <c r="EGG118" s="128"/>
      <c r="EPG118" s="128"/>
      <c r="EPH118" s="128"/>
      <c r="EPP118" s="128"/>
      <c r="EPQ118" s="128"/>
      <c r="EPR118" s="128"/>
      <c r="EPS118" s="128"/>
      <c r="EPT118" s="128"/>
      <c r="EPU118" s="128"/>
      <c r="EPV118" s="128"/>
      <c r="EPW118" s="128"/>
      <c r="EPX118" s="128"/>
      <c r="EPY118" s="128"/>
      <c r="EPZ118" s="128"/>
      <c r="EQA118" s="128"/>
      <c r="EQB118" s="128"/>
      <c r="EQC118" s="128"/>
      <c r="EZC118" s="128"/>
      <c r="EZD118" s="128"/>
      <c r="EZL118" s="128"/>
      <c r="EZM118" s="128"/>
      <c r="EZN118" s="128"/>
      <c r="EZO118" s="128"/>
      <c r="EZP118" s="128"/>
      <c r="EZQ118" s="128"/>
      <c r="EZR118" s="128"/>
      <c r="EZS118" s="128"/>
      <c r="EZT118" s="128"/>
      <c r="EZU118" s="128"/>
      <c r="EZV118" s="128"/>
      <c r="EZW118" s="128"/>
      <c r="EZX118" s="128"/>
      <c r="EZY118" s="128"/>
      <c r="FIY118" s="128"/>
      <c r="FIZ118" s="128"/>
      <c r="FJH118" s="128"/>
      <c r="FJI118" s="128"/>
      <c r="FJJ118" s="128"/>
      <c r="FJK118" s="128"/>
      <c r="FJL118" s="128"/>
      <c r="FJM118" s="128"/>
      <c r="FJN118" s="128"/>
      <c r="FJO118" s="128"/>
      <c r="FJP118" s="128"/>
      <c r="FJQ118" s="128"/>
      <c r="FJR118" s="128"/>
      <c r="FJS118" s="128"/>
      <c r="FJT118" s="128"/>
      <c r="FJU118" s="128"/>
      <c r="FSU118" s="128"/>
      <c r="FSV118" s="128"/>
      <c r="FTD118" s="128"/>
      <c r="FTE118" s="128"/>
      <c r="FTF118" s="128"/>
      <c r="FTG118" s="128"/>
      <c r="FTH118" s="128"/>
      <c r="FTI118" s="128"/>
      <c r="FTJ118" s="128"/>
      <c r="FTK118" s="128"/>
      <c r="FTL118" s="128"/>
      <c r="FTM118" s="128"/>
      <c r="FTN118" s="128"/>
      <c r="FTO118" s="128"/>
      <c r="FTP118" s="128"/>
      <c r="FTQ118" s="128"/>
      <c r="GCQ118" s="128"/>
      <c r="GCR118" s="128"/>
      <c r="GCZ118" s="128"/>
      <c r="GDA118" s="128"/>
      <c r="GDB118" s="128"/>
      <c r="GDC118" s="128"/>
      <c r="GDD118" s="128"/>
      <c r="GDE118" s="128"/>
      <c r="GDF118" s="128"/>
      <c r="GDG118" s="128"/>
      <c r="GDH118" s="128"/>
      <c r="GDI118" s="128"/>
      <c r="GDJ118" s="128"/>
      <c r="GDK118" s="128"/>
      <c r="GDL118" s="128"/>
      <c r="GDM118" s="128"/>
      <c r="GMM118" s="128"/>
      <c r="GMN118" s="128"/>
      <c r="GMV118" s="128"/>
      <c r="GMW118" s="128"/>
      <c r="GMX118" s="128"/>
      <c r="GMY118" s="128"/>
      <c r="GMZ118" s="128"/>
      <c r="GNA118" s="128"/>
      <c r="GNB118" s="128"/>
      <c r="GNC118" s="128"/>
      <c r="GND118" s="128"/>
      <c r="GNE118" s="128"/>
      <c r="GNF118" s="128"/>
      <c r="GNG118" s="128"/>
      <c r="GNH118" s="128"/>
      <c r="GNI118" s="128"/>
      <c r="GWI118" s="128"/>
      <c r="GWJ118" s="128"/>
      <c r="GWR118" s="128"/>
      <c r="GWS118" s="128"/>
      <c r="GWT118" s="128"/>
      <c r="GWU118" s="128"/>
      <c r="GWV118" s="128"/>
      <c r="GWW118" s="128"/>
      <c r="GWX118" s="128"/>
      <c r="GWY118" s="128"/>
      <c r="GWZ118" s="128"/>
      <c r="GXA118" s="128"/>
      <c r="GXB118" s="128"/>
      <c r="GXC118" s="128"/>
      <c r="GXD118" s="128"/>
      <c r="GXE118" s="128"/>
      <c r="HGE118" s="128"/>
      <c r="HGF118" s="128"/>
      <c r="HGN118" s="128"/>
      <c r="HGO118" s="128"/>
      <c r="HGP118" s="128"/>
      <c r="HGQ118" s="128"/>
      <c r="HGR118" s="128"/>
      <c r="HGS118" s="128"/>
      <c r="HGT118" s="128"/>
      <c r="HGU118" s="128"/>
      <c r="HGV118" s="128"/>
      <c r="HGW118" s="128"/>
      <c r="HGX118" s="128"/>
      <c r="HGY118" s="128"/>
      <c r="HGZ118" s="128"/>
      <c r="HHA118" s="128"/>
      <c r="HQA118" s="128"/>
      <c r="HQB118" s="128"/>
      <c r="HQJ118" s="128"/>
      <c r="HQK118" s="128"/>
      <c r="HQL118" s="128"/>
      <c r="HQM118" s="128"/>
      <c r="HQN118" s="128"/>
      <c r="HQO118" s="128"/>
      <c r="HQP118" s="128"/>
      <c r="HQQ118" s="128"/>
      <c r="HQR118" s="128"/>
      <c r="HQS118" s="128"/>
      <c r="HQT118" s="128"/>
      <c r="HQU118" s="128"/>
      <c r="HQV118" s="128"/>
      <c r="HQW118" s="128"/>
      <c r="HZW118" s="128"/>
      <c r="HZX118" s="128"/>
      <c r="IAF118" s="128"/>
      <c r="IAG118" s="128"/>
      <c r="IAH118" s="128"/>
      <c r="IAI118" s="128"/>
      <c r="IAJ118" s="128"/>
      <c r="IAK118" s="128"/>
      <c r="IAL118" s="128"/>
      <c r="IAM118" s="128"/>
      <c r="IAN118" s="128"/>
      <c r="IAO118" s="128"/>
      <c r="IAP118" s="128"/>
      <c r="IAQ118" s="128"/>
      <c r="IAR118" s="128"/>
      <c r="IAS118" s="128"/>
      <c r="IJS118" s="128"/>
      <c r="IJT118" s="128"/>
      <c r="IKB118" s="128"/>
      <c r="IKC118" s="128"/>
      <c r="IKD118" s="128"/>
      <c r="IKE118" s="128"/>
      <c r="IKF118" s="128"/>
      <c r="IKG118" s="128"/>
      <c r="IKH118" s="128"/>
      <c r="IKI118" s="128"/>
      <c r="IKJ118" s="128"/>
      <c r="IKK118" s="128"/>
      <c r="IKL118" s="128"/>
      <c r="IKM118" s="128"/>
      <c r="IKN118" s="128"/>
      <c r="IKO118" s="128"/>
      <c r="ITO118" s="128"/>
      <c r="ITP118" s="128"/>
      <c r="ITX118" s="128"/>
      <c r="ITY118" s="128"/>
      <c r="ITZ118" s="128"/>
      <c r="IUA118" s="128"/>
      <c r="IUB118" s="128"/>
      <c r="IUC118" s="128"/>
      <c r="IUD118" s="128"/>
      <c r="IUE118" s="128"/>
      <c r="IUF118" s="128"/>
      <c r="IUG118" s="128"/>
      <c r="IUH118" s="128"/>
      <c r="IUI118" s="128"/>
      <c r="IUJ118" s="128"/>
      <c r="IUK118" s="128"/>
      <c r="JDK118" s="128"/>
      <c r="JDL118" s="128"/>
      <c r="JDT118" s="128"/>
      <c r="JDU118" s="128"/>
      <c r="JDV118" s="128"/>
      <c r="JDW118" s="128"/>
      <c r="JDX118" s="128"/>
      <c r="JDY118" s="128"/>
      <c r="JDZ118" s="128"/>
      <c r="JEA118" s="128"/>
      <c r="JEB118" s="128"/>
      <c r="JEC118" s="128"/>
      <c r="JED118" s="128"/>
      <c r="JEE118" s="128"/>
      <c r="JEF118" s="128"/>
      <c r="JEG118" s="128"/>
      <c r="JNG118" s="128"/>
      <c r="JNH118" s="128"/>
      <c r="JNP118" s="128"/>
      <c r="JNQ118" s="128"/>
      <c r="JNR118" s="128"/>
      <c r="JNS118" s="128"/>
      <c r="JNT118" s="128"/>
      <c r="JNU118" s="128"/>
      <c r="JNV118" s="128"/>
      <c r="JNW118" s="128"/>
      <c r="JNX118" s="128"/>
      <c r="JNY118" s="128"/>
      <c r="JNZ118" s="128"/>
      <c r="JOA118" s="128"/>
      <c r="JOB118" s="128"/>
      <c r="JOC118" s="128"/>
      <c r="JXC118" s="128"/>
      <c r="JXD118" s="128"/>
      <c r="JXL118" s="128"/>
      <c r="JXM118" s="128"/>
      <c r="JXN118" s="128"/>
      <c r="JXO118" s="128"/>
      <c r="JXP118" s="128"/>
      <c r="JXQ118" s="128"/>
      <c r="JXR118" s="128"/>
      <c r="JXS118" s="128"/>
      <c r="JXT118" s="128"/>
      <c r="JXU118" s="128"/>
      <c r="JXV118" s="128"/>
      <c r="JXW118" s="128"/>
      <c r="JXX118" s="128"/>
      <c r="JXY118" s="128"/>
      <c r="KGY118" s="128"/>
      <c r="KGZ118" s="128"/>
      <c r="KHH118" s="128"/>
      <c r="KHI118" s="128"/>
      <c r="KHJ118" s="128"/>
      <c r="KHK118" s="128"/>
      <c r="KHL118" s="128"/>
      <c r="KHM118" s="128"/>
      <c r="KHN118" s="128"/>
      <c r="KHO118" s="128"/>
      <c r="KHP118" s="128"/>
      <c r="KHQ118" s="128"/>
      <c r="KHR118" s="128"/>
      <c r="KHS118" s="128"/>
      <c r="KHT118" s="128"/>
      <c r="KHU118" s="128"/>
      <c r="KQU118" s="128"/>
      <c r="KQV118" s="128"/>
      <c r="KRD118" s="128"/>
      <c r="KRE118" s="128"/>
      <c r="KRF118" s="128"/>
      <c r="KRG118" s="128"/>
      <c r="KRH118" s="128"/>
      <c r="KRI118" s="128"/>
      <c r="KRJ118" s="128"/>
      <c r="KRK118" s="128"/>
      <c r="KRL118" s="128"/>
      <c r="KRM118" s="128"/>
      <c r="KRN118" s="128"/>
      <c r="KRO118" s="128"/>
      <c r="KRP118" s="128"/>
      <c r="KRQ118" s="128"/>
      <c r="LAQ118" s="128"/>
      <c r="LAR118" s="128"/>
      <c r="LAZ118" s="128"/>
      <c r="LBA118" s="128"/>
      <c r="LBB118" s="128"/>
      <c r="LBC118" s="128"/>
      <c r="LBD118" s="128"/>
      <c r="LBE118" s="128"/>
      <c r="LBF118" s="128"/>
      <c r="LBG118" s="128"/>
      <c r="LBH118" s="128"/>
      <c r="LBI118" s="128"/>
      <c r="LBJ118" s="128"/>
      <c r="LBK118" s="128"/>
      <c r="LBL118" s="128"/>
      <c r="LBM118" s="128"/>
      <c r="LKM118" s="128"/>
      <c r="LKN118" s="128"/>
      <c r="LKV118" s="128"/>
      <c r="LKW118" s="128"/>
      <c r="LKX118" s="128"/>
      <c r="LKY118" s="128"/>
      <c r="LKZ118" s="128"/>
      <c r="LLA118" s="128"/>
      <c r="LLB118" s="128"/>
      <c r="LLC118" s="128"/>
      <c r="LLD118" s="128"/>
      <c r="LLE118" s="128"/>
      <c r="LLF118" s="128"/>
      <c r="LLG118" s="128"/>
      <c r="LLH118" s="128"/>
      <c r="LLI118" s="128"/>
      <c r="LUI118" s="128"/>
      <c r="LUJ118" s="128"/>
      <c r="LUR118" s="128"/>
      <c r="LUS118" s="128"/>
      <c r="LUT118" s="128"/>
      <c r="LUU118" s="128"/>
      <c r="LUV118" s="128"/>
      <c r="LUW118" s="128"/>
      <c r="LUX118" s="128"/>
      <c r="LUY118" s="128"/>
      <c r="LUZ118" s="128"/>
      <c r="LVA118" s="128"/>
      <c r="LVB118" s="128"/>
      <c r="LVC118" s="128"/>
      <c r="LVD118" s="128"/>
      <c r="LVE118" s="128"/>
      <c r="MEE118" s="128"/>
      <c r="MEF118" s="128"/>
      <c r="MEN118" s="128"/>
      <c r="MEO118" s="128"/>
      <c r="MEP118" s="128"/>
      <c r="MEQ118" s="128"/>
      <c r="MER118" s="128"/>
      <c r="MES118" s="128"/>
      <c r="MET118" s="128"/>
      <c r="MEU118" s="128"/>
      <c r="MEV118" s="128"/>
      <c r="MEW118" s="128"/>
      <c r="MEX118" s="128"/>
      <c r="MEY118" s="128"/>
      <c r="MEZ118" s="128"/>
      <c r="MFA118" s="128"/>
      <c r="MOA118" s="128"/>
      <c r="MOB118" s="128"/>
      <c r="MOJ118" s="128"/>
      <c r="MOK118" s="128"/>
      <c r="MOL118" s="128"/>
      <c r="MOM118" s="128"/>
      <c r="MON118" s="128"/>
      <c r="MOO118" s="128"/>
      <c r="MOP118" s="128"/>
      <c r="MOQ118" s="128"/>
      <c r="MOR118" s="128"/>
      <c r="MOS118" s="128"/>
      <c r="MOT118" s="128"/>
      <c r="MOU118" s="128"/>
      <c r="MOV118" s="128"/>
      <c r="MOW118" s="128"/>
      <c r="MXW118" s="128"/>
      <c r="MXX118" s="128"/>
      <c r="MYF118" s="128"/>
      <c r="MYG118" s="128"/>
      <c r="MYH118" s="128"/>
      <c r="MYI118" s="128"/>
      <c r="MYJ118" s="128"/>
      <c r="MYK118" s="128"/>
      <c r="MYL118" s="128"/>
      <c r="MYM118" s="128"/>
      <c r="MYN118" s="128"/>
      <c r="MYO118" s="128"/>
      <c r="MYP118" s="128"/>
      <c r="MYQ118" s="128"/>
      <c r="MYR118" s="128"/>
      <c r="MYS118" s="128"/>
      <c r="NHS118" s="128"/>
      <c r="NHT118" s="128"/>
      <c r="NIB118" s="128"/>
      <c r="NIC118" s="128"/>
      <c r="NID118" s="128"/>
      <c r="NIE118" s="128"/>
      <c r="NIF118" s="128"/>
      <c r="NIG118" s="128"/>
      <c r="NIH118" s="128"/>
      <c r="NII118" s="128"/>
      <c r="NIJ118" s="128"/>
      <c r="NIK118" s="128"/>
      <c r="NIL118" s="128"/>
      <c r="NIM118" s="128"/>
      <c r="NIN118" s="128"/>
      <c r="NIO118" s="128"/>
      <c r="NRO118" s="128"/>
      <c r="NRP118" s="128"/>
      <c r="NRX118" s="128"/>
      <c r="NRY118" s="128"/>
      <c r="NRZ118" s="128"/>
      <c r="NSA118" s="128"/>
      <c r="NSB118" s="128"/>
      <c r="NSC118" s="128"/>
      <c r="NSD118" s="128"/>
      <c r="NSE118" s="128"/>
      <c r="NSF118" s="128"/>
      <c r="NSG118" s="128"/>
      <c r="NSH118" s="128"/>
      <c r="NSI118" s="128"/>
      <c r="NSJ118" s="128"/>
      <c r="NSK118" s="128"/>
      <c r="OBK118" s="128"/>
      <c r="OBL118" s="128"/>
      <c r="OBT118" s="128"/>
      <c r="OBU118" s="128"/>
      <c r="OBV118" s="128"/>
      <c r="OBW118" s="128"/>
      <c r="OBX118" s="128"/>
      <c r="OBY118" s="128"/>
      <c r="OBZ118" s="128"/>
      <c r="OCA118" s="128"/>
      <c r="OCB118" s="128"/>
      <c r="OCC118" s="128"/>
      <c r="OCD118" s="128"/>
      <c r="OCE118" s="128"/>
      <c r="OCF118" s="128"/>
      <c r="OCG118" s="128"/>
      <c r="OLG118" s="128"/>
      <c r="OLH118" s="128"/>
      <c r="OLP118" s="128"/>
      <c r="OLQ118" s="128"/>
      <c r="OLR118" s="128"/>
      <c r="OLS118" s="128"/>
      <c r="OLT118" s="128"/>
      <c r="OLU118" s="128"/>
      <c r="OLV118" s="128"/>
      <c r="OLW118" s="128"/>
      <c r="OLX118" s="128"/>
      <c r="OLY118" s="128"/>
      <c r="OLZ118" s="128"/>
      <c r="OMA118" s="128"/>
      <c r="OMB118" s="128"/>
      <c r="OMC118" s="128"/>
      <c r="OVC118" s="128"/>
      <c r="OVD118" s="128"/>
      <c r="OVL118" s="128"/>
      <c r="OVM118" s="128"/>
      <c r="OVN118" s="128"/>
      <c r="OVO118" s="128"/>
      <c r="OVP118" s="128"/>
      <c r="OVQ118" s="128"/>
      <c r="OVR118" s="128"/>
      <c r="OVS118" s="128"/>
      <c r="OVT118" s="128"/>
      <c r="OVU118" s="128"/>
      <c r="OVV118" s="128"/>
      <c r="OVW118" s="128"/>
      <c r="OVX118" s="128"/>
      <c r="OVY118" s="128"/>
      <c r="PEY118" s="128"/>
      <c r="PEZ118" s="128"/>
      <c r="PFH118" s="128"/>
      <c r="PFI118" s="128"/>
      <c r="PFJ118" s="128"/>
      <c r="PFK118" s="128"/>
      <c r="PFL118" s="128"/>
      <c r="PFM118" s="128"/>
      <c r="PFN118" s="128"/>
      <c r="PFO118" s="128"/>
      <c r="PFP118" s="128"/>
      <c r="PFQ118" s="128"/>
      <c r="PFR118" s="128"/>
      <c r="PFS118" s="128"/>
      <c r="PFT118" s="128"/>
      <c r="PFU118" s="128"/>
      <c r="POU118" s="128"/>
      <c r="POV118" s="128"/>
      <c r="PPD118" s="128"/>
      <c r="PPE118" s="128"/>
      <c r="PPF118" s="128"/>
      <c r="PPG118" s="128"/>
      <c r="PPH118" s="128"/>
      <c r="PPI118" s="128"/>
      <c r="PPJ118" s="128"/>
      <c r="PPK118" s="128"/>
      <c r="PPL118" s="128"/>
      <c r="PPM118" s="128"/>
      <c r="PPN118" s="128"/>
      <c r="PPO118" s="128"/>
      <c r="PPP118" s="128"/>
      <c r="PPQ118" s="128"/>
      <c r="PYQ118" s="128"/>
      <c r="PYR118" s="128"/>
      <c r="PYZ118" s="128"/>
      <c r="PZA118" s="128"/>
      <c r="PZB118" s="128"/>
      <c r="PZC118" s="128"/>
      <c r="PZD118" s="128"/>
      <c r="PZE118" s="128"/>
      <c r="PZF118" s="128"/>
      <c r="PZG118" s="128"/>
      <c r="PZH118" s="128"/>
      <c r="PZI118" s="128"/>
      <c r="PZJ118" s="128"/>
      <c r="PZK118" s="128"/>
      <c r="PZL118" s="128"/>
      <c r="PZM118" s="128"/>
      <c r="QIM118" s="128"/>
      <c r="QIN118" s="128"/>
      <c r="QIV118" s="128"/>
      <c r="QIW118" s="128"/>
      <c r="QIX118" s="128"/>
      <c r="QIY118" s="128"/>
      <c r="QIZ118" s="128"/>
      <c r="QJA118" s="128"/>
      <c r="QJB118" s="128"/>
      <c r="QJC118" s="128"/>
      <c r="QJD118" s="128"/>
      <c r="QJE118" s="128"/>
      <c r="QJF118" s="128"/>
      <c r="QJG118" s="128"/>
      <c r="QJH118" s="128"/>
      <c r="QJI118" s="128"/>
      <c r="QSI118" s="128"/>
      <c r="QSJ118" s="128"/>
      <c r="QSR118" s="128"/>
      <c r="QSS118" s="128"/>
      <c r="QST118" s="128"/>
      <c r="QSU118" s="128"/>
      <c r="QSV118" s="128"/>
      <c r="QSW118" s="128"/>
      <c r="QSX118" s="128"/>
      <c r="QSY118" s="128"/>
      <c r="QSZ118" s="128"/>
      <c r="QTA118" s="128"/>
      <c r="QTB118" s="128"/>
      <c r="QTC118" s="128"/>
      <c r="QTD118" s="128"/>
      <c r="QTE118" s="128"/>
      <c r="RCE118" s="128"/>
      <c r="RCF118" s="128"/>
      <c r="RCN118" s="128"/>
      <c r="RCO118" s="128"/>
      <c r="RCP118" s="128"/>
      <c r="RCQ118" s="128"/>
      <c r="RCR118" s="128"/>
      <c r="RCS118" s="128"/>
      <c r="RCT118" s="128"/>
      <c r="RCU118" s="128"/>
      <c r="RCV118" s="128"/>
      <c r="RCW118" s="128"/>
      <c r="RCX118" s="128"/>
      <c r="RCY118" s="128"/>
      <c r="RCZ118" s="128"/>
      <c r="RDA118" s="128"/>
      <c r="RMA118" s="128"/>
      <c r="RMB118" s="128"/>
      <c r="RMJ118" s="128"/>
      <c r="RMK118" s="128"/>
      <c r="RML118" s="128"/>
      <c r="RMM118" s="128"/>
      <c r="RMN118" s="128"/>
      <c r="RMO118" s="128"/>
      <c r="RMP118" s="128"/>
      <c r="RMQ118" s="128"/>
      <c r="RMR118" s="128"/>
      <c r="RMS118" s="128"/>
      <c r="RMT118" s="128"/>
      <c r="RMU118" s="128"/>
      <c r="RMV118" s="128"/>
      <c r="RMW118" s="128"/>
      <c r="RVW118" s="128"/>
      <c r="RVX118" s="128"/>
      <c r="RWF118" s="128"/>
      <c r="RWG118" s="128"/>
      <c r="RWH118" s="128"/>
      <c r="RWI118" s="128"/>
      <c r="RWJ118" s="128"/>
      <c r="RWK118" s="128"/>
      <c r="RWL118" s="128"/>
      <c r="RWM118" s="128"/>
      <c r="RWN118" s="128"/>
      <c r="RWO118" s="128"/>
      <c r="RWP118" s="128"/>
      <c r="RWQ118" s="128"/>
      <c r="RWR118" s="128"/>
      <c r="RWS118" s="128"/>
      <c r="SFS118" s="128"/>
      <c r="SFT118" s="128"/>
      <c r="SGB118" s="128"/>
      <c r="SGC118" s="128"/>
      <c r="SGD118" s="128"/>
      <c r="SGE118" s="128"/>
      <c r="SGF118" s="128"/>
      <c r="SGG118" s="128"/>
      <c r="SGH118" s="128"/>
      <c r="SGI118" s="128"/>
      <c r="SGJ118" s="128"/>
      <c r="SGK118" s="128"/>
      <c r="SGL118" s="128"/>
      <c r="SGM118" s="128"/>
      <c r="SGN118" s="128"/>
      <c r="SGO118" s="128"/>
      <c r="SPO118" s="128"/>
      <c r="SPP118" s="128"/>
      <c r="SPX118" s="128"/>
      <c r="SPY118" s="128"/>
      <c r="SPZ118" s="128"/>
      <c r="SQA118" s="128"/>
      <c r="SQB118" s="128"/>
      <c r="SQC118" s="128"/>
      <c r="SQD118" s="128"/>
      <c r="SQE118" s="128"/>
      <c r="SQF118" s="128"/>
      <c r="SQG118" s="128"/>
      <c r="SQH118" s="128"/>
      <c r="SQI118" s="128"/>
      <c r="SQJ118" s="128"/>
      <c r="SQK118" s="128"/>
      <c r="SZK118" s="128"/>
      <c r="SZL118" s="128"/>
      <c r="SZT118" s="128"/>
      <c r="SZU118" s="128"/>
      <c r="SZV118" s="128"/>
      <c r="SZW118" s="128"/>
      <c r="SZX118" s="128"/>
      <c r="SZY118" s="128"/>
      <c r="SZZ118" s="128"/>
      <c r="TAA118" s="128"/>
      <c r="TAB118" s="128"/>
      <c r="TAC118" s="128"/>
      <c r="TAD118" s="128"/>
      <c r="TAE118" s="128"/>
      <c r="TAF118" s="128"/>
      <c r="TAG118" s="128"/>
      <c r="TJG118" s="128"/>
      <c r="TJH118" s="128"/>
      <c r="TJP118" s="128"/>
      <c r="TJQ118" s="128"/>
      <c r="TJR118" s="128"/>
      <c r="TJS118" s="128"/>
      <c r="TJT118" s="128"/>
      <c r="TJU118" s="128"/>
      <c r="TJV118" s="128"/>
      <c r="TJW118" s="128"/>
      <c r="TJX118" s="128"/>
      <c r="TJY118" s="128"/>
      <c r="TJZ118" s="128"/>
      <c r="TKA118" s="128"/>
      <c r="TKB118" s="128"/>
      <c r="TKC118" s="128"/>
      <c r="TTC118" s="128"/>
      <c r="TTD118" s="128"/>
      <c r="TTL118" s="128"/>
      <c r="TTM118" s="128"/>
      <c r="TTN118" s="128"/>
      <c r="TTO118" s="128"/>
      <c r="TTP118" s="128"/>
      <c r="TTQ118" s="128"/>
      <c r="TTR118" s="128"/>
      <c r="TTS118" s="128"/>
      <c r="TTT118" s="128"/>
      <c r="TTU118" s="128"/>
      <c r="TTV118" s="128"/>
      <c r="TTW118" s="128"/>
      <c r="TTX118" s="128"/>
      <c r="TTY118" s="128"/>
      <c r="UCY118" s="128"/>
      <c r="UCZ118" s="128"/>
      <c r="UDH118" s="128"/>
      <c r="UDI118" s="128"/>
      <c r="UDJ118" s="128"/>
      <c r="UDK118" s="128"/>
      <c r="UDL118" s="128"/>
      <c r="UDM118" s="128"/>
      <c r="UDN118" s="128"/>
      <c r="UDO118" s="128"/>
      <c r="UDP118" s="128"/>
      <c r="UDQ118" s="128"/>
      <c r="UDR118" s="128"/>
      <c r="UDS118" s="128"/>
      <c r="UDT118" s="128"/>
      <c r="UDU118" s="128"/>
      <c r="UMU118" s="128"/>
      <c r="UMV118" s="128"/>
      <c r="UND118" s="128"/>
      <c r="UNE118" s="128"/>
      <c r="UNF118" s="128"/>
      <c r="UNG118" s="128"/>
      <c r="UNH118" s="128"/>
      <c r="UNI118" s="128"/>
      <c r="UNJ118" s="128"/>
      <c r="UNK118" s="128"/>
      <c r="UNL118" s="128"/>
      <c r="UNM118" s="128"/>
      <c r="UNN118" s="128"/>
      <c r="UNO118" s="128"/>
      <c r="UNP118" s="128"/>
      <c r="UNQ118" s="128"/>
      <c r="UWQ118" s="128"/>
      <c r="UWR118" s="128"/>
      <c r="UWZ118" s="128"/>
      <c r="UXA118" s="128"/>
      <c r="UXB118" s="128"/>
      <c r="UXC118" s="128"/>
      <c r="UXD118" s="128"/>
      <c r="UXE118" s="128"/>
      <c r="UXF118" s="128"/>
      <c r="UXG118" s="128"/>
      <c r="UXH118" s="128"/>
      <c r="UXI118" s="128"/>
      <c r="UXJ118" s="128"/>
      <c r="UXK118" s="128"/>
      <c r="UXL118" s="128"/>
      <c r="UXM118" s="128"/>
      <c r="VGM118" s="128"/>
      <c r="VGN118" s="128"/>
      <c r="VGV118" s="128"/>
      <c r="VGW118" s="128"/>
      <c r="VGX118" s="128"/>
      <c r="VGY118" s="128"/>
      <c r="VGZ118" s="128"/>
      <c r="VHA118" s="128"/>
      <c r="VHB118" s="128"/>
      <c r="VHC118" s="128"/>
      <c r="VHD118" s="128"/>
      <c r="VHE118" s="128"/>
      <c r="VHF118" s="128"/>
      <c r="VHG118" s="128"/>
      <c r="VHH118" s="128"/>
      <c r="VHI118" s="128"/>
      <c r="VQI118" s="128"/>
      <c r="VQJ118" s="128"/>
      <c r="VQR118" s="128"/>
      <c r="VQS118" s="128"/>
      <c r="VQT118" s="128"/>
      <c r="VQU118" s="128"/>
      <c r="VQV118" s="128"/>
      <c r="VQW118" s="128"/>
      <c r="VQX118" s="128"/>
      <c r="VQY118" s="128"/>
      <c r="VQZ118" s="128"/>
      <c r="VRA118" s="128"/>
      <c r="VRB118" s="128"/>
      <c r="VRC118" s="128"/>
      <c r="VRD118" s="128"/>
      <c r="VRE118" s="128"/>
      <c r="WAE118" s="128"/>
      <c r="WAF118" s="128"/>
      <c r="WAN118" s="128"/>
      <c r="WAO118" s="128"/>
      <c r="WAP118" s="128"/>
      <c r="WAQ118" s="128"/>
      <c r="WAR118" s="128"/>
      <c r="WAS118" s="128"/>
      <c r="WAT118" s="128"/>
      <c r="WAU118" s="128"/>
      <c r="WAV118" s="128"/>
      <c r="WAW118" s="128"/>
      <c r="WAX118" s="128"/>
      <c r="WAY118" s="128"/>
      <c r="WAZ118" s="128"/>
      <c r="WBA118" s="128"/>
      <c r="WKA118" s="128"/>
      <c r="WKB118" s="128"/>
      <c r="WKJ118" s="128"/>
      <c r="WKK118" s="128"/>
      <c r="WKL118" s="128"/>
      <c r="WKM118" s="128"/>
      <c r="WKN118" s="128"/>
      <c r="WKO118" s="128"/>
      <c r="WKP118" s="128"/>
      <c r="WKQ118" s="128"/>
      <c r="WKR118" s="128"/>
      <c r="WKS118" s="128"/>
      <c r="WKT118" s="128"/>
      <c r="WKU118" s="128"/>
      <c r="WKV118" s="128"/>
      <c r="WKW118" s="128"/>
      <c r="WTW118" s="128"/>
      <c r="WTX118" s="128"/>
      <c r="WUF118" s="128"/>
      <c r="WUG118" s="128"/>
      <c r="WUH118" s="128"/>
      <c r="WUI118" s="128"/>
      <c r="WUJ118" s="128"/>
      <c r="WUK118" s="128"/>
      <c r="WUL118" s="128"/>
      <c r="WUM118" s="128"/>
      <c r="WUN118" s="128"/>
      <c r="WUO118" s="128"/>
      <c r="WUP118" s="128"/>
      <c r="WUQ118" s="128"/>
      <c r="WUR118" s="128"/>
      <c r="WUS118" s="128"/>
    </row>
    <row r="119" spans="1:1009 1243:2033 2267:3057 3291:4081 4315:5105 5339:6129 6363:7153 7387:8177 8411:9201 9435:10225 10459:11249 11483:12273 12507:13297 13531:14321 14555:15345 15579:16113" ht="41.25" customHeight="1" outlineLevel="1">
      <c r="A119" s="137"/>
      <c r="B119" s="284" t="s">
        <v>449</v>
      </c>
      <c r="C119" s="248"/>
      <c r="D119" s="258"/>
      <c r="E119" s="257"/>
      <c r="F119" s="258"/>
      <c r="G119" s="245"/>
      <c r="H119" s="229">
        <f t="shared" si="6"/>
        <v>1.6</v>
      </c>
      <c r="I119" s="247"/>
      <c r="J119" s="285">
        <f>1600000/1000000</f>
        <v>1.6</v>
      </c>
      <c r="K119" s="247"/>
      <c r="L119" s="247"/>
      <c r="M119" s="248"/>
      <c r="HK119" s="128"/>
      <c r="HL119" s="128"/>
      <c r="HT119" s="128"/>
      <c r="HU119" s="128"/>
      <c r="HV119" s="128"/>
      <c r="HW119" s="128"/>
      <c r="HX119" s="128"/>
      <c r="HY119" s="128"/>
      <c r="HZ119" s="128"/>
      <c r="IA119" s="128"/>
      <c r="IB119" s="128"/>
      <c r="IC119" s="128"/>
      <c r="ID119" s="128"/>
      <c r="IE119" s="128"/>
      <c r="IF119" s="128"/>
      <c r="IG119" s="128"/>
      <c r="RG119" s="128"/>
      <c r="RH119" s="128"/>
      <c r="RP119" s="128"/>
      <c r="RQ119" s="128"/>
      <c r="RR119" s="128"/>
      <c r="RS119" s="128"/>
      <c r="RT119" s="128"/>
      <c r="RU119" s="128"/>
      <c r="RV119" s="128"/>
      <c r="RW119" s="128"/>
      <c r="RX119" s="128"/>
      <c r="RY119" s="128"/>
      <c r="RZ119" s="128"/>
      <c r="SA119" s="128"/>
      <c r="SB119" s="128"/>
      <c r="SC119" s="128"/>
      <c r="ABC119" s="128"/>
      <c r="ABD119" s="128"/>
      <c r="ABL119" s="128"/>
      <c r="ABM119" s="128"/>
      <c r="ABN119" s="128"/>
      <c r="ABO119" s="128"/>
      <c r="ABP119" s="128"/>
      <c r="ABQ119" s="128"/>
      <c r="ABR119" s="128"/>
      <c r="ABS119" s="128"/>
      <c r="ABT119" s="128"/>
      <c r="ABU119" s="128"/>
      <c r="ABV119" s="128"/>
      <c r="ABW119" s="128"/>
      <c r="ABX119" s="128"/>
      <c r="ABY119" s="128"/>
      <c r="AKY119" s="128"/>
      <c r="AKZ119" s="128"/>
      <c r="ALH119" s="128"/>
      <c r="ALI119" s="128"/>
      <c r="ALJ119" s="128"/>
      <c r="ALK119" s="128"/>
      <c r="ALL119" s="128"/>
      <c r="ALM119" s="128"/>
      <c r="ALN119" s="128"/>
      <c r="ALO119" s="128"/>
      <c r="ALP119" s="128"/>
      <c r="ALQ119" s="128"/>
      <c r="ALR119" s="128"/>
      <c r="ALS119" s="128"/>
      <c r="ALT119" s="128"/>
      <c r="ALU119" s="128"/>
      <c r="AUU119" s="128"/>
      <c r="AUV119" s="128"/>
      <c r="AVD119" s="128"/>
      <c r="AVE119" s="128"/>
      <c r="AVF119" s="128"/>
      <c r="AVG119" s="128"/>
      <c r="AVH119" s="128"/>
      <c r="AVI119" s="128"/>
      <c r="AVJ119" s="128"/>
      <c r="AVK119" s="128"/>
      <c r="AVL119" s="128"/>
      <c r="AVM119" s="128"/>
      <c r="AVN119" s="128"/>
      <c r="AVO119" s="128"/>
      <c r="AVP119" s="128"/>
      <c r="AVQ119" s="128"/>
      <c r="BEQ119" s="128"/>
      <c r="BER119" s="128"/>
      <c r="BEZ119" s="128"/>
      <c r="BFA119" s="128"/>
      <c r="BFB119" s="128"/>
      <c r="BFC119" s="128"/>
      <c r="BFD119" s="128"/>
      <c r="BFE119" s="128"/>
      <c r="BFF119" s="128"/>
      <c r="BFG119" s="128"/>
      <c r="BFH119" s="128"/>
      <c r="BFI119" s="128"/>
      <c r="BFJ119" s="128"/>
      <c r="BFK119" s="128"/>
      <c r="BFL119" s="128"/>
      <c r="BFM119" s="128"/>
      <c r="BOM119" s="128"/>
      <c r="BON119" s="128"/>
      <c r="BOV119" s="128"/>
      <c r="BOW119" s="128"/>
      <c r="BOX119" s="128"/>
      <c r="BOY119" s="128"/>
      <c r="BOZ119" s="128"/>
      <c r="BPA119" s="128"/>
      <c r="BPB119" s="128"/>
      <c r="BPC119" s="128"/>
      <c r="BPD119" s="128"/>
      <c r="BPE119" s="128"/>
      <c r="BPF119" s="128"/>
      <c r="BPG119" s="128"/>
      <c r="BPH119" s="128"/>
      <c r="BPI119" s="128"/>
      <c r="BYI119" s="128"/>
      <c r="BYJ119" s="128"/>
      <c r="BYR119" s="128"/>
      <c r="BYS119" s="128"/>
      <c r="BYT119" s="128"/>
      <c r="BYU119" s="128"/>
      <c r="BYV119" s="128"/>
      <c r="BYW119" s="128"/>
      <c r="BYX119" s="128"/>
      <c r="BYY119" s="128"/>
      <c r="BYZ119" s="128"/>
      <c r="BZA119" s="128"/>
      <c r="BZB119" s="128"/>
      <c r="BZC119" s="128"/>
      <c r="BZD119" s="128"/>
      <c r="BZE119" s="128"/>
      <c r="CIE119" s="128"/>
      <c r="CIF119" s="128"/>
      <c r="CIN119" s="128"/>
      <c r="CIO119" s="128"/>
      <c r="CIP119" s="128"/>
      <c r="CIQ119" s="128"/>
      <c r="CIR119" s="128"/>
      <c r="CIS119" s="128"/>
      <c r="CIT119" s="128"/>
      <c r="CIU119" s="128"/>
      <c r="CIV119" s="128"/>
      <c r="CIW119" s="128"/>
      <c r="CIX119" s="128"/>
      <c r="CIY119" s="128"/>
      <c r="CIZ119" s="128"/>
      <c r="CJA119" s="128"/>
      <c r="CSA119" s="128"/>
      <c r="CSB119" s="128"/>
      <c r="CSJ119" s="128"/>
      <c r="CSK119" s="128"/>
      <c r="CSL119" s="128"/>
      <c r="CSM119" s="128"/>
      <c r="CSN119" s="128"/>
      <c r="CSO119" s="128"/>
      <c r="CSP119" s="128"/>
      <c r="CSQ119" s="128"/>
      <c r="CSR119" s="128"/>
      <c r="CSS119" s="128"/>
      <c r="CST119" s="128"/>
      <c r="CSU119" s="128"/>
      <c r="CSV119" s="128"/>
      <c r="CSW119" s="128"/>
      <c r="DBW119" s="128"/>
      <c r="DBX119" s="128"/>
      <c r="DCF119" s="128"/>
      <c r="DCG119" s="128"/>
      <c r="DCH119" s="128"/>
      <c r="DCI119" s="128"/>
      <c r="DCJ119" s="128"/>
      <c r="DCK119" s="128"/>
      <c r="DCL119" s="128"/>
      <c r="DCM119" s="128"/>
      <c r="DCN119" s="128"/>
      <c r="DCO119" s="128"/>
      <c r="DCP119" s="128"/>
      <c r="DCQ119" s="128"/>
      <c r="DCR119" s="128"/>
      <c r="DCS119" s="128"/>
      <c r="DLS119" s="128"/>
      <c r="DLT119" s="128"/>
      <c r="DMB119" s="128"/>
      <c r="DMC119" s="128"/>
      <c r="DMD119" s="128"/>
      <c r="DME119" s="128"/>
      <c r="DMF119" s="128"/>
      <c r="DMG119" s="128"/>
      <c r="DMH119" s="128"/>
      <c r="DMI119" s="128"/>
      <c r="DMJ119" s="128"/>
      <c r="DMK119" s="128"/>
      <c r="DML119" s="128"/>
      <c r="DMM119" s="128"/>
      <c r="DMN119" s="128"/>
      <c r="DMO119" s="128"/>
      <c r="DVO119" s="128"/>
      <c r="DVP119" s="128"/>
      <c r="DVX119" s="128"/>
      <c r="DVY119" s="128"/>
      <c r="DVZ119" s="128"/>
      <c r="DWA119" s="128"/>
      <c r="DWB119" s="128"/>
      <c r="DWC119" s="128"/>
      <c r="DWD119" s="128"/>
      <c r="DWE119" s="128"/>
      <c r="DWF119" s="128"/>
      <c r="DWG119" s="128"/>
      <c r="DWH119" s="128"/>
      <c r="DWI119" s="128"/>
      <c r="DWJ119" s="128"/>
      <c r="DWK119" s="128"/>
      <c r="EFK119" s="128"/>
      <c r="EFL119" s="128"/>
      <c r="EFT119" s="128"/>
      <c r="EFU119" s="128"/>
      <c r="EFV119" s="128"/>
      <c r="EFW119" s="128"/>
      <c r="EFX119" s="128"/>
      <c r="EFY119" s="128"/>
      <c r="EFZ119" s="128"/>
      <c r="EGA119" s="128"/>
      <c r="EGB119" s="128"/>
      <c r="EGC119" s="128"/>
      <c r="EGD119" s="128"/>
      <c r="EGE119" s="128"/>
      <c r="EGF119" s="128"/>
      <c r="EGG119" s="128"/>
      <c r="EPG119" s="128"/>
      <c r="EPH119" s="128"/>
      <c r="EPP119" s="128"/>
      <c r="EPQ119" s="128"/>
      <c r="EPR119" s="128"/>
      <c r="EPS119" s="128"/>
      <c r="EPT119" s="128"/>
      <c r="EPU119" s="128"/>
      <c r="EPV119" s="128"/>
      <c r="EPW119" s="128"/>
      <c r="EPX119" s="128"/>
      <c r="EPY119" s="128"/>
      <c r="EPZ119" s="128"/>
      <c r="EQA119" s="128"/>
      <c r="EQB119" s="128"/>
      <c r="EQC119" s="128"/>
      <c r="EZC119" s="128"/>
      <c r="EZD119" s="128"/>
      <c r="EZL119" s="128"/>
      <c r="EZM119" s="128"/>
      <c r="EZN119" s="128"/>
      <c r="EZO119" s="128"/>
      <c r="EZP119" s="128"/>
      <c r="EZQ119" s="128"/>
      <c r="EZR119" s="128"/>
      <c r="EZS119" s="128"/>
      <c r="EZT119" s="128"/>
      <c r="EZU119" s="128"/>
      <c r="EZV119" s="128"/>
      <c r="EZW119" s="128"/>
      <c r="EZX119" s="128"/>
      <c r="EZY119" s="128"/>
      <c r="FIY119" s="128"/>
      <c r="FIZ119" s="128"/>
      <c r="FJH119" s="128"/>
      <c r="FJI119" s="128"/>
      <c r="FJJ119" s="128"/>
      <c r="FJK119" s="128"/>
      <c r="FJL119" s="128"/>
      <c r="FJM119" s="128"/>
      <c r="FJN119" s="128"/>
      <c r="FJO119" s="128"/>
      <c r="FJP119" s="128"/>
      <c r="FJQ119" s="128"/>
      <c r="FJR119" s="128"/>
      <c r="FJS119" s="128"/>
      <c r="FJT119" s="128"/>
      <c r="FJU119" s="128"/>
      <c r="FSU119" s="128"/>
      <c r="FSV119" s="128"/>
      <c r="FTD119" s="128"/>
      <c r="FTE119" s="128"/>
      <c r="FTF119" s="128"/>
      <c r="FTG119" s="128"/>
      <c r="FTH119" s="128"/>
      <c r="FTI119" s="128"/>
      <c r="FTJ119" s="128"/>
      <c r="FTK119" s="128"/>
      <c r="FTL119" s="128"/>
      <c r="FTM119" s="128"/>
      <c r="FTN119" s="128"/>
      <c r="FTO119" s="128"/>
      <c r="FTP119" s="128"/>
      <c r="FTQ119" s="128"/>
      <c r="GCQ119" s="128"/>
      <c r="GCR119" s="128"/>
      <c r="GCZ119" s="128"/>
      <c r="GDA119" s="128"/>
      <c r="GDB119" s="128"/>
      <c r="GDC119" s="128"/>
      <c r="GDD119" s="128"/>
      <c r="GDE119" s="128"/>
      <c r="GDF119" s="128"/>
      <c r="GDG119" s="128"/>
      <c r="GDH119" s="128"/>
      <c r="GDI119" s="128"/>
      <c r="GDJ119" s="128"/>
      <c r="GDK119" s="128"/>
      <c r="GDL119" s="128"/>
      <c r="GDM119" s="128"/>
      <c r="GMM119" s="128"/>
      <c r="GMN119" s="128"/>
      <c r="GMV119" s="128"/>
      <c r="GMW119" s="128"/>
      <c r="GMX119" s="128"/>
      <c r="GMY119" s="128"/>
      <c r="GMZ119" s="128"/>
      <c r="GNA119" s="128"/>
      <c r="GNB119" s="128"/>
      <c r="GNC119" s="128"/>
      <c r="GND119" s="128"/>
      <c r="GNE119" s="128"/>
      <c r="GNF119" s="128"/>
      <c r="GNG119" s="128"/>
      <c r="GNH119" s="128"/>
      <c r="GNI119" s="128"/>
      <c r="GWI119" s="128"/>
      <c r="GWJ119" s="128"/>
      <c r="GWR119" s="128"/>
      <c r="GWS119" s="128"/>
      <c r="GWT119" s="128"/>
      <c r="GWU119" s="128"/>
      <c r="GWV119" s="128"/>
      <c r="GWW119" s="128"/>
      <c r="GWX119" s="128"/>
      <c r="GWY119" s="128"/>
      <c r="GWZ119" s="128"/>
      <c r="GXA119" s="128"/>
      <c r="GXB119" s="128"/>
      <c r="GXC119" s="128"/>
      <c r="GXD119" s="128"/>
      <c r="GXE119" s="128"/>
      <c r="HGE119" s="128"/>
      <c r="HGF119" s="128"/>
      <c r="HGN119" s="128"/>
      <c r="HGO119" s="128"/>
      <c r="HGP119" s="128"/>
      <c r="HGQ119" s="128"/>
      <c r="HGR119" s="128"/>
      <c r="HGS119" s="128"/>
      <c r="HGT119" s="128"/>
      <c r="HGU119" s="128"/>
      <c r="HGV119" s="128"/>
      <c r="HGW119" s="128"/>
      <c r="HGX119" s="128"/>
      <c r="HGY119" s="128"/>
      <c r="HGZ119" s="128"/>
      <c r="HHA119" s="128"/>
      <c r="HQA119" s="128"/>
      <c r="HQB119" s="128"/>
      <c r="HQJ119" s="128"/>
      <c r="HQK119" s="128"/>
      <c r="HQL119" s="128"/>
      <c r="HQM119" s="128"/>
      <c r="HQN119" s="128"/>
      <c r="HQO119" s="128"/>
      <c r="HQP119" s="128"/>
      <c r="HQQ119" s="128"/>
      <c r="HQR119" s="128"/>
      <c r="HQS119" s="128"/>
      <c r="HQT119" s="128"/>
      <c r="HQU119" s="128"/>
      <c r="HQV119" s="128"/>
      <c r="HQW119" s="128"/>
      <c r="HZW119" s="128"/>
      <c r="HZX119" s="128"/>
      <c r="IAF119" s="128"/>
      <c r="IAG119" s="128"/>
      <c r="IAH119" s="128"/>
      <c r="IAI119" s="128"/>
      <c r="IAJ119" s="128"/>
      <c r="IAK119" s="128"/>
      <c r="IAL119" s="128"/>
      <c r="IAM119" s="128"/>
      <c r="IAN119" s="128"/>
      <c r="IAO119" s="128"/>
      <c r="IAP119" s="128"/>
      <c r="IAQ119" s="128"/>
      <c r="IAR119" s="128"/>
      <c r="IAS119" s="128"/>
      <c r="IJS119" s="128"/>
      <c r="IJT119" s="128"/>
      <c r="IKB119" s="128"/>
      <c r="IKC119" s="128"/>
      <c r="IKD119" s="128"/>
      <c r="IKE119" s="128"/>
      <c r="IKF119" s="128"/>
      <c r="IKG119" s="128"/>
      <c r="IKH119" s="128"/>
      <c r="IKI119" s="128"/>
      <c r="IKJ119" s="128"/>
      <c r="IKK119" s="128"/>
      <c r="IKL119" s="128"/>
      <c r="IKM119" s="128"/>
      <c r="IKN119" s="128"/>
      <c r="IKO119" s="128"/>
      <c r="ITO119" s="128"/>
      <c r="ITP119" s="128"/>
      <c r="ITX119" s="128"/>
      <c r="ITY119" s="128"/>
      <c r="ITZ119" s="128"/>
      <c r="IUA119" s="128"/>
      <c r="IUB119" s="128"/>
      <c r="IUC119" s="128"/>
      <c r="IUD119" s="128"/>
      <c r="IUE119" s="128"/>
      <c r="IUF119" s="128"/>
      <c r="IUG119" s="128"/>
      <c r="IUH119" s="128"/>
      <c r="IUI119" s="128"/>
      <c r="IUJ119" s="128"/>
      <c r="IUK119" s="128"/>
      <c r="JDK119" s="128"/>
      <c r="JDL119" s="128"/>
      <c r="JDT119" s="128"/>
      <c r="JDU119" s="128"/>
      <c r="JDV119" s="128"/>
      <c r="JDW119" s="128"/>
      <c r="JDX119" s="128"/>
      <c r="JDY119" s="128"/>
      <c r="JDZ119" s="128"/>
      <c r="JEA119" s="128"/>
      <c r="JEB119" s="128"/>
      <c r="JEC119" s="128"/>
      <c r="JED119" s="128"/>
      <c r="JEE119" s="128"/>
      <c r="JEF119" s="128"/>
      <c r="JEG119" s="128"/>
      <c r="JNG119" s="128"/>
      <c r="JNH119" s="128"/>
      <c r="JNP119" s="128"/>
      <c r="JNQ119" s="128"/>
      <c r="JNR119" s="128"/>
      <c r="JNS119" s="128"/>
      <c r="JNT119" s="128"/>
      <c r="JNU119" s="128"/>
      <c r="JNV119" s="128"/>
      <c r="JNW119" s="128"/>
      <c r="JNX119" s="128"/>
      <c r="JNY119" s="128"/>
      <c r="JNZ119" s="128"/>
      <c r="JOA119" s="128"/>
      <c r="JOB119" s="128"/>
      <c r="JOC119" s="128"/>
      <c r="JXC119" s="128"/>
      <c r="JXD119" s="128"/>
      <c r="JXL119" s="128"/>
      <c r="JXM119" s="128"/>
      <c r="JXN119" s="128"/>
      <c r="JXO119" s="128"/>
      <c r="JXP119" s="128"/>
      <c r="JXQ119" s="128"/>
      <c r="JXR119" s="128"/>
      <c r="JXS119" s="128"/>
      <c r="JXT119" s="128"/>
      <c r="JXU119" s="128"/>
      <c r="JXV119" s="128"/>
      <c r="JXW119" s="128"/>
      <c r="JXX119" s="128"/>
      <c r="JXY119" s="128"/>
      <c r="KGY119" s="128"/>
      <c r="KGZ119" s="128"/>
      <c r="KHH119" s="128"/>
      <c r="KHI119" s="128"/>
      <c r="KHJ119" s="128"/>
      <c r="KHK119" s="128"/>
      <c r="KHL119" s="128"/>
      <c r="KHM119" s="128"/>
      <c r="KHN119" s="128"/>
      <c r="KHO119" s="128"/>
      <c r="KHP119" s="128"/>
      <c r="KHQ119" s="128"/>
      <c r="KHR119" s="128"/>
      <c r="KHS119" s="128"/>
      <c r="KHT119" s="128"/>
      <c r="KHU119" s="128"/>
      <c r="KQU119" s="128"/>
      <c r="KQV119" s="128"/>
      <c r="KRD119" s="128"/>
      <c r="KRE119" s="128"/>
      <c r="KRF119" s="128"/>
      <c r="KRG119" s="128"/>
      <c r="KRH119" s="128"/>
      <c r="KRI119" s="128"/>
      <c r="KRJ119" s="128"/>
      <c r="KRK119" s="128"/>
      <c r="KRL119" s="128"/>
      <c r="KRM119" s="128"/>
      <c r="KRN119" s="128"/>
      <c r="KRO119" s="128"/>
      <c r="KRP119" s="128"/>
      <c r="KRQ119" s="128"/>
      <c r="LAQ119" s="128"/>
      <c r="LAR119" s="128"/>
      <c r="LAZ119" s="128"/>
      <c r="LBA119" s="128"/>
      <c r="LBB119" s="128"/>
      <c r="LBC119" s="128"/>
      <c r="LBD119" s="128"/>
      <c r="LBE119" s="128"/>
      <c r="LBF119" s="128"/>
      <c r="LBG119" s="128"/>
      <c r="LBH119" s="128"/>
      <c r="LBI119" s="128"/>
      <c r="LBJ119" s="128"/>
      <c r="LBK119" s="128"/>
      <c r="LBL119" s="128"/>
      <c r="LBM119" s="128"/>
      <c r="LKM119" s="128"/>
      <c r="LKN119" s="128"/>
      <c r="LKV119" s="128"/>
      <c r="LKW119" s="128"/>
      <c r="LKX119" s="128"/>
      <c r="LKY119" s="128"/>
      <c r="LKZ119" s="128"/>
      <c r="LLA119" s="128"/>
      <c r="LLB119" s="128"/>
      <c r="LLC119" s="128"/>
      <c r="LLD119" s="128"/>
      <c r="LLE119" s="128"/>
      <c r="LLF119" s="128"/>
      <c r="LLG119" s="128"/>
      <c r="LLH119" s="128"/>
      <c r="LLI119" s="128"/>
      <c r="LUI119" s="128"/>
      <c r="LUJ119" s="128"/>
      <c r="LUR119" s="128"/>
      <c r="LUS119" s="128"/>
      <c r="LUT119" s="128"/>
      <c r="LUU119" s="128"/>
      <c r="LUV119" s="128"/>
      <c r="LUW119" s="128"/>
      <c r="LUX119" s="128"/>
      <c r="LUY119" s="128"/>
      <c r="LUZ119" s="128"/>
      <c r="LVA119" s="128"/>
      <c r="LVB119" s="128"/>
      <c r="LVC119" s="128"/>
      <c r="LVD119" s="128"/>
      <c r="LVE119" s="128"/>
      <c r="MEE119" s="128"/>
      <c r="MEF119" s="128"/>
      <c r="MEN119" s="128"/>
      <c r="MEO119" s="128"/>
      <c r="MEP119" s="128"/>
      <c r="MEQ119" s="128"/>
      <c r="MER119" s="128"/>
      <c r="MES119" s="128"/>
      <c r="MET119" s="128"/>
      <c r="MEU119" s="128"/>
      <c r="MEV119" s="128"/>
      <c r="MEW119" s="128"/>
      <c r="MEX119" s="128"/>
      <c r="MEY119" s="128"/>
      <c r="MEZ119" s="128"/>
      <c r="MFA119" s="128"/>
      <c r="MOA119" s="128"/>
      <c r="MOB119" s="128"/>
      <c r="MOJ119" s="128"/>
      <c r="MOK119" s="128"/>
      <c r="MOL119" s="128"/>
      <c r="MOM119" s="128"/>
      <c r="MON119" s="128"/>
      <c r="MOO119" s="128"/>
      <c r="MOP119" s="128"/>
      <c r="MOQ119" s="128"/>
      <c r="MOR119" s="128"/>
      <c r="MOS119" s="128"/>
      <c r="MOT119" s="128"/>
      <c r="MOU119" s="128"/>
      <c r="MOV119" s="128"/>
      <c r="MOW119" s="128"/>
      <c r="MXW119" s="128"/>
      <c r="MXX119" s="128"/>
      <c r="MYF119" s="128"/>
      <c r="MYG119" s="128"/>
      <c r="MYH119" s="128"/>
      <c r="MYI119" s="128"/>
      <c r="MYJ119" s="128"/>
      <c r="MYK119" s="128"/>
      <c r="MYL119" s="128"/>
      <c r="MYM119" s="128"/>
      <c r="MYN119" s="128"/>
      <c r="MYO119" s="128"/>
      <c r="MYP119" s="128"/>
      <c r="MYQ119" s="128"/>
      <c r="MYR119" s="128"/>
      <c r="MYS119" s="128"/>
      <c r="NHS119" s="128"/>
      <c r="NHT119" s="128"/>
      <c r="NIB119" s="128"/>
      <c r="NIC119" s="128"/>
      <c r="NID119" s="128"/>
      <c r="NIE119" s="128"/>
      <c r="NIF119" s="128"/>
      <c r="NIG119" s="128"/>
      <c r="NIH119" s="128"/>
      <c r="NII119" s="128"/>
      <c r="NIJ119" s="128"/>
      <c r="NIK119" s="128"/>
      <c r="NIL119" s="128"/>
      <c r="NIM119" s="128"/>
      <c r="NIN119" s="128"/>
      <c r="NIO119" s="128"/>
      <c r="NRO119" s="128"/>
      <c r="NRP119" s="128"/>
      <c r="NRX119" s="128"/>
      <c r="NRY119" s="128"/>
      <c r="NRZ119" s="128"/>
      <c r="NSA119" s="128"/>
      <c r="NSB119" s="128"/>
      <c r="NSC119" s="128"/>
      <c r="NSD119" s="128"/>
      <c r="NSE119" s="128"/>
      <c r="NSF119" s="128"/>
      <c r="NSG119" s="128"/>
      <c r="NSH119" s="128"/>
      <c r="NSI119" s="128"/>
      <c r="NSJ119" s="128"/>
      <c r="NSK119" s="128"/>
      <c r="OBK119" s="128"/>
      <c r="OBL119" s="128"/>
      <c r="OBT119" s="128"/>
      <c r="OBU119" s="128"/>
      <c r="OBV119" s="128"/>
      <c r="OBW119" s="128"/>
      <c r="OBX119" s="128"/>
      <c r="OBY119" s="128"/>
      <c r="OBZ119" s="128"/>
      <c r="OCA119" s="128"/>
      <c r="OCB119" s="128"/>
      <c r="OCC119" s="128"/>
      <c r="OCD119" s="128"/>
      <c r="OCE119" s="128"/>
      <c r="OCF119" s="128"/>
      <c r="OCG119" s="128"/>
      <c r="OLG119" s="128"/>
      <c r="OLH119" s="128"/>
      <c r="OLP119" s="128"/>
      <c r="OLQ119" s="128"/>
      <c r="OLR119" s="128"/>
      <c r="OLS119" s="128"/>
      <c r="OLT119" s="128"/>
      <c r="OLU119" s="128"/>
      <c r="OLV119" s="128"/>
      <c r="OLW119" s="128"/>
      <c r="OLX119" s="128"/>
      <c r="OLY119" s="128"/>
      <c r="OLZ119" s="128"/>
      <c r="OMA119" s="128"/>
      <c r="OMB119" s="128"/>
      <c r="OMC119" s="128"/>
      <c r="OVC119" s="128"/>
      <c r="OVD119" s="128"/>
      <c r="OVL119" s="128"/>
      <c r="OVM119" s="128"/>
      <c r="OVN119" s="128"/>
      <c r="OVO119" s="128"/>
      <c r="OVP119" s="128"/>
      <c r="OVQ119" s="128"/>
      <c r="OVR119" s="128"/>
      <c r="OVS119" s="128"/>
      <c r="OVT119" s="128"/>
      <c r="OVU119" s="128"/>
      <c r="OVV119" s="128"/>
      <c r="OVW119" s="128"/>
      <c r="OVX119" s="128"/>
      <c r="OVY119" s="128"/>
      <c r="PEY119" s="128"/>
      <c r="PEZ119" s="128"/>
      <c r="PFH119" s="128"/>
      <c r="PFI119" s="128"/>
      <c r="PFJ119" s="128"/>
      <c r="PFK119" s="128"/>
      <c r="PFL119" s="128"/>
      <c r="PFM119" s="128"/>
      <c r="PFN119" s="128"/>
      <c r="PFO119" s="128"/>
      <c r="PFP119" s="128"/>
      <c r="PFQ119" s="128"/>
      <c r="PFR119" s="128"/>
      <c r="PFS119" s="128"/>
      <c r="PFT119" s="128"/>
      <c r="PFU119" s="128"/>
      <c r="POU119" s="128"/>
      <c r="POV119" s="128"/>
      <c r="PPD119" s="128"/>
      <c r="PPE119" s="128"/>
      <c r="PPF119" s="128"/>
      <c r="PPG119" s="128"/>
      <c r="PPH119" s="128"/>
      <c r="PPI119" s="128"/>
      <c r="PPJ119" s="128"/>
      <c r="PPK119" s="128"/>
      <c r="PPL119" s="128"/>
      <c r="PPM119" s="128"/>
      <c r="PPN119" s="128"/>
      <c r="PPO119" s="128"/>
      <c r="PPP119" s="128"/>
      <c r="PPQ119" s="128"/>
      <c r="PYQ119" s="128"/>
      <c r="PYR119" s="128"/>
      <c r="PYZ119" s="128"/>
      <c r="PZA119" s="128"/>
      <c r="PZB119" s="128"/>
      <c r="PZC119" s="128"/>
      <c r="PZD119" s="128"/>
      <c r="PZE119" s="128"/>
      <c r="PZF119" s="128"/>
      <c r="PZG119" s="128"/>
      <c r="PZH119" s="128"/>
      <c r="PZI119" s="128"/>
      <c r="PZJ119" s="128"/>
      <c r="PZK119" s="128"/>
      <c r="PZL119" s="128"/>
      <c r="PZM119" s="128"/>
      <c r="QIM119" s="128"/>
      <c r="QIN119" s="128"/>
      <c r="QIV119" s="128"/>
      <c r="QIW119" s="128"/>
      <c r="QIX119" s="128"/>
      <c r="QIY119" s="128"/>
      <c r="QIZ119" s="128"/>
      <c r="QJA119" s="128"/>
      <c r="QJB119" s="128"/>
      <c r="QJC119" s="128"/>
      <c r="QJD119" s="128"/>
      <c r="QJE119" s="128"/>
      <c r="QJF119" s="128"/>
      <c r="QJG119" s="128"/>
      <c r="QJH119" s="128"/>
      <c r="QJI119" s="128"/>
      <c r="QSI119" s="128"/>
      <c r="QSJ119" s="128"/>
      <c r="QSR119" s="128"/>
      <c r="QSS119" s="128"/>
      <c r="QST119" s="128"/>
      <c r="QSU119" s="128"/>
      <c r="QSV119" s="128"/>
      <c r="QSW119" s="128"/>
      <c r="QSX119" s="128"/>
      <c r="QSY119" s="128"/>
      <c r="QSZ119" s="128"/>
      <c r="QTA119" s="128"/>
      <c r="QTB119" s="128"/>
      <c r="QTC119" s="128"/>
      <c r="QTD119" s="128"/>
      <c r="QTE119" s="128"/>
      <c r="RCE119" s="128"/>
      <c r="RCF119" s="128"/>
      <c r="RCN119" s="128"/>
      <c r="RCO119" s="128"/>
      <c r="RCP119" s="128"/>
      <c r="RCQ119" s="128"/>
      <c r="RCR119" s="128"/>
      <c r="RCS119" s="128"/>
      <c r="RCT119" s="128"/>
      <c r="RCU119" s="128"/>
      <c r="RCV119" s="128"/>
      <c r="RCW119" s="128"/>
      <c r="RCX119" s="128"/>
      <c r="RCY119" s="128"/>
      <c r="RCZ119" s="128"/>
      <c r="RDA119" s="128"/>
      <c r="RMA119" s="128"/>
      <c r="RMB119" s="128"/>
      <c r="RMJ119" s="128"/>
      <c r="RMK119" s="128"/>
      <c r="RML119" s="128"/>
      <c r="RMM119" s="128"/>
      <c r="RMN119" s="128"/>
      <c r="RMO119" s="128"/>
      <c r="RMP119" s="128"/>
      <c r="RMQ119" s="128"/>
      <c r="RMR119" s="128"/>
      <c r="RMS119" s="128"/>
      <c r="RMT119" s="128"/>
      <c r="RMU119" s="128"/>
      <c r="RMV119" s="128"/>
      <c r="RMW119" s="128"/>
      <c r="RVW119" s="128"/>
      <c r="RVX119" s="128"/>
      <c r="RWF119" s="128"/>
      <c r="RWG119" s="128"/>
      <c r="RWH119" s="128"/>
      <c r="RWI119" s="128"/>
      <c r="RWJ119" s="128"/>
      <c r="RWK119" s="128"/>
      <c r="RWL119" s="128"/>
      <c r="RWM119" s="128"/>
      <c r="RWN119" s="128"/>
      <c r="RWO119" s="128"/>
      <c r="RWP119" s="128"/>
      <c r="RWQ119" s="128"/>
      <c r="RWR119" s="128"/>
      <c r="RWS119" s="128"/>
      <c r="SFS119" s="128"/>
      <c r="SFT119" s="128"/>
      <c r="SGB119" s="128"/>
      <c r="SGC119" s="128"/>
      <c r="SGD119" s="128"/>
      <c r="SGE119" s="128"/>
      <c r="SGF119" s="128"/>
      <c r="SGG119" s="128"/>
      <c r="SGH119" s="128"/>
      <c r="SGI119" s="128"/>
      <c r="SGJ119" s="128"/>
      <c r="SGK119" s="128"/>
      <c r="SGL119" s="128"/>
      <c r="SGM119" s="128"/>
      <c r="SGN119" s="128"/>
      <c r="SGO119" s="128"/>
      <c r="SPO119" s="128"/>
      <c r="SPP119" s="128"/>
      <c r="SPX119" s="128"/>
      <c r="SPY119" s="128"/>
      <c r="SPZ119" s="128"/>
      <c r="SQA119" s="128"/>
      <c r="SQB119" s="128"/>
      <c r="SQC119" s="128"/>
      <c r="SQD119" s="128"/>
      <c r="SQE119" s="128"/>
      <c r="SQF119" s="128"/>
      <c r="SQG119" s="128"/>
      <c r="SQH119" s="128"/>
      <c r="SQI119" s="128"/>
      <c r="SQJ119" s="128"/>
      <c r="SQK119" s="128"/>
      <c r="SZK119" s="128"/>
      <c r="SZL119" s="128"/>
      <c r="SZT119" s="128"/>
      <c r="SZU119" s="128"/>
      <c r="SZV119" s="128"/>
      <c r="SZW119" s="128"/>
      <c r="SZX119" s="128"/>
      <c r="SZY119" s="128"/>
      <c r="SZZ119" s="128"/>
      <c r="TAA119" s="128"/>
      <c r="TAB119" s="128"/>
      <c r="TAC119" s="128"/>
      <c r="TAD119" s="128"/>
      <c r="TAE119" s="128"/>
      <c r="TAF119" s="128"/>
      <c r="TAG119" s="128"/>
      <c r="TJG119" s="128"/>
      <c r="TJH119" s="128"/>
      <c r="TJP119" s="128"/>
      <c r="TJQ119" s="128"/>
      <c r="TJR119" s="128"/>
      <c r="TJS119" s="128"/>
      <c r="TJT119" s="128"/>
      <c r="TJU119" s="128"/>
      <c r="TJV119" s="128"/>
      <c r="TJW119" s="128"/>
      <c r="TJX119" s="128"/>
      <c r="TJY119" s="128"/>
      <c r="TJZ119" s="128"/>
      <c r="TKA119" s="128"/>
      <c r="TKB119" s="128"/>
      <c r="TKC119" s="128"/>
      <c r="TTC119" s="128"/>
      <c r="TTD119" s="128"/>
      <c r="TTL119" s="128"/>
      <c r="TTM119" s="128"/>
      <c r="TTN119" s="128"/>
      <c r="TTO119" s="128"/>
      <c r="TTP119" s="128"/>
      <c r="TTQ119" s="128"/>
      <c r="TTR119" s="128"/>
      <c r="TTS119" s="128"/>
      <c r="TTT119" s="128"/>
      <c r="TTU119" s="128"/>
      <c r="TTV119" s="128"/>
      <c r="TTW119" s="128"/>
      <c r="TTX119" s="128"/>
      <c r="TTY119" s="128"/>
      <c r="UCY119" s="128"/>
      <c r="UCZ119" s="128"/>
      <c r="UDH119" s="128"/>
      <c r="UDI119" s="128"/>
      <c r="UDJ119" s="128"/>
      <c r="UDK119" s="128"/>
      <c r="UDL119" s="128"/>
      <c r="UDM119" s="128"/>
      <c r="UDN119" s="128"/>
      <c r="UDO119" s="128"/>
      <c r="UDP119" s="128"/>
      <c r="UDQ119" s="128"/>
      <c r="UDR119" s="128"/>
      <c r="UDS119" s="128"/>
      <c r="UDT119" s="128"/>
      <c r="UDU119" s="128"/>
      <c r="UMU119" s="128"/>
      <c r="UMV119" s="128"/>
      <c r="UND119" s="128"/>
      <c r="UNE119" s="128"/>
      <c r="UNF119" s="128"/>
      <c r="UNG119" s="128"/>
      <c r="UNH119" s="128"/>
      <c r="UNI119" s="128"/>
      <c r="UNJ119" s="128"/>
      <c r="UNK119" s="128"/>
      <c r="UNL119" s="128"/>
      <c r="UNM119" s="128"/>
      <c r="UNN119" s="128"/>
      <c r="UNO119" s="128"/>
      <c r="UNP119" s="128"/>
      <c r="UNQ119" s="128"/>
      <c r="UWQ119" s="128"/>
      <c r="UWR119" s="128"/>
      <c r="UWZ119" s="128"/>
      <c r="UXA119" s="128"/>
      <c r="UXB119" s="128"/>
      <c r="UXC119" s="128"/>
      <c r="UXD119" s="128"/>
      <c r="UXE119" s="128"/>
      <c r="UXF119" s="128"/>
      <c r="UXG119" s="128"/>
      <c r="UXH119" s="128"/>
      <c r="UXI119" s="128"/>
      <c r="UXJ119" s="128"/>
      <c r="UXK119" s="128"/>
      <c r="UXL119" s="128"/>
      <c r="UXM119" s="128"/>
      <c r="VGM119" s="128"/>
      <c r="VGN119" s="128"/>
      <c r="VGV119" s="128"/>
      <c r="VGW119" s="128"/>
      <c r="VGX119" s="128"/>
      <c r="VGY119" s="128"/>
      <c r="VGZ119" s="128"/>
      <c r="VHA119" s="128"/>
      <c r="VHB119" s="128"/>
      <c r="VHC119" s="128"/>
      <c r="VHD119" s="128"/>
      <c r="VHE119" s="128"/>
      <c r="VHF119" s="128"/>
      <c r="VHG119" s="128"/>
      <c r="VHH119" s="128"/>
      <c r="VHI119" s="128"/>
      <c r="VQI119" s="128"/>
      <c r="VQJ119" s="128"/>
      <c r="VQR119" s="128"/>
      <c r="VQS119" s="128"/>
      <c r="VQT119" s="128"/>
      <c r="VQU119" s="128"/>
      <c r="VQV119" s="128"/>
      <c r="VQW119" s="128"/>
      <c r="VQX119" s="128"/>
      <c r="VQY119" s="128"/>
      <c r="VQZ119" s="128"/>
      <c r="VRA119" s="128"/>
      <c r="VRB119" s="128"/>
      <c r="VRC119" s="128"/>
      <c r="VRD119" s="128"/>
      <c r="VRE119" s="128"/>
      <c r="WAE119" s="128"/>
      <c r="WAF119" s="128"/>
      <c r="WAN119" s="128"/>
      <c r="WAO119" s="128"/>
      <c r="WAP119" s="128"/>
      <c r="WAQ119" s="128"/>
      <c r="WAR119" s="128"/>
      <c r="WAS119" s="128"/>
      <c r="WAT119" s="128"/>
      <c r="WAU119" s="128"/>
      <c r="WAV119" s="128"/>
      <c r="WAW119" s="128"/>
      <c r="WAX119" s="128"/>
      <c r="WAY119" s="128"/>
      <c r="WAZ119" s="128"/>
      <c r="WBA119" s="128"/>
      <c r="WKA119" s="128"/>
      <c r="WKB119" s="128"/>
      <c r="WKJ119" s="128"/>
      <c r="WKK119" s="128"/>
      <c r="WKL119" s="128"/>
      <c r="WKM119" s="128"/>
      <c r="WKN119" s="128"/>
      <c r="WKO119" s="128"/>
      <c r="WKP119" s="128"/>
      <c r="WKQ119" s="128"/>
      <c r="WKR119" s="128"/>
      <c r="WKS119" s="128"/>
      <c r="WKT119" s="128"/>
      <c r="WKU119" s="128"/>
      <c r="WKV119" s="128"/>
      <c r="WKW119" s="128"/>
      <c r="WTW119" s="128"/>
      <c r="WTX119" s="128"/>
      <c r="WUF119" s="128"/>
      <c r="WUG119" s="128"/>
      <c r="WUH119" s="128"/>
      <c r="WUI119" s="128"/>
      <c r="WUJ119" s="128"/>
      <c r="WUK119" s="128"/>
      <c r="WUL119" s="128"/>
      <c r="WUM119" s="128"/>
      <c r="WUN119" s="128"/>
      <c r="WUO119" s="128"/>
      <c r="WUP119" s="128"/>
      <c r="WUQ119" s="128"/>
      <c r="WUR119" s="128"/>
      <c r="WUS119" s="128"/>
    </row>
    <row r="120" spans="1:1009 1243:2033 2267:3057 3291:4081 4315:5105 5339:6129 6363:7153 7387:8177 8411:9201 9435:10225 10459:11249 11483:12273 12507:13297 13531:14321 14555:15345 15579:16113" ht="41.25" customHeight="1" outlineLevel="1">
      <c r="A120" s="137"/>
      <c r="B120" s="284" t="s">
        <v>438</v>
      </c>
      <c r="C120" s="248"/>
      <c r="D120" s="258"/>
      <c r="E120" s="257"/>
      <c r="F120" s="258"/>
      <c r="G120" s="245"/>
      <c r="H120" s="229">
        <f t="shared" si="6"/>
        <v>72.25</v>
      </c>
      <c r="I120" s="247"/>
      <c r="J120" s="287">
        <f>72250000/1000000</f>
        <v>72.25</v>
      </c>
      <c r="K120" s="247"/>
      <c r="L120" s="247"/>
      <c r="M120" s="248"/>
      <c r="HK120" s="128"/>
      <c r="HL120" s="128"/>
      <c r="HT120" s="128"/>
      <c r="HU120" s="128"/>
      <c r="HV120" s="128"/>
      <c r="HW120" s="128"/>
      <c r="HX120" s="128"/>
      <c r="HY120" s="128"/>
      <c r="HZ120" s="128"/>
      <c r="IA120" s="128"/>
      <c r="IB120" s="128"/>
      <c r="IC120" s="128"/>
      <c r="ID120" s="128"/>
      <c r="IE120" s="128"/>
      <c r="IF120" s="128"/>
      <c r="IG120" s="128"/>
      <c r="RG120" s="128"/>
      <c r="RH120" s="128"/>
      <c r="RP120" s="128"/>
      <c r="RQ120" s="128"/>
      <c r="RR120" s="128"/>
      <c r="RS120" s="128"/>
      <c r="RT120" s="128"/>
      <c r="RU120" s="128"/>
      <c r="RV120" s="128"/>
      <c r="RW120" s="128"/>
      <c r="RX120" s="128"/>
      <c r="RY120" s="128"/>
      <c r="RZ120" s="128"/>
      <c r="SA120" s="128"/>
      <c r="SB120" s="128"/>
      <c r="SC120" s="128"/>
      <c r="ABC120" s="128"/>
      <c r="ABD120" s="128"/>
      <c r="ABL120" s="128"/>
      <c r="ABM120" s="128"/>
      <c r="ABN120" s="128"/>
      <c r="ABO120" s="128"/>
      <c r="ABP120" s="128"/>
      <c r="ABQ120" s="128"/>
      <c r="ABR120" s="128"/>
      <c r="ABS120" s="128"/>
      <c r="ABT120" s="128"/>
      <c r="ABU120" s="128"/>
      <c r="ABV120" s="128"/>
      <c r="ABW120" s="128"/>
      <c r="ABX120" s="128"/>
      <c r="ABY120" s="128"/>
      <c r="AKY120" s="128"/>
      <c r="AKZ120" s="128"/>
      <c r="ALH120" s="128"/>
      <c r="ALI120" s="128"/>
      <c r="ALJ120" s="128"/>
      <c r="ALK120" s="128"/>
      <c r="ALL120" s="128"/>
      <c r="ALM120" s="128"/>
      <c r="ALN120" s="128"/>
      <c r="ALO120" s="128"/>
      <c r="ALP120" s="128"/>
      <c r="ALQ120" s="128"/>
      <c r="ALR120" s="128"/>
      <c r="ALS120" s="128"/>
      <c r="ALT120" s="128"/>
      <c r="ALU120" s="128"/>
      <c r="AUU120" s="128"/>
      <c r="AUV120" s="128"/>
      <c r="AVD120" s="128"/>
      <c r="AVE120" s="128"/>
      <c r="AVF120" s="128"/>
      <c r="AVG120" s="128"/>
      <c r="AVH120" s="128"/>
      <c r="AVI120" s="128"/>
      <c r="AVJ120" s="128"/>
      <c r="AVK120" s="128"/>
      <c r="AVL120" s="128"/>
      <c r="AVM120" s="128"/>
      <c r="AVN120" s="128"/>
      <c r="AVO120" s="128"/>
      <c r="AVP120" s="128"/>
      <c r="AVQ120" s="128"/>
      <c r="BEQ120" s="128"/>
      <c r="BER120" s="128"/>
      <c r="BEZ120" s="128"/>
      <c r="BFA120" s="128"/>
      <c r="BFB120" s="128"/>
      <c r="BFC120" s="128"/>
      <c r="BFD120" s="128"/>
      <c r="BFE120" s="128"/>
      <c r="BFF120" s="128"/>
      <c r="BFG120" s="128"/>
      <c r="BFH120" s="128"/>
      <c r="BFI120" s="128"/>
      <c r="BFJ120" s="128"/>
      <c r="BFK120" s="128"/>
      <c r="BFL120" s="128"/>
      <c r="BFM120" s="128"/>
      <c r="BOM120" s="128"/>
      <c r="BON120" s="128"/>
      <c r="BOV120" s="128"/>
      <c r="BOW120" s="128"/>
      <c r="BOX120" s="128"/>
      <c r="BOY120" s="128"/>
      <c r="BOZ120" s="128"/>
      <c r="BPA120" s="128"/>
      <c r="BPB120" s="128"/>
      <c r="BPC120" s="128"/>
      <c r="BPD120" s="128"/>
      <c r="BPE120" s="128"/>
      <c r="BPF120" s="128"/>
      <c r="BPG120" s="128"/>
      <c r="BPH120" s="128"/>
      <c r="BPI120" s="128"/>
      <c r="BYI120" s="128"/>
      <c r="BYJ120" s="128"/>
      <c r="BYR120" s="128"/>
      <c r="BYS120" s="128"/>
      <c r="BYT120" s="128"/>
      <c r="BYU120" s="128"/>
      <c r="BYV120" s="128"/>
      <c r="BYW120" s="128"/>
      <c r="BYX120" s="128"/>
      <c r="BYY120" s="128"/>
      <c r="BYZ120" s="128"/>
      <c r="BZA120" s="128"/>
      <c r="BZB120" s="128"/>
      <c r="BZC120" s="128"/>
      <c r="BZD120" s="128"/>
      <c r="BZE120" s="128"/>
      <c r="CIE120" s="128"/>
      <c r="CIF120" s="128"/>
      <c r="CIN120" s="128"/>
      <c r="CIO120" s="128"/>
      <c r="CIP120" s="128"/>
      <c r="CIQ120" s="128"/>
      <c r="CIR120" s="128"/>
      <c r="CIS120" s="128"/>
      <c r="CIT120" s="128"/>
      <c r="CIU120" s="128"/>
      <c r="CIV120" s="128"/>
      <c r="CIW120" s="128"/>
      <c r="CIX120" s="128"/>
      <c r="CIY120" s="128"/>
      <c r="CIZ120" s="128"/>
      <c r="CJA120" s="128"/>
      <c r="CSA120" s="128"/>
      <c r="CSB120" s="128"/>
      <c r="CSJ120" s="128"/>
      <c r="CSK120" s="128"/>
      <c r="CSL120" s="128"/>
      <c r="CSM120" s="128"/>
      <c r="CSN120" s="128"/>
      <c r="CSO120" s="128"/>
      <c r="CSP120" s="128"/>
      <c r="CSQ120" s="128"/>
      <c r="CSR120" s="128"/>
      <c r="CSS120" s="128"/>
      <c r="CST120" s="128"/>
      <c r="CSU120" s="128"/>
      <c r="CSV120" s="128"/>
      <c r="CSW120" s="128"/>
      <c r="DBW120" s="128"/>
      <c r="DBX120" s="128"/>
      <c r="DCF120" s="128"/>
      <c r="DCG120" s="128"/>
      <c r="DCH120" s="128"/>
      <c r="DCI120" s="128"/>
      <c r="DCJ120" s="128"/>
      <c r="DCK120" s="128"/>
      <c r="DCL120" s="128"/>
      <c r="DCM120" s="128"/>
      <c r="DCN120" s="128"/>
      <c r="DCO120" s="128"/>
      <c r="DCP120" s="128"/>
      <c r="DCQ120" s="128"/>
      <c r="DCR120" s="128"/>
      <c r="DCS120" s="128"/>
      <c r="DLS120" s="128"/>
      <c r="DLT120" s="128"/>
      <c r="DMB120" s="128"/>
      <c r="DMC120" s="128"/>
      <c r="DMD120" s="128"/>
      <c r="DME120" s="128"/>
      <c r="DMF120" s="128"/>
      <c r="DMG120" s="128"/>
      <c r="DMH120" s="128"/>
      <c r="DMI120" s="128"/>
      <c r="DMJ120" s="128"/>
      <c r="DMK120" s="128"/>
      <c r="DML120" s="128"/>
      <c r="DMM120" s="128"/>
      <c r="DMN120" s="128"/>
      <c r="DMO120" s="128"/>
      <c r="DVO120" s="128"/>
      <c r="DVP120" s="128"/>
      <c r="DVX120" s="128"/>
      <c r="DVY120" s="128"/>
      <c r="DVZ120" s="128"/>
      <c r="DWA120" s="128"/>
      <c r="DWB120" s="128"/>
      <c r="DWC120" s="128"/>
      <c r="DWD120" s="128"/>
      <c r="DWE120" s="128"/>
      <c r="DWF120" s="128"/>
      <c r="DWG120" s="128"/>
      <c r="DWH120" s="128"/>
      <c r="DWI120" s="128"/>
      <c r="DWJ120" s="128"/>
      <c r="DWK120" s="128"/>
      <c r="EFK120" s="128"/>
      <c r="EFL120" s="128"/>
      <c r="EFT120" s="128"/>
      <c r="EFU120" s="128"/>
      <c r="EFV120" s="128"/>
      <c r="EFW120" s="128"/>
      <c r="EFX120" s="128"/>
      <c r="EFY120" s="128"/>
      <c r="EFZ120" s="128"/>
      <c r="EGA120" s="128"/>
      <c r="EGB120" s="128"/>
      <c r="EGC120" s="128"/>
      <c r="EGD120" s="128"/>
      <c r="EGE120" s="128"/>
      <c r="EGF120" s="128"/>
      <c r="EGG120" s="128"/>
      <c r="EPG120" s="128"/>
      <c r="EPH120" s="128"/>
      <c r="EPP120" s="128"/>
      <c r="EPQ120" s="128"/>
      <c r="EPR120" s="128"/>
      <c r="EPS120" s="128"/>
      <c r="EPT120" s="128"/>
      <c r="EPU120" s="128"/>
      <c r="EPV120" s="128"/>
      <c r="EPW120" s="128"/>
      <c r="EPX120" s="128"/>
      <c r="EPY120" s="128"/>
      <c r="EPZ120" s="128"/>
      <c r="EQA120" s="128"/>
      <c r="EQB120" s="128"/>
      <c r="EQC120" s="128"/>
      <c r="EZC120" s="128"/>
      <c r="EZD120" s="128"/>
      <c r="EZL120" s="128"/>
      <c r="EZM120" s="128"/>
      <c r="EZN120" s="128"/>
      <c r="EZO120" s="128"/>
      <c r="EZP120" s="128"/>
      <c r="EZQ120" s="128"/>
      <c r="EZR120" s="128"/>
      <c r="EZS120" s="128"/>
      <c r="EZT120" s="128"/>
      <c r="EZU120" s="128"/>
      <c r="EZV120" s="128"/>
      <c r="EZW120" s="128"/>
      <c r="EZX120" s="128"/>
      <c r="EZY120" s="128"/>
      <c r="FIY120" s="128"/>
      <c r="FIZ120" s="128"/>
      <c r="FJH120" s="128"/>
      <c r="FJI120" s="128"/>
      <c r="FJJ120" s="128"/>
      <c r="FJK120" s="128"/>
      <c r="FJL120" s="128"/>
      <c r="FJM120" s="128"/>
      <c r="FJN120" s="128"/>
      <c r="FJO120" s="128"/>
      <c r="FJP120" s="128"/>
      <c r="FJQ120" s="128"/>
      <c r="FJR120" s="128"/>
      <c r="FJS120" s="128"/>
      <c r="FJT120" s="128"/>
      <c r="FJU120" s="128"/>
      <c r="FSU120" s="128"/>
      <c r="FSV120" s="128"/>
      <c r="FTD120" s="128"/>
      <c r="FTE120" s="128"/>
      <c r="FTF120" s="128"/>
      <c r="FTG120" s="128"/>
      <c r="FTH120" s="128"/>
      <c r="FTI120" s="128"/>
      <c r="FTJ120" s="128"/>
      <c r="FTK120" s="128"/>
      <c r="FTL120" s="128"/>
      <c r="FTM120" s="128"/>
      <c r="FTN120" s="128"/>
      <c r="FTO120" s="128"/>
      <c r="FTP120" s="128"/>
      <c r="FTQ120" s="128"/>
      <c r="GCQ120" s="128"/>
      <c r="GCR120" s="128"/>
      <c r="GCZ120" s="128"/>
      <c r="GDA120" s="128"/>
      <c r="GDB120" s="128"/>
      <c r="GDC120" s="128"/>
      <c r="GDD120" s="128"/>
      <c r="GDE120" s="128"/>
      <c r="GDF120" s="128"/>
      <c r="GDG120" s="128"/>
      <c r="GDH120" s="128"/>
      <c r="GDI120" s="128"/>
      <c r="GDJ120" s="128"/>
      <c r="GDK120" s="128"/>
      <c r="GDL120" s="128"/>
      <c r="GDM120" s="128"/>
      <c r="GMM120" s="128"/>
      <c r="GMN120" s="128"/>
      <c r="GMV120" s="128"/>
      <c r="GMW120" s="128"/>
      <c r="GMX120" s="128"/>
      <c r="GMY120" s="128"/>
      <c r="GMZ120" s="128"/>
      <c r="GNA120" s="128"/>
      <c r="GNB120" s="128"/>
      <c r="GNC120" s="128"/>
      <c r="GND120" s="128"/>
      <c r="GNE120" s="128"/>
      <c r="GNF120" s="128"/>
      <c r="GNG120" s="128"/>
      <c r="GNH120" s="128"/>
      <c r="GNI120" s="128"/>
      <c r="GWI120" s="128"/>
      <c r="GWJ120" s="128"/>
      <c r="GWR120" s="128"/>
      <c r="GWS120" s="128"/>
      <c r="GWT120" s="128"/>
      <c r="GWU120" s="128"/>
      <c r="GWV120" s="128"/>
      <c r="GWW120" s="128"/>
      <c r="GWX120" s="128"/>
      <c r="GWY120" s="128"/>
      <c r="GWZ120" s="128"/>
      <c r="GXA120" s="128"/>
      <c r="GXB120" s="128"/>
      <c r="GXC120" s="128"/>
      <c r="GXD120" s="128"/>
      <c r="GXE120" s="128"/>
      <c r="HGE120" s="128"/>
      <c r="HGF120" s="128"/>
      <c r="HGN120" s="128"/>
      <c r="HGO120" s="128"/>
      <c r="HGP120" s="128"/>
      <c r="HGQ120" s="128"/>
      <c r="HGR120" s="128"/>
      <c r="HGS120" s="128"/>
      <c r="HGT120" s="128"/>
      <c r="HGU120" s="128"/>
      <c r="HGV120" s="128"/>
      <c r="HGW120" s="128"/>
      <c r="HGX120" s="128"/>
      <c r="HGY120" s="128"/>
      <c r="HGZ120" s="128"/>
      <c r="HHA120" s="128"/>
      <c r="HQA120" s="128"/>
      <c r="HQB120" s="128"/>
      <c r="HQJ120" s="128"/>
      <c r="HQK120" s="128"/>
      <c r="HQL120" s="128"/>
      <c r="HQM120" s="128"/>
      <c r="HQN120" s="128"/>
      <c r="HQO120" s="128"/>
      <c r="HQP120" s="128"/>
      <c r="HQQ120" s="128"/>
      <c r="HQR120" s="128"/>
      <c r="HQS120" s="128"/>
      <c r="HQT120" s="128"/>
      <c r="HQU120" s="128"/>
      <c r="HQV120" s="128"/>
      <c r="HQW120" s="128"/>
      <c r="HZW120" s="128"/>
      <c r="HZX120" s="128"/>
      <c r="IAF120" s="128"/>
      <c r="IAG120" s="128"/>
      <c r="IAH120" s="128"/>
      <c r="IAI120" s="128"/>
      <c r="IAJ120" s="128"/>
      <c r="IAK120" s="128"/>
      <c r="IAL120" s="128"/>
      <c r="IAM120" s="128"/>
      <c r="IAN120" s="128"/>
      <c r="IAO120" s="128"/>
      <c r="IAP120" s="128"/>
      <c r="IAQ120" s="128"/>
      <c r="IAR120" s="128"/>
      <c r="IAS120" s="128"/>
      <c r="IJS120" s="128"/>
      <c r="IJT120" s="128"/>
      <c r="IKB120" s="128"/>
      <c r="IKC120" s="128"/>
      <c r="IKD120" s="128"/>
      <c r="IKE120" s="128"/>
      <c r="IKF120" s="128"/>
      <c r="IKG120" s="128"/>
      <c r="IKH120" s="128"/>
      <c r="IKI120" s="128"/>
      <c r="IKJ120" s="128"/>
      <c r="IKK120" s="128"/>
      <c r="IKL120" s="128"/>
      <c r="IKM120" s="128"/>
      <c r="IKN120" s="128"/>
      <c r="IKO120" s="128"/>
      <c r="ITO120" s="128"/>
      <c r="ITP120" s="128"/>
      <c r="ITX120" s="128"/>
      <c r="ITY120" s="128"/>
      <c r="ITZ120" s="128"/>
      <c r="IUA120" s="128"/>
      <c r="IUB120" s="128"/>
      <c r="IUC120" s="128"/>
      <c r="IUD120" s="128"/>
      <c r="IUE120" s="128"/>
      <c r="IUF120" s="128"/>
      <c r="IUG120" s="128"/>
      <c r="IUH120" s="128"/>
      <c r="IUI120" s="128"/>
      <c r="IUJ120" s="128"/>
      <c r="IUK120" s="128"/>
      <c r="JDK120" s="128"/>
      <c r="JDL120" s="128"/>
      <c r="JDT120" s="128"/>
      <c r="JDU120" s="128"/>
      <c r="JDV120" s="128"/>
      <c r="JDW120" s="128"/>
      <c r="JDX120" s="128"/>
      <c r="JDY120" s="128"/>
      <c r="JDZ120" s="128"/>
      <c r="JEA120" s="128"/>
      <c r="JEB120" s="128"/>
      <c r="JEC120" s="128"/>
      <c r="JED120" s="128"/>
      <c r="JEE120" s="128"/>
      <c r="JEF120" s="128"/>
      <c r="JEG120" s="128"/>
      <c r="JNG120" s="128"/>
      <c r="JNH120" s="128"/>
      <c r="JNP120" s="128"/>
      <c r="JNQ120" s="128"/>
      <c r="JNR120" s="128"/>
      <c r="JNS120" s="128"/>
      <c r="JNT120" s="128"/>
      <c r="JNU120" s="128"/>
      <c r="JNV120" s="128"/>
      <c r="JNW120" s="128"/>
      <c r="JNX120" s="128"/>
      <c r="JNY120" s="128"/>
      <c r="JNZ120" s="128"/>
      <c r="JOA120" s="128"/>
      <c r="JOB120" s="128"/>
      <c r="JOC120" s="128"/>
      <c r="JXC120" s="128"/>
      <c r="JXD120" s="128"/>
      <c r="JXL120" s="128"/>
      <c r="JXM120" s="128"/>
      <c r="JXN120" s="128"/>
      <c r="JXO120" s="128"/>
      <c r="JXP120" s="128"/>
      <c r="JXQ120" s="128"/>
      <c r="JXR120" s="128"/>
      <c r="JXS120" s="128"/>
      <c r="JXT120" s="128"/>
      <c r="JXU120" s="128"/>
      <c r="JXV120" s="128"/>
      <c r="JXW120" s="128"/>
      <c r="JXX120" s="128"/>
      <c r="JXY120" s="128"/>
      <c r="KGY120" s="128"/>
      <c r="KGZ120" s="128"/>
      <c r="KHH120" s="128"/>
      <c r="KHI120" s="128"/>
      <c r="KHJ120" s="128"/>
      <c r="KHK120" s="128"/>
      <c r="KHL120" s="128"/>
      <c r="KHM120" s="128"/>
      <c r="KHN120" s="128"/>
      <c r="KHO120" s="128"/>
      <c r="KHP120" s="128"/>
      <c r="KHQ120" s="128"/>
      <c r="KHR120" s="128"/>
      <c r="KHS120" s="128"/>
      <c r="KHT120" s="128"/>
      <c r="KHU120" s="128"/>
      <c r="KQU120" s="128"/>
      <c r="KQV120" s="128"/>
      <c r="KRD120" s="128"/>
      <c r="KRE120" s="128"/>
      <c r="KRF120" s="128"/>
      <c r="KRG120" s="128"/>
      <c r="KRH120" s="128"/>
      <c r="KRI120" s="128"/>
      <c r="KRJ120" s="128"/>
      <c r="KRK120" s="128"/>
      <c r="KRL120" s="128"/>
      <c r="KRM120" s="128"/>
      <c r="KRN120" s="128"/>
      <c r="KRO120" s="128"/>
      <c r="KRP120" s="128"/>
      <c r="KRQ120" s="128"/>
      <c r="LAQ120" s="128"/>
      <c r="LAR120" s="128"/>
      <c r="LAZ120" s="128"/>
      <c r="LBA120" s="128"/>
      <c r="LBB120" s="128"/>
      <c r="LBC120" s="128"/>
      <c r="LBD120" s="128"/>
      <c r="LBE120" s="128"/>
      <c r="LBF120" s="128"/>
      <c r="LBG120" s="128"/>
      <c r="LBH120" s="128"/>
      <c r="LBI120" s="128"/>
      <c r="LBJ120" s="128"/>
      <c r="LBK120" s="128"/>
      <c r="LBL120" s="128"/>
      <c r="LBM120" s="128"/>
      <c r="LKM120" s="128"/>
      <c r="LKN120" s="128"/>
      <c r="LKV120" s="128"/>
      <c r="LKW120" s="128"/>
      <c r="LKX120" s="128"/>
      <c r="LKY120" s="128"/>
      <c r="LKZ120" s="128"/>
      <c r="LLA120" s="128"/>
      <c r="LLB120" s="128"/>
      <c r="LLC120" s="128"/>
      <c r="LLD120" s="128"/>
      <c r="LLE120" s="128"/>
      <c r="LLF120" s="128"/>
      <c r="LLG120" s="128"/>
      <c r="LLH120" s="128"/>
      <c r="LLI120" s="128"/>
      <c r="LUI120" s="128"/>
      <c r="LUJ120" s="128"/>
      <c r="LUR120" s="128"/>
      <c r="LUS120" s="128"/>
      <c r="LUT120" s="128"/>
      <c r="LUU120" s="128"/>
      <c r="LUV120" s="128"/>
      <c r="LUW120" s="128"/>
      <c r="LUX120" s="128"/>
      <c r="LUY120" s="128"/>
      <c r="LUZ120" s="128"/>
      <c r="LVA120" s="128"/>
      <c r="LVB120" s="128"/>
      <c r="LVC120" s="128"/>
      <c r="LVD120" s="128"/>
      <c r="LVE120" s="128"/>
      <c r="MEE120" s="128"/>
      <c r="MEF120" s="128"/>
      <c r="MEN120" s="128"/>
      <c r="MEO120" s="128"/>
      <c r="MEP120" s="128"/>
      <c r="MEQ120" s="128"/>
      <c r="MER120" s="128"/>
      <c r="MES120" s="128"/>
      <c r="MET120" s="128"/>
      <c r="MEU120" s="128"/>
      <c r="MEV120" s="128"/>
      <c r="MEW120" s="128"/>
      <c r="MEX120" s="128"/>
      <c r="MEY120" s="128"/>
      <c r="MEZ120" s="128"/>
      <c r="MFA120" s="128"/>
      <c r="MOA120" s="128"/>
      <c r="MOB120" s="128"/>
      <c r="MOJ120" s="128"/>
      <c r="MOK120" s="128"/>
      <c r="MOL120" s="128"/>
      <c r="MOM120" s="128"/>
      <c r="MON120" s="128"/>
      <c r="MOO120" s="128"/>
      <c r="MOP120" s="128"/>
      <c r="MOQ120" s="128"/>
      <c r="MOR120" s="128"/>
      <c r="MOS120" s="128"/>
      <c r="MOT120" s="128"/>
      <c r="MOU120" s="128"/>
      <c r="MOV120" s="128"/>
      <c r="MOW120" s="128"/>
      <c r="MXW120" s="128"/>
      <c r="MXX120" s="128"/>
      <c r="MYF120" s="128"/>
      <c r="MYG120" s="128"/>
      <c r="MYH120" s="128"/>
      <c r="MYI120" s="128"/>
      <c r="MYJ120" s="128"/>
      <c r="MYK120" s="128"/>
      <c r="MYL120" s="128"/>
      <c r="MYM120" s="128"/>
      <c r="MYN120" s="128"/>
      <c r="MYO120" s="128"/>
      <c r="MYP120" s="128"/>
      <c r="MYQ120" s="128"/>
      <c r="MYR120" s="128"/>
      <c r="MYS120" s="128"/>
      <c r="NHS120" s="128"/>
      <c r="NHT120" s="128"/>
      <c r="NIB120" s="128"/>
      <c r="NIC120" s="128"/>
      <c r="NID120" s="128"/>
      <c r="NIE120" s="128"/>
      <c r="NIF120" s="128"/>
      <c r="NIG120" s="128"/>
      <c r="NIH120" s="128"/>
      <c r="NII120" s="128"/>
      <c r="NIJ120" s="128"/>
      <c r="NIK120" s="128"/>
      <c r="NIL120" s="128"/>
      <c r="NIM120" s="128"/>
      <c r="NIN120" s="128"/>
      <c r="NIO120" s="128"/>
      <c r="NRO120" s="128"/>
      <c r="NRP120" s="128"/>
      <c r="NRX120" s="128"/>
      <c r="NRY120" s="128"/>
      <c r="NRZ120" s="128"/>
      <c r="NSA120" s="128"/>
      <c r="NSB120" s="128"/>
      <c r="NSC120" s="128"/>
      <c r="NSD120" s="128"/>
      <c r="NSE120" s="128"/>
      <c r="NSF120" s="128"/>
      <c r="NSG120" s="128"/>
      <c r="NSH120" s="128"/>
      <c r="NSI120" s="128"/>
      <c r="NSJ120" s="128"/>
      <c r="NSK120" s="128"/>
      <c r="OBK120" s="128"/>
      <c r="OBL120" s="128"/>
      <c r="OBT120" s="128"/>
      <c r="OBU120" s="128"/>
      <c r="OBV120" s="128"/>
      <c r="OBW120" s="128"/>
      <c r="OBX120" s="128"/>
      <c r="OBY120" s="128"/>
      <c r="OBZ120" s="128"/>
      <c r="OCA120" s="128"/>
      <c r="OCB120" s="128"/>
      <c r="OCC120" s="128"/>
      <c r="OCD120" s="128"/>
      <c r="OCE120" s="128"/>
      <c r="OCF120" s="128"/>
      <c r="OCG120" s="128"/>
      <c r="OLG120" s="128"/>
      <c r="OLH120" s="128"/>
      <c r="OLP120" s="128"/>
      <c r="OLQ120" s="128"/>
      <c r="OLR120" s="128"/>
      <c r="OLS120" s="128"/>
      <c r="OLT120" s="128"/>
      <c r="OLU120" s="128"/>
      <c r="OLV120" s="128"/>
      <c r="OLW120" s="128"/>
      <c r="OLX120" s="128"/>
      <c r="OLY120" s="128"/>
      <c r="OLZ120" s="128"/>
      <c r="OMA120" s="128"/>
      <c r="OMB120" s="128"/>
      <c r="OMC120" s="128"/>
      <c r="OVC120" s="128"/>
      <c r="OVD120" s="128"/>
      <c r="OVL120" s="128"/>
      <c r="OVM120" s="128"/>
      <c r="OVN120" s="128"/>
      <c r="OVO120" s="128"/>
      <c r="OVP120" s="128"/>
      <c r="OVQ120" s="128"/>
      <c r="OVR120" s="128"/>
      <c r="OVS120" s="128"/>
      <c r="OVT120" s="128"/>
      <c r="OVU120" s="128"/>
      <c r="OVV120" s="128"/>
      <c r="OVW120" s="128"/>
      <c r="OVX120" s="128"/>
      <c r="OVY120" s="128"/>
      <c r="PEY120" s="128"/>
      <c r="PEZ120" s="128"/>
      <c r="PFH120" s="128"/>
      <c r="PFI120" s="128"/>
      <c r="PFJ120" s="128"/>
      <c r="PFK120" s="128"/>
      <c r="PFL120" s="128"/>
      <c r="PFM120" s="128"/>
      <c r="PFN120" s="128"/>
      <c r="PFO120" s="128"/>
      <c r="PFP120" s="128"/>
      <c r="PFQ120" s="128"/>
      <c r="PFR120" s="128"/>
      <c r="PFS120" s="128"/>
      <c r="PFT120" s="128"/>
      <c r="PFU120" s="128"/>
      <c r="POU120" s="128"/>
      <c r="POV120" s="128"/>
      <c r="PPD120" s="128"/>
      <c r="PPE120" s="128"/>
      <c r="PPF120" s="128"/>
      <c r="PPG120" s="128"/>
      <c r="PPH120" s="128"/>
      <c r="PPI120" s="128"/>
      <c r="PPJ120" s="128"/>
      <c r="PPK120" s="128"/>
      <c r="PPL120" s="128"/>
      <c r="PPM120" s="128"/>
      <c r="PPN120" s="128"/>
      <c r="PPO120" s="128"/>
      <c r="PPP120" s="128"/>
      <c r="PPQ120" s="128"/>
      <c r="PYQ120" s="128"/>
      <c r="PYR120" s="128"/>
      <c r="PYZ120" s="128"/>
      <c r="PZA120" s="128"/>
      <c r="PZB120" s="128"/>
      <c r="PZC120" s="128"/>
      <c r="PZD120" s="128"/>
      <c r="PZE120" s="128"/>
      <c r="PZF120" s="128"/>
      <c r="PZG120" s="128"/>
      <c r="PZH120" s="128"/>
      <c r="PZI120" s="128"/>
      <c r="PZJ120" s="128"/>
      <c r="PZK120" s="128"/>
      <c r="PZL120" s="128"/>
      <c r="PZM120" s="128"/>
      <c r="QIM120" s="128"/>
      <c r="QIN120" s="128"/>
      <c r="QIV120" s="128"/>
      <c r="QIW120" s="128"/>
      <c r="QIX120" s="128"/>
      <c r="QIY120" s="128"/>
      <c r="QIZ120" s="128"/>
      <c r="QJA120" s="128"/>
      <c r="QJB120" s="128"/>
      <c r="QJC120" s="128"/>
      <c r="QJD120" s="128"/>
      <c r="QJE120" s="128"/>
      <c r="QJF120" s="128"/>
      <c r="QJG120" s="128"/>
      <c r="QJH120" s="128"/>
      <c r="QJI120" s="128"/>
      <c r="QSI120" s="128"/>
      <c r="QSJ120" s="128"/>
      <c r="QSR120" s="128"/>
      <c r="QSS120" s="128"/>
      <c r="QST120" s="128"/>
      <c r="QSU120" s="128"/>
      <c r="QSV120" s="128"/>
      <c r="QSW120" s="128"/>
      <c r="QSX120" s="128"/>
      <c r="QSY120" s="128"/>
      <c r="QSZ120" s="128"/>
      <c r="QTA120" s="128"/>
      <c r="QTB120" s="128"/>
      <c r="QTC120" s="128"/>
      <c r="QTD120" s="128"/>
      <c r="QTE120" s="128"/>
      <c r="RCE120" s="128"/>
      <c r="RCF120" s="128"/>
      <c r="RCN120" s="128"/>
      <c r="RCO120" s="128"/>
      <c r="RCP120" s="128"/>
      <c r="RCQ120" s="128"/>
      <c r="RCR120" s="128"/>
      <c r="RCS120" s="128"/>
      <c r="RCT120" s="128"/>
      <c r="RCU120" s="128"/>
      <c r="RCV120" s="128"/>
      <c r="RCW120" s="128"/>
      <c r="RCX120" s="128"/>
      <c r="RCY120" s="128"/>
      <c r="RCZ120" s="128"/>
      <c r="RDA120" s="128"/>
      <c r="RMA120" s="128"/>
      <c r="RMB120" s="128"/>
      <c r="RMJ120" s="128"/>
      <c r="RMK120" s="128"/>
      <c r="RML120" s="128"/>
      <c r="RMM120" s="128"/>
      <c r="RMN120" s="128"/>
      <c r="RMO120" s="128"/>
      <c r="RMP120" s="128"/>
      <c r="RMQ120" s="128"/>
      <c r="RMR120" s="128"/>
      <c r="RMS120" s="128"/>
      <c r="RMT120" s="128"/>
      <c r="RMU120" s="128"/>
      <c r="RMV120" s="128"/>
      <c r="RMW120" s="128"/>
      <c r="RVW120" s="128"/>
      <c r="RVX120" s="128"/>
      <c r="RWF120" s="128"/>
      <c r="RWG120" s="128"/>
      <c r="RWH120" s="128"/>
      <c r="RWI120" s="128"/>
      <c r="RWJ120" s="128"/>
      <c r="RWK120" s="128"/>
      <c r="RWL120" s="128"/>
      <c r="RWM120" s="128"/>
      <c r="RWN120" s="128"/>
      <c r="RWO120" s="128"/>
      <c r="RWP120" s="128"/>
      <c r="RWQ120" s="128"/>
      <c r="RWR120" s="128"/>
      <c r="RWS120" s="128"/>
      <c r="SFS120" s="128"/>
      <c r="SFT120" s="128"/>
      <c r="SGB120" s="128"/>
      <c r="SGC120" s="128"/>
      <c r="SGD120" s="128"/>
      <c r="SGE120" s="128"/>
      <c r="SGF120" s="128"/>
      <c r="SGG120" s="128"/>
      <c r="SGH120" s="128"/>
      <c r="SGI120" s="128"/>
      <c r="SGJ120" s="128"/>
      <c r="SGK120" s="128"/>
      <c r="SGL120" s="128"/>
      <c r="SGM120" s="128"/>
      <c r="SGN120" s="128"/>
      <c r="SGO120" s="128"/>
      <c r="SPO120" s="128"/>
      <c r="SPP120" s="128"/>
      <c r="SPX120" s="128"/>
      <c r="SPY120" s="128"/>
      <c r="SPZ120" s="128"/>
      <c r="SQA120" s="128"/>
      <c r="SQB120" s="128"/>
      <c r="SQC120" s="128"/>
      <c r="SQD120" s="128"/>
      <c r="SQE120" s="128"/>
      <c r="SQF120" s="128"/>
      <c r="SQG120" s="128"/>
      <c r="SQH120" s="128"/>
      <c r="SQI120" s="128"/>
      <c r="SQJ120" s="128"/>
      <c r="SQK120" s="128"/>
      <c r="SZK120" s="128"/>
      <c r="SZL120" s="128"/>
      <c r="SZT120" s="128"/>
      <c r="SZU120" s="128"/>
      <c r="SZV120" s="128"/>
      <c r="SZW120" s="128"/>
      <c r="SZX120" s="128"/>
      <c r="SZY120" s="128"/>
      <c r="SZZ120" s="128"/>
      <c r="TAA120" s="128"/>
      <c r="TAB120" s="128"/>
      <c r="TAC120" s="128"/>
      <c r="TAD120" s="128"/>
      <c r="TAE120" s="128"/>
      <c r="TAF120" s="128"/>
      <c r="TAG120" s="128"/>
      <c r="TJG120" s="128"/>
      <c r="TJH120" s="128"/>
      <c r="TJP120" s="128"/>
      <c r="TJQ120" s="128"/>
      <c r="TJR120" s="128"/>
      <c r="TJS120" s="128"/>
      <c r="TJT120" s="128"/>
      <c r="TJU120" s="128"/>
      <c r="TJV120" s="128"/>
      <c r="TJW120" s="128"/>
      <c r="TJX120" s="128"/>
      <c r="TJY120" s="128"/>
      <c r="TJZ120" s="128"/>
      <c r="TKA120" s="128"/>
      <c r="TKB120" s="128"/>
      <c r="TKC120" s="128"/>
      <c r="TTC120" s="128"/>
      <c r="TTD120" s="128"/>
      <c r="TTL120" s="128"/>
      <c r="TTM120" s="128"/>
      <c r="TTN120" s="128"/>
      <c r="TTO120" s="128"/>
      <c r="TTP120" s="128"/>
      <c r="TTQ120" s="128"/>
      <c r="TTR120" s="128"/>
      <c r="TTS120" s="128"/>
      <c r="TTT120" s="128"/>
      <c r="TTU120" s="128"/>
      <c r="TTV120" s="128"/>
      <c r="TTW120" s="128"/>
      <c r="TTX120" s="128"/>
      <c r="TTY120" s="128"/>
      <c r="UCY120" s="128"/>
      <c r="UCZ120" s="128"/>
      <c r="UDH120" s="128"/>
      <c r="UDI120" s="128"/>
      <c r="UDJ120" s="128"/>
      <c r="UDK120" s="128"/>
      <c r="UDL120" s="128"/>
      <c r="UDM120" s="128"/>
      <c r="UDN120" s="128"/>
      <c r="UDO120" s="128"/>
      <c r="UDP120" s="128"/>
      <c r="UDQ120" s="128"/>
      <c r="UDR120" s="128"/>
      <c r="UDS120" s="128"/>
      <c r="UDT120" s="128"/>
      <c r="UDU120" s="128"/>
      <c r="UMU120" s="128"/>
      <c r="UMV120" s="128"/>
      <c r="UND120" s="128"/>
      <c r="UNE120" s="128"/>
      <c r="UNF120" s="128"/>
      <c r="UNG120" s="128"/>
      <c r="UNH120" s="128"/>
      <c r="UNI120" s="128"/>
      <c r="UNJ120" s="128"/>
      <c r="UNK120" s="128"/>
      <c r="UNL120" s="128"/>
      <c r="UNM120" s="128"/>
      <c r="UNN120" s="128"/>
      <c r="UNO120" s="128"/>
      <c r="UNP120" s="128"/>
      <c r="UNQ120" s="128"/>
      <c r="UWQ120" s="128"/>
      <c r="UWR120" s="128"/>
      <c r="UWZ120" s="128"/>
      <c r="UXA120" s="128"/>
      <c r="UXB120" s="128"/>
      <c r="UXC120" s="128"/>
      <c r="UXD120" s="128"/>
      <c r="UXE120" s="128"/>
      <c r="UXF120" s="128"/>
      <c r="UXG120" s="128"/>
      <c r="UXH120" s="128"/>
      <c r="UXI120" s="128"/>
      <c r="UXJ120" s="128"/>
      <c r="UXK120" s="128"/>
      <c r="UXL120" s="128"/>
      <c r="UXM120" s="128"/>
      <c r="VGM120" s="128"/>
      <c r="VGN120" s="128"/>
      <c r="VGV120" s="128"/>
      <c r="VGW120" s="128"/>
      <c r="VGX120" s="128"/>
      <c r="VGY120" s="128"/>
      <c r="VGZ120" s="128"/>
      <c r="VHA120" s="128"/>
      <c r="VHB120" s="128"/>
      <c r="VHC120" s="128"/>
      <c r="VHD120" s="128"/>
      <c r="VHE120" s="128"/>
      <c r="VHF120" s="128"/>
      <c r="VHG120" s="128"/>
      <c r="VHH120" s="128"/>
      <c r="VHI120" s="128"/>
      <c r="VQI120" s="128"/>
      <c r="VQJ120" s="128"/>
      <c r="VQR120" s="128"/>
      <c r="VQS120" s="128"/>
      <c r="VQT120" s="128"/>
      <c r="VQU120" s="128"/>
      <c r="VQV120" s="128"/>
      <c r="VQW120" s="128"/>
      <c r="VQX120" s="128"/>
      <c r="VQY120" s="128"/>
      <c r="VQZ120" s="128"/>
      <c r="VRA120" s="128"/>
      <c r="VRB120" s="128"/>
      <c r="VRC120" s="128"/>
      <c r="VRD120" s="128"/>
      <c r="VRE120" s="128"/>
      <c r="WAE120" s="128"/>
      <c r="WAF120" s="128"/>
      <c r="WAN120" s="128"/>
      <c r="WAO120" s="128"/>
      <c r="WAP120" s="128"/>
      <c r="WAQ120" s="128"/>
      <c r="WAR120" s="128"/>
      <c r="WAS120" s="128"/>
      <c r="WAT120" s="128"/>
      <c r="WAU120" s="128"/>
      <c r="WAV120" s="128"/>
      <c r="WAW120" s="128"/>
      <c r="WAX120" s="128"/>
      <c r="WAY120" s="128"/>
      <c r="WAZ120" s="128"/>
      <c r="WBA120" s="128"/>
      <c r="WKA120" s="128"/>
      <c r="WKB120" s="128"/>
      <c r="WKJ120" s="128"/>
      <c r="WKK120" s="128"/>
      <c r="WKL120" s="128"/>
      <c r="WKM120" s="128"/>
      <c r="WKN120" s="128"/>
      <c r="WKO120" s="128"/>
      <c r="WKP120" s="128"/>
      <c r="WKQ120" s="128"/>
      <c r="WKR120" s="128"/>
      <c r="WKS120" s="128"/>
      <c r="WKT120" s="128"/>
      <c r="WKU120" s="128"/>
      <c r="WKV120" s="128"/>
      <c r="WKW120" s="128"/>
      <c r="WTW120" s="128"/>
      <c r="WTX120" s="128"/>
      <c r="WUF120" s="128"/>
      <c r="WUG120" s="128"/>
      <c r="WUH120" s="128"/>
      <c r="WUI120" s="128"/>
      <c r="WUJ120" s="128"/>
      <c r="WUK120" s="128"/>
      <c r="WUL120" s="128"/>
      <c r="WUM120" s="128"/>
      <c r="WUN120" s="128"/>
      <c r="WUO120" s="128"/>
      <c r="WUP120" s="128"/>
      <c r="WUQ120" s="128"/>
      <c r="WUR120" s="128"/>
      <c r="WUS120" s="128"/>
    </row>
    <row r="121" spans="1:1009 1243:2033 2267:3057 3291:4081 4315:5105 5339:6129 6363:7153 7387:8177 8411:9201 9435:10225 10459:11249 11483:12273 12507:13297 13531:14321 14555:15345 15579:16113" ht="41.25" customHeight="1" outlineLevel="1">
      <c r="A121" s="137"/>
      <c r="B121" s="284" t="s">
        <v>439</v>
      </c>
      <c r="C121" s="248"/>
      <c r="D121" s="258"/>
      <c r="E121" s="257"/>
      <c r="F121" s="258"/>
      <c r="G121" s="245"/>
      <c r="H121" s="229">
        <f t="shared" si="6"/>
        <v>148.16</v>
      </c>
      <c r="I121" s="247"/>
      <c r="J121" s="287">
        <f>148160000/1000000</f>
        <v>148.16</v>
      </c>
      <c r="K121" s="247"/>
      <c r="L121" s="247"/>
      <c r="M121" s="248"/>
      <c r="HK121" s="128"/>
      <c r="HL121" s="128"/>
      <c r="HT121" s="128"/>
      <c r="HU121" s="128"/>
      <c r="HV121" s="128"/>
      <c r="HW121" s="128"/>
      <c r="HX121" s="128"/>
      <c r="HY121" s="128"/>
      <c r="HZ121" s="128"/>
      <c r="IA121" s="128"/>
      <c r="IB121" s="128"/>
      <c r="IC121" s="128"/>
      <c r="ID121" s="128"/>
      <c r="IE121" s="128"/>
      <c r="IF121" s="128"/>
      <c r="IG121" s="128"/>
      <c r="RG121" s="128"/>
      <c r="RH121" s="128"/>
      <c r="RP121" s="128"/>
      <c r="RQ121" s="128"/>
      <c r="RR121" s="128"/>
      <c r="RS121" s="128"/>
      <c r="RT121" s="128"/>
      <c r="RU121" s="128"/>
      <c r="RV121" s="128"/>
      <c r="RW121" s="128"/>
      <c r="RX121" s="128"/>
      <c r="RY121" s="128"/>
      <c r="RZ121" s="128"/>
      <c r="SA121" s="128"/>
      <c r="SB121" s="128"/>
      <c r="SC121" s="128"/>
      <c r="ABC121" s="128"/>
      <c r="ABD121" s="128"/>
      <c r="ABL121" s="128"/>
      <c r="ABM121" s="128"/>
      <c r="ABN121" s="128"/>
      <c r="ABO121" s="128"/>
      <c r="ABP121" s="128"/>
      <c r="ABQ121" s="128"/>
      <c r="ABR121" s="128"/>
      <c r="ABS121" s="128"/>
      <c r="ABT121" s="128"/>
      <c r="ABU121" s="128"/>
      <c r="ABV121" s="128"/>
      <c r="ABW121" s="128"/>
      <c r="ABX121" s="128"/>
      <c r="ABY121" s="128"/>
      <c r="AKY121" s="128"/>
      <c r="AKZ121" s="128"/>
      <c r="ALH121" s="128"/>
      <c r="ALI121" s="128"/>
      <c r="ALJ121" s="128"/>
      <c r="ALK121" s="128"/>
      <c r="ALL121" s="128"/>
      <c r="ALM121" s="128"/>
      <c r="ALN121" s="128"/>
      <c r="ALO121" s="128"/>
      <c r="ALP121" s="128"/>
      <c r="ALQ121" s="128"/>
      <c r="ALR121" s="128"/>
      <c r="ALS121" s="128"/>
      <c r="ALT121" s="128"/>
      <c r="ALU121" s="128"/>
      <c r="AUU121" s="128"/>
      <c r="AUV121" s="128"/>
      <c r="AVD121" s="128"/>
      <c r="AVE121" s="128"/>
      <c r="AVF121" s="128"/>
      <c r="AVG121" s="128"/>
      <c r="AVH121" s="128"/>
      <c r="AVI121" s="128"/>
      <c r="AVJ121" s="128"/>
      <c r="AVK121" s="128"/>
      <c r="AVL121" s="128"/>
      <c r="AVM121" s="128"/>
      <c r="AVN121" s="128"/>
      <c r="AVO121" s="128"/>
      <c r="AVP121" s="128"/>
      <c r="AVQ121" s="128"/>
      <c r="BEQ121" s="128"/>
      <c r="BER121" s="128"/>
      <c r="BEZ121" s="128"/>
      <c r="BFA121" s="128"/>
      <c r="BFB121" s="128"/>
      <c r="BFC121" s="128"/>
      <c r="BFD121" s="128"/>
      <c r="BFE121" s="128"/>
      <c r="BFF121" s="128"/>
      <c r="BFG121" s="128"/>
      <c r="BFH121" s="128"/>
      <c r="BFI121" s="128"/>
      <c r="BFJ121" s="128"/>
      <c r="BFK121" s="128"/>
      <c r="BFL121" s="128"/>
      <c r="BFM121" s="128"/>
      <c r="BOM121" s="128"/>
      <c r="BON121" s="128"/>
      <c r="BOV121" s="128"/>
      <c r="BOW121" s="128"/>
      <c r="BOX121" s="128"/>
      <c r="BOY121" s="128"/>
      <c r="BOZ121" s="128"/>
      <c r="BPA121" s="128"/>
      <c r="BPB121" s="128"/>
      <c r="BPC121" s="128"/>
      <c r="BPD121" s="128"/>
      <c r="BPE121" s="128"/>
      <c r="BPF121" s="128"/>
      <c r="BPG121" s="128"/>
      <c r="BPH121" s="128"/>
      <c r="BPI121" s="128"/>
      <c r="BYI121" s="128"/>
      <c r="BYJ121" s="128"/>
      <c r="BYR121" s="128"/>
      <c r="BYS121" s="128"/>
      <c r="BYT121" s="128"/>
      <c r="BYU121" s="128"/>
      <c r="BYV121" s="128"/>
      <c r="BYW121" s="128"/>
      <c r="BYX121" s="128"/>
      <c r="BYY121" s="128"/>
      <c r="BYZ121" s="128"/>
      <c r="BZA121" s="128"/>
      <c r="BZB121" s="128"/>
      <c r="BZC121" s="128"/>
      <c r="BZD121" s="128"/>
      <c r="BZE121" s="128"/>
      <c r="CIE121" s="128"/>
      <c r="CIF121" s="128"/>
      <c r="CIN121" s="128"/>
      <c r="CIO121" s="128"/>
      <c r="CIP121" s="128"/>
      <c r="CIQ121" s="128"/>
      <c r="CIR121" s="128"/>
      <c r="CIS121" s="128"/>
      <c r="CIT121" s="128"/>
      <c r="CIU121" s="128"/>
      <c r="CIV121" s="128"/>
      <c r="CIW121" s="128"/>
      <c r="CIX121" s="128"/>
      <c r="CIY121" s="128"/>
      <c r="CIZ121" s="128"/>
      <c r="CJA121" s="128"/>
      <c r="CSA121" s="128"/>
      <c r="CSB121" s="128"/>
      <c r="CSJ121" s="128"/>
      <c r="CSK121" s="128"/>
      <c r="CSL121" s="128"/>
      <c r="CSM121" s="128"/>
      <c r="CSN121" s="128"/>
      <c r="CSO121" s="128"/>
      <c r="CSP121" s="128"/>
      <c r="CSQ121" s="128"/>
      <c r="CSR121" s="128"/>
      <c r="CSS121" s="128"/>
      <c r="CST121" s="128"/>
      <c r="CSU121" s="128"/>
      <c r="CSV121" s="128"/>
      <c r="CSW121" s="128"/>
      <c r="DBW121" s="128"/>
      <c r="DBX121" s="128"/>
      <c r="DCF121" s="128"/>
      <c r="DCG121" s="128"/>
      <c r="DCH121" s="128"/>
      <c r="DCI121" s="128"/>
      <c r="DCJ121" s="128"/>
      <c r="DCK121" s="128"/>
      <c r="DCL121" s="128"/>
      <c r="DCM121" s="128"/>
      <c r="DCN121" s="128"/>
      <c r="DCO121" s="128"/>
      <c r="DCP121" s="128"/>
      <c r="DCQ121" s="128"/>
      <c r="DCR121" s="128"/>
      <c r="DCS121" s="128"/>
      <c r="DLS121" s="128"/>
      <c r="DLT121" s="128"/>
      <c r="DMB121" s="128"/>
      <c r="DMC121" s="128"/>
      <c r="DMD121" s="128"/>
      <c r="DME121" s="128"/>
      <c r="DMF121" s="128"/>
      <c r="DMG121" s="128"/>
      <c r="DMH121" s="128"/>
      <c r="DMI121" s="128"/>
      <c r="DMJ121" s="128"/>
      <c r="DMK121" s="128"/>
      <c r="DML121" s="128"/>
      <c r="DMM121" s="128"/>
      <c r="DMN121" s="128"/>
      <c r="DMO121" s="128"/>
      <c r="DVO121" s="128"/>
      <c r="DVP121" s="128"/>
      <c r="DVX121" s="128"/>
      <c r="DVY121" s="128"/>
      <c r="DVZ121" s="128"/>
      <c r="DWA121" s="128"/>
      <c r="DWB121" s="128"/>
      <c r="DWC121" s="128"/>
      <c r="DWD121" s="128"/>
      <c r="DWE121" s="128"/>
      <c r="DWF121" s="128"/>
      <c r="DWG121" s="128"/>
      <c r="DWH121" s="128"/>
      <c r="DWI121" s="128"/>
      <c r="DWJ121" s="128"/>
      <c r="DWK121" s="128"/>
      <c r="EFK121" s="128"/>
      <c r="EFL121" s="128"/>
      <c r="EFT121" s="128"/>
      <c r="EFU121" s="128"/>
      <c r="EFV121" s="128"/>
      <c r="EFW121" s="128"/>
      <c r="EFX121" s="128"/>
      <c r="EFY121" s="128"/>
      <c r="EFZ121" s="128"/>
      <c r="EGA121" s="128"/>
      <c r="EGB121" s="128"/>
      <c r="EGC121" s="128"/>
      <c r="EGD121" s="128"/>
      <c r="EGE121" s="128"/>
      <c r="EGF121" s="128"/>
      <c r="EGG121" s="128"/>
      <c r="EPG121" s="128"/>
      <c r="EPH121" s="128"/>
      <c r="EPP121" s="128"/>
      <c r="EPQ121" s="128"/>
      <c r="EPR121" s="128"/>
      <c r="EPS121" s="128"/>
      <c r="EPT121" s="128"/>
      <c r="EPU121" s="128"/>
      <c r="EPV121" s="128"/>
      <c r="EPW121" s="128"/>
      <c r="EPX121" s="128"/>
      <c r="EPY121" s="128"/>
      <c r="EPZ121" s="128"/>
      <c r="EQA121" s="128"/>
      <c r="EQB121" s="128"/>
      <c r="EQC121" s="128"/>
      <c r="EZC121" s="128"/>
      <c r="EZD121" s="128"/>
      <c r="EZL121" s="128"/>
      <c r="EZM121" s="128"/>
      <c r="EZN121" s="128"/>
      <c r="EZO121" s="128"/>
      <c r="EZP121" s="128"/>
      <c r="EZQ121" s="128"/>
      <c r="EZR121" s="128"/>
      <c r="EZS121" s="128"/>
      <c r="EZT121" s="128"/>
      <c r="EZU121" s="128"/>
      <c r="EZV121" s="128"/>
      <c r="EZW121" s="128"/>
      <c r="EZX121" s="128"/>
      <c r="EZY121" s="128"/>
      <c r="FIY121" s="128"/>
      <c r="FIZ121" s="128"/>
      <c r="FJH121" s="128"/>
      <c r="FJI121" s="128"/>
      <c r="FJJ121" s="128"/>
      <c r="FJK121" s="128"/>
      <c r="FJL121" s="128"/>
      <c r="FJM121" s="128"/>
      <c r="FJN121" s="128"/>
      <c r="FJO121" s="128"/>
      <c r="FJP121" s="128"/>
      <c r="FJQ121" s="128"/>
      <c r="FJR121" s="128"/>
      <c r="FJS121" s="128"/>
      <c r="FJT121" s="128"/>
      <c r="FJU121" s="128"/>
      <c r="FSU121" s="128"/>
      <c r="FSV121" s="128"/>
      <c r="FTD121" s="128"/>
      <c r="FTE121" s="128"/>
      <c r="FTF121" s="128"/>
      <c r="FTG121" s="128"/>
      <c r="FTH121" s="128"/>
      <c r="FTI121" s="128"/>
      <c r="FTJ121" s="128"/>
      <c r="FTK121" s="128"/>
      <c r="FTL121" s="128"/>
      <c r="FTM121" s="128"/>
      <c r="FTN121" s="128"/>
      <c r="FTO121" s="128"/>
      <c r="FTP121" s="128"/>
      <c r="FTQ121" s="128"/>
      <c r="GCQ121" s="128"/>
      <c r="GCR121" s="128"/>
      <c r="GCZ121" s="128"/>
      <c r="GDA121" s="128"/>
      <c r="GDB121" s="128"/>
      <c r="GDC121" s="128"/>
      <c r="GDD121" s="128"/>
      <c r="GDE121" s="128"/>
      <c r="GDF121" s="128"/>
      <c r="GDG121" s="128"/>
      <c r="GDH121" s="128"/>
      <c r="GDI121" s="128"/>
      <c r="GDJ121" s="128"/>
      <c r="GDK121" s="128"/>
      <c r="GDL121" s="128"/>
      <c r="GDM121" s="128"/>
      <c r="GMM121" s="128"/>
      <c r="GMN121" s="128"/>
      <c r="GMV121" s="128"/>
      <c r="GMW121" s="128"/>
      <c r="GMX121" s="128"/>
      <c r="GMY121" s="128"/>
      <c r="GMZ121" s="128"/>
      <c r="GNA121" s="128"/>
      <c r="GNB121" s="128"/>
      <c r="GNC121" s="128"/>
      <c r="GND121" s="128"/>
      <c r="GNE121" s="128"/>
      <c r="GNF121" s="128"/>
      <c r="GNG121" s="128"/>
      <c r="GNH121" s="128"/>
      <c r="GNI121" s="128"/>
      <c r="GWI121" s="128"/>
      <c r="GWJ121" s="128"/>
      <c r="GWR121" s="128"/>
      <c r="GWS121" s="128"/>
      <c r="GWT121" s="128"/>
      <c r="GWU121" s="128"/>
      <c r="GWV121" s="128"/>
      <c r="GWW121" s="128"/>
      <c r="GWX121" s="128"/>
      <c r="GWY121" s="128"/>
      <c r="GWZ121" s="128"/>
      <c r="GXA121" s="128"/>
      <c r="GXB121" s="128"/>
      <c r="GXC121" s="128"/>
      <c r="GXD121" s="128"/>
      <c r="GXE121" s="128"/>
      <c r="HGE121" s="128"/>
      <c r="HGF121" s="128"/>
      <c r="HGN121" s="128"/>
      <c r="HGO121" s="128"/>
      <c r="HGP121" s="128"/>
      <c r="HGQ121" s="128"/>
      <c r="HGR121" s="128"/>
      <c r="HGS121" s="128"/>
      <c r="HGT121" s="128"/>
      <c r="HGU121" s="128"/>
      <c r="HGV121" s="128"/>
      <c r="HGW121" s="128"/>
      <c r="HGX121" s="128"/>
      <c r="HGY121" s="128"/>
      <c r="HGZ121" s="128"/>
      <c r="HHA121" s="128"/>
      <c r="HQA121" s="128"/>
      <c r="HQB121" s="128"/>
      <c r="HQJ121" s="128"/>
      <c r="HQK121" s="128"/>
      <c r="HQL121" s="128"/>
      <c r="HQM121" s="128"/>
      <c r="HQN121" s="128"/>
      <c r="HQO121" s="128"/>
      <c r="HQP121" s="128"/>
      <c r="HQQ121" s="128"/>
      <c r="HQR121" s="128"/>
      <c r="HQS121" s="128"/>
      <c r="HQT121" s="128"/>
      <c r="HQU121" s="128"/>
      <c r="HQV121" s="128"/>
      <c r="HQW121" s="128"/>
      <c r="HZW121" s="128"/>
      <c r="HZX121" s="128"/>
      <c r="IAF121" s="128"/>
      <c r="IAG121" s="128"/>
      <c r="IAH121" s="128"/>
      <c r="IAI121" s="128"/>
      <c r="IAJ121" s="128"/>
      <c r="IAK121" s="128"/>
      <c r="IAL121" s="128"/>
      <c r="IAM121" s="128"/>
      <c r="IAN121" s="128"/>
      <c r="IAO121" s="128"/>
      <c r="IAP121" s="128"/>
      <c r="IAQ121" s="128"/>
      <c r="IAR121" s="128"/>
      <c r="IAS121" s="128"/>
      <c r="IJS121" s="128"/>
      <c r="IJT121" s="128"/>
      <c r="IKB121" s="128"/>
      <c r="IKC121" s="128"/>
      <c r="IKD121" s="128"/>
      <c r="IKE121" s="128"/>
      <c r="IKF121" s="128"/>
      <c r="IKG121" s="128"/>
      <c r="IKH121" s="128"/>
      <c r="IKI121" s="128"/>
      <c r="IKJ121" s="128"/>
      <c r="IKK121" s="128"/>
      <c r="IKL121" s="128"/>
      <c r="IKM121" s="128"/>
      <c r="IKN121" s="128"/>
      <c r="IKO121" s="128"/>
      <c r="ITO121" s="128"/>
      <c r="ITP121" s="128"/>
      <c r="ITX121" s="128"/>
      <c r="ITY121" s="128"/>
      <c r="ITZ121" s="128"/>
      <c r="IUA121" s="128"/>
      <c r="IUB121" s="128"/>
      <c r="IUC121" s="128"/>
      <c r="IUD121" s="128"/>
      <c r="IUE121" s="128"/>
      <c r="IUF121" s="128"/>
      <c r="IUG121" s="128"/>
      <c r="IUH121" s="128"/>
      <c r="IUI121" s="128"/>
      <c r="IUJ121" s="128"/>
      <c r="IUK121" s="128"/>
      <c r="JDK121" s="128"/>
      <c r="JDL121" s="128"/>
      <c r="JDT121" s="128"/>
      <c r="JDU121" s="128"/>
      <c r="JDV121" s="128"/>
      <c r="JDW121" s="128"/>
      <c r="JDX121" s="128"/>
      <c r="JDY121" s="128"/>
      <c r="JDZ121" s="128"/>
      <c r="JEA121" s="128"/>
      <c r="JEB121" s="128"/>
      <c r="JEC121" s="128"/>
      <c r="JED121" s="128"/>
      <c r="JEE121" s="128"/>
      <c r="JEF121" s="128"/>
      <c r="JEG121" s="128"/>
      <c r="JNG121" s="128"/>
      <c r="JNH121" s="128"/>
      <c r="JNP121" s="128"/>
      <c r="JNQ121" s="128"/>
      <c r="JNR121" s="128"/>
      <c r="JNS121" s="128"/>
      <c r="JNT121" s="128"/>
      <c r="JNU121" s="128"/>
      <c r="JNV121" s="128"/>
      <c r="JNW121" s="128"/>
      <c r="JNX121" s="128"/>
      <c r="JNY121" s="128"/>
      <c r="JNZ121" s="128"/>
      <c r="JOA121" s="128"/>
      <c r="JOB121" s="128"/>
      <c r="JOC121" s="128"/>
      <c r="JXC121" s="128"/>
      <c r="JXD121" s="128"/>
      <c r="JXL121" s="128"/>
      <c r="JXM121" s="128"/>
      <c r="JXN121" s="128"/>
      <c r="JXO121" s="128"/>
      <c r="JXP121" s="128"/>
      <c r="JXQ121" s="128"/>
      <c r="JXR121" s="128"/>
      <c r="JXS121" s="128"/>
      <c r="JXT121" s="128"/>
      <c r="JXU121" s="128"/>
      <c r="JXV121" s="128"/>
      <c r="JXW121" s="128"/>
      <c r="JXX121" s="128"/>
      <c r="JXY121" s="128"/>
      <c r="KGY121" s="128"/>
      <c r="KGZ121" s="128"/>
      <c r="KHH121" s="128"/>
      <c r="KHI121" s="128"/>
      <c r="KHJ121" s="128"/>
      <c r="KHK121" s="128"/>
      <c r="KHL121" s="128"/>
      <c r="KHM121" s="128"/>
      <c r="KHN121" s="128"/>
      <c r="KHO121" s="128"/>
      <c r="KHP121" s="128"/>
      <c r="KHQ121" s="128"/>
      <c r="KHR121" s="128"/>
      <c r="KHS121" s="128"/>
      <c r="KHT121" s="128"/>
      <c r="KHU121" s="128"/>
      <c r="KQU121" s="128"/>
      <c r="KQV121" s="128"/>
      <c r="KRD121" s="128"/>
      <c r="KRE121" s="128"/>
      <c r="KRF121" s="128"/>
      <c r="KRG121" s="128"/>
      <c r="KRH121" s="128"/>
      <c r="KRI121" s="128"/>
      <c r="KRJ121" s="128"/>
      <c r="KRK121" s="128"/>
      <c r="KRL121" s="128"/>
      <c r="KRM121" s="128"/>
      <c r="KRN121" s="128"/>
      <c r="KRO121" s="128"/>
      <c r="KRP121" s="128"/>
      <c r="KRQ121" s="128"/>
      <c r="LAQ121" s="128"/>
      <c r="LAR121" s="128"/>
      <c r="LAZ121" s="128"/>
      <c r="LBA121" s="128"/>
      <c r="LBB121" s="128"/>
      <c r="LBC121" s="128"/>
      <c r="LBD121" s="128"/>
      <c r="LBE121" s="128"/>
      <c r="LBF121" s="128"/>
      <c r="LBG121" s="128"/>
      <c r="LBH121" s="128"/>
      <c r="LBI121" s="128"/>
      <c r="LBJ121" s="128"/>
      <c r="LBK121" s="128"/>
      <c r="LBL121" s="128"/>
      <c r="LBM121" s="128"/>
      <c r="LKM121" s="128"/>
      <c r="LKN121" s="128"/>
      <c r="LKV121" s="128"/>
      <c r="LKW121" s="128"/>
      <c r="LKX121" s="128"/>
      <c r="LKY121" s="128"/>
      <c r="LKZ121" s="128"/>
      <c r="LLA121" s="128"/>
      <c r="LLB121" s="128"/>
      <c r="LLC121" s="128"/>
      <c r="LLD121" s="128"/>
      <c r="LLE121" s="128"/>
      <c r="LLF121" s="128"/>
      <c r="LLG121" s="128"/>
      <c r="LLH121" s="128"/>
      <c r="LLI121" s="128"/>
      <c r="LUI121" s="128"/>
      <c r="LUJ121" s="128"/>
      <c r="LUR121" s="128"/>
      <c r="LUS121" s="128"/>
      <c r="LUT121" s="128"/>
      <c r="LUU121" s="128"/>
      <c r="LUV121" s="128"/>
      <c r="LUW121" s="128"/>
      <c r="LUX121" s="128"/>
      <c r="LUY121" s="128"/>
      <c r="LUZ121" s="128"/>
      <c r="LVA121" s="128"/>
      <c r="LVB121" s="128"/>
      <c r="LVC121" s="128"/>
      <c r="LVD121" s="128"/>
      <c r="LVE121" s="128"/>
      <c r="MEE121" s="128"/>
      <c r="MEF121" s="128"/>
      <c r="MEN121" s="128"/>
      <c r="MEO121" s="128"/>
      <c r="MEP121" s="128"/>
      <c r="MEQ121" s="128"/>
      <c r="MER121" s="128"/>
      <c r="MES121" s="128"/>
      <c r="MET121" s="128"/>
      <c r="MEU121" s="128"/>
      <c r="MEV121" s="128"/>
      <c r="MEW121" s="128"/>
      <c r="MEX121" s="128"/>
      <c r="MEY121" s="128"/>
      <c r="MEZ121" s="128"/>
      <c r="MFA121" s="128"/>
      <c r="MOA121" s="128"/>
      <c r="MOB121" s="128"/>
      <c r="MOJ121" s="128"/>
      <c r="MOK121" s="128"/>
      <c r="MOL121" s="128"/>
      <c r="MOM121" s="128"/>
      <c r="MON121" s="128"/>
      <c r="MOO121" s="128"/>
      <c r="MOP121" s="128"/>
      <c r="MOQ121" s="128"/>
      <c r="MOR121" s="128"/>
      <c r="MOS121" s="128"/>
      <c r="MOT121" s="128"/>
      <c r="MOU121" s="128"/>
      <c r="MOV121" s="128"/>
      <c r="MOW121" s="128"/>
      <c r="MXW121" s="128"/>
      <c r="MXX121" s="128"/>
      <c r="MYF121" s="128"/>
      <c r="MYG121" s="128"/>
      <c r="MYH121" s="128"/>
      <c r="MYI121" s="128"/>
      <c r="MYJ121" s="128"/>
      <c r="MYK121" s="128"/>
      <c r="MYL121" s="128"/>
      <c r="MYM121" s="128"/>
      <c r="MYN121" s="128"/>
      <c r="MYO121" s="128"/>
      <c r="MYP121" s="128"/>
      <c r="MYQ121" s="128"/>
      <c r="MYR121" s="128"/>
      <c r="MYS121" s="128"/>
      <c r="NHS121" s="128"/>
      <c r="NHT121" s="128"/>
      <c r="NIB121" s="128"/>
      <c r="NIC121" s="128"/>
      <c r="NID121" s="128"/>
      <c r="NIE121" s="128"/>
      <c r="NIF121" s="128"/>
      <c r="NIG121" s="128"/>
      <c r="NIH121" s="128"/>
      <c r="NII121" s="128"/>
      <c r="NIJ121" s="128"/>
      <c r="NIK121" s="128"/>
      <c r="NIL121" s="128"/>
      <c r="NIM121" s="128"/>
      <c r="NIN121" s="128"/>
      <c r="NIO121" s="128"/>
      <c r="NRO121" s="128"/>
      <c r="NRP121" s="128"/>
      <c r="NRX121" s="128"/>
      <c r="NRY121" s="128"/>
      <c r="NRZ121" s="128"/>
      <c r="NSA121" s="128"/>
      <c r="NSB121" s="128"/>
      <c r="NSC121" s="128"/>
      <c r="NSD121" s="128"/>
      <c r="NSE121" s="128"/>
      <c r="NSF121" s="128"/>
      <c r="NSG121" s="128"/>
      <c r="NSH121" s="128"/>
      <c r="NSI121" s="128"/>
      <c r="NSJ121" s="128"/>
      <c r="NSK121" s="128"/>
      <c r="OBK121" s="128"/>
      <c r="OBL121" s="128"/>
      <c r="OBT121" s="128"/>
      <c r="OBU121" s="128"/>
      <c r="OBV121" s="128"/>
      <c r="OBW121" s="128"/>
      <c r="OBX121" s="128"/>
      <c r="OBY121" s="128"/>
      <c r="OBZ121" s="128"/>
      <c r="OCA121" s="128"/>
      <c r="OCB121" s="128"/>
      <c r="OCC121" s="128"/>
      <c r="OCD121" s="128"/>
      <c r="OCE121" s="128"/>
      <c r="OCF121" s="128"/>
      <c r="OCG121" s="128"/>
      <c r="OLG121" s="128"/>
      <c r="OLH121" s="128"/>
      <c r="OLP121" s="128"/>
      <c r="OLQ121" s="128"/>
      <c r="OLR121" s="128"/>
      <c r="OLS121" s="128"/>
      <c r="OLT121" s="128"/>
      <c r="OLU121" s="128"/>
      <c r="OLV121" s="128"/>
      <c r="OLW121" s="128"/>
      <c r="OLX121" s="128"/>
      <c r="OLY121" s="128"/>
      <c r="OLZ121" s="128"/>
      <c r="OMA121" s="128"/>
      <c r="OMB121" s="128"/>
      <c r="OMC121" s="128"/>
      <c r="OVC121" s="128"/>
      <c r="OVD121" s="128"/>
      <c r="OVL121" s="128"/>
      <c r="OVM121" s="128"/>
      <c r="OVN121" s="128"/>
      <c r="OVO121" s="128"/>
      <c r="OVP121" s="128"/>
      <c r="OVQ121" s="128"/>
      <c r="OVR121" s="128"/>
      <c r="OVS121" s="128"/>
      <c r="OVT121" s="128"/>
      <c r="OVU121" s="128"/>
      <c r="OVV121" s="128"/>
      <c r="OVW121" s="128"/>
      <c r="OVX121" s="128"/>
      <c r="OVY121" s="128"/>
      <c r="PEY121" s="128"/>
      <c r="PEZ121" s="128"/>
      <c r="PFH121" s="128"/>
      <c r="PFI121" s="128"/>
      <c r="PFJ121" s="128"/>
      <c r="PFK121" s="128"/>
      <c r="PFL121" s="128"/>
      <c r="PFM121" s="128"/>
      <c r="PFN121" s="128"/>
      <c r="PFO121" s="128"/>
      <c r="PFP121" s="128"/>
      <c r="PFQ121" s="128"/>
      <c r="PFR121" s="128"/>
      <c r="PFS121" s="128"/>
      <c r="PFT121" s="128"/>
      <c r="PFU121" s="128"/>
      <c r="POU121" s="128"/>
      <c r="POV121" s="128"/>
      <c r="PPD121" s="128"/>
      <c r="PPE121" s="128"/>
      <c r="PPF121" s="128"/>
      <c r="PPG121" s="128"/>
      <c r="PPH121" s="128"/>
      <c r="PPI121" s="128"/>
      <c r="PPJ121" s="128"/>
      <c r="PPK121" s="128"/>
      <c r="PPL121" s="128"/>
      <c r="PPM121" s="128"/>
      <c r="PPN121" s="128"/>
      <c r="PPO121" s="128"/>
      <c r="PPP121" s="128"/>
      <c r="PPQ121" s="128"/>
      <c r="PYQ121" s="128"/>
      <c r="PYR121" s="128"/>
      <c r="PYZ121" s="128"/>
      <c r="PZA121" s="128"/>
      <c r="PZB121" s="128"/>
      <c r="PZC121" s="128"/>
      <c r="PZD121" s="128"/>
      <c r="PZE121" s="128"/>
      <c r="PZF121" s="128"/>
      <c r="PZG121" s="128"/>
      <c r="PZH121" s="128"/>
      <c r="PZI121" s="128"/>
      <c r="PZJ121" s="128"/>
      <c r="PZK121" s="128"/>
      <c r="PZL121" s="128"/>
      <c r="PZM121" s="128"/>
      <c r="QIM121" s="128"/>
      <c r="QIN121" s="128"/>
      <c r="QIV121" s="128"/>
      <c r="QIW121" s="128"/>
      <c r="QIX121" s="128"/>
      <c r="QIY121" s="128"/>
      <c r="QIZ121" s="128"/>
      <c r="QJA121" s="128"/>
      <c r="QJB121" s="128"/>
      <c r="QJC121" s="128"/>
      <c r="QJD121" s="128"/>
      <c r="QJE121" s="128"/>
      <c r="QJF121" s="128"/>
      <c r="QJG121" s="128"/>
      <c r="QJH121" s="128"/>
      <c r="QJI121" s="128"/>
      <c r="QSI121" s="128"/>
      <c r="QSJ121" s="128"/>
      <c r="QSR121" s="128"/>
      <c r="QSS121" s="128"/>
      <c r="QST121" s="128"/>
      <c r="QSU121" s="128"/>
      <c r="QSV121" s="128"/>
      <c r="QSW121" s="128"/>
      <c r="QSX121" s="128"/>
      <c r="QSY121" s="128"/>
      <c r="QSZ121" s="128"/>
      <c r="QTA121" s="128"/>
      <c r="QTB121" s="128"/>
      <c r="QTC121" s="128"/>
      <c r="QTD121" s="128"/>
      <c r="QTE121" s="128"/>
      <c r="RCE121" s="128"/>
      <c r="RCF121" s="128"/>
      <c r="RCN121" s="128"/>
      <c r="RCO121" s="128"/>
      <c r="RCP121" s="128"/>
      <c r="RCQ121" s="128"/>
      <c r="RCR121" s="128"/>
      <c r="RCS121" s="128"/>
      <c r="RCT121" s="128"/>
      <c r="RCU121" s="128"/>
      <c r="RCV121" s="128"/>
      <c r="RCW121" s="128"/>
      <c r="RCX121" s="128"/>
      <c r="RCY121" s="128"/>
      <c r="RCZ121" s="128"/>
      <c r="RDA121" s="128"/>
      <c r="RMA121" s="128"/>
      <c r="RMB121" s="128"/>
      <c r="RMJ121" s="128"/>
      <c r="RMK121" s="128"/>
      <c r="RML121" s="128"/>
      <c r="RMM121" s="128"/>
      <c r="RMN121" s="128"/>
      <c r="RMO121" s="128"/>
      <c r="RMP121" s="128"/>
      <c r="RMQ121" s="128"/>
      <c r="RMR121" s="128"/>
      <c r="RMS121" s="128"/>
      <c r="RMT121" s="128"/>
      <c r="RMU121" s="128"/>
      <c r="RMV121" s="128"/>
      <c r="RMW121" s="128"/>
      <c r="RVW121" s="128"/>
      <c r="RVX121" s="128"/>
      <c r="RWF121" s="128"/>
      <c r="RWG121" s="128"/>
      <c r="RWH121" s="128"/>
      <c r="RWI121" s="128"/>
      <c r="RWJ121" s="128"/>
      <c r="RWK121" s="128"/>
      <c r="RWL121" s="128"/>
      <c r="RWM121" s="128"/>
      <c r="RWN121" s="128"/>
      <c r="RWO121" s="128"/>
      <c r="RWP121" s="128"/>
      <c r="RWQ121" s="128"/>
      <c r="RWR121" s="128"/>
      <c r="RWS121" s="128"/>
      <c r="SFS121" s="128"/>
      <c r="SFT121" s="128"/>
      <c r="SGB121" s="128"/>
      <c r="SGC121" s="128"/>
      <c r="SGD121" s="128"/>
      <c r="SGE121" s="128"/>
      <c r="SGF121" s="128"/>
      <c r="SGG121" s="128"/>
      <c r="SGH121" s="128"/>
      <c r="SGI121" s="128"/>
      <c r="SGJ121" s="128"/>
      <c r="SGK121" s="128"/>
      <c r="SGL121" s="128"/>
      <c r="SGM121" s="128"/>
      <c r="SGN121" s="128"/>
      <c r="SGO121" s="128"/>
      <c r="SPO121" s="128"/>
      <c r="SPP121" s="128"/>
      <c r="SPX121" s="128"/>
      <c r="SPY121" s="128"/>
      <c r="SPZ121" s="128"/>
      <c r="SQA121" s="128"/>
      <c r="SQB121" s="128"/>
      <c r="SQC121" s="128"/>
      <c r="SQD121" s="128"/>
      <c r="SQE121" s="128"/>
      <c r="SQF121" s="128"/>
      <c r="SQG121" s="128"/>
      <c r="SQH121" s="128"/>
      <c r="SQI121" s="128"/>
      <c r="SQJ121" s="128"/>
      <c r="SQK121" s="128"/>
      <c r="SZK121" s="128"/>
      <c r="SZL121" s="128"/>
      <c r="SZT121" s="128"/>
      <c r="SZU121" s="128"/>
      <c r="SZV121" s="128"/>
      <c r="SZW121" s="128"/>
      <c r="SZX121" s="128"/>
      <c r="SZY121" s="128"/>
      <c r="SZZ121" s="128"/>
      <c r="TAA121" s="128"/>
      <c r="TAB121" s="128"/>
      <c r="TAC121" s="128"/>
      <c r="TAD121" s="128"/>
      <c r="TAE121" s="128"/>
      <c r="TAF121" s="128"/>
      <c r="TAG121" s="128"/>
      <c r="TJG121" s="128"/>
      <c r="TJH121" s="128"/>
      <c r="TJP121" s="128"/>
      <c r="TJQ121" s="128"/>
      <c r="TJR121" s="128"/>
      <c r="TJS121" s="128"/>
      <c r="TJT121" s="128"/>
      <c r="TJU121" s="128"/>
      <c r="TJV121" s="128"/>
      <c r="TJW121" s="128"/>
      <c r="TJX121" s="128"/>
      <c r="TJY121" s="128"/>
      <c r="TJZ121" s="128"/>
      <c r="TKA121" s="128"/>
      <c r="TKB121" s="128"/>
      <c r="TKC121" s="128"/>
      <c r="TTC121" s="128"/>
      <c r="TTD121" s="128"/>
      <c r="TTL121" s="128"/>
      <c r="TTM121" s="128"/>
      <c r="TTN121" s="128"/>
      <c r="TTO121" s="128"/>
      <c r="TTP121" s="128"/>
      <c r="TTQ121" s="128"/>
      <c r="TTR121" s="128"/>
      <c r="TTS121" s="128"/>
      <c r="TTT121" s="128"/>
      <c r="TTU121" s="128"/>
      <c r="TTV121" s="128"/>
      <c r="TTW121" s="128"/>
      <c r="TTX121" s="128"/>
      <c r="TTY121" s="128"/>
      <c r="UCY121" s="128"/>
      <c r="UCZ121" s="128"/>
      <c r="UDH121" s="128"/>
      <c r="UDI121" s="128"/>
      <c r="UDJ121" s="128"/>
      <c r="UDK121" s="128"/>
      <c r="UDL121" s="128"/>
      <c r="UDM121" s="128"/>
      <c r="UDN121" s="128"/>
      <c r="UDO121" s="128"/>
      <c r="UDP121" s="128"/>
      <c r="UDQ121" s="128"/>
      <c r="UDR121" s="128"/>
      <c r="UDS121" s="128"/>
      <c r="UDT121" s="128"/>
      <c r="UDU121" s="128"/>
      <c r="UMU121" s="128"/>
      <c r="UMV121" s="128"/>
      <c r="UND121" s="128"/>
      <c r="UNE121" s="128"/>
      <c r="UNF121" s="128"/>
      <c r="UNG121" s="128"/>
      <c r="UNH121" s="128"/>
      <c r="UNI121" s="128"/>
      <c r="UNJ121" s="128"/>
      <c r="UNK121" s="128"/>
      <c r="UNL121" s="128"/>
      <c r="UNM121" s="128"/>
      <c r="UNN121" s="128"/>
      <c r="UNO121" s="128"/>
      <c r="UNP121" s="128"/>
      <c r="UNQ121" s="128"/>
      <c r="UWQ121" s="128"/>
      <c r="UWR121" s="128"/>
      <c r="UWZ121" s="128"/>
      <c r="UXA121" s="128"/>
      <c r="UXB121" s="128"/>
      <c r="UXC121" s="128"/>
      <c r="UXD121" s="128"/>
      <c r="UXE121" s="128"/>
      <c r="UXF121" s="128"/>
      <c r="UXG121" s="128"/>
      <c r="UXH121" s="128"/>
      <c r="UXI121" s="128"/>
      <c r="UXJ121" s="128"/>
      <c r="UXK121" s="128"/>
      <c r="UXL121" s="128"/>
      <c r="UXM121" s="128"/>
      <c r="VGM121" s="128"/>
      <c r="VGN121" s="128"/>
      <c r="VGV121" s="128"/>
      <c r="VGW121" s="128"/>
      <c r="VGX121" s="128"/>
      <c r="VGY121" s="128"/>
      <c r="VGZ121" s="128"/>
      <c r="VHA121" s="128"/>
      <c r="VHB121" s="128"/>
      <c r="VHC121" s="128"/>
      <c r="VHD121" s="128"/>
      <c r="VHE121" s="128"/>
      <c r="VHF121" s="128"/>
      <c r="VHG121" s="128"/>
      <c r="VHH121" s="128"/>
      <c r="VHI121" s="128"/>
      <c r="VQI121" s="128"/>
      <c r="VQJ121" s="128"/>
      <c r="VQR121" s="128"/>
      <c r="VQS121" s="128"/>
      <c r="VQT121" s="128"/>
      <c r="VQU121" s="128"/>
      <c r="VQV121" s="128"/>
      <c r="VQW121" s="128"/>
      <c r="VQX121" s="128"/>
      <c r="VQY121" s="128"/>
      <c r="VQZ121" s="128"/>
      <c r="VRA121" s="128"/>
      <c r="VRB121" s="128"/>
      <c r="VRC121" s="128"/>
      <c r="VRD121" s="128"/>
      <c r="VRE121" s="128"/>
      <c r="WAE121" s="128"/>
      <c r="WAF121" s="128"/>
      <c r="WAN121" s="128"/>
      <c r="WAO121" s="128"/>
      <c r="WAP121" s="128"/>
      <c r="WAQ121" s="128"/>
      <c r="WAR121" s="128"/>
      <c r="WAS121" s="128"/>
      <c r="WAT121" s="128"/>
      <c r="WAU121" s="128"/>
      <c r="WAV121" s="128"/>
      <c r="WAW121" s="128"/>
      <c r="WAX121" s="128"/>
      <c r="WAY121" s="128"/>
      <c r="WAZ121" s="128"/>
      <c r="WBA121" s="128"/>
      <c r="WKA121" s="128"/>
      <c r="WKB121" s="128"/>
      <c r="WKJ121" s="128"/>
      <c r="WKK121" s="128"/>
      <c r="WKL121" s="128"/>
      <c r="WKM121" s="128"/>
      <c r="WKN121" s="128"/>
      <c r="WKO121" s="128"/>
      <c r="WKP121" s="128"/>
      <c r="WKQ121" s="128"/>
      <c r="WKR121" s="128"/>
      <c r="WKS121" s="128"/>
      <c r="WKT121" s="128"/>
      <c r="WKU121" s="128"/>
      <c r="WKV121" s="128"/>
      <c r="WKW121" s="128"/>
      <c r="WTW121" s="128"/>
      <c r="WTX121" s="128"/>
      <c r="WUF121" s="128"/>
      <c r="WUG121" s="128"/>
      <c r="WUH121" s="128"/>
      <c r="WUI121" s="128"/>
      <c r="WUJ121" s="128"/>
      <c r="WUK121" s="128"/>
      <c r="WUL121" s="128"/>
      <c r="WUM121" s="128"/>
      <c r="WUN121" s="128"/>
      <c r="WUO121" s="128"/>
      <c r="WUP121" s="128"/>
      <c r="WUQ121" s="128"/>
      <c r="WUR121" s="128"/>
      <c r="WUS121" s="128"/>
    </row>
    <row r="122" spans="1:1009 1243:2033 2267:3057 3291:4081 4315:5105 5339:6129 6363:7153 7387:8177 8411:9201 9435:10225 10459:11249 11483:12273 12507:13297 13531:14321 14555:15345 15579:16113" ht="41.25" customHeight="1" outlineLevel="1">
      <c r="A122" s="137"/>
      <c r="B122" s="284" t="s">
        <v>445</v>
      </c>
      <c r="C122" s="248"/>
      <c r="D122" s="258"/>
      <c r="E122" s="257"/>
      <c r="F122" s="258"/>
      <c r="G122" s="245"/>
      <c r="H122" s="229">
        <f t="shared" si="6"/>
        <v>23.4</v>
      </c>
      <c r="I122" s="247"/>
      <c r="J122" s="286">
        <f>23400000/1000000</f>
        <v>23.4</v>
      </c>
      <c r="K122" s="247"/>
      <c r="L122" s="247"/>
      <c r="M122" s="248"/>
      <c r="HK122" s="128"/>
      <c r="HL122" s="128"/>
      <c r="HT122" s="128"/>
      <c r="HU122" s="128"/>
      <c r="HV122" s="128"/>
      <c r="HW122" s="128"/>
      <c r="HX122" s="128"/>
      <c r="HY122" s="128"/>
      <c r="HZ122" s="128"/>
      <c r="IA122" s="128"/>
      <c r="IB122" s="128"/>
      <c r="IC122" s="128"/>
      <c r="ID122" s="128"/>
      <c r="IE122" s="128"/>
      <c r="IF122" s="128"/>
      <c r="IG122" s="128"/>
      <c r="RG122" s="128"/>
      <c r="RH122" s="128"/>
      <c r="RP122" s="128"/>
      <c r="RQ122" s="128"/>
      <c r="RR122" s="128"/>
      <c r="RS122" s="128"/>
      <c r="RT122" s="128"/>
      <c r="RU122" s="128"/>
      <c r="RV122" s="128"/>
      <c r="RW122" s="128"/>
      <c r="RX122" s="128"/>
      <c r="RY122" s="128"/>
      <c r="RZ122" s="128"/>
      <c r="SA122" s="128"/>
      <c r="SB122" s="128"/>
      <c r="SC122" s="128"/>
      <c r="ABC122" s="128"/>
      <c r="ABD122" s="128"/>
      <c r="ABL122" s="128"/>
      <c r="ABM122" s="128"/>
      <c r="ABN122" s="128"/>
      <c r="ABO122" s="128"/>
      <c r="ABP122" s="128"/>
      <c r="ABQ122" s="128"/>
      <c r="ABR122" s="128"/>
      <c r="ABS122" s="128"/>
      <c r="ABT122" s="128"/>
      <c r="ABU122" s="128"/>
      <c r="ABV122" s="128"/>
      <c r="ABW122" s="128"/>
      <c r="ABX122" s="128"/>
      <c r="ABY122" s="128"/>
      <c r="AKY122" s="128"/>
      <c r="AKZ122" s="128"/>
      <c r="ALH122" s="128"/>
      <c r="ALI122" s="128"/>
      <c r="ALJ122" s="128"/>
      <c r="ALK122" s="128"/>
      <c r="ALL122" s="128"/>
      <c r="ALM122" s="128"/>
      <c r="ALN122" s="128"/>
      <c r="ALO122" s="128"/>
      <c r="ALP122" s="128"/>
      <c r="ALQ122" s="128"/>
      <c r="ALR122" s="128"/>
      <c r="ALS122" s="128"/>
      <c r="ALT122" s="128"/>
      <c r="ALU122" s="128"/>
      <c r="AUU122" s="128"/>
      <c r="AUV122" s="128"/>
      <c r="AVD122" s="128"/>
      <c r="AVE122" s="128"/>
      <c r="AVF122" s="128"/>
      <c r="AVG122" s="128"/>
      <c r="AVH122" s="128"/>
      <c r="AVI122" s="128"/>
      <c r="AVJ122" s="128"/>
      <c r="AVK122" s="128"/>
      <c r="AVL122" s="128"/>
      <c r="AVM122" s="128"/>
      <c r="AVN122" s="128"/>
      <c r="AVO122" s="128"/>
      <c r="AVP122" s="128"/>
      <c r="AVQ122" s="128"/>
      <c r="BEQ122" s="128"/>
      <c r="BER122" s="128"/>
      <c r="BEZ122" s="128"/>
      <c r="BFA122" s="128"/>
      <c r="BFB122" s="128"/>
      <c r="BFC122" s="128"/>
      <c r="BFD122" s="128"/>
      <c r="BFE122" s="128"/>
      <c r="BFF122" s="128"/>
      <c r="BFG122" s="128"/>
      <c r="BFH122" s="128"/>
      <c r="BFI122" s="128"/>
      <c r="BFJ122" s="128"/>
      <c r="BFK122" s="128"/>
      <c r="BFL122" s="128"/>
      <c r="BFM122" s="128"/>
      <c r="BOM122" s="128"/>
      <c r="BON122" s="128"/>
      <c r="BOV122" s="128"/>
      <c r="BOW122" s="128"/>
      <c r="BOX122" s="128"/>
      <c r="BOY122" s="128"/>
      <c r="BOZ122" s="128"/>
      <c r="BPA122" s="128"/>
      <c r="BPB122" s="128"/>
      <c r="BPC122" s="128"/>
      <c r="BPD122" s="128"/>
      <c r="BPE122" s="128"/>
      <c r="BPF122" s="128"/>
      <c r="BPG122" s="128"/>
      <c r="BPH122" s="128"/>
      <c r="BPI122" s="128"/>
      <c r="BYI122" s="128"/>
      <c r="BYJ122" s="128"/>
      <c r="BYR122" s="128"/>
      <c r="BYS122" s="128"/>
      <c r="BYT122" s="128"/>
      <c r="BYU122" s="128"/>
      <c r="BYV122" s="128"/>
      <c r="BYW122" s="128"/>
      <c r="BYX122" s="128"/>
      <c r="BYY122" s="128"/>
      <c r="BYZ122" s="128"/>
      <c r="BZA122" s="128"/>
      <c r="BZB122" s="128"/>
      <c r="BZC122" s="128"/>
      <c r="BZD122" s="128"/>
      <c r="BZE122" s="128"/>
      <c r="CIE122" s="128"/>
      <c r="CIF122" s="128"/>
      <c r="CIN122" s="128"/>
      <c r="CIO122" s="128"/>
      <c r="CIP122" s="128"/>
      <c r="CIQ122" s="128"/>
      <c r="CIR122" s="128"/>
      <c r="CIS122" s="128"/>
      <c r="CIT122" s="128"/>
      <c r="CIU122" s="128"/>
      <c r="CIV122" s="128"/>
      <c r="CIW122" s="128"/>
      <c r="CIX122" s="128"/>
      <c r="CIY122" s="128"/>
      <c r="CIZ122" s="128"/>
      <c r="CJA122" s="128"/>
      <c r="CSA122" s="128"/>
      <c r="CSB122" s="128"/>
      <c r="CSJ122" s="128"/>
      <c r="CSK122" s="128"/>
      <c r="CSL122" s="128"/>
      <c r="CSM122" s="128"/>
      <c r="CSN122" s="128"/>
      <c r="CSO122" s="128"/>
      <c r="CSP122" s="128"/>
      <c r="CSQ122" s="128"/>
      <c r="CSR122" s="128"/>
      <c r="CSS122" s="128"/>
      <c r="CST122" s="128"/>
      <c r="CSU122" s="128"/>
      <c r="CSV122" s="128"/>
      <c r="CSW122" s="128"/>
      <c r="DBW122" s="128"/>
      <c r="DBX122" s="128"/>
      <c r="DCF122" s="128"/>
      <c r="DCG122" s="128"/>
      <c r="DCH122" s="128"/>
      <c r="DCI122" s="128"/>
      <c r="DCJ122" s="128"/>
      <c r="DCK122" s="128"/>
      <c r="DCL122" s="128"/>
      <c r="DCM122" s="128"/>
      <c r="DCN122" s="128"/>
      <c r="DCO122" s="128"/>
      <c r="DCP122" s="128"/>
      <c r="DCQ122" s="128"/>
      <c r="DCR122" s="128"/>
      <c r="DCS122" s="128"/>
      <c r="DLS122" s="128"/>
      <c r="DLT122" s="128"/>
      <c r="DMB122" s="128"/>
      <c r="DMC122" s="128"/>
      <c r="DMD122" s="128"/>
      <c r="DME122" s="128"/>
      <c r="DMF122" s="128"/>
      <c r="DMG122" s="128"/>
      <c r="DMH122" s="128"/>
      <c r="DMI122" s="128"/>
      <c r="DMJ122" s="128"/>
      <c r="DMK122" s="128"/>
      <c r="DML122" s="128"/>
      <c r="DMM122" s="128"/>
      <c r="DMN122" s="128"/>
      <c r="DMO122" s="128"/>
      <c r="DVO122" s="128"/>
      <c r="DVP122" s="128"/>
      <c r="DVX122" s="128"/>
      <c r="DVY122" s="128"/>
      <c r="DVZ122" s="128"/>
      <c r="DWA122" s="128"/>
      <c r="DWB122" s="128"/>
      <c r="DWC122" s="128"/>
      <c r="DWD122" s="128"/>
      <c r="DWE122" s="128"/>
      <c r="DWF122" s="128"/>
      <c r="DWG122" s="128"/>
      <c r="DWH122" s="128"/>
      <c r="DWI122" s="128"/>
      <c r="DWJ122" s="128"/>
      <c r="DWK122" s="128"/>
      <c r="EFK122" s="128"/>
      <c r="EFL122" s="128"/>
      <c r="EFT122" s="128"/>
      <c r="EFU122" s="128"/>
      <c r="EFV122" s="128"/>
      <c r="EFW122" s="128"/>
      <c r="EFX122" s="128"/>
      <c r="EFY122" s="128"/>
      <c r="EFZ122" s="128"/>
      <c r="EGA122" s="128"/>
      <c r="EGB122" s="128"/>
      <c r="EGC122" s="128"/>
      <c r="EGD122" s="128"/>
      <c r="EGE122" s="128"/>
      <c r="EGF122" s="128"/>
      <c r="EGG122" s="128"/>
      <c r="EPG122" s="128"/>
      <c r="EPH122" s="128"/>
      <c r="EPP122" s="128"/>
      <c r="EPQ122" s="128"/>
      <c r="EPR122" s="128"/>
      <c r="EPS122" s="128"/>
      <c r="EPT122" s="128"/>
      <c r="EPU122" s="128"/>
      <c r="EPV122" s="128"/>
      <c r="EPW122" s="128"/>
      <c r="EPX122" s="128"/>
      <c r="EPY122" s="128"/>
      <c r="EPZ122" s="128"/>
      <c r="EQA122" s="128"/>
      <c r="EQB122" s="128"/>
      <c r="EQC122" s="128"/>
      <c r="EZC122" s="128"/>
      <c r="EZD122" s="128"/>
      <c r="EZL122" s="128"/>
      <c r="EZM122" s="128"/>
      <c r="EZN122" s="128"/>
      <c r="EZO122" s="128"/>
      <c r="EZP122" s="128"/>
      <c r="EZQ122" s="128"/>
      <c r="EZR122" s="128"/>
      <c r="EZS122" s="128"/>
      <c r="EZT122" s="128"/>
      <c r="EZU122" s="128"/>
      <c r="EZV122" s="128"/>
      <c r="EZW122" s="128"/>
      <c r="EZX122" s="128"/>
      <c r="EZY122" s="128"/>
      <c r="FIY122" s="128"/>
      <c r="FIZ122" s="128"/>
      <c r="FJH122" s="128"/>
      <c r="FJI122" s="128"/>
      <c r="FJJ122" s="128"/>
      <c r="FJK122" s="128"/>
      <c r="FJL122" s="128"/>
      <c r="FJM122" s="128"/>
      <c r="FJN122" s="128"/>
      <c r="FJO122" s="128"/>
      <c r="FJP122" s="128"/>
      <c r="FJQ122" s="128"/>
      <c r="FJR122" s="128"/>
      <c r="FJS122" s="128"/>
      <c r="FJT122" s="128"/>
      <c r="FJU122" s="128"/>
      <c r="FSU122" s="128"/>
      <c r="FSV122" s="128"/>
      <c r="FTD122" s="128"/>
      <c r="FTE122" s="128"/>
      <c r="FTF122" s="128"/>
      <c r="FTG122" s="128"/>
      <c r="FTH122" s="128"/>
      <c r="FTI122" s="128"/>
      <c r="FTJ122" s="128"/>
      <c r="FTK122" s="128"/>
      <c r="FTL122" s="128"/>
      <c r="FTM122" s="128"/>
      <c r="FTN122" s="128"/>
      <c r="FTO122" s="128"/>
      <c r="FTP122" s="128"/>
      <c r="FTQ122" s="128"/>
      <c r="GCQ122" s="128"/>
      <c r="GCR122" s="128"/>
      <c r="GCZ122" s="128"/>
      <c r="GDA122" s="128"/>
      <c r="GDB122" s="128"/>
      <c r="GDC122" s="128"/>
      <c r="GDD122" s="128"/>
      <c r="GDE122" s="128"/>
      <c r="GDF122" s="128"/>
      <c r="GDG122" s="128"/>
      <c r="GDH122" s="128"/>
      <c r="GDI122" s="128"/>
      <c r="GDJ122" s="128"/>
      <c r="GDK122" s="128"/>
      <c r="GDL122" s="128"/>
      <c r="GDM122" s="128"/>
      <c r="GMM122" s="128"/>
      <c r="GMN122" s="128"/>
      <c r="GMV122" s="128"/>
      <c r="GMW122" s="128"/>
      <c r="GMX122" s="128"/>
      <c r="GMY122" s="128"/>
      <c r="GMZ122" s="128"/>
      <c r="GNA122" s="128"/>
      <c r="GNB122" s="128"/>
      <c r="GNC122" s="128"/>
      <c r="GND122" s="128"/>
      <c r="GNE122" s="128"/>
      <c r="GNF122" s="128"/>
      <c r="GNG122" s="128"/>
      <c r="GNH122" s="128"/>
      <c r="GNI122" s="128"/>
      <c r="GWI122" s="128"/>
      <c r="GWJ122" s="128"/>
      <c r="GWR122" s="128"/>
      <c r="GWS122" s="128"/>
      <c r="GWT122" s="128"/>
      <c r="GWU122" s="128"/>
      <c r="GWV122" s="128"/>
      <c r="GWW122" s="128"/>
      <c r="GWX122" s="128"/>
      <c r="GWY122" s="128"/>
      <c r="GWZ122" s="128"/>
      <c r="GXA122" s="128"/>
      <c r="GXB122" s="128"/>
      <c r="GXC122" s="128"/>
      <c r="GXD122" s="128"/>
      <c r="GXE122" s="128"/>
      <c r="HGE122" s="128"/>
      <c r="HGF122" s="128"/>
      <c r="HGN122" s="128"/>
      <c r="HGO122" s="128"/>
      <c r="HGP122" s="128"/>
      <c r="HGQ122" s="128"/>
      <c r="HGR122" s="128"/>
      <c r="HGS122" s="128"/>
      <c r="HGT122" s="128"/>
      <c r="HGU122" s="128"/>
      <c r="HGV122" s="128"/>
      <c r="HGW122" s="128"/>
      <c r="HGX122" s="128"/>
      <c r="HGY122" s="128"/>
      <c r="HGZ122" s="128"/>
      <c r="HHA122" s="128"/>
      <c r="HQA122" s="128"/>
      <c r="HQB122" s="128"/>
      <c r="HQJ122" s="128"/>
      <c r="HQK122" s="128"/>
      <c r="HQL122" s="128"/>
      <c r="HQM122" s="128"/>
      <c r="HQN122" s="128"/>
      <c r="HQO122" s="128"/>
      <c r="HQP122" s="128"/>
      <c r="HQQ122" s="128"/>
      <c r="HQR122" s="128"/>
      <c r="HQS122" s="128"/>
      <c r="HQT122" s="128"/>
      <c r="HQU122" s="128"/>
      <c r="HQV122" s="128"/>
      <c r="HQW122" s="128"/>
      <c r="HZW122" s="128"/>
      <c r="HZX122" s="128"/>
      <c r="IAF122" s="128"/>
      <c r="IAG122" s="128"/>
      <c r="IAH122" s="128"/>
      <c r="IAI122" s="128"/>
      <c r="IAJ122" s="128"/>
      <c r="IAK122" s="128"/>
      <c r="IAL122" s="128"/>
      <c r="IAM122" s="128"/>
      <c r="IAN122" s="128"/>
      <c r="IAO122" s="128"/>
      <c r="IAP122" s="128"/>
      <c r="IAQ122" s="128"/>
      <c r="IAR122" s="128"/>
      <c r="IAS122" s="128"/>
      <c r="IJS122" s="128"/>
      <c r="IJT122" s="128"/>
      <c r="IKB122" s="128"/>
      <c r="IKC122" s="128"/>
      <c r="IKD122" s="128"/>
      <c r="IKE122" s="128"/>
      <c r="IKF122" s="128"/>
      <c r="IKG122" s="128"/>
      <c r="IKH122" s="128"/>
      <c r="IKI122" s="128"/>
      <c r="IKJ122" s="128"/>
      <c r="IKK122" s="128"/>
      <c r="IKL122" s="128"/>
      <c r="IKM122" s="128"/>
      <c r="IKN122" s="128"/>
      <c r="IKO122" s="128"/>
      <c r="ITO122" s="128"/>
      <c r="ITP122" s="128"/>
      <c r="ITX122" s="128"/>
      <c r="ITY122" s="128"/>
      <c r="ITZ122" s="128"/>
      <c r="IUA122" s="128"/>
      <c r="IUB122" s="128"/>
      <c r="IUC122" s="128"/>
      <c r="IUD122" s="128"/>
      <c r="IUE122" s="128"/>
      <c r="IUF122" s="128"/>
      <c r="IUG122" s="128"/>
      <c r="IUH122" s="128"/>
      <c r="IUI122" s="128"/>
      <c r="IUJ122" s="128"/>
      <c r="IUK122" s="128"/>
      <c r="JDK122" s="128"/>
      <c r="JDL122" s="128"/>
      <c r="JDT122" s="128"/>
      <c r="JDU122" s="128"/>
      <c r="JDV122" s="128"/>
      <c r="JDW122" s="128"/>
      <c r="JDX122" s="128"/>
      <c r="JDY122" s="128"/>
      <c r="JDZ122" s="128"/>
      <c r="JEA122" s="128"/>
      <c r="JEB122" s="128"/>
      <c r="JEC122" s="128"/>
      <c r="JED122" s="128"/>
      <c r="JEE122" s="128"/>
      <c r="JEF122" s="128"/>
      <c r="JEG122" s="128"/>
      <c r="JNG122" s="128"/>
      <c r="JNH122" s="128"/>
      <c r="JNP122" s="128"/>
      <c r="JNQ122" s="128"/>
      <c r="JNR122" s="128"/>
      <c r="JNS122" s="128"/>
      <c r="JNT122" s="128"/>
      <c r="JNU122" s="128"/>
      <c r="JNV122" s="128"/>
      <c r="JNW122" s="128"/>
      <c r="JNX122" s="128"/>
      <c r="JNY122" s="128"/>
      <c r="JNZ122" s="128"/>
      <c r="JOA122" s="128"/>
      <c r="JOB122" s="128"/>
      <c r="JOC122" s="128"/>
      <c r="JXC122" s="128"/>
      <c r="JXD122" s="128"/>
      <c r="JXL122" s="128"/>
      <c r="JXM122" s="128"/>
      <c r="JXN122" s="128"/>
      <c r="JXO122" s="128"/>
      <c r="JXP122" s="128"/>
      <c r="JXQ122" s="128"/>
      <c r="JXR122" s="128"/>
      <c r="JXS122" s="128"/>
      <c r="JXT122" s="128"/>
      <c r="JXU122" s="128"/>
      <c r="JXV122" s="128"/>
      <c r="JXW122" s="128"/>
      <c r="JXX122" s="128"/>
      <c r="JXY122" s="128"/>
      <c r="KGY122" s="128"/>
      <c r="KGZ122" s="128"/>
      <c r="KHH122" s="128"/>
      <c r="KHI122" s="128"/>
      <c r="KHJ122" s="128"/>
      <c r="KHK122" s="128"/>
      <c r="KHL122" s="128"/>
      <c r="KHM122" s="128"/>
      <c r="KHN122" s="128"/>
      <c r="KHO122" s="128"/>
      <c r="KHP122" s="128"/>
      <c r="KHQ122" s="128"/>
      <c r="KHR122" s="128"/>
      <c r="KHS122" s="128"/>
      <c r="KHT122" s="128"/>
      <c r="KHU122" s="128"/>
      <c r="KQU122" s="128"/>
      <c r="KQV122" s="128"/>
      <c r="KRD122" s="128"/>
      <c r="KRE122" s="128"/>
      <c r="KRF122" s="128"/>
      <c r="KRG122" s="128"/>
      <c r="KRH122" s="128"/>
      <c r="KRI122" s="128"/>
      <c r="KRJ122" s="128"/>
      <c r="KRK122" s="128"/>
      <c r="KRL122" s="128"/>
      <c r="KRM122" s="128"/>
      <c r="KRN122" s="128"/>
      <c r="KRO122" s="128"/>
      <c r="KRP122" s="128"/>
      <c r="KRQ122" s="128"/>
      <c r="LAQ122" s="128"/>
      <c r="LAR122" s="128"/>
      <c r="LAZ122" s="128"/>
      <c r="LBA122" s="128"/>
      <c r="LBB122" s="128"/>
      <c r="LBC122" s="128"/>
      <c r="LBD122" s="128"/>
      <c r="LBE122" s="128"/>
      <c r="LBF122" s="128"/>
      <c r="LBG122" s="128"/>
      <c r="LBH122" s="128"/>
      <c r="LBI122" s="128"/>
      <c r="LBJ122" s="128"/>
      <c r="LBK122" s="128"/>
      <c r="LBL122" s="128"/>
      <c r="LBM122" s="128"/>
      <c r="LKM122" s="128"/>
      <c r="LKN122" s="128"/>
      <c r="LKV122" s="128"/>
      <c r="LKW122" s="128"/>
      <c r="LKX122" s="128"/>
      <c r="LKY122" s="128"/>
      <c r="LKZ122" s="128"/>
      <c r="LLA122" s="128"/>
      <c r="LLB122" s="128"/>
      <c r="LLC122" s="128"/>
      <c r="LLD122" s="128"/>
      <c r="LLE122" s="128"/>
      <c r="LLF122" s="128"/>
      <c r="LLG122" s="128"/>
      <c r="LLH122" s="128"/>
      <c r="LLI122" s="128"/>
      <c r="LUI122" s="128"/>
      <c r="LUJ122" s="128"/>
      <c r="LUR122" s="128"/>
      <c r="LUS122" s="128"/>
      <c r="LUT122" s="128"/>
      <c r="LUU122" s="128"/>
      <c r="LUV122" s="128"/>
      <c r="LUW122" s="128"/>
      <c r="LUX122" s="128"/>
      <c r="LUY122" s="128"/>
      <c r="LUZ122" s="128"/>
      <c r="LVA122" s="128"/>
      <c r="LVB122" s="128"/>
      <c r="LVC122" s="128"/>
      <c r="LVD122" s="128"/>
      <c r="LVE122" s="128"/>
      <c r="MEE122" s="128"/>
      <c r="MEF122" s="128"/>
      <c r="MEN122" s="128"/>
      <c r="MEO122" s="128"/>
      <c r="MEP122" s="128"/>
      <c r="MEQ122" s="128"/>
      <c r="MER122" s="128"/>
      <c r="MES122" s="128"/>
      <c r="MET122" s="128"/>
      <c r="MEU122" s="128"/>
      <c r="MEV122" s="128"/>
      <c r="MEW122" s="128"/>
      <c r="MEX122" s="128"/>
      <c r="MEY122" s="128"/>
      <c r="MEZ122" s="128"/>
      <c r="MFA122" s="128"/>
      <c r="MOA122" s="128"/>
      <c r="MOB122" s="128"/>
      <c r="MOJ122" s="128"/>
      <c r="MOK122" s="128"/>
      <c r="MOL122" s="128"/>
      <c r="MOM122" s="128"/>
      <c r="MON122" s="128"/>
      <c r="MOO122" s="128"/>
      <c r="MOP122" s="128"/>
      <c r="MOQ122" s="128"/>
      <c r="MOR122" s="128"/>
      <c r="MOS122" s="128"/>
      <c r="MOT122" s="128"/>
      <c r="MOU122" s="128"/>
      <c r="MOV122" s="128"/>
      <c r="MOW122" s="128"/>
      <c r="MXW122" s="128"/>
      <c r="MXX122" s="128"/>
      <c r="MYF122" s="128"/>
      <c r="MYG122" s="128"/>
      <c r="MYH122" s="128"/>
      <c r="MYI122" s="128"/>
      <c r="MYJ122" s="128"/>
      <c r="MYK122" s="128"/>
      <c r="MYL122" s="128"/>
      <c r="MYM122" s="128"/>
      <c r="MYN122" s="128"/>
      <c r="MYO122" s="128"/>
      <c r="MYP122" s="128"/>
      <c r="MYQ122" s="128"/>
      <c r="MYR122" s="128"/>
      <c r="MYS122" s="128"/>
      <c r="NHS122" s="128"/>
      <c r="NHT122" s="128"/>
      <c r="NIB122" s="128"/>
      <c r="NIC122" s="128"/>
      <c r="NID122" s="128"/>
      <c r="NIE122" s="128"/>
      <c r="NIF122" s="128"/>
      <c r="NIG122" s="128"/>
      <c r="NIH122" s="128"/>
      <c r="NII122" s="128"/>
      <c r="NIJ122" s="128"/>
      <c r="NIK122" s="128"/>
      <c r="NIL122" s="128"/>
      <c r="NIM122" s="128"/>
      <c r="NIN122" s="128"/>
      <c r="NIO122" s="128"/>
      <c r="NRO122" s="128"/>
      <c r="NRP122" s="128"/>
      <c r="NRX122" s="128"/>
      <c r="NRY122" s="128"/>
      <c r="NRZ122" s="128"/>
      <c r="NSA122" s="128"/>
      <c r="NSB122" s="128"/>
      <c r="NSC122" s="128"/>
      <c r="NSD122" s="128"/>
      <c r="NSE122" s="128"/>
      <c r="NSF122" s="128"/>
      <c r="NSG122" s="128"/>
      <c r="NSH122" s="128"/>
      <c r="NSI122" s="128"/>
      <c r="NSJ122" s="128"/>
      <c r="NSK122" s="128"/>
      <c r="OBK122" s="128"/>
      <c r="OBL122" s="128"/>
      <c r="OBT122" s="128"/>
      <c r="OBU122" s="128"/>
      <c r="OBV122" s="128"/>
      <c r="OBW122" s="128"/>
      <c r="OBX122" s="128"/>
      <c r="OBY122" s="128"/>
      <c r="OBZ122" s="128"/>
      <c r="OCA122" s="128"/>
      <c r="OCB122" s="128"/>
      <c r="OCC122" s="128"/>
      <c r="OCD122" s="128"/>
      <c r="OCE122" s="128"/>
      <c r="OCF122" s="128"/>
      <c r="OCG122" s="128"/>
      <c r="OLG122" s="128"/>
      <c r="OLH122" s="128"/>
      <c r="OLP122" s="128"/>
      <c r="OLQ122" s="128"/>
      <c r="OLR122" s="128"/>
      <c r="OLS122" s="128"/>
      <c r="OLT122" s="128"/>
      <c r="OLU122" s="128"/>
      <c r="OLV122" s="128"/>
      <c r="OLW122" s="128"/>
      <c r="OLX122" s="128"/>
      <c r="OLY122" s="128"/>
      <c r="OLZ122" s="128"/>
      <c r="OMA122" s="128"/>
      <c r="OMB122" s="128"/>
      <c r="OMC122" s="128"/>
      <c r="OVC122" s="128"/>
      <c r="OVD122" s="128"/>
      <c r="OVL122" s="128"/>
      <c r="OVM122" s="128"/>
      <c r="OVN122" s="128"/>
      <c r="OVO122" s="128"/>
      <c r="OVP122" s="128"/>
      <c r="OVQ122" s="128"/>
      <c r="OVR122" s="128"/>
      <c r="OVS122" s="128"/>
      <c r="OVT122" s="128"/>
      <c r="OVU122" s="128"/>
      <c r="OVV122" s="128"/>
      <c r="OVW122" s="128"/>
      <c r="OVX122" s="128"/>
      <c r="OVY122" s="128"/>
      <c r="PEY122" s="128"/>
      <c r="PEZ122" s="128"/>
      <c r="PFH122" s="128"/>
      <c r="PFI122" s="128"/>
      <c r="PFJ122" s="128"/>
      <c r="PFK122" s="128"/>
      <c r="PFL122" s="128"/>
      <c r="PFM122" s="128"/>
      <c r="PFN122" s="128"/>
      <c r="PFO122" s="128"/>
      <c r="PFP122" s="128"/>
      <c r="PFQ122" s="128"/>
      <c r="PFR122" s="128"/>
      <c r="PFS122" s="128"/>
      <c r="PFT122" s="128"/>
      <c r="PFU122" s="128"/>
      <c r="POU122" s="128"/>
      <c r="POV122" s="128"/>
      <c r="PPD122" s="128"/>
      <c r="PPE122" s="128"/>
      <c r="PPF122" s="128"/>
      <c r="PPG122" s="128"/>
      <c r="PPH122" s="128"/>
      <c r="PPI122" s="128"/>
      <c r="PPJ122" s="128"/>
      <c r="PPK122" s="128"/>
      <c r="PPL122" s="128"/>
      <c r="PPM122" s="128"/>
      <c r="PPN122" s="128"/>
      <c r="PPO122" s="128"/>
      <c r="PPP122" s="128"/>
      <c r="PPQ122" s="128"/>
      <c r="PYQ122" s="128"/>
      <c r="PYR122" s="128"/>
      <c r="PYZ122" s="128"/>
      <c r="PZA122" s="128"/>
      <c r="PZB122" s="128"/>
      <c r="PZC122" s="128"/>
      <c r="PZD122" s="128"/>
      <c r="PZE122" s="128"/>
      <c r="PZF122" s="128"/>
      <c r="PZG122" s="128"/>
      <c r="PZH122" s="128"/>
      <c r="PZI122" s="128"/>
      <c r="PZJ122" s="128"/>
      <c r="PZK122" s="128"/>
      <c r="PZL122" s="128"/>
      <c r="PZM122" s="128"/>
      <c r="QIM122" s="128"/>
      <c r="QIN122" s="128"/>
      <c r="QIV122" s="128"/>
      <c r="QIW122" s="128"/>
      <c r="QIX122" s="128"/>
      <c r="QIY122" s="128"/>
      <c r="QIZ122" s="128"/>
      <c r="QJA122" s="128"/>
      <c r="QJB122" s="128"/>
      <c r="QJC122" s="128"/>
      <c r="QJD122" s="128"/>
      <c r="QJE122" s="128"/>
      <c r="QJF122" s="128"/>
      <c r="QJG122" s="128"/>
      <c r="QJH122" s="128"/>
      <c r="QJI122" s="128"/>
      <c r="QSI122" s="128"/>
      <c r="QSJ122" s="128"/>
      <c r="QSR122" s="128"/>
      <c r="QSS122" s="128"/>
      <c r="QST122" s="128"/>
      <c r="QSU122" s="128"/>
      <c r="QSV122" s="128"/>
      <c r="QSW122" s="128"/>
      <c r="QSX122" s="128"/>
      <c r="QSY122" s="128"/>
      <c r="QSZ122" s="128"/>
      <c r="QTA122" s="128"/>
      <c r="QTB122" s="128"/>
      <c r="QTC122" s="128"/>
      <c r="QTD122" s="128"/>
      <c r="QTE122" s="128"/>
      <c r="RCE122" s="128"/>
      <c r="RCF122" s="128"/>
      <c r="RCN122" s="128"/>
      <c r="RCO122" s="128"/>
      <c r="RCP122" s="128"/>
      <c r="RCQ122" s="128"/>
      <c r="RCR122" s="128"/>
      <c r="RCS122" s="128"/>
      <c r="RCT122" s="128"/>
      <c r="RCU122" s="128"/>
      <c r="RCV122" s="128"/>
      <c r="RCW122" s="128"/>
      <c r="RCX122" s="128"/>
      <c r="RCY122" s="128"/>
      <c r="RCZ122" s="128"/>
      <c r="RDA122" s="128"/>
      <c r="RMA122" s="128"/>
      <c r="RMB122" s="128"/>
      <c r="RMJ122" s="128"/>
      <c r="RMK122" s="128"/>
      <c r="RML122" s="128"/>
      <c r="RMM122" s="128"/>
      <c r="RMN122" s="128"/>
      <c r="RMO122" s="128"/>
      <c r="RMP122" s="128"/>
      <c r="RMQ122" s="128"/>
      <c r="RMR122" s="128"/>
      <c r="RMS122" s="128"/>
      <c r="RMT122" s="128"/>
      <c r="RMU122" s="128"/>
      <c r="RMV122" s="128"/>
      <c r="RMW122" s="128"/>
      <c r="RVW122" s="128"/>
      <c r="RVX122" s="128"/>
      <c r="RWF122" s="128"/>
      <c r="RWG122" s="128"/>
      <c r="RWH122" s="128"/>
      <c r="RWI122" s="128"/>
      <c r="RWJ122" s="128"/>
      <c r="RWK122" s="128"/>
      <c r="RWL122" s="128"/>
      <c r="RWM122" s="128"/>
      <c r="RWN122" s="128"/>
      <c r="RWO122" s="128"/>
      <c r="RWP122" s="128"/>
      <c r="RWQ122" s="128"/>
      <c r="RWR122" s="128"/>
      <c r="RWS122" s="128"/>
      <c r="SFS122" s="128"/>
      <c r="SFT122" s="128"/>
      <c r="SGB122" s="128"/>
      <c r="SGC122" s="128"/>
      <c r="SGD122" s="128"/>
      <c r="SGE122" s="128"/>
      <c r="SGF122" s="128"/>
      <c r="SGG122" s="128"/>
      <c r="SGH122" s="128"/>
      <c r="SGI122" s="128"/>
      <c r="SGJ122" s="128"/>
      <c r="SGK122" s="128"/>
      <c r="SGL122" s="128"/>
      <c r="SGM122" s="128"/>
      <c r="SGN122" s="128"/>
      <c r="SGO122" s="128"/>
      <c r="SPO122" s="128"/>
      <c r="SPP122" s="128"/>
      <c r="SPX122" s="128"/>
      <c r="SPY122" s="128"/>
      <c r="SPZ122" s="128"/>
      <c r="SQA122" s="128"/>
      <c r="SQB122" s="128"/>
      <c r="SQC122" s="128"/>
      <c r="SQD122" s="128"/>
      <c r="SQE122" s="128"/>
      <c r="SQF122" s="128"/>
      <c r="SQG122" s="128"/>
      <c r="SQH122" s="128"/>
      <c r="SQI122" s="128"/>
      <c r="SQJ122" s="128"/>
      <c r="SQK122" s="128"/>
      <c r="SZK122" s="128"/>
      <c r="SZL122" s="128"/>
      <c r="SZT122" s="128"/>
      <c r="SZU122" s="128"/>
      <c r="SZV122" s="128"/>
      <c r="SZW122" s="128"/>
      <c r="SZX122" s="128"/>
      <c r="SZY122" s="128"/>
      <c r="SZZ122" s="128"/>
      <c r="TAA122" s="128"/>
      <c r="TAB122" s="128"/>
      <c r="TAC122" s="128"/>
      <c r="TAD122" s="128"/>
      <c r="TAE122" s="128"/>
      <c r="TAF122" s="128"/>
      <c r="TAG122" s="128"/>
      <c r="TJG122" s="128"/>
      <c r="TJH122" s="128"/>
      <c r="TJP122" s="128"/>
      <c r="TJQ122" s="128"/>
      <c r="TJR122" s="128"/>
      <c r="TJS122" s="128"/>
      <c r="TJT122" s="128"/>
      <c r="TJU122" s="128"/>
      <c r="TJV122" s="128"/>
      <c r="TJW122" s="128"/>
      <c r="TJX122" s="128"/>
      <c r="TJY122" s="128"/>
      <c r="TJZ122" s="128"/>
      <c r="TKA122" s="128"/>
      <c r="TKB122" s="128"/>
      <c r="TKC122" s="128"/>
      <c r="TTC122" s="128"/>
      <c r="TTD122" s="128"/>
      <c r="TTL122" s="128"/>
      <c r="TTM122" s="128"/>
      <c r="TTN122" s="128"/>
      <c r="TTO122" s="128"/>
      <c r="TTP122" s="128"/>
      <c r="TTQ122" s="128"/>
      <c r="TTR122" s="128"/>
      <c r="TTS122" s="128"/>
      <c r="TTT122" s="128"/>
      <c r="TTU122" s="128"/>
      <c r="TTV122" s="128"/>
      <c r="TTW122" s="128"/>
      <c r="TTX122" s="128"/>
      <c r="TTY122" s="128"/>
      <c r="UCY122" s="128"/>
      <c r="UCZ122" s="128"/>
      <c r="UDH122" s="128"/>
      <c r="UDI122" s="128"/>
      <c r="UDJ122" s="128"/>
      <c r="UDK122" s="128"/>
      <c r="UDL122" s="128"/>
      <c r="UDM122" s="128"/>
      <c r="UDN122" s="128"/>
      <c r="UDO122" s="128"/>
      <c r="UDP122" s="128"/>
      <c r="UDQ122" s="128"/>
      <c r="UDR122" s="128"/>
      <c r="UDS122" s="128"/>
      <c r="UDT122" s="128"/>
      <c r="UDU122" s="128"/>
      <c r="UMU122" s="128"/>
      <c r="UMV122" s="128"/>
      <c r="UND122" s="128"/>
      <c r="UNE122" s="128"/>
      <c r="UNF122" s="128"/>
      <c r="UNG122" s="128"/>
      <c r="UNH122" s="128"/>
      <c r="UNI122" s="128"/>
      <c r="UNJ122" s="128"/>
      <c r="UNK122" s="128"/>
      <c r="UNL122" s="128"/>
      <c r="UNM122" s="128"/>
      <c r="UNN122" s="128"/>
      <c r="UNO122" s="128"/>
      <c r="UNP122" s="128"/>
      <c r="UNQ122" s="128"/>
      <c r="UWQ122" s="128"/>
      <c r="UWR122" s="128"/>
      <c r="UWZ122" s="128"/>
      <c r="UXA122" s="128"/>
      <c r="UXB122" s="128"/>
      <c r="UXC122" s="128"/>
      <c r="UXD122" s="128"/>
      <c r="UXE122" s="128"/>
      <c r="UXF122" s="128"/>
      <c r="UXG122" s="128"/>
      <c r="UXH122" s="128"/>
      <c r="UXI122" s="128"/>
      <c r="UXJ122" s="128"/>
      <c r="UXK122" s="128"/>
      <c r="UXL122" s="128"/>
      <c r="UXM122" s="128"/>
      <c r="VGM122" s="128"/>
      <c r="VGN122" s="128"/>
      <c r="VGV122" s="128"/>
      <c r="VGW122" s="128"/>
      <c r="VGX122" s="128"/>
      <c r="VGY122" s="128"/>
      <c r="VGZ122" s="128"/>
      <c r="VHA122" s="128"/>
      <c r="VHB122" s="128"/>
      <c r="VHC122" s="128"/>
      <c r="VHD122" s="128"/>
      <c r="VHE122" s="128"/>
      <c r="VHF122" s="128"/>
      <c r="VHG122" s="128"/>
      <c r="VHH122" s="128"/>
      <c r="VHI122" s="128"/>
      <c r="VQI122" s="128"/>
      <c r="VQJ122" s="128"/>
      <c r="VQR122" s="128"/>
      <c r="VQS122" s="128"/>
      <c r="VQT122" s="128"/>
      <c r="VQU122" s="128"/>
      <c r="VQV122" s="128"/>
      <c r="VQW122" s="128"/>
      <c r="VQX122" s="128"/>
      <c r="VQY122" s="128"/>
      <c r="VQZ122" s="128"/>
      <c r="VRA122" s="128"/>
      <c r="VRB122" s="128"/>
      <c r="VRC122" s="128"/>
      <c r="VRD122" s="128"/>
      <c r="VRE122" s="128"/>
      <c r="WAE122" s="128"/>
      <c r="WAF122" s="128"/>
      <c r="WAN122" s="128"/>
      <c r="WAO122" s="128"/>
      <c r="WAP122" s="128"/>
      <c r="WAQ122" s="128"/>
      <c r="WAR122" s="128"/>
      <c r="WAS122" s="128"/>
      <c r="WAT122" s="128"/>
      <c r="WAU122" s="128"/>
      <c r="WAV122" s="128"/>
      <c r="WAW122" s="128"/>
      <c r="WAX122" s="128"/>
      <c r="WAY122" s="128"/>
      <c r="WAZ122" s="128"/>
      <c r="WBA122" s="128"/>
      <c r="WKA122" s="128"/>
      <c r="WKB122" s="128"/>
      <c r="WKJ122" s="128"/>
      <c r="WKK122" s="128"/>
      <c r="WKL122" s="128"/>
      <c r="WKM122" s="128"/>
      <c r="WKN122" s="128"/>
      <c r="WKO122" s="128"/>
      <c r="WKP122" s="128"/>
      <c r="WKQ122" s="128"/>
      <c r="WKR122" s="128"/>
      <c r="WKS122" s="128"/>
      <c r="WKT122" s="128"/>
      <c r="WKU122" s="128"/>
      <c r="WKV122" s="128"/>
      <c r="WKW122" s="128"/>
      <c r="WTW122" s="128"/>
      <c r="WTX122" s="128"/>
      <c r="WUF122" s="128"/>
      <c r="WUG122" s="128"/>
      <c r="WUH122" s="128"/>
      <c r="WUI122" s="128"/>
      <c r="WUJ122" s="128"/>
      <c r="WUK122" s="128"/>
      <c r="WUL122" s="128"/>
      <c r="WUM122" s="128"/>
      <c r="WUN122" s="128"/>
      <c r="WUO122" s="128"/>
      <c r="WUP122" s="128"/>
      <c r="WUQ122" s="128"/>
      <c r="WUR122" s="128"/>
      <c r="WUS122" s="128"/>
    </row>
    <row r="123" spans="1:1009 1243:2033 2267:3057 3291:4081 4315:5105 5339:6129 6363:7153 7387:8177 8411:9201 9435:10225 10459:11249 11483:12273 12507:13297 13531:14321 14555:15345 15579:16113" ht="47.25" outlineLevel="1">
      <c r="A123" s="137"/>
      <c r="B123" s="263" t="s">
        <v>427</v>
      </c>
      <c r="C123" s="248"/>
      <c r="D123" s="258">
        <v>201.84</v>
      </c>
      <c r="E123" s="257"/>
      <c r="F123" s="258">
        <v>201.84</v>
      </c>
      <c r="G123" s="245">
        <v>0</v>
      </c>
      <c r="H123" s="229">
        <f t="shared" si="6"/>
        <v>0</v>
      </c>
      <c r="I123" s="247"/>
      <c r="J123" s="247"/>
      <c r="K123" s="247"/>
      <c r="L123" s="247"/>
      <c r="M123" s="248"/>
      <c r="HK123" s="128"/>
      <c r="HL123" s="128"/>
      <c r="HT123" s="128"/>
      <c r="HU123" s="128"/>
      <c r="HV123" s="128"/>
      <c r="HW123" s="128"/>
      <c r="HX123" s="128"/>
      <c r="HY123" s="128"/>
      <c r="HZ123" s="128"/>
      <c r="IA123" s="128"/>
      <c r="IB123" s="128"/>
      <c r="IC123" s="128"/>
      <c r="ID123" s="128"/>
      <c r="IE123" s="128"/>
      <c r="IF123" s="128"/>
      <c r="IG123" s="128"/>
      <c r="RG123" s="128"/>
      <c r="RH123" s="128"/>
      <c r="RP123" s="128"/>
      <c r="RQ123" s="128"/>
      <c r="RR123" s="128"/>
      <c r="RS123" s="128"/>
      <c r="RT123" s="128"/>
      <c r="RU123" s="128"/>
      <c r="RV123" s="128"/>
      <c r="RW123" s="128"/>
      <c r="RX123" s="128"/>
      <c r="RY123" s="128"/>
      <c r="RZ123" s="128"/>
      <c r="SA123" s="128"/>
      <c r="SB123" s="128"/>
      <c r="SC123" s="128"/>
      <c r="ABC123" s="128"/>
      <c r="ABD123" s="128"/>
      <c r="ABL123" s="128"/>
      <c r="ABM123" s="128"/>
      <c r="ABN123" s="128"/>
      <c r="ABO123" s="128"/>
      <c r="ABP123" s="128"/>
      <c r="ABQ123" s="128"/>
      <c r="ABR123" s="128"/>
      <c r="ABS123" s="128"/>
      <c r="ABT123" s="128"/>
      <c r="ABU123" s="128"/>
      <c r="ABV123" s="128"/>
      <c r="ABW123" s="128"/>
      <c r="ABX123" s="128"/>
      <c r="ABY123" s="128"/>
      <c r="AKY123" s="128"/>
      <c r="AKZ123" s="128"/>
      <c r="ALH123" s="128"/>
      <c r="ALI123" s="128"/>
      <c r="ALJ123" s="128"/>
      <c r="ALK123" s="128"/>
      <c r="ALL123" s="128"/>
      <c r="ALM123" s="128"/>
      <c r="ALN123" s="128"/>
      <c r="ALO123" s="128"/>
      <c r="ALP123" s="128"/>
      <c r="ALQ123" s="128"/>
      <c r="ALR123" s="128"/>
      <c r="ALS123" s="128"/>
      <c r="ALT123" s="128"/>
      <c r="ALU123" s="128"/>
      <c r="AUU123" s="128"/>
      <c r="AUV123" s="128"/>
      <c r="AVD123" s="128"/>
      <c r="AVE123" s="128"/>
      <c r="AVF123" s="128"/>
      <c r="AVG123" s="128"/>
      <c r="AVH123" s="128"/>
      <c r="AVI123" s="128"/>
      <c r="AVJ123" s="128"/>
      <c r="AVK123" s="128"/>
      <c r="AVL123" s="128"/>
      <c r="AVM123" s="128"/>
      <c r="AVN123" s="128"/>
      <c r="AVO123" s="128"/>
      <c r="AVP123" s="128"/>
      <c r="AVQ123" s="128"/>
      <c r="BEQ123" s="128"/>
      <c r="BER123" s="128"/>
      <c r="BEZ123" s="128"/>
      <c r="BFA123" s="128"/>
      <c r="BFB123" s="128"/>
      <c r="BFC123" s="128"/>
      <c r="BFD123" s="128"/>
      <c r="BFE123" s="128"/>
      <c r="BFF123" s="128"/>
      <c r="BFG123" s="128"/>
      <c r="BFH123" s="128"/>
      <c r="BFI123" s="128"/>
      <c r="BFJ123" s="128"/>
      <c r="BFK123" s="128"/>
      <c r="BFL123" s="128"/>
      <c r="BFM123" s="128"/>
      <c r="BOM123" s="128"/>
      <c r="BON123" s="128"/>
      <c r="BOV123" s="128"/>
      <c r="BOW123" s="128"/>
      <c r="BOX123" s="128"/>
      <c r="BOY123" s="128"/>
      <c r="BOZ123" s="128"/>
      <c r="BPA123" s="128"/>
      <c r="BPB123" s="128"/>
      <c r="BPC123" s="128"/>
      <c r="BPD123" s="128"/>
      <c r="BPE123" s="128"/>
      <c r="BPF123" s="128"/>
      <c r="BPG123" s="128"/>
      <c r="BPH123" s="128"/>
      <c r="BPI123" s="128"/>
      <c r="BYI123" s="128"/>
      <c r="BYJ123" s="128"/>
      <c r="BYR123" s="128"/>
      <c r="BYS123" s="128"/>
      <c r="BYT123" s="128"/>
      <c r="BYU123" s="128"/>
      <c r="BYV123" s="128"/>
      <c r="BYW123" s="128"/>
      <c r="BYX123" s="128"/>
      <c r="BYY123" s="128"/>
      <c r="BYZ123" s="128"/>
      <c r="BZA123" s="128"/>
      <c r="BZB123" s="128"/>
      <c r="BZC123" s="128"/>
      <c r="BZD123" s="128"/>
      <c r="BZE123" s="128"/>
      <c r="CIE123" s="128"/>
      <c r="CIF123" s="128"/>
      <c r="CIN123" s="128"/>
      <c r="CIO123" s="128"/>
      <c r="CIP123" s="128"/>
      <c r="CIQ123" s="128"/>
      <c r="CIR123" s="128"/>
      <c r="CIS123" s="128"/>
      <c r="CIT123" s="128"/>
      <c r="CIU123" s="128"/>
      <c r="CIV123" s="128"/>
      <c r="CIW123" s="128"/>
      <c r="CIX123" s="128"/>
      <c r="CIY123" s="128"/>
      <c r="CIZ123" s="128"/>
      <c r="CJA123" s="128"/>
      <c r="CSA123" s="128"/>
      <c r="CSB123" s="128"/>
      <c r="CSJ123" s="128"/>
      <c r="CSK123" s="128"/>
      <c r="CSL123" s="128"/>
      <c r="CSM123" s="128"/>
      <c r="CSN123" s="128"/>
      <c r="CSO123" s="128"/>
      <c r="CSP123" s="128"/>
      <c r="CSQ123" s="128"/>
      <c r="CSR123" s="128"/>
      <c r="CSS123" s="128"/>
      <c r="CST123" s="128"/>
      <c r="CSU123" s="128"/>
      <c r="CSV123" s="128"/>
      <c r="CSW123" s="128"/>
      <c r="DBW123" s="128"/>
      <c r="DBX123" s="128"/>
      <c r="DCF123" s="128"/>
      <c r="DCG123" s="128"/>
      <c r="DCH123" s="128"/>
      <c r="DCI123" s="128"/>
      <c r="DCJ123" s="128"/>
      <c r="DCK123" s="128"/>
      <c r="DCL123" s="128"/>
      <c r="DCM123" s="128"/>
      <c r="DCN123" s="128"/>
      <c r="DCO123" s="128"/>
      <c r="DCP123" s="128"/>
      <c r="DCQ123" s="128"/>
      <c r="DCR123" s="128"/>
      <c r="DCS123" s="128"/>
      <c r="DLS123" s="128"/>
      <c r="DLT123" s="128"/>
      <c r="DMB123" s="128"/>
      <c r="DMC123" s="128"/>
      <c r="DMD123" s="128"/>
      <c r="DME123" s="128"/>
      <c r="DMF123" s="128"/>
      <c r="DMG123" s="128"/>
      <c r="DMH123" s="128"/>
      <c r="DMI123" s="128"/>
      <c r="DMJ123" s="128"/>
      <c r="DMK123" s="128"/>
      <c r="DML123" s="128"/>
      <c r="DMM123" s="128"/>
      <c r="DMN123" s="128"/>
      <c r="DMO123" s="128"/>
      <c r="DVO123" s="128"/>
      <c r="DVP123" s="128"/>
      <c r="DVX123" s="128"/>
      <c r="DVY123" s="128"/>
      <c r="DVZ123" s="128"/>
      <c r="DWA123" s="128"/>
      <c r="DWB123" s="128"/>
      <c r="DWC123" s="128"/>
      <c r="DWD123" s="128"/>
      <c r="DWE123" s="128"/>
      <c r="DWF123" s="128"/>
      <c r="DWG123" s="128"/>
      <c r="DWH123" s="128"/>
      <c r="DWI123" s="128"/>
      <c r="DWJ123" s="128"/>
      <c r="DWK123" s="128"/>
      <c r="EFK123" s="128"/>
      <c r="EFL123" s="128"/>
      <c r="EFT123" s="128"/>
      <c r="EFU123" s="128"/>
      <c r="EFV123" s="128"/>
      <c r="EFW123" s="128"/>
      <c r="EFX123" s="128"/>
      <c r="EFY123" s="128"/>
      <c r="EFZ123" s="128"/>
      <c r="EGA123" s="128"/>
      <c r="EGB123" s="128"/>
      <c r="EGC123" s="128"/>
      <c r="EGD123" s="128"/>
      <c r="EGE123" s="128"/>
      <c r="EGF123" s="128"/>
      <c r="EGG123" s="128"/>
      <c r="EPG123" s="128"/>
      <c r="EPH123" s="128"/>
      <c r="EPP123" s="128"/>
      <c r="EPQ123" s="128"/>
      <c r="EPR123" s="128"/>
      <c r="EPS123" s="128"/>
      <c r="EPT123" s="128"/>
      <c r="EPU123" s="128"/>
      <c r="EPV123" s="128"/>
      <c r="EPW123" s="128"/>
      <c r="EPX123" s="128"/>
      <c r="EPY123" s="128"/>
      <c r="EPZ123" s="128"/>
      <c r="EQA123" s="128"/>
      <c r="EQB123" s="128"/>
      <c r="EQC123" s="128"/>
      <c r="EZC123" s="128"/>
      <c r="EZD123" s="128"/>
      <c r="EZL123" s="128"/>
      <c r="EZM123" s="128"/>
      <c r="EZN123" s="128"/>
      <c r="EZO123" s="128"/>
      <c r="EZP123" s="128"/>
      <c r="EZQ123" s="128"/>
      <c r="EZR123" s="128"/>
      <c r="EZS123" s="128"/>
      <c r="EZT123" s="128"/>
      <c r="EZU123" s="128"/>
      <c r="EZV123" s="128"/>
      <c r="EZW123" s="128"/>
      <c r="EZX123" s="128"/>
      <c r="EZY123" s="128"/>
      <c r="FIY123" s="128"/>
      <c r="FIZ123" s="128"/>
      <c r="FJH123" s="128"/>
      <c r="FJI123" s="128"/>
      <c r="FJJ123" s="128"/>
      <c r="FJK123" s="128"/>
      <c r="FJL123" s="128"/>
      <c r="FJM123" s="128"/>
      <c r="FJN123" s="128"/>
      <c r="FJO123" s="128"/>
      <c r="FJP123" s="128"/>
      <c r="FJQ123" s="128"/>
      <c r="FJR123" s="128"/>
      <c r="FJS123" s="128"/>
      <c r="FJT123" s="128"/>
      <c r="FJU123" s="128"/>
      <c r="FSU123" s="128"/>
      <c r="FSV123" s="128"/>
      <c r="FTD123" s="128"/>
      <c r="FTE123" s="128"/>
      <c r="FTF123" s="128"/>
      <c r="FTG123" s="128"/>
      <c r="FTH123" s="128"/>
      <c r="FTI123" s="128"/>
      <c r="FTJ123" s="128"/>
      <c r="FTK123" s="128"/>
      <c r="FTL123" s="128"/>
      <c r="FTM123" s="128"/>
      <c r="FTN123" s="128"/>
      <c r="FTO123" s="128"/>
      <c r="FTP123" s="128"/>
      <c r="FTQ123" s="128"/>
      <c r="GCQ123" s="128"/>
      <c r="GCR123" s="128"/>
      <c r="GCZ123" s="128"/>
      <c r="GDA123" s="128"/>
      <c r="GDB123" s="128"/>
      <c r="GDC123" s="128"/>
      <c r="GDD123" s="128"/>
      <c r="GDE123" s="128"/>
      <c r="GDF123" s="128"/>
      <c r="GDG123" s="128"/>
      <c r="GDH123" s="128"/>
      <c r="GDI123" s="128"/>
      <c r="GDJ123" s="128"/>
      <c r="GDK123" s="128"/>
      <c r="GDL123" s="128"/>
      <c r="GDM123" s="128"/>
      <c r="GMM123" s="128"/>
      <c r="GMN123" s="128"/>
      <c r="GMV123" s="128"/>
      <c r="GMW123" s="128"/>
      <c r="GMX123" s="128"/>
      <c r="GMY123" s="128"/>
      <c r="GMZ123" s="128"/>
      <c r="GNA123" s="128"/>
      <c r="GNB123" s="128"/>
      <c r="GNC123" s="128"/>
      <c r="GND123" s="128"/>
      <c r="GNE123" s="128"/>
      <c r="GNF123" s="128"/>
      <c r="GNG123" s="128"/>
      <c r="GNH123" s="128"/>
      <c r="GNI123" s="128"/>
      <c r="GWI123" s="128"/>
      <c r="GWJ123" s="128"/>
      <c r="GWR123" s="128"/>
      <c r="GWS123" s="128"/>
      <c r="GWT123" s="128"/>
      <c r="GWU123" s="128"/>
      <c r="GWV123" s="128"/>
      <c r="GWW123" s="128"/>
      <c r="GWX123" s="128"/>
      <c r="GWY123" s="128"/>
      <c r="GWZ123" s="128"/>
      <c r="GXA123" s="128"/>
      <c r="GXB123" s="128"/>
      <c r="GXC123" s="128"/>
      <c r="GXD123" s="128"/>
      <c r="GXE123" s="128"/>
      <c r="HGE123" s="128"/>
      <c r="HGF123" s="128"/>
      <c r="HGN123" s="128"/>
      <c r="HGO123" s="128"/>
      <c r="HGP123" s="128"/>
      <c r="HGQ123" s="128"/>
      <c r="HGR123" s="128"/>
      <c r="HGS123" s="128"/>
      <c r="HGT123" s="128"/>
      <c r="HGU123" s="128"/>
      <c r="HGV123" s="128"/>
      <c r="HGW123" s="128"/>
      <c r="HGX123" s="128"/>
      <c r="HGY123" s="128"/>
      <c r="HGZ123" s="128"/>
      <c r="HHA123" s="128"/>
      <c r="HQA123" s="128"/>
      <c r="HQB123" s="128"/>
      <c r="HQJ123" s="128"/>
      <c r="HQK123" s="128"/>
      <c r="HQL123" s="128"/>
      <c r="HQM123" s="128"/>
      <c r="HQN123" s="128"/>
      <c r="HQO123" s="128"/>
      <c r="HQP123" s="128"/>
      <c r="HQQ123" s="128"/>
      <c r="HQR123" s="128"/>
      <c r="HQS123" s="128"/>
      <c r="HQT123" s="128"/>
      <c r="HQU123" s="128"/>
      <c r="HQV123" s="128"/>
      <c r="HQW123" s="128"/>
      <c r="HZW123" s="128"/>
      <c r="HZX123" s="128"/>
      <c r="IAF123" s="128"/>
      <c r="IAG123" s="128"/>
      <c r="IAH123" s="128"/>
      <c r="IAI123" s="128"/>
      <c r="IAJ123" s="128"/>
      <c r="IAK123" s="128"/>
      <c r="IAL123" s="128"/>
      <c r="IAM123" s="128"/>
      <c r="IAN123" s="128"/>
      <c r="IAO123" s="128"/>
      <c r="IAP123" s="128"/>
      <c r="IAQ123" s="128"/>
      <c r="IAR123" s="128"/>
      <c r="IAS123" s="128"/>
      <c r="IJS123" s="128"/>
      <c r="IJT123" s="128"/>
      <c r="IKB123" s="128"/>
      <c r="IKC123" s="128"/>
      <c r="IKD123" s="128"/>
      <c r="IKE123" s="128"/>
      <c r="IKF123" s="128"/>
      <c r="IKG123" s="128"/>
      <c r="IKH123" s="128"/>
      <c r="IKI123" s="128"/>
      <c r="IKJ123" s="128"/>
      <c r="IKK123" s="128"/>
      <c r="IKL123" s="128"/>
      <c r="IKM123" s="128"/>
      <c r="IKN123" s="128"/>
      <c r="IKO123" s="128"/>
      <c r="ITO123" s="128"/>
      <c r="ITP123" s="128"/>
      <c r="ITX123" s="128"/>
      <c r="ITY123" s="128"/>
      <c r="ITZ123" s="128"/>
      <c r="IUA123" s="128"/>
      <c r="IUB123" s="128"/>
      <c r="IUC123" s="128"/>
      <c r="IUD123" s="128"/>
      <c r="IUE123" s="128"/>
      <c r="IUF123" s="128"/>
      <c r="IUG123" s="128"/>
      <c r="IUH123" s="128"/>
      <c r="IUI123" s="128"/>
      <c r="IUJ123" s="128"/>
      <c r="IUK123" s="128"/>
      <c r="JDK123" s="128"/>
      <c r="JDL123" s="128"/>
      <c r="JDT123" s="128"/>
      <c r="JDU123" s="128"/>
      <c r="JDV123" s="128"/>
      <c r="JDW123" s="128"/>
      <c r="JDX123" s="128"/>
      <c r="JDY123" s="128"/>
      <c r="JDZ123" s="128"/>
      <c r="JEA123" s="128"/>
      <c r="JEB123" s="128"/>
      <c r="JEC123" s="128"/>
      <c r="JED123" s="128"/>
      <c r="JEE123" s="128"/>
      <c r="JEF123" s="128"/>
      <c r="JEG123" s="128"/>
      <c r="JNG123" s="128"/>
      <c r="JNH123" s="128"/>
      <c r="JNP123" s="128"/>
      <c r="JNQ123" s="128"/>
      <c r="JNR123" s="128"/>
      <c r="JNS123" s="128"/>
      <c r="JNT123" s="128"/>
      <c r="JNU123" s="128"/>
      <c r="JNV123" s="128"/>
      <c r="JNW123" s="128"/>
      <c r="JNX123" s="128"/>
      <c r="JNY123" s="128"/>
      <c r="JNZ123" s="128"/>
      <c r="JOA123" s="128"/>
      <c r="JOB123" s="128"/>
      <c r="JOC123" s="128"/>
      <c r="JXC123" s="128"/>
      <c r="JXD123" s="128"/>
      <c r="JXL123" s="128"/>
      <c r="JXM123" s="128"/>
      <c r="JXN123" s="128"/>
      <c r="JXO123" s="128"/>
      <c r="JXP123" s="128"/>
      <c r="JXQ123" s="128"/>
      <c r="JXR123" s="128"/>
      <c r="JXS123" s="128"/>
      <c r="JXT123" s="128"/>
      <c r="JXU123" s="128"/>
      <c r="JXV123" s="128"/>
      <c r="JXW123" s="128"/>
      <c r="JXX123" s="128"/>
      <c r="JXY123" s="128"/>
      <c r="KGY123" s="128"/>
      <c r="KGZ123" s="128"/>
      <c r="KHH123" s="128"/>
      <c r="KHI123" s="128"/>
      <c r="KHJ123" s="128"/>
      <c r="KHK123" s="128"/>
      <c r="KHL123" s="128"/>
      <c r="KHM123" s="128"/>
      <c r="KHN123" s="128"/>
      <c r="KHO123" s="128"/>
      <c r="KHP123" s="128"/>
      <c r="KHQ123" s="128"/>
      <c r="KHR123" s="128"/>
      <c r="KHS123" s="128"/>
      <c r="KHT123" s="128"/>
      <c r="KHU123" s="128"/>
      <c r="KQU123" s="128"/>
      <c r="KQV123" s="128"/>
      <c r="KRD123" s="128"/>
      <c r="KRE123" s="128"/>
      <c r="KRF123" s="128"/>
      <c r="KRG123" s="128"/>
      <c r="KRH123" s="128"/>
      <c r="KRI123" s="128"/>
      <c r="KRJ123" s="128"/>
      <c r="KRK123" s="128"/>
      <c r="KRL123" s="128"/>
      <c r="KRM123" s="128"/>
      <c r="KRN123" s="128"/>
      <c r="KRO123" s="128"/>
      <c r="KRP123" s="128"/>
      <c r="KRQ123" s="128"/>
      <c r="LAQ123" s="128"/>
      <c r="LAR123" s="128"/>
      <c r="LAZ123" s="128"/>
      <c r="LBA123" s="128"/>
      <c r="LBB123" s="128"/>
      <c r="LBC123" s="128"/>
      <c r="LBD123" s="128"/>
      <c r="LBE123" s="128"/>
      <c r="LBF123" s="128"/>
      <c r="LBG123" s="128"/>
      <c r="LBH123" s="128"/>
      <c r="LBI123" s="128"/>
      <c r="LBJ123" s="128"/>
      <c r="LBK123" s="128"/>
      <c r="LBL123" s="128"/>
      <c r="LBM123" s="128"/>
      <c r="LKM123" s="128"/>
      <c r="LKN123" s="128"/>
      <c r="LKV123" s="128"/>
      <c r="LKW123" s="128"/>
      <c r="LKX123" s="128"/>
      <c r="LKY123" s="128"/>
      <c r="LKZ123" s="128"/>
      <c r="LLA123" s="128"/>
      <c r="LLB123" s="128"/>
      <c r="LLC123" s="128"/>
      <c r="LLD123" s="128"/>
      <c r="LLE123" s="128"/>
      <c r="LLF123" s="128"/>
      <c r="LLG123" s="128"/>
      <c r="LLH123" s="128"/>
      <c r="LLI123" s="128"/>
      <c r="LUI123" s="128"/>
      <c r="LUJ123" s="128"/>
      <c r="LUR123" s="128"/>
      <c r="LUS123" s="128"/>
      <c r="LUT123" s="128"/>
      <c r="LUU123" s="128"/>
      <c r="LUV123" s="128"/>
      <c r="LUW123" s="128"/>
      <c r="LUX123" s="128"/>
      <c r="LUY123" s="128"/>
      <c r="LUZ123" s="128"/>
      <c r="LVA123" s="128"/>
      <c r="LVB123" s="128"/>
      <c r="LVC123" s="128"/>
      <c r="LVD123" s="128"/>
      <c r="LVE123" s="128"/>
      <c r="MEE123" s="128"/>
      <c r="MEF123" s="128"/>
      <c r="MEN123" s="128"/>
      <c r="MEO123" s="128"/>
      <c r="MEP123" s="128"/>
      <c r="MEQ123" s="128"/>
      <c r="MER123" s="128"/>
      <c r="MES123" s="128"/>
      <c r="MET123" s="128"/>
      <c r="MEU123" s="128"/>
      <c r="MEV123" s="128"/>
      <c r="MEW123" s="128"/>
      <c r="MEX123" s="128"/>
      <c r="MEY123" s="128"/>
      <c r="MEZ123" s="128"/>
      <c r="MFA123" s="128"/>
      <c r="MOA123" s="128"/>
      <c r="MOB123" s="128"/>
      <c r="MOJ123" s="128"/>
      <c r="MOK123" s="128"/>
      <c r="MOL123" s="128"/>
      <c r="MOM123" s="128"/>
      <c r="MON123" s="128"/>
      <c r="MOO123" s="128"/>
      <c r="MOP123" s="128"/>
      <c r="MOQ123" s="128"/>
      <c r="MOR123" s="128"/>
      <c r="MOS123" s="128"/>
      <c r="MOT123" s="128"/>
      <c r="MOU123" s="128"/>
      <c r="MOV123" s="128"/>
      <c r="MOW123" s="128"/>
      <c r="MXW123" s="128"/>
      <c r="MXX123" s="128"/>
      <c r="MYF123" s="128"/>
      <c r="MYG123" s="128"/>
      <c r="MYH123" s="128"/>
      <c r="MYI123" s="128"/>
      <c r="MYJ123" s="128"/>
      <c r="MYK123" s="128"/>
      <c r="MYL123" s="128"/>
      <c r="MYM123" s="128"/>
      <c r="MYN123" s="128"/>
      <c r="MYO123" s="128"/>
      <c r="MYP123" s="128"/>
      <c r="MYQ123" s="128"/>
      <c r="MYR123" s="128"/>
      <c r="MYS123" s="128"/>
      <c r="NHS123" s="128"/>
      <c r="NHT123" s="128"/>
      <c r="NIB123" s="128"/>
      <c r="NIC123" s="128"/>
      <c r="NID123" s="128"/>
      <c r="NIE123" s="128"/>
      <c r="NIF123" s="128"/>
      <c r="NIG123" s="128"/>
      <c r="NIH123" s="128"/>
      <c r="NII123" s="128"/>
      <c r="NIJ123" s="128"/>
      <c r="NIK123" s="128"/>
      <c r="NIL123" s="128"/>
      <c r="NIM123" s="128"/>
      <c r="NIN123" s="128"/>
      <c r="NIO123" s="128"/>
      <c r="NRO123" s="128"/>
      <c r="NRP123" s="128"/>
      <c r="NRX123" s="128"/>
      <c r="NRY123" s="128"/>
      <c r="NRZ123" s="128"/>
      <c r="NSA123" s="128"/>
      <c r="NSB123" s="128"/>
      <c r="NSC123" s="128"/>
      <c r="NSD123" s="128"/>
      <c r="NSE123" s="128"/>
      <c r="NSF123" s="128"/>
      <c r="NSG123" s="128"/>
      <c r="NSH123" s="128"/>
      <c r="NSI123" s="128"/>
      <c r="NSJ123" s="128"/>
      <c r="NSK123" s="128"/>
      <c r="OBK123" s="128"/>
      <c r="OBL123" s="128"/>
      <c r="OBT123" s="128"/>
      <c r="OBU123" s="128"/>
      <c r="OBV123" s="128"/>
      <c r="OBW123" s="128"/>
      <c r="OBX123" s="128"/>
      <c r="OBY123" s="128"/>
      <c r="OBZ123" s="128"/>
      <c r="OCA123" s="128"/>
      <c r="OCB123" s="128"/>
      <c r="OCC123" s="128"/>
      <c r="OCD123" s="128"/>
      <c r="OCE123" s="128"/>
      <c r="OCF123" s="128"/>
      <c r="OCG123" s="128"/>
      <c r="OLG123" s="128"/>
      <c r="OLH123" s="128"/>
      <c r="OLP123" s="128"/>
      <c r="OLQ123" s="128"/>
      <c r="OLR123" s="128"/>
      <c r="OLS123" s="128"/>
      <c r="OLT123" s="128"/>
      <c r="OLU123" s="128"/>
      <c r="OLV123" s="128"/>
      <c r="OLW123" s="128"/>
      <c r="OLX123" s="128"/>
      <c r="OLY123" s="128"/>
      <c r="OLZ123" s="128"/>
      <c r="OMA123" s="128"/>
      <c r="OMB123" s="128"/>
      <c r="OMC123" s="128"/>
      <c r="OVC123" s="128"/>
      <c r="OVD123" s="128"/>
      <c r="OVL123" s="128"/>
      <c r="OVM123" s="128"/>
      <c r="OVN123" s="128"/>
      <c r="OVO123" s="128"/>
      <c r="OVP123" s="128"/>
      <c r="OVQ123" s="128"/>
      <c r="OVR123" s="128"/>
      <c r="OVS123" s="128"/>
      <c r="OVT123" s="128"/>
      <c r="OVU123" s="128"/>
      <c r="OVV123" s="128"/>
      <c r="OVW123" s="128"/>
      <c r="OVX123" s="128"/>
      <c r="OVY123" s="128"/>
      <c r="PEY123" s="128"/>
      <c r="PEZ123" s="128"/>
      <c r="PFH123" s="128"/>
      <c r="PFI123" s="128"/>
      <c r="PFJ123" s="128"/>
      <c r="PFK123" s="128"/>
      <c r="PFL123" s="128"/>
      <c r="PFM123" s="128"/>
      <c r="PFN123" s="128"/>
      <c r="PFO123" s="128"/>
      <c r="PFP123" s="128"/>
      <c r="PFQ123" s="128"/>
      <c r="PFR123" s="128"/>
      <c r="PFS123" s="128"/>
      <c r="PFT123" s="128"/>
      <c r="PFU123" s="128"/>
      <c r="POU123" s="128"/>
      <c r="POV123" s="128"/>
      <c r="PPD123" s="128"/>
      <c r="PPE123" s="128"/>
      <c r="PPF123" s="128"/>
      <c r="PPG123" s="128"/>
      <c r="PPH123" s="128"/>
      <c r="PPI123" s="128"/>
      <c r="PPJ123" s="128"/>
      <c r="PPK123" s="128"/>
      <c r="PPL123" s="128"/>
      <c r="PPM123" s="128"/>
      <c r="PPN123" s="128"/>
      <c r="PPO123" s="128"/>
      <c r="PPP123" s="128"/>
      <c r="PPQ123" s="128"/>
      <c r="PYQ123" s="128"/>
      <c r="PYR123" s="128"/>
      <c r="PYZ123" s="128"/>
      <c r="PZA123" s="128"/>
      <c r="PZB123" s="128"/>
      <c r="PZC123" s="128"/>
      <c r="PZD123" s="128"/>
      <c r="PZE123" s="128"/>
      <c r="PZF123" s="128"/>
      <c r="PZG123" s="128"/>
      <c r="PZH123" s="128"/>
      <c r="PZI123" s="128"/>
      <c r="PZJ123" s="128"/>
      <c r="PZK123" s="128"/>
      <c r="PZL123" s="128"/>
      <c r="PZM123" s="128"/>
      <c r="QIM123" s="128"/>
      <c r="QIN123" s="128"/>
      <c r="QIV123" s="128"/>
      <c r="QIW123" s="128"/>
      <c r="QIX123" s="128"/>
      <c r="QIY123" s="128"/>
      <c r="QIZ123" s="128"/>
      <c r="QJA123" s="128"/>
      <c r="QJB123" s="128"/>
      <c r="QJC123" s="128"/>
      <c r="QJD123" s="128"/>
      <c r="QJE123" s="128"/>
      <c r="QJF123" s="128"/>
      <c r="QJG123" s="128"/>
      <c r="QJH123" s="128"/>
      <c r="QJI123" s="128"/>
      <c r="QSI123" s="128"/>
      <c r="QSJ123" s="128"/>
      <c r="QSR123" s="128"/>
      <c r="QSS123" s="128"/>
      <c r="QST123" s="128"/>
      <c r="QSU123" s="128"/>
      <c r="QSV123" s="128"/>
      <c r="QSW123" s="128"/>
      <c r="QSX123" s="128"/>
      <c r="QSY123" s="128"/>
      <c r="QSZ123" s="128"/>
      <c r="QTA123" s="128"/>
      <c r="QTB123" s="128"/>
      <c r="QTC123" s="128"/>
      <c r="QTD123" s="128"/>
      <c r="QTE123" s="128"/>
      <c r="RCE123" s="128"/>
      <c r="RCF123" s="128"/>
      <c r="RCN123" s="128"/>
      <c r="RCO123" s="128"/>
      <c r="RCP123" s="128"/>
      <c r="RCQ123" s="128"/>
      <c r="RCR123" s="128"/>
      <c r="RCS123" s="128"/>
      <c r="RCT123" s="128"/>
      <c r="RCU123" s="128"/>
      <c r="RCV123" s="128"/>
      <c r="RCW123" s="128"/>
      <c r="RCX123" s="128"/>
      <c r="RCY123" s="128"/>
      <c r="RCZ123" s="128"/>
      <c r="RDA123" s="128"/>
      <c r="RMA123" s="128"/>
      <c r="RMB123" s="128"/>
      <c r="RMJ123" s="128"/>
      <c r="RMK123" s="128"/>
      <c r="RML123" s="128"/>
      <c r="RMM123" s="128"/>
      <c r="RMN123" s="128"/>
      <c r="RMO123" s="128"/>
      <c r="RMP123" s="128"/>
      <c r="RMQ123" s="128"/>
      <c r="RMR123" s="128"/>
      <c r="RMS123" s="128"/>
      <c r="RMT123" s="128"/>
      <c r="RMU123" s="128"/>
      <c r="RMV123" s="128"/>
      <c r="RMW123" s="128"/>
      <c r="RVW123" s="128"/>
      <c r="RVX123" s="128"/>
      <c r="RWF123" s="128"/>
      <c r="RWG123" s="128"/>
      <c r="RWH123" s="128"/>
      <c r="RWI123" s="128"/>
      <c r="RWJ123" s="128"/>
      <c r="RWK123" s="128"/>
      <c r="RWL123" s="128"/>
      <c r="RWM123" s="128"/>
      <c r="RWN123" s="128"/>
      <c r="RWO123" s="128"/>
      <c r="RWP123" s="128"/>
      <c r="RWQ123" s="128"/>
      <c r="RWR123" s="128"/>
      <c r="RWS123" s="128"/>
      <c r="SFS123" s="128"/>
      <c r="SFT123" s="128"/>
      <c r="SGB123" s="128"/>
      <c r="SGC123" s="128"/>
      <c r="SGD123" s="128"/>
      <c r="SGE123" s="128"/>
      <c r="SGF123" s="128"/>
      <c r="SGG123" s="128"/>
      <c r="SGH123" s="128"/>
      <c r="SGI123" s="128"/>
      <c r="SGJ123" s="128"/>
      <c r="SGK123" s="128"/>
      <c r="SGL123" s="128"/>
      <c r="SGM123" s="128"/>
      <c r="SGN123" s="128"/>
      <c r="SGO123" s="128"/>
      <c r="SPO123" s="128"/>
      <c r="SPP123" s="128"/>
      <c r="SPX123" s="128"/>
      <c r="SPY123" s="128"/>
      <c r="SPZ123" s="128"/>
      <c r="SQA123" s="128"/>
      <c r="SQB123" s="128"/>
      <c r="SQC123" s="128"/>
      <c r="SQD123" s="128"/>
      <c r="SQE123" s="128"/>
      <c r="SQF123" s="128"/>
      <c r="SQG123" s="128"/>
      <c r="SQH123" s="128"/>
      <c r="SQI123" s="128"/>
      <c r="SQJ123" s="128"/>
      <c r="SQK123" s="128"/>
      <c r="SZK123" s="128"/>
      <c r="SZL123" s="128"/>
      <c r="SZT123" s="128"/>
      <c r="SZU123" s="128"/>
      <c r="SZV123" s="128"/>
      <c r="SZW123" s="128"/>
      <c r="SZX123" s="128"/>
      <c r="SZY123" s="128"/>
      <c r="SZZ123" s="128"/>
      <c r="TAA123" s="128"/>
      <c r="TAB123" s="128"/>
      <c r="TAC123" s="128"/>
      <c r="TAD123" s="128"/>
      <c r="TAE123" s="128"/>
      <c r="TAF123" s="128"/>
      <c r="TAG123" s="128"/>
      <c r="TJG123" s="128"/>
      <c r="TJH123" s="128"/>
      <c r="TJP123" s="128"/>
      <c r="TJQ123" s="128"/>
      <c r="TJR123" s="128"/>
      <c r="TJS123" s="128"/>
      <c r="TJT123" s="128"/>
      <c r="TJU123" s="128"/>
      <c r="TJV123" s="128"/>
      <c r="TJW123" s="128"/>
      <c r="TJX123" s="128"/>
      <c r="TJY123" s="128"/>
      <c r="TJZ123" s="128"/>
      <c r="TKA123" s="128"/>
      <c r="TKB123" s="128"/>
      <c r="TKC123" s="128"/>
      <c r="TTC123" s="128"/>
      <c r="TTD123" s="128"/>
      <c r="TTL123" s="128"/>
      <c r="TTM123" s="128"/>
      <c r="TTN123" s="128"/>
      <c r="TTO123" s="128"/>
      <c r="TTP123" s="128"/>
      <c r="TTQ123" s="128"/>
      <c r="TTR123" s="128"/>
      <c r="TTS123" s="128"/>
      <c r="TTT123" s="128"/>
      <c r="TTU123" s="128"/>
      <c r="TTV123" s="128"/>
      <c r="TTW123" s="128"/>
      <c r="TTX123" s="128"/>
      <c r="TTY123" s="128"/>
      <c r="UCY123" s="128"/>
      <c r="UCZ123" s="128"/>
      <c r="UDH123" s="128"/>
      <c r="UDI123" s="128"/>
      <c r="UDJ123" s="128"/>
      <c r="UDK123" s="128"/>
      <c r="UDL123" s="128"/>
      <c r="UDM123" s="128"/>
      <c r="UDN123" s="128"/>
      <c r="UDO123" s="128"/>
      <c r="UDP123" s="128"/>
      <c r="UDQ123" s="128"/>
      <c r="UDR123" s="128"/>
      <c r="UDS123" s="128"/>
      <c r="UDT123" s="128"/>
      <c r="UDU123" s="128"/>
      <c r="UMU123" s="128"/>
      <c r="UMV123" s="128"/>
      <c r="UND123" s="128"/>
      <c r="UNE123" s="128"/>
      <c r="UNF123" s="128"/>
      <c r="UNG123" s="128"/>
      <c r="UNH123" s="128"/>
      <c r="UNI123" s="128"/>
      <c r="UNJ123" s="128"/>
      <c r="UNK123" s="128"/>
      <c r="UNL123" s="128"/>
      <c r="UNM123" s="128"/>
      <c r="UNN123" s="128"/>
      <c r="UNO123" s="128"/>
      <c r="UNP123" s="128"/>
      <c r="UNQ123" s="128"/>
      <c r="UWQ123" s="128"/>
      <c r="UWR123" s="128"/>
      <c r="UWZ123" s="128"/>
      <c r="UXA123" s="128"/>
      <c r="UXB123" s="128"/>
      <c r="UXC123" s="128"/>
      <c r="UXD123" s="128"/>
      <c r="UXE123" s="128"/>
      <c r="UXF123" s="128"/>
      <c r="UXG123" s="128"/>
      <c r="UXH123" s="128"/>
      <c r="UXI123" s="128"/>
      <c r="UXJ123" s="128"/>
      <c r="UXK123" s="128"/>
      <c r="UXL123" s="128"/>
      <c r="UXM123" s="128"/>
      <c r="VGM123" s="128"/>
      <c r="VGN123" s="128"/>
      <c r="VGV123" s="128"/>
      <c r="VGW123" s="128"/>
      <c r="VGX123" s="128"/>
      <c r="VGY123" s="128"/>
      <c r="VGZ123" s="128"/>
      <c r="VHA123" s="128"/>
      <c r="VHB123" s="128"/>
      <c r="VHC123" s="128"/>
      <c r="VHD123" s="128"/>
      <c r="VHE123" s="128"/>
      <c r="VHF123" s="128"/>
      <c r="VHG123" s="128"/>
      <c r="VHH123" s="128"/>
      <c r="VHI123" s="128"/>
      <c r="VQI123" s="128"/>
      <c r="VQJ123" s="128"/>
      <c r="VQR123" s="128"/>
      <c r="VQS123" s="128"/>
      <c r="VQT123" s="128"/>
      <c r="VQU123" s="128"/>
      <c r="VQV123" s="128"/>
      <c r="VQW123" s="128"/>
      <c r="VQX123" s="128"/>
      <c r="VQY123" s="128"/>
      <c r="VQZ123" s="128"/>
      <c r="VRA123" s="128"/>
      <c r="VRB123" s="128"/>
      <c r="VRC123" s="128"/>
      <c r="VRD123" s="128"/>
      <c r="VRE123" s="128"/>
      <c r="WAE123" s="128"/>
      <c r="WAF123" s="128"/>
      <c r="WAN123" s="128"/>
      <c r="WAO123" s="128"/>
      <c r="WAP123" s="128"/>
      <c r="WAQ123" s="128"/>
      <c r="WAR123" s="128"/>
      <c r="WAS123" s="128"/>
      <c r="WAT123" s="128"/>
      <c r="WAU123" s="128"/>
      <c r="WAV123" s="128"/>
      <c r="WAW123" s="128"/>
      <c r="WAX123" s="128"/>
      <c r="WAY123" s="128"/>
      <c r="WAZ123" s="128"/>
      <c r="WBA123" s="128"/>
      <c r="WKA123" s="128"/>
      <c r="WKB123" s="128"/>
      <c r="WKJ123" s="128"/>
      <c r="WKK123" s="128"/>
      <c r="WKL123" s="128"/>
      <c r="WKM123" s="128"/>
      <c r="WKN123" s="128"/>
      <c r="WKO123" s="128"/>
      <c r="WKP123" s="128"/>
      <c r="WKQ123" s="128"/>
      <c r="WKR123" s="128"/>
      <c r="WKS123" s="128"/>
      <c r="WKT123" s="128"/>
      <c r="WKU123" s="128"/>
      <c r="WKV123" s="128"/>
      <c r="WKW123" s="128"/>
      <c r="WTW123" s="128"/>
      <c r="WTX123" s="128"/>
      <c r="WUF123" s="128"/>
      <c r="WUG123" s="128"/>
      <c r="WUH123" s="128"/>
      <c r="WUI123" s="128"/>
      <c r="WUJ123" s="128"/>
      <c r="WUK123" s="128"/>
      <c r="WUL123" s="128"/>
      <c r="WUM123" s="128"/>
      <c r="WUN123" s="128"/>
      <c r="WUO123" s="128"/>
      <c r="WUP123" s="128"/>
      <c r="WUQ123" s="128"/>
      <c r="WUR123" s="128"/>
      <c r="WUS123" s="128"/>
    </row>
    <row r="124" spans="1:1009 1243:2033 2267:3057 3291:4081 4315:5105 5339:6129 6363:7153 7387:8177 8411:9201 9435:10225 10459:11249 11483:12273 12507:13297 13531:14321 14555:15345 15579:16113" ht="47.25" outlineLevel="1">
      <c r="A124" s="137"/>
      <c r="B124" s="273" t="s">
        <v>428</v>
      </c>
      <c r="C124" s="248"/>
      <c r="D124" s="258">
        <v>523.36</v>
      </c>
      <c r="E124" s="257"/>
      <c r="F124" s="258">
        <v>523.36</v>
      </c>
      <c r="G124" s="245">
        <v>0</v>
      </c>
      <c r="H124" s="229">
        <f t="shared" si="6"/>
        <v>0</v>
      </c>
      <c r="I124" s="247"/>
      <c r="J124" s="247"/>
      <c r="K124" s="247"/>
      <c r="L124" s="247"/>
      <c r="M124" s="248"/>
      <c r="HK124" s="128"/>
      <c r="HL124" s="128"/>
      <c r="HT124" s="128"/>
      <c r="HU124" s="128"/>
      <c r="HV124" s="128"/>
      <c r="HW124" s="128"/>
      <c r="HX124" s="128"/>
      <c r="HY124" s="128"/>
      <c r="HZ124" s="128"/>
      <c r="IA124" s="128"/>
      <c r="IB124" s="128"/>
      <c r="IC124" s="128"/>
      <c r="ID124" s="128"/>
      <c r="IE124" s="128"/>
      <c r="IF124" s="128"/>
      <c r="IG124" s="128"/>
      <c r="RG124" s="128"/>
      <c r="RH124" s="128"/>
      <c r="RP124" s="128"/>
      <c r="RQ124" s="128"/>
      <c r="RR124" s="128"/>
      <c r="RS124" s="128"/>
      <c r="RT124" s="128"/>
      <c r="RU124" s="128"/>
      <c r="RV124" s="128"/>
      <c r="RW124" s="128"/>
      <c r="RX124" s="128"/>
      <c r="RY124" s="128"/>
      <c r="RZ124" s="128"/>
      <c r="SA124" s="128"/>
      <c r="SB124" s="128"/>
      <c r="SC124" s="128"/>
      <c r="ABC124" s="128"/>
      <c r="ABD124" s="128"/>
      <c r="ABL124" s="128"/>
      <c r="ABM124" s="128"/>
      <c r="ABN124" s="128"/>
      <c r="ABO124" s="128"/>
      <c r="ABP124" s="128"/>
      <c r="ABQ124" s="128"/>
      <c r="ABR124" s="128"/>
      <c r="ABS124" s="128"/>
      <c r="ABT124" s="128"/>
      <c r="ABU124" s="128"/>
      <c r="ABV124" s="128"/>
      <c r="ABW124" s="128"/>
      <c r="ABX124" s="128"/>
      <c r="ABY124" s="128"/>
      <c r="AKY124" s="128"/>
      <c r="AKZ124" s="128"/>
      <c r="ALH124" s="128"/>
      <c r="ALI124" s="128"/>
      <c r="ALJ124" s="128"/>
      <c r="ALK124" s="128"/>
      <c r="ALL124" s="128"/>
      <c r="ALM124" s="128"/>
      <c r="ALN124" s="128"/>
      <c r="ALO124" s="128"/>
      <c r="ALP124" s="128"/>
      <c r="ALQ124" s="128"/>
      <c r="ALR124" s="128"/>
      <c r="ALS124" s="128"/>
      <c r="ALT124" s="128"/>
      <c r="ALU124" s="128"/>
      <c r="AUU124" s="128"/>
      <c r="AUV124" s="128"/>
      <c r="AVD124" s="128"/>
      <c r="AVE124" s="128"/>
      <c r="AVF124" s="128"/>
      <c r="AVG124" s="128"/>
      <c r="AVH124" s="128"/>
      <c r="AVI124" s="128"/>
      <c r="AVJ124" s="128"/>
      <c r="AVK124" s="128"/>
      <c r="AVL124" s="128"/>
      <c r="AVM124" s="128"/>
      <c r="AVN124" s="128"/>
      <c r="AVO124" s="128"/>
      <c r="AVP124" s="128"/>
      <c r="AVQ124" s="128"/>
      <c r="BEQ124" s="128"/>
      <c r="BER124" s="128"/>
      <c r="BEZ124" s="128"/>
      <c r="BFA124" s="128"/>
      <c r="BFB124" s="128"/>
      <c r="BFC124" s="128"/>
      <c r="BFD124" s="128"/>
      <c r="BFE124" s="128"/>
      <c r="BFF124" s="128"/>
      <c r="BFG124" s="128"/>
      <c r="BFH124" s="128"/>
      <c r="BFI124" s="128"/>
      <c r="BFJ124" s="128"/>
      <c r="BFK124" s="128"/>
      <c r="BFL124" s="128"/>
      <c r="BFM124" s="128"/>
      <c r="BOM124" s="128"/>
      <c r="BON124" s="128"/>
      <c r="BOV124" s="128"/>
      <c r="BOW124" s="128"/>
      <c r="BOX124" s="128"/>
      <c r="BOY124" s="128"/>
      <c r="BOZ124" s="128"/>
      <c r="BPA124" s="128"/>
      <c r="BPB124" s="128"/>
      <c r="BPC124" s="128"/>
      <c r="BPD124" s="128"/>
      <c r="BPE124" s="128"/>
      <c r="BPF124" s="128"/>
      <c r="BPG124" s="128"/>
      <c r="BPH124" s="128"/>
      <c r="BPI124" s="128"/>
      <c r="BYI124" s="128"/>
      <c r="BYJ124" s="128"/>
      <c r="BYR124" s="128"/>
      <c r="BYS124" s="128"/>
      <c r="BYT124" s="128"/>
      <c r="BYU124" s="128"/>
      <c r="BYV124" s="128"/>
      <c r="BYW124" s="128"/>
      <c r="BYX124" s="128"/>
      <c r="BYY124" s="128"/>
      <c r="BYZ124" s="128"/>
      <c r="BZA124" s="128"/>
      <c r="BZB124" s="128"/>
      <c r="BZC124" s="128"/>
      <c r="BZD124" s="128"/>
      <c r="BZE124" s="128"/>
      <c r="CIE124" s="128"/>
      <c r="CIF124" s="128"/>
      <c r="CIN124" s="128"/>
      <c r="CIO124" s="128"/>
      <c r="CIP124" s="128"/>
      <c r="CIQ124" s="128"/>
      <c r="CIR124" s="128"/>
      <c r="CIS124" s="128"/>
      <c r="CIT124" s="128"/>
      <c r="CIU124" s="128"/>
      <c r="CIV124" s="128"/>
      <c r="CIW124" s="128"/>
      <c r="CIX124" s="128"/>
      <c r="CIY124" s="128"/>
      <c r="CIZ124" s="128"/>
      <c r="CJA124" s="128"/>
      <c r="CSA124" s="128"/>
      <c r="CSB124" s="128"/>
      <c r="CSJ124" s="128"/>
      <c r="CSK124" s="128"/>
      <c r="CSL124" s="128"/>
      <c r="CSM124" s="128"/>
      <c r="CSN124" s="128"/>
      <c r="CSO124" s="128"/>
      <c r="CSP124" s="128"/>
      <c r="CSQ124" s="128"/>
      <c r="CSR124" s="128"/>
      <c r="CSS124" s="128"/>
      <c r="CST124" s="128"/>
      <c r="CSU124" s="128"/>
      <c r="CSV124" s="128"/>
      <c r="CSW124" s="128"/>
      <c r="DBW124" s="128"/>
      <c r="DBX124" s="128"/>
      <c r="DCF124" s="128"/>
      <c r="DCG124" s="128"/>
      <c r="DCH124" s="128"/>
      <c r="DCI124" s="128"/>
      <c r="DCJ124" s="128"/>
      <c r="DCK124" s="128"/>
      <c r="DCL124" s="128"/>
      <c r="DCM124" s="128"/>
      <c r="DCN124" s="128"/>
      <c r="DCO124" s="128"/>
      <c r="DCP124" s="128"/>
      <c r="DCQ124" s="128"/>
      <c r="DCR124" s="128"/>
      <c r="DCS124" s="128"/>
      <c r="DLS124" s="128"/>
      <c r="DLT124" s="128"/>
      <c r="DMB124" s="128"/>
      <c r="DMC124" s="128"/>
      <c r="DMD124" s="128"/>
      <c r="DME124" s="128"/>
      <c r="DMF124" s="128"/>
      <c r="DMG124" s="128"/>
      <c r="DMH124" s="128"/>
      <c r="DMI124" s="128"/>
      <c r="DMJ124" s="128"/>
      <c r="DMK124" s="128"/>
      <c r="DML124" s="128"/>
      <c r="DMM124" s="128"/>
      <c r="DMN124" s="128"/>
      <c r="DMO124" s="128"/>
      <c r="DVO124" s="128"/>
      <c r="DVP124" s="128"/>
      <c r="DVX124" s="128"/>
      <c r="DVY124" s="128"/>
      <c r="DVZ124" s="128"/>
      <c r="DWA124" s="128"/>
      <c r="DWB124" s="128"/>
      <c r="DWC124" s="128"/>
      <c r="DWD124" s="128"/>
      <c r="DWE124" s="128"/>
      <c r="DWF124" s="128"/>
      <c r="DWG124" s="128"/>
      <c r="DWH124" s="128"/>
      <c r="DWI124" s="128"/>
      <c r="DWJ124" s="128"/>
      <c r="DWK124" s="128"/>
      <c r="EFK124" s="128"/>
      <c r="EFL124" s="128"/>
      <c r="EFT124" s="128"/>
      <c r="EFU124" s="128"/>
      <c r="EFV124" s="128"/>
      <c r="EFW124" s="128"/>
      <c r="EFX124" s="128"/>
      <c r="EFY124" s="128"/>
      <c r="EFZ124" s="128"/>
      <c r="EGA124" s="128"/>
      <c r="EGB124" s="128"/>
      <c r="EGC124" s="128"/>
      <c r="EGD124" s="128"/>
      <c r="EGE124" s="128"/>
      <c r="EGF124" s="128"/>
      <c r="EGG124" s="128"/>
      <c r="EPG124" s="128"/>
      <c r="EPH124" s="128"/>
      <c r="EPP124" s="128"/>
      <c r="EPQ124" s="128"/>
      <c r="EPR124" s="128"/>
      <c r="EPS124" s="128"/>
      <c r="EPT124" s="128"/>
      <c r="EPU124" s="128"/>
      <c r="EPV124" s="128"/>
      <c r="EPW124" s="128"/>
      <c r="EPX124" s="128"/>
      <c r="EPY124" s="128"/>
      <c r="EPZ124" s="128"/>
      <c r="EQA124" s="128"/>
      <c r="EQB124" s="128"/>
      <c r="EQC124" s="128"/>
      <c r="EZC124" s="128"/>
      <c r="EZD124" s="128"/>
      <c r="EZL124" s="128"/>
      <c r="EZM124" s="128"/>
      <c r="EZN124" s="128"/>
      <c r="EZO124" s="128"/>
      <c r="EZP124" s="128"/>
      <c r="EZQ124" s="128"/>
      <c r="EZR124" s="128"/>
      <c r="EZS124" s="128"/>
      <c r="EZT124" s="128"/>
      <c r="EZU124" s="128"/>
      <c r="EZV124" s="128"/>
      <c r="EZW124" s="128"/>
      <c r="EZX124" s="128"/>
      <c r="EZY124" s="128"/>
      <c r="FIY124" s="128"/>
      <c r="FIZ124" s="128"/>
      <c r="FJH124" s="128"/>
      <c r="FJI124" s="128"/>
      <c r="FJJ124" s="128"/>
      <c r="FJK124" s="128"/>
      <c r="FJL124" s="128"/>
      <c r="FJM124" s="128"/>
      <c r="FJN124" s="128"/>
      <c r="FJO124" s="128"/>
      <c r="FJP124" s="128"/>
      <c r="FJQ124" s="128"/>
      <c r="FJR124" s="128"/>
      <c r="FJS124" s="128"/>
      <c r="FJT124" s="128"/>
      <c r="FJU124" s="128"/>
      <c r="FSU124" s="128"/>
      <c r="FSV124" s="128"/>
      <c r="FTD124" s="128"/>
      <c r="FTE124" s="128"/>
      <c r="FTF124" s="128"/>
      <c r="FTG124" s="128"/>
      <c r="FTH124" s="128"/>
      <c r="FTI124" s="128"/>
      <c r="FTJ124" s="128"/>
      <c r="FTK124" s="128"/>
      <c r="FTL124" s="128"/>
      <c r="FTM124" s="128"/>
      <c r="FTN124" s="128"/>
      <c r="FTO124" s="128"/>
      <c r="FTP124" s="128"/>
      <c r="FTQ124" s="128"/>
      <c r="GCQ124" s="128"/>
      <c r="GCR124" s="128"/>
      <c r="GCZ124" s="128"/>
      <c r="GDA124" s="128"/>
      <c r="GDB124" s="128"/>
      <c r="GDC124" s="128"/>
      <c r="GDD124" s="128"/>
      <c r="GDE124" s="128"/>
      <c r="GDF124" s="128"/>
      <c r="GDG124" s="128"/>
      <c r="GDH124" s="128"/>
      <c r="GDI124" s="128"/>
      <c r="GDJ124" s="128"/>
      <c r="GDK124" s="128"/>
      <c r="GDL124" s="128"/>
      <c r="GDM124" s="128"/>
      <c r="GMM124" s="128"/>
      <c r="GMN124" s="128"/>
      <c r="GMV124" s="128"/>
      <c r="GMW124" s="128"/>
      <c r="GMX124" s="128"/>
      <c r="GMY124" s="128"/>
      <c r="GMZ124" s="128"/>
      <c r="GNA124" s="128"/>
      <c r="GNB124" s="128"/>
      <c r="GNC124" s="128"/>
      <c r="GND124" s="128"/>
      <c r="GNE124" s="128"/>
      <c r="GNF124" s="128"/>
      <c r="GNG124" s="128"/>
      <c r="GNH124" s="128"/>
      <c r="GNI124" s="128"/>
      <c r="GWI124" s="128"/>
      <c r="GWJ124" s="128"/>
      <c r="GWR124" s="128"/>
      <c r="GWS124" s="128"/>
      <c r="GWT124" s="128"/>
      <c r="GWU124" s="128"/>
      <c r="GWV124" s="128"/>
      <c r="GWW124" s="128"/>
      <c r="GWX124" s="128"/>
      <c r="GWY124" s="128"/>
      <c r="GWZ124" s="128"/>
      <c r="GXA124" s="128"/>
      <c r="GXB124" s="128"/>
      <c r="GXC124" s="128"/>
      <c r="GXD124" s="128"/>
      <c r="GXE124" s="128"/>
      <c r="HGE124" s="128"/>
      <c r="HGF124" s="128"/>
      <c r="HGN124" s="128"/>
      <c r="HGO124" s="128"/>
      <c r="HGP124" s="128"/>
      <c r="HGQ124" s="128"/>
      <c r="HGR124" s="128"/>
      <c r="HGS124" s="128"/>
      <c r="HGT124" s="128"/>
      <c r="HGU124" s="128"/>
      <c r="HGV124" s="128"/>
      <c r="HGW124" s="128"/>
      <c r="HGX124" s="128"/>
      <c r="HGY124" s="128"/>
      <c r="HGZ124" s="128"/>
      <c r="HHA124" s="128"/>
      <c r="HQA124" s="128"/>
      <c r="HQB124" s="128"/>
      <c r="HQJ124" s="128"/>
      <c r="HQK124" s="128"/>
      <c r="HQL124" s="128"/>
      <c r="HQM124" s="128"/>
      <c r="HQN124" s="128"/>
      <c r="HQO124" s="128"/>
      <c r="HQP124" s="128"/>
      <c r="HQQ124" s="128"/>
      <c r="HQR124" s="128"/>
      <c r="HQS124" s="128"/>
      <c r="HQT124" s="128"/>
      <c r="HQU124" s="128"/>
      <c r="HQV124" s="128"/>
      <c r="HQW124" s="128"/>
      <c r="HZW124" s="128"/>
      <c r="HZX124" s="128"/>
      <c r="IAF124" s="128"/>
      <c r="IAG124" s="128"/>
      <c r="IAH124" s="128"/>
      <c r="IAI124" s="128"/>
      <c r="IAJ124" s="128"/>
      <c r="IAK124" s="128"/>
      <c r="IAL124" s="128"/>
      <c r="IAM124" s="128"/>
      <c r="IAN124" s="128"/>
      <c r="IAO124" s="128"/>
      <c r="IAP124" s="128"/>
      <c r="IAQ124" s="128"/>
      <c r="IAR124" s="128"/>
      <c r="IAS124" s="128"/>
      <c r="IJS124" s="128"/>
      <c r="IJT124" s="128"/>
      <c r="IKB124" s="128"/>
      <c r="IKC124" s="128"/>
      <c r="IKD124" s="128"/>
      <c r="IKE124" s="128"/>
      <c r="IKF124" s="128"/>
      <c r="IKG124" s="128"/>
      <c r="IKH124" s="128"/>
      <c r="IKI124" s="128"/>
      <c r="IKJ124" s="128"/>
      <c r="IKK124" s="128"/>
      <c r="IKL124" s="128"/>
      <c r="IKM124" s="128"/>
      <c r="IKN124" s="128"/>
      <c r="IKO124" s="128"/>
      <c r="ITO124" s="128"/>
      <c r="ITP124" s="128"/>
      <c r="ITX124" s="128"/>
      <c r="ITY124" s="128"/>
      <c r="ITZ124" s="128"/>
      <c r="IUA124" s="128"/>
      <c r="IUB124" s="128"/>
      <c r="IUC124" s="128"/>
      <c r="IUD124" s="128"/>
      <c r="IUE124" s="128"/>
      <c r="IUF124" s="128"/>
      <c r="IUG124" s="128"/>
      <c r="IUH124" s="128"/>
      <c r="IUI124" s="128"/>
      <c r="IUJ124" s="128"/>
      <c r="IUK124" s="128"/>
      <c r="JDK124" s="128"/>
      <c r="JDL124" s="128"/>
      <c r="JDT124" s="128"/>
      <c r="JDU124" s="128"/>
      <c r="JDV124" s="128"/>
      <c r="JDW124" s="128"/>
      <c r="JDX124" s="128"/>
      <c r="JDY124" s="128"/>
      <c r="JDZ124" s="128"/>
      <c r="JEA124" s="128"/>
      <c r="JEB124" s="128"/>
      <c r="JEC124" s="128"/>
      <c r="JED124" s="128"/>
      <c r="JEE124" s="128"/>
      <c r="JEF124" s="128"/>
      <c r="JEG124" s="128"/>
      <c r="JNG124" s="128"/>
      <c r="JNH124" s="128"/>
      <c r="JNP124" s="128"/>
      <c r="JNQ124" s="128"/>
      <c r="JNR124" s="128"/>
      <c r="JNS124" s="128"/>
      <c r="JNT124" s="128"/>
      <c r="JNU124" s="128"/>
      <c r="JNV124" s="128"/>
      <c r="JNW124" s="128"/>
      <c r="JNX124" s="128"/>
      <c r="JNY124" s="128"/>
      <c r="JNZ124" s="128"/>
      <c r="JOA124" s="128"/>
      <c r="JOB124" s="128"/>
      <c r="JOC124" s="128"/>
      <c r="JXC124" s="128"/>
      <c r="JXD124" s="128"/>
      <c r="JXL124" s="128"/>
      <c r="JXM124" s="128"/>
      <c r="JXN124" s="128"/>
      <c r="JXO124" s="128"/>
      <c r="JXP124" s="128"/>
      <c r="JXQ124" s="128"/>
      <c r="JXR124" s="128"/>
      <c r="JXS124" s="128"/>
      <c r="JXT124" s="128"/>
      <c r="JXU124" s="128"/>
      <c r="JXV124" s="128"/>
      <c r="JXW124" s="128"/>
      <c r="JXX124" s="128"/>
      <c r="JXY124" s="128"/>
      <c r="KGY124" s="128"/>
      <c r="KGZ124" s="128"/>
      <c r="KHH124" s="128"/>
      <c r="KHI124" s="128"/>
      <c r="KHJ124" s="128"/>
      <c r="KHK124" s="128"/>
      <c r="KHL124" s="128"/>
      <c r="KHM124" s="128"/>
      <c r="KHN124" s="128"/>
      <c r="KHO124" s="128"/>
      <c r="KHP124" s="128"/>
      <c r="KHQ124" s="128"/>
      <c r="KHR124" s="128"/>
      <c r="KHS124" s="128"/>
      <c r="KHT124" s="128"/>
      <c r="KHU124" s="128"/>
      <c r="KQU124" s="128"/>
      <c r="KQV124" s="128"/>
      <c r="KRD124" s="128"/>
      <c r="KRE124" s="128"/>
      <c r="KRF124" s="128"/>
      <c r="KRG124" s="128"/>
      <c r="KRH124" s="128"/>
      <c r="KRI124" s="128"/>
      <c r="KRJ124" s="128"/>
      <c r="KRK124" s="128"/>
      <c r="KRL124" s="128"/>
      <c r="KRM124" s="128"/>
      <c r="KRN124" s="128"/>
      <c r="KRO124" s="128"/>
      <c r="KRP124" s="128"/>
      <c r="KRQ124" s="128"/>
      <c r="LAQ124" s="128"/>
      <c r="LAR124" s="128"/>
      <c r="LAZ124" s="128"/>
      <c r="LBA124" s="128"/>
      <c r="LBB124" s="128"/>
      <c r="LBC124" s="128"/>
      <c r="LBD124" s="128"/>
      <c r="LBE124" s="128"/>
      <c r="LBF124" s="128"/>
      <c r="LBG124" s="128"/>
      <c r="LBH124" s="128"/>
      <c r="LBI124" s="128"/>
      <c r="LBJ124" s="128"/>
      <c r="LBK124" s="128"/>
      <c r="LBL124" s="128"/>
      <c r="LBM124" s="128"/>
      <c r="LKM124" s="128"/>
      <c r="LKN124" s="128"/>
      <c r="LKV124" s="128"/>
      <c r="LKW124" s="128"/>
      <c r="LKX124" s="128"/>
      <c r="LKY124" s="128"/>
      <c r="LKZ124" s="128"/>
      <c r="LLA124" s="128"/>
      <c r="LLB124" s="128"/>
      <c r="LLC124" s="128"/>
      <c r="LLD124" s="128"/>
      <c r="LLE124" s="128"/>
      <c r="LLF124" s="128"/>
      <c r="LLG124" s="128"/>
      <c r="LLH124" s="128"/>
      <c r="LLI124" s="128"/>
      <c r="LUI124" s="128"/>
      <c r="LUJ124" s="128"/>
      <c r="LUR124" s="128"/>
      <c r="LUS124" s="128"/>
      <c r="LUT124" s="128"/>
      <c r="LUU124" s="128"/>
      <c r="LUV124" s="128"/>
      <c r="LUW124" s="128"/>
      <c r="LUX124" s="128"/>
      <c r="LUY124" s="128"/>
      <c r="LUZ124" s="128"/>
      <c r="LVA124" s="128"/>
      <c r="LVB124" s="128"/>
      <c r="LVC124" s="128"/>
      <c r="LVD124" s="128"/>
      <c r="LVE124" s="128"/>
      <c r="MEE124" s="128"/>
      <c r="MEF124" s="128"/>
      <c r="MEN124" s="128"/>
      <c r="MEO124" s="128"/>
      <c r="MEP124" s="128"/>
      <c r="MEQ124" s="128"/>
      <c r="MER124" s="128"/>
      <c r="MES124" s="128"/>
      <c r="MET124" s="128"/>
      <c r="MEU124" s="128"/>
      <c r="MEV124" s="128"/>
      <c r="MEW124" s="128"/>
      <c r="MEX124" s="128"/>
      <c r="MEY124" s="128"/>
      <c r="MEZ124" s="128"/>
      <c r="MFA124" s="128"/>
      <c r="MOA124" s="128"/>
      <c r="MOB124" s="128"/>
      <c r="MOJ124" s="128"/>
      <c r="MOK124" s="128"/>
      <c r="MOL124" s="128"/>
      <c r="MOM124" s="128"/>
      <c r="MON124" s="128"/>
      <c r="MOO124" s="128"/>
      <c r="MOP124" s="128"/>
      <c r="MOQ124" s="128"/>
      <c r="MOR124" s="128"/>
      <c r="MOS124" s="128"/>
      <c r="MOT124" s="128"/>
      <c r="MOU124" s="128"/>
      <c r="MOV124" s="128"/>
      <c r="MOW124" s="128"/>
      <c r="MXW124" s="128"/>
      <c r="MXX124" s="128"/>
      <c r="MYF124" s="128"/>
      <c r="MYG124" s="128"/>
      <c r="MYH124" s="128"/>
      <c r="MYI124" s="128"/>
      <c r="MYJ124" s="128"/>
      <c r="MYK124" s="128"/>
      <c r="MYL124" s="128"/>
      <c r="MYM124" s="128"/>
      <c r="MYN124" s="128"/>
      <c r="MYO124" s="128"/>
      <c r="MYP124" s="128"/>
      <c r="MYQ124" s="128"/>
      <c r="MYR124" s="128"/>
      <c r="MYS124" s="128"/>
      <c r="NHS124" s="128"/>
      <c r="NHT124" s="128"/>
      <c r="NIB124" s="128"/>
      <c r="NIC124" s="128"/>
      <c r="NID124" s="128"/>
      <c r="NIE124" s="128"/>
      <c r="NIF124" s="128"/>
      <c r="NIG124" s="128"/>
      <c r="NIH124" s="128"/>
      <c r="NII124" s="128"/>
      <c r="NIJ124" s="128"/>
      <c r="NIK124" s="128"/>
      <c r="NIL124" s="128"/>
      <c r="NIM124" s="128"/>
      <c r="NIN124" s="128"/>
      <c r="NIO124" s="128"/>
      <c r="NRO124" s="128"/>
      <c r="NRP124" s="128"/>
      <c r="NRX124" s="128"/>
      <c r="NRY124" s="128"/>
      <c r="NRZ124" s="128"/>
      <c r="NSA124" s="128"/>
      <c r="NSB124" s="128"/>
      <c r="NSC124" s="128"/>
      <c r="NSD124" s="128"/>
      <c r="NSE124" s="128"/>
      <c r="NSF124" s="128"/>
      <c r="NSG124" s="128"/>
      <c r="NSH124" s="128"/>
      <c r="NSI124" s="128"/>
      <c r="NSJ124" s="128"/>
      <c r="NSK124" s="128"/>
      <c r="OBK124" s="128"/>
      <c r="OBL124" s="128"/>
      <c r="OBT124" s="128"/>
      <c r="OBU124" s="128"/>
      <c r="OBV124" s="128"/>
      <c r="OBW124" s="128"/>
      <c r="OBX124" s="128"/>
      <c r="OBY124" s="128"/>
      <c r="OBZ124" s="128"/>
      <c r="OCA124" s="128"/>
      <c r="OCB124" s="128"/>
      <c r="OCC124" s="128"/>
      <c r="OCD124" s="128"/>
      <c r="OCE124" s="128"/>
      <c r="OCF124" s="128"/>
      <c r="OCG124" s="128"/>
      <c r="OLG124" s="128"/>
      <c r="OLH124" s="128"/>
      <c r="OLP124" s="128"/>
      <c r="OLQ124" s="128"/>
      <c r="OLR124" s="128"/>
      <c r="OLS124" s="128"/>
      <c r="OLT124" s="128"/>
      <c r="OLU124" s="128"/>
      <c r="OLV124" s="128"/>
      <c r="OLW124" s="128"/>
      <c r="OLX124" s="128"/>
      <c r="OLY124" s="128"/>
      <c r="OLZ124" s="128"/>
      <c r="OMA124" s="128"/>
      <c r="OMB124" s="128"/>
      <c r="OMC124" s="128"/>
      <c r="OVC124" s="128"/>
      <c r="OVD124" s="128"/>
      <c r="OVL124" s="128"/>
      <c r="OVM124" s="128"/>
      <c r="OVN124" s="128"/>
      <c r="OVO124" s="128"/>
      <c r="OVP124" s="128"/>
      <c r="OVQ124" s="128"/>
      <c r="OVR124" s="128"/>
      <c r="OVS124" s="128"/>
      <c r="OVT124" s="128"/>
      <c r="OVU124" s="128"/>
      <c r="OVV124" s="128"/>
      <c r="OVW124" s="128"/>
      <c r="OVX124" s="128"/>
      <c r="OVY124" s="128"/>
      <c r="PEY124" s="128"/>
      <c r="PEZ124" s="128"/>
      <c r="PFH124" s="128"/>
      <c r="PFI124" s="128"/>
      <c r="PFJ124" s="128"/>
      <c r="PFK124" s="128"/>
      <c r="PFL124" s="128"/>
      <c r="PFM124" s="128"/>
      <c r="PFN124" s="128"/>
      <c r="PFO124" s="128"/>
      <c r="PFP124" s="128"/>
      <c r="PFQ124" s="128"/>
      <c r="PFR124" s="128"/>
      <c r="PFS124" s="128"/>
      <c r="PFT124" s="128"/>
      <c r="PFU124" s="128"/>
      <c r="POU124" s="128"/>
      <c r="POV124" s="128"/>
      <c r="PPD124" s="128"/>
      <c r="PPE124" s="128"/>
      <c r="PPF124" s="128"/>
      <c r="PPG124" s="128"/>
      <c r="PPH124" s="128"/>
      <c r="PPI124" s="128"/>
      <c r="PPJ124" s="128"/>
      <c r="PPK124" s="128"/>
      <c r="PPL124" s="128"/>
      <c r="PPM124" s="128"/>
      <c r="PPN124" s="128"/>
      <c r="PPO124" s="128"/>
      <c r="PPP124" s="128"/>
      <c r="PPQ124" s="128"/>
      <c r="PYQ124" s="128"/>
      <c r="PYR124" s="128"/>
      <c r="PYZ124" s="128"/>
      <c r="PZA124" s="128"/>
      <c r="PZB124" s="128"/>
      <c r="PZC124" s="128"/>
      <c r="PZD124" s="128"/>
      <c r="PZE124" s="128"/>
      <c r="PZF124" s="128"/>
      <c r="PZG124" s="128"/>
      <c r="PZH124" s="128"/>
      <c r="PZI124" s="128"/>
      <c r="PZJ124" s="128"/>
      <c r="PZK124" s="128"/>
      <c r="PZL124" s="128"/>
      <c r="PZM124" s="128"/>
      <c r="QIM124" s="128"/>
      <c r="QIN124" s="128"/>
      <c r="QIV124" s="128"/>
      <c r="QIW124" s="128"/>
      <c r="QIX124" s="128"/>
      <c r="QIY124" s="128"/>
      <c r="QIZ124" s="128"/>
      <c r="QJA124" s="128"/>
      <c r="QJB124" s="128"/>
      <c r="QJC124" s="128"/>
      <c r="QJD124" s="128"/>
      <c r="QJE124" s="128"/>
      <c r="QJF124" s="128"/>
      <c r="QJG124" s="128"/>
      <c r="QJH124" s="128"/>
      <c r="QJI124" s="128"/>
      <c r="QSI124" s="128"/>
      <c r="QSJ124" s="128"/>
      <c r="QSR124" s="128"/>
      <c r="QSS124" s="128"/>
      <c r="QST124" s="128"/>
      <c r="QSU124" s="128"/>
      <c r="QSV124" s="128"/>
      <c r="QSW124" s="128"/>
      <c r="QSX124" s="128"/>
      <c r="QSY124" s="128"/>
      <c r="QSZ124" s="128"/>
      <c r="QTA124" s="128"/>
      <c r="QTB124" s="128"/>
      <c r="QTC124" s="128"/>
      <c r="QTD124" s="128"/>
      <c r="QTE124" s="128"/>
      <c r="RCE124" s="128"/>
      <c r="RCF124" s="128"/>
      <c r="RCN124" s="128"/>
      <c r="RCO124" s="128"/>
      <c r="RCP124" s="128"/>
      <c r="RCQ124" s="128"/>
      <c r="RCR124" s="128"/>
      <c r="RCS124" s="128"/>
      <c r="RCT124" s="128"/>
      <c r="RCU124" s="128"/>
      <c r="RCV124" s="128"/>
      <c r="RCW124" s="128"/>
      <c r="RCX124" s="128"/>
      <c r="RCY124" s="128"/>
      <c r="RCZ124" s="128"/>
      <c r="RDA124" s="128"/>
      <c r="RMA124" s="128"/>
      <c r="RMB124" s="128"/>
      <c r="RMJ124" s="128"/>
      <c r="RMK124" s="128"/>
      <c r="RML124" s="128"/>
      <c r="RMM124" s="128"/>
      <c r="RMN124" s="128"/>
      <c r="RMO124" s="128"/>
      <c r="RMP124" s="128"/>
      <c r="RMQ124" s="128"/>
      <c r="RMR124" s="128"/>
      <c r="RMS124" s="128"/>
      <c r="RMT124" s="128"/>
      <c r="RMU124" s="128"/>
      <c r="RMV124" s="128"/>
      <c r="RMW124" s="128"/>
      <c r="RVW124" s="128"/>
      <c r="RVX124" s="128"/>
      <c r="RWF124" s="128"/>
      <c r="RWG124" s="128"/>
      <c r="RWH124" s="128"/>
      <c r="RWI124" s="128"/>
      <c r="RWJ124" s="128"/>
      <c r="RWK124" s="128"/>
      <c r="RWL124" s="128"/>
      <c r="RWM124" s="128"/>
      <c r="RWN124" s="128"/>
      <c r="RWO124" s="128"/>
      <c r="RWP124" s="128"/>
      <c r="RWQ124" s="128"/>
      <c r="RWR124" s="128"/>
      <c r="RWS124" s="128"/>
      <c r="SFS124" s="128"/>
      <c r="SFT124" s="128"/>
      <c r="SGB124" s="128"/>
      <c r="SGC124" s="128"/>
      <c r="SGD124" s="128"/>
      <c r="SGE124" s="128"/>
      <c r="SGF124" s="128"/>
      <c r="SGG124" s="128"/>
      <c r="SGH124" s="128"/>
      <c r="SGI124" s="128"/>
      <c r="SGJ124" s="128"/>
      <c r="SGK124" s="128"/>
      <c r="SGL124" s="128"/>
      <c r="SGM124" s="128"/>
      <c r="SGN124" s="128"/>
      <c r="SGO124" s="128"/>
      <c r="SPO124" s="128"/>
      <c r="SPP124" s="128"/>
      <c r="SPX124" s="128"/>
      <c r="SPY124" s="128"/>
      <c r="SPZ124" s="128"/>
      <c r="SQA124" s="128"/>
      <c r="SQB124" s="128"/>
      <c r="SQC124" s="128"/>
      <c r="SQD124" s="128"/>
      <c r="SQE124" s="128"/>
      <c r="SQF124" s="128"/>
      <c r="SQG124" s="128"/>
      <c r="SQH124" s="128"/>
      <c r="SQI124" s="128"/>
      <c r="SQJ124" s="128"/>
      <c r="SQK124" s="128"/>
      <c r="SZK124" s="128"/>
      <c r="SZL124" s="128"/>
      <c r="SZT124" s="128"/>
      <c r="SZU124" s="128"/>
      <c r="SZV124" s="128"/>
      <c r="SZW124" s="128"/>
      <c r="SZX124" s="128"/>
      <c r="SZY124" s="128"/>
      <c r="SZZ124" s="128"/>
      <c r="TAA124" s="128"/>
      <c r="TAB124" s="128"/>
      <c r="TAC124" s="128"/>
      <c r="TAD124" s="128"/>
      <c r="TAE124" s="128"/>
      <c r="TAF124" s="128"/>
      <c r="TAG124" s="128"/>
      <c r="TJG124" s="128"/>
      <c r="TJH124" s="128"/>
      <c r="TJP124" s="128"/>
      <c r="TJQ124" s="128"/>
      <c r="TJR124" s="128"/>
      <c r="TJS124" s="128"/>
      <c r="TJT124" s="128"/>
      <c r="TJU124" s="128"/>
      <c r="TJV124" s="128"/>
      <c r="TJW124" s="128"/>
      <c r="TJX124" s="128"/>
      <c r="TJY124" s="128"/>
      <c r="TJZ124" s="128"/>
      <c r="TKA124" s="128"/>
      <c r="TKB124" s="128"/>
      <c r="TKC124" s="128"/>
      <c r="TTC124" s="128"/>
      <c r="TTD124" s="128"/>
      <c r="TTL124" s="128"/>
      <c r="TTM124" s="128"/>
      <c r="TTN124" s="128"/>
      <c r="TTO124" s="128"/>
      <c r="TTP124" s="128"/>
      <c r="TTQ124" s="128"/>
      <c r="TTR124" s="128"/>
      <c r="TTS124" s="128"/>
      <c r="TTT124" s="128"/>
      <c r="TTU124" s="128"/>
      <c r="TTV124" s="128"/>
      <c r="TTW124" s="128"/>
      <c r="TTX124" s="128"/>
      <c r="TTY124" s="128"/>
      <c r="UCY124" s="128"/>
      <c r="UCZ124" s="128"/>
      <c r="UDH124" s="128"/>
      <c r="UDI124" s="128"/>
      <c r="UDJ124" s="128"/>
      <c r="UDK124" s="128"/>
      <c r="UDL124" s="128"/>
      <c r="UDM124" s="128"/>
      <c r="UDN124" s="128"/>
      <c r="UDO124" s="128"/>
      <c r="UDP124" s="128"/>
      <c r="UDQ124" s="128"/>
      <c r="UDR124" s="128"/>
      <c r="UDS124" s="128"/>
      <c r="UDT124" s="128"/>
      <c r="UDU124" s="128"/>
      <c r="UMU124" s="128"/>
      <c r="UMV124" s="128"/>
      <c r="UND124" s="128"/>
      <c r="UNE124" s="128"/>
      <c r="UNF124" s="128"/>
      <c r="UNG124" s="128"/>
      <c r="UNH124" s="128"/>
      <c r="UNI124" s="128"/>
      <c r="UNJ124" s="128"/>
      <c r="UNK124" s="128"/>
      <c r="UNL124" s="128"/>
      <c r="UNM124" s="128"/>
      <c r="UNN124" s="128"/>
      <c r="UNO124" s="128"/>
      <c r="UNP124" s="128"/>
      <c r="UNQ124" s="128"/>
      <c r="UWQ124" s="128"/>
      <c r="UWR124" s="128"/>
      <c r="UWZ124" s="128"/>
      <c r="UXA124" s="128"/>
      <c r="UXB124" s="128"/>
      <c r="UXC124" s="128"/>
      <c r="UXD124" s="128"/>
      <c r="UXE124" s="128"/>
      <c r="UXF124" s="128"/>
      <c r="UXG124" s="128"/>
      <c r="UXH124" s="128"/>
      <c r="UXI124" s="128"/>
      <c r="UXJ124" s="128"/>
      <c r="UXK124" s="128"/>
      <c r="UXL124" s="128"/>
      <c r="UXM124" s="128"/>
      <c r="VGM124" s="128"/>
      <c r="VGN124" s="128"/>
      <c r="VGV124" s="128"/>
      <c r="VGW124" s="128"/>
      <c r="VGX124" s="128"/>
      <c r="VGY124" s="128"/>
      <c r="VGZ124" s="128"/>
      <c r="VHA124" s="128"/>
      <c r="VHB124" s="128"/>
      <c r="VHC124" s="128"/>
      <c r="VHD124" s="128"/>
      <c r="VHE124" s="128"/>
      <c r="VHF124" s="128"/>
      <c r="VHG124" s="128"/>
      <c r="VHH124" s="128"/>
      <c r="VHI124" s="128"/>
      <c r="VQI124" s="128"/>
      <c r="VQJ124" s="128"/>
      <c r="VQR124" s="128"/>
      <c r="VQS124" s="128"/>
      <c r="VQT124" s="128"/>
      <c r="VQU124" s="128"/>
      <c r="VQV124" s="128"/>
      <c r="VQW124" s="128"/>
      <c r="VQX124" s="128"/>
      <c r="VQY124" s="128"/>
      <c r="VQZ124" s="128"/>
      <c r="VRA124" s="128"/>
      <c r="VRB124" s="128"/>
      <c r="VRC124" s="128"/>
      <c r="VRD124" s="128"/>
      <c r="VRE124" s="128"/>
      <c r="WAE124" s="128"/>
      <c r="WAF124" s="128"/>
      <c r="WAN124" s="128"/>
      <c r="WAO124" s="128"/>
      <c r="WAP124" s="128"/>
      <c r="WAQ124" s="128"/>
      <c r="WAR124" s="128"/>
      <c r="WAS124" s="128"/>
      <c r="WAT124" s="128"/>
      <c r="WAU124" s="128"/>
      <c r="WAV124" s="128"/>
      <c r="WAW124" s="128"/>
      <c r="WAX124" s="128"/>
      <c r="WAY124" s="128"/>
      <c r="WAZ124" s="128"/>
      <c r="WBA124" s="128"/>
      <c r="WKA124" s="128"/>
      <c r="WKB124" s="128"/>
      <c r="WKJ124" s="128"/>
      <c r="WKK124" s="128"/>
      <c r="WKL124" s="128"/>
      <c r="WKM124" s="128"/>
      <c r="WKN124" s="128"/>
      <c r="WKO124" s="128"/>
      <c r="WKP124" s="128"/>
      <c r="WKQ124" s="128"/>
      <c r="WKR124" s="128"/>
      <c r="WKS124" s="128"/>
      <c r="WKT124" s="128"/>
      <c r="WKU124" s="128"/>
      <c r="WKV124" s="128"/>
      <c r="WKW124" s="128"/>
      <c r="WTW124" s="128"/>
      <c r="WTX124" s="128"/>
      <c r="WUF124" s="128"/>
      <c r="WUG124" s="128"/>
      <c r="WUH124" s="128"/>
      <c r="WUI124" s="128"/>
      <c r="WUJ124" s="128"/>
      <c r="WUK124" s="128"/>
      <c r="WUL124" s="128"/>
      <c r="WUM124" s="128"/>
      <c r="WUN124" s="128"/>
      <c r="WUO124" s="128"/>
      <c r="WUP124" s="128"/>
      <c r="WUQ124" s="128"/>
      <c r="WUR124" s="128"/>
      <c r="WUS124" s="128"/>
    </row>
    <row r="125" spans="1:1009 1243:2033 2267:3057 3291:4081 4315:5105 5339:6129 6363:7153 7387:8177 8411:9201 9435:10225 10459:11249 11483:12273 12507:13297 13531:14321 14555:15345 15579:16113" ht="63" outlineLevel="1">
      <c r="A125" s="137"/>
      <c r="B125" s="263" t="s">
        <v>429</v>
      </c>
      <c r="C125" s="248"/>
      <c r="D125" s="258">
        <v>0</v>
      </c>
      <c r="E125" s="257"/>
      <c r="F125" s="258"/>
      <c r="G125" s="245">
        <v>0</v>
      </c>
      <c r="H125" s="229">
        <f t="shared" si="6"/>
        <v>0</v>
      </c>
      <c r="I125" s="247"/>
      <c r="J125" s="247"/>
      <c r="K125" s="247"/>
      <c r="L125" s="247"/>
      <c r="M125" s="248"/>
      <c r="HK125" s="128"/>
      <c r="HL125" s="128"/>
      <c r="HT125" s="128"/>
      <c r="HU125" s="128"/>
      <c r="HV125" s="128"/>
      <c r="HW125" s="128"/>
      <c r="HX125" s="128"/>
      <c r="HY125" s="128"/>
      <c r="HZ125" s="128"/>
      <c r="IA125" s="128"/>
      <c r="IB125" s="128"/>
      <c r="IC125" s="128"/>
      <c r="ID125" s="128"/>
      <c r="IE125" s="128"/>
      <c r="IF125" s="128"/>
      <c r="IG125" s="128"/>
      <c r="RG125" s="128"/>
      <c r="RH125" s="128"/>
      <c r="RP125" s="128"/>
      <c r="RQ125" s="128"/>
      <c r="RR125" s="128"/>
      <c r="RS125" s="128"/>
      <c r="RT125" s="128"/>
      <c r="RU125" s="128"/>
      <c r="RV125" s="128"/>
      <c r="RW125" s="128"/>
      <c r="RX125" s="128"/>
      <c r="RY125" s="128"/>
      <c r="RZ125" s="128"/>
      <c r="SA125" s="128"/>
      <c r="SB125" s="128"/>
      <c r="SC125" s="128"/>
      <c r="ABC125" s="128"/>
      <c r="ABD125" s="128"/>
      <c r="ABL125" s="128"/>
      <c r="ABM125" s="128"/>
      <c r="ABN125" s="128"/>
      <c r="ABO125" s="128"/>
      <c r="ABP125" s="128"/>
      <c r="ABQ125" s="128"/>
      <c r="ABR125" s="128"/>
      <c r="ABS125" s="128"/>
      <c r="ABT125" s="128"/>
      <c r="ABU125" s="128"/>
      <c r="ABV125" s="128"/>
      <c r="ABW125" s="128"/>
      <c r="ABX125" s="128"/>
      <c r="ABY125" s="128"/>
      <c r="AKY125" s="128"/>
      <c r="AKZ125" s="128"/>
      <c r="ALH125" s="128"/>
      <c r="ALI125" s="128"/>
      <c r="ALJ125" s="128"/>
      <c r="ALK125" s="128"/>
      <c r="ALL125" s="128"/>
      <c r="ALM125" s="128"/>
      <c r="ALN125" s="128"/>
      <c r="ALO125" s="128"/>
      <c r="ALP125" s="128"/>
      <c r="ALQ125" s="128"/>
      <c r="ALR125" s="128"/>
      <c r="ALS125" s="128"/>
      <c r="ALT125" s="128"/>
      <c r="ALU125" s="128"/>
      <c r="AUU125" s="128"/>
      <c r="AUV125" s="128"/>
      <c r="AVD125" s="128"/>
      <c r="AVE125" s="128"/>
      <c r="AVF125" s="128"/>
      <c r="AVG125" s="128"/>
      <c r="AVH125" s="128"/>
      <c r="AVI125" s="128"/>
      <c r="AVJ125" s="128"/>
      <c r="AVK125" s="128"/>
      <c r="AVL125" s="128"/>
      <c r="AVM125" s="128"/>
      <c r="AVN125" s="128"/>
      <c r="AVO125" s="128"/>
      <c r="AVP125" s="128"/>
      <c r="AVQ125" s="128"/>
      <c r="BEQ125" s="128"/>
      <c r="BER125" s="128"/>
      <c r="BEZ125" s="128"/>
      <c r="BFA125" s="128"/>
      <c r="BFB125" s="128"/>
      <c r="BFC125" s="128"/>
      <c r="BFD125" s="128"/>
      <c r="BFE125" s="128"/>
      <c r="BFF125" s="128"/>
      <c r="BFG125" s="128"/>
      <c r="BFH125" s="128"/>
      <c r="BFI125" s="128"/>
      <c r="BFJ125" s="128"/>
      <c r="BFK125" s="128"/>
      <c r="BFL125" s="128"/>
      <c r="BFM125" s="128"/>
      <c r="BOM125" s="128"/>
      <c r="BON125" s="128"/>
      <c r="BOV125" s="128"/>
      <c r="BOW125" s="128"/>
      <c r="BOX125" s="128"/>
      <c r="BOY125" s="128"/>
      <c r="BOZ125" s="128"/>
      <c r="BPA125" s="128"/>
      <c r="BPB125" s="128"/>
      <c r="BPC125" s="128"/>
      <c r="BPD125" s="128"/>
      <c r="BPE125" s="128"/>
      <c r="BPF125" s="128"/>
      <c r="BPG125" s="128"/>
      <c r="BPH125" s="128"/>
      <c r="BPI125" s="128"/>
      <c r="BYI125" s="128"/>
      <c r="BYJ125" s="128"/>
      <c r="BYR125" s="128"/>
      <c r="BYS125" s="128"/>
      <c r="BYT125" s="128"/>
      <c r="BYU125" s="128"/>
      <c r="BYV125" s="128"/>
      <c r="BYW125" s="128"/>
      <c r="BYX125" s="128"/>
      <c r="BYY125" s="128"/>
      <c r="BYZ125" s="128"/>
      <c r="BZA125" s="128"/>
      <c r="BZB125" s="128"/>
      <c r="BZC125" s="128"/>
      <c r="BZD125" s="128"/>
      <c r="BZE125" s="128"/>
      <c r="CIE125" s="128"/>
      <c r="CIF125" s="128"/>
      <c r="CIN125" s="128"/>
      <c r="CIO125" s="128"/>
      <c r="CIP125" s="128"/>
      <c r="CIQ125" s="128"/>
      <c r="CIR125" s="128"/>
      <c r="CIS125" s="128"/>
      <c r="CIT125" s="128"/>
      <c r="CIU125" s="128"/>
      <c r="CIV125" s="128"/>
      <c r="CIW125" s="128"/>
      <c r="CIX125" s="128"/>
      <c r="CIY125" s="128"/>
      <c r="CIZ125" s="128"/>
      <c r="CJA125" s="128"/>
      <c r="CSA125" s="128"/>
      <c r="CSB125" s="128"/>
      <c r="CSJ125" s="128"/>
      <c r="CSK125" s="128"/>
      <c r="CSL125" s="128"/>
      <c r="CSM125" s="128"/>
      <c r="CSN125" s="128"/>
      <c r="CSO125" s="128"/>
      <c r="CSP125" s="128"/>
      <c r="CSQ125" s="128"/>
      <c r="CSR125" s="128"/>
      <c r="CSS125" s="128"/>
      <c r="CST125" s="128"/>
      <c r="CSU125" s="128"/>
      <c r="CSV125" s="128"/>
      <c r="CSW125" s="128"/>
      <c r="DBW125" s="128"/>
      <c r="DBX125" s="128"/>
      <c r="DCF125" s="128"/>
      <c r="DCG125" s="128"/>
      <c r="DCH125" s="128"/>
      <c r="DCI125" s="128"/>
      <c r="DCJ125" s="128"/>
      <c r="DCK125" s="128"/>
      <c r="DCL125" s="128"/>
      <c r="DCM125" s="128"/>
      <c r="DCN125" s="128"/>
      <c r="DCO125" s="128"/>
      <c r="DCP125" s="128"/>
      <c r="DCQ125" s="128"/>
      <c r="DCR125" s="128"/>
      <c r="DCS125" s="128"/>
      <c r="DLS125" s="128"/>
      <c r="DLT125" s="128"/>
      <c r="DMB125" s="128"/>
      <c r="DMC125" s="128"/>
      <c r="DMD125" s="128"/>
      <c r="DME125" s="128"/>
      <c r="DMF125" s="128"/>
      <c r="DMG125" s="128"/>
      <c r="DMH125" s="128"/>
      <c r="DMI125" s="128"/>
      <c r="DMJ125" s="128"/>
      <c r="DMK125" s="128"/>
      <c r="DML125" s="128"/>
      <c r="DMM125" s="128"/>
      <c r="DMN125" s="128"/>
      <c r="DMO125" s="128"/>
      <c r="DVO125" s="128"/>
      <c r="DVP125" s="128"/>
      <c r="DVX125" s="128"/>
      <c r="DVY125" s="128"/>
      <c r="DVZ125" s="128"/>
      <c r="DWA125" s="128"/>
      <c r="DWB125" s="128"/>
      <c r="DWC125" s="128"/>
      <c r="DWD125" s="128"/>
      <c r="DWE125" s="128"/>
      <c r="DWF125" s="128"/>
      <c r="DWG125" s="128"/>
      <c r="DWH125" s="128"/>
      <c r="DWI125" s="128"/>
      <c r="DWJ125" s="128"/>
      <c r="DWK125" s="128"/>
      <c r="EFK125" s="128"/>
      <c r="EFL125" s="128"/>
      <c r="EFT125" s="128"/>
      <c r="EFU125" s="128"/>
      <c r="EFV125" s="128"/>
      <c r="EFW125" s="128"/>
      <c r="EFX125" s="128"/>
      <c r="EFY125" s="128"/>
      <c r="EFZ125" s="128"/>
      <c r="EGA125" s="128"/>
      <c r="EGB125" s="128"/>
      <c r="EGC125" s="128"/>
      <c r="EGD125" s="128"/>
      <c r="EGE125" s="128"/>
      <c r="EGF125" s="128"/>
      <c r="EGG125" s="128"/>
      <c r="EPG125" s="128"/>
      <c r="EPH125" s="128"/>
      <c r="EPP125" s="128"/>
      <c r="EPQ125" s="128"/>
      <c r="EPR125" s="128"/>
      <c r="EPS125" s="128"/>
      <c r="EPT125" s="128"/>
      <c r="EPU125" s="128"/>
      <c r="EPV125" s="128"/>
      <c r="EPW125" s="128"/>
      <c r="EPX125" s="128"/>
      <c r="EPY125" s="128"/>
      <c r="EPZ125" s="128"/>
      <c r="EQA125" s="128"/>
      <c r="EQB125" s="128"/>
      <c r="EQC125" s="128"/>
      <c r="EZC125" s="128"/>
      <c r="EZD125" s="128"/>
      <c r="EZL125" s="128"/>
      <c r="EZM125" s="128"/>
      <c r="EZN125" s="128"/>
      <c r="EZO125" s="128"/>
      <c r="EZP125" s="128"/>
      <c r="EZQ125" s="128"/>
      <c r="EZR125" s="128"/>
      <c r="EZS125" s="128"/>
      <c r="EZT125" s="128"/>
      <c r="EZU125" s="128"/>
      <c r="EZV125" s="128"/>
      <c r="EZW125" s="128"/>
      <c r="EZX125" s="128"/>
      <c r="EZY125" s="128"/>
      <c r="FIY125" s="128"/>
      <c r="FIZ125" s="128"/>
      <c r="FJH125" s="128"/>
      <c r="FJI125" s="128"/>
      <c r="FJJ125" s="128"/>
      <c r="FJK125" s="128"/>
      <c r="FJL125" s="128"/>
      <c r="FJM125" s="128"/>
      <c r="FJN125" s="128"/>
      <c r="FJO125" s="128"/>
      <c r="FJP125" s="128"/>
      <c r="FJQ125" s="128"/>
      <c r="FJR125" s="128"/>
      <c r="FJS125" s="128"/>
      <c r="FJT125" s="128"/>
      <c r="FJU125" s="128"/>
      <c r="FSU125" s="128"/>
      <c r="FSV125" s="128"/>
      <c r="FTD125" s="128"/>
      <c r="FTE125" s="128"/>
      <c r="FTF125" s="128"/>
      <c r="FTG125" s="128"/>
      <c r="FTH125" s="128"/>
      <c r="FTI125" s="128"/>
      <c r="FTJ125" s="128"/>
      <c r="FTK125" s="128"/>
      <c r="FTL125" s="128"/>
      <c r="FTM125" s="128"/>
      <c r="FTN125" s="128"/>
      <c r="FTO125" s="128"/>
      <c r="FTP125" s="128"/>
      <c r="FTQ125" s="128"/>
      <c r="GCQ125" s="128"/>
      <c r="GCR125" s="128"/>
      <c r="GCZ125" s="128"/>
      <c r="GDA125" s="128"/>
      <c r="GDB125" s="128"/>
      <c r="GDC125" s="128"/>
      <c r="GDD125" s="128"/>
      <c r="GDE125" s="128"/>
      <c r="GDF125" s="128"/>
      <c r="GDG125" s="128"/>
      <c r="GDH125" s="128"/>
      <c r="GDI125" s="128"/>
      <c r="GDJ125" s="128"/>
      <c r="GDK125" s="128"/>
      <c r="GDL125" s="128"/>
      <c r="GDM125" s="128"/>
      <c r="GMM125" s="128"/>
      <c r="GMN125" s="128"/>
      <c r="GMV125" s="128"/>
      <c r="GMW125" s="128"/>
      <c r="GMX125" s="128"/>
      <c r="GMY125" s="128"/>
      <c r="GMZ125" s="128"/>
      <c r="GNA125" s="128"/>
      <c r="GNB125" s="128"/>
      <c r="GNC125" s="128"/>
      <c r="GND125" s="128"/>
      <c r="GNE125" s="128"/>
      <c r="GNF125" s="128"/>
      <c r="GNG125" s="128"/>
      <c r="GNH125" s="128"/>
      <c r="GNI125" s="128"/>
      <c r="GWI125" s="128"/>
      <c r="GWJ125" s="128"/>
      <c r="GWR125" s="128"/>
      <c r="GWS125" s="128"/>
      <c r="GWT125" s="128"/>
      <c r="GWU125" s="128"/>
      <c r="GWV125" s="128"/>
      <c r="GWW125" s="128"/>
      <c r="GWX125" s="128"/>
      <c r="GWY125" s="128"/>
      <c r="GWZ125" s="128"/>
      <c r="GXA125" s="128"/>
      <c r="GXB125" s="128"/>
      <c r="GXC125" s="128"/>
      <c r="GXD125" s="128"/>
      <c r="GXE125" s="128"/>
      <c r="HGE125" s="128"/>
      <c r="HGF125" s="128"/>
      <c r="HGN125" s="128"/>
      <c r="HGO125" s="128"/>
      <c r="HGP125" s="128"/>
      <c r="HGQ125" s="128"/>
      <c r="HGR125" s="128"/>
      <c r="HGS125" s="128"/>
      <c r="HGT125" s="128"/>
      <c r="HGU125" s="128"/>
      <c r="HGV125" s="128"/>
      <c r="HGW125" s="128"/>
      <c r="HGX125" s="128"/>
      <c r="HGY125" s="128"/>
      <c r="HGZ125" s="128"/>
      <c r="HHA125" s="128"/>
      <c r="HQA125" s="128"/>
      <c r="HQB125" s="128"/>
      <c r="HQJ125" s="128"/>
      <c r="HQK125" s="128"/>
      <c r="HQL125" s="128"/>
      <c r="HQM125" s="128"/>
      <c r="HQN125" s="128"/>
      <c r="HQO125" s="128"/>
      <c r="HQP125" s="128"/>
      <c r="HQQ125" s="128"/>
      <c r="HQR125" s="128"/>
      <c r="HQS125" s="128"/>
      <c r="HQT125" s="128"/>
      <c r="HQU125" s="128"/>
      <c r="HQV125" s="128"/>
      <c r="HQW125" s="128"/>
      <c r="HZW125" s="128"/>
      <c r="HZX125" s="128"/>
      <c r="IAF125" s="128"/>
      <c r="IAG125" s="128"/>
      <c r="IAH125" s="128"/>
      <c r="IAI125" s="128"/>
      <c r="IAJ125" s="128"/>
      <c r="IAK125" s="128"/>
      <c r="IAL125" s="128"/>
      <c r="IAM125" s="128"/>
      <c r="IAN125" s="128"/>
      <c r="IAO125" s="128"/>
      <c r="IAP125" s="128"/>
      <c r="IAQ125" s="128"/>
      <c r="IAR125" s="128"/>
      <c r="IAS125" s="128"/>
      <c r="IJS125" s="128"/>
      <c r="IJT125" s="128"/>
      <c r="IKB125" s="128"/>
      <c r="IKC125" s="128"/>
      <c r="IKD125" s="128"/>
      <c r="IKE125" s="128"/>
      <c r="IKF125" s="128"/>
      <c r="IKG125" s="128"/>
      <c r="IKH125" s="128"/>
      <c r="IKI125" s="128"/>
      <c r="IKJ125" s="128"/>
      <c r="IKK125" s="128"/>
      <c r="IKL125" s="128"/>
      <c r="IKM125" s="128"/>
      <c r="IKN125" s="128"/>
      <c r="IKO125" s="128"/>
      <c r="ITO125" s="128"/>
      <c r="ITP125" s="128"/>
      <c r="ITX125" s="128"/>
      <c r="ITY125" s="128"/>
      <c r="ITZ125" s="128"/>
      <c r="IUA125" s="128"/>
      <c r="IUB125" s="128"/>
      <c r="IUC125" s="128"/>
      <c r="IUD125" s="128"/>
      <c r="IUE125" s="128"/>
      <c r="IUF125" s="128"/>
      <c r="IUG125" s="128"/>
      <c r="IUH125" s="128"/>
      <c r="IUI125" s="128"/>
      <c r="IUJ125" s="128"/>
      <c r="IUK125" s="128"/>
      <c r="JDK125" s="128"/>
      <c r="JDL125" s="128"/>
      <c r="JDT125" s="128"/>
      <c r="JDU125" s="128"/>
      <c r="JDV125" s="128"/>
      <c r="JDW125" s="128"/>
      <c r="JDX125" s="128"/>
      <c r="JDY125" s="128"/>
      <c r="JDZ125" s="128"/>
      <c r="JEA125" s="128"/>
      <c r="JEB125" s="128"/>
      <c r="JEC125" s="128"/>
      <c r="JED125" s="128"/>
      <c r="JEE125" s="128"/>
      <c r="JEF125" s="128"/>
      <c r="JEG125" s="128"/>
      <c r="JNG125" s="128"/>
      <c r="JNH125" s="128"/>
      <c r="JNP125" s="128"/>
      <c r="JNQ125" s="128"/>
      <c r="JNR125" s="128"/>
      <c r="JNS125" s="128"/>
      <c r="JNT125" s="128"/>
      <c r="JNU125" s="128"/>
      <c r="JNV125" s="128"/>
      <c r="JNW125" s="128"/>
      <c r="JNX125" s="128"/>
      <c r="JNY125" s="128"/>
      <c r="JNZ125" s="128"/>
      <c r="JOA125" s="128"/>
      <c r="JOB125" s="128"/>
      <c r="JOC125" s="128"/>
      <c r="JXC125" s="128"/>
      <c r="JXD125" s="128"/>
      <c r="JXL125" s="128"/>
      <c r="JXM125" s="128"/>
      <c r="JXN125" s="128"/>
      <c r="JXO125" s="128"/>
      <c r="JXP125" s="128"/>
      <c r="JXQ125" s="128"/>
      <c r="JXR125" s="128"/>
      <c r="JXS125" s="128"/>
      <c r="JXT125" s="128"/>
      <c r="JXU125" s="128"/>
      <c r="JXV125" s="128"/>
      <c r="JXW125" s="128"/>
      <c r="JXX125" s="128"/>
      <c r="JXY125" s="128"/>
      <c r="KGY125" s="128"/>
      <c r="KGZ125" s="128"/>
      <c r="KHH125" s="128"/>
      <c r="KHI125" s="128"/>
      <c r="KHJ125" s="128"/>
      <c r="KHK125" s="128"/>
      <c r="KHL125" s="128"/>
      <c r="KHM125" s="128"/>
      <c r="KHN125" s="128"/>
      <c r="KHO125" s="128"/>
      <c r="KHP125" s="128"/>
      <c r="KHQ125" s="128"/>
      <c r="KHR125" s="128"/>
      <c r="KHS125" s="128"/>
      <c r="KHT125" s="128"/>
      <c r="KHU125" s="128"/>
      <c r="KQU125" s="128"/>
      <c r="KQV125" s="128"/>
      <c r="KRD125" s="128"/>
      <c r="KRE125" s="128"/>
      <c r="KRF125" s="128"/>
      <c r="KRG125" s="128"/>
      <c r="KRH125" s="128"/>
      <c r="KRI125" s="128"/>
      <c r="KRJ125" s="128"/>
      <c r="KRK125" s="128"/>
      <c r="KRL125" s="128"/>
      <c r="KRM125" s="128"/>
      <c r="KRN125" s="128"/>
      <c r="KRO125" s="128"/>
      <c r="KRP125" s="128"/>
      <c r="KRQ125" s="128"/>
      <c r="LAQ125" s="128"/>
      <c r="LAR125" s="128"/>
      <c r="LAZ125" s="128"/>
      <c r="LBA125" s="128"/>
      <c r="LBB125" s="128"/>
      <c r="LBC125" s="128"/>
      <c r="LBD125" s="128"/>
      <c r="LBE125" s="128"/>
      <c r="LBF125" s="128"/>
      <c r="LBG125" s="128"/>
      <c r="LBH125" s="128"/>
      <c r="LBI125" s="128"/>
      <c r="LBJ125" s="128"/>
      <c r="LBK125" s="128"/>
      <c r="LBL125" s="128"/>
      <c r="LBM125" s="128"/>
      <c r="LKM125" s="128"/>
      <c r="LKN125" s="128"/>
      <c r="LKV125" s="128"/>
      <c r="LKW125" s="128"/>
      <c r="LKX125" s="128"/>
      <c r="LKY125" s="128"/>
      <c r="LKZ125" s="128"/>
      <c r="LLA125" s="128"/>
      <c r="LLB125" s="128"/>
      <c r="LLC125" s="128"/>
      <c r="LLD125" s="128"/>
      <c r="LLE125" s="128"/>
      <c r="LLF125" s="128"/>
      <c r="LLG125" s="128"/>
      <c r="LLH125" s="128"/>
      <c r="LLI125" s="128"/>
      <c r="LUI125" s="128"/>
      <c r="LUJ125" s="128"/>
      <c r="LUR125" s="128"/>
      <c r="LUS125" s="128"/>
      <c r="LUT125" s="128"/>
      <c r="LUU125" s="128"/>
      <c r="LUV125" s="128"/>
      <c r="LUW125" s="128"/>
      <c r="LUX125" s="128"/>
      <c r="LUY125" s="128"/>
      <c r="LUZ125" s="128"/>
      <c r="LVA125" s="128"/>
      <c r="LVB125" s="128"/>
      <c r="LVC125" s="128"/>
      <c r="LVD125" s="128"/>
      <c r="LVE125" s="128"/>
      <c r="MEE125" s="128"/>
      <c r="MEF125" s="128"/>
      <c r="MEN125" s="128"/>
      <c r="MEO125" s="128"/>
      <c r="MEP125" s="128"/>
      <c r="MEQ125" s="128"/>
      <c r="MER125" s="128"/>
      <c r="MES125" s="128"/>
      <c r="MET125" s="128"/>
      <c r="MEU125" s="128"/>
      <c r="MEV125" s="128"/>
      <c r="MEW125" s="128"/>
      <c r="MEX125" s="128"/>
      <c r="MEY125" s="128"/>
      <c r="MEZ125" s="128"/>
      <c r="MFA125" s="128"/>
      <c r="MOA125" s="128"/>
      <c r="MOB125" s="128"/>
      <c r="MOJ125" s="128"/>
      <c r="MOK125" s="128"/>
      <c r="MOL125" s="128"/>
      <c r="MOM125" s="128"/>
      <c r="MON125" s="128"/>
      <c r="MOO125" s="128"/>
      <c r="MOP125" s="128"/>
      <c r="MOQ125" s="128"/>
      <c r="MOR125" s="128"/>
      <c r="MOS125" s="128"/>
      <c r="MOT125" s="128"/>
      <c r="MOU125" s="128"/>
      <c r="MOV125" s="128"/>
      <c r="MOW125" s="128"/>
      <c r="MXW125" s="128"/>
      <c r="MXX125" s="128"/>
      <c r="MYF125" s="128"/>
      <c r="MYG125" s="128"/>
      <c r="MYH125" s="128"/>
      <c r="MYI125" s="128"/>
      <c r="MYJ125" s="128"/>
      <c r="MYK125" s="128"/>
      <c r="MYL125" s="128"/>
      <c r="MYM125" s="128"/>
      <c r="MYN125" s="128"/>
      <c r="MYO125" s="128"/>
      <c r="MYP125" s="128"/>
      <c r="MYQ125" s="128"/>
      <c r="MYR125" s="128"/>
      <c r="MYS125" s="128"/>
      <c r="NHS125" s="128"/>
      <c r="NHT125" s="128"/>
      <c r="NIB125" s="128"/>
      <c r="NIC125" s="128"/>
      <c r="NID125" s="128"/>
      <c r="NIE125" s="128"/>
      <c r="NIF125" s="128"/>
      <c r="NIG125" s="128"/>
      <c r="NIH125" s="128"/>
      <c r="NII125" s="128"/>
      <c r="NIJ125" s="128"/>
      <c r="NIK125" s="128"/>
      <c r="NIL125" s="128"/>
      <c r="NIM125" s="128"/>
      <c r="NIN125" s="128"/>
      <c r="NIO125" s="128"/>
      <c r="NRO125" s="128"/>
      <c r="NRP125" s="128"/>
      <c r="NRX125" s="128"/>
      <c r="NRY125" s="128"/>
      <c r="NRZ125" s="128"/>
      <c r="NSA125" s="128"/>
      <c r="NSB125" s="128"/>
      <c r="NSC125" s="128"/>
      <c r="NSD125" s="128"/>
      <c r="NSE125" s="128"/>
      <c r="NSF125" s="128"/>
      <c r="NSG125" s="128"/>
      <c r="NSH125" s="128"/>
      <c r="NSI125" s="128"/>
      <c r="NSJ125" s="128"/>
      <c r="NSK125" s="128"/>
      <c r="OBK125" s="128"/>
      <c r="OBL125" s="128"/>
      <c r="OBT125" s="128"/>
      <c r="OBU125" s="128"/>
      <c r="OBV125" s="128"/>
      <c r="OBW125" s="128"/>
      <c r="OBX125" s="128"/>
      <c r="OBY125" s="128"/>
      <c r="OBZ125" s="128"/>
      <c r="OCA125" s="128"/>
      <c r="OCB125" s="128"/>
      <c r="OCC125" s="128"/>
      <c r="OCD125" s="128"/>
      <c r="OCE125" s="128"/>
      <c r="OCF125" s="128"/>
      <c r="OCG125" s="128"/>
      <c r="OLG125" s="128"/>
      <c r="OLH125" s="128"/>
      <c r="OLP125" s="128"/>
      <c r="OLQ125" s="128"/>
      <c r="OLR125" s="128"/>
      <c r="OLS125" s="128"/>
      <c r="OLT125" s="128"/>
      <c r="OLU125" s="128"/>
      <c r="OLV125" s="128"/>
      <c r="OLW125" s="128"/>
      <c r="OLX125" s="128"/>
      <c r="OLY125" s="128"/>
      <c r="OLZ125" s="128"/>
      <c r="OMA125" s="128"/>
      <c r="OMB125" s="128"/>
      <c r="OMC125" s="128"/>
      <c r="OVC125" s="128"/>
      <c r="OVD125" s="128"/>
      <c r="OVL125" s="128"/>
      <c r="OVM125" s="128"/>
      <c r="OVN125" s="128"/>
      <c r="OVO125" s="128"/>
      <c r="OVP125" s="128"/>
      <c r="OVQ125" s="128"/>
      <c r="OVR125" s="128"/>
      <c r="OVS125" s="128"/>
      <c r="OVT125" s="128"/>
      <c r="OVU125" s="128"/>
      <c r="OVV125" s="128"/>
      <c r="OVW125" s="128"/>
      <c r="OVX125" s="128"/>
      <c r="OVY125" s="128"/>
      <c r="PEY125" s="128"/>
      <c r="PEZ125" s="128"/>
      <c r="PFH125" s="128"/>
      <c r="PFI125" s="128"/>
      <c r="PFJ125" s="128"/>
      <c r="PFK125" s="128"/>
      <c r="PFL125" s="128"/>
      <c r="PFM125" s="128"/>
      <c r="PFN125" s="128"/>
      <c r="PFO125" s="128"/>
      <c r="PFP125" s="128"/>
      <c r="PFQ125" s="128"/>
      <c r="PFR125" s="128"/>
      <c r="PFS125" s="128"/>
      <c r="PFT125" s="128"/>
      <c r="PFU125" s="128"/>
      <c r="POU125" s="128"/>
      <c r="POV125" s="128"/>
      <c r="PPD125" s="128"/>
      <c r="PPE125" s="128"/>
      <c r="PPF125" s="128"/>
      <c r="PPG125" s="128"/>
      <c r="PPH125" s="128"/>
      <c r="PPI125" s="128"/>
      <c r="PPJ125" s="128"/>
      <c r="PPK125" s="128"/>
      <c r="PPL125" s="128"/>
      <c r="PPM125" s="128"/>
      <c r="PPN125" s="128"/>
      <c r="PPO125" s="128"/>
      <c r="PPP125" s="128"/>
      <c r="PPQ125" s="128"/>
      <c r="PYQ125" s="128"/>
      <c r="PYR125" s="128"/>
      <c r="PYZ125" s="128"/>
      <c r="PZA125" s="128"/>
      <c r="PZB125" s="128"/>
      <c r="PZC125" s="128"/>
      <c r="PZD125" s="128"/>
      <c r="PZE125" s="128"/>
      <c r="PZF125" s="128"/>
      <c r="PZG125" s="128"/>
      <c r="PZH125" s="128"/>
      <c r="PZI125" s="128"/>
      <c r="PZJ125" s="128"/>
      <c r="PZK125" s="128"/>
      <c r="PZL125" s="128"/>
      <c r="PZM125" s="128"/>
      <c r="QIM125" s="128"/>
      <c r="QIN125" s="128"/>
      <c r="QIV125" s="128"/>
      <c r="QIW125" s="128"/>
      <c r="QIX125" s="128"/>
      <c r="QIY125" s="128"/>
      <c r="QIZ125" s="128"/>
      <c r="QJA125" s="128"/>
      <c r="QJB125" s="128"/>
      <c r="QJC125" s="128"/>
      <c r="QJD125" s="128"/>
      <c r="QJE125" s="128"/>
      <c r="QJF125" s="128"/>
      <c r="QJG125" s="128"/>
      <c r="QJH125" s="128"/>
      <c r="QJI125" s="128"/>
      <c r="QSI125" s="128"/>
      <c r="QSJ125" s="128"/>
      <c r="QSR125" s="128"/>
      <c r="QSS125" s="128"/>
      <c r="QST125" s="128"/>
      <c r="QSU125" s="128"/>
      <c r="QSV125" s="128"/>
      <c r="QSW125" s="128"/>
      <c r="QSX125" s="128"/>
      <c r="QSY125" s="128"/>
      <c r="QSZ125" s="128"/>
      <c r="QTA125" s="128"/>
      <c r="QTB125" s="128"/>
      <c r="QTC125" s="128"/>
      <c r="QTD125" s="128"/>
      <c r="QTE125" s="128"/>
      <c r="RCE125" s="128"/>
      <c r="RCF125" s="128"/>
      <c r="RCN125" s="128"/>
      <c r="RCO125" s="128"/>
      <c r="RCP125" s="128"/>
      <c r="RCQ125" s="128"/>
      <c r="RCR125" s="128"/>
      <c r="RCS125" s="128"/>
      <c r="RCT125" s="128"/>
      <c r="RCU125" s="128"/>
      <c r="RCV125" s="128"/>
      <c r="RCW125" s="128"/>
      <c r="RCX125" s="128"/>
      <c r="RCY125" s="128"/>
      <c r="RCZ125" s="128"/>
      <c r="RDA125" s="128"/>
      <c r="RMA125" s="128"/>
      <c r="RMB125" s="128"/>
      <c r="RMJ125" s="128"/>
      <c r="RMK125" s="128"/>
      <c r="RML125" s="128"/>
      <c r="RMM125" s="128"/>
      <c r="RMN125" s="128"/>
      <c r="RMO125" s="128"/>
      <c r="RMP125" s="128"/>
      <c r="RMQ125" s="128"/>
      <c r="RMR125" s="128"/>
      <c r="RMS125" s="128"/>
      <c r="RMT125" s="128"/>
      <c r="RMU125" s="128"/>
      <c r="RMV125" s="128"/>
      <c r="RMW125" s="128"/>
      <c r="RVW125" s="128"/>
      <c r="RVX125" s="128"/>
      <c r="RWF125" s="128"/>
      <c r="RWG125" s="128"/>
      <c r="RWH125" s="128"/>
      <c r="RWI125" s="128"/>
      <c r="RWJ125" s="128"/>
      <c r="RWK125" s="128"/>
      <c r="RWL125" s="128"/>
      <c r="RWM125" s="128"/>
      <c r="RWN125" s="128"/>
      <c r="RWO125" s="128"/>
      <c r="RWP125" s="128"/>
      <c r="RWQ125" s="128"/>
      <c r="RWR125" s="128"/>
      <c r="RWS125" s="128"/>
      <c r="SFS125" s="128"/>
      <c r="SFT125" s="128"/>
      <c r="SGB125" s="128"/>
      <c r="SGC125" s="128"/>
      <c r="SGD125" s="128"/>
      <c r="SGE125" s="128"/>
      <c r="SGF125" s="128"/>
      <c r="SGG125" s="128"/>
      <c r="SGH125" s="128"/>
      <c r="SGI125" s="128"/>
      <c r="SGJ125" s="128"/>
      <c r="SGK125" s="128"/>
      <c r="SGL125" s="128"/>
      <c r="SGM125" s="128"/>
      <c r="SGN125" s="128"/>
      <c r="SGO125" s="128"/>
      <c r="SPO125" s="128"/>
      <c r="SPP125" s="128"/>
      <c r="SPX125" s="128"/>
      <c r="SPY125" s="128"/>
      <c r="SPZ125" s="128"/>
      <c r="SQA125" s="128"/>
      <c r="SQB125" s="128"/>
      <c r="SQC125" s="128"/>
      <c r="SQD125" s="128"/>
      <c r="SQE125" s="128"/>
      <c r="SQF125" s="128"/>
      <c r="SQG125" s="128"/>
      <c r="SQH125" s="128"/>
      <c r="SQI125" s="128"/>
      <c r="SQJ125" s="128"/>
      <c r="SQK125" s="128"/>
      <c r="SZK125" s="128"/>
      <c r="SZL125" s="128"/>
      <c r="SZT125" s="128"/>
      <c r="SZU125" s="128"/>
      <c r="SZV125" s="128"/>
      <c r="SZW125" s="128"/>
      <c r="SZX125" s="128"/>
      <c r="SZY125" s="128"/>
      <c r="SZZ125" s="128"/>
      <c r="TAA125" s="128"/>
      <c r="TAB125" s="128"/>
      <c r="TAC125" s="128"/>
      <c r="TAD125" s="128"/>
      <c r="TAE125" s="128"/>
      <c r="TAF125" s="128"/>
      <c r="TAG125" s="128"/>
      <c r="TJG125" s="128"/>
      <c r="TJH125" s="128"/>
      <c r="TJP125" s="128"/>
      <c r="TJQ125" s="128"/>
      <c r="TJR125" s="128"/>
      <c r="TJS125" s="128"/>
      <c r="TJT125" s="128"/>
      <c r="TJU125" s="128"/>
      <c r="TJV125" s="128"/>
      <c r="TJW125" s="128"/>
      <c r="TJX125" s="128"/>
      <c r="TJY125" s="128"/>
      <c r="TJZ125" s="128"/>
      <c r="TKA125" s="128"/>
      <c r="TKB125" s="128"/>
      <c r="TKC125" s="128"/>
      <c r="TTC125" s="128"/>
      <c r="TTD125" s="128"/>
      <c r="TTL125" s="128"/>
      <c r="TTM125" s="128"/>
      <c r="TTN125" s="128"/>
      <c r="TTO125" s="128"/>
      <c r="TTP125" s="128"/>
      <c r="TTQ125" s="128"/>
      <c r="TTR125" s="128"/>
      <c r="TTS125" s="128"/>
      <c r="TTT125" s="128"/>
      <c r="TTU125" s="128"/>
      <c r="TTV125" s="128"/>
      <c r="TTW125" s="128"/>
      <c r="TTX125" s="128"/>
      <c r="TTY125" s="128"/>
      <c r="UCY125" s="128"/>
      <c r="UCZ125" s="128"/>
      <c r="UDH125" s="128"/>
      <c r="UDI125" s="128"/>
      <c r="UDJ125" s="128"/>
      <c r="UDK125" s="128"/>
      <c r="UDL125" s="128"/>
      <c r="UDM125" s="128"/>
      <c r="UDN125" s="128"/>
      <c r="UDO125" s="128"/>
      <c r="UDP125" s="128"/>
      <c r="UDQ125" s="128"/>
      <c r="UDR125" s="128"/>
      <c r="UDS125" s="128"/>
      <c r="UDT125" s="128"/>
      <c r="UDU125" s="128"/>
      <c r="UMU125" s="128"/>
      <c r="UMV125" s="128"/>
      <c r="UND125" s="128"/>
      <c r="UNE125" s="128"/>
      <c r="UNF125" s="128"/>
      <c r="UNG125" s="128"/>
      <c r="UNH125" s="128"/>
      <c r="UNI125" s="128"/>
      <c r="UNJ125" s="128"/>
      <c r="UNK125" s="128"/>
      <c r="UNL125" s="128"/>
      <c r="UNM125" s="128"/>
      <c r="UNN125" s="128"/>
      <c r="UNO125" s="128"/>
      <c r="UNP125" s="128"/>
      <c r="UNQ125" s="128"/>
      <c r="UWQ125" s="128"/>
      <c r="UWR125" s="128"/>
      <c r="UWZ125" s="128"/>
      <c r="UXA125" s="128"/>
      <c r="UXB125" s="128"/>
      <c r="UXC125" s="128"/>
      <c r="UXD125" s="128"/>
      <c r="UXE125" s="128"/>
      <c r="UXF125" s="128"/>
      <c r="UXG125" s="128"/>
      <c r="UXH125" s="128"/>
      <c r="UXI125" s="128"/>
      <c r="UXJ125" s="128"/>
      <c r="UXK125" s="128"/>
      <c r="UXL125" s="128"/>
      <c r="UXM125" s="128"/>
      <c r="VGM125" s="128"/>
      <c r="VGN125" s="128"/>
      <c r="VGV125" s="128"/>
      <c r="VGW125" s="128"/>
      <c r="VGX125" s="128"/>
      <c r="VGY125" s="128"/>
      <c r="VGZ125" s="128"/>
      <c r="VHA125" s="128"/>
      <c r="VHB125" s="128"/>
      <c r="VHC125" s="128"/>
      <c r="VHD125" s="128"/>
      <c r="VHE125" s="128"/>
      <c r="VHF125" s="128"/>
      <c r="VHG125" s="128"/>
      <c r="VHH125" s="128"/>
      <c r="VHI125" s="128"/>
      <c r="VQI125" s="128"/>
      <c r="VQJ125" s="128"/>
      <c r="VQR125" s="128"/>
      <c r="VQS125" s="128"/>
      <c r="VQT125" s="128"/>
      <c r="VQU125" s="128"/>
      <c r="VQV125" s="128"/>
      <c r="VQW125" s="128"/>
      <c r="VQX125" s="128"/>
      <c r="VQY125" s="128"/>
      <c r="VQZ125" s="128"/>
      <c r="VRA125" s="128"/>
      <c r="VRB125" s="128"/>
      <c r="VRC125" s="128"/>
      <c r="VRD125" s="128"/>
      <c r="VRE125" s="128"/>
      <c r="WAE125" s="128"/>
      <c r="WAF125" s="128"/>
      <c r="WAN125" s="128"/>
      <c r="WAO125" s="128"/>
      <c r="WAP125" s="128"/>
      <c r="WAQ125" s="128"/>
      <c r="WAR125" s="128"/>
      <c r="WAS125" s="128"/>
      <c r="WAT125" s="128"/>
      <c r="WAU125" s="128"/>
      <c r="WAV125" s="128"/>
      <c r="WAW125" s="128"/>
      <c r="WAX125" s="128"/>
      <c r="WAY125" s="128"/>
      <c r="WAZ125" s="128"/>
      <c r="WBA125" s="128"/>
      <c r="WKA125" s="128"/>
      <c r="WKB125" s="128"/>
      <c r="WKJ125" s="128"/>
      <c r="WKK125" s="128"/>
      <c r="WKL125" s="128"/>
      <c r="WKM125" s="128"/>
      <c r="WKN125" s="128"/>
      <c r="WKO125" s="128"/>
      <c r="WKP125" s="128"/>
      <c r="WKQ125" s="128"/>
      <c r="WKR125" s="128"/>
      <c r="WKS125" s="128"/>
      <c r="WKT125" s="128"/>
      <c r="WKU125" s="128"/>
      <c r="WKV125" s="128"/>
      <c r="WKW125" s="128"/>
      <c r="WTW125" s="128"/>
      <c r="WTX125" s="128"/>
      <c r="WUF125" s="128"/>
      <c r="WUG125" s="128"/>
      <c r="WUH125" s="128"/>
      <c r="WUI125" s="128"/>
      <c r="WUJ125" s="128"/>
      <c r="WUK125" s="128"/>
      <c r="WUL125" s="128"/>
      <c r="WUM125" s="128"/>
      <c r="WUN125" s="128"/>
      <c r="WUO125" s="128"/>
      <c r="WUP125" s="128"/>
      <c r="WUQ125" s="128"/>
      <c r="WUR125" s="128"/>
      <c r="WUS125" s="128"/>
    </row>
    <row r="126" spans="1:1009 1243:2033 2267:3057 3291:4081 4315:5105 5339:6129 6363:7153 7387:8177 8411:9201 9435:10225 10459:11249 11483:12273 12507:13297 13531:14321 14555:15345 15579:16113" ht="26.1" customHeight="1" outlineLevel="1">
      <c r="A126" s="137"/>
      <c r="B126" s="263" t="s">
        <v>33</v>
      </c>
      <c r="C126" s="248"/>
      <c r="D126" s="258">
        <v>0</v>
      </c>
      <c r="E126" s="257"/>
      <c r="F126" s="258"/>
      <c r="G126" s="245">
        <v>0</v>
      </c>
      <c r="H126" s="229">
        <f t="shared" si="6"/>
        <v>0</v>
      </c>
      <c r="I126" s="247"/>
      <c r="J126" s="247"/>
      <c r="K126" s="247"/>
      <c r="L126" s="247"/>
      <c r="M126" s="248"/>
      <c r="HK126" s="128"/>
      <c r="HL126" s="128"/>
      <c r="HT126" s="128"/>
      <c r="HU126" s="128"/>
      <c r="HV126" s="128"/>
      <c r="HW126" s="128"/>
      <c r="HX126" s="128"/>
      <c r="HY126" s="128"/>
      <c r="HZ126" s="128"/>
      <c r="IA126" s="128"/>
      <c r="IB126" s="128"/>
      <c r="IC126" s="128"/>
      <c r="ID126" s="128"/>
      <c r="IE126" s="128"/>
      <c r="IF126" s="128"/>
      <c r="IG126" s="128"/>
      <c r="RG126" s="128"/>
      <c r="RH126" s="128"/>
      <c r="RP126" s="128"/>
      <c r="RQ126" s="128"/>
      <c r="RR126" s="128"/>
      <c r="RS126" s="128"/>
      <c r="RT126" s="128"/>
      <c r="RU126" s="128"/>
      <c r="RV126" s="128"/>
      <c r="RW126" s="128"/>
      <c r="RX126" s="128"/>
      <c r="RY126" s="128"/>
      <c r="RZ126" s="128"/>
      <c r="SA126" s="128"/>
      <c r="SB126" s="128"/>
      <c r="SC126" s="128"/>
      <c r="ABC126" s="128"/>
      <c r="ABD126" s="128"/>
      <c r="ABL126" s="128"/>
      <c r="ABM126" s="128"/>
      <c r="ABN126" s="128"/>
      <c r="ABO126" s="128"/>
      <c r="ABP126" s="128"/>
      <c r="ABQ126" s="128"/>
      <c r="ABR126" s="128"/>
      <c r="ABS126" s="128"/>
      <c r="ABT126" s="128"/>
      <c r="ABU126" s="128"/>
      <c r="ABV126" s="128"/>
      <c r="ABW126" s="128"/>
      <c r="ABX126" s="128"/>
      <c r="ABY126" s="128"/>
      <c r="AKY126" s="128"/>
      <c r="AKZ126" s="128"/>
      <c r="ALH126" s="128"/>
      <c r="ALI126" s="128"/>
      <c r="ALJ126" s="128"/>
      <c r="ALK126" s="128"/>
      <c r="ALL126" s="128"/>
      <c r="ALM126" s="128"/>
      <c r="ALN126" s="128"/>
      <c r="ALO126" s="128"/>
      <c r="ALP126" s="128"/>
      <c r="ALQ126" s="128"/>
      <c r="ALR126" s="128"/>
      <c r="ALS126" s="128"/>
      <c r="ALT126" s="128"/>
      <c r="ALU126" s="128"/>
      <c r="AUU126" s="128"/>
      <c r="AUV126" s="128"/>
      <c r="AVD126" s="128"/>
      <c r="AVE126" s="128"/>
      <c r="AVF126" s="128"/>
      <c r="AVG126" s="128"/>
      <c r="AVH126" s="128"/>
      <c r="AVI126" s="128"/>
      <c r="AVJ126" s="128"/>
      <c r="AVK126" s="128"/>
      <c r="AVL126" s="128"/>
      <c r="AVM126" s="128"/>
      <c r="AVN126" s="128"/>
      <c r="AVO126" s="128"/>
      <c r="AVP126" s="128"/>
      <c r="AVQ126" s="128"/>
      <c r="BEQ126" s="128"/>
      <c r="BER126" s="128"/>
      <c r="BEZ126" s="128"/>
      <c r="BFA126" s="128"/>
      <c r="BFB126" s="128"/>
      <c r="BFC126" s="128"/>
      <c r="BFD126" s="128"/>
      <c r="BFE126" s="128"/>
      <c r="BFF126" s="128"/>
      <c r="BFG126" s="128"/>
      <c r="BFH126" s="128"/>
      <c r="BFI126" s="128"/>
      <c r="BFJ126" s="128"/>
      <c r="BFK126" s="128"/>
      <c r="BFL126" s="128"/>
      <c r="BFM126" s="128"/>
      <c r="BOM126" s="128"/>
      <c r="BON126" s="128"/>
      <c r="BOV126" s="128"/>
      <c r="BOW126" s="128"/>
      <c r="BOX126" s="128"/>
      <c r="BOY126" s="128"/>
      <c r="BOZ126" s="128"/>
      <c r="BPA126" s="128"/>
      <c r="BPB126" s="128"/>
      <c r="BPC126" s="128"/>
      <c r="BPD126" s="128"/>
      <c r="BPE126" s="128"/>
      <c r="BPF126" s="128"/>
      <c r="BPG126" s="128"/>
      <c r="BPH126" s="128"/>
      <c r="BPI126" s="128"/>
      <c r="BYI126" s="128"/>
      <c r="BYJ126" s="128"/>
      <c r="BYR126" s="128"/>
      <c r="BYS126" s="128"/>
      <c r="BYT126" s="128"/>
      <c r="BYU126" s="128"/>
      <c r="BYV126" s="128"/>
      <c r="BYW126" s="128"/>
      <c r="BYX126" s="128"/>
      <c r="BYY126" s="128"/>
      <c r="BYZ126" s="128"/>
      <c r="BZA126" s="128"/>
      <c r="BZB126" s="128"/>
      <c r="BZC126" s="128"/>
      <c r="BZD126" s="128"/>
      <c r="BZE126" s="128"/>
      <c r="CIE126" s="128"/>
      <c r="CIF126" s="128"/>
      <c r="CIN126" s="128"/>
      <c r="CIO126" s="128"/>
      <c r="CIP126" s="128"/>
      <c r="CIQ126" s="128"/>
      <c r="CIR126" s="128"/>
      <c r="CIS126" s="128"/>
      <c r="CIT126" s="128"/>
      <c r="CIU126" s="128"/>
      <c r="CIV126" s="128"/>
      <c r="CIW126" s="128"/>
      <c r="CIX126" s="128"/>
      <c r="CIY126" s="128"/>
      <c r="CIZ126" s="128"/>
      <c r="CJA126" s="128"/>
      <c r="CSA126" s="128"/>
      <c r="CSB126" s="128"/>
      <c r="CSJ126" s="128"/>
      <c r="CSK126" s="128"/>
      <c r="CSL126" s="128"/>
      <c r="CSM126" s="128"/>
      <c r="CSN126" s="128"/>
      <c r="CSO126" s="128"/>
      <c r="CSP126" s="128"/>
      <c r="CSQ126" s="128"/>
      <c r="CSR126" s="128"/>
      <c r="CSS126" s="128"/>
      <c r="CST126" s="128"/>
      <c r="CSU126" s="128"/>
      <c r="CSV126" s="128"/>
      <c r="CSW126" s="128"/>
      <c r="DBW126" s="128"/>
      <c r="DBX126" s="128"/>
      <c r="DCF126" s="128"/>
      <c r="DCG126" s="128"/>
      <c r="DCH126" s="128"/>
      <c r="DCI126" s="128"/>
      <c r="DCJ126" s="128"/>
      <c r="DCK126" s="128"/>
      <c r="DCL126" s="128"/>
      <c r="DCM126" s="128"/>
      <c r="DCN126" s="128"/>
      <c r="DCO126" s="128"/>
      <c r="DCP126" s="128"/>
      <c r="DCQ126" s="128"/>
      <c r="DCR126" s="128"/>
      <c r="DCS126" s="128"/>
      <c r="DLS126" s="128"/>
      <c r="DLT126" s="128"/>
      <c r="DMB126" s="128"/>
      <c r="DMC126" s="128"/>
      <c r="DMD126" s="128"/>
      <c r="DME126" s="128"/>
      <c r="DMF126" s="128"/>
      <c r="DMG126" s="128"/>
      <c r="DMH126" s="128"/>
      <c r="DMI126" s="128"/>
      <c r="DMJ126" s="128"/>
      <c r="DMK126" s="128"/>
      <c r="DML126" s="128"/>
      <c r="DMM126" s="128"/>
      <c r="DMN126" s="128"/>
      <c r="DMO126" s="128"/>
      <c r="DVO126" s="128"/>
      <c r="DVP126" s="128"/>
      <c r="DVX126" s="128"/>
      <c r="DVY126" s="128"/>
      <c r="DVZ126" s="128"/>
      <c r="DWA126" s="128"/>
      <c r="DWB126" s="128"/>
      <c r="DWC126" s="128"/>
      <c r="DWD126" s="128"/>
      <c r="DWE126" s="128"/>
      <c r="DWF126" s="128"/>
      <c r="DWG126" s="128"/>
      <c r="DWH126" s="128"/>
      <c r="DWI126" s="128"/>
      <c r="DWJ126" s="128"/>
      <c r="DWK126" s="128"/>
      <c r="EFK126" s="128"/>
      <c r="EFL126" s="128"/>
      <c r="EFT126" s="128"/>
      <c r="EFU126" s="128"/>
      <c r="EFV126" s="128"/>
      <c r="EFW126" s="128"/>
      <c r="EFX126" s="128"/>
      <c r="EFY126" s="128"/>
      <c r="EFZ126" s="128"/>
      <c r="EGA126" s="128"/>
      <c r="EGB126" s="128"/>
      <c r="EGC126" s="128"/>
      <c r="EGD126" s="128"/>
      <c r="EGE126" s="128"/>
      <c r="EGF126" s="128"/>
      <c r="EGG126" s="128"/>
      <c r="EPG126" s="128"/>
      <c r="EPH126" s="128"/>
      <c r="EPP126" s="128"/>
      <c r="EPQ126" s="128"/>
      <c r="EPR126" s="128"/>
      <c r="EPS126" s="128"/>
      <c r="EPT126" s="128"/>
      <c r="EPU126" s="128"/>
      <c r="EPV126" s="128"/>
      <c r="EPW126" s="128"/>
      <c r="EPX126" s="128"/>
      <c r="EPY126" s="128"/>
      <c r="EPZ126" s="128"/>
      <c r="EQA126" s="128"/>
      <c r="EQB126" s="128"/>
      <c r="EQC126" s="128"/>
      <c r="EZC126" s="128"/>
      <c r="EZD126" s="128"/>
      <c r="EZL126" s="128"/>
      <c r="EZM126" s="128"/>
      <c r="EZN126" s="128"/>
      <c r="EZO126" s="128"/>
      <c r="EZP126" s="128"/>
      <c r="EZQ126" s="128"/>
      <c r="EZR126" s="128"/>
      <c r="EZS126" s="128"/>
      <c r="EZT126" s="128"/>
      <c r="EZU126" s="128"/>
      <c r="EZV126" s="128"/>
      <c r="EZW126" s="128"/>
      <c r="EZX126" s="128"/>
      <c r="EZY126" s="128"/>
      <c r="FIY126" s="128"/>
      <c r="FIZ126" s="128"/>
      <c r="FJH126" s="128"/>
      <c r="FJI126" s="128"/>
      <c r="FJJ126" s="128"/>
      <c r="FJK126" s="128"/>
      <c r="FJL126" s="128"/>
      <c r="FJM126" s="128"/>
      <c r="FJN126" s="128"/>
      <c r="FJO126" s="128"/>
      <c r="FJP126" s="128"/>
      <c r="FJQ126" s="128"/>
      <c r="FJR126" s="128"/>
      <c r="FJS126" s="128"/>
      <c r="FJT126" s="128"/>
      <c r="FJU126" s="128"/>
      <c r="FSU126" s="128"/>
      <c r="FSV126" s="128"/>
      <c r="FTD126" s="128"/>
      <c r="FTE126" s="128"/>
      <c r="FTF126" s="128"/>
      <c r="FTG126" s="128"/>
      <c r="FTH126" s="128"/>
      <c r="FTI126" s="128"/>
      <c r="FTJ126" s="128"/>
      <c r="FTK126" s="128"/>
      <c r="FTL126" s="128"/>
      <c r="FTM126" s="128"/>
      <c r="FTN126" s="128"/>
      <c r="FTO126" s="128"/>
      <c r="FTP126" s="128"/>
      <c r="FTQ126" s="128"/>
      <c r="GCQ126" s="128"/>
      <c r="GCR126" s="128"/>
      <c r="GCZ126" s="128"/>
      <c r="GDA126" s="128"/>
      <c r="GDB126" s="128"/>
      <c r="GDC126" s="128"/>
      <c r="GDD126" s="128"/>
      <c r="GDE126" s="128"/>
      <c r="GDF126" s="128"/>
      <c r="GDG126" s="128"/>
      <c r="GDH126" s="128"/>
      <c r="GDI126" s="128"/>
      <c r="GDJ126" s="128"/>
      <c r="GDK126" s="128"/>
      <c r="GDL126" s="128"/>
      <c r="GDM126" s="128"/>
      <c r="GMM126" s="128"/>
      <c r="GMN126" s="128"/>
      <c r="GMV126" s="128"/>
      <c r="GMW126" s="128"/>
      <c r="GMX126" s="128"/>
      <c r="GMY126" s="128"/>
      <c r="GMZ126" s="128"/>
      <c r="GNA126" s="128"/>
      <c r="GNB126" s="128"/>
      <c r="GNC126" s="128"/>
      <c r="GND126" s="128"/>
      <c r="GNE126" s="128"/>
      <c r="GNF126" s="128"/>
      <c r="GNG126" s="128"/>
      <c r="GNH126" s="128"/>
      <c r="GNI126" s="128"/>
      <c r="GWI126" s="128"/>
      <c r="GWJ126" s="128"/>
      <c r="GWR126" s="128"/>
      <c r="GWS126" s="128"/>
      <c r="GWT126" s="128"/>
      <c r="GWU126" s="128"/>
      <c r="GWV126" s="128"/>
      <c r="GWW126" s="128"/>
      <c r="GWX126" s="128"/>
      <c r="GWY126" s="128"/>
      <c r="GWZ126" s="128"/>
      <c r="GXA126" s="128"/>
      <c r="GXB126" s="128"/>
      <c r="GXC126" s="128"/>
      <c r="GXD126" s="128"/>
      <c r="GXE126" s="128"/>
      <c r="HGE126" s="128"/>
      <c r="HGF126" s="128"/>
      <c r="HGN126" s="128"/>
      <c r="HGO126" s="128"/>
      <c r="HGP126" s="128"/>
      <c r="HGQ126" s="128"/>
      <c r="HGR126" s="128"/>
      <c r="HGS126" s="128"/>
      <c r="HGT126" s="128"/>
      <c r="HGU126" s="128"/>
      <c r="HGV126" s="128"/>
      <c r="HGW126" s="128"/>
      <c r="HGX126" s="128"/>
      <c r="HGY126" s="128"/>
      <c r="HGZ126" s="128"/>
      <c r="HHA126" s="128"/>
      <c r="HQA126" s="128"/>
      <c r="HQB126" s="128"/>
      <c r="HQJ126" s="128"/>
      <c r="HQK126" s="128"/>
      <c r="HQL126" s="128"/>
      <c r="HQM126" s="128"/>
      <c r="HQN126" s="128"/>
      <c r="HQO126" s="128"/>
      <c r="HQP126" s="128"/>
      <c r="HQQ126" s="128"/>
      <c r="HQR126" s="128"/>
      <c r="HQS126" s="128"/>
      <c r="HQT126" s="128"/>
      <c r="HQU126" s="128"/>
      <c r="HQV126" s="128"/>
      <c r="HQW126" s="128"/>
      <c r="HZW126" s="128"/>
      <c r="HZX126" s="128"/>
      <c r="IAF126" s="128"/>
      <c r="IAG126" s="128"/>
      <c r="IAH126" s="128"/>
      <c r="IAI126" s="128"/>
      <c r="IAJ126" s="128"/>
      <c r="IAK126" s="128"/>
      <c r="IAL126" s="128"/>
      <c r="IAM126" s="128"/>
      <c r="IAN126" s="128"/>
      <c r="IAO126" s="128"/>
      <c r="IAP126" s="128"/>
      <c r="IAQ126" s="128"/>
      <c r="IAR126" s="128"/>
      <c r="IAS126" s="128"/>
      <c r="IJS126" s="128"/>
      <c r="IJT126" s="128"/>
      <c r="IKB126" s="128"/>
      <c r="IKC126" s="128"/>
      <c r="IKD126" s="128"/>
      <c r="IKE126" s="128"/>
      <c r="IKF126" s="128"/>
      <c r="IKG126" s="128"/>
      <c r="IKH126" s="128"/>
      <c r="IKI126" s="128"/>
      <c r="IKJ126" s="128"/>
      <c r="IKK126" s="128"/>
      <c r="IKL126" s="128"/>
      <c r="IKM126" s="128"/>
      <c r="IKN126" s="128"/>
      <c r="IKO126" s="128"/>
      <c r="ITO126" s="128"/>
      <c r="ITP126" s="128"/>
      <c r="ITX126" s="128"/>
      <c r="ITY126" s="128"/>
      <c r="ITZ126" s="128"/>
      <c r="IUA126" s="128"/>
      <c r="IUB126" s="128"/>
      <c r="IUC126" s="128"/>
      <c r="IUD126" s="128"/>
      <c r="IUE126" s="128"/>
      <c r="IUF126" s="128"/>
      <c r="IUG126" s="128"/>
      <c r="IUH126" s="128"/>
      <c r="IUI126" s="128"/>
      <c r="IUJ126" s="128"/>
      <c r="IUK126" s="128"/>
      <c r="JDK126" s="128"/>
      <c r="JDL126" s="128"/>
      <c r="JDT126" s="128"/>
      <c r="JDU126" s="128"/>
      <c r="JDV126" s="128"/>
      <c r="JDW126" s="128"/>
      <c r="JDX126" s="128"/>
      <c r="JDY126" s="128"/>
      <c r="JDZ126" s="128"/>
      <c r="JEA126" s="128"/>
      <c r="JEB126" s="128"/>
      <c r="JEC126" s="128"/>
      <c r="JED126" s="128"/>
      <c r="JEE126" s="128"/>
      <c r="JEF126" s="128"/>
      <c r="JEG126" s="128"/>
      <c r="JNG126" s="128"/>
      <c r="JNH126" s="128"/>
      <c r="JNP126" s="128"/>
      <c r="JNQ126" s="128"/>
      <c r="JNR126" s="128"/>
      <c r="JNS126" s="128"/>
      <c r="JNT126" s="128"/>
      <c r="JNU126" s="128"/>
      <c r="JNV126" s="128"/>
      <c r="JNW126" s="128"/>
      <c r="JNX126" s="128"/>
      <c r="JNY126" s="128"/>
      <c r="JNZ126" s="128"/>
      <c r="JOA126" s="128"/>
      <c r="JOB126" s="128"/>
      <c r="JOC126" s="128"/>
      <c r="JXC126" s="128"/>
      <c r="JXD126" s="128"/>
      <c r="JXL126" s="128"/>
      <c r="JXM126" s="128"/>
      <c r="JXN126" s="128"/>
      <c r="JXO126" s="128"/>
      <c r="JXP126" s="128"/>
      <c r="JXQ126" s="128"/>
      <c r="JXR126" s="128"/>
      <c r="JXS126" s="128"/>
      <c r="JXT126" s="128"/>
      <c r="JXU126" s="128"/>
      <c r="JXV126" s="128"/>
      <c r="JXW126" s="128"/>
      <c r="JXX126" s="128"/>
      <c r="JXY126" s="128"/>
      <c r="KGY126" s="128"/>
      <c r="KGZ126" s="128"/>
      <c r="KHH126" s="128"/>
      <c r="KHI126" s="128"/>
      <c r="KHJ126" s="128"/>
      <c r="KHK126" s="128"/>
      <c r="KHL126" s="128"/>
      <c r="KHM126" s="128"/>
      <c r="KHN126" s="128"/>
      <c r="KHO126" s="128"/>
      <c r="KHP126" s="128"/>
      <c r="KHQ126" s="128"/>
      <c r="KHR126" s="128"/>
      <c r="KHS126" s="128"/>
      <c r="KHT126" s="128"/>
      <c r="KHU126" s="128"/>
      <c r="KQU126" s="128"/>
      <c r="KQV126" s="128"/>
      <c r="KRD126" s="128"/>
      <c r="KRE126" s="128"/>
      <c r="KRF126" s="128"/>
      <c r="KRG126" s="128"/>
      <c r="KRH126" s="128"/>
      <c r="KRI126" s="128"/>
      <c r="KRJ126" s="128"/>
      <c r="KRK126" s="128"/>
      <c r="KRL126" s="128"/>
      <c r="KRM126" s="128"/>
      <c r="KRN126" s="128"/>
      <c r="KRO126" s="128"/>
      <c r="KRP126" s="128"/>
      <c r="KRQ126" s="128"/>
      <c r="LAQ126" s="128"/>
      <c r="LAR126" s="128"/>
      <c r="LAZ126" s="128"/>
      <c r="LBA126" s="128"/>
      <c r="LBB126" s="128"/>
      <c r="LBC126" s="128"/>
      <c r="LBD126" s="128"/>
      <c r="LBE126" s="128"/>
      <c r="LBF126" s="128"/>
      <c r="LBG126" s="128"/>
      <c r="LBH126" s="128"/>
      <c r="LBI126" s="128"/>
      <c r="LBJ126" s="128"/>
      <c r="LBK126" s="128"/>
      <c r="LBL126" s="128"/>
      <c r="LBM126" s="128"/>
      <c r="LKM126" s="128"/>
      <c r="LKN126" s="128"/>
      <c r="LKV126" s="128"/>
      <c r="LKW126" s="128"/>
      <c r="LKX126" s="128"/>
      <c r="LKY126" s="128"/>
      <c r="LKZ126" s="128"/>
      <c r="LLA126" s="128"/>
      <c r="LLB126" s="128"/>
      <c r="LLC126" s="128"/>
      <c r="LLD126" s="128"/>
      <c r="LLE126" s="128"/>
      <c r="LLF126" s="128"/>
      <c r="LLG126" s="128"/>
      <c r="LLH126" s="128"/>
      <c r="LLI126" s="128"/>
      <c r="LUI126" s="128"/>
      <c r="LUJ126" s="128"/>
      <c r="LUR126" s="128"/>
      <c r="LUS126" s="128"/>
      <c r="LUT126" s="128"/>
      <c r="LUU126" s="128"/>
      <c r="LUV126" s="128"/>
      <c r="LUW126" s="128"/>
      <c r="LUX126" s="128"/>
      <c r="LUY126" s="128"/>
      <c r="LUZ126" s="128"/>
      <c r="LVA126" s="128"/>
      <c r="LVB126" s="128"/>
      <c r="LVC126" s="128"/>
      <c r="LVD126" s="128"/>
      <c r="LVE126" s="128"/>
      <c r="MEE126" s="128"/>
      <c r="MEF126" s="128"/>
      <c r="MEN126" s="128"/>
      <c r="MEO126" s="128"/>
      <c r="MEP126" s="128"/>
      <c r="MEQ126" s="128"/>
      <c r="MER126" s="128"/>
      <c r="MES126" s="128"/>
      <c r="MET126" s="128"/>
      <c r="MEU126" s="128"/>
      <c r="MEV126" s="128"/>
      <c r="MEW126" s="128"/>
      <c r="MEX126" s="128"/>
      <c r="MEY126" s="128"/>
      <c r="MEZ126" s="128"/>
      <c r="MFA126" s="128"/>
      <c r="MOA126" s="128"/>
      <c r="MOB126" s="128"/>
      <c r="MOJ126" s="128"/>
      <c r="MOK126" s="128"/>
      <c r="MOL126" s="128"/>
      <c r="MOM126" s="128"/>
      <c r="MON126" s="128"/>
      <c r="MOO126" s="128"/>
      <c r="MOP126" s="128"/>
      <c r="MOQ126" s="128"/>
      <c r="MOR126" s="128"/>
      <c r="MOS126" s="128"/>
      <c r="MOT126" s="128"/>
      <c r="MOU126" s="128"/>
      <c r="MOV126" s="128"/>
      <c r="MOW126" s="128"/>
      <c r="MXW126" s="128"/>
      <c r="MXX126" s="128"/>
      <c r="MYF126" s="128"/>
      <c r="MYG126" s="128"/>
      <c r="MYH126" s="128"/>
      <c r="MYI126" s="128"/>
      <c r="MYJ126" s="128"/>
      <c r="MYK126" s="128"/>
      <c r="MYL126" s="128"/>
      <c r="MYM126" s="128"/>
      <c r="MYN126" s="128"/>
      <c r="MYO126" s="128"/>
      <c r="MYP126" s="128"/>
      <c r="MYQ126" s="128"/>
      <c r="MYR126" s="128"/>
      <c r="MYS126" s="128"/>
      <c r="NHS126" s="128"/>
      <c r="NHT126" s="128"/>
      <c r="NIB126" s="128"/>
      <c r="NIC126" s="128"/>
      <c r="NID126" s="128"/>
      <c r="NIE126" s="128"/>
      <c r="NIF126" s="128"/>
      <c r="NIG126" s="128"/>
      <c r="NIH126" s="128"/>
      <c r="NII126" s="128"/>
      <c r="NIJ126" s="128"/>
      <c r="NIK126" s="128"/>
      <c r="NIL126" s="128"/>
      <c r="NIM126" s="128"/>
      <c r="NIN126" s="128"/>
      <c r="NIO126" s="128"/>
      <c r="NRO126" s="128"/>
      <c r="NRP126" s="128"/>
      <c r="NRX126" s="128"/>
      <c r="NRY126" s="128"/>
      <c r="NRZ126" s="128"/>
      <c r="NSA126" s="128"/>
      <c r="NSB126" s="128"/>
      <c r="NSC126" s="128"/>
      <c r="NSD126" s="128"/>
      <c r="NSE126" s="128"/>
      <c r="NSF126" s="128"/>
      <c r="NSG126" s="128"/>
      <c r="NSH126" s="128"/>
      <c r="NSI126" s="128"/>
      <c r="NSJ126" s="128"/>
      <c r="NSK126" s="128"/>
      <c r="OBK126" s="128"/>
      <c r="OBL126" s="128"/>
      <c r="OBT126" s="128"/>
      <c r="OBU126" s="128"/>
      <c r="OBV126" s="128"/>
      <c r="OBW126" s="128"/>
      <c r="OBX126" s="128"/>
      <c r="OBY126" s="128"/>
      <c r="OBZ126" s="128"/>
      <c r="OCA126" s="128"/>
      <c r="OCB126" s="128"/>
      <c r="OCC126" s="128"/>
      <c r="OCD126" s="128"/>
      <c r="OCE126" s="128"/>
      <c r="OCF126" s="128"/>
      <c r="OCG126" s="128"/>
      <c r="OLG126" s="128"/>
      <c r="OLH126" s="128"/>
      <c r="OLP126" s="128"/>
      <c r="OLQ126" s="128"/>
      <c r="OLR126" s="128"/>
      <c r="OLS126" s="128"/>
      <c r="OLT126" s="128"/>
      <c r="OLU126" s="128"/>
      <c r="OLV126" s="128"/>
      <c r="OLW126" s="128"/>
      <c r="OLX126" s="128"/>
      <c r="OLY126" s="128"/>
      <c r="OLZ126" s="128"/>
      <c r="OMA126" s="128"/>
      <c r="OMB126" s="128"/>
      <c r="OMC126" s="128"/>
      <c r="OVC126" s="128"/>
      <c r="OVD126" s="128"/>
      <c r="OVL126" s="128"/>
      <c r="OVM126" s="128"/>
      <c r="OVN126" s="128"/>
      <c r="OVO126" s="128"/>
      <c r="OVP126" s="128"/>
      <c r="OVQ126" s="128"/>
      <c r="OVR126" s="128"/>
      <c r="OVS126" s="128"/>
      <c r="OVT126" s="128"/>
      <c r="OVU126" s="128"/>
      <c r="OVV126" s="128"/>
      <c r="OVW126" s="128"/>
      <c r="OVX126" s="128"/>
      <c r="OVY126" s="128"/>
      <c r="PEY126" s="128"/>
      <c r="PEZ126" s="128"/>
      <c r="PFH126" s="128"/>
      <c r="PFI126" s="128"/>
      <c r="PFJ126" s="128"/>
      <c r="PFK126" s="128"/>
      <c r="PFL126" s="128"/>
      <c r="PFM126" s="128"/>
      <c r="PFN126" s="128"/>
      <c r="PFO126" s="128"/>
      <c r="PFP126" s="128"/>
      <c r="PFQ126" s="128"/>
      <c r="PFR126" s="128"/>
      <c r="PFS126" s="128"/>
      <c r="PFT126" s="128"/>
      <c r="PFU126" s="128"/>
      <c r="POU126" s="128"/>
      <c r="POV126" s="128"/>
      <c r="PPD126" s="128"/>
      <c r="PPE126" s="128"/>
      <c r="PPF126" s="128"/>
      <c r="PPG126" s="128"/>
      <c r="PPH126" s="128"/>
      <c r="PPI126" s="128"/>
      <c r="PPJ126" s="128"/>
      <c r="PPK126" s="128"/>
      <c r="PPL126" s="128"/>
      <c r="PPM126" s="128"/>
      <c r="PPN126" s="128"/>
      <c r="PPO126" s="128"/>
      <c r="PPP126" s="128"/>
      <c r="PPQ126" s="128"/>
      <c r="PYQ126" s="128"/>
      <c r="PYR126" s="128"/>
      <c r="PYZ126" s="128"/>
      <c r="PZA126" s="128"/>
      <c r="PZB126" s="128"/>
      <c r="PZC126" s="128"/>
      <c r="PZD126" s="128"/>
      <c r="PZE126" s="128"/>
      <c r="PZF126" s="128"/>
      <c r="PZG126" s="128"/>
      <c r="PZH126" s="128"/>
      <c r="PZI126" s="128"/>
      <c r="PZJ126" s="128"/>
      <c r="PZK126" s="128"/>
      <c r="PZL126" s="128"/>
      <c r="PZM126" s="128"/>
      <c r="QIM126" s="128"/>
      <c r="QIN126" s="128"/>
      <c r="QIV126" s="128"/>
      <c r="QIW126" s="128"/>
      <c r="QIX126" s="128"/>
      <c r="QIY126" s="128"/>
      <c r="QIZ126" s="128"/>
      <c r="QJA126" s="128"/>
      <c r="QJB126" s="128"/>
      <c r="QJC126" s="128"/>
      <c r="QJD126" s="128"/>
      <c r="QJE126" s="128"/>
      <c r="QJF126" s="128"/>
      <c r="QJG126" s="128"/>
      <c r="QJH126" s="128"/>
      <c r="QJI126" s="128"/>
      <c r="QSI126" s="128"/>
      <c r="QSJ126" s="128"/>
      <c r="QSR126" s="128"/>
      <c r="QSS126" s="128"/>
      <c r="QST126" s="128"/>
      <c r="QSU126" s="128"/>
      <c r="QSV126" s="128"/>
      <c r="QSW126" s="128"/>
      <c r="QSX126" s="128"/>
      <c r="QSY126" s="128"/>
      <c r="QSZ126" s="128"/>
      <c r="QTA126" s="128"/>
      <c r="QTB126" s="128"/>
      <c r="QTC126" s="128"/>
      <c r="QTD126" s="128"/>
      <c r="QTE126" s="128"/>
      <c r="RCE126" s="128"/>
      <c r="RCF126" s="128"/>
      <c r="RCN126" s="128"/>
      <c r="RCO126" s="128"/>
      <c r="RCP126" s="128"/>
      <c r="RCQ126" s="128"/>
      <c r="RCR126" s="128"/>
      <c r="RCS126" s="128"/>
      <c r="RCT126" s="128"/>
      <c r="RCU126" s="128"/>
      <c r="RCV126" s="128"/>
      <c r="RCW126" s="128"/>
      <c r="RCX126" s="128"/>
      <c r="RCY126" s="128"/>
      <c r="RCZ126" s="128"/>
      <c r="RDA126" s="128"/>
      <c r="RMA126" s="128"/>
      <c r="RMB126" s="128"/>
      <c r="RMJ126" s="128"/>
      <c r="RMK126" s="128"/>
      <c r="RML126" s="128"/>
      <c r="RMM126" s="128"/>
      <c r="RMN126" s="128"/>
      <c r="RMO126" s="128"/>
      <c r="RMP126" s="128"/>
      <c r="RMQ126" s="128"/>
      <c r="RMR126" s="128"/>
      <c r="RMS126" s="128"/>
      <c r="RMT126" s="128"/>
      <c r="RMU126" s="128"/>
      <c r="RMV126" s="128"/>
      <c r="RMW126" s="128"/>
      <c r="RVW126" s="128"/>
      <c r="RVX126" s="128"/>
      <c r="RWF126" s="128"/>
      <c r="RWG126" s="128"/>
      <c r="RWH126" s="128"/>
      <c r="RWI126" s="128"/>
      <c r="RWJ126" s="128"/>
      <c r="RWK126" s="128"/>
      <c r="RWL126" s="128"/>
      <c r="RWM126" s="128"/>
      <c r="RWN126" s="128"/>
      <c r="RWO126" s="128"/>
      <c r="RWP126" s="128"/>
      <c r="RWQ126" s="128"/>
      <c r="RWR126" s="128"/>
      <c r="RWS126" s="128"/>
      <c r="SFS126" s="128"/>
      <c r="SFT126" s="128"/>
      <c r="SGB126" s="128"/>
      <c r="SGC126" s="128"/>
      <c r="SGD126" s="128"/>
      <c r="SGE126" s="128"/>
      <c r="SGF126" s="128"/>
      <c r="SGG126" s="128"/>
      <c r="SGH126" s="128"/>
      <c r="SGI126" s="128"/>
      <c r="SGJ126" s="128"/>
      <c r="SGK126" s="128"/>
      <c r="SGL126" s="128"/>
      <c r="SGM126" s="128"/>
      <c r="SGN126" s="128"/>
      <c r="SGO126" s="128"/>
      <c r="SPO126" s="128"/>
      <c r="SPP126" s="128"/>
      <c r="SPX126" s="128"/>
      <c r="SPY126" s="128"/>
      <c r="SPZ126" s="128"/>
      <c r="SQA126" s="128"/>
      <c r="SQB126" s="128"/>
      <c r="SQC126" s="128"/>
      <c r="SQD126" s="128"/>
      <c r="SQE126" s="128"/>
      <c r="SQF126" s="128"/>
      <c r="SQG126" s="128"/>
      <c r="SQH126" s="128"/>
      <c r="SQI126" s="128"/>
      <c r="SQJ126" s="128"/>
      <c r="SQK126" s="128"/>
      <c r="SZK126" s="128"/>
      <c r="SZL126" s="128"/>
      <c r="SZT126" s="128"/>
      <c r="SZU126" s="128"/>
      <c r="SZV126" s="128"/>
      <c r="SZW126" s="128"/>
      <c r="SZX126" s="128"/>
      <c r="SZY126" s="128"/>
      <c r="SZZ126" s="128"/>
      <c r="TAA126" s="128"/>
      <c r="TAB126" s="128"/>
      <c r="TAC126" s="128"/>
      <c r="TAD126" s="128"/>
      <c r="TAE126" s="128"/>
      <c r="TAF126" s="128"/>
      <c r="TAG126" s="128"/>
      <c r="TJG126" s="128"/>
      <c r="TJH126" s="128"/>
      <c r="TJP126" s="128"/>
      <c r="TJQ126" s="128"/>
      <c r="TJR126" s="128"/>
      <c r="TJS126" s="128"/>
      <c r="TJT126" s="128"/>
      <c r="TJU126" s="128"/>
      <c r="TJV126" s="128"/>
      <c r="TJW126" s="128"/>
      <c r="TJX126" s="128"/>
      <c r="TJY126" s="128"/>
      <c r="TJZ126" s="128"/>
      <c r="TKA126" s="128"/>
      <c r="TKB126" s="128"/>
      <c r="TKC126" s="128"/>
      <c r="TTC126" s="128"/>
      <c r="TTD126" s="128"/>
      <c r="TTL126" s="128"/>
      <c r="TTM126" s="128"/>
      <c r="TTN126" s="128"/>
      <c r="TTO126" s="128"/>
      <c r="TTP126" s="128"/>
      <c r="TTQ126" s="128"/>
      <c r="TTR126" s="128"/>
      <c r="TTS126" s="128"/>
      <c r="TTT126" s="128"/>
      <c r="TTU126" s="128"/>
      <c r="TTV126" s="128"/>
      <c r="TTW126" s="128"/>
      <c r="TTX126" s="128"/>
      <c r="TTY126" s="128"/>
      <c r="UCY126" s="128"/>
      <c r="UCZ126" s="128"/>
      <c r="UDH126" s="128"/>
      <c r="UDI126" s="128"/>
      <c r="UDJ126" s="128"/>
      <c r="UDK126" s="128"/>
      <c r="UDL126" s="128"/>
      <c r="UDM126" s="128"/>
      <c r="UDN126" s="128"/>
      <c r="UDO126" s="128"/>
      <c r="UDP126" s="128"/>
      <c r="UDQ126" s="128"/>
      <c r="UDR126" s="128"/>
      <c r="UDS126" s="128"/>
      <c r="UDT126" s="128"/>
      <c r="UDU126" s="128"/>
      <c r="UMU126" s="128"/>
      <c r="UMV126" s="128"/>
      <c r="UND126" s="128"/>
      <c r="UNE126" s="128"/>
      <c r="UNF126" s="128"/>
      <c r="UNG126" s="128"/>
      <c r="UNH126" s="128"/>
      <c r="UNI126" s="128"/>
      <c r="UNJ126" s="128"/>
      <c r="UNK126" s="128"/>
      <c r="UNL126" s="128"/>
      <c r="UNM126" s="128"/>
      <c r="UNN126" s="128"/>
      <c r="UNO126" s="128"/>
      <c r="UNP126" s="128"/>
      <c r="UNQ126" s="128"/>
      <c r="UWQ126" s="128"/>
      <c r="UWR126" s="128"/>
      <c r="UWZ126" s="128"/>
      <c r="UXA126" s="128"/>
      <c r="UXB126" s="128"/>
      <c r="UXC126" s="128"/>
      <c r="UXD126" s="128"/>
      <c r="UXE126" s="128"/>
      <c r="UXF126" s="128"/>
      <c r="UXG126" s="128"/>
      <c r="UXH126" s="128"/>
      <c r="UXI126" s="128"/>
      <c r="UXJ126" s="128"/>
      <c r="UXK126" s="128"/>
      <c r="UXL126" s="128"/>
      <c r="UXM126" s="128"/>
      <c r="VGM126" s="128"/>
      <c r="VGN126" s="128"/>
      <c r="VGV126" s="128"/>
      <c r="VGW126" s="128"/>
      <c r="VGX126" s="128"/>
      <c r="VGY126" s="128"/>
      <c r="VGZ126" s="128"/>
      <c r="VHA126" s="128"/>
      <c r="VHB126" s="128"/>
      <c r="VHC126" s="128"/>
      <c r="VHD126" s="128"/>
      <c r="VHE126" s="128"/>
      <c r="VHF126" s="128"/>
      <c r="VHG126" s="128"/>
      <c r="VHH126" s="128"/>
      <c r="VHI126" s="128"/>
      <c r="VQI126" s="128"/>
      <c r="VQJ126" s="128"/>
      <c r="VQR126" s="128"/>
      <c r="VQS126" s="128"/>
      <c r="VQT126" s="128"/>
      <c r="VQU126" s="128"/>
      <c r="VQV126" s="128"/>
      <c r="VQW126" s="128"/>
      <c r="VQX126" s="128"/>
      <c r="VQY126" s="128"/>
      <c r="VQZ126" s="128"/>
      <c r="VRA126" s="128"/>
      <c r="VRB126" s="128"/>
      <c r="VRC126" s="128"/>
      <c r="VRD126" s="128"/>
      <c r="VRE126" s="128"/>
      <c r="WAE126" s="128"/>
      <c r="WAF126" s="128"/>
      <c r="WAN126" s="128"/>
      <c r="WAO126" s="128"/>
      <c r="WAP126" s="128"/>
      <c r="WAQ126" s="128"/>
      <c r="WAR126" s="128"/>
      <c r="WAS126" s="128"/>
      <c r="WAT126" s="128"/>
      <c r="WAU126" s="128"/>
      <c r="WAV126" s="128"/>
      <c r="WAW126" s="128"/>
      <c r="WAX126" s="128"/>
      <c r="WAY126" s="128"/>
      <c r="WAZ126" s="128"/>
      <c r="WBA126" s="128"/>
      <c r="WKA126" s="128"/>
      <c r="WKB126" s="128"/>
      <c r="WKJ126" s="128"/>
      <c r="WKK126" s="128"/>
      <c r="WKL126" s="128"/>
      <c r="WKM126" s="128"/>
      <c r="WKN126" s="128"/>
      <c r="WKO126" s="128"/>
      <c r="WKP126" s="128"/>
      <c r="WKQ126" s="128"/>
      <c r="WKR126" s="128"/>
      <c r="WKS126" s="128"/>
      <c r="WKT126" s="128"/>
      <c r="WKU126" s="128"/>
      <c r="WKV126" s="128"/>
      <c r="WKW126" s="128"/>
      <c r="WTW126" s="128"/>
      <c r="WTX126" s="128"/>
      <c r="WUF126" s="128"/>
      <c r="WUG126" s="128"/>
      <c r="WUH126" s="128"/>
      <c r="WUI126" s="128"/>
      <c r="WUJ126" s="128"/>
      <c r="WUK126" s="128"/>
      <c r="WUL126" s="128"/>
      <c r="WUM126" s="128"/>
      <c r="WUN126" s="128"/>
      <c r="WUO126" s="128"/>
      <c r="WUP126" s="128"/>
      <c r="WUQ126" s="128"/>
      <c r="WUR126" s="128"/>
      <c r="WUS126" s="128"/>
    </row>
    <row r="127" spans="1:1009 1243:2033 2267:3057 3291:4081 4315:5105 5339:6129 6363:7153 7387:8177 8411:9201 9435:10225 10459:11249 11483:12273 12507:13297 13531:14321 14555:15345 15579:16113" ht="27" customHeight="1" outlineLevel="1">
      <c r="A127" s="137"/>
      <c r="B127" s="263" t="s">
        <v>34</v>
      </c>
      <c r="C127" s="248"/>
      <c r="D127" s="258">
        <v>57.744</v>
      </c>
      <c r="E127" s="257"/>
      <c r="F127" s="258">
        <v>57.744</v>
      </c>
      <c r="G127" s="245">
        <v>0</v>
      </c>
      <c r="H127" s="229">
        <f t="shared" si="6"/>
        <v>0</v>
      </c>
      <c r="I127" s="247"/>
      <c r="J127" s="247"/>
      <c r="K127" s="247"/>
      <c r="L127" s="247"/>
      <c r="M127" s="248"/>
      <c r="HK127" s="128"/>
      <c r="HL127" s="128"/>
      <c r="HT127" s="128"/>
      <c r="HU127" s="128"/>
      <c r="HV127" s="128"/>
      <c r="HW127" s="128"/>
      <c r="HX127" s="128"/>
      <c r="HY127" s="128"/>
      <c r="HZ127" s="128"/>
      <c r="IA127" s="128"/>
      <c r="IB127" s="128"/>
      <c r="IC127" s="128"/>
      <c r="ID127" s="128"/>
      <c r="IE127" s="128"/>
      <c r="IF127" s="128"/>
      <c r="IG127" s="128"/>
      <c r="RG127" s="128"/>
      <c r="RH127" s="128"/>
      <c r="RP127" s="128"/>
      <c r="RQ127" s="128"/>
      <c r="RR127" s="128"/>
      <c r="RS127" s="128"/>
      <c r="RT127" s="128"/>
      <c r="RU127" s="128"/>
      <c r="RV127" s="128"/>
      <c r="RW127" s="128"/>
      <c r="RX127" s="128"/>
      <c r="RY127" s="128"/>
      <c r="RZ127" s="128"/>
      <c r="SA127" s="128"/>
      <c r="SB127" s="128"/>
      <c r="SC127" s="128"/>
      <c r="ABC127" s="128"/>
      <c r="ABD127" s="128"/>
      <c r="ABL127" s="128"/>
      <c r="ABM127" s="128"/>
      <c r="ABN127" s="128"/>
      <c r="ABO127" s="128"/>
      <c r="ABP127" s="128"/>
      <c r="ABQ127" s="128"/>
      <c r="ABR127" s="128"/>
      <c r="ABS127" s="128"/>
      <c r="ABT127" s="128"/>
      <c r="ABU127" s="128"/>
      <c r="ABV127" s="128"/>
      <c r="ABW127" s="128"/>
      <c r="ABX127" s="128"/>
      <c r="ABY127" s="128"/>
      <c r="AKY127" s="128"/>
      <c r="AKZ127" s="128"/>
      <c r="ALH127" s="128"/>
      <c r="ALI127" s="128"/>
      <c r="ALJ127" s="128"/>
      <c r="ALK127" s="128"/>
      <c r="ALL127" s="128"/>
      <c r="ALM127" s="128"/>
      <c r="ALN127" s="128"/>
      <c r="ALO127" s="128"/>
      <c r="ALP127" s="128"/>
      <c r="ALQ127" s="128"/>
      <c r="ALR127" s="128"/>
      <c r="ALS127" s="128"/>
      <c r="ALT127" s="128"/>
      <c r="ALU127" s="128"/>
      <c r="AUU127" s="128"/>
      <c r="AUV127" s="128"/>
      <c r="AVD127" s="128"/>
      <c r="AVE127" s="128"/>
      <c r="AVF127" s="128"/>
      <c r="AVG127" s="128"/>
      <c r="AVH127" s="128"/>
      <c r="AVI127" s="128"/>
      <c r="AVJ127" s="128"/>
      <c r="AVK127" s="128"/>
      <c r="AVL127" s="128"/>
      <c r="AVM127" s="128"/>
      <c r="AVN127" s="128"/>
      <c r="AVO127" s="128"/>
      <c r="AVP127" s="128"/>
      <c r="AVQ127" s="128"/>
      <c r="BEQ127" s="128"/>
      <c r="BER127" s="128"/>
      <c r="BEZ127" s="128"/>
      <c r="BFA127" s="128"/>
      <c r="BFB127" s="128"/>
      <c r="BFC127" s="128"/>
      <c r="BFD127" s="128"/>
      <c r="BFE127" s="128"/>
      <c r="BFF127" s="128"/>
      <c r="BFG127" s="128"/>
      <c r="BFH127" s="128"/>
      <c r="BFI127" s="128"/>
      <c r="BFJ127" s="128"/>
      <c r="BFK127" s="128"/>
      <c r="BFL127" s="128"/>
      <c r="BFM127" s="128"/>
      <c r="BOM127" s="128"/>
      <c r="BON127" s="128"/>
      <c r="BOV127" s="128"/>
      <c r="BOW127" s="128"/>
      <c r="BOX127" s="128"/>
      <c r="BOY127" s="128"/>
      <c r="BOZ127" s="128"/>
      <c r="BPA127" s="128"/>
      <c r="BPB127" s="128"/>
      <c r="BPC127" s="128"/>
      <c r="BPD127" s="128"/>
      <c r="BPE127" s="128"/>
      <c r="BPF127" s="128"/>
      <c r="BPG127" s="128"/>
      <c r="BPH127" s="128"/>
      <c r="BPI127" s="128"/>
      <c r="BYI127" s="128"/>
      <c r="BYJ127" s="128"/>
      <c r="BYR127" s="128"/>
      <c r="BYS127" s="128"/>
      <c r="BYT127" s="128"/>
      <c r="BYU127" s="128"/>
      <c r="BYV127" s="128"/>
      <c r="BYW127" s="128"/>
      <c r="BYX127" s="128"/>
      <c r="BYY127" s="128"/>
      <c r="BYZ127" s="128"/>
      <c r="BZA127" s="128"/>
      <c r="BZB127" s="128"/>
      <c r="BZC127" s="128"/>
      <c r="BZD127" s="128"/>
      <c r="BZE127" s="128"/>
      <c r="CIE127" s="128"/>
      <c r="CIF127" s="128"/>
      <c r="CIN127" s="128"/>
      <c r="CIO127" s="128"/>
      <c r="CIP127" s="128"/>
      <c r="CIQ127" s="128"/>
      <c r="CIR127" s="128"/>
      <c r="CIS127" s="128"/>
      <c r="CIT127" s="128"/>
      <c r="CIU127" s="128"/>
      <c r="CIV127" s="128"/>
      <c r="CIW127" s="128"/>
      <c r="CIX127" s="128"/>
      <c r="CIY127" s="128"/>
      <c r="CIZ127" s="128"/>
      <c r="CJA127" s="128"/>
      <c r="CSA127" s="128"/>
      <c r="CSB127" s="128"/>
      <c r="CSJ127" s="128"/>
      <c r="CSK127" s="128"/>
      <c r="CSL127" s="128"/>
      <c r="CSM127" s="128"/>
      <c r="CSN127" s="128"/>
      <c r="CSO127" s="128"/>
      <c r="CSP127" s="128"/>
      <c r="CSQ127" s="128"/>
      <c r="CSR127" s="128"/>
      <c r="CSS127" s="128"/>
      <c r="CST127" s="128"/>
      <c r="CSU127" s="128"/>
      <c r="CSV127" s="128"/>
      <c r="CSW127" s="128"/>
      <c r="DBW127" s="128"/>
      <c r="DBX127" s="128"/>
      <c r="DCF127" s="128"/>
      <c r="DCG127" s="128"/>
      <c r="DCH127" s="128"/>
      <c r="DCI127" s="128"/>
      <c r="DCJ127" s="128"/>
      <c r="DCK127" s="128"/>
      <c r="DCL127" s="128"/>
      <c r="DCM127" s="128"/>
      <c r="DCN127" s="128"/>
      <c r="DCO127" s="128"/>
      <c r="DCP127" s="128"/>
      <c r="DCQ127" s="128"/>
      <c r="DCR127" s="128"/>
      <c r="DCS127" s="128"/>
      <c r="DLS127" s="128"/>
      <c r="DLT127" s="128"/>
      <c r="DMB127" s="128"/>
      <c r="DMC127" s="128"/>
      <c r="DMD127" s="128"/>
      <c r="DME127" s="128"/>
      <c r="DMF127" s="128"/>
      <c r="DMG127" s="128"/>
      <c r="DMH127" s="128"/>
      <c r="DMI127" s="128"/>
      <c r="DMJ127" s="128"/>
      <c r="DMK127" s="128"/>
      <c r="DML127" s="128"/>
      <c r="DMM127" s="128"/>
      <c r="DMN127" s="128"/>
      <c r="DMO127" s="128"/>
      <c r="DVO127" s="128"/>
      <c r="DVP127" s="128"/>
      <c r="DVX127" s="128"/>
      <c r="DVY127" s="128"/>
      <c r="DVZ127" s="128"/>
      <c r="DWA127" s="128"/>
      <c r="DWB127" s="128"/>
      <c r="DWC127" s="128"/>
      <c r="DWD127" s="128"/>
      <c r="DWE127" s="128"/>
      <c r="DWF127" s="128"/>
      <c r="DWG127" s="128"/>
      <c r="DWH127" s="128"/>
      <c r="DWI127" s="128"/>
      <c r="DWJ127" s="128"/>
      <c r="DWK127" s="128"/>
      <c r="EFK127" s="128"/>
      <c r="EFL127" s="128"/>
      <c r="EFT127" s="128"/>
      <c r="EFU127" s="128"/>
      <c r="EFV127" s="128"/>
      <c r="EFW127" s="128"/>
      <c r="EFX127" s="128"/>
      <c r="EFY127" s="128"/>
      <c r="EFZ127" s="128"/>
      <c r="EGA127" s="128"/>
      <c r="EGB127" s="128"/>
      <c r="EGC127" s="128"/>
      <c r="EGD127" s="128"/>
      <c r="EGE127" s="128"/>
      <c r="EGF127" s="128"/>
      <c r="EGG127" s="128"/>
      <c r="EPG127" s="128"/>
      <c r="EPH127" s="128"/>
      <c r="EPP127" s="128"/>
      <c r="EPQ127" s="128"/>
      <c r="EPR127" s="128"/>
      <c r="EPS127" s="128"/>
      <c r="EPT127" s="128"/>
      <c r="EPU127" s="128"/>
      <c r="EPV127" s="128"/>
      <c r="EPW127" s="128"/>
      <c r="EPX127" s="128"/>
      <c r="EPY127" s="128"/>
      <c r="EPZ127" s="128"/>
      <c r="EQA127" s="128"/>
      <c r="EQB127" s="128"/>
      <c r="EQC127" s="128"/>
      <c r="EZC127" s="128"/>
      <c r="EZD127" s="128"/>
      <c r="EZL127" s="128"/>
      <c r="EZM127" s="128"/>
      <c r="EZN127" s="128"/>
      <c r="EZO127" s="128"/>
      <c r="EZP127" s="128"/>
      <c r="EZQ127" s="128"/>
      <c r="EZR127" s="128"/>
      <c r="EZS127" s="128"/>
      <c r="EZT127" s="128"/>
      <c r="EZU127" s="128"/>
      <c r="EZV127" s="128"/>
      <c r="EZW127" s="128"/>
      <c r="EZX127" s="128"/>
      <c r="EZY127" s="128"/>
      <c r="FIY127" s="128"/>
      <c r="FIZ127" s="128"/>
      <c r="FJH127" s="128"/>
      <c r="FJI127" s="128"/>
      <c r="FJJ127" s="128"/>
      <c r="FJK127" s="128"/>
      <c r="FJL127" s="128"/>
      <c r="FJM127" s="128"/>
      <c r="FJN127" s="128"/>
      <c r="FJO127" s="128"/>
      <c r="FJP127" s="128"/>
      <c r="FJQ127" s="128"/>
      <c r="FJR127" s="128"/>
      <c r="FJS127" s="128"/>
      <c r="FJT127" s="128"/>
      <c r="FJU127" s="128"/>
      <c r="FSU127" s="128"/>
      <c r="FSV127" s="128"/>
      <c r="FTD127" s="128"/>
      <c r="FTE127" s="128"/>
      <c r="FTF127" s="128"/>
      <c r="FTG127" s="128"/>
      <c r="FTH127" s="128"/>
      <c r="FTI127" s="128"/>
      <c r="FTJ127" s="128"/>
      <c r="FTK127" s="128"/>
      <c r="FTL127" s="128"/>
      <c r="FTM127" s="128"/>
      <c r="FTN127" s="128"/>
      <c r="FTO127" s="128"/>
      <c r="FTP127" s="128"/>
      <c r="FTQ127" s="128"/>
      <c r="GCQ127" s="128"/>
      <c r="GCR127" s="128"/>
      <c r="GCZ127" s="128"/>
      <c r="GDA127" s="128"/>
      <c r="GDB127" s="128"/>
      <c r="GDC127" s="128"/>
      <c r="GDD127" s="128"/>
      <c r="GDE127" s="128"/>
      <c r="GDF127" s="128"/>
      <c r="GDG127" s="128"/>
      <c r="GDH127" s="128"/>
      <c r="GDI127" s="128"/>
      <c r="GDJ127" s="128"/>
      <c r="GDK127" s="128"/>
      <c r="GDL127" s="128"/>
      <c r="GDM127" s="128"/>
      <c r="GMM127" s="128"/>
      <c r="GMN127" s="128"/>
      <c r="GMV127" s="128"/>
      <c r="GMW127" s="128"/>
      <c r="GMX127" s="128"/>
      <c r="GMY127" s="128"/>
      <c r="GMZ127" s="128"/>
      <c r="GNA127" s="128"/>
      <c r="GNB127" s="128"/>
      <c r="GNC127" s="128"/>
      <c r="GND127" s="128"/>
      <c r="GNE127" s="128"/>
      <c r="GNF127" s="128"/>
      <c r="GNG127" s="128"/>
      <c r="GNH127" s="128"/>
      <c r="GNI127" s="128"/>
      <c r="GWI127" s="128"/>
      <c r="GWJ127" s="128"/>
      <c r="GWR127" s="128"/>
      <c r="GWS127" s="128"/>
      <c r="GWT127" s="128"/>
      <c r="GWU127" s="128"/>
      <c r="GWV127" s="128"/>
      <c r="GWW127" s="128"/>
      <c r="GWX127" s="128"/>
      <c r="GWY127" s="128"/>
      <c r="GWZ127" s="128"/>
      <c r="GXA127" s="128"/>
      <c r="GXB127" s="128"/>
      <c r="GXC127" s="128"/>
      <c r="GXD127" s="128"/>
      <c r="GXE127" s="128"/>
      <c r="HGE127" s="128"/>
      <c r="HGF127" s="128"/>
      <c r="HGN127" s="128"/>
      <c r="HGO127" s="128"/>
      <c r="HGP127" s="128"/>
      <c r="HGQ127" s="128"/>
      <c r="HGR127" s="128"/>
      <c r="HGS127" s="128"/>
      <c r="HGT127" s="128"/>
      <c r="HGU127" s="128"/>
      <c r="HGV127" s="128"/>
      <c r="HGW127" s="128"/>
      <c r="HGX127" s="128"/>
      <c r="HGY127" s="128"/>
      <c r="HGZ127" s="128"/>
      <c r="HHA127" s="128"/>
      <c r="HQA127" s="128"/>
      <c r="HQB127" s="128"/>
      <c r="HQJ127" s="128"/>
      <c r="HQK127" s="128"/>
      <c r="HQL127" s="128"/>
      <c r="HQM127" s="128"/>
      <c r="HQN127" s="128"/>
      <c r="HQO127" s="128"/>
      <c r="HQP127" s="128"/>
      <c r="HQQ127" s="128"/>
      <c r="HQR127" s="128"/>
      <c r="HQS127" s="128"/>
      <c r="HQT127" s="128"/>
      <c r="HQU127" s="128"/>
      <c r="HQV127" s="128"/>
      <c r="HQW127" s="128"/>
      <c r="HZW127" s="128"/>
      <c r="HZX127" s="128"/>
      <c r="IAF127" s="128"/>
      <c r="IAG127" s="128"/>
      <c r="IAH127" s="128"/>
      <c r="IAI127" s="128"/>
      <c r="IAJ127" s="128"/>
      <c r="IAK127" s="128"/>
      <c r="IAL127" s="128"/>
      <c r="IAM127" s="128"/>
      <c r="IAN127" s="128"/>
      <c r="IAO127" s="128"/>
      <c r="IAP127" s="128"/>
      <c r="IAQ127" s="128"/>
      <c r="IAR127" s="128"/>
      <c r="IAS127" s="128"/>
      <c r="IJS127" s="128"/>
      <c r="IJT127" s="128"/>
      <c r="IKB127" s="128"/>
      <c r="IKC127" s="128"/>
      <c r="IKD127" s="128"/>
      <c r="IKE127" s="128"/>
      <c r="IKF127" s="128"/>
      <c r="IKG127" s="128"/>
      <c r="IKH127" s="128"/>
      <c r="IKI127" s="128"/>
      <c r="IKJ127" s="128"/>
      <c r="IKK127" s="128"/>
      <c r="IKL127" s="128"/>
      <c r="IKM127" s="128"/>
      <c r="IKN127" s="128"/>
      <c r="IKO127" s="128"/>
      <c r="ITO127" s="128"/>
      <c r="ITP127" s="128"/>
      <c r="ITX127" s="128"/>
      <c r="ITY127" s="128"/>
      <c r="ITZ127" s="128"/>
      <c r="IUA127" s="128"/>
      <c r="IUB127" s="128"/>
      <c r="IUC127" s="128"/>
      <c r="IUD127" s="128"/>
      <c r="IUE127" s="128"/>
      <c r="IUF127" s="128"/>
      <c r="IUG127" s="128"/>
      <c r="IUH127" s="128"/>
      <c r="IUI127" s="128"/>
      <c r="IUJ127" s="128"/>
      <c r="IUK127" s="128"/>
      <c r="JDK127" s="128"/>
      <c r="JDL127" s="128"/>
      <c r="JDT127" s="128"/>
      <c r="JDU127" s="128"/>
      <c r="JDV127" s="128"/>
      <c r="JDW127" s="128"/>
      <c r="JDX127" s="128"/>
      <c r="JDY127" s="128"/>
      <c r="JDZ127" s="128"/>
      <c r="JEA127" s="128"/>
      <c r="JEB127" s="128"/>
      <c r="JEC127" s="128"/>
      <c r="JED127" s="128"/>
      <c r="JEE127" s="128"/>
      <c r="JEF127" s="128"/>
      <c r="JEG127" s="128"/>
      <c r="JNG127" s="128"/>
      <c r="JNH127" s="128"/>
      <c r="JNP127" s="128"/>
      <c r="JNQ127" s="128"/>
      <c r="JNR127" s="128"/>
      <c r="JNS127" s="128"/>
      <c r="JNT127" s="128"/>
      <c r="JNU127" s="128"/>
      <c r="JNV127" s="128"/>
      <c r="JNW127" s="128"/>
      <c r="JNX127" s="128"/>
      <c r="JNY127" s="128"/>
      <c r="JNZ127" s="128"/>
      <c r="JOA127" s="128"/>
      <c r="JOB127" s="128"/>
      <c r="JOC127" s="128"/>
      <c r="JXC127" s="128"/>
      <c r="JXD127" s="128"/>
      <c r="JXL127" s="128"/>
      <c r="JXM127" s="128"/>
      <c r="JXN127" s="128"/>
      <c r="JXO127" s="128"/>
      <c r="JXP127" s="128"/>
      <c r="JXQ127" s="128"/>
      <c r="JXR127" s="128"/>
      <c r="JXS127" s="128"/>
      <c r="JXT127" s="128"/>
      <c r="JXU127" s="128"/>
      <c r="JXV127" s="128"/>
      <c r="JXW127" s="128"/>
      <c r="JXX127" s="128"/>
      <c r="JXY127" s="128"/>
      <c r="KGY127" s="128"/>
      <c r="KGZ127" s="128"/>
      <c r="KHH127" s="128"/>
      <c r="KHI127" s="128"/>
      <c r="KHJ127" s="128"/>
      <c r="KHK127" s="128"/>
      <c r="KHL127" s="128"/>
      <c r="KHM127" s="128"/>
      <c r="KHN127" s="128"/>
      <c r="KHO127" s="128"/>
      <c r="KHP127" s="128"/>
      <c r="KHQ127" s="128"/>
      <c r="KHR127" s="128"/>
      <c r="KHS127" s="128"/>
      <c r="KHT127" s="128"/>
      <c r="KHU127" s="128"/>
      <c r="KQU127" s="128"/>
      <c r="KQV127" s="128"/>
      <c r="KRD127" s="128"/>
      <c r="KRE127" s="128"/>
      <c r="KRF127" s="128"/>
      <c r="KRG127" s="128"/>
      <c r="KRH127" s="128"/>
      <c r="KRI127" s="128"/>
      <c r="KRJ127" s="128"/>
      <c r="KRK127" s="128"/>
      <c r="KRL127" s="128"/>
      <c r="KRM127" s="128"/>
      <c r="KRN127" s="128"/>
      <c r="KRO127" s="128"/>
      <c r="KRP127" s="128"/>
      <c r="KRQ127" s="128"/>
      <c r="LAQ127" s="128"/>
      <c r="LAR127" s="128"/>
      <c r="LAZ127" s="128"/>
      <c r="LBA127" s="128"/>
      <c r="LBB127" s="128"/>
      <c r="LBC127" s="128"/>
      <c r="LBD127" s="128"/>
      <c r="LBE127" s="128"/>
      <c r="LBF127" s="128"/>
      <c r="LBG127" s="128"/>
      <c r="LBH127" s="128"/>
      <c r="LBI127" s="128"/>
      <c r="LBJ127" s="128"/>
      <c r="LBK127" s="128"/>
      <c r="LBL127" s="128"/>
      <c r="LBM127" s="128"/>
      <c r="LKM127" s="128"/>
      <c r="LKN127" s="128"/>
      <c r="LKV127" s="128"/>
      <c r="LKW127" s="128"/>
      <c r="LKX127" s="128"/>
      <c r="LKY127" s="128"/>
      <c r="LKZ127" s="128"/>
      <c r="LLA127" s="128"/>
      <c r="LLB127" s="128"/>
      <c r="LLC127" s="128"/>
      <c r="LLD127" s="128"/>
      <c r="LLE127" s="128"/>
      <c r="LLF127" s="128"/>
      <c r="LLG127" s="128"/>
      <c r="LLH127" s="128"/>
      <c r="LLI127" s="128"/>
      <c r="LUI127" s="128"/>
      <c r="LUJ127" s="128"/>
      <c r="LUR127" s="128"/>
      <c r="LUS127" s="128"/>
      <c r="LUT127" s="128"/>
      <c r="LUU127" s="128"/>
      <c r="LUV127" s="128"/>
      <c r="LUW127" s="128"/>
      <c r="LUX127" s="128"/>
      <c r="LUY127" s="128"/>
      <c r="LUZ127" s="128"/>
      <c r="LVA127" s="128"/>
      <c r="LVB127" s="128"/>
      <c r="LVC127" s="128"/>
      <c r="LVD127" s="128"/>
      <c r="LVE127" s="128"/>
      <c r="MEE127" s="128"/>
      <c r="MEF127" s="128"/>
      <c r="MEN127" s="128"/>
      <c r="MEO127" s="128"/>
      <c r="MEP127" s="128"/>
      <c r="MEQ127" s="128"/>
      <c r="MER127" s="128"/>
      <c r="MES127" s="128"/>
      <c r="MET127" s="128"/>
      <c r="MEU127" s="128"/>
      <c r="MEV127" s="128"/>
      <c r="MEW127" s="128"/>
      <c r="MEX127" s="128"/>
      <c r="MEY127" s="128"/>
      <c r="MEZ127" s="128"/>
      <c r="MFA127" s="128"/>
      <c r="MOA127" s="128"/>
      <c r="MOB127" s="128"/>
      <c r="MOJ127" s="128"/>
      <c r="MOK127" s="128"/>
      <c r="MOL127" s="128"/>
      <c r="MOM127" s="128"/>
      <c r="MON127" s="128"/>
      <c r="MOO127" s="128"/>
      <c r="MOP127" s="128"/>
      <c r="MOQ127" s="128"/>
      <c r="MOR127" s="128"/>
      <c r="MOS127" s="128"/>
      <c r="MOT127" s="128"/>
      <c r="MOU127" s="128"/>
      <c r="MOV127" s="128"/>
      <c r="MOW127" s="128"/>
      <c r="MXW127" s="128"/>
      <c r="MXX127" s="128"/>
      <c r="MYF127" s="128"/>
      <c r="MYG127" s="128"/>
      <c r="MYH127" s="128"/>
      <c r="MYI127" s="128"/>
      <c r="MYJ127" s="128"/>
      <c r="MYK127" s="128"/>
      <c r="MYL127" s="128"/>
      <c r="MYM127" s="128"/>
      <c r="MYN127" s="128"/>
      <c r="MYO127" s="128"/>
      <c r="MYP127" s="128"/>
      <c r="MYQ127" s="128"/>
      <c r="MYR127" s="128"/>
      <c r="MYS127" s="128"/>
      <c r="NHS127" s="128"/>
      <c r="NHT127" s="128"/>
      <c r="NIB127" s="128"/>
      <c r="NIC127" s="128"/>
      <c r="NID127" s="128"/>
      <c r="NIE127" s="128"/>
      <c r="NIF127" s="128"/>
      <c r="NIG127" s="128"/>
      <c r="NIH127" s="128"/>
      <c r="NII127" s="128"/>
      <c r="NIJ127" s="128"/>
      <c r="NIK127" s="128"/>
      <c r="NIL127" s="128"/>
      <c r="NIM127" s="128"/>
      <c r="NIN127" s="128"/>
      <c r="NIO127" s="128"/>
      <c r="NRO127" s="128"/>
      <c r="NRP127" s="128"/>
      <c r="NRX127" s="128"/>
      <c r="NRY127" s="128"/>
      <c r="NRZ127" s="128"/>
      <c r="NSA127" s="128"/>
      <c r="NSB127" s="128"/>
      <c r="NSC127" s="128"/>
      <c r="NSD127" s="128"/>
      <c r="NSE127" s="128"/>
      <c r="NSF127" s="128"/>
      <c r="NSG127" s="128"/>
      <c r="NSH127" s="128"/>
      <c r="NSI127" s="128"/>
      <c r="NSJ127" s="128"/>
      <c r="NSK127" s="128"/>
      <c r="OBK127" s="128"/>
      <c r="OBL127" s="128"/>
      <c r="OBT127" s="128"/>
      <c r="OBU127" s="128"/>
      <c r="OBV127" s="128"/>
      <c r="OBW127" s="128"/>
      <c r="OBX127" s="128"/>
      <c r="OBY127" s="128"/>
      <c r="OBZ127" s="128"/>
      <c r="OCA127" s="128"/>
      <c r="OCB127" s="128"/>
      <c r="OCC127" s="128"/>
      <c r="OCD127" s="128"/>
      <c r="OCE127" s="128"/>
      <c r="OCF127" s="128"/>
      <c r="OCG127" s="128"/>
      <c r="OLG127" s="128"/>
      <c r="OLH127" s="128"/>
      <c r="OLP127" s="128"/>
      <c r="OLQ127" s="128"/>
      <c r="OLR127" s="128"/>
      <c r="OLS127" s="128"/>
      <c r="OLT127" s="128"/>
      <c r="OLU127" s="128"/>
      <c r="OLV127" s="128"/>
      <c r="OLW127" s="128"/>
      <c r="OLX127" s="128"/>
      <c r="OLY127" s="128"/>
      <c r="OLZ127" s="128"/>
      <c r="OMA127" s="128"/>
      <c r="OMB127" s="128"/>
      <c r="OMC127" s="128"/>
      <c r="OVC127" s="128"/>
      <c r="OVD127" s="128"/>
      <c r="OVL127" s="128"/>
      <c r="OVM127" s="128"/>
      <c r="OVN127" s="128"/>
      <c r="OVO127" s="128"/>
      <c r="OVP127" s="128"/>
      <c r="OVQ127" s="128"/>
      <c r="OVR127" s="128"/>
      <c r="OVS127" s="128"/>
      <c r="OVT127" s="128"/>
      <c r="OVU127" s="128"/>
      <c r="OVV127" s="128"/>
      <c r="OVW127" s="128"/>
      <c r="OVX127" s="128"/>
      <c r="OVY127" s="128"/>
      <c r="PEY127" s="128"/>
      <c r="PEZ127" s="128"/>
      <c r="PFH127" s="128"/>
      <c r="PFI127" s="128"/>
      <c r="PFJ127" s="128"/>
      <c r="PFK127" s="128"/>
      <c r="PFL127" s="128"/>
      <c r="PFM127" s="128"/>
      <c r="PFN127" s="128"/>
      <c r="PFO127" s="128"/>
      <c r="PFP127" s="128"/>
      <c r="PFQ127" s="128"/>
      <c r="PFR127" s="128"/>
      <c r="PFS127" s="128"/>
      <c r="PFT127" s="128"/>
      <c r="PFU127" s="128"/>
      <c r="POU127" s="128"/>
      <c r="POV127" s="128"/>
      <c r="PPD127" s="128"/>
      <c r="PPE127" s="128"/>
      <c r="PPF127" s="128"/>
      <c r="PPG127" s="128"/>
      <c r="PPH127" s="128"/>
      <c r="PPI127" s="128"/>
      <c r="PPJ127" s="128"/>
      <c r="PPK127" s="128"/>
      <c r="PPL127" s="128"/>
      <c r="PPM127" s="128"/>
      <c r="PPN127" s="128"/>
      <c r="PPO127" s="128"/>
      <c r="PPP127" s="128"/>
      <c r="PPQ127" s="128"/>
      <c r="PYQ127" s="128"/>
      <c r="PYR127" s="128"/>
      <c r="PYZ127" s="128"/>
      <c r="PZA127" s="128"/>
      <c r="PZB127" s="128"/>
      <c r="PZC127" s="128"/>
      <c r="PZD127" s="128"/>
      <c r="PZE127" s="128"/>
      <c r="PZF127" s="128"/>
      <c r="PZG127" s="128"/>
      <c r="PZH127" s="128"/>
      <c r="PZI127" s="128"/>
      <c r="PZJ127" s="128"/>
      <c r="PZK127" s="128"/>
      <c r="PZL127" s="128"/>
      <c r="PZM127" s="128"/>
      <c r="QIM127" s="128"/>
      <c r="QIN127" s="128"/>
      <c r="QIV127" s="128"/>
      <c r="QIW127" s="128"/>
      <c r="QIX127" s="128"/>
      <c r="QIY127" s="128"/>
      <c r="QIZ127" s="128"/>
      <c r="QJA127" s="128"/>
      <c r="QJB127" s="128"/>
      <c r="QJC127" s="128"/>
      <c r="QJD127" s="128"/>
      <c r="QJE127" s="128"/>
      <c r="QJF127" s="128"/>
      <c r="QJG127" s="128"/>
      <c r="QJH127" s="128"/>
      <c r="QJI127" s="128"/>
      <c r="QSI127" s="128"/>
      <c r="QSJ127" s="128"/>
      <c r="QSR127" s="128"/>
      <c r="QSS127" s="128"/>
      <c r="QST127" s="128"/>
      <c r="QSU127" s="128"/>
      <c r="QSV127" s="128"/>
      <c r="QSW127" s="128"/>
      <c r="QSX127" s="128"/>
      <c r="QSY127" s="128"/>
      <c r="QSZ127" s="128"/>
      <c r="QTA127" s="128"/>
      <c r="QTB127" s="128"/>
      <c r="QTC127" s="128"/>
      <c r="QTD127" s="128"/>
      <c r="QTE127" s="128"/>
      <c r="RCE127" s="128"/>
      <c r="RCF127" s="128"/>
      <c r="RCN127" s="128"/>
      <c r="RCO127" s="128"/>
      <c r="RCP127" s="128"/>
      <c r="RCQ127" s="128"/>
      <c r="RCR127" s="128"/>
      <c r="RCS127" s="128"/>
      <c r="RCT127" s="128"/>
      <c r="RCU127" s="128"/>
      <c r="RCV127" s="128"/>
      <c r="RCW127" s="128"/>
      <c r="RCX127" s="128"/>
      <c r="RCY127" s="128"/>
      <c r="RCZ127" s="128"/>
      <c r="RDA127" s="128"/>
      <c r="RMA127" s="128"/>
      <c r="RMB127" s="128"/>
      <c r="RMJ127" s="128"/>
      <c r="RMK127" s="128"/>
      <c r="RML127" s="128"/>
      <c r="RMM127" s="128"/>
      <c r="RMN127" s="128"/>
      <c r="RMO127" s="128"/>
      <c r="RMP127" s="128"/>
      <c r="RMQ127" s="128"/>
      <c r="RMR127" s="128"/>
      <c r="RMS127" s="128"/>
      <c r="RMT127" s="128"/>
      <c r="RMU127" s="128"/>
      <c r="RMV127" s="128"/>
      <c r="RMW127" s="128"/>
      <c r="RVW127" s="128"/>
      <c r="RVX127" s="128"/>
      <c r="RWF127" s="128"/>
      <c r="RWG127" s="128"/>
      <c r="RWH127" s="128"/>
      <c r="RWI127" s="128"/>
      <c r="RWJ127" s="128"/>
      <c r="RWK127" s="128"/>
      <c r="RWL127" s="128"/>
      <c r="RWM127" s="128"/>
      <c r="RWN127" s="128"/>
      <c r="RWO127" s="128"/>
      <c r="RWP127" s="128"/>
      <c r="RWQ127" s="128"/>
      <c r="RWR127" s="128"/>
      <c r="RWS127" s="128"/>
      <c r="SFS127" s="128"/>
      <c r="SFT127" s="128"/>
      <c r="SGB127" s="128"/>
      <c r="SGC127" s="128"/>
      <c r="SGD127" s="128"/>
      <c r="SGE127" s="128"/>
      <c r="SGF127" s="128"/>
      <c r="SGG127" s="128"/>
      <c r="SGH127" s="128"/>
      <c r="SGI127" s="128"/>
      <c r="SGJ127" s="128"/>
      <c r="SGK127" s="128"/>
      <c r="SGL127" s="128"/>
      <c r="SGM127" s="128"/>
      <c r="SGN127" s="128"/>
      <c r="SGO127" s="128"/>
      <c r="SPO127" s="128"/>
      <c r="SPP127" s="128"/>
      <c r="SPX127" s="128"/>
      <c r="SPY127" s="128"/>
      <c r="SPZ127" s="128"/>
      <c r="SQA127" s="128"/>
      <c r="SQB127" s="128"/>
      <c r="SQC127" s="128"/>
      <c r="SQD127" s="128"/>
      <c r="SQE127" s="128"/>
      <c r="SQF127" s="128"/>
      <c r="SQG127" s="128"/>
      <c r="SQH127" s="128"/>
      <c r="SQI127" s="128"/>
      <c r="SQJ127" s="128"/>
      <c r="SQK127" s="128"/>
      <c r="SZK127" s="128"/>
      <c r="SZL127" s="128"/>
      <c r="SZT127" s="128"/>
      <c r="SZU127" s="128"/>
      <c r="SZV127" s="128"/>
      <c r="SZW127" s="128"/>
      <c r="SZX127" s="128"/>
      <c r="SZY127" s="128"/>
      <c r="SZZ127" s="128"/>
      <c r="TAA127" s="128"/>
      <c r="TAB127" s="128"/>
      <c r="TAC127" s="128"/>
      <c r="TAD127" s="128"/>
      <c r="TAE127" s="128"/>
      <c r="TAF127" s="128"/>
      <c r="TAG127" s="128"/>
      <c r="TJG127" s="128"/>
      <c r="TJH127" s="128"/>
      <c r="TJP127" s="128"/>
      <c r="TJQ127" s="128"/>
      <c r="TJR127" s="128"/>
      <c r="TJS127" s="128"/>
      <c r="TJT127" s="128"/>
      <c r="TJU127" s="128"/>
      <c r="TJV127" s="128"/>
      <c r="TJW127" s="128"/>
      <c r="TJX127" s="128"/>
      <c r="TJY127" s="128"/>
      <c r="TJZ127" s="128"/>
      <c r="TKA127" s="128"/>
      <c r="TKB127" s="128"/>
      <c r="TKC127" s="128"/>
      <c r="TTC127" s="128"/>
      <c r="TTD127" s="128"/>
      <c r="TTL127" s="128"/>
      <c r="TTM127" s="128"/>
      <c r="TTN127" s="128"/>
      <c r="TTO127" s="128"/>
      <c r="TTP127" s="128"/>
      <c r="TTQ127" s="128"/>
      <c r="TTR127" s="128"/>
      <c r="TTS127" s="128"/>
      <c r="TTT127" s="128"/>
      <c r="TTU127" s="128"/>
      <c r="TTV127" s="128"/>
      <c r="TTW127" s="128"/>
      <c r="TTX127" s="128"/>
      <c r="TTY127" s="128"/>
      <c r="UCY127" s="128"/>
      <c r="UCZ127" s="128"/>
      <c r="UDH127" s="128"/>
      <c r="UDI127" s="128"/>
      <c r="UDJ127" s="128"/>
      <c r="UDK127" s="128"/>
      <c r="UDL127" s="128"/>
      <c r="UDM127" s="128"/>
      <c r="UDN127" s="128"/>
      <c r="UDO127" s="128"/>
      <c r="UDP127" s="128"/>
      <c r="UDQ127" s="128"/>
      <c r="UDR127" s="128"/>
      <c r="UDS127" s="128"/>
      <c r="UDT127" s="128"/>
      <c r="UDU127" s="128"/>
      <c r="UMU127" s="128"/>
      <c r="UMV127" s="128"/>
      <c r="UND127" s="128"/>
      <c r="UNE127" s="128"/>
      <c r="UNF127" s="128"/>
      <c r="UNG127" s="128"/>
      <c r="UNH127" s="128"/>
      <c r="UNI127" s="128"/>
      <c r="UNJ127" s="128"/>
      <c r="UNK127" s="128"/>
      <c r="UNL127" s="128"/>
      <c r="UNM127" s="128"/>
      <c r="UNN127" s="128"/>
      <c r="UNO127" s="128"/>
      <c r="UNP127" s="128"/>
      <c r="UNQ127" s="128"/>
      <c r="UWQ127" s="128"/>
      <c r="UWR127" s="128"/>
      <c r="UWZ127" s="128"/>
      <c r="UXA127" s="128"/>
      <c r="UXB127" s="128"/>
      <c r="UXC127" s="128"/>
      <c r="UXD127" s="128"/>
      <c r="UXE127" s="128"/>
      <c r="UXF127" s="128"/>
      <c r="UXG127" s="128"/>
      <c r="UXH127" s="128"/>
      <c r="UXI127" s="128"/>
      <c r="UXJ127" s="128"/>
      <c r="UXK127" s="128"/>
      <c r="UXL127" s="128"/>
      <c r="UXM127" s="128"/>
      <c r="VGM127" s="128"/>
      <c r="VGN127" s="128"/>
      <c r="VGV127" s="128"/>
      <c r="VGW127" s="128"/>
      <c r="VGX127" s="128"/>
      <c r="VGY127" s="128"/>
      <c r="VGZ127" s="128"/>
      <c r="VHA127" s="128"/>
      <c r="VHB127" s="128"/>
      <c r="VHC127" s="128"/>
      <c r="VHD127" s="128"/>
      <c r="VHE127" s="128"/>
      <c r="VHF127" s="128"/>
      <c r="VHG127" s="128"/>
      <c r="VHH127" s="128"/>
      <c r="VHI127" s="128"/>
      <c r="VQI127" s="128"/>
      <c r="VQJ127" s="128"/>
      <c r="VQR127" s="128"/>
      <c r="VQS127" s="128"/>
      <c r="VQT127" s="128"/>
      <c r="VQU127" s="128"/>
      <c r="VQV127" s="128"/>
      <c r="VQW127" s="128"/>
      <c r="VQX127" s="128"/>
      <c r="VQY127" s="128"/>
      <c r="VQZ127" s="128"/>
      <c r="VRA127" s="128"/>
      <c r="VRB127" s="128"/>
      <c r="VRC127" s="128"/>
      <c r="VRD127" s="128"/>
      <c r="VRE127" s="128"/>
      <c r="WAE127" s="128"/>
      <c r="WAF127" s="128"/>
      <c r="WAN127" s="128"/>
      <c r="WAO127" s="128"/>
      <c r="WAP127" s="128"/>
      <c r="WAQ127" s="128"/>
      <c r="WAR127" s="128"/>
      <c r="WAS127" s="128"/>
      <c r="WAT127" s="128"/>
      <c r="WAU127" s="128"/>
      <c r="WAV127" s="128"/>
      <c r="WAW127" s="128"/>
      <c r="WAX127" s="128"/>
      <c r="WAY127" s="128"/>
      <c r="WAZ127" s="128"/>
      <c r="WBA127" s="128"/>
      <c r="WKA127" s="128"/>
      <c r="WKB127" s="128"/>
      <c r="WKJ127" s="128"/>
      <c r="WKK127" s="128"/>
      <c r="WKL127" s="128"/>
      <c r="WKM127" s="128"/>
      <c r="WKN127" s="128"/>
      <c r="WKO127" s="128"/>
      <c r="WKP127" s="128"/>
      <c r="WKQ127" s="128"/>
      <c r="WKR127" s="128"/>
      <c r="WKS127" s="128"/>
      <c r="WKT127" s="128"/>
      <c r="WKU127" s="128"/>
      <c r="WKV127" s="128"/>
      <c r="WKW127" s="128"/>
      <c r="WTW127" s="128"/>
      <c r="WTX127" s="128"/>
      <c r="WUF127" s="128"/>
      <c r="WUG127" s="128"/>
      <c r="WUH127" s="128"/>
      <c r="WUI127" s="128"/>
      <c r="WUJ127" s="128"/>
      <c r="WUK127" s="128"/>
      <c r="WUL127" s="128"/>
      <c r="WUM127" s="128"/>
      <c r="WUN127" s="128"/>
      <c r="WUO127" s="128"/>
      <c r="WUP127" s="128"/>
      <c r="WUQ127" s="128"/>
      <c r="WUR127" s="128"/>
      <c r="WUS127" s="128"/>
    </row>
    <row r="128" spans="1:1009 1243:2033 2267:3057 3291:4081 4315:5105 5339:6129 6363:7153 7387:8177 8411:9201 9435:10225 10459:11249 11483:12273 12507:13297 13531:14321 14555:15345 15579:16113" s="120" customFormat="1" ht="47.25" outlineLevel="1">
      <c r="A128" s="137"/>
      <c r="B128" s="263" t="s">
        <v>430</v>
      </c>
      <c r="C128" s="248"/>
      <c r="D128" s="258">
        <v>3451.5830000000001</v>
      </c>
      <c r="E128" s="258"/>
      <c r="F128" s="258">
        <v>3451.5830000000001</v>
      </c>
      <c r="G128" s="245">
        <v>0</v>
      </c>
      <c r="H128" s="229">
        <f t="shared" si="6"/>
        <v>0</v>
      </c>
      <c r="I128" s="247"/>
      <c r="J128" s="247"/>
      <c r="K128" s="247"/>
      <c r="L128" s="247"/>
      <c r="M128" s="248"/>
      <c r="HK128" s="129"/>
      <c r="HL128" s="129"/>
      <c r="HT128" s="129"/>
      <c r="HU128" s="129"/>
      <c r="HV128" s="129"/>
      <c r="HW128" s="129"/>
      <c r="HX128" s="129"/>
      <c r="HY128" s="129"/>
      <c r="HZ128" s="129"/>
      <c r="IA128" s="129"/>
      <c r="IB128" s="129"/>
      <c r="IC128" s="129"/>
      <c r="ID128" s="129"/>
      <c r="IE128" s="129"/>
      <c r="IF128" s="129"/>
      <c r="IG128" s="129"/>
      <c r="RG128" s="129"/>
      <c r="RH128" s="129"/>
      <c r="RP128" s="129"/>
      <c r="RQ128" s="129"/>
      <c r="RR128" s="129"/>
      <c r="RS128" s="129"/>
      <c r="RT128" s="129"/>
      <c r="RU128" s="129"/>
      <c r="RV128" s="129"/>
      <c r="RW128" s="129"/>
      <c r="RX128" s="129"/>
      <c r="RY128" s="129"/>
      <c r="RZ128" s="129"/>
      <c r="SA128" s="129"/>
      <c r="SB128" s="129"/>
      <c r="SC128" s="129"/>
      <c r="ABC128" s="129"/>
      <c r="ABD128" s="129"/>
      <c r="ABL128" s="129"/>
      <c r="ABM128" s="129"/>
      <c r="ABN128" s="129"/>
      <c r="ABO128" s="129"/>
      <c r="ABP128" s="129"/>
      <c r="ABQ128" s="129"/>
      <c r="ABR128" s="129"/>
      <c r="ABS128" s="129"/>
      <c r="ABT128" s="129"/>
      <c r="ABU128" s="129"/>
      <c r="ABV128" s="129"/>
      <c r="ABW128" s="129"/>
      <c r="ABX128" s="129"/>
      <c r="ABY128" s="129"/>
      <c r="AKY128" s="129"/>
      <c r="AKZ128" s="129"/>
      <c r="ALH128" s="129"/>
      <c r="ALI128" s="129"/>
      <c r="ALJ128" s="129"/>
      <c r="ALK128" s="129"/>
      <c r="ALL128" s="129"/>
      <c r="ALM128" s="129"/>
      <c r="ALN128" s="129"/>
      <c r="ALO128" s="129"/>
      <c r="ALP128" s="129"/>
      <c r="ALQ128" s="129"/>
      <c r="ALR128" s="129"/>
      <c r="ALS128" s="129"/>
      <c r="ALT128" s="129"/>
      <c r="ALU128" s="129"/>
      <c r="AUU128" s="129"/>
      <c r="AUV128" s="129"/>
      <c r="AVD128" s="129"/>
      <c r="AVE128" s="129"/>
      <c r="AVF128" s="129"/>
      <c r="AVG128" s="129"/>
      <c r="AVH128" s="129"/>
      <c r="AVI128" s="129"/>
      <c r="AVJ128" s="129"/>
      <c r="AVK128" s="129"/>
      <c r="AVL128" s="129"/>
      <c r="AVM128" s="129"/>
      <c r="AVN128" s="129"/>
      <c r="AVO128" s="129"/>
      <c r="AVP128" s="129"/>
      <c r="AVQ128" s="129"/>
      <c r="BEQ128" s="129"/>
      <c r="BER128" s="129"/>
      <c r="BEZ128" s="129"/>
      <c r="BFA128" s="129"/>
      <c r="BFB128" s="129"/>
      <c r="BFC128" s="129"/>
      <c r="BFD128" s="129"/>
      <c r="BFE128" s="129"/>
      <c r="BFF128" s="129"/>
      <c r="BFG128" s="129"/>
      <c r="BFH128" s="129"/>
      <c r="BFI128" s="129"/>
      <c r="BFJ128" s="129"/>
      <c r="BFK128" s="129"/>
      <c r="BFL128" s="129"/>
      <c r="BFM128" s="129"/>
      <c r="BOM128" s="129"/>
      <c r="BON128" s="129"/>
      <c r="BOV128" s="129"/>
      <c r="BOW128" s="129"/>
      <c r="BOX128" s="129"/>
      <c r="BOY128" s="129"/>
      <c r="BOZ128" s="129"/>
      <c r="BPA128" s="129"/>
      <c r="BPB128" s="129"/>
      <c r="BPC128" s="129"/>
      <c r="BPD128" s="129"/>
      <c r="BPE128" s="129"/>
      <c r="BPF128" s="129"/>
      <c r="BPG128" s="129"/>
      <c r="BPH128" s="129"/>
      <c r="BPI128" s="129"/>
      <c r="BYI128" s="129"/>
      <c r="BYJ128" s="129"/>
      <c r="BYR128" s="129"/>
      <c r="BYS128" s="129"/>
      <c r="BYT128" s="129"/>
      <c r="BYU128" s="129"/>
      <c r="BYV128" s="129"/>
      <c r="BYW128" s="129"/>
      <c r="BYX128" s="129"/>
      <c r="BYY128" s="129"/>
      <c r="BYZ128" s="129"/>
      <c r="BZA128" s="129"/>
      <c r="BZB128" s="129"/>
      <c r="BZC128" s="129"/>
      <c r="BZD128" s="129"/>
      <c r="BZE128" s="129"/>
      <c r="CIE128" s="129"/>
      <c r="CIF128" s="129"/>
      <c r="CIN128" s="129"/>
      <c r="CIO128" s="129"/>
      <c r="CIP128" s="129"/>
      <c r="CIQ128" s="129"/>
      <c r="CIR128" s="129"/>
      <c r="CIS128" s="129"/>
      <c r="CIT128" s="129"/>
      <c r="CIU128" s="129"/>
      <c r="CIV128" s="129"/>
      <c r="CIW128" s="129"/>
      <c r="CIX128" s="129"/>
      <c r="CIY128" s="129"/>
      <c r="CIZ128" s="129"/>
      <c r="CJA128" s="129"/>
      <c r="CSA128" s="129"/>
      <c r="CSB128" s="129"/>
      <c r="CSJ128" s="129"/>
      <c r="CSK128" s="129"/>
      <c r="CSL128" s="129"/>
      <c r="CSM128" s="129"/>
      <c r="CSN128" s="129"/>
      <c r="CSO128" s="129"/>
      <c r="CSP128" s="129"/>
      <c r="CSQ128" s="129"/>
      <c r="CSR128" s="129"/>
      <c r="CSS128" s="129"/>
      <c r="CST128" s="129"/>
      <c r="CSU128" s="129"/>
      <c r="CSV128" s="129"/>
      <c r="CSW128" s="129"/>
      <c r="DBW128" s="129"/>
      <c r="DBX128" s="129"/>
      <c r="DCF128" s="129"/>
      <c r="DCG128" s="129"/>
      <c r="DCH128" s="129"/>
      <c r="DCI128" s="129"/>
      <c r="DCJ128" s="129"/>
      <c r="DCK128" s="129"/>
      <c r="DCL128" s="129"/>
      <c r="DCM128" s="129"/>
      <c r="DCN128" s="129"/>
      <c r="DCO128" s="129"/>
      <c r="DCP128" s="129"/>
      <c r="DCQ128" s="129"/>
      <c r="DCR128" s="129"/>
      <c r="DCS128" s="129"/>
      <c r="DLS128" s="129"/>
      <c r="DLT128" s="129"/>
      <c r="DMB128" s="129"/>
      <c r="DMC128" s="129"/>
      <c r="DMD128" s="129"/>
      <c r="DME128" s="129"/>
      <c r="DMF128" s="129"/>
      <c r="DMG128" s="129"/>
      <c r="DMH128" s="129"/>
      <c r="DMI128" s="129"/>
      <c r="DMJ128" s="129"/>
      <c r="DMK128" s="129"/>
      <c r="DML128" s="129"/>
      <c r="DMM128" s="129"/>
      <c r="DMN128" s="129"/>
      <c r="DMO128" s="129"/>
      <c r="DVO128" s="129"/>
      <c r="DVP128" s="129"/>
      <c r="DVX128" s="129"/>
      <c r="DVY128" s="129"/>
      <c r="DVZ128" s="129"/>
      <c r="DWA128" s="129"/>
      <c r="DWB128" s="129"/>
      <c r="DWC128" s="129"/>
      <c r="DWD128" s="129"/>
      <c r="DWE128" s="129"/>
      <c r="DWF128" s="129"/>
      <c r="DWG128" s="129"/>
      <c r="DWH128" s="129"/>
      <c r="DWI128" s="129"/>
      <c r="DWJ128" s="129"/>
      <c r="DWK128" s="129"/>
      <c r="EFK128" s="129"/>
      <c r="EFL128" s="129"/>
      <c r="EFT128" s="129"/>
      <c r="EFU128" s="129"/>
      <c r="EFV128" s="129"/>
      <c r="EFW128" s="129"/>
      <c r="EFX128" s="129"/>
      <c r="EFY128" s="129"/>
      <c r="EFZ128" s="129"/>
      <c r="EGA128" s="129"/>
      <c r="EGB128" s="129"/>
      <c r="EGC128" s="129"/>
      <c r="EGD128" s="129"/>
      <c r="EGE128" s="129"/>
      <c r="EGF128" s="129"/>
      <c r="EGG128" s="129"/>
      <c r="EPG128" s="129"/>
      <c r="EPH128" s="129"/>
      <c r="EPP128" s="129"/>
      <c r="EPQ128" s="129"/>
      <c r="EPR128" s="129"/>
      <c r="EPS128" s="129"/>
      <c r="EPT128" s="129"/>
      <c r="EPU128" s="129"/>
      <c r="EPV128" s="129"/>
      <c r="EPW128" s="129"/>
      <c r="EPX128" s="129"/>
      <c r="EPY128" s="129"/>
      <c r="EPZ128" s="129"/>
      <c r="EQA128" s="129"/>
      <c r="EQB128" s="129"/>
      <c r="EQC128" s="129"/>
      <c r="EZC128" s="129"/>
      <c r="EZD128" s="129"/>
      <c r="EZL128" s="129"/>
      <c r="EZM128" s="129"/>
      <c r="EZN128" s="129"/>
      <c r="EZO128" s="129"/>
      <c r="EZP128" s="129"/>
      <c r="EZQ128" s="129"/>
      <c r="EZR128" s="129"/>
      <c r="EZS128" s="129"/>
      <c r="EZT128" s="129"/>
      <c r="EZU128" s="129"/>
      <c r="EZV128" s="129"/>
      <c r="EZW128" s="129"/>
      <c r="EZX128" s="129"/>
      <c r="EZY128" s="129"/>
      <c r="FIY128" s="129"/>
      <c r="FIZ128" s="129"/>
      <c r="FJH128" s="129"/>
      <c r="FJI128" s="129"/>
      <c r="FJJ128" s="129"/>
      <c r="FJK128" s="129"/>
      <c r="FJL128" s="129"/>
      <c r="FJM128" s="129"/>
      <c r="FJN128" s="129"/>
      <c r="FJO128" s="129"/>
      <c r="FJP128" s="129"/>
      <c r="FJQ128" s="129"/>
      <c r="FJR128" s="129"/>
      <c r="FJS128" s="129"/>
      <c r="FJT128" s="129"/>
      <c r="FJU128" s="129"/>
      <c r="FSU128" s="129"/>
      <c r="FSV128" s="129"/>
      <c r="FTD128" s="129"/>
      <c r="FTE128" s="129"/>
      <c r="FTF128" s="129"/>
      <c r="FTG128" s="129"/>
      <c r="FTH128" s="129"/>
      <c r="FTI128" s="129"/>
      <c r="FTJ128" s="129"/>
      <c r="FTK128" s="129"/>
      <c r="FTL128" s="129"/>
      <c r="FTM128" s="129"/>
      <c r="FTN128" s="129"/>
      <c r="FTO128" s="129"/>
      <c r="FTP128" s="129"/>
      <c r="FTQ128" s="129"/>
      <c r="GCQ128" s="129"/>
      <c r="GCR128" s="129"/>
      <c r="GCZ128" s="129"/>
      <c r="GDA128" s="129"/>
      <c r="GDB128" s="129"/>
      <c r="GDC128" s="129"/>
      <c r="GDD128" s="129"/>
      <c r="GDE128" s="129"/>
      <c r="GDF128" s="129"/>
      <c r="GDG128" s="129"/>
      <c r="GDH128" s="129"/>
      <c r="GDI128" s="129"/>
      <c r="GDJ128" s="129"/>
      <c r="GDK128" s="129"/>
      <c r="GDL128" s="129"/>
      <c r="GDM128" s="129"/>
      <c r="GMM128" s="129"/>
      <c r="GMN128" s="129"/>
      <c r="GMV128" s="129"/>
      <c r="GMW128" s="129"/>
      <c r="GMX128" s="129"/>
      <c r="GMY128" s="129"/>
      <c r="GMZ128" s="129"/>
      <c r="GNA128" s="129"/>
      <c r="GNB128" s="129"/>
      <c r="GNC128" s="129"/>
      <c r="GND128" s="129"/>
      <c r="GNE128" s="129"/>
      <c r="GNF128" s="129"/>
      <c r="GNG128" s="129"/>
      <c r="GNH128" s="129"/>
      <c r="GNI128" s="129"/>
      <c r="GWI128" s="129"/>
      <c r="GWJ128" s="129"/>
      <c r="GWR128" s="129"/>
      <c r="GWS128" s="129"/>
      <c r="GWT128" s="129"/>
      <c r="GWU128" s="129"/>
      <c r="GWV128" s="129"/>
      <c r="GWW128" s="129"/>
      <c r="GWX128" s="129"/>
      <c r="GWY128" s="129"/>
      <c r="GWZ128" s="129"/>
      <c r="GXA128" s="129"/>
      <c r="GXB128" s="129"/>
      <c r="GXC128" s="129"/>
      <c r="GXD128" s="129"/>
      <c r="GXE128" s="129"/>
      <c r="HGE128" s="129"/>
      <c r="HGF128" s="129"/>
      <c r="HGN128" s="129"/>
      <c r="HGO128" s="129"/>
      <c r="HGP128" s="129"/>
      <c r="HGQ128" s="129"/>
      <c r="HGR128" s="129"/>
      <c r="HGS128" s="129"/>
      <c r="HGT128" s="129"/>
      <c r="HGU128" s="129"/>
      <c r="HGV128" s="129"/>
      <c r="HGW128" s="129"/>
      <c r="HGX128" s="129"/>
      <c r="HGY128" s="129"/>
      <c r="HGZ128" s="129"/>
      <c r="HHA128" s="129"/>
      <c r="HQA128" s="129"/>
      <c r="HQB128" s="129"/>
      <c r="HQJ128" s="129"/>
      <c r="HQK128" s="129"/>
      <c r="HQL128" s="129"/>
      <c r="HQM128" s="129"/>
      <c r="HQN128" s="129"/>
      <c r="HQO128" s="129"/>
      <c r="HQP128" s="129"/>
      <c r="HQQ128" s="129"/>
      <c r="HQR128" s="129"/>
      <c r="HQS128" s="129"/>
      <c r="HQT128" s="129"/>
      <c r="HQU128" s="129"/>
      <c r="HQV128" s="129"/>
      <c r="HQW128" s="129"/>
      <c r="HZW128" s="129"/>
      <c r="HZX128" s="129"/>
      <c r="IAF128" s="129"/>
      <c r="IAG128" s="129"/>
      <c r="IAH128" s="129"/>
      <c r="IAI128" s="129"/>
      <c r="IAJ128" s="129"/>
      <c r="IAK128" s="129"/>
      <c r="IAL128" s="129"/>
      <c r="IAM128" s="129"/>
      <c r="IAN128" s="129"/>
      <c r="IAO128" s="129"/>
      <c r="IAP128" s="129"/>
      <c r="IAQ128" s="129"/>
      <c r="IAR128" s="129"/>
      <c r="IAS128" s="129"/>
      <c r="IJS128" s="129"/>
      <c r="IJT128" s="129"/>
      <c r="IKB128" s="129"/>
      <c r="IKC128" s="129"/>
      <c r="IKD128" s="129"/>
      <c r="IKE128" s="129"/>
      <c r="IKF128" s="129"/>
      <c r="IKG128" s="129"/>
      <c r="IKH128" s="129"/>
      <c r="IKI128" s="129"/>
      <c r="IKJ128" s="129"/>
      <c r="IKK128" s="129"/>
      <c r="IKL128" s="129"/>
      <c r="IKM128" s="129"/>
      <c r="IKN128" s="129"/>
      <c r="IKO128" s="129"/>
      <c r="ITO128" s="129"/>
      <c r="ITP128" s="129"/>
      <c r="ITX128" s="129"/>
      <c r="ITY128" s="129"/>
      <c r="ITZ128" s="129"/>
      <c r="IUA128" s="129"/>
      <c r="IUB128" s="129"/>
      <c r="IUC128" s="129"/>
      <c r="IUD128" s="129"/>
      <c r="IUE128" s="129"/>
      <c r="IUF128" s="129"/>
      <c r="IUG128" s="129"/>
      <c r="IUH128" s="129"/>
      <c r="IUI128" s="129"/>
      <c r="IUJ128" s="129"/>
      <c r="IUK128" s="129"/>
      <c r="JDK128" s="129"/>
      <c r="JDL128" s="129"/>
      <c r="JDT128" s="129"/>
      <c r="JDU128" s="129"/>
      <c r="JDV128" s="129"/>
      <c r="JDW128" s="129"/>
      <c r="JDX128" s="129"/>
      <c r="JDY128" s="129"/>
      <c r="JDZ128" s="129"/>
      <c r="JEA128" s="129"/>
      <c r="JEB128" s="129"/>
      <c r="JEC128" s="129"/>
      <c r="JED128" s="129"/>
      <c r="JEE128" s="129"/>
      <c r="JEF128" s="129"/>
      <c r="JEG128" s="129"/>
      <c r="JNG128" s="129"/>
      <c r="JNH128" s="129"/>
      <c r="JNP128" s="129"/>
      <c r="JNQ128" s="129"/>
      <c r="JNR128" s="129"/>
      <c r="JNS128" s="129"/>
      <c r="JNT128" s="129"/>
      <c r="JNU128" s="129"/>
      <c r="JNV128" s="129"/>
      <c r="JNW128" s="129"/>
      <c r="JNX128" s="129"/>
      <c r="JNY128" s="129"/>
      <c r="JNZ128" s="129"/>
      <c r="JOA128" s="129"/>
      <c r="JOB128" s="129"/>
      <c r="JOC128" s="129"/>
      <c r="JXC128" s="129"/>
      <c r="JXD128" s="129"/>
      <c r="JXL128" s="129"/>
      <c r="JXM128" s="129"/>
      <c r="JXN128" s="129"/>
      <c r="JXO128" s="129"/>
      <c r="JXP128" s="129"/>
      <c r="JXQ128" s="129"/>
      <c r="JXR128" s="129"/>
      <c r="JXS128" s="129"/>
      <c r="JXT128" s="129"/>
      <c r="JXU128" s="129"/>
      <c r="JXV128" s="129"/>
      <c r="JXW128" s="129"/>
      <c r="JXX128" s="129"/>
      <c r="JXY128" s="129"/>
      <c r="KGY128" s="129"/>
      <c r="KGZ128" s="129"/>
      <c r="KHH128" s="129"/>
      <c r="KHI128" s="129"/>
      <c r="KHJ128" s="129"/>
      <c r="KHK128" s="129"/>
      <c r="KHL128" s="129"/>
      <c r="KHM128" s="129"/>
      <c r="KHN128" s="129"/>
      <c r="KHO128" s="129"/>
      <c r="KHP128" s="129"/>
      <c r="KHQ128" s="129"/>
      <c r="KHR128" s="129"/>
      <c r="KHS128" s="129"/>
      <c r="KHT128" s="129"/>
      <c r="KHU128" s="129"/>
      <c r="KQU128" s="129"/>
      <c r="KQV128" s="129"/>
      <c r="KRD128" s="129"/>
      <c r="KRE128" s="129"/>
      <c r="KRF128" s="129"/>
      <c r="KRG128" s="129"/>
      <c r="KRH128" s="129"/>
      <c r="KRI128" s="129"/>
      <c r="KRJ128" s="129"/>
      <c r="KRK128" s="129"/>
      <c r="KRL128" s="129"/>
      <c r="KRM128" s="129"/>
      <c r="KRN128" s="129"/>
      <c r="KRO128" s="129"/>
      <c r="KRP128" s="129"/>
      <c r="KRQ128" s="129"/>
      <c r="LAQ128" s="129"/>
      <c r="LAR128" s="129"/>
      <c r="LAZ128" s="129"/>
      <c r="LBA128" s="129"/>
      <c r="LBB128" s="129"/>
      <c r="LBC128" s="129"/>
      <c r="LBD128" s="129"/>
      <c r="LBE128" s="129"/>
      <c r="LBF128" s="129"/>
      <c r="LBG128" s="129"/>
      <c r="LBH128" s="129"/>
      <c r="LBI128" s="129"/>
      <c r="LBJ128" s="129"/>
      <c r="LBK128" s="129"/>
      <c r="LBL128" s="129"/>
      <c r="LBM128" s="129"/>
      <c r="LKM128" s="129"/>
      <c r="LKN128" s="129"/>
      <c r="LKV128" s="129"/>
      <c r="LKW128" s="129"/>
      <c r="LKX128" s="129"/>
      <c r="LKY128" s="129"/>
      <c r="LKZ128" s="129"/>
      <c r="LLA128" s="129"/>
      <c r="LLB128" s="129"/>
      <c r="LLC128" s="129"/>
      <c r="LLD128" s="129"/>
      <c r="LLE128" s="129"/>
      <c r="LLF128" s="129"/>
      <c r="LLG128" s="129"/>
      <c r="LLH128" s="129"/>
      <c r="LLI128" s="129"/>
      <c r="LUI128" s="129"/>
      <c r="LUJ128" s="129"/>
      <c r="LUR128" s="129"/>
      <c r="LUS128" s="129"/>
      <c r="LUT128" s="129"/>
      <c r="LUU128" s="129"/>
      <c r="LUV128" s="129"/>
      <c r="LUW128" s="129"/>
      <c r="LUX128" s="129"/>
      <c r="LUY128" s="129"/>
      <c r="LUZ128" s="129"/>
      <c r="LVA128" s="129"/>
      <c r="LVB128" s="129"/>
      <c r="LVC128" s="129"/>
      <c r="LVD128" s="129"/>
      <c r="LVE128" s="129"/>
      <c r="MEE128" s="129"/>
      <c r="MEF128" s="129"/>
      <c r="MEN128" s="129"/>
      <c r="MEO128" s="129"/>
      <c r="MEP128" s="129"/>
      <c r="MEQ128" s="129"/>
      <c r="MER128" s="129"/>
      <c r="MES128" s="129"/>
      <c r="MET128" s="129"/>
      <c r="MEU128" s="129"/>
      <c r="MEV128" s="129"/>
      <c r="MEW128" s="129"/>
      <c r="MEX128" s="129"/>
      <c r="MEY128" s="129"/>
      <c r="MEZ128" s="129"/>
      <c r="MFA128" s="129"/>
      <c r="MOA128" s="129"/>
      <c r="MOB128" s="129"/>
      <c r="MOJ128" s="129"/>
      <c r="MOK128" s="129"/>
      <c r="MOL128" s="129"/>
      <c r="MOM128" s="129"/>
      <c r="MON128" s="129"/>
      <c r="MOO128" s="129"/>
      <c r="MOP128" s="129"/>
      <c r="MOQ128" s="129"/>
      <c r="MOR128" s="129"/>
      <c r="MOS128" s="129"/>
      <c r="MOT128" s="129"/>
      <c r="MOU128" s="129"/>
      <c r="MOV128" s="129"/>
      <c r="MOW128" s="129"/>
      <c r="MXW128" s="129"/>
      <c r="MXX128" s="129"/>
      <c r="MYF128" s="129"/>
      <c r="MYG128" s="129"/>
      <c r="MYH128" s="129"/>
      <c r="MYI128" s="129"/>
      <c r="MYJ128" s="129"/>
      <c r="MYK128" s="129"/>
      <c r="MYL128" s="129"/>
      <c r="MYM128" s="129"/>
      <c r="MYN128" s="129"/>
      <c r="MYO128" s="129"/>
      <c r="MYP128" s="129"/>
      <c r="MYQ128" s="129"/>
      <c r="MYR128" s="129"/>
      <c r="MYS128" s="129"/>
      <c r="NHS128" s="129"/>
      <c r="NHT128" s="129"/>
      <c r="NIB128" s="129"/>
      <c r="NIC128" s="129"/>
      <c r="NID128" s="129"/>
      <c r="NIE128" s="129"/>
      <c r="NIF128" s="129"/>
      <c r="NIG128" s="129"/>
      <c r="NIH128" s="129"/>
      <c r="NII128" s="129"/>
      <c r="NIJ128" s="129"/>
      <c r="NIK128" s="129"/>
      <c r="NIL128" s="129"/>
      <c r="NIM128" s="129"/>
      <c r="NIN128" s="129"/>
      <c r="NIO128" s="129"/>
      <c r="NRO128" s="129"/>
      <c r="NRP128" s="129"/>
      <c r="NRX128" s="129"/>
      <c r="NRY128" s="129"/>
      <c r="NRZ128" s="129"/>
      <c r="NSA128" s="129"/>
      <c r="NSB128" s="129"/>
      <c r="NSC128" s="129"/>
      <c r="NSD128" s="129"/>
      <c r="NSE128" s="129"/>
      <c r="NSF128" s="129"/>
      <c r="NSG128" s="129"/>
      <c r="NSH128" s="129"/>
      <c r="NSI128" s="129"/>
      <c r="NSJ128" s="129"/>
      <c r="NSK128" s="129"/>
      <c r="OBK128" s="129"/>
      <c r="OBL128" s="129"/>
      <c r="OBT128" s="129"/>
      <c r="OBU128" s="129"/>
      <c r="OBV128" s="129"/>
      <c r="OBW128" s="129"/>
      <c r="OBX128" s="129"/>
      <c r="OBY128" s="129"/>
      <c r="OBZ128" s="129"/>
      <c r="OCA128" s="129"/>
      <c r="OCB128" s="129"/>
      <c r="OCC128" s="129"/>
      <c r="OCD128" s="129"/>
      <c r="OCE128" s="129"/>
      <c r="OCF128" s="129"/>
      <c r="OCG128" s="129"/>
      <c r="OLG128" s="129"/>
      <c r="OLH128" s="129"/>
      <c r="OLP128" s="129"/>
      <c r="OLQ128" s="129"/>
      <c r="OLR128" s="129"/>
      <c r="OLS128" s="129"/>
      <c r="OLT128" s="129"/>
      <c r="OLU128" s="129"/>
      <c r="OLV128" s="129"/>
      <c r="OLW128" s="129"/>
      <c r="OLX128" s="129"/>
      <c r="OLY128" s="129"/>
      <c r="OLZ128" s="129"/>
      <c r="OMA128" s="129"/>
      <c r="OMB128" s="129"/>
      <c r="OMC128" s="129"/>
      <c r="OVC128" s="129"/>
      <c r="OVD128" s="129"/>
      <c r="OVL128" s="129"/>
      <c r="OVM128" s="129"/>
      <c r="OVN128" s="129"/>
      <c r="OVO128" s="129"/>
      <c r="OVP128" s="129"/>
      <c r="OVQ128" s="129"/>
      <c r="OVR128" s="129"/>
      <c r="OVS128" s="129"/>
      <c r="OVT128" s="129"/>
      <c r="OVU128" s="129"/>
      <c r="OVV128" s="129"/>
      <c r="OVW128" s="129"/>
      <c r="OVX128" s="129"/>
      <c r="OVY128" s="129"/>
      <c r="PEY128" s="129"/>
      <c r="PEZ128" s="129"/>
      <c r="PFH128" s="129"/>
      <c r="PFI128" s="129"/>
      <c r="PFJ128" s="129"/>
      <c r="PFK128" s="129"/>
      <c r="PFL128" s="129"/>
      <c r="PFM128" s="129"/>
      <c r="PFN128" s="129"/>
      <c r="PFO128" s="129"/>
      <c r="PFP128" s="129"/>
      <c r="PFQ128" s="129"/>
      <c r="PFR128" s="129"/>
      <c r="PFS128" s="129"/>
      <c r="PFT128" s="129"/>
      <c r="PFU128" s="129"/>
      <c r="POU128" s="129"/>
      <c r="POV128" s="129"/>
      <c r="PPD128" s="129"/>
      <c r="PPE128" s="129"/>
      <c r="PPF128" s="129"/>
      <c r="PPG128" s="129"/>
      <c r="PPH128" s="129"/>
      <c r="PPI128" s="129"/>
      <c r="PPJ128" s="129"/>
      <c r="PPK128" s="129"/>
      <c r="PPL128" s="129"/>
      <c r="PPM128" s="129"/>
      <c r="PPN128" s="129"/>
      <c r="PPO128" s="129"/>
      <c r="PPP128" s="129"/>
      <c r="PPQ128" s="129"/>
      <c r="PYQ128" s="129"/>
      <c r="PYR128" s="129"/>
      <c r="PYZ128" s="129"/>
      <c r="PZA128" s="129"/>
      <c r="PZB128" s="129"/>
      <c r="PZC128" s="129"/>
      <c r="PZD128" s="129"/>
      <c r="PZE128" s="129"/>
      <c r="PZF128" s="129"/>
      <c r="PZG128" s="129"/>
      <c r="PZH128" s="129"/>
      <c r="PZI128" s="129"/>
      <c r="PZJ128" s="129"/>
      <c r="PZK128" s="129"/>
      <c r="PZL128" s="129"/>
      <c r="PZM128" s="129"/>
      <c r="QIM128" s="129"/>
      <c r="QIN128" s="129"/>
      <c r="QIV128" s="129"/>
      <c r="QIW128" s="129"/>
      <c r="QIX128" s="129"/>
      <c r="QIY128" s="129"/>
      <c r="QIZ128" s="129"/>
      <c r="QJA128" s="129"/>
      <c r="QJB128" s="129"/>
      <c r="QJC128" s="129"/>
      <c r="QJD128" s="129"/>
      <c r="QJE128" s="129"/>
      <c r="QJF128" s="129"/>
      <c r="QJG128" s="129"/>
      <c r="QJH128" s="129"/>
      <c r="QJI128" s="129"/>
      <c r="QSI128" s="129"/>
      <c r="QSJ128" s="129"/>
      <c r="QSR128" s="129"/>
      <c r="QSS128" s="129"/>
      <c r="QST128" s="129"/>
      <c r="QSU128" s="129"/>
      <c r="QSV128" s="129"/>
      <c r="QSW128" s="129"/>
      <c r="QSX128" s="129"/>
      <c r="QSY128" s="129"/>
      <c r="QSZ128" s="129"/>
      <c r="QTA128" s="129"/>
      <c r="QTB128" s="129"/>
      <c r="QTC128" s="129"/>
      <c r="QTD128" s="129"/>
      <c r="QTE128" s="129"/>
      <c r="RCE128" s="129"/>
      <c r="RCF128" s="129"/>
      <c r="RCN128" s="129"/>
      <c r="RCO128" s="129"/>
      <c r="RCP128" s="129"/>
      <c r="RCQ128" s="129"/>
      <c r="RCR128" s="129"/>
      <c r="RCS128" s="129"/>
      <c r="RCT128" s="129"/>
      <c r="RCU128" s="129"/>
      <c r="RCV128" s="129"/>
      <c r="RCW128" s="129"/>
      <c r="RCX128" s="129"/>
      <c r="RCY128" s="129"/>
      <c r="RCZ128" s="129"/>
      <c r="RDA128" s="129"/>
      <c r="RMA128" s="129"/>
      <c r="RMB128" s="129"/>
      <c r="RMJ128" s="129"/>
      <c r="RMK128" s="129"/>
      <c r="RML128" s="129"/>
      <c r="RMM128" s="129"/>
      <c r="RMN128" s="129"/>
      <c r="RMO128" s="129"/>
      <c r="RMP128" s="129"/>
      <c r="RMQ128" s="129"/>
      <c r="RMR128" s="129"/>
      <c r="RMS128" s="129"/>
      <c r="RMT128" s="129"/>
      <c r="RMU128" s="129"/>
      <c r="RMV128" s="129"/>
      <c r="RMW128" s="129"/>
      <c r="RVW128" s="129"/>
      <c r="RVX128" s="129"/>
      <c r="RWF128" s="129"/>
      <c r="RWG128" s="129"/>
      <c r="RWH128" s="129"/>
      <c r="RWI128" s="129"/>
      <c r="RWJ128" s="129"/>
      <c r="RWK128" s="129"/>
      <c r="RWL128" s="129"/>
      <c r="RWM128" s="129"/>
      <c r="RWN128" s="129"/>
      <c r="RWO128" s="129"/>
      <c r="RWP128" s="129"/>
      <c r="RWQ128" s="129"/>
      <c r="RWR128" s="129"/>
      <c r="RWS128" s="129"/>
      <c r="SFS128" s="129"/>
      <c r="SFT128" s="129"/>
      <c r="SGB128" s="129"/>
      <c r="SGC128" s="129"/>
      <c r="SGD128" s="129"/>
      <c r="SGE128" s="129"/>
      <c r="SGF128" s="129"/>
      <c r="SGG128" s="129"/>
      <c r="SGH128" s="129"/>
      <c r="SGI128" s="129"/>
      <c r="SGJ128" s="129"/>
      <c r="SGK128" s="129"/>
      <c r="SGL128" s="129"/>
      <c r="SGM128" s="129"/>
      <c r="SGN128" s="129"/>
      <c r="SGO128" s="129"/>
      <c r="SPO128" s="129"/>
      <c r="SPP128" s="129"/>
      <c r="SPX128" s="129"/>
      <c r="SPY128" s="129"/>
      <c r="SPZ128" s="129"/>
      <c r="SQA128" s="129"/>
      <c r="SQB128" s="129"/>
      <c r="SQC128" s="129"/>
      <c r="SQD128" s="129"/>
      <c r="SQE128" s="129"/>
      <c r="SQF128" s="129"/>
      <c r="SQG128" s="129"/>
      <c r="SQH128" s="129"/>
      <c r="SQI128" s="129"/>
      <c r="SQJ128" s="129"/>
      <c r="SQK128" s="129"/>
      <c r="SZK128" s="129"/>
      <c r="SZL128" s="129"/>
      <c r="SZT128" s="129"/>
      <c r="SZU128" s="129"/>
      <c r="SZV128" s="129"/>
      <c r="SZW128" s="129"/>
      <c r="SZX128" s="129"/>
      <c r="SZY128" s="129"/>
      <c r="SZZ128" s="129"/>
      <c r="TAA128" s="129"/>
      <c r="TAB128" s="129"/>
      <c r="TAC128" s="129"/>
      <c r="TAD128" s="129"/>
      <c r="TAE128" s="129"/>
      <c r="TAF128" s="129"/>
      <c r="TAG128" s="129"/>
      <c r="TJG128" s="129"/>
      <c r="TJH128" s="129"/>
      <c r="TJP128" s="129"/>
      <c r="TJQ128" s="129"/>
      <c r="TJR128" s="129"/>
      <c r="TJS128" s="129"/>
      <c r="TJT128" s="129"/>
      <c r="TJU128" s="129"/>
      <c r="TJV128" s="129"/>
      <c r="TJW128" s="129"/>
      <c r="TJX128" s="129"/>
      <c r="TJY128" s="129"/>
      <c r="TJZ128" s="129"/>
      <c r="TKA128" s="129"/>
      <c r="TKB128" s="129"/>
      <c r="TKC128" s="129"/>
      <c r="TTC128" s="129"/>
      <c r="TTD128" s="129"/>
      <c r="TTL128" s="129"/>
      <c r="TTM128" s="129"/>
      <c r="TTN128" s="129"/>
      <c r="TTO128" s="129"/>
      <c r="TTP128" s="129"/>
      <c r="TTQ128" s="129"/>
      <c r="TTR128" s="129"/>
      <c r="TTS128" s="129"/>
      <c r="TTT128" s="129"/>
      <c r="TTU128" s="129"/>
      <c r="TTV128" s="129"/>
      <c r="TTW128" s="129"/>
      <c r="TTX128" s="129"/>
      <c r="TTY128" s="129"/>
      <c r="UCY128" s="129"/>
      <c r="UCZ128" s="129"/>
      <c r="UDH128" s="129"/>
      <c r="UDI128" s="129"/>
      <c r="UDJ128" s="129"/>
      <c r="UDK128" s="129"/>
      <c r="UDL128" s="129"/>
      <c r="UDM128" s="129"/>
      <c r="UDN128" s="129"/>
      <c r="UDO128" s="129"/>
      <c r="UDP128" s="129"/>
      <c r="UDQ128" s="129"/>
      <c r="UDR128" s="129"/>
      <c r="UDS128" s="129"/>
      <c r="UDT128" s="129"/>
      <c r="UDU128" s="129"/>
      <c r="UMU128" s="129"/>
      <c r="UMV128" s="129"/>
      <c r="UND128" s="129"/>
      <c r="UNE128" s="129"/>
      <c r="UNF128" s="129"/>
      <c r="UNG128" s="129"/>
      <c r="UNH128" s="129"/>
      <c r="UNI128" s="129"/>
      <c r="UNJ128" s="129"/>
      <c r="UNK128" s="129"/>
      <c r="UNL128" s="129"/>
      <c r="UNM128" s="129"/>
      <c r="UNN128" s="129"/>
      <c r="UNO128" s="129"/>
      <c r="UNP128" s="129"/>
      <c r="UNQ128" s="129"/>
      <c r="UWQ128" s="129"/>
      <c r="UWR128" s="129"/>
      <c r="UWZ128" s="129"/>
      <c r="UXA128" s="129"/>
      <c r="UXB128" s="129"/>
      <c r="UXC128" s="129"/>
      <c r="UXD128" s="129"/>
      <c r="UXE128" s="129"/>
      <c r="UXF128" s="129"/>
      <c r="UXG128" s="129"/>
      <c r="UXH128" s="129"/>
      <c r="UXI128" s="129"/>
      <c r="UXJ128" s="129"/>
      <c r="UXK128" s="129"/>
      <c r="UXL128" s="129"/>
      <c r="UXM128" s="129"/>
      <c r="VGM128" s="129"/>
      <c r="VGN128" s="129"/>
      <c r="VGV128" s="129"/>
      <c r="VGW128" s="129"/>
      <c r="VGX128" s="129"/>
      <c r="VGY128" s="129"/>
      <c r="VGZ128" s="129"/>
      <c r="VHA128" s="129"/>
      <c r="VHB128" s="129"/>
      <c r="VHC128" s="129"/>
      <c r="VHD128" s="129"/>
      <c r="VHE128" s="129"/>
      <c r="VHF128" s="129"/>
      <c r="VHG128" s="129"/>
      <c r="VHH128" s="129"/>
      <c r="VHI128" s="129"/>
      <c r="VQI128" s="129"/>
      <c r="VQJ128" s="129"/>
      <c r="VQR128" s="129"/>
      <c r="VQS128" s="129"/>
      <c r="VQT128" s="129"/>
      <c r="VQU128" s="129"/>
      <c r="VQV128" s="129"/>
      <c r="VQW128" s="129"/>
      <c r="VQX128" s="129"/>
      <c r="VQY128" s="129"/>
      <c r="VQZ128" s="129"/>
      <c r="VRA128" s="129"/>
      <c r="VRB128" s="129"/>
      <c r="VRC128" s="129"/>
      <c r="VRD128" s="129"/>
      <c r="VRE128" s="129"/>
      <c r="WAE128" s="129"/>
      <c r="WAF128" s="129"/>
      <c r="WAN128" s="129"/>
      <c r="WAO128" s="129"/>
      <c r="WAP128" s="129"/>
      <c r="WAQ128" s="129"/>
      <c r="WAR128" s="129"/>
      <c r="WAS128" s="129"/>
      <c r="WAT128" s="129"/>
      <c r="WAU128" s="129"/>
      <c r="WAV128" s="129"/>
      <c r="WAW128" s="129"/>
      <c r="WAX128" s="129"/>
      <c r="WAY128" s="129"/>
      <c r="WAZ128" s="129"/>
      <c r="WBA128" s="129"/>
      <c r="WKA128" s="129"/>
      <c r="WKB128" s="129"/>
      <c r="WKJ128" s="129"/>
      <c r="WKK128" s="129"/>
      <c r="WKL128" s="129"/>
      <c r="WKM128" s="129"/>
      <c r="WKN128" s="129"/>
      <c r="WKO128" s="129"/>
      <c r="WKP128" s="129"/>
      <c r="WKQ128" s="129"/>
      <c r="WKR128" s="129"/>
      <c r="WKS128" s="129"/>
      <c r="WKT128" s="129"/>
      <c r="WKU128" s="129"/>
      <c r="WKV128" s="129"/>
      <c r="WKW128" s="129"/>
      <c r="WTW128" s="129"/>
      <c r="WTX128" s="129"/>
      <c r="WUF128" s="129"/>
      <c r="WUG128" s="129"/>
      <c r="WUH128" s="129"/>
      <c r="WUI128" s="129"/>
      <c r="WUJ128" s="129"/>
      <c r="WUK128" s="129"/>
      <c r="WUL128" s="129"/>
      <c r="WUM128" s="129"/>
      <c r="WUN128" s="129"/>
      <c r="WUO128" s="129"/>
      <c r="WUP128" s="129"/>
      <c r="WUQ128" s="129"/>
      <c r="WUR128" s="129"/>
      <c r="WUS128" s="129"/>
    </row>
    <row r="129" spans="1:1009 1243:2033 2267:3057 3291:4081 4315:5105 5339:6129 6363:7153 7387:8177 8411:9201 9435:10225 10459:11249 11483:12273 12507:13297 13531:14321 14555:15345 15579:16113" s="120" customFormat="1" ht="31.5" outlineLevel="1">
      <c r="A129" s="137"/>
      <c r="B129" s="263" t="s">
        <v>431</v>
      </c>
      <c r="C129" s="248"/>
      <c r="D129" s="258">
        <v>355.45</v>
      </c>
      <c r="E129" s="257"/>
      <c r="F129" s="258">
        <v>355.45</v>
      </c>
      <c r="G129" s="245">
        <v>0</v>
      </c>
      <c r="H129" s="229">
        <f t="shared" si="6"/>
        <v>12.5</v>
      </c>
      <c r="I129" s="247"/>
      <c r="J129" s="288">
        <f>12500000/1000000</f>
        <v>12.5</v>
      </c>
      <c r="K129" s="247"/>
      <c r="L129" s="247"/>
      <c r="M129" s="248"/>
      <c r="HK129" s="129"/>
      <c r="HL129" s="129"/>
      <c r="HT129" s="129"/>
      <c r="HU129" s="129"/>
      <c r="HV129" s="129"/>
      <c r="HW129" s="129"/>
      <c r="HX129" s="129"/>
      <c r="HY129" s="129"/>
      <c r="HZ129" s="129"/>
      <c r="IA129" s="129"/>
      <c r="IB129" s="129"/>
      <c r="IC129" s="129"/>
      <c r="ID129" s="129"/>
      <c r="IE129" s="129"/>
      <c r="IF129" s="129"/>
      <c r="IG129" s="129"/>
      <c r="RG129" s="129"/>
      <c r="RH129" s="129"/>
      <c r="RP129" s="129"/>
      <c r="RQ129" s="129"/>
      <c r="RR129" s="129"/>
      <c r="RS129" s="129"/>
      <c r="RT129" s="129"/>
      <c r="RU129" s="129"/>
      <c r="RV129" s="129"/>
      <c r="RW129" s="129"/>
      <c r="RX129" s="129"/>
      <c r="RY129" s="129"/>
      <c r="RZ129" s="129"/>
      <c r="SA129" s="129"/>
      <c r="SB129" s="129"/>
      <c r="SC129" s="129"/>
      <c r="ABC129" s="129"/>
      <c r="ABD129" s="129"/>
      <c r="ABL129" s="129"/>
      <c r="ABM129" s="129"/>
      <c r="ABN129" s="129"/>
      <c r="ABO129" s="129"/>
      <c r="ABP129" s="129"/>
      <c r="ABQ129" s="129"/>
      <c r="ABR129" s="129"/>
      <c r="ABS129" s="129"/>
      <c r="ABT129" s="129"/>
      <c r="ABU129" s="129"/>
      <c r="ABV129" s="129"/>
      <c r="ABW129" s="129"/>
      <c r="ABX129" s="129"/>
      <c r="ABY129" s="129"/>
      <c r="AKY129" s="129"/>
      <c r="AKZ129" s="129"/>
      <c r="ALH129" s="129"/>
      <c r="ALI129" s="129"/>
      <c r="ALJ129" s="129"/>
      <c r="ALK129" s="129"/>
      <c r="ALL129" s="129"/>
      <c r="ALM129" s="129"/>
      <c r="ALN129" s="129"/>
      <c r="ALO129" s="129"/>
      <c r="ALP129" s="129"/>
      <c r="ALQ129" s="129"/>
      <c r="ALR129" s="129"/>
      <c r="ALS129" s="129"/>
      <c r="ALT129" s="129"/>
      <c r="ALU129" s="129"/>
      <c r="AUU129" s="129"/>
      <c r="AUV129" s="129"/>
      <c r="AVD129" s="129"/>
      <c r="AVE129" s="129"/>
      <c r="AVF129" s="129"/>
      <c r="AVG129" s="129"/>
      <c r="AVH129" s="129"/>
      <c r="AVI129" s="129"/>
      <c r="AVJ129" s="129"/>
      <c r="AVK129" s="129"/>
      <c r="AVL129" s="129"/>
      <c r="AVM129" s="129"/>
      <c r="AVN129" s="129"/>
      <c r="AVO129" s="129"/>
      <c r="AVP129" s="129"/>
      <c r="AVQ129" s="129"/>
      <c r="BEQ129" s="129"/>
      <c r="BER129" s="129"/>
      <c r="BEZ129" s="129"/>
      <c r="BFA129" s="129"/>
      <c r="BFB129" s="129"/>
      <c r="BFC129" s="129"/>
      <c r="BFD129" s="129"/>
      <c r="BFE129" s="129"/>
      <c r="BFF129" s="129"/>
      <c r="BFG129" s="129"/>
      <c r="BFH129" s="129"/>
      <c r="BFI129" s="129"/>
      <c r="BFJ129" s="129"/>
      <c r="BFK129" s="129"/>
      <c r="BFL129" s="129"/>
      <c r="BFM129" s="129"/>
      <c r="BOM129" s="129"/>
      <c r="BON129" s="129"/>
      <c r="BOV129" s="129"/>
      <c r="BOW129" s="129"/>
      <c r="BOX129" s="129"/>
      <c r="BOY129" s="129"/>
      <c r="BOZ129" s="129"/>
      <c r="BPA129" s="129"/>
      <c r="BPB129" s="129"/>
      <c r="BPC129" s="129"/>
      <c r="BPD129" s="129"/>
      <c r="BPE129" s="129"/>
      <c r="BPF129" s="129"/>
      <c r="BPG129" s="129"/>
      <c r="BPH129" s="129"/>
      <c r="BPI129" s="129"/>
      <c r="BYI129" s="129"/>
      <c r="BYJ129" s="129"/>
      <c r="BYR129" s="129"/>
      <c r="BYS129" s="129"/>
      <c r="BYT129" s="129"/>
      <c r="BYU129" s="129"/>
      <c r="BYV129" s="129"/>
      <c r="BYW129" s="129"/>
      <c r="BYX129" s="129"/>
      <c r="BYY129" s="129"/>
      <c r="BYZ129" s="129"/>
      <c r="BZA129" s="129"/>
      <c r="BZB129" s="129"/>
      <c r="BZC129" s="129"/>
      <c r="BZD129" s="129"/>
      <c r="BZE129" s="129"/>
      <c r="CIE129" s="129"/>
      <c r="CIF129" s="129"/>
      <c r="CIN129" s="129"/>
      <c r="CIO129" s="129"/>
      <c r="CIP129" s="129"/>
      <c r="CIQ129" s="129"/>
      <c r="CIR129" s="129"/>
      <c r="CIS129" s="129"/>
      <c r="CIT129" s="129"/>
      <c r="CIU129" s="129"/>
      <c r="CIV129" s="129"/>
      <c r="CIW129" s="129"/>
      <c r="CIX129" s="129"/>
      <c r="CIY129" s="129"/>
      <c r="CIZ129" s="129"/>
      <c r="CJA129" s="129"/>
      <c r="CSA129" s="129"/>
      <c r="CSB129" s="129"/>
      <c r="CSJ129" s="129"/>
      <c r="CSK129" s="129"/>
      <c r="CSL129" s="129"/>
      <c r="CSM129" s="129"/>
      <c r="CSN129" s="129"/>
      <c r="CSO129" s="129"/>
      <c r="CSP129" s="129"/>
      <c r="CSQ129" s="129"/>
      <c r="CSR129" s="129"/>
      <c r="CSS129" s="129"/>
      <c r="CST129" s="129"/>
      <c r="CSU129" s="129"/>
      <c r="CSV129" s="129"/>
      <c r="CSW129" s="129"/>
      <c r="DBW129" s="129"/>
      <c r="DBX129" s="129"/>
      <c r="DCF129" s="129"/>
      <c r="DCG129" s="129"/>
      <c r="DCH129" s="129"/>
      <c r="DCI129" s="129"/>
      <c r="DCJ129" s="129"/>
      <c r="DCK129" s="129"/>
      <c r="DCL129" s="129"/>
      <c r="DCM129" s="129"/>
      <c r="DCN129" s="129"/>
      <c r="DCO129" s="129"/>
      <c r="DCP129" s="129"/>
      <c r="DCQ129" s="129"/>
      <c r="DCR129" s="129"/>
      <c r="DCS129" s="129"/>
      <c r="DLS129" s="129"/>
      <c r="DLT129" s="129"/>
      <c r="DMB129" s="129"/>
      <c r="DMC129" s="129"/>
      <c r="DMD129" s="129"/>
      <c r="DME129" s="129"/>
      <c r="DMF129" s="129"/>
      <c r="DMG129" s="129"/>
      <c r="DMH129" s="129"/>
      <c r="DMI129" s="129"/>
      <c r="DMJ129" s="129"/>
      <c r="DMK129" s="129"/>
      <c r="DML129" s="129"/>
      <c r="DMM129" s="129"/>
      <c r="DMN129" s="129"/>
      <c r="DMO129" s="129"/>
      <c r="DVO129" s="129"/>
      <c r="DVP129" s="129"/>
      <c r="DVX129" s="129"/>
      <c r="DVY129" s="129"/>
      <c r="DVZ129" s="129"/>
      <c r="DWA129" s="129"/>
      <c r="DWB129" s="129"/>
      <c r="DWC129" s="129"/>
      <c r="DWD129" s="129"/>
      <c r="DWE129" s="129"/>
      <c r="DWF129" s="129"/>
      <c r="DWG129" s="129"/>
      <c r="DWH129" s="129"/>
      <c r="DWI129" s="129"/>
      <c r="DWJ129" s="129"/>
      <c r="DWK129" s="129"/>
      <c r="EFK129" s="129"/>
      <c r="EFL129" s="129"/>
      <c r="EFT129" s="129"/>
      <c r="EFU129" s="129"/>
      <c r="EFV129" s="129"/>
      <c r="EFW129" s="129"/>
      <c r="EFX129" s="129"/>
      <c r="EFY129" s="129"/>
      <c r="EFZ129" s="129"/>
      <c r="EGA129" s="129"/>
      <c r="EGB129" s="129"/>
      <c r="EGC129" s="129"/>
      <c r="EGD129" s="129"/>
      <c r="EGE129" s="129"/>
      <c r="EGF129" s="129"/>
      <c r="EGG129" s="129"/>
      <c r="EPG129" s="129"/>
      <c r="EPH129" s="129"/>
      <c r="EPP129" s="129"/>
      <c r="EPQ129" s="129"/>
      <c r="EPR129" s="129"/>
      <c r="EPS129" s="129"/>
      <c r="EPT129" s="129"/>
      <c r="EPU129" s="129"/>
      <c r="EPV129" s="129"/>
      <c r="EPW129" s="129"/>
      <c r="EPX129" s="129"/>
      <c r="EPY129" s="129"/>
      <c r="EPZ129" s="129"/>
      <c r="EQA129" s="129"/>
      <c r="EQB129" s="129"/>
      <c r="EQC129" s="129"/>
      <c r="EZC129" s="129"/>
      <c r="EZD129" s="129"/>
      <c r="EZL129" s="129"/>
      <c r="EZM129" s="129"/>
      <c r="EZN129" s="129"/>
      <c r="EZO129" s="129"/>
      <c r="EZP129" s="129"/>
      <c r="EZQ129" s="129"/>
      <c r="EZR129" s="129"/>
      <c r="EZS129" s="129"/>
      <c r="EZT129" s="129"/>
      <c r="EZU129" s="129"/>
      <c r="EZV129" s="129"/>
      <c r="EZW129" s="129"/>
      <c r="EZX129" s="129"/>
      <c r="EZY129" s="129"/>
      <c r="FIY129" s="129"/>
      <c r="FIZ129" s="129"/>
      <c r="FJH129" s="129"/>
      <c r="FJI129" s="129"/>
      <c r="FJJ129" s="129"/>
      <c r="FJK129" s="129"/>
      <c r="FJL129" s="129"/>
      <c r="FJM129" s="129"/>
      <c r="FJN129" s="129"/>
      <c r="FJO129" s="129"/>
      <c r="FJP129" s="129"/>
      <c r="FJQ129" s="129"/>
      <c r="FJR129" s="129"/>
      <c r="FJS129" s="129"/>
      <c r="FJT129" s="129"/>
      <c r="FJU129" s="129"/>
      <c r="FSU129" s="129"/>
      <c r="FSV129" s="129"/>
      <c r="FTD129" s="129"/>
      <c r="FTE129" s="129"/>
      <c r="FTF129" s="129"/>
      <c r="FTG129" s="129"/>
      <c r="FTH129" s="129"/>
      <c r="FTI129" s="129"/>
      <c r="FTJ129" s="129"/>
      <c r="FTK129" s="129"/>
      <c r="FTL129" s="129"/>
      <c r="FTM129" s="129"/>
      <c r="FTN129" s="129"/>
      <c r="FTO129" s="129"/>
      <c r="FTP129" s="129"/>
      <c r="FTQ129" s="129"/>
      <c r="GCQ129" s="129"/>
      <c r="GCR129" s="129"/>
      <c r="GCZ129" s="129"/>
      <c r="GDA129" s="129"/>
      <c r="GDB129" s="129"/>
      <c r="GDC129" s="129"/>
      <c r="GDD129" s="129"/>
      <c r="GDE129" s="129"/>
      <c r="GDF129" s="129"/>
      <c r="GDG129" s="129"/>
      <c r="GDH129" s="129"/>
      <c r="GDI129" s="129"/>
      <c r="GDJ129" s="129"/>
      <c r="GDK129" s="129"/>
      <c r="GDL129" s="129"/>
      <c r="GDM129" s="129"/>
      <c r="GMM129" s="129"/>
      <c r="GMN129" s="129"/>
      <c r="GMV129" s="129"/>
      <c r="GMW129" s="129"/>
      <c r="GMX129" s="129"/>
      <c r="GMY129" s="129"/>
      <c r="GMZ129" s="129"/>
      <c r="GNA129" s="129"/>
      <c r="GNB129" s="129"/>
      <c r="GNC129" s="129"/>
      <c r="GND129" s="129"/>
      <c r="GNE129" s="129"/>
      <c r="GNF129" s="129"/>
      <c r="GNG129" s="129"/>
      <c r="GNH129" s="129"/>
      <c r="GNI129" s="129"/>
      <c r="GWI129" s="129"/>
      <c r="GWJ129" s="129"/>
      <c r="GWR129" s="129"/>
      <c r="GWS129" s="129"/>
      <c r="GWT129" s="129"/>
      <c r="GWU129" s="129"/>
      <c r="GWV129" s="129"/>
      <c r="GWW129" s="129"/>
      <c r="GWX129" s="129"/>
      <c r="GWY129" s="129"/>
      <c r="GWZ129" s="129"/>
      <c r="GXA129" s="129"/>
      <c r="GXB129" s="129"/>
      <c r="GXC129" s="129"/>
      <c r="GXD129" s="129"/>
      <c r="GXE129" s="129"/>
      <c r="HGE129" s="129"/>
      <c r="HGF129" s="129"/>
      <c r="HGN129" s="129"/>
      <c r="HGO129" s="129"/>
      <c r="HGP129" s="129"/>
      <c r="HGQ129" s="129"/>
      <c r="HGR129" s="129"/>
      <c r="HGS129" s="129"/>
      <c r="HGT129" s="129"/>
      <c r="HGU129" s="129"/>
      <c r="HGV129" s="129"/>
      <c r="HGW129" s="129"/>
      <c r="HGX129" s="129"/>
      <c r="HGY129" s="129"/>
      <c r="HGZ129" s="129"/>
      <c r="HHA129" s="129"/>
      <c r="HQA129" s="129"/>
      <c r="HQB129" s="129"/>
      <c r="HQJ129" s="129"/>
      <c r="HQK129" s="129"/>
      <c r="HQL129" s="129"/>
      <c r="HQM129" s="129"/>
      <c r="HQN129" s="129"/>
      <c r="HQO129" s="129"/>
      <c r="HQP129" s="129"/>
      <c r="HQQ129" s="129"/>
      <c r="HQR129" s="129"/>
      <c r="HQS129" s="129"/>
      <c r="HQT129" s="129"/>
      <c r="HQU129" s="129"/>
      <c r="HQV129" s="129"/>
      <c r="HQW129" s="129"/>
      <c r="HZW129" s="129"/>
      <c r="HZX129" s="129"/>
      <c r="IAF129" s="129"/>
      <c r="IAG129" s="129"/>
      <c r="IAH129" s="129"/>
      <c r="IAI129" s="129"/>
      <c r="IAJ129" s="129"/>
      <c r="IAK129" s="129"/>
      <c r="IAL129" s="129"/>
      <c r="IAM129" s="129"/>
      <c r="IAN129" s="129"/>
      <c r="IAO129" s="129"/>
      <c r="IAP129" s="129"/>
      <c r="IAQ129" s="129"/>
      <c r="IAR129" s="129"/>
      <c r="IAS129" s="129"/>
      <c r="IJS129" s="129"/>
      <c r="IJT129" s="129"/>
      <c r="IKB129" s="129"/>
      <c r="IKC129" s="129"/>
      <c r="IKD129" s="129"/>
      <c r="IKE129" s="129"/>
      <c r="IKF129" s="129"/>
      <c r="IKG129" s="129"/>
      <c r="IKH129" s="129"/>
      <c r="IKI129" s="129"/>
      <c r="IKJ129" s="129"/>
      <c r="IKK129" s="129"/>
      <c r="IKL129" s="129"/>
      <c r="IKM129" s="129"/>
      <c r="IKN129" s="129"/>
      <c r="IKO129" s="129"/>
      <c r="ITO129" s="129"/>
      <c r="ITP129" s="129"/>
      <c r="ITX129" s="129"/>
      <c r="ITY129" s="129"/>
      <c r="ITZ129" s="129"/>
      <c r="IUA129" s="129"/>
      <c r="IUB129" s="129"/>
      <c r="IUC129" s="129"/>
      <c r="IUD129" s="129"/>
      <c r="IUE129" s="129"/>
      <c r="IUF129" s="129"/>
      <c r="IUG129" s="129"/>
      <c r="IUH129" s="129"/>
      <c r="IUI129" s="129"/>
      <c r="IUJ129" s="129"/>
      <c r="IUK129" s="129"/>
      <c r="JDK129" s="129"/>
      <c r="JDL129" s="129"/>
      <c r="JDT129" s="129"/>
      <c r="JDU129" s="129"/>
      <c r="JDV129" s="129"/>
      <c r="JDW129" s="129"/>
      <c r="JDX129" s="129"/>
      <c r="JDY129" s="129"/>
      <c r="JDZ129" s="129"/>
      <c r="JEA129" s="129"/>
      <c r="JEB129" s="129"/>
      <c r="JEC129" s="129"/>
      <c r="JED129" s="129"/>
      <c r="JEE129" s="129"/>
      <c r="JEF129" s="129"/>
      <c r="JEG129" s="129"/>
      <c r="JNG129" s="129"/>
      <c r="JNH129" s="129"/>
      <c r="JNP129" s="129"/>
      <c r="JNQ129" s="129"/>
      <c r="JNR129" s="129"/>
      <c r="JNS129" s="129"/>
      <c r="JNT129" s="129"/>
      <c r="JNU129" s="129"/>
      <c r="JNV129" s="129"/>
      <c r="JNW129" s="129"/>
      <c r="JNX129" s="129"/>
      <c r="JNY129" s="129"/>
      <c r="JNZ129" s="129"/>
      <c r="JOA129" s="129"/>
      <c r="JOB129" s="129"/>
      <c r="JOC129" s="129"/>
      <c r="JXC129" s="129"/>
      <c r="JXD129" s="129"/>
      <c r="JXL129" s="129"/>
      <c r="JXM129" s="129"/>
      <c r="JXN129" s="129"/>
      <c r="JXO129" s="129"/>
      <c r="JXP129" s="129"/>
      <c r="JXQ129" s="129"/>
      <c r="JXR129" s="129"/>
      <c r="JXS129" s="129"/>
      <c r="JXT129" s="129"/>
      <c r="JXU129" s="129"/>
      <c r="JXV129" s="129"/>
      <c r="JXW129" s="129"/>
      <c r="JXX129" s="129"/>
      <c r="JXY129" s="129"/>
      <c r="KGY129" s="129"/>
      <c r="KGZ129" s="129"/>
      <c r="KHH129" s="129"/>
      <c r="KHI129" s="129"/>
      <c r="KHJ129" s="129"/>
      <c r="KHK129" s="129"/>
      <c r="KHL129" s="129"/>
      <c r="KHM129" s="129"/>
      <c r="KHN129" s="129"/>
      <c r="KHO129" s="129"/>
      <c r="KHP129" s="129"/>
      <c r="KHQ129" s="129"/>
      <c r="KHR129" s="129"/>
      <c r="KHS129" s="129"/>
      <c r="KHT129" s="129"/>
      <c r="KHU129" s="129"/>
      <c r="KQU129" s="129"/>
      <c r="KQV129" s="129"/>
      <c r="KRD129" s="129"/>
      <c r="KRE129" s="129"/>
      <c r="KRF129" s="129"/>
      <c r="KRG129" s="129"/>
      <c r="KRH129" s="129"/>
      <c r="KRI129" s="129"/>
      <c r="KRJ129" s="129"/>
      <c r="KRK129" s="129"/>
      <c r="KRL129" s="129"/>
      <c r="KRM129" s="129"/>
      <c r="KRN129" s="129"/>
      <c r="KRO129" s="129"/>
      <c r="KRP129" s="129"/>
      <c r="KRQ129" s="129"/>
      <c r="LAQ129" s="129"/>
      <c r="LAR129" s="129"/>
      <c r="LAZ129" s="129"/>
      <c r="LBA129" s="129"/>
      <c r="LBB129" s="129"/>
      <c r="LBC129" s="129"/>
      <c r="LBD129" s="129"/>
      <c r="LBE129" s="129"/>
      <c r="LBF129" s="129"/>
      <c r="LBG129" s="129"/>
      <c r="LBH129" s="129"/>
      <c r="LBI129" s="129"/>
      <c r="LBJ129" s="129"/>
      <c r="LBK129" s="129"/>
      <c r="LBL129" s="129"/>
      <c r="LBM129" s="129"/>
      <c r="LKM129" s="129"/>
      <c r="LKN129" s="129"/>
      <c r="LKV129" s="129"/>
      <c r="LKW129" s="129"/>
      <c r="LKX129" s="129"/>
      <c r="LKY129" s="129"/>
      <c r="LKZ129" s="129"/>
      <c r="LLA129" s="129"/>
      <c r="LLB129" s="129"/>
      <c r="LLC129" s="129"/>
      <c r="LLD129" s="129"/>
      <c r="LLE129" s="129"/>
      <c r="LLF129" s="129"/>
      <c r="LLG129" s="129"/>
      <c r="LLH129" s="129"/>
      <c r="LLI129" s="129"/>
      <c r="LUI129" s="129"/>
      <c r="LUJ129" s="129"/>
      <c r="LUR129" s="129"/>
      <c r="LUS129" s="129"/>
      <c r="LUT129" s="129"/>
      <c r="LUU129" s="129"/>
      <c r="LUV129" s="129"/>
      <c r="LUW129" s="129"/>
      <c r="LUX129" s="129"/>
      <c r="LUY129" s="129"/>
      <c r="LUZ129" s="129"/>
      <c r="LVA129" s="129"/>
      <c r="LVB129" s="129"/>
      <c r="LVC129" s="129"/>
      <c r="LVD129" s="129"/>
      <c r="LVE129" s="129"/>
      <c r="MEE129" s="129"/>
      <c r="MEF129" s="129"/>
      <c r="MEN129" s="129"/>
      <c r="MEO129" s="129"/>
      <c r="MEP129" s="129"/>
      <c r="MEQ129" s="129"/>
      <c r="MER129" s="129"/>
      <c r="MES129" s="129"/>
      <c r="MET129" s="129"/>
      <c r="MEU129" s="129"/>
      <c r="MEV129" s="129"/>
      <c r="MEW129" s="129"/>
      <c r="MEX129" s="129"/>
      <c r="MEY129" s="129"/>
      <c r="MEZ129" s="129"/>
      <c r="MFA129" s="129"/>
      <c r="MOA129" s="129"/>
      <c r="MOB129" s="129"/>
      <c r="MOJ129" s="129"/>
      <c r="MOK129" s="129"/>
      <c r="MOL129" s="129"/>
      <c r="MOM129" s="129"/>
      <c r="MON129" s="129"/>
      <c r="MOO129" s="129"/>
      <c r="MOP129" s="129"/>
      <c r="MOQ129" s="129"/>
      <c r="MOR129" s="129"/>
      <c r="MOS129" s="129"/>
      <c r="MOT129" s="129"/>
      <c r="MOU129" s="129"/>
      <c r="MOV129" s="129"/>
      <c r="MOW129" s="129"/>
      <c r="MXW129" s="129"/>
      <c r="MXX129" s="129"/>
      <c r="MYF129" s="129"/>
      <c r="MYG129" s="129"/>
      <c r="MYH129" s="129"/>
      <c r="MYI129" s="129"/>
      <c r="MYJ129" s="129"/>
      <c r="MYK129" s="129"/>
      <c r="MYL129" s="129"/>
      <c r="MYM129" s="129"/>
      <c r="MYN129" s="129"/>
      <c r="MYO129" s="129"/>
      <c r="MYP129" s="129"/>
      <c r="MYQ129" s="129"/>
      <c r="MYR129" s="129"/>
      <c r="MYS129" s="129"/>
      <c r="NHS129" s="129"/>
      <c r="NHT129" s="129"/>
      <c r="NIB129" s="129"/>
      <c r="NIC129" s="129"/>
      <c r="NID129" s="129"/>
      <c r="NIE129" s="129"/>
      <c r="NIF129" s="129"/>
      <c r="NIG129" s="129"/>
      <c r="NIH129" s="129"/>
      <c r="NII129" s="129"/>
      <c r="NIJ129" s="129"/>
      <c r="NIK129" s="129"/>
      <c r="NIL129" s="129"/>
      <c r="NIM129" s="129"/>
      <c r="NIN129" s="129"/>
      <c r="NIO129" s="129"/>
      <c r="NRO129" s="129"/>
      <c r="NRP129" s="129"/>
      <c r="NRX129" s="129"/>
      <c r="NRY129" s="129"/>
      <c r="NRZ129" s="129"/>
      <c r="NSA129" s="129"/>
      <c r="NSB129" s="129"/>
      <c r="NSC129" s="129"/>
      <c r="NSD129" s="129"/>
      <c r="NSE129" s="129"/>
      <c r="NSF129" s="129"/>
      <c r="NSG129" s="129"/>
      <c r="NSH129" s="129"/>
      <c r="NSI129" s="129"/>
      <c r="NSJ129" s="129"/>
      <c r="NSK129" s="129"/>
      <c r="OBK129" s="129"/>
      <c r="OBL129" s="129"/>
      <c r="OBT129" s="129"/>
      <c r="OBU129" s="129"/>
      <c r="OBV129" s="129"/>
      <c r="OBW129" s="129"/>
      <c r="OBX129" s="129"/>
      <c r="OBY129" s="129"/>
      <c r="OBZ129" s="129"/>
      <c r="OCA129" s="129"/>
      <c r="OCB129" s="129"/>
      <c r="OCC129" s="129"/>
      <c r="OCD129" s="129"/>
      <c r="OCE129" s="129"/>
      <c r="OCF129" s="129"/>
      <c r="OCG129" s="129"/>
      <c r="OLG129" s="129"/>
      <c r="OLH129" s="129"/>
      <c r="OLP129" s="129"/>
      <c r="OLQ129" s="129"/>
      <c r="OLR129" s="129"/>
      <c r="OLS129" s="129"/>
      <c r="OLT129" s="129"/>
      <c r="OLU129" s="129"/>
      <c r="OLV129" s="129"/>
      <c r="OLW129" s="129"/>
      <c r="OLX129" s="129"/>
      <c r="OLY129" s="129"/>
      <c r="OLZ129" s="129"/>
      <c r="OMA129" s="129"/>
      <c r="OMB129" s="129"/>
      <c r="OMC129" s="129"/>
      <c r="OVC129" s="129"/>
      <c r="OVD129" s="129"/>
      <c r="OVL129" s="129"/>
      <c r="OVM129" s="129"/>
      <c r="OVN129" s="129"/>
      <c r="OVO129" s="129"/>
      <c r="OVP129" s="129"/>
      <c r="OVQ129" s="129"/>
      <c r="OVR129" s="129"/>
      <c r="OVS129" s="129"/>
      <c r="OVT129" s="129"/>
      <c r="OVU129" s="129"/>
      <c r="OVV129" s="129"/>
      <c r="OVW129" s="129"/>
      <c r="OVX129" s="129"/>
      <c r="OVY129" s="129"/>
      <c r="PEY129" s="129"/>
      <c r="PEZ129" s="129"/>
      <c r="PFH129" s="129"/>
      <c r="PFI129" s="129"/>
      <c r="PFJ129" s="129"/>
      <c r="PFK129" s="129"/>
      <c r="PFL129" s="129"/>
      <c r="PFM129" s="129"/>
      <c r="PFN129" s="129"/>
      <c r="PFO129" s="129"/>
      <c r="PFP129" s="129"/>
      <c r="PFQ129" s="129"/>
      <c r="PFR129" s="129"/>
      <c r="PFS129" s="129"/>
      <c r="PFT129" s="129"/>
      <c r="PFU129" s="129"/>
      <c r="POU129" s="129"/>
      <c r="POV129" s="129"/>
      <c r="PPD129" s="129"/>
      <c r="PPE129" s="129"/>
      <c r="PPF129" s="129"/>
      <c r="PPG129" s="129"/>
      <c r="PPH129" s="129"/>
      <c r="PPI129" s="129"/>
      <c r="PPJ129" s="129"/>
      <c r="PPK129" s="129"/>
      <c r="PPL129" s="129"/>
      <c r="PPM129" s="129"/>
      <c r="PPN129" s="129"/>
      <c r="PPO129" s="129"/>
      <c r="PPP129" s="129"/>
      <c r="PPQ129" s="129"/>
      <c r="PYQ129" s="129"/>
      <c r="PYR129" s="129"/>
      <c r="PYZ129" s="129"/>
      <c r="PZA129" s="129"/>
      <c r="PZB129" s="129"/>
      <c r="PZC129" s="129"/>
      <c r="PZD129" s="129"/>
      <c r="PZE129" s="129"/>
      <c r="PZF129" s="129"/>
      <c r="PZG129" s="129"/>
      <c r="PZH129" s="129"/>
      <c r="PZI129" s="129"/>
      <c r="PZJ129" s="129"/>
      <c r="PZK129" s="129"/>
      <c r="PZL129" s="129"/>
      <c r="PZM129" s="129"/>
      <c r="QIM129" s="129"/>
      <c r="QIN129" s="129"/>
      <c r="QIV129" s="129"/>
      <c r="QIW129" s="129"/>
      <c r="QIX129" s="129"/>
      <c r="QIY129" s="129"/>
      <c r="QIZ129" s="129"/>
      <c r="QJA129" s="129"/>
      <c r="QJB129" s="129"/>
      <c r="QJC129" s="129"/>
      <c r="QJD129" s="129"/>
      <c r="QJE129" s="129"/>
      <c r="QJF129" s="129"/>
      <c r="QJG129" s="129"/>
      <c r="QJH129" s="129"/>
      <c r="QJI129" s="129"/>
      <c r="QSI129" s="129"/>
      <c r="QSJ129" s="129"/>
      <c r="QSR129" s="129"/>
      <c r="QSS129" s="129"/>
      <c r="QST129" s="129"/>
      <c r="QSU129" s="129"/>
      <c r="QSV129" s="129"/>
      <c r="QSW129" s="129"/>
      <c r="QSX129" s="129"/>
      <c r="QSY129" s="129"/>
      <c r="QSZ129" s="129"/>
      <c r="QTA129" s="129"/>
      <c r="QTB129" s="129"/>
      <c r="QTC129" s="129"/>
      <c r="QTD129" s="129"/>
      <c r="QTE129" s="129"/>
      <c r="RCE129" s="129"/>
      <c r="RCF129" s="129"/>
      <c r="RCN129" s="129"/>
      <c r="RCO129" s="129"/>
      <c r="RCP129" s="129"/>
      <c r="RCQ129" s="129"/>
      <c r="RCR129" s="129"/>
      <c r="RCS129" s="129"/>
      <c r="RCT129" s="129"/>
      <c r="RCU129" s="129"/>
      <c r="RCV129" s="129"/>
      <c r="RCW129" s="129"/>
      <c r="RCX129" s="129"/>
      <c r="RCY129" s="129"/>
      <c r="RCZ129" s="129"/>
      <c r="RDA129" s="129"/>
      <c r="RMA129" s="129"/>
      <c r="RMB129" s="129"/>
      <c r="RMJ129" s="129"/>
      <c r="RMK129" s="129"/>
      <c r="RML129" s="129"/>
      <c r="RMM129" s="129"/>
      <c r="RMN129" s="129"/>
      <c r="RMO129" s="129"/>
      <c r="RMP129" s="129"/>
      <c r="RMQ129" s="129"/>
      <c r="RMR129" s="129"/>
      <c r="RMS129" s="129"/>
      <c r="RMT129" s="129"/>
      <c r="RMU129" s="129"/>
      <c r="RMV129" s="129"/>
      <c r="RMW129" s="129"/>
      <c r="RVW129" s="129"/>
      <c r="RVX129" s="129"/>
      <c r="RWF129" s="129"/>
      <c r="RWG129" s="129"/>
      <c r="RWH129" s="129"/>
      <c r="RWI129" s="129"/>
      <c r="RWJ129" s="129"/>
      <c r="RWK129" s="129"/>
      <c r="RWL129" s="129"/>
      <c r="RWM129" s="129"/>
      <c r="RWN129" s="129"/>
      <c r="RWO129" s="129"/>
      <c r="RWP129" s="129"/>
      <c r="RWQ129" s="129"/>
      <c r="RWR129" s="129"/>
      <c r="RWS129" s="129"/>
      <c r="SFS129" s="129"/>
      <c r="SFT129" s="129"/>
      <c r="SGB129" s="129"/>
      <c r="SGC129" s="129"/>
      <c r="SGD129" s="129"/>
      <c r="SGE129" s="129"/>
      <c r="SGF129" s="129"/>
      <c r="SGG129" s="129"/>
      <c r="SGH129" s="129"/>
      <c r="SGI129" s="129"/>
      <c r="SGJ129" s="129"/>
      <c r="SGK129" s="129"/>
      <c r="SGL129" s="129"/>
      <c r="SGM129" s="129"/>
      <c r="SGN129" s="129"/>
      <c r="SGO129" s="129"/>
      <c r="SPO129" s="129"/>
      <c r="SPP129" s="129"/>
      <c r="SPX129" s="129"/>
      <c r="SPY129" s="129"/>
      <c r="SPZ129" s="129"/>
      <c r="SQA129" s="129"/>
      <c r="SQB129" s="129"/>
      <c r="SQC129" s="129"/>
      <c r="SQD129" s="129"/>
      <c r="SQE129" s="129"/>
      <c r="SQF129" s="129"/>
      <c r="SQG129" s="129"/>
      <c r="SQH129" s="129"/>
      <c r="SQI129" s="129"/>
      <c r="SQJ129" s="129"/>
      <c r="SQK129" s="129"/>
      <c r="SZK129" s="129"/>
      <c r="SZL129" s="129"/>
      <c r="SZT129" s="129"/>
      <c r="SZU129" s="129"/>
      <c r="SZV129" s="129"/>
      <c r="SZW129" s="129"/>
      <c r="SZX129" s="129"/>
      <c r="SZY129" s="129"/>
      <c r="SZZ129" s="129"/>
      <c r="TAA129" s="129"/>
      <c r="TAB129" s="129"/>
      <c r="TAC129" s="129"/>
      <c r="TAD129" s="129"/>
      <c r="TAE129" s="129"/>
      <c r="TAF129" s="129"/>
      <c r="TAG129" s="129"/>
      <c r="TJG129" s="129"/>
      <c r="TJH129" s="129"/>
      <c r="TJP129" s="129"/>
      <c r="TJQ129" s="129"/>
      <c r="TJR129" s="129"/>
      <c r="TJS129" s="129"/>
      <c r="TJT129" s="129"/>
      <c r="TJU129" s="129"/>
      <c r="TJV129" s="129"/>
      <c r="TJW129" s="129"/>
      <c r="TJX129" s="129"/>
      <c r="TJY129" s="129"/>
      <c r="TJZ129" s="129"/>
      <c r="TKA129" s="129"/>
      <c r="TKB129" s="129"/>
      <c r="TKC129" s="129"/>
      <c r="TTC129" s="129"/>
      <c r="TTD129" s="129"/>
      <c r="TTL129" s="129"/>
      <c r="TTM129" s="129"/>
      <c r="TTN129" s="129"/>
      <c r="TTO129" s="129"/>
      <c r="TTP129" s="129"/>
      <c r="TTQ129" s="129"/>
      <c r="TTR129" s="129"/>
      <c r="TTS129" s="129"/>
      <c r="TTT129" s="129"/>
      <c r="TTU129" s="129"/>
      <c r="TTV129" s="129"/>
      <c r="TTW129" s="129"/>
      <c r="TTX129" s="129"/>
      <c r="TTY129" s="129"/>
      <c r="UCY129" s="129"/>
      <c r="UCZ129" s="129"/>
      <c r="UDH129" s="129"/>
      <c r="UDI129" s="129"/>
      <c r="UDJ129" s="129"/>
      <c r="UDK129" s="129"/>
      <c r="UDL129" s="129"/>
      <c r="UDM129" s="129"/>
      <c r="UDN129" s="129"/>
      <c r="UDO129" s="129"/>
      <c r="UDP129" s="129"/>
      <c r="UDQ129" s="129"/>
      <c r="UDR129" s="129"/>
      <c r="UDS129" s="129"/>
      <c r="UDT129" s="129"/>
      <c r="UDU129" s="129"/>
      <c r="UMU129" s="129"/>
      <c r="UMV129" s="129"/>
      <c r="UND129" s="129"/>
      <c r="UNE129" s="129"/>
      <c r="UNF129" s="129"/>
      <c r="UNG129" s="129"/>
      <c r="UNH129" s="129"/>
      <c r="UNI129" s="129"/>
      <c r="UNJ129" s="129"/>
      <c r="UNK129" s="129"/>
      <c r="UNL129" s="129"/>
      <c r="UNM129" s="129"/>
      <c r="UNN129" s="129"/>
      <c r="UNO129" s="129"/>
      <c r="UNP129" s="129"/>
      <c r="UNQ129" s="129"/>
      <c r="UWQ129" s="129"/>
      <c r="UWR129" s="129"/>
      <c r="UWZ129" s="129"/>
      <c r="UXA129" s="129"/>
      <c r="UXB129" s="129"/>
      <c r="UXC129" s="129"/>
      <c r="UXD129" s="129"/>
      <c r="UXE129" s="129"/>
      <c r="UXF129" s="129"/>
      <c r="UXG129" s="129"/>
      <c r="UXH129" s="129"/>
      <c r="UXI129" s="129"/>
      <c r="UXJ129" s="129"/>
      <c r="UXK129" s="129"/>
      <c r="UXL129" s="129"/>
      <c r="UXM129" s="129"/>
      <c r="VGM129" s="129"/>
      <c r="VGN129" s="129"/>
      <c r="VGV129" s="129"/>
      <c r="VGW129" s="129"/>
      <c r="VGX129" s="129"/>
      <c r="VGY129" s="129"/>
      <c r="VGZ129" s="129"/>
      <c r="VHA129" s="129"/>
      <c r="VHB129" s="129"/>
      <c r="VHC129" s="129"/>
      <c r="VHD129" s="129"/>
      <c r="VHE129" s="129"/>
      <c r="VHF129" s="129"/>
      <c r="VHG129" s="129"/>
      <c r="VHH129" s="129"/>
      <c r="VHI129" s="129"/>
      <c r="VQI129" s="129"/>
      <c r="VQJ129" s="129"/>
      <c r="VQR129" s="129"/>
      <c r="VQS129" s="129"/>
      <c r="VQT129" s="129"/>
      <c r="VQU129" s="129"/>
      <c r="VQV129" s="129"/>
      <c r="VQW129" s="129"/>
      <c r="VQX129" s="129"/>
      <c r="VQY129" s="129"/>
      <c r="VQZ129" s="129"/>
      <c r="VRA129" s="129"/>
      <c r="VRB129" s="129"/>
      <c r="VRC129" s="129"/>
      <c r="VRD129" s="129"/>
      <c r="VRE129" s="129"/>
      <c r="WAE129" s="129"/>
      <c r="WAF129" s="129"/>
      <c r="WAN129" s="129"/>
      <c r="WAO129" s="129"/>
      <c r="WAP129" s="129"/>
      <c r="WAQ129" s="129"/>
      <c r="WAR129" s="129"/>
      <c r="WAS129" s="129"/>
      <c r="WAT129" s="129"/>
      <c r="WAU129" s="129"/>
      <c r="WAV129" s="129"/>
      <c r="WAW129" s="129"/>
      <c r="WAX129" s="129"/>
      <c r="WAY129" s="129"/>
      <c r="WAZ129" s="129"/>
      <c r="WBA129" s="129"/>
      <c r="WKA129" s="129"/>
      <c r="WKB129" s="129"/>
      <c r="WKJ129" s="129"/>
      <c r="WKK129" s="129"/>
      <c r="WKL129" s="129"/>
      <c r="WKM129" s="129"/>
      <c r="WKN129" s="129"/>
      <c r="WKO129" s="129"/>
      <c r="WKP129" s="129"/>
      <c r="WKQ129" s="129"/>
      <c r="WKR129" s="129"/>
      <c r="WKS129" s="129"/>
      <c r="WKT129" s="129"/>
      <c r="WKU129" s="129"/>
      <c r="WKV129" s="129"/>
      <c r="WKW129" s="129"/>
      <c r="WTW129" s="129"/>
      <c r="WTX129" s="129"/>
      <c r="WUF129" s="129"/>
      <c r="WUG129" s="129"/>
      <c r="WUH129" s="129"/>
      <c r="WUI129" s="129"/>
      <c r="WUJ129" s="129"/>
      <c r="WUK129" s="129"/>
      <c r="WUL129" s="129"/>
      <c r="WUM129" s="129"/>
      <c r="WUN129" s="129"/>
      <c r="WUO129" s="129"/>
      <c r="WUP129" s="129"/>
      <c r="WUQ129" s="129"/>
      <c r="WUR129" s="129"/>
      <c r="WUS129" s="129"/>
    </row>
    <row r="130" spans="1:1009 1243:2033 2267:3057 3291:4081 4315:5105 5339:6129 6363:7153 7387:8177 8411:9201 9435:10225 10459:11249 11483:12273 12507:13297 13531:14321 14555:15345 15579:16113" s="252" customFormat="1" ht="31.5">
      <c r="A130" s="218" t="s">
        <v>112</v>
      </c>
      <c r="B130" s="226" t="s">
        <v>149</v>
      </c>
      <c r="C130" s="230"/>
      <c r="D130" s="250">
        <v>90</v>
      </c>
      <c r="E130" s="250">
        <v>90</v>
      </c>
      <c r="F130" s="250"/>
      <c r="G130" s="251">
        <v>0</v>
      </c>
      <c r="H130" s="229">
        <f t="shared" si="6"/>
        <v>0</v>
      </c>
      <c r="I130" s="229"/>
      <c r="J130" s="229"/>
      <c r="K130" s="229"/>
      <c r="L130" s="229"/>
      <c r="M130" s="230"/>
      <c r="HK130" s="253"/>
      <c r="HL130" s="253"/>
      <c r="HT130" s="253"/>
      <c r="HU130" s="253"/>
      <c r="HV130" s="253"/>
      <c r="HW130" s="253"/>
      <c r="HX130" s="253"/>
      <c r="HY130" s="253"/>
      <c r="HZ130" s="253"/>
      <c r="IA130" s="253"/>
      <c r="IB130" s="253"/>
      <c r="IC130" s="253"/>
      <c r="ID130" s="253"/>
      <c r="IE130" s="253"/>
      <c r="IF130" s="253"/>
      <c r="IG130" s="253"/>
      <c r="RG130" s="253"/>
      <c r="RH130" s="253"/>
      <c r="RP130" s="253"/>
      <c r="RQ130" s="253"/>
      <c r="RR130" s="253"/>
      <c r="RS130" s="253"/>
      <c r="RT130" s="253"/>
      <c r="RU130" s="253"/>
      <c r="RV130" s="253"/>
      <c r="RW130" s="253"/>
      <c r="RX130" s="253"/>
      <c r="RY130" s="253"/>
      <c r="RZ130" s="253"/>
      <c r="SA130" s="253"/>
      <c r="SB130" s="253"/>
      <c r="SC130" s="253"/>
      <c r="ABC130" s="253"/>
      <c r="ABD130" s="253"/>
      <c r="ABL130" s="253"/>
      <c r="ABM130" s="253"/>
      <c r="ABN130" s="253"/>
      <c r="ABO130" s="253"/>
      <c r="ABP130" s="253"/>
      <c r="ABQ130" s="253"/>
      <c r="ABR130" s="253"/>
      <c r="ABS130" s="253"/>
      <c r="ABT130" s="253"/>
      <c r="ABU130" s="253"/>
      <c r="ABV130" s="253"/>
      <c r="ABW130" s="253"/>
      <c r="ABX130" s="253"/>
      <c r="ABY130" s="253"/>
      <c r="AKY130" s="253"/>
      <c r="AKZ130" s="253"/>
      <c r="ALH130" s="253"/>
      <c r="ALI130" s="253"/>
      <c r="ALJ130" s="253"/>
      <c r="ALK130" s="253"/>
      <c r="ALL130" s="253"/>
      <c r="ALM130" s="253"/>
      <c r="ALN130" s="253"/>
      <c r="ALO130" s="253"/>
      <c r="ALP130" s="253"/>
      <c r="ALQ130" s="253"/>
      <c r="ALR130" s="253"/>
      <c r="ALS130" s="253"/>
      <c r="ALT130" s="253"/>
      <c r="ALU130" s="253"/>
      <c r="AUU130" s="253"/>
      <c r="AUV130" s="253"/>
      <c r="AVD130" s="253"/>
      <c r="AVE130" s="253"/>
      <c r="AVF130" s="253"/>
      <c r="AVG130" s="253"/>
      <c r="AVH130" s="253"/>
      <c r="AVI130" s="253"/>
      <c r="AVJ130" s="253"/>
      <c r="AVK130" s="253"/>
      <c r="AVL130" s="253"/>
      <c r="AVM130" s="253"/>
      <c r="AVN130" s="253"/>
      <c r="AVO130" s="253"/>
      <c r="AVP130" s="253"/>
      <c r="AVQ130" s="253"/>
      <c r="BEQ130" s="253"/>
      <c r="BER130" s="253"/>
      <c r="BEZ130" s="253"/>
      <c r="BFA130" s="253"/>
      <c r="BFB130" s="253"/>
      <c r="BFC130" s="253"/>
      <c r="BFD130" s="253"/>
      <c r="BFE130" s="253"/>
      <c r="BFF130" s="253"/>
      <c r="BFG130" s="253"/>
      <c r="BFH130" s="253"/>
      <c r="BFI130" s="253"/>
      <c r="BFJ130" s="253"/>
      <c r="BFK130" s="253"/>
      <c r="BFL130" s="253"/>
      <c r="BFM130" s="253"/>
      <c r="BOM130" s="253"/>
      <c r="BON130" s="253"/>
      <c r="BOV130" s="253"/>
      <c r="BOW130" s="253"/>
      <c r="BOX130" s="253"/>
      <c r="BOY130" s="253"/>
      <c r="BOZ130" s="253"/>
      <c r="BPA130" s="253"/>
      <c r="BPB130" s="253"/>
      <c r="BPC130" s="253"/>
      <c r="BPD130" s="253"/>
      <c r="BPE130" s="253"/>
      <c r="BPF130" s="253"/>
      <c r="BPG130" s="253"/>
      <c r="BPH130" s="253"/>
      <c r="BPI130" s="253"/>
      <c r="BYI130" s="253"/>
      <c r="BYJ130" s="253"/>
      <c r="BYR130" s="253"/>
      <c r="BYS130" s="253"/>
      <c r="BYT130" s="253"/>
      <c r="BYU130" s="253"/>
      <c r="BYV130" s="253"/>
      <c r="BYW130" s="253"/>
      <c r="BYX130" s="253"/>
      <c r="BYY130" s="253"/>
      <c r="BYZ130" s="253"/>
      <c r="BZA130" s="253"/>
      <c r="BZB130" s="253"/>
      <c r="BZC130" s="253"/>
      <c r="BZD130" s="253"/>
      <c r="BZE130" s="253"/>
      <c r="CIE130" s="253"/>
      <c r="CIF130" s="253"/>
      <c r="CIN130" s="253"/>
      <c r="CIO130" s="253"/>
      <c r="CIP130" s="253"/>
      <c r="CIQ130" s="253"/>
      <c r="CIR130" s="253"/>
      <c r="CIS130" s="253"/>
      <c r="CIT130" s="253"/>
      <c r="CIU130" s="253"/>
      <c r="CIV130" s="253"/>
      <c r="CIW130" s="253"/>
      <c r="CIX130" s="253"/>
      <c r="CIY130" s="253"/>
      <c r="CIZ130" s="253"/>
      <c r="CJA130" s="253"/>
      <c r="CSA130" s="253"/>
      <c r="CSB130" s="253"/>
      <c r="CSJ130" s="253"/>
      <c r="CSK130" s="253"/>
      <c r="CSL130" s="253"/>
      <c r="CSM130" s="253"/>
      <c r="CSN130" s="253"/>
      <c r="CSO130" s="253"/>
      <c r="CSP130" s="253"/>
      <c r="CSQ130" s="253"/>
      <c r="CSR130" s="253"/>
      <c r="CSS130" s="253"/>
      <c r="CST130" s="253"/>
      <c r="CSU130" s="253"/>
      <c r="CSV130" s="253"/>
      <c r="CSW130" s="253"/>
      <c r="DBW130" s="253"/>
      <c r="DBX130" s="253"/>
      <c r="DCF130" s="253"/>
      <c r="DCG130" s="253"/>
      <c r="DCH130" s="253"/>
      <c r="DCI130" s="253"/>
      <c r="DCJ130" s="253"/>
      <c r="DCK130" s="253"/>
      <c r="DCL130" s="253"/>
      <c r="DCM130" s="253"/>
      <c r="DCN130" s="253"/>
      <c r="DCO130" s="253"/>
      <c r="DCP130" s="253"/>
      <c r="DCQ130" s="253"/>
      <c r="DCR130" s="253"/>
      <c r="DCS130" s="253"/>
      <c r="DLS130" s="253"/>
      <c r="DLT130" s="253"/>
      <c r="DMB130" s="253"/>
      <c r="DMC130" s="253"/>
      <c r="DMD130" s="253"/>
      <c r="DME130" s="253"/>
      <c r="DMF130" s="253"/>
      <c r="DMG130" s="253"/>
      <c r="DMH130" s="253"/>
      <c r="DMI130" s="253"/>
      <c r="DMJ130" s="253"/>
      <c r="DMK130" s="253"/>
      <c r="DML130" s="253"/>
      <c r="DMM130" s="253"/>
      <c r="DMN130" s="253"/>
      <c r="DMO130" s="253"/>
      <c r="DVO130" s="253"/>
      <c r="DVP130" s="253"/>
      <c r="DVX130" s="253"/>
      <c r="DVY130" s="253"/>
      <c r="DVZ130" s="253"/>
      <c r="DWA130" s="253"/>
      <c r="DWB130" s="253"/>
      <c r="DWC130" s="253"/>
      <c r="DWD130" s="253"/>
      <c r="DWE130" s="253"/>
      <c r="DWF130" s="253"/>
      <c r="DWG130" s="253"/>
      <c r="DWH130" s="253"/>
      <c r="DWI130" s="253"/>
      <c r="DWJ130" s="253"/>
      <c r="DWK130" s="253"/>
      <c r="EFK130" s="253"/>
      <c r="EFL130" s="253"/>
      <c r="EFT130" s="253"/>
      <c r="EFU130" s="253"/>
      <c r="EFV130" s="253"/>
      <c r="EFW130" s="253"/>
      <c r="EFX130" s="253"/>
      <c r="EFY130" s="253"/>
      <c r="EFZ130" s="253"/>
      <c r="EGA130" s="253"/>
      <c r="EGB130" s="253"/>
      <c r="EGC130" s="253"/>
      <c r="EGD130" s="253"/>
      <c r="EGE130" s="253"/>
      <c r="EGF130" s="253"/>
      <c r="EGG130" s="253"/>
      <c r="EPG130" s="253"/>
      <c r="EPH130" s="253"/>
      <c r="EPP130" s="253"/>
      <c r="EPQ130" s="253"/>
      <c r="EPR130" s="253"/>
      <c r="EPS130" s="253"/>
      <c r="EPT130" s="253"/>
      <c r="EPU130" s="253"/>
      <c r="EPV130" s="253"/>
      <c r="EPW130" s="253"/>
      <c r="EPX130" s="253"/>
      <c r="EPY130" s="253"/>
      <c r="EPZ130" s="253"/>
      <c r="EQA130" s="253"/>
      <c r="EQB130" s="253"/>
      <c r="EQC130" s="253"/>
      <c r="EZC130" s="253"/>
      <c r="EZD130" s="253"/>
      <c r="EZL130" s="253"/>
      <c r="EZM130" s="253"/>
      <c r="EZN130" s="253"/>
      <c r="EZO130" s="253"/>
      <c r="EZP130" s="253"/>
      <c r="EZQ130" s="253"/>
      <c r="EZR130" s="253"/>
      <c r="EZS130" s="253"/>
      <c r="EZT130" s="253"/>
      <c r="EZU130" s="253"/>
      <c r="EZV130" s="253"/>
      <c r="EZW130" s="253"/>
      <c r="EZX130" s="253"/>
      <c r="EZY130" s="253"/>
      <c r="FIY130" s="253"/>
      <c r="FIZ130" s="253"/>
      <c r="FJH130" s="253"/>
      <c r="FJI130" s="253"/>
      <c r="FJJ130" s="253"/>
      <c r="FJK130" s="253"/>
      <c r="FJL130" s="253"/>
      <c r="FJM130" s="253"/>
      <c r="FJN130" s="253"/>
      <c r="FJO130" s="253"/>
      <c r="FJP130" s="253"/>
      <c r="FJQ130" s="253"/>
      <c r="FJR130" s="253"/>
      <c r="FJS130" s="253"/>
      <c r="FJT130" s="253"/>
      <c r="FJU130" s="253"/>
      <c r="FSU130" s="253"/>
      <c r="FSV130" s="253"/>
      <c r="FTD130" s="253"/>
      <c r="FTE130" s="253"/>
      <c r="FTF130" s="253"/>
      <c r="FTG130" s="253"/>
      <c r="FTH130" s="253"/>
      <c r="FTI130" s="253"/>
      <c r="FTJ130" s="253"/>
      <c r="FTK130" s="253"/>
      <c r="FTL130" s="253"/>
      <c r="FTM130" s="253"/>
      <c r="FTN130" s="253"/>
      <c r="FTO130" s="253"/>
      <c r="FTP130" s="253"/>
      <c r="FTQ130" s="253"/>
      <c r="GCQ130" s="253"/>
      <c r="GCR130" s="253"/>
      <c r="GCZ130" s="253"/>
      <c r="GDA130" s="253"/>
      <c r="GDB130" s="253"/>
      <c r="GDC130" s="253"/>
      <c r="GDD130" s="253"/>
      <c r="GDE130" s="253"/>
      <c r="GDF130" s="253"/>
      <c r="GDG130" s="253"/>
      <c r="GDH130" s="253"/>
      <c r="GDI130" s="253"/>
      <c r="GDJ130" s="253"/>
      <c r="GDK130" s="253"/>
      <c r="GDL130" s="253"/>
      <c r="GDM130" s="253"/>
      <c r="GMM130" s="253"/>
      <c r="GMN130" s="253"/>
      <c r="GMV130" s="253"/>
      <c r="GMW130" s="253"/>
      <c r="GMX130" s="253"/>
      <c r="GMY130" s="253"/>
      <c r="GMZ130" s="253"/>
      <c r="GNA130" s="253"/>
      <c r="GNB130" s="253"/>
      <c r="GNC130" s="253"/>
      <c r="GND130" s="253"/>
      <c r="GNE130" s="253"/>
      <c r="GNF130" s="253"/>
      <c r="GNG130" s="253"/>
      <c r="GNH130" s="253"/>
      <c r="GNI130" s="253"/>
      <c r="GWI130" s="253"/>
      <c r="GWJ130" s="253"/>
      <c r="GWR130" s="253"/>
      <c r="GWS130" s="253"/>
      <c r="GWT130" s="253"/>
      <c r="GWU130" s="253"/>
      <c r="GWV130" s="253"/>
      <c r="GWW130" s="253"/>
      <c r="GWX130" s="253"/>
      <c r="GWY130" s="253"/>
      <c r="GWZ130" s="253"/>
      <c r="GXA130" s="253"/>
      <c r="GXB130" s="253"/>
      <c r="GXC130" s="253"/>
      <c r="GXD130" s="253"/>
      <c r="GXE130" s="253"/>
      <c r="HGE130" s="253"/>
      <c r="HGF130" s="253"/>
      <c r="HGN130" s="253"/>
      <c r="HGO130" s="253"/>
      <c r="HGP130" s="253"/>
      <c r="HGQ130" s="253"/>
      <c r="HGR130" s="253"/>
      <c r="HGS130" s="253"/>
      <c r="HGT130" s="253"/>
      <c r="HGU130" s="253"/>
      <c r="HGV130" s="253"/>
      <c r="HGW130" s="253"/>
      <c r="HGX130" s="253"/>
      <c r="HGY130" s="253"/>
      <c r="HGZ130" s="253"/>
      <c r="HHA130" s="253"/>
      <c r="HQA130" s="253"/>
      <c r="HQB130" s="253"/>
      <c r="HQJ130" s="253"/>
      <c r="HQK130" s="253"/>
      <c r="HQL130" s="253"/>
      <c r="HQM130" s="253"/>
      <c r="HQN130" s="253"/>
      <c r="HQO130" s="253"/>
      <c r="HQP130" s="253"/>
      <c r="HQQ130" s="253"/>
      <c r="HQR130" s="253"/>
      <c r="HQS130" s="253"/>
      <c r="HQT130" s="253"/>
      <c r="HQU130" s="253"/>
      <c r="HQV130" s="253"/>
      <c r="HQW130" s="253"/>
      <c r="HZW130" s="253"/>
      <c r="HZX130" s="253"/>
      <c r="IAF130" s="253"/>
      <c r="IAG130" s="253"/>
      <c r="IAH130" s="253"/>
      <c r="IAI130" s="253"/>
      <c r="IAJ130" s="253"/>
      <c r="IAK130" s="253"/>
      <c r="IAL130" s="253"/>
      <c r="IAM130" s="253"/>
      <c r="IAN130" s="253"/>
      <c r="IAO130" s="253"/>
      <c r="IAP130" s="253"/>
      <c r="IAQ130" s="253"/>
      <c r="IAR130" s="253"/>
      <c r="IAS130" s="253"/>
      <c r="IJS130" s="253"/>
      <c r="IJT130" s="253"/>
      <c r="IKB130" s="253"/>
      <c r="IKC130" s="253"/>
      <c r="IKD130" s="253"/>
      <c r="IKE130" s="253"/>
      <c r="IKF130" s="253"/>
      <c r="IKG130" s="253"/>
      <c r="IKH130" s="253"/>
      <c r="IKI130" s="253"/>
      <c r="IKJ130" s="253"/>
      <c r="IKK130" s="253"/>
      <c r="IKL130" s="253"/>
      <c r="IKM130" s="253"/>
      <c r="IKN130" s="253"/>
      <c r="IKO130" s="253"/>
      <c r="ITO130" s="253"/>
      <c r="ITP130" s="253"/>
      <c r="ITX130" s="253"/>
      <c r="ITY130" s="253"/>
      <c r="ITZ130" s="253"/>
      <c r="IUA130" s="253"/>
      <c r="IUB130" s="253"/>
      <c r="IUC130" s="253"/>
      <c r="IUD130" s="253"/>
      <c r="IUE130" s="253"/>
      <c r="IUF130" s="253"/>
      <c r="IUG130" s="253"/>
      <c r="IUH130" s="253"/>
      <c r="IUI130" s="253"/>
      <c r="IUJ130" s="253"/>
      <c r="IUK130" s="253"/>
      <c r="JDK130" s="253"/>
      <c r="JDL130" s="253"/>
      <c r="JDT130" s="253"/>
      <c r="JDU130" s="253"/>
      <c r="JDV130" s="253"/>
      <c r="JDW130" s="253"/>
      <c r="JDX130" s="253"/>
      <c r="JDY130" s="253"/>
      <c r="JDZ130" s="253"/>
      <c r="JEA130" s="253"/>
      <c r="JEB130" s="253"/>
      <c r="JEC130" s="253"/>
      <c r="JED130" s="253"/>
      <c r="JEE130" s="253"/>
      <c r="JEF130" s="253"/>
      <c r="JEG130" s="253"/>
      <c r="JNG130" s="253"/>
      <c r="JNH130" s="253"/>
      <c r="JNP130" s="253"/>
      <c r="JNQ130" s="253"/>
      <c r="JNR130" s="253"/>
      <c r="JNS130" s="253"/>
      <c r="JNT130" s="253"/>
      <c r="JNU130" s="253"/>
      <c r="JNV130" s="253"/>
      <c r="JNW130" s="253"/>
      <c r="JNX130" s="253"/>
      <c r="JNY130" s="253"/>
      <c r="JNZ130" s="253"/>
      <c r="JOA130" s="253"/>
      <c r="JOB130" s="253"/>
      <c r="JOC130" s="253"/>
      <c r="JXC130" s="253"/>
      <c r="JXD130" s="253"/>
      <c r="JXL130" s="253"/>
      <c r="JXM130" s="253"/>
      <c r="JXN130" s="253"/>
      <c r="JXO130" s="253"/>
      <c r="JXP130" s="253"/>
      <c r="JXQ130" s="253"/>
      <c r="JXR130" s="253"/>
      <c r="JXS130" s="253"/>
      <c r="JXT130" s="253"/>
      <c r="JXU130" s="253"/>
      <c r="JXV130" s="253"/>
      <c r="JXW130" s="253"/>
      <c r="JXX130" s="253"/>
      <c r="JXY130" s="253"/>
      <c r="KGY130" s="253"/>
      <c r="KGZ130" s="253"/>
      <c r="KHH130" s="253"/>
      <c r="KHI130" s="253"/>
      <c r="KHJ130" s="253"/>
      <c r="KHK130" s="253"/>
      <c r="KHL130" s="253"/>
      <c r="KHM130" s="253"/>
      <c r="KHN130" s="253"/>
      <c r="KHO130" s="253"/>
      <c r="KHP130" s="253"/>
      <c r="KHQ130" s="253"/>
      <c r="KHR130" s="253"/>
      <c r="KHS130" s="253"/>
      <c r="KHT130" s="253"/>
      <c r="KHU130" s="253"/>
      <c r="KQU130" s="253"/>
      <c r="KQV130" s="253"/>
      <c r="KRD130" s="253"/>
      <c r="KRE130" s="253"/>
      <c r="KRF130" s="253"/>
      <c r="KRG130" s="253"/>
      <c r="KRH130" s="253"/>
      <c r="KRI130" s="253"/>
      <c r="KRJ130" s="253"/>
      <c r="KRK130" s="253"/>
      <c r="KRL130" s="253"/>
      <c r="KRM130" s="253"/>
      <c r="KRN130" s="253"/>
      <c r="KRO130" s="253"/>
      <c r="KRP130" s="253"/>
      <c r="KRQ130" s="253"/>
      <c r="LAQ130" s="253"/>
      <c r="LAR130" s="253"/>
      <c r="LAZ130" s="253"/>
      <c r="LBA130" s="253"/>
      <c r="LBB130" s="253"/>
      <c r="LBC130" s="253"/>
      <c r="LBD130" s="253"/>
      <c r="LBE130" s="253"/>
      <c r="LBF130" s="253"/>
      <c r="LBG130" s="253"/>
      <c r="LBH130" s="253"/>
      <c r="LBI130" s="253"/>
      <c r="LBJ130" s="253"/>
      <c r="LBK130" s="253"/>
      <c r="LBL130" s="253"/>
      <c r="LBM130" s="253"/>
      <c r="LKM130" s="253"/>
      <c r="LKN130" s="253"/>
      <c r="LKV130" s="253"/>
      <c r="LKW130" s="253"/>
      <c r="LKX130" s="253"/>
      <c r="LKY130" s="253"/>
      <c r="LKZ130" s="253"/>
      <c r="LLA130" s="253"/>
      <c r="LLB130" s="253"/>
      <c r="LLC130" s="253"/>
      <c r="LLD130" s="253"/>
      <c r="LLE130" s="253"/>
      <c r="LLF130" s="253"/>
      <c r="LLG130" s="253"/>
      <c r="LLH130" s="253"/>
      <c r="LLI130" s="253"/>
      <c r="LUI130" s="253"/>
      <c r="LUJ130" s="253"/>
      <c r="LUR130" s="253"/>
      <c r="LUS130" s="253"/>
      <c r="LUT130" s="253"/>
      <c r="LUU130" s="253"/>
      <c r="LUV130" s="253"/>
      <c r="LUW130" s="253"/>
      <c r="LUX130" s="253"/>
      <c r="LUY130" s="253"/>
      <c r="LUZ130" s="253"/>
      <c r="LVA130" s="253"/>
      <c r="LVB130" s="253"/>
      <c r="LVC130" s="253"/>
      <c r="LVD130" s="253"/>
      <c r="LVE130" s="253"/>
      <c r="MEE130" s="253"/>
      <c r="MEF130" s="253"/>
      <c r="MEN130" s="253"/>
      <c r="MEO130" s="253"/>
      <c r="MEP130" s="253"/>
      <c r="MEQ130" s="253"/>
      <c r="MER130" s="253"/>
      <c r="MES130" s="253"/>
      <c r="MET130" s="253"/>
      <c r="MEU130" s="253"/>
      <c r="MEV130" s="253"/>
      <c r="MEW130" s="253"/>
      <c r="MEX130" s="253"/>
      <c r="MEY130" s="253"/>
      <c r="MEZ130" s="253"/>
      <c r="MFA130" s="253"/>
      <c r="MOA130" s="253"/>
      <c r="MOB130" s="253"/>
      <c r="MOJ130" s="253"/>
      <c r="MOK130" s="253"/>
      <c r="MOL130" s="253"/>
      <c r="MOM130" s="253"/>
      <c r="MON130" s="253"/>
      <c r="MOO130" s="253"/>
      <c r="MOP130" s="253"/>
      <c r="MOQ130" s="253"/>
      <c r="MOR130" s="253"/>
      <c r="MOS130" s="253"/>
      <c r="MOT130" s="253"/>
      <c r="MOU130" s="253"/>
      <c r="MOV130" s="253"/>
      <c r="MOW130" s="253"/>
      <c r="MXW130" s="253"/>
      <c r="MXX130" s="253"/>
      <c r="MYF130" s="253"/>
      <c r="MYG130" s="253"/>
      <c r="MYH130" s="253"/>
      <c r="MYI130" s="253"/>
      <c r="MYJ130" s="253"/>
      <c r="MYK130" s="253"/>
      <c r="MYL130" s="253"/>
      <c r="MYM130" s="253"/>
      <c r="MYN130" s="253"/>
      <c r="MYO130" s="253"/>
      <c r="MYP130" s="253"/>
      <c r="MYQ130" s="253"/>
      <c r="MYR130" s="253"/>
      <c r="MYS130" s="253"/>
      <c r="NHS130" s="253"/>
      <c r="NHT130" s="253"/>
      <c r="NIB130" s="253"/>
      <c r="NIC130" s="253"/>
      <c r="NID130" s="253"/>
      <c r="NIE130" s="253"/>
      <c r="NIF130" s="253"/>
      <c r="NIG130" s="253"/>
      <c r="NIH130" s="253"/>
      <c r="NII130" s="253"/>
      <c r="NIJ130" s="253"/>
      <c r="NIK130" s="253"/>
      <c r="NIL130" s="253"/>
      <c r="NIM130" s="253"/>
      <c r="NIN130" s="253"/>
      <c r="NIO130" s="253"/>
      <c r="NRO130" s="253"/>
      <c r="NRP130" s="253"/>
      <c r="NRX130" s="253"/>
      <c r="NRY130" s="253"/>
      <c r="NRZ130" s="253"/>
      <c r="NSA130" s="253"/>
      <c r="NSB130" s="253"/>
      <c r="NSC130" s="253"/>
      <c r="NSD130" s="253"/>
      <c r="NSE130" s="253"/>
      <c r="NSF130" s="253"/>
      <c r="NSG130" s="253"/>
      <c r="NSH130" s="253"/>
      <c r="NSI130" s="253"/>
      <c r="NSJ130" s="253"/>
      <c r="NSK130" s="253"/>
      <c r="OBK130" s="253"/>
      <c r="OBL130" s="253"/>
      <c r="OBT130" s="253"/>
      <c r="OBU130" s="253"/>
      <c r="OBV130" s="253"/>
      <c r="OBW130" s="253"/>
      <c r="OBX130" s="253"/>
      <c r="OBY130" s="253"/>
      <c r="OBZ130" s="253"/>
      <c r="OCA130" s="253"/>
      <c r="OCB130" s="253"/>
      <c r="OCC130" s="253"/>
      <c r="OCD130" s="253"/>
      <c r="OCE130" s="253"/>
      <c r="OCF130" s="253"/>
      <c r="OCG130" s="253"/>
      <c r="OLG130" s="253"/>
      <c r="OLH130" s="253"/>
      <c r="OLP130" s="253"/>
      <c r="OLQ130" s="253"/>
      <c r="OLR130" s="253"/>
      <c r="OLS130" s="253"/>
      <c r="OLT130" s="253"/>
      <c r="OLU130" s="253"/>
      <c r="OLV130" s="253"/>
      <c r="OLW130" s="253"/>
      <c r="OLX130" s="253"/>
      <c r="OLY130" s="253"/>
      <c r="OLZ130" s="253"/>
      <c r="OMA130" s="253"/>
      <c r="OMB130" s="253"/>
      <c r="OMC130" s="253"/>
      <c r="OVC130" s="253"/>
      <c r="OVD130" s="253"/>
      <c r="OVL130" s="253"/>
      <c r="OVM130" s="253"/>
      <c r="OVN130" s="253"/>
      <c r="OVO130" s="253"/>
      <c r="OVP130" s="253"/>
      <c r="OVQ130" s="253"/>
      <c r="OVR130" s="253"/>
      <c r="OVS130" s="253"/>
      <c r="OVT130" s="253"/>
      <c r="OVU130" s="253"/>
      <c r="OVV130" s="253"/>
      <c r="OVW130" s="253"/>
      <c r="OVX130" s="253"/>
      <c r="OVY130" s="253"/>
      <c r="PEY130" s="253"/>
      <c r="PEZ130" s="253"/>
      <c r="PFH130" s="253"/>
      <c r="PFI130" s="253"/>
      <c r="PFJ130" s="253"/>
      <c r="PFK130" s="253"/>
      <c r="PFL130" s="253"/>
      <c r="PFM130" s="253"/>
      <c r="PFN130" s="253"/>
      <c r="PFO130" s="253"/>
      <c r="PFP130" s="253"/>
      <c r="PFQ130" s="253"/>
      <c r="PFR130" s="253"/>
      <c r="PFS130" s="253"/>
      <c r="PFT130" s="253"/>
      <c r="PFU130" s="253"/>
      <c r="POU130" s="253"/>
      <c r="POV130" s="253"/>
      <c r="PPD130" s="253"/>
      <c r="PPE130" s="253"/>
      <c r="PPF130" s="253"/>
      <c r="PPG130" s="253"/>
      <c r="PPH130" s="253"/>
      <c r="PPI130" s="253"/>
      <c r="PPJ130" s="253"/>
      <c r="PPK130" s="253"/>
      <c r="PPL130" s="253"/>
      <c r="PPM130" s="253"/>
      <c r="PPN130" s="253"/>
      <c r="PPO130" s="253"/>
      <c r="PPP130" s="253"/>
      <c r="PPQ130" s="253"/>
      <c r="PYQ130" s="253"/>
      <c r="PYR130" s="253"/>
      <c r="PYZ130" s="253"/>
      <c r="PZA130" s="253"/>
      <c r="PZB130" s="253"/>
      <c r="PZC130" s="253"/>
      <c r="PZD130" s="253"/>
      <c r="PZE130" s="253"/>
      <c r="PZF130" s="253"/>
      <c r="PZG130" s="253"/>
      <c r="PZH130" s="253"/>
      <c r="PZI130" s="253"/>
      <c r="PZJ130" s="253"/>
      <c r="PZK130" s="253"/>
      <c r="PZL130" s="253"/>
      <c r="PZM130" s="253"/>
      <c r="QIM130" s="253"/>
      <c r="QIN130" s="253"/>
      <c r="QIV130" s="253"/>
      <c r="QIW130" s="253"/>
      <c r="QIX130" s="253"/>
      <c r="QIY130" s="253"/>
      <c r="QIZ130" s="253"/>
      <c r="QJA130" s="253"/>
      <c r="QJB130" s="253"/>
      <c r="QJC130" s="253"/>
      <c r="QJD130" s="253"/>
      <c r="QJE130" s="253"/>
      <c r="QJF130" s="253"/>
      <c r="QJG130" s="253"/>
      <c r="QJH130" s="253"/>
      <c r="QJI130" s="253"/>
      <c r="QSI130" s="253"/>
      <c r="QSJ130" s="253"/>
      <c r="QSR130" s="253"/>
      <c r="QSS130" s="253"/>
      <c r="QST130" s="253"/>
      <c r="QSU130" s="253"/>
      <c r="QSV130" s="253"/>
      <c r="QSW130" s="253"/>
      <c r="QSX130" s="253"/>
      <c r="QSY130" s="253"/>
      <c r="QSZ130" s="253"/>
      <c r="QTA130" s="253"/>
      <c r="QTB130" s="253"/>
      <c r="QTC130" s="253"/>
      <c r="QTD130" s="253"/>
      <c r="QTE130" s="253"/>
      <c r="RCE130" s="253"/>
      <c r="RCF130" s="253"/>
      <c r="RCN130" s="253"/>
      <c r="RCO130" s="253"/>
      <c r="RCP130" s="253"/>
      <c r="RCQ130" s="253"/>
      <c r="RCR130" s="253"/>
      <c r="RCS130" s="253"/>
      <c r="RCT130" s="253"/>
      <c r="RCU130" s="253"/>
      <c r="RCV130" s="253"/>
      <c r="RCW130" s="253"/>
      <c r="RCX130" s="253"/>
      <c r="RCY130" s="253"/>
      <c r="RCZ130" s="253"/>
      <c r="RDA130" s="253"/>
      <c r="RMA130" s="253"/>
      <c r="RMB130" s="253"/>
      <c r="RMJ130" s="253"/>
      <c r="RMK130" s="253"/>
      <c r="RML130" s="253"/>
      <c r="RMM130" s="253"/>
      <c r="RMN130" s="253"/>
      <c r="RMO130" s="253"/>
      <c r="RMP130" s="253"/>
      <c r="RMQ130" s="253"/>
      <c r="RMR130" s="253"/>
      <c r="RMS130" s="253"/>
      <c r="RMT130" s="253"/>
      <c r="RMU130" s="253"/>
      <c r="RMV130" s="253"/>
      <c r="RMW130" s="253"/>
      <c r="RVW130" s="253"/>
      <c r="RVX130" s="253"/>
      <c r="RWF130" s="253"/>
      <c r="RWG130" s="253"/>
      <c r="RWH130" s="253"/>
      <c r="RWI130" s="253"/>
      <c r="RWJ130" s="253"/>
      <c r="RWK130" s="253"/>
      <c r="RWL130" s="253"/>
      <c r="RWM130" s="253"/>
      <c r="RWN130" s="253"/>
      <c r="RWO130" s="253"/>
      <c r="RWP130" s="253"/>
      <c r="RWQ130" s="253"/>
      <c r="RWR130" s="253"/>
      <c r="RWS130" s="253"/>
      <c r="SFS130" s="253"/>
      <c r="SFT130" s="253"/>
      <c r="SGB130" s="253"/>
      <c r="SGC130" s="253"/>
      <c r="SGD130" s="253"/>
      <c r="SGE130" s="253"/>
      <c r="SGF130" s="253"/>
      <c r="SGG130" s="253"/>
      <c r="SGH130" s="253"/>
      <c r="SGI130" s="253"/>
      <c r="SGJ130" s="253"/>
      <c r="SGK130" s="253"/>
      <c r="SGL130" s="253"/>
      <c r="SGM130" s="253"/>
      <c r="SGN130" s="253"/>
      <c r="SGO130" s="253"/>
      <c r="SPO130" s="253"/>
      <c r="SPP130" s="253"/>
      <c r="SPX130" s="253"/>
      <c r="SPY130" s="253"/>
      <c r="SPZ130" s="253"/>
      <c r="SQA130" s="253"/>
      <c r="SQB130" s="253"/>
      <c r="SQC130" s="253"/>
      <c r="SQD130" s="253"/>
      <c r="SQE130" s="253"/>
      <c r="SQF130" s="253"/>
      <c r="SQG130" s="253"/>
      <c r="SQH130" s="253"/>
      <c r="SQI130" s="253"/>
      <c r="SQJ130" s="253"/>
      <c r="SQK130" s="253"/>
      <c r="SZK130" s="253"/>
      <c r="SZL130" s="253"/>
      <c r="SZT130" s="253"/>
      <c r="SZU130" s="253"/>
      <c r="SZV130" s="253"/>
      <c r="SZW130" s="253"/>
      <c r="SZX130" s="253"/>
      <c r="SZY130" s="253"/>
      <c r="SZZ130" s="253"/>
      <c r="TAA130" s="253"/>
      <c r="TAB130" s="253"/>
      <c r="TAC130" s="253"/>
      <c r="TAD130" s="253"/>
      <c r="TAE130" s="253"/>
      <c r="TAF130" s="253"/>
      <c r="TAG130" s="253"/>
      <c r="TJG130" s="253"/>
      <c r="TJH130" s="253"/>
      <c r="TJP130" s="253"/>
      <c r="TJQ130" s="253"/>
      <c r="TJR130" s="253"/>
      <c r="TJS130" s="253"/>
      <c r="TJT130" s="253"/>
      <c r="TJU130" s="253"/>
      <c r="TJV130" s="253"/>
      <c r="TJW130" s="253"/>
      <c r="TJX130" s="253"/>
      <c r="TJY130" s="253"/>
      <c r="TJZ130" s="253"/>
      <c r="TKA130" s="253"/>
      <c r="TKB130" s="253"/>
      <c r="TKC130" s="253"/>
      <c r="TTC130" s="253"/>
      <c r="TTD130" s="253"/>
      <c r="TTL130" s="253"/>
      <c r="TTM130" s="253"/>
      <c r="TTN130" s="253"/>
      <c r="TTO130" s="253"/>
      <c r="TTP130" s="253"/>
      <c r="TTQ130" s="253"/>
      <c r="TTR130" s="253"/>
      <c r="TTS130" s="253"/>
      <c r="TTT130" s="253"/>
      <c r="TTU130" s="253"/>
      <c r="TTV130" s="253"/>
      <c r="TTW130" s="253"/>
      <c r="TTX130" s="253"/>
      <c r="TTY130" s="253"/>
      <c r="UCY130" s="253"/>
      <c r="UCZ130" s="253"/>
      <c r="UDH130" s="253"/>
      <c r="UDI130" s="253"/>
      <c r="UDJ130" s="253"/>
      <c r="UDK130" s="253"/>
      <c r="UDL130" s="253"/>
      <c r="UDM130" s="253"/>
      <c r="UDN130" s="253"/>
      <c r="UDO130" s="253"/>
      <c r="UDP130" s="253"/>
      <c r="UDQ130" s="253"/>
      <c r="UDR130" s="253"/>
      <c r="UDS130" s="253"/>
      <c r="UDT130" s="253"/>
      <c r="UDU130" s="253"/>
      <c r="UMU130" s="253"/>
      <c r="UMV130" s="253"/>
      <c r="UND130" s="253"/>
      <c r="UNE130" s="253"/>
      <c r="UNF130" s="253"/>
      <c r="UNG130" s="253"/>
      <c r="UNH130" s="253"/>
      <c r="UNI130" s="253"/>
      <c r="UNJ130" s="253"/>
      <c r="UNK130" s="253"/>
      <c r="UNL130" s="253"/>
      <c r="UNM130" s="253"/>
      <c r="UNN130" s="253"/>
      <c r="UNO130" s="253"/>
      <c r="UNP130" s="253"/>
      <c r="UNQ130" s="253"/>
      <c r="UWQ130" s="253"/>
      <c r="UWR130" s="253"/>
      <c r="UWZ130" s="253"/>
      <c r="UXA130" s="253"/>
      <c r="UXB130" s="253"/>
      <c r="UXC130" s="253"/>
      <c r="UXD130" s="253"/>
      <c r="UXE130" s="253"/>
      <c r="UXF130" s="253"/>
      <c r="UXG130" s="253"/>
      <c r="UXH130" s="253"/>
      <c r="UXI130" s="253"/>
      <c r="UXJ130" s="253"/>
      <c r="UXK130" s="253"/>
      <c r="UXL130" s="253"/>
      <c r="UXM130" s="253"/>
      <c r="VGM130" s="253"/>
      <c r="VGN130" s="253"/>
      <c r="VGV130" s="253"/>
      <c r="VGW130" s="253"/>
      <c r="VGX130" s="253"/>
      <c r="VGY130" s="253"/>
      <c r="VGZ130" s="253"/>
      <c r="VHA130" s="253"/>
      <c r="VHB130" s="253"/>
      <c r="VHC130" s="253"/>
      <c r="VHD130" s="253"/>
      <c r="VHE130" s="253"/>
      <c r="VHF130" s="253"/>
      <c r="VHG130" s="253"/>
      <c r="VHH130" s="253"/>
      <c r="VHI130" s="253"/>
      <c r="VQI130" s="253"/>
      <c r="VQJ130" s="253"/>
      <c r="VQR130" s="253"/>
      <c r="VQS130" s="253"/>
      <c r="VQT130" s="253"/>
      <c r="VQU130" s="253"/>
      <c r="VQV130" s="253"/>
      <c r="VQW130" s="253"/>
      <c r="VQX130" s="253"/>
      <c r="VQY130" s="253"/>
      <c r="VQZ130" s="253"/>
      <c r="VRA130" s="253"/>
      <c r="VRB130" s="253"/>
      <c r="VRC130" s="253"/>
      <c r="VRD130" s="253"/>
      <c r="VRE130" s="253"/>
      <c r="WAE130" s="253"/>
      <c r="WAF130" s="253"/>
      <c r="WAN130" s="253"/>
      <c r="WAO130" s="253"/>
      <c r="WAP130" s="253"/>
      <c r="WAQ130" s="253"/>
      <c r="WAR130" s="253"/>
      <c r="WAS130" s="253"/>
      <c r="WAT130" s="253"/>
      <c r="WAU130" s="253"/>
      <c r="WAV130" s="253"/>
      <c r="WAW130" s="253"/>
      <c r="WAX130" s="253"/>
      <c r="WAY130" s="253"/>
      <c r="WAZ130" s="253"/>
      <c r="WBA130" s="253"/>
      <c r="WKA130" s="253"/>
      <c r="WKB130" s="253"/>
      <c r="WKJ130" s="253"/>
      <c r="WKK130" s="253"/>
      <c r="WKL130" s="253"/>
      <c r="WKM130" s="253"/>
      <c r="WKN130" s="253"/>
      <c r="WKO130" s="253"/>
      <c r="WKP130" s="253"/>
      <c r="WKQ130" s="253"/>
      <c r="WKR130" s="253"/>
      <c r="WKS130" s="253"/>
      <c r="WKT130" s="253"/>
      <c r="WKU130" s="253"/>
      <c r="WKV130" s="253"/>
      <c r="WKW130" s="253"/>
      <c r="WTW130" s="253"/>
      <c r="WTX130" s="253"/>
      <c r="WUF130" s="253"/>
      <c r="WUG130" s="253"/>
      <c r="WUH130" s="253"/>
      <c r="WUI130" s="253"/>
      <c r="WUJ130" s="253"/>
      <c r="WUK130" s="253"/>
      <c r="WUL130" s="253"/>
      <c r="WUM130" s="253"/>
      <c r="WUN130" s="253"/>
      <c r="WUO130" s="253"/>
      <c r="WUP130" s="253"/>
      <c r="WUQ130" s="253"/>
      <c r="WUR130" s="253"/>
      <c r="WUS130" s="253"/>
    </row>
    <row r="131" spans="1:1009 1243:2033 2267:3057 3291:4081 4315:5105 5339:6129 6363:7153 7387:8177 8411:9201 9435:10225 10459:11249 11483:12273 12507:13297 13531:14321 14555:15345 15579:16113" s="271" customFormat="1" ht="31.5" outlineLevel="1">
      <c r="A131" s="137"/>
      <c r="B131" s="241" t="s">
        <v>450</v>
      </c>
      <c r="C131" s="248"/>
      <c r="D131" s="258">
        <v>90</v>
      </c>
      <c r="E131" s="258">
        <v>90</v>
      </c>
      <c r="F131" s="258"/>
      <c r="G131" s="245">
        <v>0</v>
      </c>
      <c r="H131" s="229">
        <f t="shared" si="6"/>
        <v>0</v>
      </c>
      <c r="I131" s="247"/>
      <c r="J131" s="247"/>
      <c r="K131" s="247"/>
      <c r="L131" s="247"/>
      <c r="M131" s="248"/>
      <c r="HK131" s="131"/>
      <c r="HL131" s="131"/>
      <c r="HT131" s="131"/>
      <c r="HU131" s="131"/>
      <c r="HV131" s="131"/>
      <c r="HW131" s="131"/>
      <c r="HX131" s="131"/>
      <c r="HY131" s="131"/>
      <c r="HZ131" s="131"/>
      <c r="IA131" s="131"/>
      <c r="IB131" s="131"/>
      <c r="IC131" s="131"/>
      <c r="ID131" s="131"/>
      <c r="IE131" s="131"/>
      <c r="IF131" s="131"/>
      <c r="IG131" s="131"/>
      <c r="RG131" s="131"/>
      <c r="RH131" s="131"/>
      <c r="RP131" s="131"/>
      <c r="RQ131" s="131"/>
      <c r="RR131" s="131"/>
      <c r="RS131" s="131"/>
      <c r="RT131" s="131"/>
      <c r="RU131" s="131"/>
      <c r="RV131" s="131"/>
      <c r="RW131" s="131"/>
      <c r="RX131" s="131"/>
      <c r="RY131" s="131"/>
      <c r="RZ131" s="131"/>
      <c r="SA131" s="131"/>
      <c r="SB131" s="131"/>
      <c r="SC131" s="131"/>
      <c r="ABC131" s="131"/>
      <c r="ABD131" s="131"/>
      <c r="ABL131" s="131"/>
      <c r="ABM131" s="131"/>
      <c r="ABN131" s="131"/>
      <c r="ABO131" s="131"/>
      <c r="ABP131" s="131"/>
      <c r="ABQ131" s="131"/>
      <c r="ABR131" s="131"/>
      <c r="ABS131" s="131"/>
      <c r="ABT131" s="131"/>
      <c r="ABU131" s="131"/>
      <c r="ABV131" s="131"/>
      <c r="ABW131" s="131"/>
      <c r="ABX131" s="131"/>
      <c r="ABY131" s="131"/>
      <c r="AKY131" s="131"/>
      <c r="AKZ131" s="131"/>
      <c r="ALH131" s="131"/>
      <c r="ALI131" s="131"/>
      <c r="ALJ131" s="131"/>
      <c r="ALK131" s="131"/>
      <c r="ALL131" s="131"/>
      <c r="ALM131" s="131"/>
      <c r="ALN131" s="131"/>
      <c r="ALO131" s="131"/>
      <c r="ALP131" s="131"/>
      <c r="ALQ131" s="131"/>
      <c r="ALR131" s="131"/>
      <c r="ALS131" s="131"/>
      <c r="ALT131" s="131"/>
      <c r="ALU131" s="131"/>
      <c r="AUU131" s="131"/>
      <c r="AUV131" s="131"/>
      <c r="AVD131" s="131"/>
      <c r="AVE131" s="131"/>
      <c r="AVF131" s="131"/>
      <c r="AVG131" s="131"/>
      <c r="AVH131" s="131"/>
      <c r="AVI131" s="131"/>
      <c r="AVJ131" s="131"/>
      <c r="AVK131" s="131"/>
      <c r="AVL131" s="131"/>
      <c r="AVM131" s="131"/>
      <c r="AVN131" s="131"/>
      <c r="AVO131" s="131"/>
      <c r="AVP131" s="131"/>
      <c r="AVQ131" s="131"/>
      <c r="BEQ131" s="131"/>
      <c r="BER131" s="131"/>
      <c r="BEZ131" s="131"/>
      <c r="BFA131" s="131"/>
      <c r="BFB131" s="131"/>
      <c r="BFC131" s="131"/>
      <c r="BFD131" s="131"/>
      <c r="BFE131" s="131"/>
      <c r="BFF131" s="131"/>
      <c r="BFG131" s="131"/>
      <c r="BFH131" s="131"/>
      <c r="BFI131" s="131"/>
      <c r="BFJ131" s="131"/>
      <c r="BFK131" s="131"/>
      <c r="BFL131" s="131"/>
      <c r="BFM131" s="131"/>
      <c r="BOM131" s="131"/>
      <c r="BON131" s="131"/>
      <c r="BOV131" s="131"/>
      <c r="BOW131" s="131"/>
      <c r="BOX131" s="131"/>
      <c r="BOY131" s="131"/>
      <c r="BOZ131" s="131"/>
      <c r="BPA131" s="131"/>
      <c r="BPB131" s="131"/>
      <c r="BPC131" s="131"/>
      <c r="BPD131" s="131"/>
      <c r="BPE131" s="131"/>
      <c r="BPF131" s="131"/>
      <c r="BPG131" s="131"/>
      <c r="BPH131" s="131"/>
      <c r="BPI131" s="131"/>
      <c r="BYI131" s="131"/>
      <c r="BYJ131" s="131"/>
      <c r="BYR131" s="131"/>
      <c r="BYS131" s="131"/>
      <c r="BYT131" s="131"/>
      <c r="BYU131" s="131"/>
      <c r="BYV131" s="131"/>
      <c r="BYW131" s="131"/>
      <c r="BYX131" s="131"/>
      <c r="BYY131" s="131"/>
      <c r="BYZ131" s="131"/>
      <c r="BZA131" s="131"/>
      <c r="BZB131" s="131"/>
      <c r="BZC131" s="131"/>
      <c r="BZD131" s="131"/>
      <c r="BZE131" s="131"/>
      <c r="CIE131" s="131"/>
      <c r="CIF131" s="131"/>
      <c r="CIN131" s="131"/>
      <c r="CIO131" s="131"/>
      <c r="CIP131" s="131"/>
      <c r="CIQ131" s="131"/>
      <c r="CIR131" s="131"/>
      <c r="CIS131" s="131"/>
      <c r="CIT131" s="131"/>
      <c r="CIU131" s="131"/>
      <c r="CIV131" s="131"/>
      <c r="CIW131" s="131"/>
      <c r="CIX131" s="131"/>
      <c r="CIY131" s="131"/>
      <c r="CIZ131" s="131"/>
      <c r="CJA131" s="131"/>
      <c r="CSA131" s="131"/>
      <c r="CSB131" s="131"/>
      <c r="CSJ131" s="131"/>
      <c r="CSK131" s="131"/>
      <c r="CSL131" s="131"/>
      <c r="CSM131" s="131"/>
      <c r="CSN131" s="131"/>
      <c r="CSO131" s="131"/>
      <c r="CSP131" s="131"/>
      <c r="CSQ131" s="131"/>
      <c r="CSR131" s="131"/>
      <c r="CSS131" s="131"/>
      <c r="CST131" s="131"/>
      <c r="CSU131" s="131"/>
      <c r="CSV131" s="131"/>
      <c r="CSW131" s="131"/>
      <c r="DBW131" s="131"/>
      <c r="DBX131" s="131"/>
      <c r="DCF131" s="131"/>
      <c r="DCG131" s="131"/>
      <c r="DCH131" s="131"/>
      <c r="DCI131" s="131"/>
      <c r="DCJ131" s="131"/>
      <c r="DCK131" s="131"/>
      <c r="DCL131" s="131"/>
      <c r="DCM131" s="131"/>
      <c r="DCN131" s="131"/>
      <c r="DCO131" s="131"/>
      <c r="DCP131" s="131"/>
      <c r="DCQ131" s="131"/>
      <c r="DCR131" s="131"/>
      <c r="DCS131" s="131"/>
      <c r="DLS131" s="131"/>
      <c r="DLT131" s="131"/>
      <c r="DMB131" s="131"/>
      <c r="DMC131" s="131"/>
      <c r="DMD131" s="131"/>
      <c r="DME131" s="131"/>
      <c r="DMF131" s="131"/>
      <c r="DMG131" s="131"/>
      <c r="DMH131" s="131"/>
      <c r="DMI131" s="131"/>
      <c r="DMJ131" s="131"/>
      <c r="DMK131" s="131"/>
      <c r="DML131" s="131"/>
      <c r="DMM131" s="131"/>
      <c r="DMN131" s="131"/>
      <c r="DMO131" s="131"/>
      <c r="DVO131" s="131"/>
      <c r="DVP131" s="131"/>
      <c r="DVX131" s="131"/>
      <c r="DVY131" s="131"/>
      <c r="DVZ131" s="131"/>
      <c r="DWA131" s="131"/>
      <c r="DWB131" s="131"/>
      <c r="DWC131" s="131"/>
      <c r="DWD131" s="131"/>
      <c r="DWE131" s="131"/>
      <c r="DWF131" s="131"/>
      <c r="DWG131" s="131"/>
      <c r="DWH131" s="131"/>
      <c r="DWI131" s="131"/>
      <c r="DWJ131" s="131"/>
      <c r="DWK131" s="131"/>
      <c r="EFK131" s="131"/>
      <c r="EFL131" s="131"/>
      <c r="EFT131" s="131"/>
      <c r="EFU131" s="131"/>
      <c r="EFV131" s="131"/>
      <c r="EFW131" s="131"/>
      <c r="EFX131" s="131"/>
      <c r="EFY131" s="131"/>
      <c r="EFZ131" s="131"/>
      <c r="EGA131" s="131"/>
      <c r="EGB131" s="131"/>
      <c r="EGC131" s="131"/>
      <c r="EGD131" s="131"/>
      <c r="EGE131" s="131"/>
      <c r="EGF131" s="131"/>
      <c r="EGG131" s="131"/>
      <c r="EPG131" s="131"/>
      <c r="EPH131" s="131"/>
      <c r="EPP131" s="131"/>
      <c r="EPQ131" s="131"/>
      <c r="EPR131" s="131"/>
      <c r="EPS131" s="131"/>
      <c r="EPT131" s="131"/>
      <c r="EPU131" s="131"/>
      <c r="EPV131" s="131"/>
      <c r="EPW131" s="131"/>
      <c r="EPX131" s="131"/>
      <c r="EPY131" s="131"/>
      <c r="EPZ131" s="131"/>
      <c r="EQA131" s="131"/>
      <c r="EQB131" s="131"/>
      <c r="EQC131" s="131"/>
      <c r="EZC131" s="131"/>
      <c r="EZD131" s="131"/>
      <c r="EZL131" s="131"/>
      <c r="EZM131" s="131"/>
      <c r="EZN131" s="131"/>
      <c r="EZO131" s="131"/>
      <c r="EZP131" s="131"/>
      <c r="EZQ131" s="131"/>
      <c r="EZR131" s="131"/>
      <c r="EZS131" s="131"/>
      <c r="EZT131" s="131"/>
      <c r="EZU131" s="131"/>
      <c r="EZV131" s="131"/>
      <c r="EZW131" s="131"/>
      <c r="EZX131" s="131"/>
      <c r="EZY131" s="131"/>
      <c r="FIY131" s="131"/>
      <c r="FIZ131" s="131"/>
      <c r="FJH131" s="131"/>
      <c r="FJI131" s="131"/>
      <c r="FJJ131" s="131"/>
      <c r="FJK131" s="131"/>
      <c r="FJL131" s="131"/>
      <c r="FJM131" s="131"/>
      <c r="FJN131" s="131"/>
      <c r="FJO131" s="131"/>
      <c r="FJP131" s="131"/>
      <c r="FJQ131" s="131"/>
      <c r="FJR131" s="131"/>
      <c r="FJS131" s="131"/>
      <c r="FJT131" s="131"/>
      <c r="FJU131" s="131"/>
      <c r="FSU131" s="131"/>
      <c r="FSV131" s="131"/>
      <c r="FTD131" s="131"/>
      <c r="FTE131" s="131"/>
      <c r="FTF131" s="131"/>
      <c r="FTG131" s="131"/>
      <c r="FTH131" s="131"/>
      <c r="FTI131" s="131"/>
      <c r="FTJ131" s="131"/>
      <c r="FTK131" s="131"/>
      <c r="FTL131" s="131"/>
      <c r="FTM131" s="131"/>
      <c r="FTN131" s="131"/>
      <c r="FTO131" s="131"/>
      <c r="FTP131" s="131"/>
      <c r="FTQ131" s="131"/>
      <c r="GCQ131" s="131"/>
      <c r="GCR131" s="131"/>
      <c r="GCZ131" s="131"/>
      <c r="GDA131" s="131"/>
      <c r="GDB131" s="131"/>
      <c r="GDC131" s="131"/>
      <c r="GDD131" s="131"/>
      <c r="GDE131" s="131"/>
      <c r="GDF131" s="131"/>
      <c r="GDG131" s="131"/>
      <c r="GDH131" s="131"/>
      <c r="GDI131" s="131"/>
      <c r="GDJ131" s="131"/>
      <c r="GDK131" s="131"/>
      <c r="GDL131" s="131"/>
      <c r="GDM131" s="131"/>
      <c r="GMM131" s="131"/>
      <c r="GMN131" s="131"/>
      <c r="GMV131" s="131"/>
      <c r="GMW131" s="131"/>
      <c r="GMX131" s="131"/>
      <c r="GMY131" s="131"/>
      <c r="GMZ131" s="131"/>
      <c r="GNA131" s="131"/>
      <c r="GNB131" s="131"/>
      <c r="GNC131" s="131"/>
      <c r="GND131" s="131"/>
      <c r="GNE131" s="131"/>
      <c r="GNF131" s="131"/>
      <c r="GNG131" s="131"/>
      <c r="GNH131" s="131"/>
      <c r="GNI131" s="131"/>
      <c r="GWI131" s="131"/>
      <c r="GWJ131" s="131"/>
      <c r="GWR131" s="131"/>
      <c r="GWS131" s="131"/>
      <c r="GWT131" s="131"/>
      <c r="GWU131" s="131"/>
      <c r="GWV131" s="131"/>
      <c r="GWW131" s="131"/>
      <c r="GWX131" s="131"/>
      <c r="GWY131" s="131"/>
      <c r="GWZ131" s="131"/>
      <c r="GXA131" s="131"/>
      <c r="GXB131" s="131"/>
      <c r="GXC131" s="131"/>
      <c r="GXD131" s="131"/>
      <c r="GXE131" s="131"/>
      <c r="HGE131" s="131"/>
      <c r="HGF131" s="131"/>
      <c r="HGN131" s="131"/>
      <c r="HGO131" s="131"/>
      <c r="HGP131" s="131"/>
      <c r="HGQ131" s="131"/>
      <c r="HGR131" s="131"/>
      <c r="HGS131" s="131"/>
      <c r="HGT131" s="131"/>
      <c r="HGU131" s="131"/>
      <c r="HGV131" s="131"/>
      <c r="HGW131" s="131"/>
      <c r="HGX131" s="131"/>
      <c r="HGY131" s="131"/>
      <c r="HGZ131" s="131"/>
      <c r="HHA131" s="131"/>
      <c r="HQA131" s="131"/>
      <c r="HQB131" s="131"/>
      <c r="HQJ131" s="131"/>
      <c r="HQK131" s="131"/>
      <c r="HQL131" s="131"/>
      <c r="HQM131" s="131"/>
      <c r="HQN131" s="131"/>
      <c r="HQO131" s="131"/>
      <c r="HQP131" s="131"/>
      <c r="HQQ131" s="131"/>
      <c r="HQR131" s="131"/>
      <c r="HQS131" s="131"/>
      <c r="HQT131" s="131"/>
      <c r="HQU131" s="131"/>
      <c r="HQV131" s="131"/>
      <c r="HQW131" s="131"/>
      <c r="HZW131" s="131"/>
      <c r="HZX131" s="131"/>
      <c r="IAF131" s="131"/>
      <c r="IAG131" s="131"/>
      <c r="IAH131" s="131"/>
      <c r="IAI131" s="131"/>
      <c r="IAJ131" s="131"/>
      <c r="IAK131" s="131"/>
      <c r="IAL131" s="131"/>
      <c r="IAM131" s="131"/>
      <c r="IAN131" s="131"/>
      <c r="IAO131" s="131"/>
      <c r="IAP131" s="131"/>
      <c r="IAQ131" s="131"/>
      <c r="IAR131" s="131"/>
      <c r="IAS131" s="131"/>
      <c r="IJS131" s="131"/>
      <c r="IJT131" s="131"/>
      <c r="IKB131" s="131"/>
      <c r="IKC131" s="131"/>
      <c r="IKD131" s="131"/>
      <c r="IKE131" s="131"/>
      <c r="IKF131" s="131"/>
      <c r="IKG131" s="131"/>
      <c r="IKH131" s="131"/>
      <c r="IKI131" s="131"/>
      <c r="IKJ131" s="131"/>
      <c r="IKK131" s="131"/>
      <c r="IKL131" s="131"/>
      <c r="IKM131" s="131"/>
      <c r="IKN131" s="131"/>
      <c r="IKO131" s="131"/>
      <c r="ITO131" s="131"/>
      <c r="ITP131" s="131"/>
      <c r="ITX131" s="131"/>
      <c r="ITY131" s="131"/>
      <c r="ITZ131" s="131"/>
      <c r="IUA131" s="131"/>
      <c r="IUB131" s="131"/>
      <c r="IUC131" s="131"/>
      <c r="IUD131" s="131"/>
      <c r="IUE131" s="131"/>
      <c r="IUF131" s="131"/>
      <c r="IUG131" s="131"/>
      <c r="IUH131" s="131"/>
      <c r="IUI131" s="131"/>
      <c r="IUJ131" s="131"/>
      <c r="IUK131" s="131"/>
      <c r="JDK131" s="131"/>
      <c r="JDL131" s="131"/>
      <c r="JDT131" s="131"/>
      <c r="JDU131" s="131"/>
      <c r="JDV131" s="131"/>
      <c r="JDW131" s="131"/>
      <c r="JDX131" s="131"/>
      <c r="JDY131" s="131"/>
      <c r="JDZ131" s="131"/>
      <c r="JEA131" s="131"/>
      <c r="JEB131" s="131"/>
      <c r="JEC131" s="131"/>
      <c r="JED131" s="131"/>
      <c r="JEE131" s="131"/>
      <c r="JEF131" s="131"/>
      <c r="JEG131" s="131"/>
      <c r="JNG131" s="131"/>
      <c r="JNH131" s="131"/>
      <c r="JNP131" s="131"/>
      <c r="JNQ131" s="131"/>
      <c r="JNR131" s="131"/>
      <c r="JNS131" s="131"/>
      <c r="JNT131" s="131"/>
      <c r="JNU131" s="131"/>
      <c r="JNV131" s="131"/>
      <c r="JNW131" s="131"/>
      <c r="JNX131" s="131"/>
      <c r="JNY131" s="131"/>
      <c r="JNZ131" s="131"/>
      <c r="JOA131" s="131"/>
      <c r="JOB131" s="131"/>
      <c r="JOC131" s="131"/>
      <c r="JXC131" s="131"/>
      <c r="JXD131" s="131"/>
      <c r="JXL131" s="131"/>
      <c r="JXM131" s="131"/>
      <c r="JXN131" s="131"/>
      <c r="JXO131" s="131"/>
      <c r="JXP131" s="131"/>
      <c r="JXQ131" s="131"/>
      <c r="JXR131" s="131"/>
      <c r="JXS131" s="131"/>
      <c r="JXT131" s="131"/>
      <c r="JXU131" s="131"/>
      <c r="JXV131" s="131"/>
      <c r="JXW131" s="131"/>
      <c r="JXX131" s="131"/>
      <c r="JXY131" s="131"/>
      <c r="KGY131" s="131"/>
      <c r="KGZ131" s="131"/>
      <c r="KHH131" s="131"/>
      <c r="KHI131" s="131"/>
      <c r="KHJ131" s="131"/>
      <c r="KHK131" s="131"/>
      <c r="KHL131" s="131"/>
      <c r="KHM131" s="131"/>
      <c r="KHN131" s="131"/>
      <c r="KHO131" s="131"/>
      <c r="KHP131" s="131"/>
      <c r="KHQ131" s="131"/>
      <c r="KHR131" s="131"/>
      <c r="KHS131" s="131"/>
      <c r="KHT131" s="131"/>
      <c r="KHU131" s="131"/>
      <c r="KQU131" s="131"/>
      <c r="KQV131" s="131"/>
      <c r="KRD131" s="131"/>
      <c r="KRE131" s="131"/>
      <c r="KRF131" s="131"/>
      <c r="KRG131" s="131"/>
      <c r="KRH131" s="131"/>
      <c r="KRI131" s="131"/>
      <c r="KRJ131" s="131"/>
      <c r="KRK131" s="131"/>
      <c r="KRL131" s="131"/>
      <c r="KRM131" s="131"/>
      <c r="KRN131" s="131"/>
      <c r="KRO131" s="131"/>
      <c r="KRP131" s="131"/>
      <c r="KRQ131" s="131"/>
      <c r="LAQ131" s="131"/>
      <c r="LAR131" s="131"/>
      <c r="LAZ131" s="131"/>
      <c r="LBA131" s="131"/>
      <c r="LBB131" s="131"/>
      <c r="LBC131" s="131"/>
      <c r="LBD131" s="131"/>
      <c r="LBE131" s="131"/>
      <c r="LBF131" s="131"/>
      <c r="LBG131" s="131"/>
      <c r="LBH131" s="131"/>
      <c r="LBI131" s="131"/>
      <c r="LBJ131" s="131"/>
      <c r="LBK131" s="131"/>
      <c r="LBL131" s="131"/>
      <c r="LBM131" s="131"/>
      <c r="LKM131" s="131"/>
      <c r="LKN131" s="131"/>
      <c r="LKV131" s="131"/>
      <c r="LKW131" s="131"/>
      <c r="LKX131" s="131"/>
      <c r="LKY131" s="131"/>
      <c r="LKZ131" s="131"/>
      <c r="LLA131" s="131"/>
      <c r="LLB131" s="131"/>
      <c r="LLC131" s="131"/>
      <c r="LLD131" s="131"/>
      <c r="LLE131" s="131"/>
      <c r="LLF131" s="131"/>
      <c r="LLG131" s="131"/>
      <c r="LLH131" s="131"/>
      <c r="LLI131" s="131"/>
      <c r="LUI131" s="131"/>
      <c r="LUJ131" s="131"/>
      <c r="LUR131" s="131"/>
      <c r="LUS131" s="131"/>
      <c r="LUT131" s="131"/>
      <c r="LUU131" s="131"/>
      <c r="LUV131" s="131"/>
      <c r="LUW131" s="131"/>
      <c r="LUX131" s="131"/>
      <c r="LUY131" s="131"/>
      <c r="LUZ131" s="131"/>
      <c r="LVA131" s="131"/>
      <c r="LVB131" s="131"/>
      <c r="LVC131" s="131"/>
      <c r="LVD131" s="131"/>
      <c r="LVE131" s="131"/>
      <c r="MEE131" s="131"/>
      <c r="MEF131" s="131"/>
      <c r="MEN131" s="131"/>
      <c r="MEO131" s="131"/>
      <c r="MEP131" s="131"/>
      <c r="MEQ131" s="131"/>
      <c r="MER131" s="131"/>
      <c r="MES131" s="131"/>
      <c r="MET131" s="131"/>
      <c r="MEU131" s="131"/>
      <c r="MEV131" s="131"/>
      <c r="MEW131" s="131"/>
      <c r="MEX131" s="131"/>
      <c r="MEY131" s="131"/>
      <c r="MEZ131" s="131"/>
      <c r="MFA131" s="131"/>
      <c r="MOA131" s="131"/>
      <c r="MOB131" s="131"/>
      <c r="MOJ131" s="131"/>
      <c r="MOK131" s="131"/>
      <c r="MOL131" s="131"/>
      <c r="MOM131" s="131"/>
      <c r="MON131" s="131"/>
      <c r="MOO131" s="131"/>
      <c r="MOP131" s="131"/>
      <c r="MOQ131" s="131"/>
      <c r="MOR131" s="131"/>
      <c r="MOS131" s="131"/>
      <c r="MOT131" s="131"/>
      <c r="MOU131" s="131"/>
      <c r="MOV131" s="131"/>
      <c r="MOW131" s="131"/>
      <c r="MXW131" s="131"/>
      <c r="MXX131" s="131"/>
      <c r="MYF131" s="131"/>
      <c r="MYG131" s="131"/>
      <c r="MYH131" s="131"/>
      <c r="MYI131" s="131"/>
      <c r="MYJ131" s="131"/>
      <c r="MYK131" s="131"/>
      <c r="MYL131" s="131"/>
      <c r="MYM131" s="131"/>
      <c r="MYN131" s="131"/>
      <c r="MYO131" s="131"/>
      <c r="MYP131" s="131"/>
      <c r="MYQ131" s="131"/>
      <c r="MYR131" s="131"/>
      <c r="MYS131" s="131"/>
      <c r="NHS131" s="131"/>
      <c r="NHT131" s="131"/>
      <c r="NIB131" s="131"/>
      <c r="NIC131" s="131"/>
      <c r="NID131" s="131"/>
      <c r="NIE131" s="131"/>
      <c r="NIF131" s="131"/>
      <c r="NIG131" s="131"/>
      <c r="NIH131" s="131"/>
      <c r="NII131" s="131"/>
      <c r="NIJ131" s="131"/>
      <c r="NIK131" s="131"/>
      <c r="NIL131" s="131"/>
      <c r="NIM131" s="131"/>
      <c r="NIN131" s="131"/>
      <c r="NIO131" s="131"/>
      <c r="NRO131" s="131"/>
      <c r="NRP131" s="131"/>
      <c r="NRX131" s="131"/>
      <c r="NRY131" s="131"/>
      <c r="NRZ131" s="131"/>
      <c r="NSA131" s="131"/>
      <c r="NSB131" s="131"/>
      <c r="NSC131" s="131"/>
      <c r="NSD131" s="131"/>
      <c r="NSE131" s="131"/>
      <c r="NSF131" s="131"/>
      <c r="NSG131" s="131"/>
      <c r="NSH131" s="131"/>
      <c r="NSI131" s="131"/>
      <c r="NSJ131" s="131"/>
      <c r="NSK131" s="131"/>
      <c r="OBK131" s="131"/>
      <c r="OBL131" s="131"/>
      <c r="OBT131" s="131"/>
      <c r="OBU131" s="131"/>
      <c r="OBV131" s="131"/>
      <c r="OBW131" s="131"/>
      <c r="OBX131" s="131"/>
      <c r="OBY131" s="131"/>
      <c r="OBZ131" s="131"/>
      <c r="OCA131" s="131"/>
      <c r="OCB131" s="131"/>
      <c r="OCC131" s="131"/>
      <c r="OCD131" s="131"/>
      <c r="OCE131" s="131"/>
      <c r="OCF131" s="131"/>
      <c r="OCG131" s="131"/>
      <c r="OLG131" s="131"/>
      <c r="OLH131" s="131"/>
      <c r="OLP131" s="131"/>
      <c r="OLQ131" s="131"/>
      <c r="OLR131" s="131"/>
      <c r="OLS131" s="131"/>
      <c r="OLT131" s="131"/>
      <c r="OLU131" s="131"/>
      <c r="OLV131" s="131"/>
      <c r="OLW131" s="131"/>
      <c r="OLX131" s="131"/>
      <c r="OLY131" s="131"/>
      <c r="OLZ131" s="131"/>
      <c r="OMA131" s="131"/>
      <c r="OMB131" s="131"/>
      <c r="OMC131" s="131"/>
      <c r="OVC131" s="131"/>
      <c r="OVD131" s="131"/>
      <c r="OVL131" s="131"/>
      <c r="OVM131" s="131"/>
      <c r="OVN131" s="131"/>
      <c r="OVO131" s="131"/>
      <c r="OVP131" s="131"/>
      <c r="OVQ131" s="131"/>
      <c r="OVR131" s="131"/>
      <c r="OVS131" s="131"/>
      <c r="OVT131" s="131"/>
      <c r="OVU131" s="131"/>
      <c r="OVV131" s="131"/>
      <c r="OVW131" s="131"/>
      <c r="OVX131" s="131"/>
      <c r="OVY131" s="131"/>
      <c r="PEY131" s="131"/>
      <c r="PEZ131" s="131"/>
      <c r="PFH131" s="131"/>
      <c r="PFI131" s="131"/>
      <c r="PFJ131" s="131"/>
      <c r="PFK131" s="131"/>
      <c r="PFL131" s="131"/>
      <c r="PFM131" s="131"/>
      <c r="PFN131" s="131"/>
      <c r="PFO131" s="131"/>
      <c r="PFP131" s="131"/>
      <c r="PFQ131" s="131"/>
      <c r="PFR131" s="131"/>
      <c r="PFS131" s="131"/>
      <c r="PFT131" s="131"/>
      <c r="PFU131" s="131"/>
      <c r="POU131" s="131"/>
      <c r="POV131" s="131"/>
      <c r="PPD131" s="131"/>
      <c r="PPE131" s="131"/>
      <c r="PPF131" s="131"/>
      <c r="PPG131" s="131"/>
      <c r="PPH131" s="131"/>
      <c r="PPI131" s="131"/>
      <c r="PPJ131" s="131"/>
      <c r="PPK131" s="131"/>
      <c r="PPL131" s="131"/>
      <c r="PPM131" s="131"/>
      <c r="PPN131" s="131"/>
      <c r="PPO131" s="131"/>
      <c r="PPP131" s="131"/>
      <c r="PPQ131" s="131"/>
      <c r="PYQ131" s="131"/>
      <c r="PYR131" s="131"/>
      <c r="PYZ131" s="131"/>
      <c r="PZA131" s="131"/>
      <c r="PZB131" s="131"/>
      <c r="PZC131" s="131"/>
      <c r="PZD131" s="131"/>
      <c r="PZE131" s="131"/>
      <c r="PZF131" s="131"/>
      <c r="PZG131" s="131"/>
      <c r="PZH131" s="131"/>
      <c r="PZI131" s="131"/>
      <c r="PZJ131" s="131"/>
      <c r="PZK131" s="131"/>
      <c r="PZL131" s="131"/>
      <c r="PZM131" s="131"/>
      <c r="QIM131" s="131"/>
      <c r="QIN131" s="131"/>
      <c r="QIV131" s="131"/>
      <c r="QIW131" s="131"/>
      <c r="QIX131" s="131"/>
      <c r="QIY131" s="131"/>
      <c r="QIZ131" s="131"/>
      <c r="QJA131" s="131"/>
      <c r="QJB131" s="131"/>
      <c r="QJC131" s="131"/>
      <c r="QJD131" s="131"/>
      <c r="QJE131" s="131"/>
      <c r="QJF131" s="131"/>
      <c r="QJG131" s="131"/>
      <c r="QJH131" s="131"/>
      <c r="QJI131" s="131"/>
      <c r="QSI131" s="131"/>
      <c r="QSJ131" s="131"/>
      <c r="QSR131" s="131"/>
      <c r="QSS131" s="131"/>
      <c r="QST131" s="131"/>
      <c r="QSU131" s="131"/>
      <c r="QSV131" s="131"/>
      <c r="QSW131" s="131"/>
      <c r="QSX131" s="131"/>
      <c r="QSY131" s="131"/>
      <c r="QSZ131" s="131"/>
      <c r="QTA131" s="131"/>
      <c r="QTB131" s="131"/>
      <c r="QTC131" s="131"/>
      <c r="QTD131" s="131"/>
      <c r="QTE131" s="131"/>
      <c r="RCE131" s="131"/>
      <c r="RCF131" s="131"/>
      <c r="RCN131" s="131"/>
      <c r="RCO131" s="131"/>
      <c r="RCP131" s="131"/>
      <c r="RCQ131" s="131"/>
      <c r="RCR131" s="131"/>
      <c r="RCS131" s="131"/>
      <c r="RCT131" s="131"/>
      <c r="RCU131" s="131"/>
      <c r="RCV131" s="131"/>
      <c r="RCW131" s="131"/>
      <c r="RCX131" s="131"/>
      <c r="RCY131" s="131"/>
      <c r="RCZ131" s="131"/>
      <c r="RDA131" s="131"/>
      <c r="RMA131" s="131"/>
      <c r="RMB131" s="131"/>
      <c r="RMJ131" s="131"/>
      <c r="RMK131" s="131"/>
      <c r="RML131" s="131"/>
      <c r="RMM131" s="131"/>
      <c r="RMN131" s="131"/>
      <c r="RMO131" s="131"/>
      <c r="RMP131" s="131"/>
      <c r="RMQ131" s="131"/>
      <c r="RMR131" s="131"/>
      <c r="RMS131" s="131"/>
      <c r="RMT131" s="131"/>
      <c r="RMU131" s="131"/>
      <c r="RMV131" s="131"/>
      <c r="RMW131" s="131"/>
      <c r="RVW131" s="131"/>
      <c r="RVX131" s="131"/>
      <c r="RWF131" s="131"/>
      <c r="RWG131" s="131"/>
      <c r="RWH131" s="131"/>
      <c r="RWI131" s="131"/>
      <c r="RWJ131" s="131"/>
      <c r="RWK131" s="131"/>
      <c r="RWL131" s="131"/>
      <c r="RWM131" s="131"/>
      <c r="RWN131" s="131"/>
      <c r="RWO131" s="131"/>
      <c r="RWP131" s="131"/>
      <c r="RWQ131" s="131"/>
      <c r="RWR131" s="131"/>
      <c r="RWS131" s="131"/>
      <c r="SFS131" s="131"/>
      <c r="SFT131" s="131"/>
      <c r="SGB131" s="131"/>
      <c r="SGC131" s="131"/>
      <c r="SGD131" s="131"/>
      <c r="SGE131" s="131"/>
      <c r="SGF131" s="131"/>
      <c r="SGG131" s="131"/>
      <c r="SGH131" s="131"/>
      <c r="SGI131" s="131"/>
      <c r="SGJ131" s="131"/>
      <c r="SGK131" s="131"/>
      <c r="SGL131" s="131"/>
      <c r="SGM131" s="131"/>
      <c r="SGN131" s="131"/>
      <c r="SGO131" s="131"/>
      <c r="SPO131" s="131"/>
      <c r="SPP131" s="131"/>
      <c r="SPX131" s="131"/>
      <c r="SPY131" s="131"/>
      <c r="SPZ131" s="131"/>
      <c r="SQA131" s="131"/>
      <c r="SQB131" s="131"/>
      <c r="SQC131" s="131"/>
      <c r="SQD131" s="131"/>
      <c r="SQE131" s="131"/>
      <c r="SQF131" s="131"/>
      <c r="SQG131" s="131"/>
      <c r="SQH131" s="131"/>
      <c r="SQI131" s="131"/>
      <c r="SQJ131" s="131"/>
      <c r="SQK131" s="131"/>
      <c r="SZK131" s="131"/>
      <c r="SZL131" s="131"/>
      <c r="SZT131" s="131"/>
      <c r="SZU131" s="131"/>
      <c r="SZV131" s="131"/>
      <c r="SZW131" s="131"/>
      <c r="SZX131" s="131"/>
      <c r="SZY131" s="131"/>
      <c r="SZZ131" s="131"/>
      <c r="TAA131" s="131"/>
      <c r="TAB131" s="131"/>
      <c r="TAC131" s="131"/>
      <c r="TAD131" s="131"/>
      <c r="TAE131" s="131"/>
      <c r="TAF131" s="131"/>
      <c r="TAG131" s="131"/>
      <c r="TJG131" s="131"/>
      <c r="TJH131" s="131"/>
      <c r="TJP131" s="131"/>
      <c r="TJQ131" s="131"/>
      <c r="TJR131" s="131"/>
      <c r="TJS131" s="131"/>
      <c r="TJT131" s="131"/>
      <c r="TJU131" s="131"/>
      <c r="TJV131" s="131"/>
      <c r="TJW131" s="131"/>
      <c r="TJX131" s="131"/>
      <c r="TJY131" s="131"/>
      <c r="TJZ131" s="131"/>
      <c r="TKA131" s="131"/>
      <c r="TKB131" s="131"/>
      <c r="TKC131" s="131"/>
      <c r="TTC131" s="131"/>
      <c r="TTD131" s="131"/>
      <c r="TTL131" s="131"/>
      <c r="TTM131" s="131"/>
      <c r="TTN131" s="131"/>
      <c r="TTO131" s="131"/>
      <c r="TTP131" s="131"/>
      <c r="TTQ131" s="131"/>
      <c r="TTR131" s="131"/>
      <c r="TTS131" s="131"/>
      <c r="TTT131" s="131"/>
      <c r="TTU131" s="131"/>
      <c r="TTV131" s="131"/>
      <c r="TTW131" s="131"/>
      <c r="TTX131" s="131"/>
      <c r="TTY131" s="131"/>
      <c r="UCY131" s="131"/>
      <c r="UCZ131" s="131"/>
      <c r="UDH131" s="131"/>
      <c r="UDI131" s="131"/>
      <c r="UDJ131" s="131"/>
      <c r="UDK131" s="131"/>
      <c r="UDL131" s="131"/>
      <c r="UDM131" s="131"/>
      <c r="UDN131" s="131"/>
      <c r="UDO131" s="131"/>
      <c r="UDP131" s="131"/>
      <c r="UDQ131" s="131"/>
      <c r="UDR131" s="131"/>
      <c r="UDS131" s="131"/>
      <c r="UDT131" s="131"/>
      <c r="UDU131" s="131"/>
      <c r="UMU131" s="131"/>
      <c r="UMV131" s="131"/>
      <c r="UND131" s="131"/>
      <c r="UNE131" s="131"/>
      <c r="UNF131" s="131"/>
      <c r="UNG131" s="131"/>
      <c r="UNH131" s="131"/>
      <c r="UNI131" s="131"/>
      <c r="UNJ131" s="131"/>
      <c r="UNK131" s="131"/>
      <c r="UNL131" s="131"/>
      <c r="UNM131" s="131"/>
      <c r="UNN131" s="131"/>
      <c r="UNO131" s="131"/>
      <c r="UNP131" s="131"/>
      <c r="UNQ131" s="131"/>
      <c r="UWQ131" s="131"/>
      <c r="UWR131" s="131"/>
      <c r="UWZ131" s="131"/>
      <c r="UXA131" s="131"/>
      <c r="UXB131" s="131"/>
      <c r="UXC131" s="131"/>
      <c r="UXD131" s="131"/>
      <c r="UXE131" s="131"/>
      <c r="UXF131" s="131"/>
      <c r="UXG131" s="131"/>
      <c r="UXH131" s="131"/>
      <c r="UXI131" s="131"/>
      <c r="UXJ131" s="131"/>
      <c r="UXK131" s="131"/>
      <c r="UXL131" s="131"/>
      <c r="UXM131" s="131"/>
      <c r="VGM131" s="131"/>
      <c r="VGN131" s="131"/>
      <c r="VGV131" s="131"/>
      <c r="VGW131" s="131"/>
      <c r="VGX131" s="131"/>
      <c r="VGY131" s="131"/>
      <c r="VGZ131" s="131"/>
      <c r="VHA131" s="131"/>
      <c r="VHB131" s="131"/>
      <c r="VHC131" s="131"/>
      <c r="VHD131" s="131"/>
      <c r="VHE131" s="131"/>
      <c r="VHF131" s="131"/>
      <c r="VHG131" s="131"/>
      <c r="VHH131" s="131"/>
      <c r="VHI131" s="131"/>
      <c r="VQI131" s="131"/>
      <c r="VQJ131" s="131"/>
      <c r="VQR131" s="131"/>
      <c r="VQS131" s="131"/>
      <c r="VQT131" s="131"/>
      <c r="VQU131" s="131"/>
      <c r="VQV131" s="131"/>
      <c r="VQW131" s="131"/>
      <c r="VQX131" s="131"/>
      <c r="VQY131" s="131"/>
      <c r="VQZ131" s="131"/>
      <c r="VRA131" s="131"/>
      <c r="VRB131" s="131"/>
      <c r="VRC131" s="131"/>
      <c r="VRD131" s="131"/>
      <c r="VRE131" s="131"/>
      <c r="WAE131" s="131"/>
      <c r="WAF131" s="131"/>
      <c r="WAN131" s="131"/>
      <c r="WAO131" s="131"/>
      <c r="WAP131" s="131"/>
      <c r="WAQ131" s="131"/>
      <c r="WAR131" s="131"/>
      <c r="WAS131" s="131"/>
      <c r="WAT131" s="131"/>
      <c r="WAU131" s="131"/>
      <c r="WAV131" s="131"/>
      <c r="WAW131" s="131"/>
      <c r="WAX131" s="131"/>
      <c r="WAY131" s="131"/>
      <c r="WAZ131" s="131"/>
      <c r="WBA131" s="131"/>
      <c r="WKA131" s="131"/>
      <c r="WKB131" s="131"/>
      <c r="WKJ131" s="131"/>
      <c r="WKK131" s="131"/>
      <c r="WKL131" s="131"/>
      <c r="WKM131" s="131"/>
      <c r="WKN131" s="131"/>
      <c r="WKO131" s="131"/>
      <c r="WKP131" s="131"/>
      <c r="WKQ131" s="131"/>
      <c r="WKR131" s="131"/>
      <c r="WKS131" s="131"/>
      <c r="WKT131" s="131"/>
      <c r="WKU131" s="131"/>
      <c r="WKV131" s="131"/>
      <c r="WKW131" s="131"/>
      <c r="WTW131" s="131"/>
      <c r="WTX131" s="131"/>
      <c r="WUF131" s="131"/>
      <c r="WUG131" s="131"/>
      <c r="WUH131" s="131"/>
      <c r="WUI131" s="131"/>
      <c r="WUJ131" s="131"/>
      <c r="WUK131" s="131"/>
      <c r="WUL131" s="131"/>
      <c r="WUM131" s="131"/>
      <c r="WUN131" s="131"/>
      <c r="WUO131" s="131"/>
      <c r="WUP131" s="131"/>
      <c r="WUQ131" s="131"/>
      <c r="WUR131" s="131"/>
      <c r="WUS131" s="131"/>
    </row>
    <row r="132" spans="1:1009 1243:2033 2267:3057 3291:4081 4315:5105 5339:6129 6363:7153 7387:8177 8411:9201 9435:10225 10459:11249 11483:12273 12507:13297 13531:14321 14555:15345 15579:16113" s="289" customFormat="1">
      <c r="A132" s="218" t="s">
        <v>151</v>
      </c>
      <c r="B132" s="226" t="s">
        <v>150</v>
      </c>
      <c r="C132" s="230"/>
      <c r="D132" s="250">
        <v>0</v>
      </c>
      <c r="E132" s="250"/>
      <c r="F132" s="250"/>
      <c r="G132" s="251">
        <v>0</v>
      </c>
      <c r="H132" s="229">
        <f t="shared" si="6"/>
        <v>0</v>
      </c>
      <c r="I132" s="229"/>
      <c r="J132" s="229"/>
      <c r="K132" s="229"/>
      <c r="L132" s="229"/>
      <c r="M132" s="230"/>
      <c r="HK132" s="290"/>
      <c r="HL132" s="290"/>
      <c r="HT132" s="290"/>
      <c r="HU132" s="290"/>
      <c r="HV132" s="290"/>
      <c r="HW132" s="290"/>
      <c r="HX132" s="290"/>
      <c r="HY132" s="290"/>
      <c r="HZ132" s="290"/>
      <c r="IA132" s="290"/>
      <c r="IB132" s="290"/>
      <c r="IC132" s="290"/>
      <c r="ID132" s="290"/>
      <c r="IE132" s="290"/>
      <c r="IF132" s="290"/>
      <c r="IG132" s="290"/>
      <c r="RG132" s="290"/>
      <c r="RH132" s="290"/>
      <c r="RP132" s="290"/>
      <c r="RQ132" s="290"/>
      <c r="RR132" s="290"/>
      <c r="RS132" s="290"/>
      <c r="RT132" s="290"/>
      <c r="RU132" s="290"/>
      <c r="RV132" s="290"/>
      <c r="RW132" s="290"/>
      <c r="RX132" s="290"/>
      <c r="RY132" s="290"/>
      <c r="RZ132" s="290"/>
      <c r="SA132" s="290"/>
      <c r="SB132" s="290"/>
      <c r="SC132" s="290"/>
      <c r="ABC132" s="290"/>
      <c r="ABD132" s="290"/>
      <c r="ABL132" s="290"/>
      <c r="ABM132" s="290"/>
      <c r="ABN132" s="290"/>
      <c r="ABO132" s="290"/>
      <c r="ABP132" s="290"/>
      <c r="ABQ132" s="290"/>
      <c r="ABR132" s="290"/>
      <c r="ABS132" s="290"/>
      <c r="ABT132" s="290"/>
      <c r="ABU132" s="290"/>
      <c r="ABV132" s="290"/>
      <c r="ABW132" s="290"/>
      <c r="ABX132" s="290"/>
      <c r="ABY132" s="290"/>
      <c r="AKY132" s="290"/>
      <c r="AKZ132" s="290"/>
      <c r="ALH132" s="290"/>
      <c r="ALI132" s="290"/>
      <c r="ALJ132" s="290"/>
      <c r="ALK132" s="290"/>
      <c r="ALL132" s="290"/>
      <c r="ALM132" s="290"/>
      <c r="ALN132" s="290"/>
      <c r="ALO132" s="290"/>
      <c r="ALP132" s="290"/>
      <c r="ALQ132" s="290"/>
      <c r="ALR132" s="290"/>
      <c r="ALS132" s="290"/>
      <c r="ALT132" s="290"/>
      <c r="ALU132" s="290"/>
      <c r="AUU132" s="290"/>
      <c r="AUV132" s="290"/>
      <c r="AVD132" s="290"/>
      <c r="AVE132" s="290"/>
      <c r="AVF132" s="290"/>
      <c r="AVG132" s="290"/>
      <c r="AVH132" s="290"/>
      <c r="AVI132" s="290"/>
      <c r="AVJ132" s="290"/>
      <c r="AVK132" s="290"/>
      <c r="AVL132" s="290"/>
      <c r="AVM132" s="290"/>
      <c r="AVN132" s="290"/>
      <c r="AVO132" s="290"/>
      <c r="AVP132" s="290"/>
      <c r="AVQ132" s="290"/>
      <c r="BEQ132" s="290"/>
      <c r="BER132" s="290"/>
      <c r="BEZ132" s="290"/>
      <c r="BFA132" s="290"/>
      <c r="BFB132" s="290"/>
      <c r="BFC132" s="290"/>
      <c r="BFD132" s="290"/>
      <c r="BFE132" s="290"/>
      <c r="BFF132" s="290"/>
      <c r="BFG132" s="290"/>
      <c r="BFH132" s="290"/>
      <c r="BFI132" s="290"/>
      <c r="BFJ132" s="290"/>
      <c r="BFK132" s="290"/>
      <c r="BFL132" s="290"/>
      <c r="BFM132" s="290"/>
      <c r="BOM132" s="290"/>
      <c r="BON132" s="290"/>
      <c r="BOV132" s="290"/>
      <c r="BOW132" s="290"/>
      <c r="BOX132" s="290"/>
      <c r="BOY132" s="290"/>
      <c r="BOZ132" s="290"/>
      <c r="BPA132" s="290"/>
      <c r="BPB132" s="290"/>
      <c r="BPC132" s="290"/>
      <c r="BPD132" s="290"/>
      <c r="BPE132" s="290"/>
      <c r="BPF132" s="290"/>
      <c r="BPG132" s="290"/>
      <c r="BPH132" s="290"/>
      <c r="BPI132" s="290"/>
      <c r="BYI132" s="290"/>
      <c r="BYJ132" s="290"/>
      <c r="BYR132" s="290"/>
      <c r="BYS132" s="290"/>
      <c r="BYT132" s="290"/>
      <c r="BYU132" s="290"/>
      <c r="BYV132" s="290"/>
      <c r="BYW132" s="290"/>
      <c r="BYX132" s="290"/>
      <c r="BYY132" s="290"/>
      <c r="BYZ132" s="290"/>
      <c r="BZA132" s="290"/>
      <c r="BZB132" s="290"/>
      <c r="BZC132" s="290"/>
      <c r="BZD132" s="290"/>
      <c r="BZE132" s="290"/>
      <c r="CIE132" s="290"/>
      <c r="CIF132" s="290"/>
      <c r="CIN132" s="290"/>
      <c r="CIO132" s="290"/>
      <c r="CIP132" s="290"/>
      <c r="CIQ132" s="290"/>
      <c r="CIR132" s="290"/>
      <c r="CIS132" s="290"/>
      <c r="CIT132" s="290"/>
      <c r="CIU132" s="290"/>
      <c r="CIV132" s="290"/>
      <c r="CIW132" s="290"/>
      <c r="CIX132" s="290"/>
      <c r="CIY132" s="290"/>
      <c r="CIZ132" s="290"/>
      <c r="CJA132" s="290"/>
      <c r="CSA132" s="290"/>
      <c r="CSB132" s="290"/>
      <c r="CSJ132" s="290"/>
      <c r="CSK132" s="290"/>
      <c r="CSL132" s="290"/>
      <c r="CSM132" s="290"/>
      <c r="CSN132" s="290"/>
      <c r="CSO132" s="290"/>
      <c r="CSP132" s="290"/>
      <c r="CSQ132" s="290"/>
      <c r="CSR132" s="290"/>
      <c r="CSS132" s="290"/>
      <c r="CST132" s="290"/>
      <c r="CSU132" s="290"/>
      <c r="CSV132" s="290"/>
      <c r="CSW132" s="290"/>
      <c r="DBW132" s="290"/>
      <c r="DBX132" s="290"/>
      <c r="DCF132" s="290"/>
      <c r="DCG132" s="290"/>
      <c r="DCH132" s="290"/>
      <c r="DCI132" s="290"/>
      <c r="DCJ132" s="290"/>
      <c r="DCK132" s="290"/>
      <c r="DCL132" s="290"/>
      <c r="DCM132" s="290"/>
      <c r="DCN132" s="290"/>
      <c r="DCO132" s="290"/>
      <c r="DCP132" s="290"/>
      <c r="DCQ132" s="290"/>
      <c r="DCR132" s="290"/>
      <c r="DCS132" s="290"/>
      <c r="DLS132" s="290"/>
      <c r="DLT132" s="290"/>
      <c r="DMB132" s="290"/>
      <c r="DMC132" s="290"/>
      <c r="DMD132" s="290"/>
      <c r="DME132" s="290"/>
      <c r="DMF132" s="290"/>
      <c r="DMG132" s="290"/>
      <c r="DMH132" s="290"/>
      <c r="DMI132" s="290"/>
      <c r="DMJ132" s="290"/>
      <c r="DMK132" s="290"/>
      <c r="DML132" s="290"/>
      <c r="DMM132" s="290"/>
      <c r="DMN132" s="290"/>
      <c r="DMO132" s="290"/>
      <c r="DVO132" s="290"/>
      <c r="DVP132" s="290"/>
      <c r="DVX132" s="290"/>
      <c r="DVY132" s="290"/>
      <c r="DVZ132" s="290"/>
      <c r="DWA132" s="290"/>
      <c r="DWB132" s="290"/>
      <c r="DWC132" s="290"/>
      <c r="DWD132" s="290"/>
      <c r="DWE132" s="290"/>
      <c r="DWF132" s="290"/>
      <c r="DWG132" s="290"/>
      <c r="DWH132" s="290"/>
      <c r="DWI132" s="290"/>
      <c r="DWJ132" s="290"/>
      <c r="DWK132" s="290"/>
      <c r="EFK132" s="290"/>
      <c r="EFL132" s="290"/>
      <c r="EFT132" s="290"/>
      <c r="EFU132" s="290"/>
      <c r="EFV132" s="290"/>
      <c r="EFW132" s="290"/>
      <c r="EFX132" s="290"/>
      <c r="EFY132" s="290"/>
      <c r="EFZ132" s="290"/>
      <c r="EGA132" s="290"/>
      <c r="EGB132" s="290"/>
      <c r="EGC132" s="290"/>
      <c r="EGD132" s="290"/>
      <c r="EGE132" s="290"/>
      <c r="EGF132" s="290"/>
      <c r="EGG132" s="290"/>
      <c r="EPG132" s="290"/>
      <c r="EPH132" s="290"/>
      <c r="EPP132" s="290"/>
      <c r="EPQ132" s="290"/>
      <c r="EPR132" s="290"/>
      <c r="EPS132" s="290"/>
      <c r="EPT132" s="290"/>
      <c r="EPU132" s="290"/>
      <c r="EPV132" s="290"/>
      <c r="EPW132" s="290"/>
      <c r="EPX132" s="290"/>
      <c r="EPY132" s="290"/>
      <c r="EPZ132" s="290"/>
      <c r="EQA132" s="290"/>
      <c r="EQB132" s="290"/>
      <c r="EQC132" s="290"/>
      <c r="EZC132" s="290"/>
      <c r="EZD132" s="290"/>
      <c r="EZL132" s="290"/>
      <c r="EZM132" s="290"/>
      <c r="EZN132" s="290"/>
      <c r="EZO132" s="290"/>
      <c r="EZP132" s="290"/>
      <c r="EZQ132" s="290"/>
      <c r="EZR132" s="290"/>
      <c r="EZS132" s="290"/>
      <c r="EZT132" s="290"/>
      <c r="EZU132" s="290"/>
      <c r="EZV132" s="290"/>
      <c r="EZW132" s="290"/>
      <c r="EZX132" s="290"/>
      <c r="EZY132" s="290"/>
      <c r="FIY132" s="290"/>
      <c r="FIZ132" s="290"/>
      <c r="FJH132" s="290"/>
      <c r="FJI132" s="290"/>
      <c r="FJJ132" s="290"/>
      <c r="FJK132" s="290"/>
      <c r="FJL132" s="290"/>
      <c r="FJM132" s="290"/>
      <c r="FJN132" s="290"/>
      <c r="FJO132" s="290"/>
      <c r="FJP132" s="290"/>
      <c r="FJQ132" s="290"/>
      <c r="FJR132" s="290"/>
      <c r="FJS132" s="290"/>
      <c r="FJT132" s="290"/>
      <c r="FJU132" s="290"/>
      <c r="FSU132" s="290"/>
      <c r="FSV132" s="290"/>
      <c r="FTD132" s="290"/>
      <c r="FTE132" s="290"/>
      <c r="FTF132" s="290"/>
      <c r="FTG132" s="290"/>
      <c r="FTH132" s="290"/>
      <c r="FTI132" s="290"/>
      <c r="FTJ132" s="290"/>
      <c r="FTK132" s="290"/>
      <c r="FTL132" s="290"/>
      <c r="FTM132" s="290"/>
      <c r="FTN132" s="290"/>
      <c r="FTO132" s="290"/>
      <c r="FTP132" s="290"/>
      <c r="FTQ132" s="290"/>
      <c r="GCQ132" s="290"/>
      <c r="GCR132" s="290"/>
      <c r="GCZ132" s="290"/>
      <c r="GDA132" s="290"/>
      <c r="GDB132" s="290"/>
      <c r="GDC132" s="290"/>
      <c r="GDD132" s="290"/>
      <c r="GDE132" s="290"/>
      <c r="GDF132" s="290"/>
      <c r="GDG132" s="290"/>
      <c r="GDH132" s="290"/>
      <c r="GDI132" s="290"/>
      <c r="GDJ132" s="290"/>
      <c r="GDK132" s="290"/>
      <c r="GDL132" s="290"/>
      <c r="GDM132" s="290"/>
      <c r="GMM132" s="290"/>
      <c r="GMN132" s="290"/>
      <c r="GMV132" s="290"/>
      <c r="GMW132" s="290"/>
      <c r="GMX132" s="290"/>
      <c r="GMY132" s="290"/>
      <c r="GMZ132" s="290"/>
      <c r="GNA132" s="290"/>
      <c r="GNB132" s="290"/>
      <c r="GNC132" s="290"/>
      <c r="GND132" s="290"/>
      <c r="GNE132" s="290"/>
      <c r="GNF132" s="290"/>
      <c r="GNG132" s="290"/>
      <c r="GNH132" s="290"/>
      <c r="GNI132" s="290"/>
      <c r="GWI132" s="290"/>
      <c r="GWJ132" s="290"/>
      <c r="GWR132" s="290"/>
      <c r="GWS132" s="290"/>
      <c r="GWT132" s="290"/>
      <c r="GWU132" s="290"/>
      <c r="GWV132" s="290"/>
      <c r="GWW132" s="290"/>
      <c r="GWX132" s="290"/>
      <c r="GWY132" s="290"/>
      <c r="GWZ132" s="290"/>
      <c r="GXA132" s="290"/>
      <c r="GXB132" s="290"/>
      <c r="GXC132" s="290"/>
      <c r="GXD132" s="290"/>
      <c r="GXE132" s="290"/>
      <c r="HGE132" s="290"/>
      <c r="HGF132" s="290"/>
      <c r="HGN132" s="290"/>
      <c r="HGO132" s="290"/>
      <c r="HGP132" s="290"/>
      <c r="HGQ132" s="290"/>
      <c r="HGR132" s="290"/>
      <c r="HGS132" s="290"/>
      <c r="HGT132" s="290"/>
      <c r="HGU132" s="290"/>
      <c r="HGV132" s="290"/>
      <c r="HGW132" s="290"/>
      <c r="HGX132" s="290"/>
      <c r="HGY132" s="290"/>
      <c r="HGZ132" s="290"/>
      <c r="HHA132" s="290"/>
      <c r="HQA132" s="290"/>
      <c r="HQB132" s="290"/>
      <c r="HQJ132" s="290"/>
      <c r="HQK132" s="290"/>
      <c r="HQL132" s="290"/>
      <c r="HQM132" s="290"/>
      <c r="HQN132" s="290"/>
      <c r="HQO132" s="290"/>
      <c r="HQP132" s="290"/>
      <c r="HQQ132" s="290"/>
      <c r="HQR132" s="290"/>
      <c r="HQS132" s="290"/>
      <c r="HQT132" s="290"/>
      <c r="HQU132" s="290"/>
      <c r="HQV132" s="290"/>
      <c r="HQW132" s="290"/>
      <c r="HZW132" s="290"/>
      <c r="HZX132" s="290"/>
      <c r="IAF132" s="290"/>
      <c r="IAG132" s="290"/>
      <c r="IAH132" s="290"/>
      <c r="IAI132" s="290"/>
      <c r="IAJ132" s="290"/>
      <c r="IAK132" s="290"/>
      <c r="IAL132" s="290"/>
      <c r="IAM132" s="290"/>
      <c r="IAN132" s="290"/>
      <c r="IAO132" s="290"/>
      <c r="IAP132" s="290"/>
      <c r="IAQ132" s="290"/>
      <c r="IAR132" s="290"/>
      <c r="IAS132" s="290"/>
      <c r="IJS132" s="290"/>
      <c r="IJT132" s="290"/>
      <c r="IKB132" s="290"/>
      <c r="IKC132" s="290"/>
      <c r="IKD132" s="290"/>
      <c r="IKE132" s="290"/>
      <c r="IKF132" s="290"/>
      <c r="IKG132" s="290"/>
      <c r="IKH132" s="290"/>
      <c r="IKI132" s="290"/>
      <c r="IKJ132" s="290"/>
      <c r="IKK132" s="290"/>
      <c r="IKL132" s="290"/>
      <c r="IKM132" s="290"/>
      <c r="IKN132" s="290"/>
      <c r="IKO132" s="290"/>
      <c r="ITO132" s="290"/>
      <c r="ITP132" s="290"/>
      <c r="ITX132" s="290"/>
      <c r="ITY132" s="290"/>
      <c r="ITZ132" s="290"/>
      <c r="IUA132" s="290"/>
      <c r="IUB132" s="290"/>
      <c r="IUC132" s="290"/>
      <c r="IUD132" s="290"/>
      <c r="IUE132" s="290"/>
      <c r="IUF132" s="290"/>
      <c r="IUG132" s="290"/>
      <c r="IUH132" s="290"/>
      <c r="IUI132" s="290"/>
      <c r="IUJ132" s="290"/>
      <c r="IUK132" s="290"/>
      <c r="JDK132" s="290"/>
      <c r="JDL132" s="290"/>
      <c r="JDT132" s="290"/>
      <c r="JDU132" s="290"/>
      <c r="JDV132" s="290"/>
      <c r="JDW132" s="290"/>
      <c r="JDX132" s="290"/>
      <c r="JDY132" s="290"/>
      <c r="JDZ132" s="290"/>
      <c r="JEA132" s="290"/>
      <c r="JEB132" s="290"/>
      <c r="JEC132" s="290"/>
      <c r="JED132" s="290"/>
      <c r="JEE132" s="290"/>
      <c r="JEF132" s="290"/>
      <c r="JEG132" s="290"/>
      <c r="JNG132" s="290"/>
      <c r="JNH132" s="290"/>
      <c r="JNP132" s="290"/>
      <c r="JNQ132" s="290"/>
      <c r="JNR132" s="290"/>
      <c r="JNS132" s="290"/>
      <c r="JNT132" s="290"/>
      <c r="JNU132" s="290"/>
      <c r="JNV132" s="290"/>
      <c r="JNW132" s="290"/>
      <c r="JNX132" s="290"/>
      <c r="JNY132" s="290"/>
      <c r="JNZ132" s="290"/>
      <c r="JOA132" s="290"/>
      <c r="JOB132" s="290"/>
      <c r="JOC132" s="290"/>
      <c r="JXC132" s="290"/>
      <c r="JXD132" s="290"/>
      <c r="JXL132" s="290"/>
      <c r="JXM132" s="290"/>
      <c r="JXN132" s="290"/>
      <c r="JXO132" s="290"/>
      <c r="JXP132" s="290"/>
      <c r="JXQ132" s="290"/>
      <c r="JXR132" s="290"/>
      <c r="JXS132" s="290"/>
      <c r="JXT132" s="290"/>
      <c r="JXU132" s="290"/>
      <c r="JXV132" s="290"/>
      <c r="JXW132" s="290"/>
      <c r="JXX132" s="290"/>
      <c r="JXY132" s="290"/>
      <c r="KGY132" s="290"/>
      <c r="KGZ132" s="290"/>
      <c r="KHH132" s="290"/>
      <c r="KHI132" s="290"/>
      <c r="KHJ132" s="290"/>
      <c r="KHK132" s="290"/>
      <c r="KHL132" s="290"/>
      <c r="KHM132" s="290"/>
      <c r="KHN132" s="290"/>
      <c r="KHO132" s="290"/>
      <c r="KHP132" s="290"/>
      <c r="KHQ132" s="290"/>
      <c r="KHR132" s="290"/>
      <c r="KHS132" s="290"/>
      <c r="KHT132" s="290"/>
      <c r="KHU132" s="290"/>
      <c r="KQU132" s="290"/>
      <c r="KQV132" s="290"/>
      <c r="KRD132" s="290"/>
      <c r="KRE132" s="290"/>
      <c r="KRF132" s="290"/>
      <c r="KRG132" s="290"/>
      <c r="KRH132" s="290"/>
      <c r="KRI132" s="290"/>
      <c r="KRJ132" s="290"/>
      <c r="KRK132" s="290"/>
      <c r="KRL132" s="290"/>
      <c r="KRM132" s="290"/>
      <c r="KRN132" s="290"/>
      <c r="KRO132" s="290"/>
      <c r="KRP132" s="290"/>
      <c r="KRQ132" s="290"/>
      <c r="LAQ132" s="290"/>
      <c r="LAR132" s="290"/>
      <c r="LAZ132" s="290"/>
      <c r="LBA132" s="290"/>
      <c r="LBB132" s="290"/>
      <c r="LBC132" s="290"/>
      <c r="LBD132" s="290"/>
      <c r="LBE132" s="290"/>
      <c r="LBF132" s="290"/>
      <c r="LBG132" s="290"/>
      <c r="LBH132" s="290"/>
      <c r="LBI132" s="290"/>
      <c r="LBJ132" s="290"/>
      <c r="LBK132" s="290"/>
      <c r="LBL132" s="290"/>
      <c r="LBM132" s="290"/>
      <c r="LKM132" s="290"/>
      <c r="LKN132" s="290"/>
      <c r="LKV132" s="290"/>
      <c r="LKW132" s="290"/>
      <c r="LKX132" s="290"/>
      <c r="LKY132" s="290"/>
      <c r="LKZ132" s="290"/>
      <c r="LLA132" s="290"/>
      <c r="LLB132" s="290"/>
      <c r="LLC132" s="290"/>
      <c r="LLD132" s="290"/>
      <c r="LLE132" s="290"/>
      <c r="LLF132" s="290"/>
      <c r="LLG132" s="290"/>
      <c r="LLH132" s="290"/>
      <c r="LLI132" s="290"/>
      <c r="LUI132" s="290"/>
      <c r="LUJ132" s="290"/>
      <c r="LUR132" s="290"/>
      <c r="LUS132" s="290"/>
      <c r="LUT132" s="290"/>
      <c r="LUU132" s="290"/>
      <c r="LUV132" s="290"/>
      <c r="LUW132" s="290"/>
      <c r="LUX132" s="290"/>
      <c r="LUY132" s="290"/>
      <c r="LUZ132" s="290"/>
      <c r="LVA132" s="290"/>
      <c r="LVB132" s="290"/>
      <c r="LVC132" s="290"/>
      <c r="LVD132" s="290"/>
      <c r="LVE132" s="290"/>
      <c r="MEE132" s="290"/>
      <c r="MEF132" s="290"/>
      <c r="MEN132" s="290"/>
      <c r="MEO132" s="290"/>
      <c r="MEP132" s="290"/>
      <c r="MEQ132" s="290"/>
      <c r="MER132" s="290"/>
      <c r="MES132" s="290"/>
      <c r="MET132" s="290"/>
      <c r="MEU132" s="290"/>
      <c r="MEV132" s="290"/>
      <c r="MEW132" s="290"/>
      <c r="MEX132" s="290"/>
      <c r="MEY132" s="290"/>
      <c r="MEZ132" s="290"/>
      <c r="MFA132" s="290"/>
      <c r="MOA132" s="290"/>
      <c r="MOB132" s="290"/>
      <c r="MOJ132" s="290"/>
      <c r="MOK132" s="290"/>
      <c r="MOL132" s="290"/>
      <c r="MOM132" s="290"/>
      <c r="MON132" s="290"/>
      <c r="MOO132" s="290"/>
      <c r="MOP132" s="290"/>
      <c r="MOQ132" s="290"/>
      <c r="MOR132" s="290"/>
      <c r="MOS132" s="290"/>
      <c r="MOT132" s="290"/>
      <c r="MOU132" s="290"/>
      <c r="MOV132" s="290"/>
      <c r="MOW132" s="290"/>
      <c r="MXW132" s="290"/>
      <c r="MXX132" s="290"/>
      <c r="MYF132" s="290"/>
      <c r="MYG132" s="290"/>
      <c r="MYH132" s="290"/>
      <c r="MYI132" s="290"/>
      <c r="MYJ132" s="290"/>
      <c r="MYK132" s="290"/>
      <c r="MYL132" s="290"/>
      <c r="MYM132" s="290"/>
      <c r="MYN132" s="290"/>
      <c r="MYO132" s="290"/>
      <c r="MYP132" s="290"/>
      <c r="MYQ132" s="290"/>
      <c r="MYR132" s="290"/>
      <c r="MYS132" s="290"/>
      <c r="NHS132" s="290"/>
      <c r="NHT132" s="290"/>
      <c r="NIB132" s="290"/>
      <c r="NIC132" s="290"/>
      <c r="NID132" s="290"/>
      <c r="NIE132" s="290"/>
      <c r="NIF132" s="290"/>
      <c r="NIG132" s="290"/>
      <c r="NIH132" s="290"/>
      <c r="NII132" s="290"/>
      <c r="NIJ132" s="290"/>
      <c r="NIK132" s="290"/>
      <c r="NIL132" s="290"/>
      <c r="NIM132" s="290"/>
      <c r="NIN132" s="290"/>
      <c r="NIO132" s="290"/>
      <c r="NRO132" s="290"/>
      <c r="NRP132" s="290"/>
      <c r="NRX132" s="290"/>
      <c r="NRY132" s="290"/>
      <c r="NRZ132" s="290"/>
      <c r="NSA132" s="290"/>
      <c r="NSB132" s="290"/>
      <c r="NSC132" s="290"/>
      <c r="NSD132" s="290"/>
      <c r="NSE132" s="290"/>
      <c r="NSF132" s="290"/>
      <c r="NSG132" s="290"/>
      <c r="NSH132" s="290"/>
      <c r="NSI132" s="290"/>
      <c r="NSJ132" s="290"/>
      <c r="NSK132" s="290"/>
      <c r="OBK132" s="290"/>
      <c r="OBL132" s="290"/>
      <c r="OBT132" s="290"/>
      <c r="OBU132" s="290"/>
      <c r="OBV132" s="290"/>
      <c r="OBW132" s="290"/>
      <c r="OBX132" s="290"/>
      <c r="OBY132" s="290"/>
      <c r="OBZ132" s="290"/>
      <c r="OCA132" s="290"/>
      <c r="OCB132" s="290"/>
      <c r="OCC132" s="290"/>
      <c r="OCD132" s="290"/>
      <c r="OCE132" s="290"/>
      <c r="OCF132" s="290"/>
      <c r="OCG132" s="290"/>
      <c r="OLG132" s="290"/>
      <c r="OLH132" s="290"/>
      <c r="OLP132" s="290"/>
      <c r="OLQ132" s="290"/>
      <c r="OLR132" s="290"/>
      <c r="OLS132" s="290"/>
      <c r="OLT132" s="290"/>
      <c r="OLU132" s="290"/>
      <c r="OLV132" s="290"/>
      <c r="OLW132" s="290"/>
      <c r="OLX132" s="290"/>
      <c r="OLY132" s="290"/>
      <c r="OLZ132" s="290"/>
      <c r="OMA132" s="290"/>
      <c r="OMB132" s="290"/>
      <c r="OMC132" s="290"/>
      <c r="OVC132" s="290"/>
      <c r="OVD132" s="290"/>
      <c r="OVL132" s="290"/>
      <c r="OVM132" s="290"/>
      <c r="OVN132" s="290"/>
      <c r="OVO132" s="290"/>
      <c r="OVP132" s="290"/>
      <c r="OVQ132" s="290"/>
      <c r="OVR132" s="290"/>
      <c r="OVS132" s="290"/>
      <c r="OVT132" s="290"/>
      <c r="OVU132" s="290"/>
      <c r="OVV132" s="290"/>
      <c r="OVW132" s="290"/>
      <c r="OVX132" s="290"/>
      <c r="OVY132" s="290"/>
      <c r="PEY132" s="290"/>
      <c r="PEZ132" s="290"/>
      <c r="PFH132" s="290"/>
      <c r="PFI132" s="290"/>
      <c r="PFJ132" s="290"/>
      <c r="PFK132" s="290"/>
      <c r="PFL132" s="290"/>
      <c r="PFM132" s="290"/>
      <c r="PFN132" s="290"/>
      <c r="PFO132" s="290"/>
      <c r="PFP132" s="290"/>
      <c r="PFQ132" s="290"/>
      <c r="PFR132" s="290"/>
      <c r="PFS132" s="290"/>
      <c r="PFT132" s="290"/>
      <c r="PFU132" s="290"/>
      <c r="POU132" s="290"/>
      <c r="POV132" s="290"/>
      <c r="PPD132" s="290"/>
      <c r="PPE132" s="290"/>
      <c r="PPF132" s="290"/>
      <c r="PPG132" s="290"/>
      <c r="PPH132" s="290"/>
      <c r="PPI132" s="290"/>
      <c r="PPJ132" s="290"/>
      <c r="PPK132" s="290"/>
      <c r="PPL132" s="290"/>
      <c r="PPM132" s="290"/>
      <c r="PPN132" s="290"/>
      <c r="PPO132" s="290"/>
      <c r="PPP132" s="290"/>
      <c r="PPQ132" s="290"/>
      <c r="PYQ132" s="290"/>
      <c r="PYR132" s="290"/>
      <c r="PYZ132" s="290"/>
      <c r="PZA132" s="290"/>
      <c r="PZB132" s="290"/>
      <c r="PZC132" s="290"/>
      <c r="PZD132" s="290"/>
      <c r="PZE132" s="290"/>
      <c r="PZF132" s="290"/>
      <c r="PZG132" s="290"/>
      <c r="PZH132" s="290"/>
      <c r="PZI132" s="290"/>
      <c r="PZJ132" s="290"/>
      <c r="PZK132" s="290"/>
      <c r="PZL132" s="290"/>
      <c r="PZM132" s="290"/>
      <c r="QIM132" s="290"/>
      <c r="QIN132" s="290"/>
      <c r="QIV132" s="290"/>
      <c r="QIW132" s="290"/>
      <c r="QIX132" s="290"/>
      <c r="QIY132" s="290"/>
      <c r="QIZ132" s="290"/>
      <c r="QJA132" s="290"/>
      <c r="QJB132" s="290"/>
      <c r="QJC132" s="290"/>
      <c r="QJD132" s="290"/>
      <c r="QJE132" s="290"/>
      <c r="QJF132" s="290"/>
      <c r="QJG132" s="290"/>
      <c r="QJH132" s="290"/>
      <c r="QJI132" s="290"/>
      <c r="QSI132" s="290"/>
      <c r="QSJ132" s="290"/>
      <c r="QSR132" s="290"/>
      <c r="QSS132" s="290"/>
      <c r="QST132" s="290"/>
      <c r="QSU132" s="290"/>
      <c r="QSV132" s="290"/>
      <c r="QSW132" s="290"/>
      <c r="QSX132" s="290"/>
      <c r="QSY132" s="290"/>
      <c r="QSZ132" s="290"/>
      <c r="QTA132" s="290"/>
      <c r="QTB132" s="290"/>
      <c r="QTC132" s="290"/>
      <c r="QTD132" s="290"/>
      <c r="QTE132" s="290"/>
      <c r="RCE132" s="290"/>
      <c r="RCF132" s="290"/>
      <c r="RCN132" s="290"/>
      <c r="RCO132" s="290"/>
      <c r="RCP132" s="290"/>
      <c r="RCQ132" s="290"/>
      <c r="RCR132" s="290"/>
      <c r="RCS132" s="290"/>
      <c r="RCT132" s="290"/>
      <c r="RCU132" s="290"/>
      <c r="RCV132" s="290"/>
      <c r="RCW132" s="290"/>
      <c r="RCX132" s="290"/>
      <c r="RCY132" s="290"/>
      <c r="RCZ132" s="290"/>
      <c r="RDA132" s="290"/>
      <c r="RMA132" s="290"/>
      <c r="RMB132" s="290"/>
      <c r="RMJ132" s="290"/>
      <c r="RMK132" s="290"/>
      <c r="RML132" s="290"/>
      <c r="RMM132" s="290"/>
      <c r="RMN132" s="290"/>
      <c r="RMO132" s="290"/>
      <c r="RMP132" s="290"/>
      <c r="RMQ132" s="290"/>
      <c r="RMR132" s="290"/>
      <c r="RMS132" s="290"/>
      <c r="RMT132" s="290"/>
      <c r="RMU132" s="290"/>
      <c r="RMV132" s="290"/>
      <c r="RMW132" s="290"/>
      <c r="RVW132" s="290"/>
      <c r="RVX132" s="290"/>
      <c r="RWF132" s="290"/>
      <c r="RWG132" s="290"/>
      <c r="RWH132" s="290"/>
      <c r="RWI132" s="290"/>
      <c r="RWJ132" s="290"/>
      <c r="RWK132" s="290"/>
      <c r="RWL132" s="290"/>
      <c r="RWM132" s="290"/>
      <c r="RWN132" s="290"/>
      <c r="RWO132" s="290"/>
      <c r="RWP132" s="290"/>
      <c r="RWQ132" s="290"/>
      <c r="RWR132" s="290"/>
      <c r="RWS132" s="290"/>
      <c r="SFS132" s="290"/>
      <c r="SFT132" s="290"/>
      <c r="SGB132" s="290"/>
      <c r="SGC132" s="290"/>
      <c r="SGD132" s="290"/>
      <c r="SGE132" s="290"/>
      <c r="SGF132" s="290"/>
      <c r="SGG132" s="290"/>
      <c r="SGH132" s="290"/>
      <c r="SGI132" s="290"/>
      <c r="SGJ132" s="290"/>
      <c r="SGK132" s="290"/>
      <c r="SGL132" s="290"/>
      <c r="SGM132" s="290"/>
      <c r="SGN132" s="290"/>
      <c r="SGO132" s="290"/>
      <c r="SPO132" s="290"/>
      <c r="SPP132" s="290"/>
      <c r="SPX132" s="290"/>
      <c r="SPY132" s="290"/>
      <c r="SPZ132" s="290"/>
      <c r="SQA132" s="290"/>
      <c r="SQB132" s="290"/>
      <c r="SQC132" s="290"/>
      <c r="SQD132" s="290"/>
      <c r="SQE132" s="290"/>
      <c r="SQF132" s="290"/>
      <c r="SQG132" s="290"/>
      <c r="SQH132" s="290"/>
      <c r="SQI132" s="290"/>
      <c r="SQJ132" s="290"/>
      <c r="SQK132" s="290"/>
      <c r="SZK132" s="290"/>
      <c r="SZL132" s="290"/>
      <c r="SZT132" s="290"/>
      <c r="SZU132" s="290"/>
      <c r="SZV132" s="290"/>
      <c r="SZW132" s="290"/>
      <c r="SZX132" s="290"/>
      <c r="SZY132" s="290"/>
      <c r="SZZ132" s="290"/>
      <c r="TAA132" s="290"/>
      <c r="TAB132" s="290"/>
      <c r="TAC132" s="290"/>
      <c r="TAD132" s="290"/>
      <c r="TAE132" s="290"/>
      <c r="TAF132" s="290"/>
      <c r="TAG132" s="290"/>
      <c r="TJG132" s="290"/>
      <c r="TJH132" s="290"/>
      <c r="TJP132" s="290"/>
      <c r="TJQ132" s="290"/>
      <c r="TJR132" s="290"/>
      <c r="TJS132" s="290"/>
      <c r="TJT132" s="290"/>
      <c r="TJU132" s="290"/>
      <c r="TJV132" s="290"/>
      <c r="TJW132" s="290"/>
      <c r="TJX132" s="290"/>
      <c r="TJY132" s="290"/>
      <c r="TJZ132" s="290"/>
      <c r="TKA132" s="290"/>
      <c r="TKB132" s="290"/>
      <c r="TKC132" s="290"/>
      <c r="TTC132" s="290"/>
      <c r="TTD132" s="290"/>
      <c r="TTL132" s="290"/>
      <c r="TTM132" s="290"/>
      <c r="TTN132" s="290"/>
      <c r="TTO132" s="290"/>
      <c r="TTP132" s="290"/>
      <c r="TTQ132" s="290"/>
      <c r="TTR132" s="290"/>
      <c r="TTS132" s="290"/>
      <c r="TTT132" s="290"/>
      <c r="TTU132" s="290"/>
      <c r="TTV132" s="290"/>
      <c r="TTW132" s="290"/>
      <c r="TTX132" s="290"/>
      <c r="TTY132" s="290"/>
      <c r="UCY132" s="290"/>
      <c r="UCZ132" s="290"/>
      <c r="UDH132" s="290"/>
      <c r="UDI132" s="290"/>
      <c r="UDJ132" s="290"/>
      <c r="UDK132" s="290"/>
      <c r="UDL132" s="290"/>
      <c r="UDM132" s="290"/>
      <c r="UDN132" s="290"/>
      <c r="UDO132" s="290"/>
      <c r="UDP132" s="290"/>
      <c r="UDQ132" s="290"/>
      <c r="UDR132" s="290"/>
      <c r="UDS132" s="290"/>
      <c r="UDT132" s="290"/>
      <c r="UDU132" s="290"/>
      <c r="UMU132" s="290"/>
      <c r="UMV132" s="290"/>
      <c r="UND132" s="290"/>
      <c r="UNE132" s="290"/>
      <c r="UNF132" s="290"/>
      <c r="UNG132" s="290"/>
      <c r="UNH132" s="290"/>
      <c r="UNI132" s="290"/>
      <c r="UNJ132" s="290"/>
      <c r="UNK132" s="290"/>
      <c r="UNL132" s="290"/>
      <c r="UNM132" s="290"/>
      <c r="UNN132" s="290"/>
      <c r="UNO132" s="290"/>
      <c r="UNP132" s="290"/>
      <c r="UNQ132" s="290"/>
      <c r="UWQ132" s="290"/>
      <c r="UWR132" s="290"/>
      <c r="UWZ132" s="290"/>
      <c r="UXA132" s="290"/>
      <c r="UXB132" s="290"/>
      <c r="UXC132" s="290"/>
      <c r="UXD132" s="290"/>
      <c r="UXE132" s="290"/>
      <c r="UXF132" s="290"/>
      <c r="UXG132" s="290"/>
      <c r="UXH132" s="290"/>
      <c r="UXI132" s="290"/>
      <c r="UXJ132" s="290"/>
      <c r="UXK132" s="290"/>
      <c r="UXL132" s="290"/>
      <c r="UXM132" s="290"/>
      <c r="VGM132" s="290"/>
      <c r="VGN132" s="290"/>
      <c r="VGV132" s="290"/>
      <c r="VGW132" s="290"/>
      <c r="VGX132" s="290"/>
      <c r="VGY132" s="290"/>
      <c r="VGZ132" s="290"/>
      <c r="VHA132" s="290"/>
      <c r="VHB132" s="290"/>
      <c r="VHC132" s="290"/>
      <c r="VHD132" s="290"/>
      <c r="VHE132" s="290"/>
      <c r="VHF132" s="290"/>
      <c r="VHG132" s="290"/>
      <c r="VHH132" s="290"/>
      <c r="VHI132" s="290"/>
      <c r="VQI132" s="290"/>
      <c r="VQJ132" s="290"/>
      <c r="VQR132" s="290"/>
      <c r="VQS132" s="290"/>
      <c r="VQT132" s="290"/>
      <c r="VQU132" s="290"/>
      <c r="VQV132" s="290"/>
      <c r="VQW132" s="290"/>
      <c r="VQX132" s="290"/>
      <c r="VQY132" s="290"/>
      <c r="VQZ132" s="290"/>
      <c r="VRA132" s="290"/>
      <c r="VRB132" s="290"/>
      <c r="VRC132" s="290"/>
      <c r="VRD132" s="290"/>
      <c r="VRE132" s="290"/>
      <c r="WAE132" s="290"/>
      <c r="WAF132" s="290"/>
      <c r="WAN132" s="290"/>
      <c r="WAO132" s="290"/>
      <c r="WAP132" s="290"/>
      <c r="WAQ132" s="290"/>
      <c r="WAR132" s="290"/>
      <c r="WAS132" s="290"/>
      <c r="WAT132" s="290"/>
      <c r="WAU132" s="290"/>
      <c r="WAV132" s="290"/>
      <c r="WAW132" s="290"/>
      <c r="WAX132" s="290"/>
      <c r="WAY132" s="290"/>
      <c r="WAZ132" s="290"/>
      <c r="WBA132" s="290"/>
      <c r="WKA132" s="290"/>
      <c r="WKB132" s="290"/>
      <c r="WKJ132" s="290"/>
      <c r="WKK132" s="290"/>
      <c r="WKL132" s="290"/>
      <c r="WKM132" s="290"/>
      <c r="WKN132" s="290"/>
      <c r="WKO132" s="290"/>
      <c r="WKP132" s="290"/>
      <c r="WKQ132" s="290"/>
      <c r="WKR132" s="290"/>
      <c r="WKS132" s="290"/>
      <c r="WKT132" s="290"/>
      <c r="WKU132" s="290"/>
      <c r="WKV132" s="290"/>
      <c r="WKW132" s="290"/>
      <c r="WTW132" s="290"/>
      <c r="WTX132" s="290"/>
      <c r="WUF132" s="290"/>
      <c r="WUG132" s="290"/>
      <c r="WUH132" s="290"/>
      <c r="WUI132" s="290"/>
      <c r="WUJ132" s="290"/>
      <c r="WUK132" s="290"/>
      <c r="WUL132" s="290"/>
      <c r="WUM132" s="290"/>
      <c r="WUN132" s="290"/>
      <c r="WUO132" s="290"/>
      <c r="WUP132" s="290"/>
      <c r="WUQ132" s="290"/>
      <c r="WUR132" s="290"/>
      <c r="WUS132" s="290"/>
    </row>
    <row r="133" spans="1:1009 1243:2033 2267:3057 3291:4081 4315:5105 5339:6129 6363:7153 7387:8177 8411:9201 9435:10225 10459:11249 11483:12273 12507:13297 13531:14321 14555:15345 15579:16113" s="225" customFormat="1">
      <c r="A133" s="218" t="s">
        <v>155</v>
      </c>
      <c r="B133" s="226" t="s">
        <v>140</v>
      </c>
      <c r="C133" s="230">
        <v>7</v>
      </c>
      <c r="D133" s="250">
        <v>9240.0730000000003</v>
      </c>
      <c r="E133" s="250">
        <v>5464.6130000000003</v>
      </c>
      <c r="F133" s="250">
        <v>3775.46</v>
      </c>
      <c r="G133" s="251">
        <v>0</v>
      </c>
      <c r="H133" s="229">
        <f t="shared" si="6"/>
        <v>0</v>
      </c>
      <c r="I133" s="229">
        <f>I134+I150</f>
        <v>0</v>
      </c>
      <c r="J133" s="229">
        <f>J134+J150+J147</f>
        <v>0</v>
      </c>
      <c r="K133" s="229">
        <f>K134+K150</f>
        <v>0</v>
      </c>
      <c r="L133" s="229">
        <f>L134+L150</f>
        <v>0</v>
      </c>
      <c r="M133" s="230"/>
      <c r="HK133" s="291"/>
      <c r="HL133" s="291"/>
      <c r="HT133" s="291"/>
      <c r="HU133" s="291"/>
      <c r="HV133" s="291"/>
      <c r="HW133" s="291"/>
      <c r="HX133" s="291"/>
      <c r="HY133" s="291"/>
      <c r="HZ133" s="291"/>
      <c r="IA133" s="291"/>
      <c r="IB133" s="291"/>
      <c r="IC133" s="291"/>
      <c r="ID133" s="291"/>
      <c r="IE133" s="291"/>
      <c r="IF133" s="291"/>
      <c r="IG133" s="291"/>
      <c r="RG133" s="291"/>
      <c r="RH133" s="291"/>
      <c r="RP133" s="291"/>
      <c r="RQ133" s="291"/>
      <c r="RR133" s="291"/>
      <c r="RS133" s="291"/>
      <c r="RT133" s="291"/>
      <c r="RU133" s="291"/>
      <c r="RV133" s="291"/>
      <c r="RW133" s="291"/>
      <c r="RX133" s="291"/>
      <c r="RY133" s="291"/>
      <c r="RZ133" s="291"/>
      <c r="SA133" s="291"/>
      <c r="SB133" s="291"/>
      <c r="SC133" s="291"/>
      <c r="ABC133" s="291"/>
      <c r="ABD133" s="291"/>
      <c r="ABL133" s="291"/>
      <c r="ABM133" s="291"/>
      <c r="ABN133" s="291"/>
      <c r="ABO133" s="291"/>
      <c r="ABP133" s="291"/>
      <c r="ABQ133" s="291"/>
      <c r="ABR133" s="291"/>
      <c r="ABS133" s="291"/>
      <c r="ABT133" s="291"/>
      <c r="ABU133" s="291"/>
      <c r="ABV133" s="291"/>
      <c r="ABW133" s="291"/>
      <c r="ABX133" s="291"/>
      <c r="ABY133" s="291"/>
      <c r="AKY133" s="291"/>
      <c r="AKZ133" s="291"/>
      <c r="ALH133" s="291"/>
      <c r="ALI133" s="291"/>
      <c r="ALJ133" s="291"/>
      <c r="ALK133" s="291"/>
      <c r="ALL133" s="291"/>
      <c r="ALM133" s="291"/>
      <c r="ALN133" s="291"/>
      <c r="ALO133" s="291"/>
      <c r="ALP133" s="291"/>
      <c r="ALQ133" s="291"/>
      <c r="ALR133" s="291"/>
      <c r="ALS133" s="291"/>
      <c r="ALT133" s="291"/>
      <c r="ALU133" s="291"/>
      <c r="AUU133" s="291"/>
      <c r="AUV133" s="291"/>
      <c r="AVD133" s="291"/>
      <c r="AVE133" s="291"/>
      <c r="AVF133" s="291"/>
      <c r="AVG133" s="291"/>
      <c r="AVH133" s="291"/>
      <c r="AVI133" s="291"/>
      <c r="AVJ133" s="291"/>
      <c r="AVK133" s="291"/>
      <c r="AVL133" s="291"/>
      <c r="AVM133" s="291"/>
      <c r="AVN133" s="291"/>
      <c r="AVO133" s="291"/>
      <c r="AVP133" s="291"/>
      <c r="AVQ133" s="291"/>
      <c r="BEQ133" s="291"/>
      <c r="BER133" s="291"/>
      <c r="BEZ133" s="291"/>
      <c r="BFA133" s="291"/>
      <c r="BFB133" s="291"/>
      <c r="BFC133" s="291"/>
      <c r="BFD133" s="291"/>
      <c r="BFE133" s="291"/>
      <c r="BFF133" s="291"/>
      <c r="BFG133" s="291"/>
      <c r="BFH133" s="291"/>
      <c r="BFI133" s="291"/>
      <c r="BFJ133" s="291"/>
      <c r="BFK133" s="291"/>
      <c r="BFL133" s="291"/>
      <c r="BFM133" s="291"/>
      <c r="BOM133" s="291"/>
      <c r="BON133" s="291"/>
      <c r="BOV133" s="291"/>
      <c r="BOW133" s="291"/>
      <c r="BOX133" s="291"/>
      <c r="BOY133" s="291"/>
      <c r="BOZ133" s="291"/>
      <c r="BPA133" s="291"/>
      <c r="BPB133" s="291"/>
      <c r="BPC133" s="291"/>
      <c r="BPD133" s="291"/>
      <c r="BPE133" s="291"/>
      <c r="BPF133" s="291"/>
      <c r="BPG133" s="291"/>
      <c r="BPH133" s="291"/>
      <c r="BPI133" s="291"/>
      <c r="BYI133" s="291"/>
      <c r="BYJ133" s="291"/>
      <c r="BYR133" s="291"/>
      <c r="BYS133" s="291"/>
      <c r="BYT133" s="291"/>
      <c r="BYU133" s="291"/>
      <c r="BYV133" s="291"/>
      <c r="BYW133" s="291"/>
      <c r="BYX133" s="291"/>
      <c r="BYY133" s="291"/>
      <c r="BYZ133" s="291"/>
      <c r="BZA133" s="291"/>
      <c r="BZB133" s="291"/>
      <c r="BZC133" s="291"/>
      <c r="BZD133" s="291"/>
      <c r="BZE133" s="291"/>
      <c r="CIE133" s="291"/>
      <c r="CIF133" s="291"/>
      <c r="CIN133" s="291"/>
      <c r="CIO133" s="291"/>
      <c r="CIP133" s="291"/>
      <c r="CIQ133" s="291"/>
      <c r="CIR133" s="291"/>
      <c r="CIS133" s="291"/>
      <c r="CIT133" s="291"/>
      <c r="CIU133" s="291"/>
      <c r="CIV133" s="291"/>
      <c r="CIW133" s="291"/>
      <c r="CIX133" s="291"/>
      <c r="CIY133" s="291"/>
      <c r="CIZ133" s="291"/>
      <c r="CJA133" s="291"/>
      <c r="CSA133" s="291"/>
      <c r="CSB133" s="291"/>
      <c r="CSJ133" s="291"/>
      <c r="CSK133" s="291"/>
      <c r="CSL133" s="291"/>
      <c r="CSM133" s="291"/>
      <c r="CSN133" s="291"/>
      <c r="CSO133" s="291"/>
      <c r="CSP133" s="291"/>
      <c r="CSQ133" s="291"/>
      <c r="CSR133" s="291"/>
      <c r="CSS133" s="291"/>
      <c r="CST133" s="291"/>
      <c r="CSU133" s="291"/>
      <c r="CSV133" s="291"/>
      <c r="CSW133" s="291"/>
      <c r="DBW133" s="291"/>
      <c r="DBX133" s="291"/>
      <c r="DCF133" s="291"/>
      <c r="DCG133" s="291"/>
      <c r="DCH133" s="291"/>
      <c r="DCI133" s="291"/>
      <c r="DCJ133" s="291"/>
      <c r="DCK133" s="291"/>
      <c r="DCL133" s="291"/>
      <c r="DCM133" s="291"/>
      <c r="DCN133" s="291"/>
      <c r="DCO133" s="291"/>
      <c r="DCP133" s="291"/>
      <c r="DCQ133" s="291"/>
      <c r="DCR133" s="291"/>
      <c r="DCS133" s="291"/>
      <c r="DLS133" s="291"/>
      <c r="DLT133" s="291"/>
      <c r="DMB133" s="291"/>
      <c r="DMC133" s="291"/>
      <c r="DMD133" s="291"/>
      <c r="DME133" s="291"/>
      <c r="DMF133" s="291"/>
      <c r="DMG133" s="291"/>
      <c r="DMH133" s="291"/>
      <c r="DMI133" s="291"/>
      <c r="DMJ133" s="291"/>
      <c r="DMK133" s="291"/>
      <c r="DML133" s="291"/>
      <c r="DMM133" s="291"/>
      <c r="DMN133" s="291"/>
      <c r="DMO133" s="291"/>
      <c r="DVO133" s="291"/>
      <c r="DVP133" s="291"/>
      <c r="DVX133" s="291"/>
      <c r="DVY133" s="291"/>
      <c r="DVZ133" s="291"/>
      <c r="DWA133" s="291"/>
      <c r="DWB133" s="291"/>
      <c r="DWC133" s="291"/>
      <c r="DWD133" s="291"/>
      <c r="DWE133" s="291"/>
      <c r="DWF133" s="291"/>
      <c r="DWG133" s="291"/>
      <c r="DWH133" s="291"/>
      <c r="DWI133" s="291"/>
      <c r="DWJ133" s="291"/>
      <c r="DWK133" s="291"/>
      <c r="EFK133" s="291"/>
      <c r="EFL133" s="291"/>
      <c r="EFT133" s="291"/>
      <c r="EFU133" s="291"/>
      <c r="EFV133" s="291"/>
      <c r="EFW133" s="291"/>
      <c r="EFX133" s="291"/>
      <c r="EFY133" s="291"/>
      <c r="EFZ133" s="291"/>
      <c r="EGA133" s="291"/>
      <c r="EGB133" s="291"/>
      <c r="EGC133" s="291"/>
      <c r="EGD133" s="291"/>
      <c r="EGE133" s="291"/>
      <c r="EGF133" s="291"/>
      <c r="EGG133" s="291"/>
      <c r="EPG133" s="291"/>
      <c r="EPH133" s="291"/>
      <c r="EPP133" s="291"/>
      <c r="EPQ133" s="291"/>
      <c r="EPR133" s="291"/>
      <c r="EPS133" s="291"/>
      <c r="EPT133" s="291"/>
      <c r="EPU133" s="291"/>
      <c r="EPV133" s="291"/>
      <c r="EPW133" s="291"/>
      <c r="EPX133" s="291"/>
      <c r="EPY133" s="291"/>
      <c r="EPZ133" s="291"/>
      <c r="EQA133" s="291"/>
      <c r="EQB133" s="291"/>
      <c r="EQC133" s="291"/>
      <c r="EZC133" s="291"/>
      <c r="EZD133" s="291"/>
      <c r="EZL133" s="291"/>
      <c r="EZM133" s="291"/>
      <c r="EZN133" s="291"/>
      <c r="EZO133" s="291"/>
      <c r="EZP133" s="291"/>
      <c r="EZQ133" s="291"/>
      <c r="EZR133" s="291"/>
      <c r="EZS133" s="291"/>
      <c r="EZT133" s="291"/>
      <c r="EZU133" s="291"/>
      <c r="EZV133" s="291"/>
      <c r="EZW133" s="291"/>
      <c r="EZX133" s="291"/>
      <c r="EZY133" s="291"/>
      <c r="FIY133" s="291"/>
      <c r="FIZ133" s="291"/>
      <c r="FJH133" s="291"/>
      <c r="FJI133" s="291"/>
      <c r="FJJ133" s="291"/>
      <c r="FJK133" s="291"/>
      <c r="FJL133" s="291"/>
      <c r="FJM133" s="291"/>
      <c r="FJN133" s="291"/>
      <c r="FJO133" s="291"/>
      <c r="FJP133" s="291"/>
      <c r="FJQ133" s="291"/>
      <c r="FJR133" s="291"/>
      <c r="FJS133" s="291"/>
      <c r="FJT133" s="291"/>
      <c r="FJU133" s="291"/>
      <c r="FSU133" s="291"/>
      <c r="FSV133" s="291"/>
      <c r="FTD133" s="291"/>
      <c r="FTE133" s="291"/>
      <c r="FTF133" s="291"/>
      <c r="FTG133" s="291"/>
      <c r="FTH133" s="291"/>
      <c r="FTI133" s="291"/>
      <c r="FTJ133" s="291"/>
      <c r="FTK133" s="291"/>
      <c r="FTL133" s="291"/>
      <c r="FTM133" s="291"/>
      <c r="FTN133" s="291"/>
      <c r="FTO133" s="291"/>
      <c r="FTP133" s="291"/>
      <c r="FTQ133" s="291"/>
      <c r="GCQ133" s="291"/>
      <c r="GCR133" s="291"/>
      <c r="GCZ133" s="291"/>
      <c r="GDA133" s="291"/>
      <c r="GDB133" s="291"/>
      <c r="GDC133" s="291"/>
      <c r="GDD133" s="291"/>
      <c r="GDE133" s="291"/>
      <c r="GDF133" s="291"/>
      <c r="GDG133" s="291"/>
      <c r="GDH133" s="291"/>
      <c r="GDI133" s="291"/>
      <c r="GDJ133" s="291"/>
      <c r="GDK133" s="291"/>
      <c r="GDL133" s="291"/>
      <c r="GDM133" s="291"/>
      <c r="GMM133" s="291"/>
      <c r="GMN133" s="291"/>
      <c r="GMV133" s="291"/>
      <c r="GMW133" s="291"/>
      <c r="GMX133" s="291"/>
      <c r="GMY133" s="291"/>
      <c r="GMZ133" s="291"/>
      <c r="GNA133" s="291"/>
      <c r="GNB133" s="291"/>
      <c r="GNC133" s="291"/>
      <c r="GND133" s="291"/>
      <c r="GNE133" s="291"/>
      <c r="GNF133" s="291"/>
      <c r="GNG133" s="291"/>
      <c r="GNH133" s="291"/>
      <c r="GNI133" s="291"/>
      <c r="GWI133" s="291"/>
      <c r="GWJ133" s="291"/>
      <c r="GWR133" s="291"/>
      <c r="GWS133" s="291"/>
      <c r="GWT133" s="291"/>
      <c r="GWU133" s="291"/>
      <c r="GWV133" s="291"/>
      <c r="GWW133" s="291"/>
      <c r="GWX133" s="291"/>
      <c r="GWY133" s="291"/>
      <c r="GWZ133" s="291"/>
      <c r="GXA133" s="291"/>
      <c r="GXB133" s="291"/>
      <c r="GXC133" s="291"/>
      <c r="GXD133" s="291"/>
      <c r="GXE133" s="291"/>
      <c r="HGE133" s="291"/>
      <c r="HGF133" s="291"/>
      <c r="HGN133" s="291"/>
      <c r="HGO133" s="291"/>
      <c r="HGP133" s="291"/>
      <c r="HGQ133" s="291"/>
      <c r="HGR133" s="291"/>
      <c r="HGS133" s="291"/>
      <c r="HGT133" s="291"/>
      <c r="HGU133" s="291"/>
      <c r="HGV133" s="291"/>
      <c r="HGW133" s="291"/>
      <c r="HGX133" s="291"/>
      <c r="HGY133" s="291"/>
      <c r="HGZ133" s="291"/>
      <c r="HHA133" s="291"/>
      <c r="HQA133" s="291"/>
      <c r="HQB133" s="291"/>
      <c r="HQJ133" s="291"/>
      <c r="HQK133" s="291"/>
      <c r="HQL133" s="291"/>
      <c r="HQM133" s="291"/>
      <c r="HQN133" s="291"/>
      <c r="HQO133" s="291"/>
      <c r="HQP133" s="291"/>
      <c r="HQQ133" s="291"/>
      <c r="HQR133" s="291"/>
      <c r="HQS133" s="291"/>
      <c r="HQT133" s="291"/>
      <c r="HQU133" s="291"/>
      <c r="HQV133" s="291"/>
      <c r="HQW133" s="291"/>
      <c r="HZW133" s="291"/>
      <c r="HZX133" s="291"/>
      <c r="IAF133" s="291"/>
      <c r="IAG133" s="291"/>
      <c r="IAH133" s="291"/>
      <c r="IAI133" s="291"/>
      <c r="IAJ133" s="291"/>
      <c r="IAK133" s="291"/>
      <c r="IAL133" s="291"/>
      <c r="IAM133" s="291"/>
      <c r="IAN133" s="291"/>
      <c r="IAO133" s="291"/>
      <c r="IAP133" s="291"/>
      <c r="IAQ133" s="291"/>
      <c r="IAR133" s="291"/>
      <c r="IAS133" s="291"/>
      <c r="IJS133" s="291"/>
      <c r="IJT133" s="291"/>
      <c r="IKB133" s="291"/>
      <c r="IKC133" s="291"/>
      <c r="IKD133" s="291"/>
      <c r="IKE133" s="291"/>
      <c r="IKF133" s="291"/>
      <c r="IKG133" s="291"/>
      <c r="IKH133" s="291"/>
      <c r="IKI133" s="291"/>
      <c r="IKJ133" s="291"/>
      <c r="IKK133" s="291"/>
      <c r="IKL133" s="291"/>
      <c r="IKM133" s="291"/>
      <c r="IKN133" s="291"/>
      <c r="IKO133" s="291"/>
      <c r="ITO133" s="291"/>
      <c r="ITP133" s="291"/>
      <c r="ITX133" s="291"/>
      <c r="ITY133" s="291"/>
      <c r="ITZ133" s="291"/>
      <c r="IUA133" s="291"/>
      <c r="IUB133" s="291"/>
      <c r="IUC133" s="291"/>
      <c r="IUD133" s="291"/>
      <c r="IUE133" s="291"/>
      <c r="IUF133" s="291"/>
      <c r="IUG133" s="291"/>
      <c r="IUH133" s="291"/>
      <c r="IUI133" s="291"/>
      <c r="IUJ133" s="291"/>
      <c r="IUK133" s="291"/>
      <c r="JDK133" s="291"/>
      <c r="JDL133" s="291"/>
      <c r="JDT133" s="291"/>
      <c r="JDU133" s="291"/>
      <c r="JDV133" s="291"/>
      <c r="JDW133" s="291"/>
      <c r="JDX133" s="291"/>
      <c r="JDY133" s="291"/>
      <c r="JDZ133" s="291"/>
      <c r="JEA133" s="291"/>
      <c r="JEB133" s="291"/>
      <c r="JEC133" s="291"/>
      <c r="JED133" s="291"/>
      <c r="JEE133" s="291"/>
      <c r="JEF133" s="291"/>
      <c r="JEG133" s="291"/>
      <c r="JNG133" s="291"/>
      <c r="JNH133" s="291"/>
      <c r="JNP133" s="291"/>
      <c r="JNQ133" s="291"/>
      <c r="JNR133" s="291"/>
      <c r="JNS133" s="291"/>
      <c r="JNT133" s="291"/>
      <c r="JNU133" s="291"/>
      <c r="JNV133" s="291"/>
      <c r="JNW133" s="291"/>
      <c r="JNX133" s="291"/>
      <c r="JNY133" s="291"/>
      <c r="JNZ133" s="291"/>
      <c r="JOA133" s="291"/>
      <c r="JOB133" s="291"/>
      <c r="JOC133" s="291"/>
      <c r="JXC133" s="291"/>
      <c r="JXD133" s="291"/>
      <c r="JXL133" s="291"/>
      <c r="JXM133" s="291"/>
      <c r="JXN133" s="291"/>
      <c r="JXO133" s="291"/>
      <c r="JXP133" s="291"/>
      <c r="JXQ133" s="291"/>
      <c r="JXR133" s="291"/>
      <c r="JXS133" s="291"/>
      <c r="JXT133" s="291"/>
      <c r="JXU133" s="291"/>
      <c r="JXV133" s="291"/>
      <c r="JXW133" s="291"/>
      <c r="JXX133" s="291"/>
      <c r="JXY133" s="291"/>
      <c r="KGY133" s="291"/>
      <c r="KGZ133" s="291"/>
      <c r="KHH133" s="291"/>
      <c r="KHI133" s="291"/>
      <c r="KHJ133" s="291"/>
      <c r="KHK133" s="291"/>
      <c r="KHL133" s="291"/>
      <c r="KHM133" s="291"/>
      <c r="KHN133" s="291"/>
      <c r="KHO133" s="291"/>
      <c r="KHP133" s="291"/>
      <c r="KHQ133" s="291"/>
      <c r="KHR133" s="291"/>
      <c r="KHS133" s="291"/>
      <c r="KHT133" s="291"/>
      <c r="KHU133" s="291"/>
      <c r="KQU133" s="291"/>
      <c r="KQV133" s="291"/>
      <c r="KRD133" s="291"/>
      <c r="KRE133" s="291"/>
      <c r="KRF133" s="291"/>
      <c r="KRG133" s="291"/>
      <c r="KRH133" s="291"/>
      <c r="KRI133" s="291"/>
      <c r="KRJ133" s="291"/>
      <c r="KRK133" s="291"/>
      <c r="KRL133" s="291"/>
      <c r="KRM133" s="291"/>
      <c r="KRN133" s="291"/>
      <c r="KRO133" s="291"/>
      <c r="KRP133" s="291"/>
      <c r="KRQ133" s="291"/>
      <c r="LAQ133" s="291"/>
      <c r="LAR133" s="291"/>
      <c r="LAZ133" s="291"/>
      <c r="LBA133" s="291"/>
      <c r="LBB133" s="291"/>
      <c r="LBC133" s="291"/>
      <c r="LBD133" s="291"/>
      <c r="LBE133" s="291"/>
      <c r="LBF133" s="291"/>
      <c r="LBG133" s="291"/>
      <c r="LBH133" s="291"/>
      <c r="LBI133" s="291"/>
      <c r="LBJ133" s="291"/>
      <c r="LBK133" s="291"/>
      <c r="LBL133" s="291"/>
      <c r="LBM133" s="291"/>
      <c r="LKM133" s="291"/>
      <c r="LKN133" s="291"/>
      <c r="LKV133" s="291"/>
      <c r="LKW133" s="291"/>
      <c r="LKX133" s="291"/>
      <c r="LKY133" s="291"/>
      <c r="LKZ133" s="291"/>
      <c r="LLA133" s="291"/>
      <c r="LLB133" s="291"/>
      <c r="LLC133" s="291"/>
      <c r="LLD133" s="291"/>
      <c r="LLE133" s="291"/>
      <c r="LLF133" s="291"/>
      <c r="LLG133" s="291"/>
      <c r="LLH133" s="291"/>
      <c r="LLI133" s="291"/>
      <c r="LUI133" s="291"/>
      <c r="LUJ133" s="291"/>
      <c r="LUR133" s="291"/>
      <c r="LUS133" s="291"/>
      <c r="LUT133" s="291"/>
      <c r="LUU133" s="291"/>
      <c r="LUV133" s="291"/>
      <c r="LUW133" s="291"/>
      <c r="LUX133" s="291"/>
      <c r="LUY133" s="291"/>
      <c r="LUZ133" s="291"/>
      <c r="LVA133" s="291"/>
      <c r="LVB133" s="291"/>
      <c r="LVC133" s="291"/>
      <c r="LVD133" s="291"/>
      <c r="LVE133" s="291"/>
      <c r="MEE133" s="291"/>
      <c r="MEF133" s="291"/>
      <c r="MEN133" s="291"/>
      <c r="MEO133" s="291"/>
      <c r="MEP133" s="291"/>
      <c r="MEQ133" s="291"/>
      <c r="MER133" s="291"/>
      <c r="MES133" s="291"/>
      <c r="MET133" s="291"/>
      <c r="MEU133" s="291"/>
      <c r="MEV133" s="291"/>
      <c r="MEW133" s="291"/>
      <c r="MEX133" s="291"/>
      <c r="MEY133" s="291"/>
      <c r="MEZ133" s="291"/>
      <c r="MFA133" s="291"/>
      <c r="MOA133" s="291"/>
      <c r="MOB133" s="291"/>
      <c r="MOJ133" s="291"/>
      <c r="MOK133" s="291"/>
      <c r="MOL133" s="291"/>
      <c r="MOM133" s="291"/>
      <c r="MON133" s="291"/>
      <c r="MOO133" s="291"/>
      <c r="MOP133" s="291"/>
      <c r="MOQ133" s="291"/>
      <c r="MOR133" s="291"/>
      <c r="MOS133" s="291"/>
      <c r="MOT133" s="291"/>
      <c r="MOU133" s="291"/>
      <c r="MOV133" s="291"/>
      <c r="MOW133" s="291"/>
      <c r="MXW133" s="291"/>
      <c r="MXX133" s="291"/>
      <c r="MYF133" s="291"/>
      <c r="MYG133" s="291"/>
      <c r="MYH133" s="291"/>
      <c r="MYI133" s="291"/>
      <c r="MYJ133" s="291"/>
      <c r="MYK133" s="291"/>
      <c r="MYL133" s="291"/>
      <c r="MYM133" s="291"/>
      <c r="MYN133" s="291"/>
      <c r="MYO133" s="291"/>
      <c r="MYP133" s="291"/>
      <c r="MYQ133" s="291"/>
      <c r="MYR133" s="291"/>
      <c r="MYS133" s="291"/>
      <c r="NHS133" s="291"/>
      <c r="NHT133" s="291"/>
      <c r="NIB133" s="291"/>
      <c r="NIC133" s="291"/>
      <c r="NID133" s="291"/>
      <c r="NIE133" s="291"/>
      <c r="NIF133" s="291"/>
      <c r="NIG133" s="291"/>
      <c r="NIH133" s="291"/>
      <c r="NII133" s="291"/>
      <c r="NIJ133" s="291"/>
      <c r="NIK133" s="291"/>
      <c r="NIL133" s="291"/>
      <c r="NIM133" s="291"/>
      <c r="NIN133" s="291"/>
      <c r="NIO133" s="291"/>
      <c r="NRO133" s="291"/>
      <c r="NRP133" s="291"/>
      <c r="NRX133" s="291"/>
      <c r="NRY133" s="291"/>
      <c r="NRZ133" s="291"/>
      <c r="NSA133" s="291"/>
      <c r="NSB133" s="291"/>
      <c r="NSC133" s="291"/>
      <c r="NSD133" s="291"/>
      <c r="NSE133" s="291"/>
      <c r="NSF133" s="291"/>
      <c r="NSG133" s="291"/>
      <c r="NSH133" s="291"/>
      <c r="NSI133" s="291"/>
      <c r="NSJ133" s="291"/>
      <c r="NSK133" s="291"/>
      <c r="OBK133" s="291"/>
      <c r="OBL133" s="291"/>
      <c r="OBT133" s="291"/>
      <c r="OBU133" s="291"/>
      <c r="OBV133" s="291"/>
      <c r="OBW133" s="291"/>
      <c r="OBX133" s="291"/>
      <c r="OBY133" s="291"/>
      <c r="OBZ133" s="291"/>
      <c r="OCA133" s="291"/>
      <c r="OCB133" s="291"/>
      <c r="OCC133" s="291"/>
      <c r="OCD133" s="291"/>
      <c r="OCE133" s="291"/>
      <c r="OCF133" s="291"/>
      <c r="OCG133" s="291"/>
      <c r="OLG133" s="291"/>
      <c r="OLH133" s="291"/>
      <c r="OLP133" s="291"/>
      <c r="OLQ133" s="291"/>
      <c r="OLR133" s="291"/>
      <c r="OLS133" s="291"/>
      <c r="OLT133" s="291"/>
      <c r="OLU133" s="291"/>
      <c r="OLV133" s="291"/>
      <c r="OLW133" s="291"/>
      <c r="OLX133" s="291"/>
      <c r="OLY133" s="291"/>
      <c r="OLZ133" s="291"/>
      <c r="OMA133" s="291"/>
      <c r="OMB133" s="291"/>
      <c r="OMC133" s="291"/>
      <c r="OVC133" s="291"/>
      <c r="OVD133" s="291"/>
      <c r="OVL133" s="291"/>
      <c r="OVM133" s="291"/>
      <c r="OVN133" s="291"/>
      <c r="OVO133" s="291"/>
      <c r="OVP133" s="291"/>
      <c r="OVQ133" s="291"/>
      <c r="OVR133" s="291"/>
      <c r="OVS133" s="291"/>
      <c r="OVT133" s="291"/>
      <c r="OVU133" s="291"/>
      <c r="OVV133" s="291"/>
      <c r="OVW133" s="291"/>
      <c r="OVX133" s="291"/>
      <c r="OVY133" s="291"/>
      <c r="PEY133" s="291"/>
      <c r="PEZ133" s="291"/>
      <c r="PFH133" s="291"/>
      <c r="PFI133" s="291"/>
      <c r="PFJ133" s="291"/>
      <c r="PFK133" s="291"/>
      <c r="PFL133" s="291"/>
      <c r="PFM133" s="291"/>
      <c r="PFN133" s="291"/>
      <c r="PFO133" s="291"/>
      <c r="PFP133" s="291"/>
      <c r="PFQ133" s="291"/>
      <c r="PFR133" s="291"/>
      <c r="PFS133" s="291"/>
      <c r="PFT133" s="291"/>
      <c r="PFU133" s="291"/>
      <c r="POU133" s="291"/>
      <c r="POV133" s="291"/>
      <c r="PPD133" s="291"/>
      <c r="PPE133" s="291"/>
      <c r="PPF133" s="291"/>
      <c r="PPG133" s="291"/>
      <c r="PPH133" s="291"/>
      <c r="PPI133" s="291"/>
      <c r="PPJ133" s="291"/>
      <c r="PPK133" s="291"/>
      <c r="PPL133" s="291"/>
      <c r="PPM133" s="291"/>
      <c r="PPN133" s="291"/>
      <c r="PPO133" s="291"/>
      <c r="PPP133" s="291"/>
      <c r="PPQ133" s="291"/>
      <c r="PYQ133" s="291"/>
      <c r="PYR133" s="291"/>
      <c r="PYZ133" s="291"/>
      <c r="PZA133" s="291"/>
      <c r="PZB133" s="291"/>
      <c r="PZC133" s="291"/>
      <c r="PZD133" s="291"/>
      <c r="PZE133" s="291"/>
      <c r="PZF133" s="291"/>
      <c r="PZG133" s="291"/>
      <c r="PZH133" s="291"/>
      <c r="PZI133" s="291"/>
      <c r="PZJ133" s="291"/>
      <c r="PZK133" s="291"/>
      <c r="PZL133" s="291"/>
      <c r="PZM133" s="291"/>
      <c r="QIM133" s="291"/>
      <c r="QIN133" s="291"/>
      <c r="QIV133" s="291"/>
      <c r="QIW133" s="291"/>
      <c r="QIX133" s="291"/>
      <c r="QIY133" s="291"/>
      <c r="QIZ133" s="291"/>
      <c r="QJA133" s="291"/>
      <c r="QJB133" s="291"/>
      <c r="QJC133" s="291"/>
      <c r="QJD133" s="291"/>
      <c r="QJE133" s="291"/>
      <c r="QJF133" s="291"/>
      <c r="QJG133" s="291"/>
      <c r="QJH133" s="291"/>
      <c r="QJI133" s="291"/>
      <c r="QSI133" s="291"/>
      <c r="QSJ133" s="291"/>
      <c r="QSR133" s="291"/>
      <c r="QSS133" s="291"/>
      <c r="QST133" s="291"/>
      <c r="QSU133" s="291"/>
      <c r="QSV133" s="291"/>
      <c r="QSW133" s="291"/>
      <c r="QSX133" s="291"/>
      <c r="QSY133" s="291"/>
      <c r="QSZ133" s="291"/>
      <c r="QTA133" s="291"/>
      <c r="QTB133" s="291"/>
      <c r="QTC133" s="291"/>
      <c r="QTD133" s="291"/>
      <c r="QTE133" s="291"/>
      <c r="RCE133" s="291"/>
      <c r="RCF133" s="291"/>
      <c r="RCN133" s="291"/>
      <c r="RCO133" s="291"/>
      <c r="RCP133" s="291"/>
      <c r="RCQ133" s="291"/>
      <c r="RCR133" s="291"/>
      <c r="RCS133" s="291"/>
      <c r="RCT133" s="291"/>
      <c r="RCU133" s="291"/>
      <c r="RCV133" s="291"/>
      <c r="RCW133" s="291"/>
      <c r="RCX133" s="291"/>
      <c r="RCY133" s="291"/>
      <c r="RCZ133" s="291"/>
      <c r="RDA133" s="291"/>
      <c r="RMA133" s="291"/>
      <c r="RMB133" s="291"/>
      <c r="RMJ133" s="291"/>
      <c r="RMK133" s="291"/>
      <c r="RML133" s="291"/>
      <c r="RMM133" s="291"/>
      <c r="RMN133" s="291"/>
      <c r="RMO133" s="291"/>
      <c r="RMP133" s="291"/>
      <c r="RMQ133" s="291"/>
      <c r="RMR133" s="291"/>
      <c r="RMS133" s="291"/>
      <c r="RMT133" s="291"/>
      <c r="RMU133" s="291"/>
      <c r="RMV133" s="291"/>
      <c r="RMW133" s="291"/>
      <c r="RVW133" s="291"/>
      <c r="RVX133" s="291"/>
      <c r="RWF133" s="291"/>
      <c r="RWG133" s="291"/>
      <c r="RWH133" s="291"/>
      <c r="RWI133" s="291"/>
      <c r="RWJ133" s="291"/>
      <c r="RWK133" s="291"/>
      <c r="RWL133" s="291"/>
      <c r="RWM133" s="291"/>
      <c r="RWN133" s="291"/>
      <c r="RWO133" s="291"/>
      <c r="RWP133" s="291"/>
      <c r="RWQ133" s="291"/>
      <c r="RWR133" s="291"/>
      <c r="RWS133" s="291"/>
      <c r="SFS133" s="291"/>
      <c r="SFT133" s="291"/>
      <c r="SGB133" s="291"/>
      <c r="SGC133" s="291"/>
      <c r="SGD133" s="291"/>
      <c r="SGE133" s="291"/>
      <c r="SGF133" s="291"/>
      <c r="SGG133" s="291"/>
      <c r="SGH133" s="291"/>
      <c r="SGI133" s="291"/>
      <c r="SGJ133" s="291"/>
      <c r="SGK133" s="291"/>
      <c r="SGL133" s="291"/>
      <c r="SGM133" s="291"/>
      <c r="SGN133" s="291"/>
      <c r="SGO133" s="291"/>
      <c r="SPO133" s="291"/>
      <c r="SPP133" s="291"/>
      <c r="SPX133" s="291"/>
      <c r="SPY133" s="291"/>
      <c r="SPZ133" s="291"/>
      <c r="SQA133" s="291"/>
      <c r="SQB133" s="291"/>
      <c r="SQC133" s="291"/>
      <c r="SQD133" s="291"/>
      <c r="SQE133" s="291"/>
      <c r="SQF133" s="291"/>
      <c r="SQG133" s="291"/>
      <c r="SQH133" s="291"/>
      <c r="SQI133" s="291"/>
      <c r="SQJ133" s="291"/>
      <c r="SQK133" s="291"/>
      <c r="SZK133" s="291"/>
      <c r="SZL133" s="291"/>
      <c r="SZT133" s="291"/>
      <c r="SZU133" s="291"/>
      <c r="SZV133" s="291"/>
      <c r="SZW133" s="291"/>
      <c r="SZX133" s="291"/>
      <c r="SZY133" s="291"/>
      <c r="SZZ133" s="291"/>
      <c r="TAA133" s="291"/>
      <c r="TAB133" s="291"/>
      <c r="TAC133" s="291"/>
      <c r="TAD133" s="291"/>
      <c r="TAE133" s="291"/>
      <c r="TAF133" s="291"/>
      <c r="TAG133" s="291"/>
      <c r="TJG133" s="291"/>
      <c r="TJH133" s="291"/>
      <c r="TJP133" s="291"/>
      <c r="TJQ133" s="291"/>
      <c r="TJR133" s="291"/>
      <c r="TJS133" s="291"/>
      <c r="TJT133" s="291"/>
      <c r="TJU133" s="291"/>
      <c r="TJV133" s="291"/>
      <c r="TJW133" s="291"/>
      <c r="TJX133" s="291"/>
      <c r="TJY133" s="291"/>
      <c r="TJZ133" s="291"/>
      <c r="TKA133" s="291"/>
      <c r="TKB133" s="291"/>
      <c r="TKC133" s="291"/>
      <c r="TTC133" s="291"/>
      <c r="TTD133" s="291"/>
      <c r="TTL133" s="291"/>
      <c r="TTM133" s="291"/>
      <c r="TTN133" s="291"/>
      <c r="TTO133" s="291"/>
      <c r="TTP133" s="291"/>
      <c r="TTQ133" s="291"/>
      <c r="TTR133" s="291"/>
      <c r="TTS133" s="291"/>
      <c r="TTT133" s="291"/>
      <c r="TTU133" s="291"/>
      <c r="TTV133" s="291"/>
      <c r="TTW133" s="291"/>
      <c r="TTX133" s="291"/>
      <c r="TTY133" s="291"/>
      <c r="UCY133" s="291"/>
      <c r="UCZ133" s="291"/>
      <c r="UDH133" s="291"/>
      <c r="UDI133" s="291"/>
      <c r="UDJ133" s="291"/>
      <c r="UDK133" s="291"/>
      <c r="UDL133" s="291"/>
      <c r="UDM133" s="291"/>
      <c r="UDN133" s="291"/>
      <c r="UDO133" s="291"/>
      <c r="UDP133" s="291"/>
      <c r="UDQ133" s="291"/>
      <c r="UDR133" s="291"/>
      <c r="UDS133" s="291"/>
      <c r="UDT133" s="291"/>
      <c r="UDU133" s="291"/>
      <c r="UMU133" s="291"/>
      <c r="UMV133" s="291"/>
      <c r="UND133" s="291"/>
      <c r="UNE133" s="291"/>
      <c r="UNF133" s="291"/>
      <c r="UNG133" s="291"/>
      <c r="UNH133" s="291"/>
      <c r="UNI133" s="291"/>
      <c r="UNJ133" s="291"/>
      <c r="UNK133" s="291"/>
      <c r="UNL133" s="291"/>
      <c r="UNM133" s="291"/>
      <c r="UNN133" s="291"/>
      <c r="UNO133" s="291"/>
      <c r="UNP133" s="291"/>
      <c r="UNQ133" s="291"/>
      <c r="UWQ133" s="291"/>
      <c r="UWR133" s="291"/>
      <c r="UWZ133" s="291"/>
      <c r="UXA133" s="291"/>
      <c r="UXB133" s="291"/>
      <c r="UXC133" s="291"/>
      <c r="UXD133" s="291"/>
      <c r="UXE133" s="291"/>
      <c r="UXF133" s="291"/>
      <c r="UXG133" s="291"/>
      <c r="UXH133" s="291"/>
      <c r="UXI133" s="291"/>
      <c r="UXJ133" s="291"/>
      <c r="UXK133" s="291"/>
      <c r="UXL133" s="291"/>
      <c r="UXM133" s="291"/>
      <c r="VGM133" s="291"/>
      <c r="VGN133" s="291"/>
      <c r="VGV133" s="291"/>
      <c r="VGW133" s="291"/>
      <c r="VGX133" s="291"/>
      <c r="VGY133" s="291"/>
      <c r="VGZ133" s="291"/>
      <c r="VHA133" s="291"/>
      <c r="VHB133" s="291"/>
      <c r="VHC133" s="291"/>
      <c r="VHD133" s="291"/>
      <c r="VHE133" s="291"/>
      <c r="VHF133" s="291"/>
      <c r="VHG133" s="291"/>
      <c r="VHH133" s="291"/>
      <c r="VHI133" s="291"/>
      <c r="VQI133" s="291"/>
      <c r="VQJ133" s="291"/>
      <c r="VQR133" s="291"/>
      <c r="VQS133" s="291"/>
      <c r="VQT133" s="291"/>
      <c r="VQU133" s="291"/>
      <c r="VQV133" s="291"/>
      <c r="VQW133" s="291"/>
      <c r="VQX133" s="291"/>
      <c r="VQY133" s="291"/>
      <c r="VQZ133" s="291"/>
      <c r="VRA133" s="291"/>
      <c r="VRB133" s="291"/>
      <c r="VRC133" s="291"/>
      <c r="VRD133" s="291"/>
      <c r="VRE133" s="291"/>
      <c r="WAE133" s="291"/>
      <c r="WAF133" s="291"/>
      <c r="WAN133" s="291"/>
      <c r="WAO133" s="291"/>
      <c r="WAP133" s="291"/>
      <c r="WAQ133" s="291"/>
      <c r="WAR133" s="291"/>
      <c r="WAS133" s="291"/>
      <c r="WAT133" s="291"/>
      <c r="WAU133" s="291"/>
      <c r="WAV133" s="291"/>
      <c r="WAW133" s="291"/>
      <c r="WAX133" s="291"/>
      <c r="WAY133" s="291"/>
      <c r="WAZ133" s="291"/>
      <c r="WBA133" s="291"/>
      <c r="WKA133" s="291"/>
      <c r="WKB133" s="291"/>
      <c r="WKJ133" s="291"/>
      <c r="WKK133" s="291"/>
      <c r="WKL133" s="291"/>
      <c r="WKM133" s="291"/>
      <c r="WKN133" s="291"/>
      <c r="WKO133" s="291"/>
      <c r="WKP133" s="291"/>
      <c r="WKQ133" s="291"/>
      <c r="WKR133" s="291"/>
      <c r="WKS133" s="291"/>
      <c r="WKT133" s="291"/>
      <c r="WKU133" s="291"/>
      <c r="WKV133" s="291"/>
      <c r="WKW133" s="291"/>
      <c r="WTW133" s="291"/>
      <c r="WTX133" s="291"/>
      <c r="WUF133" s="291"/>
      <c r="WUG133" s="291"/>
      <c r="WUH133" s="291"/>
      <c r="WUI133" s="291"/>
      <c r="WUJ133" s="291"/>
      <c r="WUK133" s="291"/>
      <c r="WUL133" s="291"/>
      <c r="WUM133" s="291"/>
      <c r="WUN133" s="291"/>
      <c r="WUO133" s="291"/>
      <c r="WUP133" s="291"/>
      <c r="WUQ133" s="291"/>
      <c r="WUR133" s="291"/>
      <c r="WUS133" s="291"/>
    </row>
    <row r="134" spans="1:1009 1243:2033 2267:3057 3291:4081 4315:5105 5339:6129 6363:7153 7387:8177 8411:9201 9435:10225 10459:11249 11483:12273 12507:13297 13531:14321 14555:15345 15579:16113">
      <c r="A134" s="138">
        <v>1</v>
      </c>
      <c r="B134" s="292" t="s">
        <v>142</v>
      </c>
      <c r="C134" s="238">
        <v>7</v>
      </c>
      <c r="D134" s="217">
        <v>4126.0230000000001</v>
      </c>
      <c r="E134" s="217">
        <v>608.81299999999999</v>
      </c>
      <c r="F134" s="217">
        <v>3517.21</v>
      </c>
      <c r="G134" s="245">
        <v>0</v>
      </c>
      <c r="H134" s="229">
        <f t="shared" si="6"/>
        <v>0</v>
      </c>
      <c r="I134" s="254">
        <f>SUM(I135:I142)</f>
        <v>0</v>
      </c>
      <c r="J134" s="254">
        <f>SUM(J135:J142)</f>
        <v>0</v>
      </c>
      <c r="K134" s="254">
        <f>SUM(K135:K142)</f>
        <v>0</v>
      </c>
      <c r="L134" s="254">
        <f>SUM(L135:L142)</f>
        <v>0</v>
      </c>
      <c r="M134" s="248"/>
      <c r="HK134" s="128"/>
      <c r="HL134" s="128"/>
      <c r="HT134" s="128"/>
      <c r="HU134" s="128"/>
      <c r="HV134" s="128"/>
      <c r="HW134" s="128"/>
      <c r="HX134" s="128"/>
      <c r="HY134" s="128"/>
      <c r="HZ134" s="128"/>
      <c r="IA134" s="128"/>
      <c r="IB134" s="128"/>
      <c r="IC134" s="128"/>
      <c r="ID134" s="128"/>
      <c r="IE134" s="128"/>
      <c r="IF134" s="128"/>
      <c r="IG134" s="128"/>
      <c r="RG134" s="128"/>
      <c r="RH134" s="128"/>
      <c r="RP134" s="128"/>
      <c r="RQ134" s="128"/>
      <c r="RR134" s="128"/>
      <c r="RS134" s="128"/>
      <c r="RT134" s="128"/>
      <c r="RU134" s="128"/>
      <c r="RV134" s="128"/>
      <c r="RW134" s="128"/>
      <c r="RX134" s="128"/>
      <c r="RY134" s="128"/>
      <c r="RZ134" s="128"/>
      <c r="SA134" s="128"/>
      <c r="SB134" s="128"/>
      <c r="SC134" s="128"/>
      <c r="ABC134" s="128"/>
      <c r="ABD134" s="128"/>
      <c r="ABL134" s="128"/>
      <c r="ABM134" s="128"/>
      <c r="ABN134" s="128"/>
      <c r="ABO134" s="128"/>
      <c r="ABP134" s="128"/>
      <c r="ABQ134" s="128"/>
      <c r="ABR134" s="128"/>
      <c r="ABS134" s="128"/>
      <c r="ABT134" s="128"/>
      <c r="ABU134" s="128"/>
      <c r="ABV134" s="128"/>
      <c r="ABW134" s="128"/>
      <c r="ABX134" s="128"/>
      <c r="ABY134" s="128"/>
      <c r="AKY134" s="128"/>
      <c r="AKZ134" s="128"/>
      <c r="ALH134" s="128"/>
      <c r="ALI134" s="128"/>
      <c r="ALJ134" s="128"/>
      <c r="ALK134" s="128"/>
      <c r="ALL134" s="128"/>
      <c r="ALM134" s="128"/>
      <c r="ALN134" s="128"/>
      <c r="ALO134" s="128"/>
      <c r="ALP134" s="128"/>
      <c r="ALQ134" s="128"/>
      <c r="ALR134" s="128"/>
      <c r="ALS134" s="128"/>
      <c r="ALT134" s="128"/>
      <c r="ALU134" s="128"/>
      <c r="AUU134" s="128"/>
      <c r="AUV134" s="128"/>
      <c r="AVD134" s="128"/>
      <c r="AVE134" s="128"/>
      <c r="AVF134" s="128"/>
      <c r="AVG134" s="128"/>
      <c r="AVH134" s="128"/>
      <c r="AVI134" s="128"/>
      <c r="AVJ134" s="128"/>
      <c r="AVK134" s="128"/>
      <c r="AVL134" s="128"/>
      <c r="AVM134" s="128"/>
      <c r="AVN134" s="128"/>
      <c r="AVO134" s="128"/>
      <c r="AVP134" s="128"/>
      <c r="AVQ134" s="128"/>
      <c r="BEQ134" s="128"/>
      <c r="BER134" s="128"/>
      <c r="BEZ134" s="128"/>
      <c r="BFA134" s="128"/>
      <c r="BFB134" s="128"/>
      <c r="BFC134" s="128"/>
      <c r="BFD134" s="128"/>
      <c r="BFE134" s="128"/>
      <c r="BFF134" s="128"/>
      <c r="BFG134" s="128"/>
      <c r="BFH134" s="128"/>
      <c r="BFI134" s="128"/>
      <c r="BFJ134" s="128"/>
      <c r="BFK134" s="128"/>
      <c r="BFL134" s="128"/>
      <c r="BFM134" s="128"/>
      <c r="BOM134" s="128"/>
      <c r="BON134" s="128"/>
      <c r="BOV134" s="128"/>
      <c r="BOW134" s="128"/>
      <c r="BOX134" s="128"/>
      <c r="BOY134" s="128"/>
      <c r="BOZ134" s="128"/>
      <c r="BPA134" s="128"/>
      <c r="BPB134" s="128"/>
      <c r="BPC134" s="128"/>
      <c r="BPD134" s="128"/>
      <c r="BPE134" s="128"/>
      <c r="BPF134" s="128"/>
      <c r="BPG134" s="128"/>
      <c r="BPH134" s="128"/>
      <c r="BPI134" s="128"/>
      <c r="BYI134" s="128"/>
      <c r="BYJ134" s="128"/>
      <c r="BYR134" s="128"/>
      <c r="BYS134" s="128"/>
      <c r="BYT134" s="128"/>
      <c r="BYU134" s="128"/>
      <c r="BYV134" s="128"/>
      <c r="BYW134" s="128"/>
      <c r="BYX134" s="128"/>
      <c r="BYY134" s="128"/>
      <c r="BYZ134" s="128"/>
      <c r="BZA134" s="128"/>
      <c r="BZB134" s="128"/>
      <c r="BZC134" s="128"/>
      <c r="BZD134" s="128"/>
      <c r="BZE134" s="128"/>
      <c r="CIE134" s="128"/>
      <c r="CIF134" s="128"/>
      <c r="CIN134" s="128"/>
      <c r="CIO134" s="128"/>
      <c r="CIP134" s="128"/>
      <c r="CIQ134" s="128"/>
      <c r="CIR134" s="128"/>
      <c r="CIS134" s="128"/>
      <c r="CIT134" s="128"/>
      <c r="CIU134" s="128"/>
      <c r="CIV134" s="128"/>
      <c r="CIW134" s="128"/>
      <c r="CIX134" s="128"/>
      <c r="CIY134" s="128"/>
      <c r="CIZ134" s="128"/>
      <c r="CJA134" s="128"/>
      <c r="CSA134" s="128"/>
      <c r="CSB134" s="128"/>
      <c r="CSJ134" s="128"/>
      <c r="CSK134" s="128"/>
      <c r="CSL134" s="128"/>
      <c r="CSM134" s="128"/>
      <c r="CSN134" s="128"/>
      <c r="CSO134" s="128"/>
      <c r="CSP134" s="128"/>
      <c r="CSQ134" s="128"/>
      <c r="CSR134" s="128"/>
      <c r="CSS134" s="128"/>
      <c r="CST134" s="128"/>
      <c r="CSU134" s="128"/>
      <c r="CSV134" s="128"/>
      <c r="CSW134" s="128"/>
      <c r="DBW134" s="128"/>
      <c r="DBX134" s="128"/>
      <c r="DCF134" s="128"/>
      <c r="DCG134" s="128"/>
      <c r="DCH134" s="128"/>
      <c r="DCI134" s="128"/>
      <c r="DCJ134" s="128"/>
      <c r="DCK134" s="128"/>
      <c r="DCL134" s="128"/>
      <c r="DCM134" s="128"/>
      <c r="DCN134" s="128"/>
      <c r="DCO134" s="128"/>
      <c r="DCP134" s="128"/>
      <c r="DCQ134" s="128"/>
      <c r="DCR134" s="128"/>
      <c r="DCS134" s="128"/>
      <c r="DLS134" s="128"/>
      <c r="DLT134" s="128"/>
      <c r="DMB134" s="128"/>
      <c r="DMC134" s="128"/>
      <c r="DMD134" s="128"/>
      <c r="DME134" s="128"/>
      <c r="DMF134" s="128"/>
      <c r="DMG134" s="128"/>
      <c r="DMH134" s="128"/>
      <c r="DMI134" s="128"/>
      <c r="DMJ134" s="128"/>
      <c r="DMK134" s="128"/>
      <c r="DML134" s="128"/>
      <c r="DMM134" s="128"/>
      <c r="DMN134" s="128"/>
      <c r="DMO134" s="128"/>
      <c r="DVO134" s="128"/>
      <c r="DVP134" s="128"/>
      <c r="DVX134" s="128"/>
      <c r="DVY134" s="128"/>
      <c r="DVZ134" s="128"/>
      <c r="DWA134" s="128"/>
      <c r="DWB134" s="128"/>
      <c r="DWC134" s="128"/>
      <c r="DWD134" s="128"/>
      <c r="DWE134" s="128"/>
      <c r="DWF134" s="128"/>
      <c r="DWG134" s="128"/>
      <c r="DWH134" s="128"/>
      <c r="DWI134" s="128"/>
      <c r="DWJ134" s="128"/>
      <c r="DWK134" s="128"/>
      <c r="EFK134" s="128"/>
      <c r="EFL134" s="128"/>
      <c r="EFT134" s="128"/>
      <c r="EFU134" s="128"/>
      <c r="EFV134" s="128"/>
      <c r="EFW134" s="128"/>
      <c r="EFX134" s="128"/>
      <c r="EFY134" s="128"/>
      <c r="EFZ134" s="128"/>
      <c r="EGA134" s="128"/>
      <c r="EGB134" s="128"/>
      <c r="EGC134" s="128"/>
      <c r="EGD134" s="128"/>
      <c r="EGE134" s="128"/>
      <c r="EGF134" s="128"/>
      <c r="EGG134" s="128"/>
      <c r="EPG134" s="128"/>
      <c r="EPH134" s="128"/>
      <c r="EPP134" s="128"/>
      <c r="EPQ134" s="128"/>
      <c r="EPR134" s="128"/>
      <c r="EPS134" s="128"/>
      <c r="EPT134" s="128"/>
      <c r="EPU134" s="128"/>
      <c r="EPV134" s="128"/>
      <c r="EPW134" s="128"/>
      <c r="EPX134" s="128"/>
      <c r="EPY134" s="128"/>
      <c r="EPZ134" s="128"/>
      <c r="EQA134" s="128"/>
      <c r="EQB134" s="128"/>
      <c r="EQC134" s="128"/>
      <c r="EZC134" s="128"/>
      <c r="EZD134" s="128"/>
      <c r="EZL134" s="128"/>
      <c r="EZM134" s="128"/>
      <c r="EZN134" s="128"/>
      <c r="EZO134" s="128"/>
      <c r="EZP134" s="128"/>
      <c r="EZQ134" s="128"/>
      <c r="EZR134" s="128"/>
      <c r="EZS134" s="128"/>
      <c r="EZT134" s="128"/>
      <c r="EZU134" s="128"/>
      <c r="EZV134" s="128"/>
      <c r="EZW134" s="128"/>
      <c r="EZX134" s="128"/>
      <c r="EZY134" s="128"/>
      <c r="FIY134" s="128"/>
      <c r="FIZ134" s="128"/>
      <c r="FJH134" s="128"/>
      <c r="FJI134" s="128"/>
      <c r="FJJ134" s="128"/>
      <c r="FJK134" s="128"/>
      <c r="FJL134" s="128"/>
      <c r="FJM134" s="128"/>
      <c r="FJN134" s="128"/>
      <c r="FJO134" s="128"/>
      <c r="FJP134" s="128"/>
      <c r="FJQ134" s="128"/>
      <c r="FJR134" s="128"/>
      <c r="FJS134" s="128"/>
      <c r="FJT134" s="128"/>
      <c r="FJU134" s="128"/>
      <c r="FSU134" s="128"/>
      <c r="FSV134" s="128"/>
      <c r="FTD134" s="128"/>
      <c r="FTE134" s="128"/>
      <c r="FTF134" s="128"/>
      <c r="FTG134" s="128"/>
      <c r="FTH134" s="128"/>
      <c r="FTI134" s="128"/>
      <c r="FTJ134" s="128"/>
      <c r="FTK134" s="128"/>
      <c r="FTL134" s="128"/>
      <c r="FTM134" s="128"/>
      <c r="FTN134" s="128"/>
      <c r="FTO134" s="128"/>
      <c r="FTP134" s="128"/>
      <c r="FTQ134" s="128"/>
      <c r="GCQ134" s="128"/>
      <c r="GCR134" s="128"/>
      <c r="GCZ134" s="128"/>
      <c r="GDA134" s="128"/>
      <c r="GDB134" s="128"/>
      <c r="GDC134" s="128"/>
      <c r="GDD134" s="128"/>
      <c r="GDE134" s="128"/>
      <c r="GDF134" s="128"/>
      <c r="GDG134" s="128"/>
      <c r="GDH134" s="128"/>
      <c r="GDI134" s="128"/>
      <c r="GDJ134" s="128"/>
      <c r="GDK134" s="128"/>
      <c r="GDL134" s="128"/>
      <c r="GDM134" s="128"/>
      <c r="GMM134" s="128"/>
      <c r="GMN134" s="128"/>
      <c r="GMV134" s="128"/>
      <c r="GMW134" s="128"/>
      <c r="GMX134" s="128"/>
      <c r="GMY134" s="128"/>
      <c r="GMZ134" s="128"/>
      <c r="GNA134" s="128"/>
      <c r="GNB134" s="128"/>
      <c r="GNC134" s="128"/>
      <c r="GND134" s="128"/>
      <c r="GNE134" s="128"/>
      <c r="GNF134" s="128"/>
      <c r="GNG134" s="128"/>
      <c r="GNH134" s="128"/>
      <c r="GNI134" s="128"/>
      <c r="GWI134" s="128"/>
      <c r="GWJ134" s="128"/>
      <c r="GWR134" s="128"/>
      <c r="GWS134" s="128"/>
      <c r="GWT134" s="128"/>
      <c r="GWU134" s="128"/>
      <c r="GWV134" s="128"/>
      <c r="GWW134" s="128"/>
      <c r="GWX134" s="128"/>
      <c r="GWY134" s="128"/>
      <c r="GWZ134" s="128"/>
      <c r="GXA134" s="128"/>
      <c r="GXB134" s="128"/>
      <c r="GXC134" s="128"/>
      <c r="GXD134" s="128"/>
      <c r="GXE134" s="128"/>
      <c r="HGE134" s="128"/>
      <c r="HGF134" s="128"/>
      <c r="HGN134" s="128"/>
      <c r="HGO134" s="128"/>
      <c r="HGP134" s="128"/>
      <c r="HGQ134" s="128"/>
      <c r="HGR134" s="128"/>
      <c r="HGS134" s="128"/>
      <c r="HGT134" s="128"/>
      <c r="HGU134" s="128"/>
      <c r="HGV134" s="128"/>
      <c r="HGW134" s="128"/>
      <c r="HGX134" s="128"/>
      <c r="HGY134" s="128"/>
      <c r="HGZ134" s="128"/>
      <c r="HHA134" s="128"/>
      <c r="HQA134" s="128"/>
      <c r="HQB134" s="128"/>
      <c r="HQJ134" s="128"/>
      <c r="HQK134" s="128"/>
      <c r="HQL134" s="128"/>
      <c r="HQM134" s="128"/>
      <c r="HQN134" s="128"/>
      <c r="HQO134" s="128"/>
      <c r="HQP134" s="128"/>
      <c r="HQQ134" s="128"/>
      <c r="HQR134" s="128"/>
      <c r="HQS134" s="128"/>
      <c r="HQT134" s="128"/>
      <c r="HQU134" s="128"/>
      <c r="HQV134" s="128"/>
      <c r="HQW134" s="128"/>
      <c r="HZW134" s="128"/>
      <c r="HZX134" s="128"/>
      <c r="IAF134" s="128"/>
      <c r="IAG134" s="128"/>
      <c r="IAH134" s="128"/>
      <c r="IAI134" s="128"/>
      <c r="IAJ134" s="128"/>
      <c r="IAK134" s="128"/>
      <c r="IAL134" s="128"/>
      <c r="IAM134" s="128"/>
      <c r="IAN134" s="128"/>
      <c r="IAO134" s="128"/>
      <c r="IAP134" s="128"/>
      <c r="IAQ134" s="128"/>
      <c r="IAR134" s="128"/>
      <c r="IAS134" s="128"/>
      <c r="IJS134" s="128"/>
      <c r="IJT134" s="128"/>
      <c r="IKB134" s="128"/>
      <c r="IKC134" s="128"/>
      <c r="IKD134" s="128"/>
      <c r="IKE134" s="128"/>
      <c r="IKF134" s="128"/>
      <c r="IKG134" s="128"/>
      <c r="IKH134" s="128"/>
      <c r="IKI134" s="128"/>
      <c r="IKJ134" s="128"/>
      <c r="IKK134" s="128"/>
      <c r="IKL134" s="128"/>
      <c r="IKM134" s="128"/>
      <c r="IKN134" s="128"/>
      <c r="IKO134" s="128"/>
      <c r="ITO134" s="128"/>
      <c r="ITP134" s="128"/>
      <c r="ITX134" s="128"/>
      <c r="ITY134" s="128"/>
      <c r="ITZ134" s="128"/>
      <c r="IUA134" s="128"/>
      <c r="IUB134" s="128"/>
      <c r="IUC134" s="128"/>
      <c r="IUD134" s="128"/>
      <c r="IUE134" s="128"/>
      <c r="IUF134" s="128"/>
      <c r="IUG134" s="128"/>
      <c r="IUH134" s="128"/>
      <c r="IUI134" s="128"/>
      <c r="IUJ134" s="128"/>
      <c r="IUK134" s="128"/>
      <c r="JDK134" s="128"/>
      <c r="JDL134" s="128"/>
      <c r="JDT134" s="128"/>
      <c r="JDU134" s="128"/>
      <c r="JDV134" s="128"/>
      <c r="JDW134" s="128"/>
      <c r="JDX134" s="128"/>
      <c r="JDY134" s="128"/>
      <c r="JDZ134" s="128"/>
      <c r="JEA134" s="128"/>
      <c r="JEB134" s="128"/>
      <c r="JEC134" s="128"/>
      <c r="JED134" s="128"/>
      <c r="JEE134" s="128"/>
      <c r="JEF134" s="128"/>
      <c r="JEG134" s="128"/>
      <c r="JNG134" s="128"/>
      <c r="JNH134" s="128"/>
      <c r="JNP134" s="128"/>
      <c r="JNQ134" s="128"/>
      <c r="JNR134" s="128"/>
      <c r="JNS134" s="128"/>
      <c r="JNT134" s="128"/>
      <c r="JNU134" s="128"/>
      <c r="JNV134" s="128"/>
      <c r="JNW134" s="128"/>
      <c r="JNX134" s="128"/>
      <c r="JNY134" s="128"/>
      <c r="JNZ134" s="128"/>
      <c r="JOA134" s="128"/>
      <c r="JOB134" s="128"/>
      <c r="JOC134" s="128"/>
      <c r="JXC134" s="128"/>
      <c r="JXD134" s="128"/>
      <c r="JXL134" s="128"/>
      <c r="JXM134" s="128"/>
      <c r="JXN134" s="128"/>
      <c r="JXO134" s="128"/>
      <c r="JXP134" s="128"/>
      <c r="JXQ134" s="128"/>
      <c r="JXR134" s="128"/>
      <c r="JXS134" s="128"/>
      <c r="JXT134" s="128"/>
      <c r="JXU134" s="128"/>
      <c r="JXV134" s="128"/>
      <c r="JXW134" s="128"/>
      <c r="JXX134" s="128"/>
      <c r="JXY134" s="128"/>
      <c r="KGY134" s="128"/>
      <c r="KGZ134" s="128"/>
      <c r="KHH134" s="128"/>
      <c r="KHI134" s="128"/>
      <c r="KHJ134" s="128"/>
      <c r="KHK134" s="128"/>
      <c r="KHL134" s="128"/>
      <c r="KHM134" s="128"/>
      <c r="KHN134" s="128"/>
      <c r="KHO134" s="128"/>
      <c r="KHP134" s="128"/>
      <c r="KHQ134" s="128"/>
      <c r="KHR134" s="128"/>
      <c r="KHS134" s="128"/>
      <c r="KHT134" s="128"/>
      <c r="KHU134" s="128"/>
      <c r="KQU134" s="128"/>
      <c r="KQV134" s="128"/>
      <c r="KRD134" s="128"/>
      <c r="KRE134" s="128"/>
      <c r="KRF134" s="128"/>
      <c r="KRG134" s="128"/>
      <c r="KRH134" s="128"/>
      <c r="KRI134" s="128"/>
      <c r="KRJ134" s="128"/>
      <c r="KRK134" s="128"/>
      <c r="KRL134" s="128"/>
      <c r="KRM134" s="128"/>
      <c r="KRN134" s="128"/>
      <c r="KRO134" s="128"/>
      <c r="KRP134" s="128"/>
      <c r="KRQ134" s="128"/>
      <c r="LAQ134" s="128"/>
      <c r="LAR134" s="128"/>
      <c r="LAZ134" s="128"/>
      <c r="LBA134" s="128"/>
      <c r="LBB134" s="128"/>
      <c r="LBC134" s="128"/>
      <c r="LBD134" s="128"/>
      <c r="LBE134" s="128"/>
      <c r="LBF134" s="128"/>
      <c r="LBG134" s="128"/>
      <c r="LBH134" s="128"/>
      <c r="LBI134" s="128"/>
      <c r="LBJ134" s="128"/>
      <c r="LBK134" s="128"/>
      <c r="LBL134" s="128"/>
      <c r="LBM134" s="128"/>
      <c r="LKM134" s="128"/>
      <c r="LKN134" s="128"/>
      <c r="LKV134" s="128"/>
      <c r="LKW134" s="128"/>
      <c r="LKX134" s="128"/>
      <c r="LKY134" s="128"/>
      <c r="LKZ134" s="128"/>
      <c r="LLA134" s="128"/>
      <c r="LLB134" s="128"/>
      <c r="LLC134" s="128"/>
      <c r="LLD134" s="128"/>
      <c r="LLE134" s="128"/>
      <c r="LLF134" s="128"/>
      <c r="LLG134" s="128"/>
      <c r="LLH134" s="128"/>
      <c r="LLI134" s="128"/>
      <c r="LUI134" s="128"/>
      <c r="LUJ134" s="128"/>
      <c r="LUR134" s="128"/>
      <c r="LUS134" s="128"/>
      <c r="LUT134" s="128"/>
      <c r="LUU134" s="128"/>
      <c r="LUV134" s="128"/>
      <c r="LUW134" s="128"/>
      <c r="LUX134" s="128"/>
      <c r="LUY134" s="128"/>
      <c r="LUZ134" s="128"/>
      <c r="LVA134" s="128"/>
      <c r="LVB134" s="128"/>
      <c r="LVC134" s="128"/>
      <c r="LVD134" s="128"/>
      <c r="LVE134" s="128"/>
      <c r="MEE134" s="128"/>
      <c r="MEF134" s="128"/>
      <c r="MEN134" s="128"/>
      <c r="MEO134" s="128"/>
      <c r="MEP134" s="128"/>
      <c r="MEQ134" s="128"/>
      <c r="MER134" s="128"/>
      <c r="MES134" s="128"/>
      <c r="MET134" s="128"/>
      <c r="MEU134" s="128"/>
      <c r="MEV134" s="128"/>
      <c r="MEW134" s="128"/>
      <c r="MEX134" s="128"/>
      <c r="MEY134" s="128"/>
      <c r="MEZ134" s="128"/>
      <c r="MFA134" s="128"/>
      <c r="MOA134" s="128"/>
      <c r="MOB134" s="128"/>
      <c r="MOJ134" s="128"/>
      <c r="MOK134" s="128"/>
      <c r="MOL134" s="128"/>
      <c r="MOM134" s="128"/>
      <c r="MON134" s="128"/>
      <c r="MOO134" s="128"/>
      <c r="MOP134" s="128"/>
      <c r="MOQ134" s="128"/>
      <c r="MOR134" s="128"/>
      <c r="MOS134" s="128"/>
      <c r="MOT134" s="128"/>
      <c r="MOU134" s="128"/>
      <c r="MOV134" s="128"/>
      <c r="MOW134" s="128"/>
      <c r="MXW134" s="128"/>
      <c r="MXX134" s="128"/>
      <c r="MYF134" s="128"/>
      <c r="MYG134" s="128"/>
      <c r="MYH134" s="128"/>
      <c r="MYI134" s="128"/>
      <c r="MYJ134" s="128"/>
      <c r="MYK134" s="128"/>
      <c r="MYL134" s="128"/>
      <c r="MYM134" s="128"/>
      <c r="MYN134" s="128"/>
      <c r="MYO134" s="128"/>
      <c r="MYP134" s="128"/>
      <c r="MYQ134" s="128"/>
      <c r="MYR134" s="128"/>
      <c r="MYS134" s="128"/>
      <c r="NHS134" s="128"/>
      <c r="NHT134" s="128"/>
      <c r="NIB134" s="128"/>
      <c r="NIC134" s="128"/>
      <c r="NID134" s="128"/>
      <c r="NIE134" s="128"/>
      <c r="NIF134" s="128"/>
      <c r="NIG134" s="128"/>
      <c r="NIH134" s="128"/>
      <c r="NII134" s="128"/>
      <c r="NIJ134" s="128"/>
      <c r="NIK134" s="128"/>
      <c r="NIL134" s="128"/>
      <c r="NIM134" s="128"/>
      <c r="NIN134" s="128"/>
      <c r="NIO134" s="128"/>
      <c r="NRO134" s="128"/>
      <c r="NRP134" s="128"/>
      <c r="NRX134" s="128"/>
      <c r="NRY134" s="128"/>
      <c r="NRZ134" s="128"/>
      <c r="NSA134" s="128"/>
      <c r="NSB134" s="128"/>
      <c r="NSC134" s="128"/>
      <c r="NSD134" s="128"/>
      <c r="NSE134" s="128"/>
      <c r="NSF134" s="128"/>
      <c r="NSG134" s="128"/>
      <c r="NSH134" s="128"/>
      <c r="NSI134" s="128"/>
      <c r="NSJ134" s="128"/>
      <c r="NSK134" s="128"/>
      <c r="OBK134" s="128"/>
      <c r="OBL134" s="128"/>
      <c r="OBT134" s="128"/>
      <c r="OBU134" s="128"/>
      <c r="OBV134" s="128"/>
      <c r="OBW134" s="128"/>
      <c r="OBX134" s="128"/>
      <c r="OBY134" s="128"/>
      <c r="OBZ134" s="128"/>
      <c r="OCA134" s="128"/>
      <c r="OCB134" s="128"/>
      <c r="OCC134" s="128"/>
      <c r="OCD134" s="128"/>
      <c r="OCE134" s="128"/>
      <c r="OCF134" s="128"/>
      <c r="OCG134" s="128"/>
      <c r="OLG134" s="128"/>
      <c r="OLH134" s="128"/>
      <c r="OLP134" s="128"/>
      <c r="OLQ134" s="128"/>
      <c r="OLR134" s="128"/>
      <c r="OLS134" s="128"/>
      <c r="OLT134" s="128"/>
      <c r="OLU134" s="128"/>
      <c r="OLV134" s="128"/>
      <c r="OLW134" s="128"/>
      <c r="OLX134" s="128"/>
      <c r="OLY134" s="128"/>
      <c r="OLZ134" s="128"/>
      <c r="OMA134" s="128"/>
      <c r="OMB134" s="128"/>
      <c r="OMC134" s="128"/>
      <c r="OVC134" s="128"/>
      <c r="OVD134" s="128"/>
      <c r="OVL134" s="128"/>
      <c r="OVM134" s="128"/>
      <c r="OVN134" s="128"/>
      <c r="OVO134" s="128"/>
      <c r="OVP134" s="128"/>
      <c r="OVQ134" s="128"/>
      <c r="OVR134" s="128"/>
      <c r="OVS134" s="128"/>
      <c r="OVT134" s="128"/>
      <c r="OVU134" s="128"/>
      <c r="OVV134" s="128"/>
      <c r="OVW134" s="128"/>
      <c r="OVX134" s="128"/>
      <c r="OVY134" s="128"/>
      <c r="PEY134" s="128"/>
      <c r="PEZ134" s="128"/>
      <c r="PFH134" s="128"/>
      <c r="PFI134" s="128"/>
      <c r="PFJ134" s="128"/>
      <c r="PFK134" s="128"/>
      <c r="PFL134" s="128"/>
      <c r="PFM134" s="128"/>
      <c r="PFN134" s="128"/>
      <c r="PFO134" s="128"/>
      <c r="PFP134" s="128"/>
      <c r="PFQ134" s="128"/>
      <c r="PFR134" s="128"/>
      <c r="PFS134" s="128"/>
      <c r="PFT134" s="128"/>
      <c r="PFU134" s="128"/>
      <c r="POU134" s="128"/>
      <c r="POV134" s="128"/>
      <c r="PPD134" s="128"/>
      <c r="PPE134" s="128"/>
      <c r="PPF134" s="128"/>
      <c r="PPG134" s="128"/>
      <c r="PPH134" s="128"/>
      <c r="PPI134" s="128"/>
      <c r="PPJ134" s="128"/>
      <c r="PPK134" s="128"/>
      <c r="PPL134" s="128"/>
      <c r="PPM134" s="128"/>
      <c r="PPN134" s="128"/>
      <c r="PPO134" s="128"/>
      <c r="PPP134" s="128"/>
      <c r="PPQ134" s="128"/>
      <c r="PYQ134" s="128"/>
      <c r="PYR134" s="128"/>
      <c r="PYZ134" s="128"/>
      <c r="PZA134" s="128"/>
      <c r="PZB134" s="128"/>
      <c r="PZC134" s="128"/>
      <c r="PZD134" s="128"/>
      <c r="PZE134" s="128"/>
      <c r="PZF134" s="128"/>
      <c r="PZG134" s="128"/>
      <c r="PZH134" s="128"/>
      <c r="PZI134" s="128"/>
      <c r="PZJ134" s="128"/>
      <c r="PZK134" s="128"/>
      <c r="PZL134" s="128"/>
      <c r="PZM134" s="128"/>
      <c r="QIM134" s="128"/>
      <c r="QIN134" s="128"/>
      <c r="QIV134" s="128"/>
      <c r="QIW134" s="128"/>
      <c r="QIX134" s="128"/>
      <c r="QIY134" s="128"/>
      <c r="QIZ134" s="128"/>
      <c r="QJA134" s="128"/>
      <c r="QJB134" s="128"/>
      <c r="QJC134" s="128"/>
      <c r="QJD134" s="128"/>
      <c r="QJE134" s="128"/>
      <c r="QJF134" s="128"/>
      <c r="QJG134" s="128"/>
      <c r="QJH134" s="128"/>
      <c r="QJI134" s="128"/>
      <c r="QSI134" s="128"/>
      <c r="QSJ134" s="128"/>
      <c r="QSR134" s="128"/>
      <c r="QSS134" s="128"/>
      <c r="QST134" s="128"/>
      <c r="QSU134" s="128"/>
      <c r="QSV134" s="128"/>
      <c r="QSW134" s="128"/>
      <c r="QSX134" s="128"/>
      <c r="QSY134" s="128"/>
      <c r="QSZ134" s="128"/>
      <c r="QTA134" s="128"/>
      <c r="QTB134" s="128"/>
      <c r="QTC134" s="128"/>
      <c r="QTD134" s="128"/>
      <c r="QTE134" s="128"/>
      <c r="RCE134" s="128"/>
      <c r="RCF134" s="128"/>
      <c r="RCN134" s="128"/>
      <c r="RCO134" s="128"/>
      <c r="RCP134" s="128"/>
      <c r="RCQ134" s="128"/>
      <c r="RCR134" s="128"/>
      <c r="RCS134" s="128"/>
      <c r="RCT134" s="128"/>
      <c r="RCU134" s="128"/>
      <c r="RCV134" s="128"/>
      <c r="RCW134" s="128"/>
      <c r="RCX134" s="128"/>
      <c r="RCY134" s="128"/>
      <c r="RCZ134" s="128"/>
      <c r="RDA134" s="128"/>
      <c r="RMA134" s="128"/>
      <c r="RMB134" s="128"/>
      <c r="RMJ134" s="128"/>
      <c r="RMK134" s="128"/>
      <c r="RML134" s="128"/>
      <c r="RMM134" s="128"/>
      <c r="RMN134" s="128"/>
      <c r="RMO134" s="128"/>
      <c r="RMP134" s="128"/>
      <c r="RMQ134" s="128"/>
      <c r="RMR134" s="128"/>
      <c r="RMS134" s="128"/>
      <c r="RMT134" s="128"/>
      <c r="RMU134" s="128"/>
      <c r="RMV134" s="128"/>
      <c r="RMW134" s="128"/>
      <c r="RVW134" s="128"/>
      <c r="RVX134" s="128"/>
      <c r="RWF134" s="128"/>
      <c r="RWG134" s="128"/>
      <c r="RWH134" s="128"/>
      <c r="RWI134" s="128"/>
      <c r="RWJ134" s="128"/>
      <c r="RWK134" s="128"/>
      <c r="RWL134" s="128"/>
      <c r="RWM134" s="128"/>
      <c r="RWN134" s="128"/>
      <c r="RWO134" s="128"/>
      <c r="RWP134" s="128"/>
      <c r="RWQ134" s="128"/>
      <c r="RWR134" s="128"/>
      <c r="RWS134" s="128"/>
      <c r="SFS134" s="128"/>
      <c r="SFT134" s="128"/>
      <c r="SGB134" s="128"/>
      <c r="SGC134" s="128"/>
      <c r="SGD134" s="128"/>
      <c r="SGE134" s="128"/>
      <c r="SGF134" s="128"/>
      <c r="SGG134" s="128"/>
      <c r="SGH134" s="128"/>
      <c r="SGI134" s="128"/>
      <c r="SGJ134" s="128"/>
      <c r="SGK134" s="128"/>
      <c r="SGL134" s="128"/>
      <c r="SGM134" s="128"/>
      <c r="SGN134" s="128"/>
      <c r="SGO134" s="128"/>
      <c r="SPO134" s="128"/>
      <c r="SPP134" s="128"/>
      <c r="SPX134" s="128"/>
      <c r="SPY134" s="128"/>
      <c r="SPZ134" s="128"/>
      <c r="SQA134" s="128"/>
      <c r="SQB134" s="128"/>
      <c r="SQC134" s="128"/>
      <c r="SQD134" s="128"/>
      <c r="SQE134" s="128"/>
      <c r="SQF134" s="128"/>
      <c r="SQG134" s="128"/>
      <c r="SQH134" s="128"/>
      <c r="SQI134" s="128"/>
      <c r="SQJ134" s="128"/>
      <c r="SQK134" s="128"/>
      <c r="SZK134" s="128"/>
      <c r="SZL134" s="128"/>
      <c r="SZT134" s="128"/>
      <c r="SZU134" s="128"/>
      <c r="SZV134" s="128"/>
      <c r="SZW134" s="128"/>
      <c r="SZX134" s="128"/>
      <c r="SZY134" s="128"/>
      <c r="SZZ134" s="128"/>
      <c r="TAA134" s="128"/>
      <c r="TAB134" s="128"/>
      <c r="TAC134" s="128"/>
      <c r="TAD134" s="128"/>
      <c r="TAE134" s="128"/>
      <c r="TAF134" s="128"/>
      <c r="TAG134" s="128"/>
      <c r="TJG134" s="128"/>
      <c r="TJH134" s="128"/>
      <c r="TJP134" s="128"/>
      <c r="TJQ134" s="128"/>
      <c r="TJR134" s="128"/>
      <c r="TJS134" s="128"/>
      <c r="TJT134" s="128"/>
      <c r="TJU134" s="128"/>
      <c r="TJV134" s="128"/>
      <c r="TJW134" s="128"/>
      <c r="TJX134" s="128"/>
      <c r="TJY134" s="128"/>
      <c r="TJZ134" s="128"/>
      <c r="TKA134" s="128"/>
      <c r="TKB134" s="128"/>
      <c r="TKC134" s="128"/>
      <c r="TTC134" s="128"/>
      <c r="TTD134" s="128"/>
      <c r="TTL134" s="128"/>
      <c r="TTM134" s="128"/>
      <c r="TTN134" s="128"/>
      <c r="TTO134" s="128"/>
      <c r="TTP134" s="128"/>
      <c r="TTQ134" s="128"/>
      <c r="TTR134" s="128"/>
      <c r="TTS134" s="128"/>
      <c r="TTT134" s="128"/>
      <c r="TTU134" s="128"/>
      <c r="TTV134" s="128"/>
      <c r="TTW134" s="128"/>
      <c r="TTX134" s="128"/>
      <c r="TTY134" s="128"/>
      <c r="UCY134" s="128"/>
      <c r="UCZ134" s="128"/>
      <c r="UDH134" s="128"/>
      <c r="UDI134" s="128"/>
      <c r="UDJ134" s="128"/>
      <c r="UDK134" s="128"/>
      <c r="UDL134" s="128"/>
      <c r="UDM134" s="128"/>
      <c r="UDN134" s="128"/>
      <c r="UDO134" s="128"/>
      <c r="UDP134" s="128"/>
      <c r="UDQ134" s="128"/>
      <c r="UDR134" s="128"/>
      <c r="UDS134" s="128"/>
      <c r="UDT134" s="128"/>
      <c r="UDU134" s="128"/>
      <c r="UMU134" s="128"/>
      <c r="UMV134" s="128"/>
      <c r="UND134" s="128"/>
      <c r="UNE134" s="128"/>
      <c r="UNF134" s="128"/>
      <c r="UNG134" s="128"/>
      <c r="UNH134" s="128"/>
      <c r="UNI134" s="128"/>
      <c r="UNJ134" s="128"/>
      <c r="UNK134" s="128"/>
      <c r="UNL134" s="128"/>
      <c r="UNM134" s="128"/>
      <c r="UNN134" s="128"/>
      <c r="UNO134" s="128"/>
      <c r="UNP134" s="128"/>
      <c r="UNQ134" s="128"/>
      <c r="UWQ134" s="128"/>
      <c r="UWR134" s="128"/>
      <c r="UWZ134" s="128"/>
      <c r="UXA134" s="128"/>
      <c r="UXB134" s="128"/>
      <c r="UXC134" s="128"/>
      <c r="UXD134" s="128"/>
      <c r="UXE134" s="128"/>
      <c r="UXF134" s="128"/>
      <c r="UXG134" s="128"/>
      <c r="UXH134" s="128"/>
      <c r="UXI134" s="128"/>
      <c r="UXJ134" s="128"/>
      <c r="UXK134" s="128"/>
      <c r="UXL134" s="128"/>
      <c r="UXM134" s="128"/>
      <c r="VGM134" s="128"/>
      <c r="VGN134" s="128"/>
      <c r="VGV134" s="128"/>
      <c r="VGW134" s="128"/>
      <c r="VGX134" s="128"/>
      <c r="VGY134" s="128"/>
      <c r="VGZ134" s="128"/>
      <c r="VHA134" s="128"/>
      <c r="VHB134" s="128"/>
      <c r="VHC134" s="128"/>
      <c r="VHD134" s="128"/>
      <c r="VHE134" s="128"/>
      <c r="VHF134" s="128"/>
      <c r="VHG134" s="128"/>
      <c r="VHH134" s="128"/>
      <c r="VHI134" s="128"/>
      <c r="VQI134" s="128"/>
      <c r="VQJ134" s="128"/>
      <c r="VQR134" s="128"/>
      <c r="VQS134" s="128"/>
      <c r="VQT134" s="128"/>
      <c r="VQU134" s="128"/>
      <c r="VQV134" s="128"/>
      <c r="VQW134" s="128"/>
      <c r="VQX134" s="128"/>
      <c r="VQY134" s="128"/>
      <c r="VQZ134" s="128"/>
      <c r="VRA134" s="128"/>
      <c r="VRB134" s="128"/>
      <c r="VRC134" s="128"/>
      <c r="VRD134" s="128"/>
      <c r="VRE134" s="128"/>
      <c r="WAE134" s="128"/>
      <c r="WAF134" s="128"/>
      <c r="WAN134" s="128"/>
      <c r="WAO134" s="128"/>
      <c r="WAP134" s="128"/>
      <c r="WAQ134" s="128"/>
      <c r="WAR134" s="128"/>
      <c r="WAS134" s="128"/>
      <c r="WAT134" s="128"/>
      <c r="WAU134" s="128"/>
      <c r="WAV134" s="128"/>
      <c r="WAW134" s="128"/>
      <c r="WAX134" s="128"/>
      <c r="WAY134" s="128"/>
      <c r="WAZ134" s="128"/>
      <c r="WBA134" s="128"/>
      <c r="WKA134" s="128"/>
      <c r="WKB134" s="128"/>
      <c r="WKJ134" s="128"/>
      <c r="WKK134" s="128"/>
      <c r="WKL134" s="128"/>
      <c r="WKM134" s="128"/>
      <c r="WKN134" s="128"/>
      <c r="WKO134" s="128"/>
      <c r="WKP134" s="128"/>
      <c r="WKQ134" s="128"/>
      <c r="WKR134" s="128"/>
      <c r="WKS134" s="128"/>
      <c r="WKT134" s="128"/>
      <c r="WKU134" s="128"/>
      <c r="WKV134" s="128"/>
      <c r="WKW134" s="128"/>
      <c r="WTW134" s="128"/>
      <c r="WTX134" s="128"/>
      <c r="WUF134" s="128"/>
      <c r="WUG134" s="128"/>
      <c r="WUH134" s="128"/>
      <c r="WUI134" s="128"/>
      <c r="WUJ134" s="128"/>
      <c r="WUK134" s="128"/>
      <c r="WUL134" s="128"/>
      <c r="WUM134" s="128"/>
      <c r="WUN134" s="128"/>
      <c r="WUO134" s="128"/>
      <c r="WUP134" s="128"/>
      <c r="WUQ134" s="128"/>
      <c r="WUR134" s="128"/>
      <c r="WUS134" s="128"/>
    </row>
    <row r="135" spans="1:1009 1243:2033 2267:3057 3291:4081 4315:5105 5339:6129 6363:7153 7387:8177 8411:9201 9435:10225 10459:11249 11483:12273 12507:13297 13531:14321 14555:15345 15579:16113" outlineLevel="1">
      <c r="A135" s="240"/>
      <c r="B135" s="241" t="s">
        <v>71</v>
      </c>
      <c r="C135" s="238"/>
      <c r="D135" s="258">
        <v>389.37299999999999</v>
      </c>
      <c r="E135" s="258">
        <v>389.37299999999999</v>
      </c>
      <c r="F135" s="258"/>
      <c r="G135" s="245">
        <v>0</v>
      </c>
      <c r="H135" s="229">
        <f t="shared" si="6"/>
        <v>0</v>
      </c>
      <c r="I135" s="254"/>
      <c r="J135" s="254"/>
      <c r="K135" s="254"/>
      <c r="L135" s="254"/>
      <c r="M135" s="248"/>
      <c r="HK135" s="128"/>
      <c r="HL135" s="128"/>
      <c r="HT135" s="128"/>
      <c r="HU135" s="128"/>
      <c r="HV135" s="128"/>
      <c r="HW135" s="128"/>
      <c r="HX135" s="128"/>
      <c r="HY135" s="128"/>
      <c r="HZ135" s="128"/>
      <c r="IA135" s="128"/>
      <c r="IB135" s="128"/>
      <c r="IC135" s="128"/>
      <c r="ID135" s="128"/>
      <c r="IE135" s="128"/>
      <c r="IF135" s="128"/>
      <c r="IG135" s="128"/>
      <c r="RG135" s="128"/>
      <c r="RH135" s="128"/>
      <c r="RP135" s="128"/>
      <c r="RQ135" s="128"/>
      <c r="RR135" s="128"/>
      <c r="RS135" s="128"/>
      <c r="RT135" s="128"/>
      <c r="RU135" s="128"/>
      <c r="RV135" s="128"/>
      <c r="RW135" s="128"/>
      <c r="RX135" s="128"/>
      <c r="RY135" s="128"/>
      <c r="RZ135" s="128"/>
      <c r="SA135" s="128"/>
      <c r="SB135" s="128"/>
      <c r="SC135" s="128"/>
      <c r="ABC135" s="128"/>
      <c r="ABD135" s="128"/>
      <c r="ABL135" s="128"/>
      <c r="ABM135" s="128"/>
      <c r="ABN135" s="128"/>
      <c r="ABO135" s="128"/>
      <c r="ABP135" s="128"/>
      <c r="ABQ135" s="128"/>
      <c r="ABR135" s="128"/>
      <c r="ABS135" s="128"/>
      <c r="ABT135" s="128"/>
      <c r="ABU135" s="128"/>
      <c r="ABV135" s="128"/>
      <c r="ABW135" s="128"/>
      <c r="ABX135" s="128"/>
      <c r="ABY135" s="128"/>
      <c r="AKY135" s="128"/>
      <c r="AKZ135" s="128"/>
      <c r="ALH135" s="128"/>
      <c r="ALI135" s="128"/>
      <c r="ALJ135" s="128"/>
      <c r="ALK135" s="128"/>
      <c r="ALL135" s="128"/>
      <c r="ALM135" s="128"/>
      <c r="ALN135" s="128"/>
      <c r="ALO135" s="128"/>
      <c r="ALP135" s="128"/>
      <c r="ALQ135" s="128"/>
      <c r="ALR135" s="128"/>
      <c r="ALS135" s="128"/>
      <c r="ALT135" s="128"/>
      <c r="ALU135" s="128"/>
      <c r="AUU135" s="128"/>
      <c r="AUV135" s="128"/>
      <c r="AVD135" s="128"/>
      <c r="AVE135" s="128"/>
      <c r="AVF135" s="128"/>
      <c r="AVG135" s="128"/>
      <c r="AVH135" s="128"/>
      <c r="AVI135" s="128"/>
      <c r="AVJ135" s="128"/>
      <c r="AVK135" s="128"/>
      <c r="AVL135" s="128"/>
      <c r="AVM135" s="128"/>
      <c r="AVN135" s="128"/>
      <c r="AVO135" s="128"/>
      <c r="AVP135" s="128"/>
      <c r="AVQ135" s="128"/>
      <c r="BEQ135" s="128"/>
      <c r="BER135" s="128"/>
      <c r="BEZ135" s="128"/>
      <c r="BFA135" s="128"/>
      <c r="BFB135" s="128"/>
      <c r="BFC135" s="128"/>
      <c r="BFD135" s="128"/>
      <c r="BFE135" s="128"/>
      <c r="BFF135" s="128"/>
      <c r="BFG135" s="128"/>
      <c r="BFH135" s="128"/>
      <c r="BFI135" s="128"/>
      <c r="BFJ135" s="128"/>
      <c r="BFK135" s="128"/>
      <c r="BFL135" s="128"/>
      <c r="BFM135" s="128"/>
      <c r="BOM135" s="128"/>
      <c r="BON135" s="128"/>
      <c r="BOV135" s="128"/>
      <c r="BOW135" s="128"/>
      <c r="BOX135" s="128"/>
      <c r="BOY135" s="128"/>
      <c r="BOZ135" s="128"/>
      <c r="BPA135" s="128"/>
      <c r="BPB135" s="128"/>
      <c r="BPC135" s="128"/>
      <c r="BPD135" s="128"/>
      <c r="BPE135" s="128"/>
      <c r="BPF135" s="128"/>
      <c r="BPG135" s="128"/>
      <c r="BPH135" s="128"/>
      <c r="BPI135" s="128"/>
      <c r="BYI135" s="128"/>
      <c r="BYJ135" s="128"/>
      <c r="BYR135" s="128"/>
      <c r="BYS135" s="128"/>
      <c r="BYT135" s="128"/>
      <c r="BYU135" s="128"/>
      <c r="BYV135" s="128"/>
      <c r="BYW135" s="128"/>
      <c r="BYX135" s="128"/>
      <c r="BYY135" s="128"/>
      <c r="BYZ135" s="128"/>
      <c r="BZA135" s="128"/>
      <c r="BZB135" s="128"/>
      <c r="BZC135" s="128"/>
      <c r="BZD135" s="128"/>
      <c r="BZE135" s="128"/>
      <c r="CIE135" s="128"/>
      <c r="CIF135" s="128"/>
      <c r="CIN135" s="128"/>
      <c r="CIO135" s="128"/>
      <c r="CIP135" s="128"/>
      <c r="CIQ135" s="128"/>
      <c r="CIR135" s="128"/>
      <c r="CIS135" s="128"/>
      <c r="CIT135" s="128"/>
      <c r="CIU135" s="128"/>
      <c r="CIV135" s="128"/>
      <c r="CIW135" s="128"/>
      <c r="CIX135" s="128"/>
      <c r="CIY135" s="128"/>
      <c r="CIZ135" s="128"/>
      <c r="CJA135" s="128"/>
      <c r="CSA135" s="128"/>
      <c r="CSB135" s="128"/>
      <c r="CSJ135" s="128"/>
      <c r="CSK135" s="128"/>
      <c r="CSL135" s="128"/>
      <c r="CSM135" s="128"/>
      <c r="CSN135" s="128"/>
      <c r="CSO135" s="128"/>
      <c r="CSP135" s="128"/>
      <c r="CSQ135" s="128"/>
      <c r="CSR135" s="128"/>
      <c r="CSS135" s="128"/>
      <c r="CST135" s="128"/>
      <c r="CSU135" s="128"/>
      <c r="CSV135" s="128"/>
      <c r="CSW135" s="128"/>
      <c r="DBW135" s="128"/>
      <c r="DBX135" s="128"/>
      <c r="DCF135" s="128"/>
      <c r="DCG135" s="128"/>
      <c r="DCH135" s="128"/>
      <c r="DCI135" s="128"/>
      <c r="DCJ135" s="128"/>
      <c r="DCK135" s="128"/>
      <c r="DCL135" s="128"/>
      <c r="DCM135" s="128"/>
      <c r="DCN135" s="128"/>
      <c r="DCO135" s="128"/>
      <c r="DCP135" s="128"/>
      <c r="DCQ135" s="128"/>
      <c r="DCR135" s="128"/>
      <c r="DCS135" s="128"/>
      <c r="DLS135" s="128"/>
      <c r="DLT135" s="128"/>
      <c r="DMB135" s="128"/>
      <c r="DMC135" s="128"/>
      <c r="DMD135" s="128"/>
      <c r="DME135" s="128"/>
      <c r="DMF135" s="128"/>
      <c r="DMG135" s="128"/>
      <c r="DMH135" s="128"/>
      <c r="DMI135" s="128"/>
      <c r="DMJ135" s="128"/>
      <c r="DMK135" s="128"/>
      <c r="DML135" s="128"/>
      <c r="DMM135" s="128"/>
      <c r="DMN135" s="128"/>
      <c r="DMO135" s="128"/>
      <c r="DVO135" s="128"/>
      <c r="DVP135" s="128"/>
      <c r="DVX135" s="128"/>
      <c r="DVY135" s="128"/>
      <c r="DVZ135" s="128"/>
      <c r="DWA135" s="128"/>
      <c r="DWB135" s="128"/>
      <c r="DWC135" s="128"/>
      <c r="DWD135" s="128"/>
      <c r="DWE135" s="128"/>
      <c r="DWF135" s="128"/>
      <c r="DWG135" s="128"/>
      <c r="DWH135" s="128"/>
      <c r="DWI135" s="128"/>
      <c r="DWJ135" s="128"/>
      <c r="DWK135" s="128"/>
      <c r="EFK135" s="128"/>
      <c r="EFL135" s="128"/>
      <c r="EFT135" s="128"/>
      <c r="EFU135" s="128"/>
      <c r="EFV135" s="128"/>
      <c r="EFW135" s="128"/>
      <c r="EFX135" s="128"/>
      <c r="EFY135" s="128"/>
      <c r="EFZ135" s="128"/>
      <c r="EGA135" s="128"/>
      <c r="EGB135" s="128"/>
      <c r="EGC135" s="128"/>
      <c r="EGD135" s="128"/>
      <c r="EGE135" s="128"/>
      <c r="EGF135" s="128"/>
      <c r="EGG135" s="128"/>
      <c r="EPG135" s="128"/>
      <c r="EPH135" s="128"/>
      <c r="EPP135" s="128"/>
      <c r="EPQ135" s="128"/>
      <c r="EPR135" s="128"/>
      <c r="EPS135" s="128"/>
      <c r="EPT135" s="128"/>
      <c r="EPU135" s="128"/>
      <c r="EPV135" s="128"/>
      <c r="EPW135" s="128"/>
      <c r="EPX135" s="128"/>
      <c r="EPY135" s="128"/>
      <c r="EPZ135" s="128"/>
      <c r="EQA135" s="128"/>
      <c r="EQB135" s="128"/>
      <c r="EQC135" s="128"/>
      <c r="EZC135" s="128"/>
      <c r="EZD135" s="128"/>
      <c r="EZL135" s="128"/>
      <c r="EZM135" s="128"/>
      <c r="EZN135" s="128"/>
      <c r="EZO135" s="128"/>
      <c r="EZP135" s="128"/>
      <c r="EZQ135" s="128"/>
      <c r="EZR135" s="128"/>
      <c r="EZS135" s="128"/>
      <c r="EZT135" s="128"/>
      <c r="EZU135" s="128"/>
      <c r="EZV135" s="128"/>
      <c r="EZW135" s="128"/>
      <c r="EZX135" s="128"/>
      <c r="EZY135" s="128"/>
      <c r="FIY135" s="128"/>
      <c r="FIZ135" s="128"/>
      <c r="FJH135" s="128"/>
      <c r="FJI135" s="128"/>
      <c r="FJJ135" s="128"/>
      <c r="FJK135" s="128"/>
      <c r="FJL135" s="128"/>
      <c r="FJM135" s="128"/>
      <c r="FJN135" s="128"/>
      <c r="FJO135" s="128"/>
      <c r="FJP135" s="128"/>
      <c r="FJQ135" s="128"/>
      <c r="FJR135" s="128"/>
      <c r="FJS135" s="128"/>
      <c r="FJT135" s="128"/>
      <c r="FJU135" s="128"/>
      <c r="FSU135" s="128"/>
      <c r="FSV135" s="128"/>
      <c r="FTD135" s="128"/>
      <c r="FTE135" s="128"/>
      <c r="FTF135" s="128"/>
      <c r="FTG135" s="128"/>
      <c r="FTH135" s="128"/>
      <c r="FTI135" s="128"/>
      <c r="FTJ135" s="128"/>
      <c r="FTK135" s="128"/>
      <c r="FTL135" s="128"/>
      <c r="FTM135" s="128"/>
      <c r="FTN135" s="128"/>
      <c r="FTO135" s="128"/>
      <c r="FTP135" s="128"/>
      <c r="FTQ135" s="128"/>
      <c r="GCQ135" s="128"/>
      <c r="GCR135" s="128"/>
      <c r="GCZ135" s="128"/>
      <c r="GDA135" s="128"/>
      <c r="GDB135" s="128"/>
      <c r="GDC135" s="128"/>
      <c r="GDD135" s="128"/>
      <c r="GDE135" s="128"/>
      <c r="GDF135" s="128"/>
      <c r="GDG135" s="128"/>
      <c r="GDH135" s="128"/>
      <c r="GDI135" s="128"/>
      <c r="GDJ135" s="128"/>
      <c r="GDK135" s="128"/>
      <c r="GDL135" s="128"/>
      <c r="GDM135" s="128"/>
      <c r="GMM135" s="128"/>
      <c r="GMN135" s="128"/>
      <c r="GMV135" s="128"/>
      <c r="GMW135" s="128"/>
      <c r="GMX135" s="128"/>
      <c r="GMY135" s="128"/>
      <c r="GMZ135" s="128"/>
      <c r="GNA135" s="128"/>
      <c r="GNB135" s="128"/>
      <c r="GNC135" s="128"/>
      <c r="GND135" s="128"/>
      <c r="GNE135" s="128"/>
      <c r="GNF135" s="128"/>
      <c r="GNG135" s="128"/>
      <c r="GNH135" s="128"/>
      <c r="GNI135" s="128"/>
      <c r="GWI135" s="128"/>
      <c r="GWJ135" s="128"/>
      <c r="GWR135" s="128"/>
      <c r="GWS135" s="128"/>
      <c r="GWT135" s="128"/>
      <c r="GWU135" s="128"/>
      <c r="GWV135" s="128"/>
      <c r="GWW135" s="128"/>
      <c r="GWX135" s="128"/>
      <c r="GWY135" s="128"/>
      <c r="GWZ135" s="128"/>
      <c r="GXA135" s="128"/>
      <c r="GXB135" s="128"/>
      <c r="GXC135" s="128"/>
      <c r="GXD135" s="128"/>
      <c r="GXE135" s="128"/>
      <c r="HGE135" s="128"/>
      <c r="HGF135" s="128"/>
      <c r="HGN135" s="128"/>
      <c r="HGO135" s="128"/>
      <c r="HGP135" s="128"/>
      <c r="HGQ135" s="128"/>
      <c r="HGR135" s="128"/>
      <c r="HGS135" s="128"/>
      <c r="HGT135" s="128"/>
      <c r="HGU135" s="128"/>
      <c r="HGV135" s="128"/>
      <c r="HGW135" s="128"/>
      <c r="HGX135" s="128"/>
      <c r="HGY135" s="128"/>
      <c r="HGZ135" s="128"/>
      <c r="HHA135" s="128"/>
      <c r="HQA135" s="128"/>
      <c r="HQB135" s="128"/>
      <c r="HQJ135" s="128"/>
      <c r="HQK135" s="128"/>
      <c r="HQL135" s="128"/>
      <c r="HQM135" s="128"/>
      <c r="HQN135" s="128"/>
      <c r="HQO135" s="128"/>
      <c r="HQP135" s="128"/>
      <c r="HQQ135" s="128"/>
      <c r="HQR135" s="128"/>
      <c r="HQS135" s="128"/>
      <c r="HQT135" s="128"/>
      <c r="HQU135" s="128"/>
      <c r="HQV135" s="128"/>
      <c r="HQW135" s="128"/>
      <c r="HZW135" s="128"/>
      <c r="HZX135" s="128"/>
      <c r="IAF135" s="128"/>
      <c r="IAG135" s="128"/>
      <c r="IAH135" s="128"/>
      <c r="IAI135" s="128"/>
      <c r="IAJ135" s="128"/>
      <c r="IAK135" s="128"/>
      <c r="IAL135" s="128"/>
      <c r="IAM135" s="128"/>
      <c r="IAN135" s="128"/>
      <c r="IAO135" s="128"/>
      <c r="IAP135" s="128"/>
      <c r="IAQ135" s="128"/>
      <c r="IAR135" s="128"/>
      <c r="IAS135" s="128"/>
      <c r="IJS135" s="128"/>
      <c r="IJT135" s="128"/>
      <c r="IKB135" s="128"/>
      <c r="IKC135" s="128"/>
      <c r="IKD135" s="128"/>
      <c r="IKE135" s="128"/>
      <c r="IKF135" s="128"/>
      <c r="IKG135" s="128"/>
      <c r="IKH135" s="128"/>
      <c r="IKI135" s="128"/>
      <c r="IKJ135" s="128"/>
      <c r="IKK135" s="128"/>
      <c r="IKL135" s="128"/>
      <c r="IKM135" s="128"/>
      <c r="IKN135" s="128"/>
      <c r="IKO135" s="128"/>
      <c r="ITO135" s="128"/>
      <c r="ITP135" s="128"/>
      <c r="ITX135" s="128"/>
      <c r="ITY135" s="128"/>
      <c r="ITZ135" s="128"/>
      <c r="IUA135" s="128"/>
      <c r="IUB135" s="128"/>
      <c r="IUC135" s="128"/>
      <c r="IUD135" s="128"/>
      <c r="IUE135" s="128"/>
      <c r="IUF135" s="128"/>
      <c r="IUG135" s="128"/>
      <c r="IUH135" s="128"/>
      <c r="IUI135" s="128"/>
      <c r="IUJ135" s="128"/>
      <c r="IUK135" s="128"/>
      <c r="JDK135" s="128"/>
      <c r="JDL135" s="128"/>
      <c r="JDT135" s="128"/>
      <c r="JDU135" s="128"/>
      <c r="JDV135" s="128"/>
      <c r="JDW135" s="128"/>
      <c r="JDX135" s="128"/>
      <c r="JDY135" s="128"/>
      <c r="JDZ135" s="128"/>
      <c r="JEA135" s="128"/>
      <c r="JEB135" s="128"/>
      <c r="JEC135" s="128"/>
      <c r="JED135" s="128"/>
      <c r="JEE135" s="128"/>
      <c r="JEF135" s="128"/>
      <c r="JEG135" s="128"/>
      <c r="JNG135" s="128"/>
      <c r="JNH135" s="128"/>
      <c r="JNP135" s="128"/>
      <c r="JNQ135" s="128"/>
      <c r="JNR135" s="128"/>
      <c r="JNS135" s="128"/>
      <c r="JNT135" s="128"/>
      <c r="JNU135" s="128"/>
      <c r="JNV135" s="128"/>
      <c r="JNW135" s="128"/>
      <c r="JNX135" s="128"/>
      <c r="JNY135" s="128"/>
      <c r="JNZ135" s="128"/>
      <c r="JOA135" s="128"/>
      <c r="JOB135" s="128"/>
      <c r="JOC135" s="128"/>
      <c r="JXC135" s="128"/>
      <c r="JXD135" s="128"/>
      <c r="JXL135" s="128"/>
      <c r="JXM135" s="128"/>
      <c r="JXN135" s="128"/>
      <c r="JXO135" s="128"/>
      <c r="JXP135" s="128"/>
      <c r="JXQ135" s="128"/>
      <c r="JXR135" s="128"/>
      <c r="JXS135" s="128"/>
      <c r="JXT135" s="128"/>
      <c r="JXU135" s="128"/>
      <c r="JXV135" s="128"/>
      <c r="JXW135" s="128"/>
      <c r="JXX135" s="128"/>
      <c r="JXY135" s="128"/>
      <c r="KGY135" s="128"/>
      <c r="KGZ135" s="128"/>
      <c r="KHH135" s="128"/>
      <c r="KHI135" s="128"/>
      <c r="KHJ135" s="128"/>
      <c r="KHK135" s="128"/>
      <c r="KHL135" s="128"/>
      <c r="KHM135" s="128"/>
      <c r="KHN135" s="128"/>
      <c r="KHO135" s="128"/>
      <c r="KHP135" s="128"/>
      <c r="KHQ135" s="128"/>
      <c r="KHR135" s="128"/>
      <c r="KHS135" s="128"/>
      <c r="KHT135" s="128"/>
      <c r="KHU135" s="128"/>
      <c r="KQU135" s="128"/>
      <c r="KQV135" s="128"/>
      <c r="KRD135" s="128"/>
      <c r="KRE135" s="128"/>
      <c r="KRF135" s="128"/>
      <c r="KRG135" s="128"/>
      <c r="KRH135" s="128"/>
      <c r="KRI135" s="128"/>
      <c r="KRJ135" s="128"/>
      <c r="KRK135" s="128"/>
      <c r="KRL135" s="128"/>
      <c r="KRM135" s="128"/>
      <c r="KRN135" s="128"/>
      <c r="KRO135" s="128"/>
      <c r="KRP135" s="128"/>
      <c r="KRQ135" s="128"/>
      <c r="LAQ135" s="128"/>
      <c r="LAR135" s="128"/>
      <c r="LAZ135" s="128"/>
      <c r="LBA135" s="128"/>
      <c r="LBB135" s="128"/>
      <c r="LBC135" s="128"/>
      <c r="LBD135" s="128"/>
      <c r="LBE135" s="128"/>
      <c r="LBF135" s="128"/>
      <c r="LBG135" s="128"/>
      <c r="LBH135" s="128"/>
      <c r="LBI135" s="128"/>
      <c r="LBJ135" s="128"/>
      <c r="LBK135" s="128"/>
      <c r="LBL135" s="128"/>
      <c r="LBM135" s="128"/>
      <c r="LKM135" s="128"/>
      <c r="LKN135" s="128"/>
      <c r="LKV135" s="128"/>
      <c r="LKW135" s="128"/>
      <c r="LKX135" s="128"/>
      <c r="LKY135" s="128"/>
      <c r="LKZ135" s="128"/>
      <c r="LLA135" s="128"/>
      <c r="LLB135" s="128"/>
      <c r="LLC135" s="128"/>
      <c r="LLD135" s="128"/>
      <c r="LLE135" s="128"/>
      <c r="LLF135" s="128"/>
      <c r="LLG135" s="128"/>
      <c r="LLH135" s="128"/>
      <c r="LLI135" s="128"/>
      <c r="LUI135" s="128"/>
      <c r="LUJ135" s="128"/>
      <c r="LUR135" s="128"/>
      <c r="LUS135" s="128"/>
      <c r="LUT135" s="128"/>
      <c r="LUU135" s="128"/>
      <c r="LUV135" s="128"/>
      <c r="LUW135" s="128"/>
      <c r="LUX135" s="128"/>
      <c r="LUY135" s="128"/>
      <c r="LUZ135" s="128"/>
      <c r="LVA135" s="128"/>
      <c r="LVB135" s="128"/>
      <c r="LVC135" s="128"/>
      <c r="LVD135" s="128"/>
      <c r="LVE135" s="128"/>
      <c r="MEE135" s="128"/>
      <c r="MEF135" s="128"/>
      <c r="MEN135" s="128"/>
      <c r="MEO135" s="128"/>
      <c r="MEP135" s="128"/>
      <c r="MEQ135" s="128"/>
      <c r="MER135" s="128"/>
      <c r="MES135" s="128"/>
      <c r="MET135" s="128"/>
      <c r="MEU135" s="128"/>
      <c r="MEV135" s="128"/>
      <c r="MEW135" s="128"/>
      <c r="MEX135" s="128"/>
      <c r="MEY135" s="128"/>
      <c r="MEZ135" s="128"/>
      <c r="MFA135" s="128"/>
      <c r="MOA135" s="128"/>
      <c r="MOB135" s="128"/>
      <c r="MOJ135" s="128"/>
      <c r="MOK135" s="128"/>
      <c r="MOL135" s="128"/>
      <c r="MOM135" s="128"/>
      <c r="MON135" s="128"/>
      <c r="MOO135" s="128"/>
      <c r="MOP135" s="128"/>
      <c r="MOQ135" s="128"/>
      <c r="MOR135" s="128"/>
      <c r="MOS135" s="128"/>
      <c r="MOT135" s="128"/>
      <c r="MOU135" s="128"/>
      <c r="MOV135" s="128"/>
      <c r="MOW135" s="128"/>
      <c r="MXW135" s="128"/>
      <c r="MXX135" s="128"/>
      <c r="MYF135" s="128"/>
      <c r="MYG135" s="128"/>
      <c r="MYH135" s="128"/>
      <c r="MYI135" s="128"/>
      <c r="MYJ135" s="128"/>
      <c r="MYK135" s="128"/>
      <c r="MYL135" s="128"/>
      <c r="MYM135" s="128"/>
      <c r="MYN135" s="128"/>
      <c r="MYO135" s="128"/>
      <c r="MYP135" s="128"/>
      <c r="MYQ135" s="128"/>
      <c r="MYR135" s="128"/>
      <c r="MYS135" s="128"/>
      <c r="NHS135" s="128"/>
      <c r="NHT135" s="128"/>
      <c r="NIB135" s="128"/>
      <c r="NIC135" s="128"/>
      <c r="NID135" s="128"/>
      <c r="NIE135" s="128"/>
      <c r="NIF135" s="128"/>
      <c r="NIG135" s="128"/>
      <c r="NIH135" s="128"/>
      <c r="NII135" s="128"/>
      <c r="NIJ135" s="128"/>
      <c r="NIK135" s="128"/>
      <c r="NIL135" s="128"/>
      <c r="NIM135" s="128"/>
      <c r="NIN135" s="128"/>
      <c r="NIO135" s="128"/>
      <c r="NRO135" s="128"/>
      <c r="NRP135" s="128"/>
      <c r="NRX135" s="128"/>
      <c r="NRY135" s="128"/>
      <c r="NRZ135" s="128"/>
      <c r="NSA135" s="128"/>
      <c r="NSB135" s="128"/>
      <c r="NSC135" s="128"/>
      <c r="NSD135" s="128"/>
      <c r="NSE135" s="128"/>
      <c r="NSF135" s="128"/>
      <c r="NSG135" s="128"/>
      <c r="NSH135" s="128"/>
      <c r="NSI135" s="128"/>
      <c r="NSJ135" s="128"/>
      <c r="NSK135" s="128"/>
      <c r="OBK135" s="128"/>
      <c r="OBL135" s="128"/>
      <c r="OBT135" s="128"/>
      <c r="OBU135" s="128"/>
      <c r="OBV135" s="128"/>
      <c r="OBW135" s="128"/>
      <c r="OBX135" s="128"/>
      <c r="OBY135" s="128"/>
      <c r="OBZ135" s="128"/>
      <c r="OCA135" s="128"/>
      <c r="OCB135" s="128"/>
      <c r="OCC135" s="128"/>
      <c r="OCD135" s="128"/>
      <c r="OCE135" s="128"/>
      <c r="OCF135" s="128"/>
      <c r="OCG135" s="128"/>
      <c r="OLG135" s="128"/>
      <c r="OLH135" s="128"/>
      <c r="OLP135" s="128"/>
      <c r="OLQ135" s="128"/>
      <c r="OLR135" s="128"/>
      <c r="OLS135" s="128"/>
      <c r="OLT135" s="128"/>
      <c r="OLU135" s="128"/>
      <c r="OLV135" s="128"/>
      <c r="OLW135" s="128"/>
      <c r="OLX135" s="128"/>
      <c r="OLY135" s="128"/>
      <c r="OLZ135" s="128"/>
      <c r="OMA135" s="128"/>
      <c r="OMB135" s="128"/>
      <c r="OMC135" s="128"/>
      <c r="OVC135" s="128"/>
      <c r="OVD135" s="128"/>
      <c r="OVL135" s="128"/>
      <c r="OVM135" s="128"/>
      <c r="OVN135" s="128"/>
      <c r="OVO135" s="128"/>
      <c r="OVP135" s="128"/>
      <c r="OVQ135" s="128"/>
      <c r="OVR135" s="128"/>
      <c r="OVS135" s="128"/>
      <c r="OVT135" s="128"/>
      <c r="OVU135" s="128"/>
      <c r="OVV135" s="128"/>
      <c r="OVW135" s="128"/>
      <c r="OVX135" s="128"/>
      <c r="OVY135" s="128"/>
      <c r="PEY135" s="128"/>
      <c r="PEZ135" s="128"/>
      <c r="PFH135" s="128"/>
      <c r="PFI135" s="128"/>
      <c r="PFJ135" s="128"/>
      <c r="PFK135" s="128"/>
      <c r="PFL135" s="128"/>
      <c r="PFM135" s="128"/>
      <c r="PFN135" s="128"/>
      <c r="PFO135" s="128"/>
      <c r="PFP135" s="128"/>
      <c r="PFQ135" s="128"/>
      <c r="PFR135" s="128"/>
      <c r="PFS135" s="128"/>
      <c r="PFT135" s="128"/>
      <c r="PFU135" s="128"/>
      <c r="POU135" s="128"/>
      <c r="POV135" s="128"/>
      <c r="PPD135" s="128"/>
      <c r="PPE135" s="128"/>
      <c r="PPF135" s="128"/>
      <c r="PPG135" s="128"/>
      <c r="PPH135" s="128"/>
      <c r="PPI135" s="128"/>
      <c r="PPJ135" s="128"/>
      <c r="PPK135" s="128"/>
      <c r="PPL135" s="128"/>
      <c r="PPM135" s="128"/>
      <c r="PPN135" s="128"/>
      <c r="PPO135" s="128"/>
      <c r="PPP135" s="128"/>
      <c r="PPQ135" s="128"/>
      <c r="PYQ135" s="128"/>
      <c r="PYR135" s="128"/>
      <c r="PYZ135" s="128"/>
      <c r="PZA135" s="128"/>
      <c r="PZB135" s="128"/>
      <c r="PZC135" s="128"/>
      <c r="PZD135" s="128"/>
      <c r="PZE135" s="128"/>
      <c r="PZF135" s="128"/>
      <c r="PZG135" s="128"/>
      <c r="PZH135" s="128"/>
      <c r="PZI135" s="128"/>
      <c r="PZJ135" s="128"/>
      <c r="PZK135" s="128"/>
      <c r="PZL135" s="128"/>
      <c r="PZM135" s="128"/>
      <c r="QIM135" s="128"/>
      <c r="QIN135" s="128"/>
      <c r="QIV135" s="128"/>
      <c r="QIW135" s="128"/>
      <c r="QIX135" s="128"/>
      <c r="QIY135" s="128"/>
      <c r="QIZ135" s="128"/>
      <c r="QJA135" s="128"/>
      <c r="QJB135" s="128"/>
      <c r="QJC135" s="128"/>
      <c r="QJD135" s="128"/>
      <c r="QJE135" s="128"/>
      <c r="QJF135" s="128"/>
      <c r="QJG135" s="128"/>
      <c r="QJH135" s="128"/>
      <c r="QJI135" s="128"/>
      <c r="QSI135" s="128"/>
      <c r="QSJ135" s="128"/>
      <c r="QSR135" s="128"/>
      <c r="QSS135" s="128"/>
      <c r="QST135" s="128"/>
      <c r="QSU135" s="128"/>
      <c r="QSV135" s="128"/>
      <c r="QSW135" s="128"/>
      <c r="QSX135" s="128"/>
      <c r="QSY135" s="128"/>
      <c r="QSZ135" s="128"/>
      <c r="QTA135" s="128"/>
      <c r="QTB135" s="128"/>
      <c r="QTC135" s="128"/>
      <c r="QTD135" s="128"/>
      <c r="QTE135" s="128"/>
      <c r="RCE135" s="128"/>
      <c r="RCF135" s="128"/>
      <c r="RCN135" s="128"/>
      <c r="RCO135" s="128"/>
      <c r="RCP135" s="128"/>
      <c r="RCQ135" s="128"/>
      <c r="RCR135" s="128"/>
      <c r="RCS135" s="128"/>
      <c r="RCT135" s="128"/>
      <c r="RCU135" s="128"/>
      <c r="RCV135" s="128"/>
      <c r="RCW135" s="128"/>
      <c r="RCX135" s="128"/>
      <c r="RCY135" s="128"/>
      <c r="RCZ135" s="128"/>
      <c r="RDA135" s="128"/>
      <c r="RMA135" s="128"/>
      <c r="RMB135" s="128"/>
      <c r="RMJ135" s="128"/>
      <c r="RMK135" s="128"/>
      <c r="RML135" s="128"/>
      <c r="RMM135" s="128"/>
      <c r="RMN135" s="128"/>
      <c r="RMO135" s="128"/>
      <c r="RMP135" s="128"/>
      <c r="RMQ135" s="128"/>
      <c r="RMR135" s="128"/>
      <c r="RMS135" s="128"/>
      <c r="RMT135" s="128"/>
      <c r="RMU135" s="128"/>
      <c r="RMV135" s="128"/>
      <c r="RMW135" s="128"/>
      <c r="RVW135" s="128"/>
      <c r="RVX135" s="128"/>
      <c r="RWF135" s="128"/>
      <c r="RWG135" s="128"/>
      <c r="RWH135" s="128"/>
      <c r="RWI135" s="128"/>
      <c r="RWJ135" s="128"/>
      <c r="RWK135" s="128"/>
      <c r="RWL135" s="128"/>
      <c r="RWM135" s="128"/>
      <c r="RWN135" s="128"/>
      <c r="RWO135" s="128"/>
      <c r="RWP135" s="128"/>
      <c r="RWQ135" s="128"/>
      <c r="RWR135" s="128"/>
      <c r="RWS135" s="128"/>
      <c r="SFS135" s="128"/>
      <c r="SFT135" s="128"/>
      <c r="SGB135" s="128"/>
      <c r="SGC135" s="128"/>
      <c r="SGD135" s="128"/>
      <c r="SGE135" s="128"/>
      <c r="SGF135" s="128"/>
      <c r="SGG135" s="128"/>
      <c r="SGH135" s="128"/>
      <c r="SGI135" s="128"/>
      <c r="SGJ135" s="128"/>
      <c r="SGK135" s="128"/>
      <c r="SGL135" s="128"/>
      <c r="SGM135" s="128"/>
      <c r="SGN135" s="128"/>
      <c r="SGO135" s="128"/>
      <c r="SPO135" s="128"/>
      <c r="SPP135" s="128"/>
      <c r="SPX135" s="128"/>
      <c r="SPY135" s="128"/>
      <c r="SPZ135" s="128"/>
      <c r="SQA135" s="128"/>
      <c r="SQB135" s="128"/>
      <c r="SQC135" s="128"/>
      <c r="SQD135" s="128"/>
      <c r="SQE135" s="128"/>
      <c r="SQF135" s="128"/>
      <c r="SQG135" s="128"/>
      <c r="SQH135" s="128"/>
      <c r="SQI135" s="128"/>
      <c r="SQJ135" s="128"/>
      <c r="SQK135" s="128"/>
      <c r="SZK135" s="128"/>
      <c r="SZL135" s="128"/>
      <c r="SZT135" s="128"/>
      <c r="SZU135" s="128"/>
      <c r="SZV135" s="128"/>
      <c r="SZW135" s="128"/>
      <c r="SZX135" s="128"/>
      <c r="SZY135" s="128"/>
      <c r="SZZ135" s="128"/>
      <c r="TAA135" s="128"/>
      <c r="TAB135" s="128"/>
      <c r="TAC135" s="128"/>
      <c r="TAD135" s="128"/>
      <c r="TAE135" s="128"/>
      <c r="TAF135" s="128"/>
      <c r="TAG135" s="128"/>
      <c r="TJG135" s="128"/>
      <c r="TJH135" s="128"/>
      <c r="TJP135" s="128"/>
      <c r="TJQ135" s="128"/>
      <c r="TJR135" s="128"/>
      <c r="TJS135" s="128"/>
      <c r="TJT135" s="128"/>
      <c r="TJU135" s="128"/>
      <c r="TJV135" s="128"/>
      <c r="TJW135" s="128"/>
      <c r="TJX135" s="128"/>
      <c r="TJY135" s="128"/>
      <c r="TJZ135" s="128"/>
      <c r="TKA135" s="128"/>
      <c r="TKB135" s="128"/>
      <c r="TKC135" s="128"/>
      <c r="TTC135" s="128"/>
      <c r="TTD135" s="128"/>
      <c r="TTL135" s="128"/>
      <c r="TTM135" s="128"/>
      <c r="TTN135" s="128"/>
      <c r="TTO135" s="128"/>
      <c r="TTP135" s="128"/>
      <c r="TTQ135" s="128"/>
      <c r="TTR135" s="128"/>
      <c r="TTS135" s="128"/>
      <c r="TTT135" s="128"/>
      <c r="TTU135" s="128"/>
      <c r="TTV135" s="128"/>
      <c r="TTW135" s="128"/>
      <c r="TTX135" s="128"/>
      <c r="TTY135" s="128"/>
      <c r="UCY135" s="128"/>
      <c r="UCZ135" s="128"/>
      <c r="UDH135" s="128"/>
      <c r="UDI135" s="128"/>
      <c r="UDJ135" s="128"/>
      <c r="UDK135" s="128"/>
      <c r="UDL135" s="128"/>
      <c r="UDM135" s="128"/>
      <c r="UDN135" s="128"/>
      <c r="UDO135" s="128"/>
      <c r="UDP135" s="128"/>
      <c r="UDQ135" s="128"/>
      <c r="UDR135" s="128"/>
      <c r="UDS135" s="128"/>
      <c r="UDT135" s="128"/>
      <c r="UDU135" s="128"/>
      <c r="UMU135" s="128"/>
      <c r="UMV135" s="128"/>
      <c r="UND135" s="128"/>
      <c r="UNE135" s="128"/>
      <c r="UNF135" s="128"/>
      <c r="UNG135" s="128"/>
      <c r="UNH135" s="128"/>
      <c r="UNI135" s="128"/>
      <c r="UNJ135" s="128"/>
      <c r="UNK135" s="128"/>
      <c r="UNL135" s="128"/>
      <c r="UNM135" s="128"/>
      <c r="UNN135" s="128"/>
      <c r="UNO135" s="128"/>
      <c r="UNP135" s="128"/>
      <c r="UNQ135" s="128"/>
      <c r="UWQ135" s="128"/>
      <c r="UWR135" s="128"/>
      <c r="UWZ135" s="128"/>
      <c r="UXA135" s="128"/>
      <c r="UXB135" s="128"/>
      <c r="UXC135" s="128"/>
      <c r="UXD135" s="128"/>
      <c r="UXE135" s="128"/>
      <c r="UXF135" s="128"/>
      <c r="UXG135" s="128"/>
      <c r="UXH135" s="128"/>
      <c r="UXI135" s="128"/>
      <c r="UXJ135" s="128"/>
      <c r="UXK135" s="128"/>
      <c r="UXL135" s="128"/>
      <c r="UXM135" s="128"/>
      <c r="VGM135" s="128"/>
      <c r="VGN135" s="128"/>
      <c r="VGV135" s="128"/>
      <c r="VGW135" s="128"/>
      <c r="VGX135" s="128"/>
      <c r="VGY135" s="128"/>
      <c r="VGZ135" s="128"/>
      <c r="VHA135" s="128"/>
      <c r="VHB135" s="128"/>
      <c r="VHC135" s="128"/>
      <c r="VHD135" s="128"/>
      <c r="VHE135" s="128"/>
      <c r="VHF135" s="128"/>
      <c r="VHG135" s="128"/>
      <c r="VHH135" s="128"/>
      <c r="VHI135" s="128"/>
      <c r="VQI135" s="128"/>
      <c r="VQJ135" s="128"/>
      <c r="VQR135" s="128"/>
      <c r="VQS135" s="128"/>
      <c r="VQT135" s="128"/>
      <c r="VQU135" s="128"/>
      <c r="VQV135" s="128"/>
      <c r="VQW135" s="128"/>
      <c r="VQX135" s="128"/>
      <c r="VQY135" s="128"/>
      <c r="VQZ135" s="128"/>
      <c r="VRA135" s="128"/>
      <c r="VRB135" s="128"/>
      <c r="VRC135" s="128"/>
      <c r="VRD135" s="128"/>
      <c r="VRE135" s="128"/>
      <c r="WAE135" s="128"/>
      <c r="WAF135" s="128"/>
      <c r="WAN135" s="128"/>
      <c r="WAO135" s="128"/>
      <c r="WAP135" s="128"/>
      <c r="WAQ135" s="128"/>
      <c r="WAR135" s="128"/>
      <c r="WAS135" s="128"/>
      <c r="WAT135" s="128"/>
      <c r="WAU135" s="128"/>
      <c r="WAV135" s="128"/>
      <c r="WAW135" s="128"/>
      <c r="WAX135" s="128"/>
      <c r="WAY135" s="128"/>
      <c r="WAZ135" s="128"/>
      <c r="WBA135" s="128"/>
      <c r="WKA135" s="128"/>
      <c r="WKB135" s="128"/>
      <c r="WKJ135" s="128"/>
      <c r="WKK135" s="128"/>
      <c r="WKL135" s="128"/>
      <c r="WKM135" s="128"/>
      <c r="WKN135" s="128"/>
      <c r="WKO135" s="128"/>
      <c r="WKP135" s="128"/>
      <c r="WKQ135" s="128"/>
      <c r="WKR135" s="128"/>
      <c r="WKS135" s="128"/>
      <c r="WKT135" s="128"/>
      <c r="WKU135" s="128"/>
      <c r="WKV135" s="128"/>
      <c r="WKW135" s="128"/>
      <c r="WTW135" s="128"/>
      <c r="WTX135" s="128"/>
      <c r="WUF135" s="128"/>
      <c r="WUG135" s="128"/>
      <c r="WUH135" s="128"/>
      <c r="WUI135" s="128"/>
      <c r="WUJ135" s="128"/>
      <c r="WUK135" s="128"/>
      <c r="WUL135" s="128"/>
      <c r="WUM135" s="128"/>
      <c r="WUN135" s="128"/>
      <c r="WUO135" s="128"/>
      <c r="WUP135" s="128"/>
      <c r="WUQ135" s="128"/>
      <c r="WUR135" s="128"/>
      <c r="WUS135" s="128"/>
    </row>
    <row r="136" spans="1:1009 1243:2033 2267:3057 3291:4081 4315:5105 5339:6129 6363:7153 7387:8177 8411:9201 9435:10225 10459:11249 11483:12273 12507:13297 13531:14321 14555:15345 15579:16113" outlineLevel="1">
      <c r="A136" s="240"/>
      <c r="B136" s="241" t="s">
        <v>72</v>
      </c>
      <c r="C136" s="238"/>
      <c r="D136" s="217">
        <v>0</v>
      </c>
      <c r="E136" s="258"/>
      <c r="F136" s="258"/>
      <c r="G136" s="245">
        <v>0</v>
      </c>
      <c r="H136" s="229">
        <f t="shared" si="6"/>
        <v>0</v>
      </c>
      <c r="I136" s="254"/>
      <c r="J136" s="254"/>
      <c r="K136" s="254"/>
      <c r="L136" s="254"/>
      <c r="M136" s="248"/>
      <c r="HK136" s="128"/>
      <c r="HL136" s="128"/>
      <c r="HT136" s="128"/>
      <c r="HU136" s="128"/>
      <c r="HV136" s="128"/>
      <c r="HW136" s="128"/>
      <c r="HX136" s="128"/>
      <c r="HY136" s="128"/>
      <c r="HZ136" s="128"/>
      <c r="IA136" s="128"/>
      <c r="IB136" s="128"/>
      <c r="IC136" s="128"/>
      <c r="ID136" s="128"/>
      <c r="IE136" s="128"/>
      <c r="IF136" s="128"/>
      <c r="IG136" s="128"/>
      <c r="RG136" s="128"/>
      <c r="RH136" s="128"/>
      <c r="RP136" s="128"/>
      <c r="RQ136" s="128"/>
      <c r="RR136" s="128"/>
      <c r="RS136" s="128"/>
      <c r="RT136" s="128"/>
      <c r="RU136" s="128"/>
      <c r="RV136" s="128"/>
      <c r="RW136" s="128"/>
      <c r="RX136" s="128"/>
      <c r="RY136" s="128"/>
      <c r="RZ136" s="128"/>
      <c r="SA136" s="128"/>
      <c r="SB136" s="128"/>
      <c r="SC136" s="128"/>
      <c r="ABC136" s="128"/>
      <c r="ABD136" s="128"/>
      <c r="ABL136" s="128"/>
      <c r="ABM136" s="128"/>
      <c r="ABN136" s="128"/>
      <c r="ABO136" s="128"/>
      <c r="ABP136" s="128"/>
      <c r="ABQ136" s="128"/>
      <c r="ABR136" s="128"/>
      <c r="ABS136" s="128"/>
      <c r="ABT136" s="128"/>
      <c r="ABU136" s="128"/>
      <c r="ABV136" s="128"/>
      <c r="ABW136" s="128"/>
      <c r="ABX136" s="128"/>
      <c r="ABY136" s="128"/>
      <c r="AKY136" s="128"/>
      <c r="AKZ136" s="128"/>
      <c r="ALH136" s="128"/>
      <c r="ALI136" s="128"/>
      <c r="ALJ136" s="128"/>
      <c r="ALK136" s="128"/>
      <c r="ALL136" s="128"/>
      <c r="ALM136" s="128"/>
      <c r="ALN136" s="128"/>
      <c r="ALO136" s="128"/>
      <c r="ALP136" s="128"/>
      <c r="ALQ136" s="128"/>
      <c r="ALR136" s="128"/>
      <c r="ALS136" s="128"/>
      <c r="ALT136" s="128"/>
      <c r="ALU136" s="128"/>
      <c r="AUU136" s="128"/>
      <c r="AUV136" s="128"/>
      <c r="AVD136" s="128"/>
      <c r="AVE136" s="128"/>
      <c r="AVF136" s="128"/>
      <c r="AVG136" s="128"/>
      <c r="AVH136" s="128"/>
      <c r="AVI136" s="128"/>
      <c r="AVJ136" s="128"/>
      <c r="AVK136" s="128"/>
      <c r="AVL136" s="128"/>
      <c r="AVM136" s="128"/>
      <c r="AVN136" s="128"/>
      <c r="AVO136" s="128"/>
      <c r="AVP136" s="128"/>
      <c r="AVQ136" s="128"/>
      <c r="BEQ136" s="128"/>
      <c r="BER136" s="128"/>
      <c r="BEZ136" s="128"/>
      <c r="BFA136" s="128"/>
      <c r="BFB136" s="128"/>
      <c r="BFC136" s="128"/>
      <c r="BFD136" s="128"/>
      <c r="BFE136" s="128"/>
      <c r="BFF136" s="128"/>
      <c r="BFG136" s="128"/>
      <c r="BFH136" s="128"/>
      <c r="BFI136" s="128"/>
      <c r="BFJ136" s="128"/>
      <c r="BFK136" s="128"/>
      <c r="BFL136" s="128"/>
      <c r="BFM136" s="128"/>
      <c r="BOM136" s="128"/>
      <c r="BON136" s="128"/>
      <c r="BOV136" s="128"/>
      <c r="BOW136" s="128"/>
      <c r="BOX136" s="128"/>
      <c r="BOY136" s="128"/>
      <c r="BOZ136" s="128"/>
      <c r="BPA136" s="128"/>
      <c r="BPB136" s="128"/>
      <c r="BPC136" s="128"/>
      <c r="BPD136" s="128"/>
      <c r="BPE136" s="128"/>
      <c r="BPF136" s="128"/>
      <c r="BPG136" s="128"/>
      <c r="BPH136" s="128"/>
      <c r="BPI136" s="128"/>
      <c r="BYI136" s="128"/>
      <c r="BYJ136" s="128"/>
      <c r="BYR136" s="128"/>
      <c r="BYS136" s="128"/>
      <c r="BYT136" s="128"/>
      <c r="BYU136" s="128"/>
      <c r="BYV136" s="128"/>
      <c r="BYW136" s="128"/>
      <c r="BYX136" s="128"/>
      <c r="BYY136" s="128"/>
      <c r="BYZ136" s="128"/>
      <c r="BZA136" s="128"/>
      <c r="BZB136" s="128"/>
      <c r="BZC136" s="128"/>
      <c r="BZD136" s="128"/>
      <c r="BZE136" s="128"/>
      <c r="CIE136" s="128"/>
      <c r="CIF136" s="128"/>
      <c r="CIN136" s="128"/>
      <c r="CIO136" s="128"/>
      <c r="CIP136" s="128"/>
      <c r="CIQ136" s="128"/>
      <c r="CIR136" s="128"/>
      <c r="CIS136" s="128"/>
      <c r="CIT136" s="128"/>
      <c r="CIU136" s="128"/>
      <c r="CIV136" s="128"/>
      <c r="CIW136" s="128"/>
      <c r="CIX136" s="128"/>
      <c r="CIY136" s="128"/>
      <c r="CIZ136" s="128"/>
      <c r="CJA136" s="128"/>
      <c r="CSA136" s="128"/>
      <c r="CSB136" s="128"/>
      <c r="CSJ136" s="128"/>
      <c r="CSK136" s="128"/>
      <c r="CSL136" s="128"/>
      <c r="CSM136" s="128"/>
      <c r="CSN136" s="128"/>
      <c r="CSO136" s="128"/>
      <c r="CSP136" s="128"/>
      <c r="CSQ136" s="128"/>
      <c r="CSR136" s="128"/>
      <c r="CSS136" s="128"/>
      <c r="CST136" s="128"/>
      <c r="CSU136" s="128"/>
      <c r="CSV136" s="128"/>
      <c r="CSW136" s="128"/>
      <c r="DBW136" s="128"/>
      <c r="DBX136" s="128"/>
      <c r="DCF136" s="128"/>
      <c r="DCG136" s="128"/>
      <c r="DCH136" s="128"/>
      <c r="DCI136" s="128"/>
      <c r="DCJ136" s="128"/>
      <c r="DCK136" s="128"/>
      <c r="DCL136" s="128"/>
      <c r="DCM136" s="128"/>
      <c r="DCN136" s="128"/>
      <c r="DCO136" s="128"/>
      <c r="DCP136" s="128"/>
      <c r="DCQ136" s="128"/>
      <c r="DCR136" s="128"/>
      <c r="DCS136" s="128"/>
      <c r="DLS136" s="128"/>
      <c r="DLT136" s="128"/>
      <c r="DMB136" s="128"/>
      <c r="DMC136" s="128"/>
      <c r="DMD136" s="128"/>
      <c r="DME136" s="128"/>
      <c r="DMF136" s="128"/>
      <c r="DMG136" s="128"/>
      <c r="DMH136" s="128"/>
      <c r="DMI136" s="128"/>
      <c r="DMJ136" s="128"/>
      <c r="DMK136" s="128"/>
      <c r="DML136" s="128"/>
      <c r="DMM136" s="128"/>
      <c r="DMN136" s="128"/>
      <c r="DMO136" s="128"/>
      <c r="DVO136" s="128"/>
      <c r="DVP136" s="128"/>
      <c r="DVX136" s="128"/>
      <c r="DVY136" s="128"/>
      <c r="DVZ136" s="128"/>
      <c r="DWA136" s="128"/>
      <c r="DWB136" s="128"/>
      <c r="DWC136" s="128"/>
      <c r="DWD136" s="128"/>
      <c r="DWE136" s="128"/>
      <c r="DWF136" s="128"/>
      <c r="DWG136" s="128"/>
      <c r="DWH136" s="128"/>
      <c r="DWI136" s="128"/>
      <c r="DWJ136" s="128"/>
      <c r="DWK136" s="128"/>
      <c r="EFK136" s="128"/>
      <c r="EFL136" s="128"/>
      <c r="EFT136" s="128"/>
      <c r="EFU136" s="128"/>
      <c r="EFV136" s="128"/>
      <c r="EFW136" s="128"/>
      <c r="EFX136" s="128"/>
      <c r="EFY136" s="128"/>
      <c r="EFZ136" s="128"/>
      <c r="EGA136" s="128"/>
      <c r="EGB136" s="128"/>
      <c r="EGC136" s="128"/>
      <c r="EGD136" s="128"/>
      <c r="EGE136" s="128"/>
      <c r="EGF136" s="128"/>
      <c r="EGG136" s="128"/>
      <c r="EPG136" s="128"/>
      <c r="EPH136" s="128"/>
      <c r="EPP136" s="128"/>
      <c r="EPQ136" s="128"/>
      <c r="EPR136" s="128"/>
      <c r="EPS136" s="128"/>
      <c r="EPT136" s="128"/>
      <c r="EPU136" s="128"/>
      <c r="EPV136" s="128"/>
      <c r="EPW136" s="128"/>
      <c r="EPX136" s="128"/>
      <c r="EPY136" s="128"/>
      <c r="EPZ136" s="128"/>
      <c r="EQA136" s="128"/>
      <c r="EQB136" s="128"/>
      <c r="EQC136" s="128"/>
      <c r="EZC136" s="128"/>
      <c r="EZD136" s="128"/>
      <c r="EZL136" s="128"/>
      <c r="EZM136" s="128"/>
      <c r="EZN136" s="128"/>
      <c r="EZO136" s="128"/>
      <c r="EZP136" s="128"/>
      <c r="EZQ136" s="128"/>
      <c r="EZR136" s="128"/>
      <c r="EZS136" s="128"/>
      <c r="EZT136" s="128"/>
      <c r="EZU136" s="128"/>
      <c r="EZV136" s="128"/>
      <c r="EZW136" s="128"/>
      <c r="EZX136" s="128"/>
      <c r="EZY136" s="128"/>
      <c r="FIY136" s="128"/>
      <c r="FIZ136" s="128"/>
      <c r="FJH136" s="128"/>
      <c r="FJI136" s="128"/>
      <c r="FJJ136" s="128"/>
      <c r="FJK136" s="128"/>
      <c r="FJL136" s="128"/>
      <c r="FJM136" s="128"/>
      <c r="FJN136" s="128"/>
      <c r="FJO136" s="128"/>
      <c r="FJP136" s="128"/>
      <c r="FJQ136" s="128"/>
      <c r="FJR136" s="128"/>
      <c r="FJS136" s="128"/>
      <c r="FJT136" s="128"/>
      <c r="FJU136" s="128"/>
      <c r="FSU136" s="128"/>
      <c r="FSV136" s="128"/>
      <c r="FTD136" s="128"/>
      <c r="FTE136" s="128"/>
      <c r="FTF136" s="128"/>
      <c r="FTG136" s="128"/>
      <c r="FTH136" s="128"/>
      <c r="FTI136" s="128"/>
      <c r="FTJ136" s="128"/>
      <c r="FTK136" s="128"/>
      <c r="FTL136" s="128"/>
      <c r="FTM136" s="128"/>
      <c r="FTN136" s="128"/>
      <c r="FTO136" s="128"/>
      <c r="FTP136" s="128"/>
      <c r="FTQ136" s="128"/>
      <c r="GCQ136" s="128"/>
      <c r="GCR136" s="128"/>
      <c r="GCZ136" s="128"/>
      <c r="GDA136" s="128"/>
      <c r="GDB136" s="128"/>
      <c r="GDC136" s="128"/>
      <c r="GDD136" s="128"/>
      <c r="GDE136" s="128"/>
      <c r="GDF136" s="128"/>
      <c r="GDG136" s="128"/>
      <c r="GDH136" s="128"/>
      <c r="GDI136" s="128"/>
      <c r="GDJ136" s="128"/>
      <c r="GDK136" s="128"/>
      <c r="GDL136" s="128"/>
      <c r="GDM136" s="128"/>
      <c r="GMM136" s="128"/>
      <c r="GMN136" s="128"/>
      <c r="GMV136" s="128"/>
      <c r="GMW136" s="128"/>
      <c r="GMX136" s="128"/>
      <c r="GMY136" s="128"/>
      <c r="GMZ136" s="128"/>
      <c r="GNA136" s="128"/>
      <c r="GNB136" s="128"/>
      <c r="GNC136" s="128"/>
      <c r="GND136" s="128"/>
      <c r="GNE136" s="128"/>
      <c r="GNF136" s="128"/>
      <c r="GNG136" s="128"/>
      <c r="GNH136" s="128"/>
      <c r="GNI136" s="128"/>
      <c r="GWI136" s="128"/>
      <c r="GWJ136" s="128"/>
      <c r="GWR136" s="128"/>
      <c r="GWS136" s="128"/>
      <c r="GWT136" s="128"/>
      <c r="GWU136" s="128"/>
      <c r="GWV136" s="128"/>
      <c r="GWW136" s="128"/>
      <c r="GWX136" s="128"/>
      <c r="GWY136" s="128"/>
      <c r="GWZ136" s="128"/>
      <c r="GXA136" s="128"/>
      <c r="GXB136" s="128"/>
      <c r="GXC136" s="128"/>
      <c r="GXD136" s="128"/>
      <c r="GXE136" s="128"/>
      <c r="HGE136" s="128"/>
      <c r="HGF136" s="128"/>
      <c r="HGN136" s="128"/>
      <c r="HGO136" s="128"/>
      <c r="HGP136" s="128"/>
      <c r="HGQ136" s="128"/>
      <c r="HGR136" s="128"/>
      <c r="HGS136" s="128"/>
      <c r="HGT136" s="128"/>
      <c r="HGU136" s="128"/>
      <c r="HGV136" s="128"/>
      <c r="HGW136" s="128"/>
      <c r="HGX136" s="128"/>
      <c r="HGY136" s="128"/>
      <c r="HGZ136" s="128"/>
      <c r="HHA136" s="128"/>
      <c r="HQA136" s="128"/>
      <c r="HQB136" s="128"/>
      <c r="HQJ136" s="128"/>
      <c r="HQK136" s="128"/>
      <c r="HQL136" s="128"/>
      <c r="HQM136" s="128"/>
      <c r="HQN136" s="128"/>
      <c r="HQO136" s="128"/>
      <c r="HQP136" s="128"/>
      <c r="HQQ136" s="128"/>
      <c r="HQR136" s="128"/>
      <c r="HQS136" s="128"/>
      <c r="HQT136" s="128"/>
      <c r="HQU136" s="128"/>
      <c r="HQV136" s="128"/>
      <c r="HQW136" s="128"/>
      <c r="HZW136" s="128"/>
      <c r="HZX136" s="128"/>
      <c r="IAF136" s="128"/>
      <c r="IAG136" s="128"/>
      <c r="IAH136" s="128"/>
      <c r="IAI136" s="128"/>
      <c r="IAJ136" s="128"/>
      <c r="IAK136" s="128"/>
      <c r="IAL136" s="128"/>
      <c r="IAM136" s="128"/>
      <c r="IAN136" s="128"/>
      <c r="IAO136" s="128"/>
      <c r="IAP136" s="128"/>
      <c r="IAQ136" s="128"/>
      <c r="IAR136" s="128"/>
      <c r="IAS136" s="128"/>
      <c r="IJS136" s="128"/>
      <c r="IJT136" s="128"/>
      <c r="IKB136" s="128"/>
      <c r="IKC136" s="128"/>
      <c r="IKD136" s="128"/>
      <c r="IKE136" s="128"/>
      <c r="IKF136" s="128"/>
      <c r="IKG136" s="128"/>
      <c r="IKH136" s="128"/>
      <c r="IKI136" s="128"/>
      <c r="IKJ136" s="128"/>
      <c r="IKK136" s="128"/>
      <c r="IKL136" s="128"/>
      <c r="IKM136" s="128"/>
      <c r="IKN136" s="128"/>
      <c r="IKO136" s="128"/>
      <c r="ITO136" s="128"/>
      <c r="ITP136" s="128"/>
      <c r="ITX136" s="128"/>
      <c r="ITY136" s="128"/>
      <c r="ITZ136" s="128"/>
      <c r="IUA136" s="128"/>
      <c r="IUB136" s="128"/>
      <c r="IUC136" s="128"/>
      <c r="IUD136" s="128"/>
      <c r="IUE136" s="128"/>
      <c r="IUF136" s="128"/>
      <c r="IUG136" s="128"/>
      <c r="IUH136" s="128"/>
      <c r="IUI136" s="128"/>
      <c r="IUJ136" s="128"/>
      <c r="IUK136" s="128"/>
      <c r="JDK136" s="128"/>
      <c r="JDL136" s="128"/>
      <c r="JDT136" s="128"/>
      <c r="JDU136" s="128"/>
      <c r="JDV136" s="128"/>
      <c r="JDW136" s="128"/>
      <c r="JDX136" s="128"/>
      <c r="JDY136" s="128"/>
      <c r="JDZ136" s="128"/>
      <c r="JEA136" s="128"/>
      <c r="JEB136" s="128"/>
      <c r="JEC136" s="128"/>
      <c r="JED136" s="128"/>
      <c r="JEE136" s="128"/>
      <c r="JEF136" s="128"/>
      <c r="JEG136" s="128"/>
      <c r="JNG136" s="128"/>
      <c r="JNH136" s="128"/>
      <c r="JNP136" s="128"/>
      <c r="JNQ136" s="128"/>
      <c r="JNR136" s="128"/>
      <c r="JNS136" s="128"/>
      <c r="JNT136" s="128"/>
      <c r="JNU136" s="128"/>
      <c r="JNV136" s="128"/>
      <c r="JNW136" s="128"/>
      <c r="JNX136" s="128"/>
      <c r="JNY136" s="128"/>
      <c r="JNZ136" s="128"/>
      <c r="JOA136" s="128"/>
      <c r="JOB136" s="128"/>
      <c r="JOC136" s="128"/>
      <c r="JXC136" s="128"/>
      <c r="JXD136" s="128"/>
      <c r="JXL136" s="128"/>
      <c r="JXM136" s="128"/>
      <c r="JXN136" s="128"/>
      <c r="JXO136" s="128"/>
      <c r="JXP136" s="128"/>
      <c r="JXQ136" s="128"/>
      <c r="JXR136" s="128"/>
      <c r="JXS136" s="128"/>
      <c r="JXT136" s="128"/>
      <c r="JXU136" s="128"/>
      <c r="JXV136" s="128"/>
      <c r="JXW136" s="128"/>
      <c r="JXX136" s="128"/>
      <c r="JXY136" s="128"/>
      <c r="KGY136" s="128"/>
      <c r="KGZ136" s="128"/>
      <c r="KHH136" s="128"/>
      <c r="KHI136" s="128"/>
      <c r="KHJ136" s="128"/>
      <c r="KHK136" s="128"/>
      <c r="KHL136" s="128"/>
      <c r="KHM136" s="128"/>
      <c r="KHN136" s="128"/>
      <c r="KHO136" s="128"/>
      <c r="KHP136" s="128"/>
      <c r="KHQ136" s="128"/>
      <c r="KHR136" s="128"/>
      <c r="KHS136" s="128"/>
      <c r="KHT136" s="128"/>
      <c r="KHU136" s="128"/>
      <c r="KQU136" s="128"/>
      <c r="KQV136" s="128"/>
      <c r="KRD136" s="128"/>
      <c r="KRE136" s="128"/>
      <c r="KRF136" s="128"/>
      <c r="KRG136" s="128"/>
      <c r="KRH136" s="128"/>
      <c r="KRI136" s="128"/>
      <c r="KRJ136" s="128"/>
      <c r="KRK136" s="128"/>
      <c r="KRL136" s="128"/>
      <c r="KRM136" s="128"/>
      <c r="KRN136" s="128"/>
      <c r="KRO136" s="128"/>
      <c r="KRP136" s="128"/>
      <c r="KRQ136" s="128"/>
      <c r="LAQ136" s="128"/>
      <c r="LAR136" s="128"/>
      <c r="LAZ136" s="128"/>
      <c r="LBA136" s="128"/>
      <c r="LBB136" s="128"/>
      <c r="LBC136" s="128"/>
      <c r="LBD136" s="128"/>
      <c r="LBE136" s="128"/>
      <c r="LBF136" s="128"/>
      <c r="LBG136" s="128"/>
      <c r="LBH136" s="128"/>
      <c r="LBI136" s="128"/>
      <c r="LBJ136" s="128"/>
      <c r="LBK136" s="128"/>
      <c r="LBL136" s="128"/>
      <c r="LBM136" s="128"/>
      <c r="LKM136" s="128"/>
      <c r="LKN136" s="128"/>
      <c r="LKV136" s="128"/>
      <c r="LKW136" s="128"/>
      <c r="LKX136" s="128"/>
      <c r="LKY136" s="128"/>
      <c r="LKZ136" s="128"/>
      <c r="LLA136" s="128"/>
      <c r="LLB136" s="128"/>
      <c r="LLC136" s="128"/>
      <c r="LLD136" s="128"/>
      <c r="LLE136" s="128"/>
      <c r="LLF136" s="128"/>
      <c r="LLG136" s="128"/>
      <c r="LLH136" s="128"/>
      <c r="LLI136" s="128"/>
      <c r="LUI136" s="128"/>
      <c r="LUJ136" s="128"/>
      <c r="LUR136" s="128"/>
      <c r="LUS136" s="128"/>
      <c r="LUT136" s="128"/>
      <c r="LUU136" s="128"/>
      <c r="LUV136" s="128"/>
      <c r="LUW136" s="128"/>
      <c r="LUX136" s="128"/>
      <c r="LUY136" s="128"/>
      <c r="LUZ136" s="128"/>
      <c r="LVA136" s="128"/>
      <c r="LVB136" s="128"/>
      <c r="LVC136" s="128"/>
      <c r="LVD136" s="128"/>
      <c r="LVE136" s="128"/>
      <c r="MEE136" s="128"/>
      <c r="MEF136" s="128"/>
      <c r="MEN136" s="128"/>
      <c r="MEO136" s="128"/>
      <c r="MEP136" s="128"/>
      <c r="MEQ136" s="128"/>
      <c r="MER136" s="128"/>
      <c r="MES136" s="128"/>
      <c r="MET136" s="128"/>
      <c r="MEU136" s="128"/>
      <c r="MEV136" s="128"/>
      <c r="MEW136" s="128"/>
      <c r="MEX136" s="128"/>
      <c r="MEY136" s="128"/>
      <c r="MEZ136" s="128"/>
      <c r="MFA136" s="128"/>
      <c r="MOA136" s="128"/>
      <c r="MOB136" s="128"/>
      <c r="MOJ136" s="128"/>
      <c r="MOK136" s="128"/>
      <c r="MOL136" s="128"/>
      <c r="MOM136" s="128"/>
      <c r="MON136" s="128"/>
      <c r="MOO136" s="128"/>
      <c r="MOP136" s="128"/>
      <c r="MOQ136" s="128"/>
      <c r="MOR136" s="128"/>
      <c r="MOS136" s="128"/>
      <c r="MOT136" s="128"/>
      <c r="MOU136" s="128"/>
      <c r="MOV136" s="128"/>
      <c r="MOW136" s="128"/>
      <c r="MXW136" s="128"/>
      <c r="MXX136" s="128"/>
      <c r="MYF136" s="128"/>
      <c r="MYG136" s="128"/>
      <c r="MYH136" s="128"/>
      <c r="MYI136" s="128"/>
      <c r="MYJ136" s="128"/>
      <c r="MYK136" s="128"/>
      <c r="MYL136" s="128"/>
      <c r="MYM136" s="128"/>
      <c r="MYN136" s="128"/>
      <c r="MYO136" s="128"/>
      <c r="MYP136" s="128"/>
      <c r="MYQ136" s="128"/>
      <c r="MYR136" s="128"/>
      <c r="MYS136" s="128"/>
      <c r="NHS136" s="128"/>
      <c r="NHT136" s="128"/>
      <c r="NIB136" s="128"/>
      <c r="NIC136" s="128"/>
      <c r="NID136" s="128"/>
      <c r="NIE136" s="128"/>
      <c r="NIF136" s="128"/>
      <c r="NIG136" s="128"/>
      <c r="NIH136" s="128"/>
      <c r="NII136" s="128"/>
      <c r="NIJ136" s="128"/>
      <c r="NIK136" s="128"/>
      <c r="NIL136" s="128"/>
      <c r="NIM136" s="128"/>
      <c r="NIN136" s="128"/>
      <c r="NIO136" s="128"/>
      <c r="NRO136" s="128"/>
      <c r="NRP136" s="128"/>
      <c r="NRX136" s="128"/>
      <c r="NRY136" s="128"/>
      <c r="NRZ136" s="128"/>
      <c r="NSA136" s="128"/>
      <c r="NSB136" s="128"/>
      <c r="NSC136" s="128"/>
      <c r="NSD136" s="128"/>
      <c r="NSE136" s="128"/>
      <c r="NSF136" s="128"/>
      <c r="NSG136" s="128"/>
      <c r="NSH136" s="128"/>
      <c r="NSI136" s="128"/>
      <c r="NSJ136" s="128"/>
      <c r="NSK136" s="128"/>
      <c r="OBK136" s="128"/>
      <c r="OBL136" s="128"/>
      <c r="OBT136" s="128"/>
      <c r="OBU136" s="128"/>
      <c r="OBV136" s="128"/>
      <c r="OBW136" s="128"/>
      <c r="OBX136" s="128"/>
      <c r="OBY136" s="128"/>
      <c r="OBZ136" s="128"/>
      <c r="OCA136" s="128"/>
      <c r="OCB136" s="128"/>
      <c r="OCC136" s="128"/>
      <c r="OCD136" s="128"/>
      <c r="OCE136" s="128"/>
      <c r="OCF136" s="128"/>
      <c r="OCG136" s="128"/>
      <c r="OLG136" s="128"/>
      <c r="OLH136" s="128"/>
      <c r="OLP136" s="128"/>
      <c r="OLQ136" s="128"/>
      <c r="OLR136" s="128"/>
      <c r="OLS136" s="128"/>
      <c r="OLT136" s="128"/>
      <c r="OLU136" s="128"/>
      <c r="OLV136" s="128"/>
      <c r="OLW136" s="128"/>
      <c r="OLX136" s="128"/>
      <c r="OLY136" s="128"/>
      <c r="OLZ136" s="128"/>
      <c r="OMA136" s="128"/>
      <c r="OMB136" s="128"/>
      <c r="OMC136" s="128"/>
      <c r="OVC136" s="128"/>
      <c r="OVD136" s="128"/>
      <c r="OVL136" s="128"/>
      <c r="OVM136" s="128"/>
      <c r="OVN136" s="128"/>
      <c r="OVO136" s="128"/>
      <c r="OVP136" s="128"/>
      <c r="OVQ136" s="128"/>
      <c r="OVR136" s="128"/>
      <c r="OVS136" s="128"/>
      <c r="OVT136" s="128"/>
      <c r="OVU136" s="128"/>
      <c r="OVV136" s="128"/>
      <c r="OVW136" s="128"/>
      <c r="OVX136" s="128"/>
      <c r="OVY136" s="128"/>
      <c r="PEY136" s="128"/>
      <c r="PEZ136" s="128"/>
      <c r="PFH136" s="128"/>
      <c r="PFI136" s="128"/>
      <c r="PFJ136" s="128"/>
      <c r="PFK136" s="128"/>
      <c r="PFL136" s="128"/>
      <c r="PFM136" s="128"/>
      <c r="PFN136" s="128"/>
      <c r="PFO136" s="128"/>
      <c r="PFP136" s="128"/>
      <c r="PFQ136" s="128"/>
      <c r="PFR136" s="128"/>
      <c r="PFS136" s="128"/>
      <c r="PFT136" s="128"/>
      <c r="PFU136" s="128"/>
      <c r="POU136" s="128"/>
      <c r="POV136" s="128"/>
      <c r="PPD136" s="128"/>
      <c r="PPE136" s="128"/>
      <c r="PPF136" s="128"/>
      <c r="PPG136" s="128"/>
      <c r="PPH136" s="128"/>
      <c r="PPI136" s="128"/>
      <c r="PPJ136" s="128"/>
      <c r="PPK136" s="128"/>
      <c r="PPL136" s="128"/>
      <c r="PPM136" s="128"/>
      <c r="PPN136" s="128"/>
      <c r="PPO136" s="128"/>
      <c r="PPP136" s="128"/>
      <c r="PPQ136" s="128"/>
      <c r="PYQ136" s="128"/>
      <c r="PYR136" s="128"/>
      <c r="PYZ136" s="128"/>
      <c r="PZA136" s="128"/>
      <c r="PZB136" s="128"/>
      <c r="PZC136" s="128"/>
      <c r="PZD136" s="128"/>
      <c r="PZE136" s="128"/>
      <c r="PZF136" s="128"/>
      <c r="PZG136" s="128"/>
      <c r="PZH136" s="128"/>
      <c r="PZI136" s="128"/>
      <c r="PZJ136" s="128"/>
      <c r="PZK136" s="128"/>
      <c r="PZL136" s="128"/>
      <c r="PZM136" s="128"/>
      <c r="QIM136" s="128"/>
      <c r="QIN136" s="128"/>
      <c r="QIV136" s="128"/>
      <c r="QIW136" s="128"/>
      <c r="QIX136" s="128"/>
      <c r="QIY136" s="128"/>
      <c r="QIZ136" s="128"/>
      <c r="QJA136" s="128"/>
      <c r="QJB136" s="128"/>
      <c r="QJC136" s="128"/>
      <c r="QJD136" s="128"/>
      <c r="QJE136" s="128"/>
      <c r="QJF136" s="128"/>
      <c r="QJG136" s="128"/>
      <c r="QJH136" s="128"/>
      <c r="QJI136" s="128"/>
      <c r="QSI136" s="128"/>
      <c r="QSJ136" s="128"/>
      <c r="QSR136" s="128"/>
      <c r="QSS136" s="128"/>
      <c r="QST136" s="128"/>
      <c r="QSU136" s="128"/>
      <c r="QSV136" s="128"/>
      <c r="QSW136" s="128"/>
      <c r="QSX136" s="128"/>
      <c r="QSY136" s="128"/>
      <c r="QSZ136" s="128"/>
      <c r="QTA136" s="128"/>
      <c r="QTB136" s="128"/>
      <c r="QTC136" s="128"/>
      <c r="QTD136" s="128"/>
      <c r="QTE136" s="128"/>
      <c r="RCE136" s="128"/>
      <c r="RCF136" s="128"/>
      <c r="RCN136" s="128"/>
      <c r="RCO136" s="128"/>
      <c r="RCP136" s="128"/>
      <c r="RCQ136" s="128"/>
      <c r="RCR136" s="128"/>
      <c r="RCS136" s="128"/>
      <c r="RCT136" s="128"/>
      <c r="RCU136" s="128"/>
      <c r="RCV136" s="128"/>
      <c r="RCW136" s="128"/>
      <c r="RCX136" s="128"/>
      <c r="RCY136" s="128"/>
      <c r="RCZ136" s="128"/>
      <c r="RDA136" s="128"/>
      <c r="RMA136" s="128"/>
      <c r="RMB136" s="128"/>
      <c r="RMJ136" s="128"/>
      <c r="RMK136" s="128"/>
      <c r="RML136" s="128"/>
      <c r="RMM136" s="128"/>
      <c r="RMN136" s="128"/>
      <c r="RMO136" s="128"/>
      <c r="RMP136" s="128"/>
      <c r="RMQ136" s="128"/>
      <c r="RMR136" s="128"/>
      <c r="RMS136" s="128"/>
      <c r="RMT136" s="128"/>
      <c r="RMU136" s="128"/>
      <c r="RMV136" s="128"/>
      <c r="RMW136" s="128"/>
      <c r="RVW136" s="128"/>
      <c r="RVX136" s="128"/>
      <c r="RWF136" s="128"/>
      <c r="RWG136" s="128"/>
      <c r="RWH136" s="128"/>
      <c r="RWI136" s="128"/>
      <c r="RWJ136" s="128"/>
      <c r="RWK136" s="128"/>
      <c r="RWL136" s="128"/>
      <c r="RWM136" s="128"/>
      <c r="RWN136" s="128"/>
      <c r="RWO136" s="128"/>
      <c r="RWP136" s="128"/>
      <c r="RWQ136" s="128"/>
      <c r="RWR136" s="128"/>
      <c r="RWS136" s="128"/>
      <c r="SFS136" s="128"/>
      <c r="SFT136" s="128"/>
      <c r="SGB136" s="128"/>
      <c r="SGC136" s="128"/>
      <c r="SGD136" s="128"/>
      <c r="SGE136" s="128"/>
      <c r="SGF136" s="128"/>
      <c r="SGG136" s="128"/>
      <c r="SGH136" s="128"/>
      <c r="SGI136" s="128"/>
      <c r="SGJ136" s="128"/>
      <c r="SGK136" s="128"/>
      <c r="SGL136" s="128"/>
      <c r="SGM136" s="128"/>
      <c r="SGN136" s="128"/>
      <c r="SGO136" s="128"/>
      <c r="SPO136" s="128"/>
      <c r="SPP136" s="128"/>
      <c r="SPX136" s="128"/>
      <c r="SPY136" s="128"/>
      <c r="SPZ136" s="128"/>
      <c r="SQA136" s="128"/>
      <c r="SQB136" s="128"/>
      <c r="SQC136" s="128"/>
      <c r="SQD136" s="128"/>
      <c r="SQE136" s="128"/>
      <c r="SQF136" s="128"/>
      <c r="SQG136" s="128"/>
      <c r="SQH136" s="128"/>
      <c r="SQI136" s="128"/>
      <c r="SQJ136" s="128"/>
      <c r="SQK136" s="128"/>
      <c r="SZK136" s="128"/>
      <c r="SZL136" s="128"/>
      <c r="SZT136" s="128"/>
      <c r="SZU136" s="128"/>
      <c r="SZV136" s="128"/>
      <c r="SZW136" s="128"/>
      <c r="SZX136" s="128"/>
      <c r="SZY136" s="128"/>
      <c r="SZZ136" s="128"/>
      <c r="TAA136" s="128"/>
      <c r="TAB136" s="128"/>
      <c r="TAC136" s="128"/>
      <c r="TAD136" s="128"/>
      <c r="TAE136" s="128"/>
      <c r="TAF136" s="128"/>
      <c r="TAG136" s="128"/>
      <c r="TJG136" s="128"/>
      <c r="TJH136" s="128"/>
      <c r="TJP136" s="128"/>
      <c r="TJQ136" s="128"/>
      <c r="TJR136" s="128"/>
      <c r="TJS136" s="128"/>
      <c r="TJT136" s="128"/>
      <c r="TJU136" s="128"/>
      <c r="TJV136" s="128"/>
      <c r="TJW136" s="128"/>
      <c r="TJX136" s="128"/>
      <c r="TJY136" s="128"/>
      <c r="TJZ136" s="128"/>
      <c r="TKA136" s="128"/>
      <c r="TKB136" s="128"/>
      <c r="TKC136" s="128"/>
      <c r="TTC136" s="128"/>
      <c r="TTD136" s="128"/>
      <c r="TTL136" s="128"/>
      <c r="TTM136" s="128"/>
      <c r="TTN136" s="128"/>
      <c r="TTO136" s="128"/>
      <c r="TTP136" s="128"/>
      <c r="TTQ136" s="128"/>
      <c r="TTR136" s="128"/>
      <c r="TTS136" s="128"/>
      <c r="TTT136" s="128"/>
      <c r="TTU136" s="128"/>
      <c r="TTV136" s="128"/>
      <c r="TTW136" s="128"/>
      <c r="TTX136" s="128"/>
      <c r="TTY136" s="128"/>
      <c r="UCY136" s="128"/>
      <c r="UCZ136" s="128"/>
      <c r="UDH136" s="128"/>
      <c r="UDI136" s="128"/>
      <c r="UDJ136" s="128"/>
      <c r="UDK136" s="128"/>
      <c r="UDL136" s="128"/>
      <c r="UDM136" s="128"/>
      <c r="UDN136" s="128"/>
      <c r="UDO136" s="128"/>
      <c r="UDP136" s="128"/>
      <c r="UDQ136" s="128"/>
      <c r="UDR136" s="128"/>
      <c r="UDS136" s="128"/>
      <c r="UDT136" s="128"/>
      <c r="UDU136" s="128"/>
      <c r="UMU136" s="128"/>
      <c r="UMV136" s="128"/>
      <c r="UND136" s="128"/>
      <c r="UNE136" s="128"/>
      <c r="UNF136" s="128"/>
      <c r="UNG136" s="128"/>
      <c r="UNH136" s="128"/>
      <c r="UNI136" s="128"/>
      <c r="UNJ136" s="128"/>
      <c r="UNK136" s="128"/>
      <c r="UNL136" s="128"/>
      <c r="UNM136" s="128"/>
      <c r="UNN136" s="128"/>
      <c r="UNO136" s="128"/>
      <c r="UNP136" s="128"/>
      <c r="UNQ136" s="128"/>
      <c r="UWQ136" s="128"/>
      <c r="UWR136" s="128"/>
      <c r="UWZ136" s="128"/>
      <c r="UXA136" s="128"/>
      <c r="UXB136" s="128"/>
      <c r="UXC136" s="128"/>
      <c r="UXD136" s="128"/>
      <c r="UXE136" s="128"/>
      <c r="UXF136" s="128"/>
      <c r="UXG136" s="128"/>
      <c r="UXH136" s="128"/>
      <c r="UXI136" s="128"/>
      <c r="UXJ136" s="128"/>
      <c r="UXK136" s="128"/>
      <c r="UXL136" s="128"/>
      <c r="UXM136" s="128"/>
      <c r="VGM136" s="128"/>
      <c r="VGN136" s="128"/>
      <c r="VGV136" s="128"/>
      <c r="VGW136" s="128"/>
      <c r="VGX136" s="128"/>
      <c r="VGY136" s="128"/>
      <c r="VGZ136" s="128"/>
      <c r="VHA136" s="128"/>
      <c r="VHB136" s="128"/>
      <c r="VHC136" s="128"/>
      <c r="VHD136" s="128"/>
      <c r="VHE136" s="128"/>
      <c r="VHF136" s="128"/>
      <c r="VHG136" s="128"/>
      <c r="VHH136" s="128"/>
      <c r="VHI136" s="128"/>
      <c r="VQI136" s="128"/>
      <c r="VQJ136" s="128"/>
      <c r="VQR136" s="128"/>
      <c r="VQS136" s="128"/>
      <c r="VQT136" s="128"/>
      <c r="VQU136" s="128"/>
      <c r="VQV136" s="128"/>
      <c r="VQW136" s="128"/>
      <c r="VQX136" s="128"/>
      <c r="VQY136" s="128"/>
      <c r="VQZ136" s="128"/>
      <c r="VRA136" s="128"/>
      <c r="VRB136" s="128"/>
      <c r="VRC136" s="128"/>
      <c r="VRD136" s="128"/>
      <c r="VRE136" s="128"/>
      <c r="WAE136" s="128"/>
      <c r="WAF136" s="128"/>
      <c r="WAN136" s="128"/>
      <c r="WAO136" s="128"/>
      <c r="WAP136" s="128"/>
      <c r="WAQ136" s="128"/>
      <c r="WAR136" s="128"/>
      <c r="WAS136" s="128"/>
      <c r="WAT136" s="128"/>
      <c r="WAU136" s="128"/>
      <c r="WAV136" s="128"/>
      <c r="WAW136" s="128"/>
      <c r="WAX136" s="128"/>
      <c r="WAY136" s="128"/>
      <c r="WAZ136" s="128"/>
      <c r="WBA136" s="128"/>
      <c r="WKA136" s="128"/>
      <c r="WKB136" s="128"/>
      <c r="WKJ136" s="128"/>
      <c r="WKK136" s="128"/>
      <c r="WKL136" s="128"/>
      <c r="WKM136" s="128"/>
      <c r="WKN136" s="128"/>
      <c r="WKO136" s="128"/>
      <c r="WKP136" s="128"/>
      <c r="WKQ136" s="128"/>
      <c r="WKR136" s="128"/>
      <c r="WKS136" s="128"/>
      <c r="WKT136" s="128"/>
      <c r="WKU136" s="128"/>
      <c r="WKV136" s="128"/>
      <c r="WKW136" s="128"/>
      <c r="WTW136" s="128"/>
      <c r="WTX136" s="128"/>
      <c r="WUF136" s="128"/>
      <c r="WUG136" s="128"/>
      <c r="WUH136" s="128"/>
      <c r="WUI136" s="128"/>
      <c r="WUJ136" s="128"/>
      <c r="WUK136" s="128"/>
      <c r="WUL136" s="128"/>
      <c r="WUM136" s="128"/>
      <c r="WUN136" s="128"/>
      <c r="WUO136" s="128"/>
      <c r="WUP136" s="128"/>
      <c r="WUQ136" s="128"/>
      <c r="WUR136" s="128"/>
      <c r="WUS136" s="128"/>
    </row>
    <row r="137" spans="1:1009 1243:2033 2267:3057 3291:4081 4315:5105 5339:6129 6363:7153 7387:8177 8411:9201 9435:10225 10459:11249 11483:12273 12507:13297 13531:14321 14555:15345 15579:16113" outlineLevel="1">
      <c r="A137" s="240"/>
      <c r="B137" s="241" t="s">
        <v>73</v>
      </c>
      <c r="C137" s="238"/>
      <c r="D137" s="217">
        <v>0</v>
      </c>
      <c r="E137" s="258"/>
      <c r="F137" s="258"/>
      <c r="G137" s="245">
        <v>0</v>
      </c>
      <c r="H137" s="229">
        <f t="shared" ref="H137:H200" si="7">I137+J137</f>
        <v>0</v>
      </c>
      <c r="I137" s="254"/>
      <c r="J137" s="254"/>
      <c r="K137" s="254"/>
      <c r="L137" s="254"/>
      <c r="M137" s="248"/>
      <c r="HK137" s="128"/>
      <c r="HL137" s="128"/>
      <c r="HT137" s="128"/>
      <c r="HU137" s="128"/>
      <c r="HV137" s="128"/>
      <c r="HW137" s="128"/>
      <c r="HX137" s="128"/>
      <c r="HY137" s="128"/>
      <c r="HZ137" s="128"/>
      <c r="IA137" s="128"/>
      <c r="IB137" s="128"/>
      <c r="IC137" s="128"/>
      <c r="ID137" s="128"/>
      <c r="IE137" s="128"/>
      <c r="IF137" s="128"/>
      <c r="IG137" s="128"/>
      <c r="RG137" s="128"/>
      <c r="RH137" s="128"/>
      <c r="RP137" s="128"/>
      <c r="RQ137" s="128"/>
      <c r="RR137" s="128"/>
      <c r="RS137" s="128"/>
      <c r="RT137" s="128"/>
      <c r="RU137" s="128"/>
      <c r="RV137" s="128"/>
      <c r="RW137" s="128"/>
      <c r="RX137" s="128"/>
      <c r="RY137" s="128"/>
      <c r="RZ137" s="128"/>
      <c r="SA137" s="128"/>
      <c r="SB137" s="128"/>
      <c r="SC137" s="128"/>
      <c r="ABC137" s="128"/>
      <c r="ABD137" s="128"/>
      <c r="ABL137" s="128"/>
      <c r="ABM137" s="128"/>
      <c r="ABN137" s="128"/>
      <c r="ABO137" s="128"/>
      <c r="ABP137" s="128"/>
      <c r="ABQ137" s="128"/>
      <c r="ABR137" s="128"/>
      <c r="ABS137" s="128"/>
      <c r="ABT137" s="128"/>
      <c r="ABU137" s="128"/>
      <c r="ABV137" s="128"/>
      <c r="ABW137" s="128"/>
      <c r="ABX137" s="128"/>
      <c r="ABY137" s="128"/>
      <c r="AKY137" s="128"/>
      <c r="AKZ137" s="128"/>
      <c r="ALH137" s="128"/>
      <c r="ALI137" s="128"/>
      <c r="ALJ137" s="128"/>
      <c r="ALK137" s="128"/>
      <c r="ALL137" s="128"/>
      <c r="ALM137" s="128"/>
      <c r="ALN137" s="128"/>
      <c r="ALO137" s="128"/>
      <c r="ALP137" s="128"/>
      <c r="ALQ137" s="128"/>
      <c r="ALR137" s="128"/>
      <c r="ALS137" s="128"/>
      <c r="ALT137" s="128"/>
      <c r="ALU137" s="128"/>
      <c r="AUU137" s="128"/>
      <c r="AUV137" s="128"/>
      <c r="AVD137" s="128"/>
      <c r="AVE137" s="128"/>
      <c r="AVF137" s="128"/>
      <c r="AVG137" s="128"/>
      <c r="AVH137" s="128"/>
      <c r="AVI137" s="128"/>
      <c r="AVJ137" s="128"/>
      <c r="AVK137" s="128"/>
      <c r="AVL137" s="128"/>
      <c r="AVM137" s="128"/>
      <c r="AVN137" s="128"/>
      <c r="AVO137" s="128"/>
      <c r="AVP137" s="128"/>
      <c r="AVQ137" s="128"/>
      <c r="BEQ137" s="128"/>
      <c r="BER137" s="128"/>
      <c r="BEZ137" s="128"/>
      <c r="BFA137" s="128"/>
      <c r="BFB137" s="128"/>
      <c r="BFC137" s="128"/>
      <c r="BFD137" s="128"/>
      <c r="BFE137" s="128"/>
      <c r="BFF137" s="128"/>
      <c r="BFG137" s="128"/>
      <c r="BFH137" s="128"/>
      <c r="BFI137" s="128"/>
      <c r="BFJ137" s="128"/>
      <c r="BFK137" s="128"/>
      <c r="BFL137" s="128"/>
      <c r="BFM137" s="128"/>
      <c r="BOM137" s="128"/>
      <c r="BON137" s="128"/>
      <c r="BOV137" s="128"/>
      <c r="BOW137" s="128"/>
      <c r="BOX137" s="128"/>
      <c r="BOY137" s="128"/>
      <c r="BOZ137" s="128"/>
      <c r="BPA137" s="128"/>
      <c r="BPB137" s="128"/>
      <c r="BPC137" s="128"/>
      <c r="BPD137" s="128"/>
      <c r="BPE137" s="128"/>
      <c r="BPF137" s="128"/>
      <c r="BPG137" s="128"/>
      <c r="BPH137" s="128"/>
      <c r="BPI137" s="128"/>
      <c r="BYI137" s="128"/>
      <c r="BYJ137" s="128"/>
      <c r="BYR137" s="128"/>
      <c r="BYS137" s="128"/>
      <c r="BYT137" s="128"/>
      <c r="BYU137" s="128"/>
      <c r="BYV137" s="128"/>
      <c r="BYW137" s="128"/>
      <c r="BYX137" s="128"/>
      <c r="BYY137" s="128"/>
      <c r="BYZ137" s="128"/>
      <c r="BZA137" s="128"/>
      <c r="BZB137" s="128"/>
      <c r="BZC137" s="128"/>
      <c r="BZD137" s="128"/>
      <c r="BZE137" s="128"/>
      <c r="CIE137" s="128"/>
      <c r="CIF137" s="128"/>
      <c r="CIN137" s="128"/>
      <c r="CIO137" s="128"/>
      <c r="CIP137" s="128"/>
      <c r="CIQ137" s="128"/>
      <c r="CIR137" s="128"/>
      <c r="CIS137" s="128"/>
      <c r="CIT137" s="128"/>
      <c r="CIU137" s="128"/>
      <c r="CIV137" s="128"/>
      <c r="CIW137" s="128"/>
      <c r="CIX137" s="128"/>
      <c r="CIY137" s="128"/>
      <c r="CIZ137" s="128"/>
      <c r="CJA137" s="128"/>
      <c r="CSA137" s="128"/>
      <c r="CSB137" s="128"/>
      <c r="CSJ137" s="128"/>
      <c r="CSK137" s="128"/>
      <c r="CSL137" s="128"/>
      <c r="CSM137" s="128"/>
      <c r="CSN137" s="128"/>
      <c r="CSO137" s="128"/>
      <c r="CSP137" s="128"/>
      <c r="CSQ137" s="128"/>
      <c r="CSR137" s="128"/>
      <c r="CSS137" s="128"/>
      <c r="CST137" s="128"/>
      <c r="CSU137" s="128"/>
      <c r="CSV137" s="128"/>
      <c r="CSW137" s="128"/>
      <c r="DBW137" s="128"/>
      <c r="DBX137" s="128"/>
      <c r="DCF137" s="128"/>
      <c r="DCG137" s="128"/>
      <c r="DCH137" s="128"/>
      <c r="DCI137" s="128"/>
      <c r="DCJ137" s="128"/>
      <c r="DCK137" s="128"/>
      <c r="DCL137" s="128"/>
      <c r="DCM137" s="128"/>
      <c r="DCN137" s="128"/>
      <c r="DCO137" s="128"/>
      <c r="DCP137" s="128"/>
      <c r="DCQ137" s="128"/>
      <c r="DCR137" s="128"/>
      <c r="DCS137" s="128"/>
      <c r="DLS137" s="128"/>
      <c r="DLT137" s="128"/>
      <c r="DMB137" s="128"/>
      <c r="DMC137" s="128"/>
      <c r="DMD137" s="128"/>
      <c r="DME137" s="128"/>
      <c r="DMF137" s="128"/>
      <c r="DMG137" s="128"/>
      <c r="DMH137" s="128"/>
      <c r="DMI137" s="128"/>
      <c r="DMJ137" s="128"/>
      <c r="DMK137" s="128"/>
      <c r="DML137" s="128"/>
      <c r="DMM137" s="128"/>
      <c r="DMN137" s="128"/>
      <c r="DMO137" s="128"/>
      <c r="DVO137" s="128"/>
      <c r="DVP137" s="128"/>
      <c r="DVX137" s="128"/>
      <c r="DVY137" s="128"/>
      <c r="DVZ137" s="128"/>
      <c r="DWA137" s="128"/>
      <c r="DWB137" s="128"/>
      <c r="DWC137" s="128"/>
      <c r="DWD137" s="128"/>
      <c r="DWE137" s="128"/>
      <c r="DWF137" s="128"/>
      <c r="DWG137" s="128"/>
      <c r="DWH137" s="128"/>
      <c r="DWI137" s="128"/>
      <c r="DWJ137" s="128"/>
      <c r="DWK137" s="128"/>
      <c r="EFK137" s="128"/>
      <c r="EFL137" s="128"/>
      <c r="EFT137" s="128"/>
      <c r="EFU137" s="128"/>
      <c r="EFV137" s="128"/>
      <c r="EFW137" s="128"/>
      <c r="EFX137" s="128"/>
      <c r="EFY137" s="128"/>
      <c r="EFZ137" s="128"/>
      <c r="EGA137" s="128"/>
      <c r="EGB137" s="128"/>
      <c r="EGC137" s="128"/>
      <c r="EGD137" s="128"/>
      <c r="EGE137" s="128"/>
      <c r="EGF137" s="128"/>
      <c r="EGG137" s="128"/>
      <c r="EPG137" s="128"/>
      <c r="EPH137" s="128"/>
      <c r="EPP137" s="128"/>
      <c r="EPQ137" s="128"/>
      <c r="EPR137" s="128"/>
      <c r="EPS137" s="128"/>
      <c r="EPT137" s="128"/>
      <c r="EPU137" s="128"/>
      <c r="EPV137" s="128"/>
      <c r="EPW137" s="128"/>
      <c r="EPX137" s="128"/>
      <c r="EPY137" s="128"/>
      <c r="EPZ137" s="128"/>
      <c r="EQA137" s="128"/>
      <c r="EQB137" s="128"/>
      <c r="EQC137" s="128"/>
      <c r="EZC137" s="128"/>
      <c r="EZD137" s="128"/>
      <c r="EZL137" s="128"/>
      <c r="EZM137" s="128"/>
      <c r="EZN137" s="128"/>
      <c r="EZO137" s="128"/>
      <c r="EZP137" s="128"/>
      <c r="EZQ137" s="128"/>
      <c r="EZR137" s="128"/>
      <c r="EZS137" s="128"/>
      <c r="EZT137" s="128"/>
      <c r="EZU137" s="128"/>
      <c r="EZV137" s="128"/>
      <c r="EZW137" s="128"/>
      <c r="EZX137" s="128"/>
      <c r="EZY137" s="128"/>
      <c r="FIY137" s="128"/>
      <c r="FIZ137" s="128"/>
      <c r="FJH137" s="128"/>
      <c r="FJI137" s="128"/>
      <c r="FJJ137" s="128"/>
      <c r="FJK137" s="128"/>
      <c r="FJL137" s="128"/>
      <c r="FJM137" s="128"/>
      <c r="FJN137" s="128"/>
      <c r="FJO137" s="128"/>
      <c r="FJP137" s="128"/>
      <c r="FJQ137" s="128"/>
      <c r="FJR137" s="128"/>
      <c r="FJS137" s="128"/>
      <c r="FJT137" s="128"/>
      <c r="FJU137" s="128"/>
      <c r="FSU137" s="128"/>
      <c r="FSV137" s="128"/>
      <c r="FTD137" s="128"/>
      <c r="FTE137" s="128"/>
      <c r="FTF137" s="128"/>
      <c r="FTG137" s="128"/>
      <c r="FTH137" s="128"/>
      <c r="FTI137" s="128"/>
      <c r="FTJ137" s="128"/>
      <c r="FTK137" s="128"/>
      <c r="FTL137" s="128"/>
      <c r="FTM137" s="128"/>
      <c r="FTN137" s="128"/>
      <c r="FTO137" s="128"/>
      <c r="FTP137" s="128"/>
      <c r="FTQ137" s="128"/>
      <c r="GCQ137" s="128"/>
      <c r="GCR137" s="128"/>
      <c r="GCZ137" s="128"/>
      <c r="GDA137" s="128"/>
      <c r="GDB137" s="128"/>
      <c r="GDC137" s="128"/>
      <c r="GDD137" s="128"/>
      <c r="GDE137" s="128"/>
      <c r="GDF137" s="128"/>
      <c r="GDG137" s="128"/>
      <c r="GDH137" s="128"/>
      <c r="GDI137" s="128"/>
      <c r="GDJ137" s="128"/>
      <c r="GDK137" s="128"/>
      <c r="GDL137" s="128"/>
      <c r="GDM137" s="128"/>
      <c r="GMM137" s="128"/>
      <c r="GMN137" s="128"/>
      <c r="GMV137" s="128"/>
      <c r="GMW137" s="128"/>
      <c r="GMX137" s="128"/>
      <c r="GMY137" s="128"/>
      <c r="GMZ137" s="128"/>
      <c r="GNA137" s="128"/>
      <c r="GNB137" s="128"/>
      <c r="GNC137" s="128"/>
      <c r="GND137" s="128"/>
      <c r="GNE137" s="128"/>
      <c r="GNF137" s="128"/>
      <c r="GNG137" s="128"/>
      <c r="GNH137" s="128"/>
      <c r="GNI137" s="128"/>
      <c r="GWI137" s="128"/>
      <c r="GWJ137" s="128"/>
      <c r="GWR137" s="128"/>
      <c r="GWS137" s="128"/>
      <c r="GWT137" s="128"/>
      <c r="GWU137" s="128"/>
      <c r="GWV137" s="128"/>
      <c r="GWW137" s="128"/>
      <c r="GWX137" s="128"/>
      <c r="GWY137" s="128"/>
      <c r="GWZ137" s="128"/>
      <c r="GXA137" s="128"/>
      <c r="GXB137" s="128"/>
      <c r="GXC137" s="128"/>
      <c r="GXD137" s="128"/>
      <c r="GXE137" s="128"/>
      <c r="HGE137" s="128"/>
      <c r="HGF137" s="128"/>
      <c r="HGN137" s="128"/>
      <c r="HGO137" s="128"/>
      <c r="HGP137" s="128"/>
      <c r="HGQ137" s="128"/>
      <c r="HGR137" s="128"/>
      <c r="HGS137" s="128"/>
      <c r="HGT137" s="128"/>
      <c r="HGU137" s="128"/>
      <c r="HGV137" s="128"/>
      <c r="HGW137" s="128"/>
      <c r="HGX137" s="128"/>
      <c r="HGY137" s="128"/>
      <c r="HGZ137" s="128"/>
      <c r="HHA137" s="128"/>
      <c r="HQA137" s="128"/>
      <c r="HQB137" s="128"/>
      <c r="HQJ137" s="128"/>
      <c r="HQK137" s="128"/>
      <c r="HQL137" s="128"/>
      <c r="HQM137" s="128"/>
      <c r="HQN137" s="128"/>
      <c r="HQO137" s="128"/>
      <c r="HQP137" s="128"/>
      <c r="HQQ137" s="128"/>
      <c r="HQR137" s="128"/>
      <c r="HQS137" s="128"/>
      <c r="HQT137" s="128"/>
      <c r="HQU137" s="128"/>
      <c r="HQV137" s="128"/>
      <c r="HQW137" s="128"/>
      <c r="HZW137" s="128"/>
      <c r="HZX137" s="128"/>
      <c r="IAF137" s="128"/>
      <c r="IAG137" s="128"/>
      <c r="IAH137" s="128"/>
      <c r="IAI137" s="128"/>
      <c r="IAJ137" s="128"/>
      <c r="IAK137" s="128"/>
      <c r="IAL137" s="128"/>
      <c r="IAM137" s="128"/>
      <c r="IAN137" s="128"/>
      <c r="IAO137" s="128"/>
      <c r="IAP137" s="128"/>
      <c r="IAQ137" s="128"/>
      <c r="IAR137" s="128"/>
      <c r="IAS137" s="128"/>
      <c r="IJS137" s="128"/>
      <c r="IJT137" s="128"/>
      <c r="IKB137" s="128"/>
      <c r="IKC137" s="128"/>
      <c r="IKD137" s="128"/>
      <c r="IKE137" s="128"/>
      <c r="IKF137" s="128"/>
      <c r="IKG137" s="128"/>
      <c r="IKH137" s="128"/>
      <c r="IKI137" s="128"/>
      <c r="IKJ137" s="128"/>
      <c r="IKK137" s="128"/>
      <c r="IKL137" s="128"/>
      <c r="IKM137" s="128"/>
      <c r="IKN137" s="128"/>
      <c r="IKO137" s="128"/>
      <c r="ITO137" s="128"/>
      <c r="ITP137" s="128"/>
      <c r="ITX137" s="128"/>
      <c r="ITY137" s="128"/>
      <c r="ITZ137" s="128"/>
      <c r="IUA137" s="128"/>
      <c r="IUB137" s="128"/>
      <c r="IUC137" s="128"/>
      <c r="IUD137" s="128"/>
      <c r="IUE137" s="128"/>
      <c r="IUF137" s="128"/>
      <c r="IUG137" s="128"/>
      <c r="IUH137" s="128"/>
      <c r="IUI137" s="128"/>
      <c r="IUJ137" s="128"/>
      <c r="IUK137" s="128"/>
      <c r="JDK137" s="128"/>
      <c r="JDL137" s="128"/>
      <c r="JDT137" s="128"/>
      <c r="JDU137" s="128"/>
      <c r="JDV137" s="128"/>
      <c r="JDW137" s="128"/>
      <c r="JDX137" s="128"/>
      <c r="JDY137" s="128"/>
      <c r="JDZ137" s="128"/>
      <c r="JEA137" s="128"/>
      <c r="JEB137" s="128"/>
      <c r="JEC137" s="128"/>
      <c r="JED137" s="128"/>
      <c r="JEE137" s="128"/>
      <c r="JEF137" s="128"/>
      <c r="JEG137" s="128"/>
      <c r="JNG137" s="128"/>
      <c r="JNH137" s="128"/>
      <c r="JNP137" s="128"/>
      <c r="JNQ137" s="128"/>
      <c r="JNR137" s="128"/>
      <c r="JNS137" s="128"/>
      <c r="JNT137" s="128"/>
      <c r="JNU137" s="128"/>
      <c r="JNV137" s="128"/>
      <c r="JNW137" s="128"/>
      <c r="JNX137" s="128"/>
      <c r="JNY137" s="128"/>
      <c r="JNZ137" s="128"/>
      <c r="JOA137" s="128"/>
      <c r="JOB137" s="128"/>
      <c r="JOC137" s="128"/>
      <c r="JXC137" s="128"/>
      <c r="JXD137" s="128"/>
      <c r="JXL137" s="128"/>
      <c r="JXM137" s="128"/>
      <c r="JXN137" s="128"/>
      <c r="JXO137" s="128"/>
      <c r="JXP137" s="128"/>
      <c r="JXQ137" s="128"/>
      <c r="JXR137" s="128"/>
      <c r="JXS137" s="128"/>
      <c r="JXT137" s="128"/>
      <c r="JXU137" s="128"/>
      <c r="JXV137" s="128"/>
      <c r="JXW137" s="128"/>
      <c r="JXX137" s="128"/>
      <c r="JXY137" s="128"/>
      <c r="KGY137" s="128"/>
      <c r="KGZ137" s="128"/>
      <c r="KHH137" s="128"/>
      <c r="KHI137" s="128"/>
      <c r="KHJ137" s="128"/>
      <c r="KHK137" s="128"/>
      <c r="KHL137" s="128"/>
      <c r="KHM137" s="128"/>
      <c r="KHN137" s="128"/>
      <c r="KHO137" s="128"/>
      <c r="KHP137" s="128"/>
      <c r="KHQ137" s="128"/>
      <c r="KHR137" s="128"/>
      <c r="KHS137" s="128"/>
      <c r="KHT137" s="128"/>
      <c r="KHU137" s="128"/>
      <c r="KQU137" s="128"/>
      <c r="KQV137" s="128"/>
      <c r="KRD137" s="128"/>
      <c r="KRE137" s="128"/>
      <c r="KRF137" s="128"/>
      <c r="KRG137" s="128"/>
      <c r="KRH137" s="128"/>
      <c r="KRI137" s="128"/>
      <c r="KRJ137" s="128"/>
      <c r="KRK137" s="128"/>
      <c r="KRL137" s="128"/>
      <c r="KRM137" s="128"/>
      <c r="KRN137" s="128"/>
      <c r="KRO137" s="128"/>
      <c r="KRP137" s="128"/>
      <c r="KRQ137" s="128"/>
      <c r="LAQ137" s="128"/>
      <c r="LAR137" s="128"/>
      <c r="LAZ137" s="128"/>
      <c r="LBA137" s="128"/>
      <c r="LBB137" s="128"/>
      <c r="LBC137" s="128"/>
      <c r="LBD137" s="128"/>
      <c r="LBE137" s="128"/>
      <c r="LBF137" s="128"/>
      <c r="LBG137" s="128"/>
      <c r="LBH137" s="128"/>
      <c r="LBI137" s="128"/>
      <c r="LBJ137" s="128"/>
      <c r="LBK137" s="128"/>
      <c r="LBL137" s="128"/>
      <c r="LBM137" s="128"/>
      <c r="LKM137" s="128"/>
      <c r="LKN137" s="128"/>
      <c r="LKV137" s="128"/>
      <c r="LKW137" s="128"/>
      <c r="LKX137" s="128"/>
      <c r="LKY137" s="128"/>
      <c r="LKZ137" s="128"/>
      <c r="LLA137" s="128"/>
      <c r="LLB137" s="128"/>
      <c r="LLC137" s="128"/>
      <c r="LLD137" s="128"/>
      <c r="LLE137" s="128"/>
      <c r="LLF137" s="128"/>
      <c r="LLG137" s="128"/>
      <c r="LLH137" s="128"/>
      <c r="LLI137" s="128"/>
      <c r="LUI137" s="128"/>
      <c r="LUJ137" s="128"/>
      <c r="LUR137" s="128"/>
      <c r="LUS137" s="128"/>
      <c r="LUT137" s="128"/>
      <c r="LUU137" s="128"/>
      <c r="LUV137" s="128"/>
      <c r="LUW137" s="128"/>
      <c r="LUX137" s="128"/>
      <c r="LUY137" s="128"/>
      <c r="LUZ137" s="128"/>
      <c r="LVA137" s="128"/>
      <c r="LVB137" s="128"/>
      <c r="LVC137" s="128"/>
      <c r="LVD137" s="128"/>
      <c r="LVE137" s="128"/>
      <c r="MEE137" s="128"/>
      <c r="MEF137" s="128"/>
      <c r="MEN137" s="128"/>
      <c r="MEO137" s="128"/>
      <c r="MEP137" s="128"/>
      <c r="MEQ137" s="128"/>
      <c r="MER137" s="128"/>
      <c r="MES137" s="128"/>
      <c r="MET137" s="128"/>
      <c r="MEU137" s="128"/>
      <c r="MEV137" s="128"/>
      <c r="MEW137" s="128"/>
      <c r="MEX137" s="128"/>
      <c r="MEY137" s="128"/>
      <c r="MEZ137" s="128"/>
      <c r="MFA137" s="128"/>
      <c r="MOA137" s="128"/>
      <c r="MOB137" s="128"/>
      <c r="MOJ137" s="128"/>
      <c r="MOK137" s="128"/>
      <c r="MOL137" s="128"/>
      <c r="MOM137" s="128"/>
      <c r="MON137" s="128"/>
      <c r="MOO137" s="128"/>
      <c r="MOP137" s="128"/>
      <c r="MOQ137" s="128"/>
      <c r="MOR137" s="128"/>
      <c r="MOS137" s="128"/>
      <c r="MOT137" s="128"/>
      <c r="MOU137" s="128"/>
      <c r="MOV137" s="128"/>
      <c r="MOW137" s="128"/>
      <c r="MXW137" s="128"/>
      <c r="MXX137" s="128"/>
      <c r="MYF137" s="128"/>
      <c r="MYG137" s="128"/>
      <c r="MYH137" s="128"/>
      <c r="MYI137" s="128"/>
      <c r="MYJ137" s="128"/>
      <c r="MYK137" s="128"/>
      <c r="MYL137" s="128"/>
      <c r="MYM137" s="128"/>
      <c r="MYN137" s="128"/>
      <c r="MYO137" s="128"/>
      <c r="MYP137" s="128"/>
      <c r="MYQ137" s="128"/>
      <c r="MYR137" s="128"/>
      <c r="MYS137" s="128"/>
      <c r="NHS137" s="128"/>
      <c r="NHT137" s="128"/>
      <c r="NIB137" s="128"/>
      <c r="NIC137" s="128"/>
      <c r="NID137" s="128"/>
      <c r="NIE137" s="128"/>
      <c r="NIF137" s="128"/>
      <c r="NIG137" s="128"/>
      <c r="NIH137" s="128"/>
      <c r="NII137" s="128"/>
      <c r="NIJ137" s="128"/>
      <c r="NIK137" s="128"/>
      <c r="NIL137" s="128"/>
      <c r="NIM137" s="128"/>
      <c r="NIN137" s="128"/>
      <c r="NIO137" s="128"/>
      <c r="NRO137" s="128"/>
      <c r="NRP137" s="128"/>
      <c r="NRX137" s="128"/>
      <c r="NRY137" s="128"/>
      <c r="NRZ137" s="128"/>
      <c r="NSA137" s="128"/>
      <c r="NSB137" s="128"/>
      <c r="NSC137" s="128"/>
      <c r="NSD137" s="128"/>
      <c r="NSE137" s="128"/>
      <c r="NSF137" s="128"/>
      <c r="NSG137" s="128"/>
      <c r="NSH137" s="128"/>
      <c r="NSI137" s="128"/>
      <c r="NSJ137" s="128"/>
      <c r="NSK137" s="128"/>
      <c r="OBK137" s="128"/>
      <c r="OBL137" s="128"/>
      <c r="OBT137" s="128"/>
      <c r="OBU137" s="128"/>
      <c r="OBV137" s="128"/>
      <c r="OBW137" s="128"/>
      <c r="OBX137" s="128"/>
      <c r="OBY137" s="128"/>
      <c r="OBZ137" s="128"/>
      <c r="OCA137" s="128"/>
      <c r="OCB137" s="128"/>
      <c r="OCC137" s="128"/>
      <c r="OCD137" s="128"/>
      <c r="OCE137" s="128"/>
      <c r="OCF137" s="128"/>
      <c r="OCG137" s="128"/>
      <c r="OLG137" s="128"/>
      <c r="OLH137" s="128"/>
      <c r="OLP137" s="128"/>
      <c r="OLQ137" s="128"/>
      <c r="OLR137" s="128"/>
      <c r="OLS137" s="128"/>
      <c r="OLT137" s="128"/>
      <c r="OLU137" s="128"/>
      <c r="OLV137" s="128"/>
      <c r="OLW137" s="128"/>
      <c r="OLX137" s="128"/>
      <c r="OLY137" s="128"/>
      <c r="OLZ137" s="128"/>
      <c r="OMA137" s="128"/>
      <c r="OMB137" s="128"/>
      <c r="OMC137" s="128"/>
      <c r="OVC137" s="128"/>
      <c r="OVD137" s="128"/>
      <c r="OVL137" s="128"/>
      <c r="OVM137" s="128"/>
      <c r="OVN137" s="128"/>
      <c r="OVO137" s="128"/>
      <c r="OVP137" s="128"/>
      <c r="OVQ137" s="128"/>
      <c r="OVR137" s="128"/>
      <c r="OVS137" s="128"/>
      <c r="OVT137" s="128"/>
      <c r="OVU137" s="128"/>
      <c r="OVV137" s="128"/>
      <c r="OVW137" s="128"/>
      <c r="OVX137" s="128"/>
      <c r="OVY137" s="128"/>
      <c r="PEY137" s="128"/>
      <c r="PEZ137" s="128"/>
      <c r="PFH137" s="128"/>
      <c r="PFI137" s="128"/>
      <c r="PFJ137" s="128"/>
      <c r="PFK137" s="128"/>
      <c r="PFL137" s="128"/>
      <c r="PFM137" s="128"/>
      <c r="PFN137" s="128"/>
      <c r="PFO137" s="128"/>
      <c r="PFP137" s="128"/>
      <c r="PFQ137" s="128"/>
      <c r="PFR137" s="128"/>
      <c r="PFS137" s="128"/>
      <c r="PFT137" s="128"/>
      <c r="PFU137" s="128"/>
      <c r="POU137" s="128"/>
      <c r="POV137" s="128"/>
      <c r="PPD137" s="128"/>
      <c r="PPE137" s="128"/>
      <c r="PPF137" s="128"/>
      <c r="PPG137" s="128"/>
      <c r="PPH137" s="128"/>
      <c r="PPI137" s="128"/>
      <c r="PPJ137" s="128"/>
      <c r="PPK137" s="128"/>
      <c r="PPL137" s="128"/>
      <c r="PPM137" s="128"/>
      <c r="PPN137" s="128"/>
      <c r="PPO137" s="128"/>
      <c r="PPP137" s="128"/>
      <c r="PPQ137" s="128"/>
      <c r="PYQ137" s="128"/>
      <c r="PYR137" s="128"/>
      <c r="PYZ137" s="128"/>
      <c r="PZA137" s="128"/>
      <c r="PZB137" s="128"/>
      <c r="PZC137" s="128"/>
      <c r="PZD137" s="128"/>
      <c r="PZE137" s="128"/>
      <c r="PZF137" s="128"/>
      <c r="PZG137" s="128"/>
      <c r="PZH137" s="128"/>
      <c r="PZI137" s="128"/>
      <c r="PZJ137" s="128"/>
      <c r="PZK137" s="128"/>
      <c r="PZL137" s="128"/>
      <c r="PZM137" s="128"/>
      <c r="QIM137" s="128"/>
      <c r="QIN137" s="128"/>
      <c r="QIV137" s="128"/>
      <c r="QIW137" s="128"/>
      <c r="QIX137" s="128"/>
      <c r="QIY137" s="128"/>
      <c r="QIZ137" s="128"/>
      <c r="QJA137" s="128"/>
      <c r="QJB137" s="128"/>
      <c r="QJC137" s="128"/>
      <c r="QJD137" s="128"/>
      <c r="QJE137" s="128"/>
      <c r="QJF137" s="128"/>
      <c r="QJG137" s="128"/>
      <c r="QJH137" s="128"/>
      <c r="QJI137" s="128"/>
      <c r="QSI137" s="128"/>
      <c r="QSJ137" s="128"/>
      <c r="QSR137" s="128"/>
      <c r="QSS137" s="128"/>
      <c r="QST137" s="128"/>
      <c r="QSU137" s="128"/>
      <c r="QSV137" s="128"/>
      <c r="QSW137" s="128"/>
      <c r="QSX137" s="128"/>
      <c r="QSY137" s="128"/>
      <c r="QSZ137" s="128"/>
      <c r="QTA137" s="128"/>
      <c r="QTB137" s="128"/>
      <c r="QTC137" s="128"/>
      <c r="QTD137" s="128"/>
      <c r="QTE137" s="128"/>
      <c r="RCE137" s="128"/>
      <c r="RCF137" s="128"/>
      <c r="RCN137" s="128"/>
      <c r="RCO137" s="128"/>
      <c r="RCP137" s="128"/>
      <c r="RCQ137" s="128"/>
      <c r="RCR137" s="128"/>
      <c r="RCS137" s="128"/>
      <c r="RCT137" s="128"/>
      <c r="RCU137" s="128"/>
      <c r="RCV137" s="128"/>
      <c r="RCW137" s="128"/>
      <c r="RCX137" s="128"/>
      <c r="RCY137" s="128"/>
      <c r="RCZ137" s="128"/>
      <c r="RDA137" s="128"/>
      <c r="RMA137" s="128"/>
      <c r="RMB137" s="128"/>
      <c r="RMJ137" s="128"/>
      <c r="RMK137" s="128"/>
      <c r="RML137" s="128"/>
      <c r="RMM137" s="128"/>
      <c r="RMN137" s="128"/>
      <c r="RMO137" s="128"/>
      <c r="RMP137" s="128"/>
      <c r="RMQ137" s="128"/>
      <c r="RMR137" s="128"/>
      <c r="RMS137" s="128"/>
      <c r="RMT137" s="128"/>
      <c r="RMU137" s="128"/>
      <c r="RMV137" s="128"/>
      <c r="RMW137" s="128"/>
      <c r="RVW137" s="128"/>
      <c r="RVX137" s="128"/>
      <c r="RWF137" s="128"/>
      <c r="RWG137" s="128"/>
      <c r="RWH137" s="128"/>
      <c r="RWI137" s="128"/>
      <c r="RWJ137" s="128"/>
      <c r="RWK137" s="128"/>
      <c r="RWL137" s="128"/>
      <c r="RWM137" s="128"/>
      <c r="RWN137" s="128"/>
      <c r="RWO137" s="128"/>
      <c r="RWP137" s="128"/>
      <c r="RWQ137" s="128"/>
      <c r="RWR137" s="128"/>
      <c r="RWS137" s="128"/>
      <c r="SFS137" s="128"/>
      <c r="SFT137" s="128"/>
      <c r="SGB137" s="128"/>
      <c r="SGC137" s="128"/>
      <c r="SGD137" s="128"/>
      <c r="SGE137" s="128"/>
      <c r="SGF137" s="128"/>
      <c r="SGG137" s="128"/>
      <c r="SGH137" s="128"/>
      <c r="SGI137" s="128"/>
      <c r="SGJ137" s="128"/>
      <c r="SGK137" s="128"/>
      <c r="SGL137" s="128"/>
      <c r="SGM137" s="128"/>
      <c r="SGN137" s="128"/>
      <c r="SGO137" s="128"/>
      <c r="SPO137" s="128"/>
      <c r="SPP137" s="128"/>
      <c r="SPX137" s="128"/>
      <c r="SPY137" s="128"/>
      <c r="SPZ137" s="128"/>
      <c r="SQA137" s="128"/>
      <c r="SQB137" s="128"/>
      <c r="SQC137" s="128"/>
      <c r="SQD137" s="128"/>
      <c r="SQE137" s="128"/>
      <c r="SQF137" s="128"/>
      <c r="SQG137" s="128"/>
      <c r="SQH137" s="128"/>
      <c r="SQI137" s="128"/>
      <c r="SQJ137" s="128"/>
      <c r="SQK137" s="128"/>
      <c r="SZK137" s="128"/>
      <c r="SZL137" s="128"/>
      <c r="SZT137" s="128"/>
      <c r="SZU137" s="128"/>
      <c r="SZV137" s="128"/>
      <c r="SZW137" s="128"/>
      <c r="SZX137" s="128"/>
      <c r="SZY137" s="128"/>
      <c r="SZZ137" s="128"/>
      <c r="TAA137" s="128"/>
      <c r="TAB137" s="128"/>
      <c r="TAC137" s="128"/>
      <c r="TAD137" s="128"/>
      <c r="TAE137" s="128"/>
      <c r="TAF137" s="128"/>
      <c r="TAG137" s="128"/>
      <c r="TJG137" s="128"/>
      <c r="TJH137" s="128"/>
      <c r="TJP137" s="128"/>
      <c r="TJQ137" s="128"/>
      <c r="TJR137" s="128"/>
      <c r="TJS137" s="128"/>
      <c r="TJT137" s="128"/>
      <c r="TJU137" s="128"/>
      <c r="TJV137" s="128"/>
      <c r="TJW137" s="128"/>
      <c r="TJX137" s="128"/>
      <c r="TJY137" s="128"/>
      <c r="TJZ137" s="128"/>
      <c r="TKA137" s="128"/>
      <c r="TKB137" s="128"/>
      <c r="TKC137" s="128"/>
      <c r="TTC137" s="128"/>
      <c r="TTD137" s="128"/>
      <c r="TTL137" s="128"/>
      <c r="TTM137" s="128"/>
      <c r="TTN137" s="128"/>
      <c r="TTO137" s="128"/>
      <c r="TTP137" s="128"/>
      <c r="TTQ137" s="128"/>
      <c r="TTR137" s="128"/>
      <c r="TTS137" s="128"/>
      <c r="TTT137" s="128"/>
      <c r="TTU137" s="128"/>
      <c r="TTV137" s="128"/>
      <c r="TTW137" s="128"/>
      <c r="TTX137" s="128"/>
      <c r="TTY137" s="128"/>
      <c r="UCY137" s="128"/>
      <c r="UCZ137" s="128"/>
      <c r="UDH137" s="128"/>
      <c r="UDI137" s="128"/>
      <c r="UDJ137" s="128"/>
      <c r="UDK137" s="128"/>
      <c r="UDL137" s="128"/>
      <c r="UDM137" s="128"/>
      <c r="UDN137" s="128"/>
      <c r="UDO137" s="128"/>
      <c r="UDP137" s="128"/>
      <c r="UDQ137" s="128"/>
      <c r="UDR137" s="128"/>
      <c r="UDS137" s="128"/>
      <c r="UDT137" s="128"/>
      <c r="UDU137" s="128"/>
      <c r="UMU137" s="128"/>
      <c r="UMV137" s="128"/>
      <c r="UND137" s="128"/>
      <c r="UNE137" s="128"/>
      <c r="UNF137" s="128"/>
      <c r="UNG137" s="128"/>
      <c r="UNH137" s="128"/>
      <c r="UNI137" s="128"/>
      <c r="UNJ137" s="128"/>
      <c r="UNK137" s="128"/>
      <c r="UNL137" s="128"/>
      <c r="UNM137" s="128"/>
      <c r="UNN137" s="128"/>
      <c r="UNO137" s="128"/>
      <c r="UNP137" s="128"/>
      <c r="UNQ137" s="128"/>
      <c r="UWQ137" s="128"/>
      <c r="UWR137" s="128"/>
      <c r="UWZ137" s="128"/>
      <c r="UXA137" s="128"/>
      <c r="UXB137" s="128"/>
      <c r="UXC137" s="128"/>
      <c r="UXD137" s="128"/>
      <c r="UXE137" s="128"/>
      <c r="UXF137" s="128"/>
      <c r="UXG137" s="128"/>
      <c r="UXH137" s="128"/>
      <c r="UXI137" s="128"/>
      <c r="UXJ137" s="128"/>
      <c r="UXK137" s="128"/>
      <c r="UXL137" s="128"/>
      <c r="UXM137" s="128"/>
      <c r="VGM137" s="128"/>
      <c r="VGN137" s="128"/>
      <c r="VGV137" s="128"/>
      <c r="VGW137" s="128"/>
      <c r="VGX137" s="128"/>
      <c r="VGY137" s="128"/>
      <c r="VGZ137" s="128"/>
      <c r="VHA137" s="128"/>
      <c r="VHB137" s="128"/>
      <c r="VHC137" s="128"/>
      <c r="VHD137" s="128"/>
      <c r="VHE137" s="128"/>
      <c r="VHF137" s="128"/>
      <c r="VHG137" s="128"/>
      <c r="VHH137" s="128"/>
      <c r="VHI137" s="128"/>
      <c r="VQI137" s="128"/>
      <c r="VQJ137" s="128"/>
      <c r="VQR137" s="128"/>
      <c r="VQS137" s="128"/>
      <c r="VQT137" s="128"/>
      <c r="VQU137" s="128"/>
      <c r="VQV137" s="128"/>
      <c r="VQW137" s="128"/>
      <c r="VQX137" s="128"/>
      <c r="VQY137" s="128"/>
      <c r="VQZ137" s="128"/>
      <c r="VRA137" s="128"/>
      <c r="VRB137" s="128"/>
      <c r="VRC137" s="128"/>
      <c r="VRD137" s="128"/>
      <c r="VRE137" s="128"/>
      <c r="WAE137" s="128"/>
      <c r="WAF137" s="128"/>
      <c r="WAN137" s="128"/>
      <c r="WAO137" s="128"/>
      <c r="WAP137" s="128"/>
      <c r="WAQ137" s="128"/>
      <c r="WAR137" s="128"/>
      <c r="WAS137" s="128"/>
      <c r="WAT137" s="128"/>
      <c r="WAU137" s="128"/>
      <c r="WAV137" s="128"/>
      <c r="WAW137" s="128"/>
      <c r="WAX137" s="128"/>
      <c r="WAY137" s="128"/>
      <c r="WAZ137" s="128"/>
      <c r="WBA137" s="128"/>
      <c r="WKA137" s="128"/>
      <c r="WKB137" s="128"/>
      <c r="WKJ137" s="128"/>
      <c r="WKK137" s="128"/>
      <c r="WKL137" s="128"/>
      <c r="WKM137" s="128"/>
      <c r="WKN137" s="128"/>
      <c r="WKO137" s="128"/>
      <c r="WKP137" s="128"/>
      <c r="WKQ137" s="128"/>
      <c r="WKR137" s="128"/>
      <c r="WKS137" s="128"/>
      <c r="WKT137" s="128"/>
      <c r="WKU137" s="128"/>
      <c r="WKV137" s="128"/>
      <c r="WKW137" s="128"/>
      <c r="WTW137" s="128"/>
      <c r="WTX137" s="128"/>
      <c r="WUF137" s="128"/>
      <c r="WUG137" s="128"/>
      <c r="WUH137" s="128"/>
      <c r="WUI137" s="128"/>
      <c r="WUJ137" s="128"/>
      <c r="WUK137" s="128"/>
      <c r="WUL137" s="128"/>
      <c r="WUM137" s="128"/>
      <c r="WUN137" s="128"/>
      <c r="WUO137" s="128"/>
      <c r="WUP137" s="128"/>
      <c r="WUQ137" s="128"/>
      <c r="WUR137" s="128"/>
      <c r="WUS137" s="128"/>
    </row>
    <row r="138" spans="1:1009 1243:2033 2267:3057 3291:4081 4315:5105 5339:6129 6363:7153 7387:8177 8411:9201 9435:10225 10459:11249 11483:12273 12507:13297 13531:14321 14555:15345 15579:16113" s="120" customFormat="1" ht="47.25" outlineLevel="1">
      <c r="A138" s="240"/>
      <c r="B138" s="293" t="s">
        <v>451</v>
      </c>
      <c r="C138" s="248"/>
      <c r="D138" s="258">
        <v>3410</v>
      </c>
      <c r="E138" s="257"/>
      <c r="F138" s="258">
        <v>3410</v>
      </c>
      <c r="G138" s="245">
        <v>0</v>
      </c>
      <c r="H138" s="229">
        <f t="shared" si="7"/>
        <v>0</v>
      </c>
      <c r="I138" s="247"/>
      <c r="J138" s="247"/>
      <c r="K138" s="247"/>
      <c r="L138" s="247"/>
      <c r="M138" s="238">
        <v>832</v>
      </c>
      <c r="HK138" s="129"/>
      <c r="HL138" s="129"/>
      <c r="HT138" s="129"/>
      <c r="HU138" s="129"/>
      <c r="HV138" s="129"/>
      <c r="HW138" s="129"/>
      <c r="HX138" s="129"/>
      <c r="HY138" s="129"/>
      <c r="HZ138" s="129"/>
      <c r="IA138" s="129"/>
      <c r="IB138" s="129"/>
      <c r="IC138" s="129"/>
      <c r="ID138" s="129"/>
      <c r="IE138" s="129"/>
      <c r="IF138" s="129"/>
      <c r="IG138" s="129"/>
      <c r="RG138" s="129"/>
      <c r="RH138" s="129"/>
      <c r="RP138" s="129"/>
      <c r="RQ138" s="129"/>
      <c r="RR138" s="129"/>
      <c r="RS138" s="129"/>
      <c r="RT138" s="129"/>
      <c r="RU138" s="129"/>
      <c r="RV138" s="129"/>
      <c r="RW138" s="129"/>
      <c r="RX138" s="129"/>
      <c r="RY138" s="129"/>
      <c r="RZ138" s="129"/>
      <c r="SA138" s="129"/>
      <c r="SB138" s="129"/>
      <c r="SC138" s="129"/>
      <c r="ABC138" s="129"/>
      <c r="ABD138" s="129"/>
      <c r="ABL138" s="129"/>
      <c r="ABM138" s="129"/>
      <c r="ABN138" s="129"/>
      <c r="ABO138" s="129"/>
      <c r="ABP138" s="129"/>
      <c r="ABQ138" s="129"/>
      <c r="ABR138" s="129"/>
      <c r="ABS138" s="129"/>
      <c r="ABT138" s="129"/>
      <c r="ABU138" s="129"/>
      <c r="ABV138" s="129"/>
      <c r="ABW138" s="129"/>
      <c r="ABX138" s="129"/>
      <c r="ABY138" s="129"/>
      <c r="AKY138" s="129"/>
      <c r="AKZ138" s="129"/>
      <c r="ALH138" s="129"/>
      <c r="ALI138" s="129"/>
      <c r="ALJ138" s="129"/>
      <c r="ALK138" s="129"/>
      <c r="ALL138" s="129"/>
      <c r="ALM138" s="129"/>
      <c r="ALN138" s="129"/>
      <c r="ALO138" s="129"/>
      <c r="ALP138" s="129"/>
      <c r="ALQ138" s="129"/>
      <c r="ALR138" s="129"/>
      <c r="ALS138" s="129"/>
      <c r="ALT138" s="129"/>
      <c r="ALU138" s="129"/>
      <c r="AUU138" s="129"/>
      <c r="AUV138" s="129"/>
      <c r="AVD138" s="129"/>
      <c r="AVE138" s="129"/>
      <c r="AVF138" s="129"/>
      <c r="AVG138" s="129"/>
      <c r="AVH138" s="129"/>
      <c r="AVI138" s="129"/>
      <c r="AVJ138" s="129"/>
      <c r="AVK138" s="129"/>
      <c r="AVL138" s="129"/>
      <c r="AVM138" s="129"/>
      <c r="AVN138" s="129"/>
      <c r="AVO138" s="129"/>
      <c r="AVP138" s="129"/>
      <c r="AVQ138" s="129"/>
      <c r="BEQ138" s="129"/>
      <c r="BER138" s="129"/>
      <c r="BEZ138" s="129"/>
      <c r="BFA138" s="129"/>
      <c r="BFB138" s="129"/>
      <c r="BFC138" s="129"/>
      <c r="BFD138" s="129"/>
      <c r="BFE138" s="129"/>
      <c r="BFF138" s="129"/>
      <c r="BFG138" s="129"/>
      <c r="BFH138" s="129"/>
      <c r="BFI138" s="129"/>
      <c r="BFJ138" s="129"/>
      <c r="BFK138" s="129"/>
      <c r="BFL138" s="129"/>
      <c r="BFM138" s="129"/>
      <c r="BOM138" s="129"/>
      <c r="BON138" s="129"/>
      <c r="BOV138" s="129"/>
      <c r="BOW138" s="129"/>
      <c r="BOX138" s="129"/>
      <c r="BOY138" s="129"/>
      <c r="BOZ138" s="129"/>
      <c r="BPA138" s="129"/>
      <c r="BPB138" s="129"/>
      <c r="BPC138" s="129"/>
      <c r="BPD138" s="129"/>
      <c r="BPE138" s="129"/>
      <c r="BPF138" s="129"/>
      <c r="BPG138" s="129"/>
      <c r="BPH138" s="129"/>
      <c r="BPI138" s="129"/>
      <c r="BYI138" s="129"/>
      <c r="BYJ138" s="129"/>
      <c r="BYR138" s="129"/>
      <c r="BYS138" s="129"/>
      <c r="BYT138" s="129"/>
      <c r="BYU138" s="129"/>
      <c r="BYV138" s="129"/>
      <c r="BYW138" s="129"/>
      <c r="BYX138" s="129"/>
      <c r="BYY138" s="129"/>
      <c r="BYZ138" s="129"/>
      <c r="BZA138" s="129"/>
      <c r="BZB138" s="129"/>
      <c r="BZC138" s="129"/>
      <c r="BZD138" s="129"/>
      <c r="BZE138" s="129"/>
      <c r="CIE138" s="129"/>
      <c r="CIF138" s="129"/>
      <c r="CIN138" s="129"/>
      <c r="CIO138" s="129"/>
      <c r="CIP138" s="129"/>
      <c r="CIQ138" s="129"/>
      <c r="CIR138" s="129"/>
      <c r="CIS138" s="129"/>
      <c r="CIT138" s="129"/>
      <c r="CIU138" s="129"/>
      <c r="CIV138" s="129"/>
      <c r="CIW138" s="129"/>
      <c r="CIX138" s="129"/>
      <c r="CIY138" s="129"/>
      <c r="CIZ138" s="129"/>
      <c r="CJA138" s="129"/>
      <c r="CSA138" s="129"/>
      <c r="CSB138" s="129"/>
      <c r="CSJ138" s="129"/>
      <c r="CSK138" s="129"/>
      <c r="CSL138" s="129"/>
      <c r="CSM138" s="129"/>
      <c r="CSN138" s="129"/>
      <c r="CSO138" s="129"/>
      <c r="CSP138" s="129"/>
      <c r="CSQ138" s="129"/>
      <c r="CSR138" s="129"/>
      <c r="CSS138" s="129"/>
      <c r="CST138" s="129"/>
      <c r="CSU138" s="129"/>
      <c r="CSV138" s="129"/>
      <c r="CSW138" s="129"/>
      <c r="DBW138" s="129"/>
      <c r="DBX138" s="129"/>
      <c r="DCF138" s="129"/>
      <c r="DCG138" s="129"/>
      <c r="DCH138" s="129"/>
      <c r="DCI138" s="129"/>
      <c r="DCJ138" s="129"/>
      <c r="DCK138" s="129"/>
      <c r="DCL138" s="129"/>
      <c r="DCM138" s="129"/>
      <c r="DCN138" s="129"/>
      <c r="DCO138" s="129"/>
      <c r="DCP138" s="129"/>
      <c r="DCQ138" s="129"/>
      <c r="DCR138" s="129"/>
      <c r="DCS138" s="129"/>
      <c r="DLS138" s="129"/>
      <c r="DLT138" s="129"/>
      <c r="DMB138" s="129"/>
      <c r="DMC138" s="129"/>
      <c r="DMD138" s="129"/>
      <c r="DME138" s="129"/>
      <c r="DMF138" s="129"/>
      <c r="DMG138" s="129"/>
      <c r="DMH138" s="129"/>
      <c r="DMI138" s="129"/>
      <c r="DMJ138" s="129"/>
      <c r="DMK138" s="129"/>
      <c r="DML138" s="129"/>
      <c r="DMM138" s="129"/>
      <c r="DMN138" s="129"/>
      <c r="DMO138" s="129"/>
      <c r="DVO138" s="129"/>
      <c r="DVP138" s="129"/>
      <c r="DVX138" s="129"/>
      <c r="DVY138" s="129"/>
      <c r="DVZ138" s="129"/>
      <c r="DWA138" s="129"/>
      <c r="DWB138" s="129"/>
      <c r="DWC138" s="129"/>
      <c r="DWD138" s="129"/>
      <c r="DWE138" s="129"/>
      <c r="DWF138" s="129"/>
      <c r="DWG138" s="129"/>
      <c r="DWH138" s="129"/>
      <c r="DWI138" s="129"/>
      <c r="DWJ138" s="129"/>
      <c r="DWK138" s="129"/>
      <c r="EFK138" s="129"/>
      <c r="EFL138" s="129"/>
      <c r="EFT138" s="129"/>
      <c r="EFU138" s="129"/>
      <c r="EFV138" s="129"/>
      <c r="EFW138" s="129"/>
      <c r="EFX138" s="129"/>
      <c r="EFY138" s="129"/>
      <c r="EFZ138" s="129"/>
      <c r="EGA138" s="129"/>
      <c r="EGB138" s="129"/>
      <c r="EGC138" s="129"/>
      <c r="EGD138" s="129"/>
      <c r="EGE138" s="129"/>
      <c r="EGF138" s="129"/>
      <c r="EGG138" s="129"/>
      <c r="EPG138" s="129"/>
      <c r="EPH138" s="129"/>
      <c r="EPP138" s="129"/>
      <c r="EPQ138" s="129"/>
      <c r="EPR138" s="129"/>
      <c r="EPS138" s="129"/>
      <c r="EPT138" s="129"/>
      <c r="EPU138" s="129"/>
      <c r="EPV138" s="129"/>
      <c r="EPW138" s="129"/>
      <c r="EPX138" s="129"/>
      <c r="EPY138" s="129"/>
      <c r="EPZ138" s="129"/>
      <c r="EQA138" s="129"/>
      <c r="EQB138" s="129"/>
      <c r="EQC138" s="129"/>
      <c r="EZC138" s="129"/>
      <c r="EZD138" s="129"/>
      <c r="EZL138" s="129"/>
      <c r="EZM138" s="129"/>
      <c r="EZN138" s="129"/>
      <c r="EZO138" s="129"/>
      <c r="EZP138" s="129"/>
      <c r="EZQ138" s="129"/>
      <c r="EZR138" s="129"/>
      <c r="EZS138" s="129"/>
      <c r="EZT138" s="129"/>
      <c r="EZU138" s="129"/>
      <c r="EZV138" s="129"/>
      <c r="EZW138" s="129"/>
      <c r="EZX138" s="129"/>
      <c r="EZY138" s="129"/>
      <c r="FIY138" s="129"/>
      <c r="FIZ138" s="129"/>
      <c r="FJH138" s="129"/>
      <c r="FJI138" s="129"/>
      <c r="FJJ138" s="129"/>
      <c r="FJK138" s="129"/>
      <c r="FJL138" s="129"/>
      <c r="FJM138" s="129"/>
      <c r="FJN138" s="129"/>
      <c r="FJO138" s="129"/>
      <c r="FJP138" s="129"/>
      <c r="FJQ138" s="129"/>
      <c r="FJR138" s="129"/>
      <c r="FJS138" s="129"/>
      <c r="FJT138" s="129"/>
      <c r="FJU138" s="129"/>
      <c r="FSU138" s="129"/>
      <c r="FSV138" s="129"/>
      <c r="FTD138" s="129"/>
      <c r="FTE138" s="129"/>
      <c r="FTF138" s="129"/>
      <c r="FTG138" s="129"/>
      <c r="FTH138" s="129"/>
      <c r="FTI138" s="129"/>
      <c r="FTJ138" s="129"/>
      <c r="FTK138" s="129"/>
      <c r="FTL138" s="129"/>
      <c r="FTM138" s="129"/>
      <c r="FTN138" s="129"/>
      <c r="FTO138" s="129"/>
      <c r="FTP138" s="129"/>
      <c r="FTQ138" s="129"/>
      <c r="GCQ138" s="129"/>
      <c r="GCR138" s="129"/>
      <c r="GCZ138" s="129"/>
      <c r="GDA138" s="129"/>
      <c r="GDB138" s="129"/>
      <c r="GDC138" s="129"/>
      <c r="GDD138" s="129"/>
      <c r="GDE138" s="129"/>
      <c r="GDF138" s="129"/>
      <c r="GDG138" s="129"/>
      <c r="GDH138" s="129"/>
      <c r="GDI138" s="129"/>
      <c r="GDJ138" s="129"/>
      <c r="GDK138" s="129"/>
      <c r="GDL138" s="129"/>
      <c r="GDM138" s="129"/>
      <c r="GMM138" s="129"/>
      <c r="GMN138" s="129"/>
      <c r="GMV138" s="129"/>
      <c r="GMW138" s="129"/>
      <c r="GMX138" s="129"/>
      <c r="GMY138" s="129"/>
      <c r="GMZ138" s="129"/>
      <c r="GNA138" s="129"/>
      <c r="GNB138" s="129"/>
      <c r="GNC138" s="129"/>
      <c r="GND138" s="129"/>
      <c r="GNE138" s="129"/>
      <c r="GNF138" s="129"/>
      <c r="GNG138" s="129"/>
      <c r="GNH138" s="129"/>
      <c r="GNI138" s="129"/>
      <c r="GWI138" s="129"/>
      <c r="GWJ138" s="129"/>
      <c r="GWR138" s="129"/>
      <c r="GWS138" s="129"/>
      <c r="GWT138" s="129"/>
      <c r="GWU138" s="129"/>
      <c r="GWV138" s="129"/>
      <c r="GWW138" s="129"/>
      <c r="GWX138" s="129"/>
      <c r="GWY138" s="129"/>
      <c r="GWZ138" s="129"/>
      <c r="GXA138" s="129"/>
      <c r="GXB138" s="129"/>
      <c r="GXC138" s="129"/>
      <c r="GXD138" s="129"/>
      <c r="GXE138" s="129"/>
      <c r="HGE138" s="129"/>
      <c r="HGF138" s="129"/>
      <c r="HGN138" s="129"/>
      <c r="HGO138" s="129"/>
      <c r="HGP138" s="129"/>
      <c r="HGQ138" s="129"/>
      <c r="HGR138" s="129"/>
      <c r="HGS138" s="129"/>
      <c r="HGT138" s="129"/>
      <c r="HGU138" s="129"/>
      <c r="HGV138" s="129"/>
      <c r="HGW138" s="129"/>
      <c r="HGX138" s="129"/>
      <c r="HGY138" s="129"/>
      <c r="HGZ138" s="129"/>
      <c r="HHA138" s="129"/>
      <c r="HQA138" s="129"/>
      <c r="HQB138" s="129"/>
      <c r="HQJ138" s="129"/>
      <c r="HQK138" s="129"/>
      <c r="HQL138" s="129"/>
      <c r="HQM138" s="129"/>
      <c r="HQN138" s="129"/>
      <c r="HQO138" s="129"/>
      <c r="HQP138" s="129"/>
      <c r="HQQ138" s="129"/>
      <c r="HQR138" s="129"/>
      <c r="HQS138" s="129"/>
      <c r="HQT138" s="129"/>
      <c r="HQU138" s="129"/>
      <c r="HQV138" s="129"/>
      <c r="HQW138" s="129"/>
      <c r="HZW138" s="129"/>
      <c r="HZX138" s="129"/>
      <c r="IAF138" s="129"/>
      <c r="IAG138" s="129"/>
      <c r="IAH138" s="129"/>
      <c r="IAI138" s="129"/>
      <c r="IAJ138" s="129"/>
      <c r="IAK138" s="129"/>
      <c r="IAL138" s="129"/>
      <c r="IAM138" s="129"/>
      <c r="IAN138" s="129"/>
      <c r="IAO138" s="129"/>
      <c r="IAP138" s="129"/>
      <c r="IAQ138" s="129"/>
      <c r="IAR138" s="129"/>
      <c r="IAS138" s="129"/>
      <c r="IJS138" s="129"/>
      <c r="IJT138" s="129"/>
      <c r="IKB138" s="129"/>
      <c r="IKC138" s="129"/>
      <c r="IKD138" s="129"/>
      <c r="IKE138" s="129"/>
      <c r="IKF138" s="129"/>
      <c r="IKG138" s="129"/>
      <c r="IKH138" s="129"/>
      <c r="IKI138" s="129"/>
      <c r="IKJ138" s="129"/>
      <c r="IKK138" s="129"/>
      <c r="IKL138" s="129"/>
      <c r="IKM138" s="129"/>
      <c r="IKN138" s="129"/>
      <c r="IKO138" s="129"/>
      <c r="ITO138" s="129"/>
      <c r="ITP138" s="129"/>
      <c r="ITX138" s="129"/>
      <c r="ITY138" s="129"/>
      <c r="ITZ138" s="129"/>
      <c r="IUA138" s="129"/>
      <c r="IUB138" s="129"/>
      <c r="IUC138" s="129"/>
      <c r="IUD138" s="129"/>
      <c r="IUE138" s="129"/>
      <c r="IUF138" s="129"/>
      <c r="IUG138" s="129"/>
      <c r="IUH138" s="129"/>
      <c r="IUI138" s="129"/>
      <c r="IUJ138" s="129"/>
      <c r="IUK138" s="129"/>
      <c r="JDK138" s="129"/>
      <c r="JDL138" s="129"/>
      <c r="JDT138" s="129"/>
      <c r="JDU138" s="129"/>
      <c r="JDV138" s="129"/>
      <c r="JDW138" s="129"/>
      <c r="JDX138" s="129"/>
      <c r="JDY138" s="129"/>
      <c r="JDZ138" s="129"/>
      <c r="JEA138" s="129"/>
      <c r="JEB138" s="129"/>
      <c r="JEC138" s="129"/>
      <c r="JED138" s="129"/>
      <c r="JEE138" s="129"/>
      <c r="JEF138" s="129"/>
      <c r="JEG138" s="129"/>
      <c r="JNG138" s="129"/>
      <c r="JNH138" s="129"/>
      <c r="JNP138" s="129"/>
      <c r="JNQ138" s="129"/>
      <c r="JNR138" s="129"/>
      <c r="JNS138" s="129"/>
      <c r="JNT138" s="129"/>
      <c r="JNU138" s="129"/>
      <c r="JNV138" s="129"/>
      <c r="JNW138" s="129"/>
      <c r="JNX138" s="129"/>
      <c r="JNY138" s="129"/>
      <c r="JNZ138" s="129"/>
      <c r="JOA138" s="129"/>
      <c r="JOB138" s="129"/>
      <c r="JOC138" s="129"/>
      <c r="JXC138" s="129"/>
      <c r="JXD138" s="129"/>
      <c r="JXL138" s="129"/>
      <c r="JXM138" s="129"/>
      <c r="JXN138" s="129"/>
      <c r="JXO138" s="129"/>
      <c r="JXP138" s="129"/>
      <c r="JXQ138" s="129"/>
      <c r="JXR138" s="129"/>
      <c r="JXS138" s="129"/>
      <c r="JXT138" s="129"/>
      <c r="JXU138" s="129"/>
      <c r="JXV138" s="129"/>
      <c r="JXW138" s="129"/>
      <c r="JXX138" s="129"/>
      <c r="JXY138" s="129"/>
      <c r="KGY138" s="129"/>
      <c r="KGZ138" s="129"/>
      <c r="KHH138" s="129"/>
      <c r="KHI138" s="129"/>
      <c r="KHJ138" s="129"/>
      <c r="KHK138" s="129"/>
      <c r="KHL138" s="129"/>
      <c r="KHM138" s="129"/>
      <c r="KHN138" s="129"/>
      <c r="KHO138" s="129"/>
      <c r="KHP138" s="129"/>
      <c r="KHQ138" s="129"/>
      <c r="KHR138" s="129"/>
      <c r="KHS138" s="129"/>
      <c r="KHT138" s="129"/>
      <c r="KHU138" s="129"/>
      <c r="KQU138" s="129"/>
      <c r="KQV138" s="129"/>
      <c r="KRD138" s="129"/>
      <c r="KRE138" s="129"/>
      <c r="KRF138" s="129"/>
      <c r="KRG138" s="129"/>
      <c r="KRH138" s="129"/>
      <c r="KRI138" s="129"/>
      <c r="KRJ138" s="129"/>
      <c r="KRK138" s="129"/>
      <c r="KRL138" s="129"/>
      <c r="KRM138" s="129"/>
      <c r="KRN138" s="129"/>
      <c r="KRO138" s="129"/>
      <c r="KRP138" s="129"/>
      <c r="KRQ138" s="129"/>
      <c r="LAQ138" s="129"/>
      <c r="LAR138" s="129"/>
      <c r="LAZ138" s="129"/>
      <c r="LBA138" s="129"/>
      <c r="LBB138" s="129"/>
      <c r="LBC138" s="129"/>
      <c r="LBD138" s="129"/>
      <c r="LBE138" s="129"/>
      <c r="LBF138" s="129"/>
      <c r="LBG138" s="129"/>
      <c r="LBH138" s="129"/>
      <c r="LBI138" s="129"/>
      <c r="LBJ138" s="129"/>
      <c r="LBK138" s="129"/>
      <c r="LBL138" s="129"/>
      <c r="LBM138" s="129"/>
      <c r="LKM138" s="129"/>
      <c r="LKN138" s="129"/>
      <c r="LKV138" s="129"/>
      <c r="LKW138" s="129"/>
      <c r="LKX138" s="129"/>
      <c r="LKY138" s="129"/>
      <c r="LKZ138" s="129"/>
      <c r="LLA138" s="129"/>
      <c r="LLB138" s="129"/>
      <c r="LLC138" s="129"/>
      <c r="LLD138" s="129"/>
      <c r="LLE138" s="129"/>
      <c r="LLF138" s="129"/>
      <c r="LLG138" s="129"/>
      <c r="LLH138" s="129"/>
      <c r="LLI138" s="129"/>
      <c r="LUI138" s="129"/>
      <c r="LUJ138" s="129"/>
      <c r="LUR138" s="129"/>
      <c r="LUS138" s="129"/>
      <c r="LUT138" s="129"/>
      <c r="LUU138" s="129"/>
      <c r="LUV138" s="129"/>
      <c r="LUW138" s="129"/>
      <c r="LUX138" s="129"/>
      <c r="LUY138" s="129"/>
      <c r="LUZ138" s="129"/>
      <c r="LVA138" s="129"/>
      <c r="LVB138" s="129"/>
      <c r="LVC138" s="129"/>
      <c r="LVD138" s="129"/>
      <c r="LVE138" s="129"/>
      <c r="MEE138" s="129"/>
      <c r="MEF138" s="129"/>
      <c r="MEN138" s="129"/>
      <c r="MEO138" s="129"/>
      <c r="MEP138" s="129"/>
      <c r="MEQ138" s="129"/>
      <c r="MER138" s="129"/>
      <c r="MES138" s="129"/>
      <c r="MET138" s="129"/>
      <c r="MEU138" s="129"/>
      <c r="MEV138" s="129"/>
      <c r="MEW138" s="129"/>
      <c r="MEX138" s="129"/>
      <c r="MEY138" s="129"/>
      <c r="MEZ138" s="129"/>
      <c r="MFA138" s="129"/>
      <c r="MOA138" s="129"/>
      <c r="MOB138" s="129"/>
      <c r="MOJ138" s="129"/>
      <c r="MOK138" s="129"/>
      <c r="MOL138" s="129"/>
      <c r="MOM138" s="129"/>
      <c r="MON138" s="129"/>
      <c r="MOO138" s="129"/>
      <c r="MOP138" s="129"/>
      <c r="MOQ138" s="129"/>
      <c r="MOR138" s="129"/>
      <c r="MOS138" s="129"/>
      <c r="MOT138" s="129"/>
      <c r="MOU138" s="129"/>
      <c r="MOV138" s="129"/>
      <c r="MOW138" s="129"/>
      <c r="MXW138" s="129"/>
      <c r="MXX138" s="129"/>
      <c r="MYF138" s="129"/>
      <c r="MYG138" s="129"/>
      <c r="MYH138" s="129"/>
      <c r="MYI138" s="129"/>
      <c r="MYJ138" s="129"/>
      <c r="MYK138" s="129"/>
      <c r="MYL138" s="129"/>
      <c r="MYM138" s="129"/>
      <c r="MYN138" s="129"/>
      <c r="MYO138" s="129"/>
      <c r="MYP138" s="129"/>
      <c r="MYQ138" s="129"/>
      <c r="MYR138" s="129"/>
      <c r="MYS138" s="129"/>
      <c r="NHS138" s="129"/>
      <c r="NHT138" s="129"/>
      <c r="NIB138" s="129"/>
      <c r="NIC138" s="129"/>
      <c r="NID138" s="129"/>
      <c r="NIE138" s="129"/>
      <c r="NIF138" s="129"/>
      <c r="NIG138" s="129"/>
      <c r="NIH138" s="129"/>
      <c r="NII138" s="129"/>
      <c r="NIJ138" s="129"/>
      <c r="NIK138" s="129"/>
      <c r="NIL138" s="129"/>
      <c r="NIM138" s="129"/>
      <c r="NIN138" s="129"/>
      <c r="NIO138" s="129"/>
      <c r="NRO138" s="129"/>
      <c r="NRP138" s="129"/>
      <c r="NRX138" s="129"/>
      <c r="NRY138" s="129"/>
      <c r="NRZ138" s="129"/>
      <c r="NSA138" s="129"/>
      <c r="NSB138" s="129"/>
      <c r="NSC138" s="129"/>
      <c r="NSD138" s="129"/>
      <c r="NSE138" s="129"/>
      <c r="NSF138" s="129"/>
      <c r="NSG138" s="129"/>
      <c r="NSH138" s="129"/>
      <c r="NSI138" s="129"/>
      <c r="NSJ138" s="129"/>
      <c r="NSK138" s="129"/>
      <c r="OBK138" s="129"/>
      <c r="OBL138" s="129"/>
      <c r="OBT138" s="129"/>
      <c r="OBU138" s="129"/>
      <c r="OBV138" s="129"/>
      <c r="OBW138" s="129"/>
      <c r="OBX138" s="129"/>
      <c r="OBY138" s="129"/>
      <c r="OBZ138" s="129"/>
      <c r="OCA138" s="129"/>
      <c r="OCB138" s="129"/>
      <c r="OCC138" s="129"/>
      <c r="OCD138" s="129"/>
      <c r="OCE138" s="129"/>
      <c r="OCF138" s="129"/>
      <c r="OCG138" s="129"/>
      <c r="OLG138" s="129"/>
      <c r="OLH138" s="129"/>
      <c r="OLP138" s="129"/>
      <c r="OLQ138" s="129"/>
      <c r="OLR138" s="129"/>
      <c r="OLS138" s="129"/>
      <c r="OLT138" s="129"/>
      <c r="OLU138" s="129"/>
      <c r="OLV138" s="129"/>
      <c r="OLW138" s="129"/>
      <c r="OLX138" s="129"/>
      <c r="OLY138" s="129"/>
      <c r="OLZ138" s="129"/>
      <c r="OMA138" s="129"/>
      <c r="OMB138" s="129"/>
      <c r="OMC138" s="129"/>
      <c r="OVC138" s="129"/>
      <c r="OVD138" s="129"/>
      <c r="OVL138" s="129"/>
      <c r="OVM138" s="129"/>
      <c r="OVN138" s="129"/>
      <c r="OVO138" s="129"/>
      <c r="OVP138" s="129"/>
      <c r="OVQ138" s="129"/>
      <c r="OVR138" s="129"/>
      <c r="OVS138" s="129"/>
      <c r="OVT138" s="129"/>
      <c r="OVU138" s="129"/>
      <c r="OVV138" s="129"/>
      <c r="OVW138" s="129"/>
      <c r="OVX138" s="129"/>
      <c r="OVY138" s="129"/>
      <c r="PEY138" s="129"/>
      <c r="PEZ138" s="129"/>
      <c r="PFH138" s="129"/>
      <c r="PFI138" s="129"/>
      <c r="PFJ138" s="129"/>
      <c r="PFK138" s="129"/>
      <c r="PFL138" s="129"/>
      <c r="PFM138" s="129"/>
      <c r="PFN138" s="129"/>
      <c r="PFO138" s="129"/>
      <c r="PFP138" s="129"/>
      <c r="PFQ138" s="129"/>
      <c r="PFR138" s="129"/>
      <c r="PFS138" s="129"/>
      <c r="PFT138" s="129"/>
      <c r="PFU138" s="129"/>
      <c r="POU138" s="129"/>
      <c r="POV138" s="129"/>
      <c r="PPD138" s="129"/>
      <c r="PPE138" s="129"/>
      <c r="PPF138" s="129"/>
      <c r="PPG138" s="129"/>
      <c r="PPH138" s="129"/>
      <c r="PPI138" s="129"/>
      <c r="PPJ138" s="129"/>
      <c r="PPK138" s="129"/>
      <c r="PPL138" s="129"/>
      <c r="PPM138" s="129"/>
      <c r="PPN138" s="129"/>
      <c r="PPO138" s="129"/>
      <c r="PPP138" s="129"/>
      <c r="PPQ138" s="129"/>
      <c r="PYQ138" s="129"/>
      <c r="PYR138" s="129"/>
      <c r="PYZ138" s="129"/>
      <c r="PZA138" s="129"/>
      <c r="PZB138" s="129"/>
      <c r="PZC138" s="129"/>
      <c r="PZD138" s="129"/>
      <c r="PZE138" s="129"/>
      <c r="PZF138" s="129"/>
      <c r="PZG138" s="129"/>
      <c r="PZH138" s="129"/>
      <c r="PZI138" s="129"/>
      <c r="PZJ138" s="129"/>
      <c r="PZK138" s="129"/>
      <c r="PZL138" s="129"/>
      <c r="PZM138" s="129"/>
      <c r="QIM138" s="129"/>
      <c r="QIN138" s="129"/>
      <c r="QIV138" s="129"/>
      <c r="QIW138" s="129"/>
      <c r="QIX138" s="129"/>
      <c r="QIY138" s="129"/>
      <c r="QIZ138" s="129"/>
      <c r="QJA138" s="129"/>
      <c r="QJB138" s="129"/>
      <c r="QJC138" s="129"/>
      <c r="QJD138" s="129"/>
      <c r="QJE138" s="129"/>
      <c r="QJF138" s="129"/>
      <c r="QJG138" s="129"/>
      <c r="QJH138" s="129"/>
      <c r="QJI138" s="129"/>
      <c r="QSI138" s="129"/>
      <c r="QSJ138" s="129"/>
      <c r="QSR138" s="129"/>
      <c r="QSS138" s="129"/>
      <c r="QST138" s="129"/>
      <c r="QSU138" s="129"/>
      <c r="QSV138" s="129"/>
      <c r="QSW138" s="129"/>
      <c r="QSX138" s="129"/>
      <c r="QSY138" s="129"/>
      <c r="QSZ138" s="129"/>
      <c r="QTA138" s="129"/>
      <c r="QTB138" s="129"/>
      <c r="QTC138" s="129"/>
      <c r="QTD138" s="129"/>
      <c r="QTE138" s="129"/>
      <c r="RCE138" s="129"/>
      <c r="RCF138" s="129"/>
      <c r="RCN138" s="129"/>
      <c r="RCO138" s="129"/>
      <c r="RCP138" s="129"/>
      <c r="RCQ138" s="129"/>
      <c r="RCR138" s="129"/>
      <c r="RCS138" s="129"/>
      <c r="RCT138" s="129"/>
      <c r="RCU138" s="129"/>
      <c r="RCV138" s="129"/>
      <c r="RCW138" s="129"/>
      <c r="RCX138" s="129"/>
      <c r="RCY138" s="129"/>
      <c r="RCZ138" s="129"/>
      <c r="RDA138" s="129"/>
      <c r="RMA138" s="129"/>
      <c r="RMB138" s="129"/>
      <c r="RMJ138" s="129"/>
      <c r="RMK138" s="129"/>
      <c r="RML138" s="129"/>
      <c r="RMM138" s="129"/>
      <c r="RMN138" s="129"/>
      <c r="RMO138" s="129"/>
      <c r="RMP138" s="129"/>
      <c r="RMQ138" s="129"/>
      <c r="RMR138" s="129"/>
      <c r="RMS138" s="129"/>
      <c r="RMT138" s="129"/>
      <c r="RMU138" s="129"/>
      <c r="RMV138" s="129"/>
      <c r="RMW138" s="129"/>
      <c r="RVW138" s="129"/>
      <c r="RVX138" s="129"/>
      <c r="RWF138" s="129"/>
      <c r="RWG138" s="129"/>
      <c r="RWH138" s="129"/>
      <c r="RWI138" s="129"/>
      <c r="RWJ138" s="129"/>
      <c r="RWK138" s="129"/>
      <c r="RWL138" s="129"/>
      <c r="RWM138" s="129"/>
      <c r="RWN138" s="129"/>
      <c r="RWO138" s="129"/>
      <c r="RWP138" s="129"/>
      <c r="RWQ138" s="129"/>
      <c r="RWR138" s="129"/>
      <c r="RWS138" s="129"/>
      <c r="SFS138" s="129"/>
      <c r="SFT138" s="129"/>
      <c r="SGB138" s="129"/>
      <c r="SGC138" s="129"/>
      <c r="SGD138" s="129"/>
      <c r="SGE138" s="129"/>
      <c r="SGF138" s="129"/>
      <c r="SGG138" s="129"/>
      <c r="SGH138" s="129"/>
      <c r="SGI138" s="129"/>
      <c r="SGJ138" s="129"/>
      <c r="SGK138" s="129"/>
      <c r="SGL138" s="129"/>
      <c r="SGM138" s="129"/>
      <c r="SGN138" s="129"/>
      <c r="SGO138" s="129"/>
      <c r="SPO138" s="129"/>
      <c r="SPP138" s="129"/>
      <c r="SPX138" s="129"/>
      <c r="SPY138" s="129"/>
      <c r="SPZ138" s="129"/>
      <c r="SQA138" s="129"/>
      <c r="SQB138" s="129"/>
      <c r="SQC138" s="129"/>
      <c r="SQD138" s="129"/>
      <c r="SQE138" s="129"/>
      <c r="SQF138" s="129"/>
      <c r="SQG138" s="129"/>
      <c r="SQH138" s="129"/>
      <c r="SQI138" s="129"/>
      <c r="SQJ138" s="129"/>
      <c r="SQK138" s="129"/>
      <c r="SZK138" s="129"/>
      <c r="SZL138" s="129"/>
      <c r="SZT138" s="129"/>
      <c r="SZU138" s="129"/>
      <c r="SZV138" s="129"/>
      <c r="SZW138" s="129"/>
      <c r="SZX138" s="129"/>
      <c r="SZY138" s="129"/>
      <c r="SZZ138" s="129"/>
      <c r="TAA138" s="129"/>
      <c r="TAB138" s="129"/>
      <c r="TAC138" s="129"/>
      <c r="TAD138" s="129"/>
      <c r="TAE138" s="129"/>
      <c r="TAF138" s="129"/>
      <c r="TAG138" s="129"/>
      <c r="TJG138" s="129"/>
      <c r="TJH138" s="129"/>
      <c r="TJP138" s="129"/>
      <c r="TJQ138" s="129"/>
      <c r="TJR138" s="129"/>
      <c r="TJS138" s="129"/>
      <c r="TJT138" s="129"/>
      <c r="TJU138" s="129"/>
      <c r="TJV138" s="129"/>
      <c r="TJW138" s="129"/>
      <c r="TJX138" s="129"/>
      <c r="TJY138" s="129"/>
      <c r="TJZ138" s="129"/>
      <c r="TKA138" s="129"/>
      <c r="TKB138" s="129"/>
      <c r="TKC138" s="129"/>
      <c r="TTC138" s="129"/>
      <c r="TTD138" s="129"/>
      <c r="TTL138" s="129"/>
      <c r="TTM138" s="129"/>
      <c r="TTN138" s="129"/>
      <c r="TTO138" s="129"/>
      <c r="TTP138" s="129"/>
      <c r="TTQ138" s="129"/>
      <c r="TTR138" s="129"/>
      <c r="TTS138" s="129"/>
      <c r="TTT138" s="129"/>
      <c r="TTU138" s="129"/>
      <c r="TTV138" s="129"/>
      <c r="TTW138" s="129"/>
      <c r="TTX138" s="129"/>
      <c r="TTY138" s="129"/>
      <c r="UCY138" s="129"/>
      <c r="UCZ138" s="129"/>
      <c r="UDH138" s="129"/>
      <c r="UDI138" s="129"/>
      <c r="UDJ138" s="129"/>
      <c r="UDK138" s="129"/>
      <c r="UDL138" s="129"/>
      <c r="UDM138" s="129"/>
      <c r="UDN138" s="129"/>
      <c r="UDO138" s="129"/>
      <c r="UDP138" s="129"/>
      <c r="UDQ138" s="129"/>
      <c r="UDR138" s="129"/>
      <c r="UDS138" s="129"/>
      <c r="UDT138" s="129"/>
      <c r="UDU138" s="129"/>
      <c r="UMU138" s="129"/>
      <c r="UMV138" s="129"/>
      <c r="UND138" s="129"/>
      <c r="UNE138" s="129"/>
      <c r="UNF138" s="129"/>
      <c r="UNG138" s="129"/>
      <c r="UNH138" s="129"/>
      <c r="UNI138" s="129"/>
      <c r="UNJ138" s="129"/>
      <c r="UNK138" s="129"/>
      <c r="UNL138" s="129"/>
      <c r="UNM138" s="129"/>
      <c r="UNN138" s="129"/>
      <c r="UNO138" s="129"/>
      <c r="UNP138" s="129"/>
      <c r="UNQ138" s="129"/>
      <c r="UWQ138" s="129"/>
      <c r="UWR138" s="129"/>
      <c r="UWZ138" s="129"/>
      <c r="UXA138" s="129"/>
      <c r="UXB138" s="129"/>
      <c r="UXC138" s="129"/>
      <c r="UXD138" s="129"/>
      <c r="UXE138" s="129"/>
      <c r="UXF138" s="129"/>
      <c r="UXG138" s="129"/>
      <c r="UXH138" s="129"/>
      <c r="UXI138" s="129"/>
      <c r="UXJ138" s="129"/>
      <c r="UXK138" s="129"/>
      <c r="UXL138" s="129"/>
      <c r="UXM138" s="129"/>
      <c r="VGM138" s="129"/>
      <c r="VGN138" s="129"/>
      <c r="VGV138" s="129"/>
      <c r="VGW138" s="129"/>
      <c r="VGX138" s="129"/>
      <c r="VGY138" s="129"/>
      <c r="VGZ138" s="129"/>
      <c r="VHA138" s="129"/>
      <c r="VHB138" s="129"/>
      <c r="VHC138" s="129"/>
      <c r="VHD138" s="129"/>
      <c r="VHE138" s="129"/>
      <c r="VHF138" s="129"/>
      <c r="VHG138" s="129"/>
      <c r="VHH138" s="129"/>
      <c r="VHI138" s="129"/>
      <c r="VQI138" s="129"/>
      <c r="VQJ138" s="129"/>
      <c r="VQR138" s="129"/>
      <c r="VQS138" s="129"/>
      <c r="VQT138" s="129"/>
      <c r="VQU138" s="129"/>
      <c r="VQV138" s="129"/>
      <c r="VQW138" s="129"/>
      <c r="VQX138" s="129"/>
      <c r="VQY138" s="129"/>
      <c r="VQZ138" s="129"/>
      <c r="VRA138" s="129"/>
      <c r="VRB138" s="129"/>
      <c r="VRC138" s="129"/>
      <c r="VRD138" s="129"/>
      <c r="VRE138" s="129"/>
      <c r="WAE138" s="129"/>
      <c r="WAF138" s="129"/>
      <c r="WAN138" s="129"/>
      <c r="WAO138" s="129"/>
      <c r="WAP138" s="129"/>
      <c r="WAQ138" s="129"/>
      <c r="WAR138" s="129"/>
      <c r="WAS138" s="129"/>
      <c r="WAT138" s="129"/>
      <c r="WAU138" s="129"/>
      <c r="WAV138" s="129"/>
      <c r="WAW138" s="129"/>
      <c r="WAX138" s="129"/>
      <c r="WAY138" s="129"/>
      <c r="WAZ138" s="129"/>
      <c r="WBA138" s="129"/>
      <c r="WKA138" s="129"/>
      <c r="WKB138" s="129"/>
      <c r="WKJ138" s="129"/>
      <c r="WKK138" s="129"/>
      <c r="WKL138" s="129"/>
      <c r="WKM138" s="129"/>
      <c r="WKN138" s="129"/>
      <c r="WKO138" s="129"/>
      <c r="WKP138" s="129"/>
      <c r="WKQ138" s="129"/>
      <c r="WKR138" s="129"/>
      <c r="WKS138" s="129"/>
      <c r="WKT138" s="129"/>
      <c r="WKU138" s="129"/>
      <c r="WKV138" s="129"/>
      <c r="WKW138" s="129"/>
      <c r="WTW138" s="129"/>
      <c r="WTX138" s="129"/>
      <c r="WUF138" s="129"/>
      <c r="WUG138" s="129"/>
      <c r="WUH138" s="129"/>
      <c r="WUI138" s="129"/>
      <c r="WUJ138" s="129"/>
      <c r="WUK138" s="129"/>
      <c r="WUL138" s="129"/>
      <c r="WUM138" s="129"/>
      <c r="WUN138" s="129"/>
      <c r="WUO138" s="129"/>
      <c r="WUP138" s="129"/>
      <c r="WUQ138" s="129"/>
      <c r="WUR138" s="129"/>
      <c r="WUS138" s="129"/>
    </row>
    <row r="139" spans="1:1009 1243:2033 2267:3057 3291:4081 4315:5105 5339:6129 6363:7153 7387:8177 8411:9201 9435:10225 10459:11249 11483:12273 12507:13297 13531:14321 14555:15345 15579:16113" outlineLevel="1">
      <c r="A139" s="240"/>
      <c r="B139" s="293" t="s">
        <v>75</v>
      </c>
      <c r="C139" s="248"/>
      <c r="D139" s="217">
        <v>0</v>
      </c>
      <c r="E139" s="257"/>
      <c r="F139" s="258">
        <v>0</v>
      </c>
      <c r="G139" s="245">
        <v>0</v>
      </c>
      <c r="H139" s="229">
        <f t="shared" si="7"/>
        <v>0</v>
      </c>
      <c r="I139" s="247"/>
      <c r="J139" s="247"/>
      <c r="K139" s="247"/>
      <c r="L139" s="247"/>
      <c r="M139" s="248"/>
      <c r="HK139" s="128"/>
      <c r="HL139" s="128"/>
      <c r="HT139" s="128"/>
      <c r="HU139" s="128"/>
      <c r="HV139" s="128"/>
      <c r="HW139" s="128"/>
      <c r="HX139" s="128"/>
      <c r="HY139" s="128"/>
      <c r="HZ139" s="128"/>
      <c r="IA139" s="128"/>
      <c r="IB139" s="128"/>
      <c r="IC139" s="128"/>
      <c r="ID139" s="128"/>
      <c r="IE139" s="128"/>
      <c r="IF139" s="128"/>
      <c r="IG139" s="128"/>
      <c r="RG139" s="128"/>
      <c r="RH139" s="128"/>
      <c r="RP139" s="128"/>
      <c r="RQ139" s="128"/>
      <c r="RR139" s="128"/>
      <c r="RS139" s="128"/>
      <c r="RT139" s="128"/>
      <c r="RU139" s="128"/>
      <c r="RV139" s="128"/>
      <c r="RW139" s="128"/>
      <c r="RX139" s="128"/>
      <c r="RY139" s="128"/>
      <c r="RZ139" s="128"/>
      <c r="SA139" s="128"/>
      <c r="SB139" s="128"/>
      <c r="SC139" s="128"/>
      <c r="ABC139" s="128"/>
      <c r="ABD139" s="128"/>
      <c r="ABL139" s="128"/>
      <c r="ABM139" s="128"/>
      <c r="ABN139" s="128"/>
      <c r="ABO139" s="128"/>
      <c r="ABP139" s="128"/>
      <c r="ABQ139" s="128"/>
      <c r="ABR139" s="128"/>
      <c r="ABS139" s="128"/>
      <c r="ABT139" s="128"/>
      <c r="ABU139" s="128"/>
      <c r="ABV139" s="128"/>
      <c r="ABW139" s="128"/>
      <c r="ABX139" s="128"/>
      <c r="ABY139" s="128"/>
      <c r="AKY139" s="128"/>
      <c r="AKZ139" s="128"/>
      <c r="ALH139" s="128"/>
      <c r="ALI139" s="128"/>
      <c r="ALJ139" s="128"/>
      <c r="ALK139" s="128"/>
      <c r="ALL139" s="128"/>
      <c r="ALM139" s="128"/>
      <c r="ALN139" s="128"/>
      <c r="ALO139" s="128"/>
      <c r="ALP139" s="128"/>
      <c r="ALQ139" s="128"/>
      <c r="ALR139" s="128"/>
      <c r="ALS139" s="128"/>
      <c r="ALT139" s="128"/>
      <c r="ALU139" s="128"/>
      <c r="AUU139" s="128"/>
      <c r="AUV139" s="128"/>
      <c r="AVD139" s="128"/>
      <c r="AVE139" s="128"/>
      <c r="AVF139" s="128"/>
      <c r="AVG139" s="128"/>
      <c r="AVH139" s="128"/>
      <c r="AVI139" s="128"/>
      <c r="AVJ139" s="128"/>
      <c r="AVK139" s="128"/>
      <c r="AVL139" s="128"/>
      <c r="AVM139" s="128"/>
      <c r="AVN139" s="128"/>
      <c r="AVO139" s="128"/>
      <c r="AVP139" s="128"/>
      <c r="AVQ139" s="128"/>
      <c r="BEQ139" s="128"/>
      <c r="BER139" s="128"/>
      <c r="BEZ139" s="128"/>
      <c r="BFA139" s="128"/>
      <c r="BFB139" s="128"/>
      <c r="BFC139" s="128"/>
      <c r="BFD139" s="128"/>
      <c r="BFE139" s="128"/>
      <c r="BFF139" s="128"/>
      <c r="BFG139" s="128"/>
      <c r="BFH139" s="128"/>
      <c r="BFI139" s="128"/>
      <c r="BFJ139" s="128"/>
      <c r="BFK139" s="128"/>
      <c r="BFL139" s="128"/>
      <c r="BFM139" s="128"/>
      <c r="BOM139" s="128"/>
      <c r="BON139" s="128"/>
      <c r="BOV139" s="128"/>
      <c r="BOW139" s="128"/>
      <c r="BOX139" s="128"/>
      <c r="BOY139" s="128"/>
      <c r="BOZ139" s="128"/>
      <c r="BPA139" s="128"/>
      <c r="BPB139" s="128"/>
      <c r="BPC139" s="128"/>
      <c r="BPD139" s="128"/>
      <c r="BPE139" s="128"/>
      <c r="BPF139" s="128"/>
      <c r="BPG139" s="128"/>
      <c r="BPH139" s="128"/>
      <c r="BPI139" s="128"/>
      <c r="BYI139" s="128"/>
      <c r="BYJ139" s="128"/>
      <c r="BYR139" s="128"/>
      <c r="BYS139" s="128"/>
      <c r="BYT139" s="128"/>
      <c r="BYU139" s="128"/>
      <c r="BYV139" s="128"/>
      <c r="BYW139" s="128"/>
      <c r="BYX139" s="128"/>
      <c r="BYY139" s="128"/>
      <c r="BYZ139" s="128"/>
      <c r="BZA139" s="128"/>
      <c r="BZB139" s="128"/>
      <c r="BZC139" s="128"/>
      <c r="BZD139" s="128"/>
      <c r="BZE139" s="128"/>
      <c r="CIE139" s="128"/>
      <c r="CIF139" s="128"/>
      <c r="CIN139" s="128"/>
      <c r="CIO139" s="128"/>
      <c r="CIP139" s="128"/>
      <c r="CIQ139" s="128"/>
      <c r="CIR139" s="128"/>
      <c r="CIS139" s="128"/>
      <c r="CIT139" s="128"/>
      <c r="CIU139" s="128"/>
      <c r="CIV139" s="128"/>
      <c r="CIW139" s="128"/>
      <c r="CIX139" s="128"/>
      <c r="CIY139" s="128"/>
      <c r="CIZ139" s="128"/>
      <c r="CJA139" s="128"/>
      <c r="CSA139" s="128"/>
      <c r="CSB139" s="128"/>
      <c r="CSJ139" s="128"/>
      <c r="CSK139" s="128"/>
      <c r="CSL139" s="128"/>
      <c r="CSM139" s="128"/>
      <c r="CSN139" s="128"/>
      <c r="CSO139" s="128"/>
      <c r="CSP139" s="128"/>
      <c r="CSQ139" s="128"/>
      <c r="CSR139" s="128"/>
      <c r="CSS139" s="128"/>
      <c r="CST139" s="128"/>
      <c r="CSU139" s="128"/>
      <c r="CSV139" s="128"/>
      <c r="CSW139" s="128"/>
      <c r="DBW139" s="128"/>
      <c r="DBX139" s="128"/>
      <c r="DCF139" s="128"/>
      <c r="DCG139" s="128"/>
      <c r="DCH139" s="128"/>
      <c r="DCI139" s="128"/>
      <c r="DCJ139" s="128"/>
      <c r="DCK139" s="128"/>
      <c r="DCL139" s="128"/>
      <c r="DCM139" s="128"/>
      <c r="DCN139" s="128"/>
      <c r="DCO139" s="128"/>
      <c r="DCP139" s="128"/>
      <c r="DCQ139" s="128"/>
      <c r="DCR139" s="128"/>
      <c r="DCS139" s="128"/>
      <c r="DLS139" s="128"/>
      <c r="DLT139" s="128"/>
      <c r="DMB139" s="128"/>
      <c r="DMC139" s="128"/>
      <c r="DMD139" s="128"/>
      <c r="DME139" s="128"/>
      <c r="DMF139" s="128"/>
      <c r="DMG139" s="128"/>
      <c r="DMH139" s="128"/>
      <c r="DMI139" s="128"/>
      <c r="DMJ139" s="128"/>
      <c r="DMK139" s="128"/>
      <c r="DML139" s="128"/>
      <c r="DMM139" s="128"/>
      <c r="DMN139" s="128"/>
      <c r="DMO139" s="128"/>
      <c r="DVO139" s="128"/>
      <c r="DVP139" s="128"/>
      <c r="DVX139" s="128"/>
      <c r="DVY139" s="128"/>
      <c r="DVZ139" s="128"/>
      <c r="DWA139" s="128"/>
      <c r="DWB139" s="128"/>
      <c r="DWC139" s="128"/>
      <c r="DWD139" s="128"/>
      <c r="DWE139" s="128"/>
      <c r="DWF139" s="128"/>
      <c r="DWG139" s="128"/>
      <c r="DWH139" s="128"/>
      <c r="DWI139" s="128"/>
      <c r="DWJ139" s="128"/>
      <c r="DWK139" s="128"/>
      <c r="EFK139" s="128"/>
      <c r="EFL139" s="128"/>
      <c r="EFT139" s="128"/>
      <c r="EFU139" s="128"/>
      <c r="EFV139" s="128"/>
      <c r="EFW139" s="128"/>
      <c r="EFX139" s="128"/>
      <c r="EFY139" s="128"/>
      <c r="EFZ139" s="128"/>
      <c r="EGA139" s="128"/>
      <c r="EGB139" s="128"/>
      <c r="EGC139" s="128"/>
      <c r="EGD139" s="128"/>
      <c r="EGE139" s="128"/>
      <c r="EGF139" s="128"/>
      <c r="EGG139" s="128"/>
      <c r="EPG139" s="128"/>
      <c r="EPH139" s="128"/>
      <c r="EPP139" s="128"/>
      <c r="EPQ139" s="128"/>
      <c r="EPR139" s="128"/>
      <c r="EPS139" s="128"/>
      <c r="EPT139" s="128"/>
      <c r="EPU139" s="128"/>
      <c r="EPV139" s="128"/>
      <c r="EPW139" s="128"/>
      <c r="EPX139" s="128"/>
      <c r="EPY139" s="128"/>
      <c r="EPZ139" s="128"/>
      <c r="EQA139" s="128"/>
      <c r="EQB139" s="128"/>
      <c r="EQC139" s="128"/>
      <c r="EZC139" s="128"/>
      <c r="EZD139" s="128"/>
      <c r="EZL139" s="128"/>
      <c r="EZM139" s="128"/>
      <c r="EZN139" s="128"/>
      <c r="EZO139" s="128"/>
      <c r="EZP139" s="128"/>
      <c r="EZQ139" s="128"/>
      <c r="EZR139" s="128"/>
      <c r="EZS139" s="128"/>
      <c r="EZT139" s="128"/>
      <c r="EZU139" s="128"/>
      <c r="EZV139" s="128"/>
      <c r="EZW139" s="128"/>
      <c r="EZX139" s="128"/>
      <c r="EZY139" s="128"/>
      <c r="FIY139" s="128"/>
      <c r="FIZ139" s="128"/>
      <c r="FJH139" s="128"/>
      <c r="FJI139" s="128"/>
      <c r="FJJ139" s="128"/>
      <c r="FJK139" s="128"/>
      <c r="FJL139" s="128"/>
      <c r="FJM139" s="128"/>
      <c r="FJN139" s="128"/>
      <c r="FJO139" s="128"/>
      <c r="FJP139" s="128"/>
      <c r="FJQ139" s="128"/>
      <c r="FJR139" s="128"/>
      <c r="FJS139" s="128"/>
      <c r="FJT139" s="128"/>
      <c r="FJU139" s="128"/>
      <c r="FSU139" s="128"/>
      <c r="FSV139" s="128"/>
      <c r="FTD139" s="128"/>
      <c r="FTE139" s="128"/>
      <c r="FTF139" s="128"/>
      <c r="FTG139" s="128"/>
      <c r="FTH139" s="128"/>
      <c r="FTI139" s="128"/>
      <c r="FTJ139" s="128"/>
      <c r="FTK139" s="128"/>
      <c r="FTL139" s="128"/>
      <c r="FTM139" s="128"/>
      <c r="FTN139" s="128"/>
      <c r="FTO139" s="128"/>
      <c r="FTP139" s="128"/>
      <c r="FTQ139" s="128"/>
      <c r="GCQ139" s="128"/>
      <c r="GCR139" s="128"/>
      <c r="GCZ139" s="128"/>
      <c r="GDA139" s="128"/>
      <c r="GDB139" s="128"/>
      <c r="GDC139" s="128"/>
      <c r="GDD139" s="128"/>
      <c r="GDE139" s="128"/>
      <c r="GDF139" s="128"/>
      <c r="GDG139" s="128"/>
      <c r="GDH139" s="128"/>
      <c r="GDI139" s="128"/>
      <c r="GDJ139" s="128"/>
      <c r="GDK139" s="128"/>
      <c r="GDL139" s="128"/>
      <c r="GDM139" s="128"/>
      <c r="GMM139" s="128"/>
      <c r="GMN139" s="128"/>
      <c r="GMV139" s="128"/>
      <c r="GMW139" s="128"/>
      <c r="GMX139" s="128"/>
      <c r="GMY139" s="128"/>
      <c r="GMZ139" s="128"/>
      <c r="GNA139" s="128"/>
      <c r="GNB139" s="128"/>
      <c r="GNC139" s="128"/>
      <c r="GND139" s="128"/>
      <c r="GNE139" s="128"/>
      <c r="GNF139" s="128"/>
      <c r="GNG139" s="128"/>
      <c r="GNH139" s="128"/>
      <c r="GNI139" s="128"/>
      <c r="GWI139" s="128"/>
      <c r="GWJ139" s="128"/>
      <c r="GWR139" s="128"/>
      <c r="GWS139" s="128"/>
      <c r="GWT139" s="128"/>
      <c r="GWU139" s="128"/>
      <c r="GWV139" s="128"/>
      <c r="GWW139" s="128"/>
      <c r="GWX139" s="128"/>
      <c r="GWY139" s="128"/>
      <c r="GWZ139" s="128"/>
      <c r="GXA139" s="128"/>
      <c r="GXB139" s="128"/>
      <c r="GXC139" s="128"/>
      <c r="GXD139" s="128"/>
      <c r="GXE139" s="128"/>
      <c r="HGE139" s="128"/>
      <c r="HGF139" s="128"/>
      <c r="HGN139" s="128"/>
      <c r="HGO139" s="128"/>
      <c r="HGP139" s="128"/>
      <c r="HGQ139" s="128"/>
      <c r="HGR139" s="128"/>
      <c r="HGS139" s="128"/>
      <c r="HGT139" s="128"/>
      <c r="HGU139" s="128"/>
      <c r="HGV139" s="128"/>
      <c r="HGW139" s="128"/>
      <c r="HGX139" s="128"/>
      <c r="HGY139" s="128"/>
      <c r="HGZ139" s="128"/>
      <c r="HHA139" s="128"/>
      <c r="HQA139" s="128"/>
      <c r="HQB139" s="128"/>
      <c r="HQJ139" s="128"/>
      <c r="HQK139" s="128"/>
      <c r="HQL139" s="128"/>
      <c r="HQM139" s="128"/>
      <c r="HQN139" s="128"/>
      <c r="HQO139" s="128"/>
      <c r="HQP139" s="128"/>
      <c r="HQQ139" s="128"/>
      <c r="HQR139" s="128"/>
      <c r="HQS139" s="128"/>
      <c r="HQT139" s="128"/>
      <c r="HQU139" s="128"/>
      <c r="HQV139" s="128"/>
      <c r="HQW139" s="128"/>
      <c r="HZW139" s="128"/>
      <c r="HZX139" s="128"/>
      <c r="IAF139" s="128"/>
      <c r="IAG139" s="128"/>
      <c r="IAH139" s="128"/>
      <c r="IAI139" s="128"/>
      <c r="IAJ139" s="128"/>
      <c r="IAK139" s="128"/>
      <c r="IAL139" s="128"/>
      <c r="IAM139" s="128"/>
      <c r="IAN139" s="128"/>
      <c r="IAO139" s="128"/>
      <c r="IAP139" s="128"/>
      <c r="IAQ139" s="128"/>
      <c r="IAR139" s="128"/>
      <c r="IAS139" s="128"/>
      <c r="IJS139" s="128"/>
      <c r="IJT139" s="128"/>
      <c r="IKB139" s="128"/>
      <c r="IKC139" s="128"/>
      <c r="IKD139" s="128"/>
      <c r="IKE139" s="128"/>
      <c r="IKF139" s="128"/>
      <c r="IKG139" s="128"/>
      <c r="IKH139" s="128"/>
      <c r="IKI139" s="128"/>
      <c r="IKJ139" s="128"/>
      <c r="IKK139" s="128"/>
      <c r="IKL139" s="128"/>
      <c r="IKM139" s="128"/>
      <c r="IKN139" s="128"/>
      <c r="IKO139" s="128"/>
      <c r="ITO139" s="128"/>
      <c r="ITP139" s="128"/>
      <c r="ITX139" s="128"/>
      <c r="ITY139" s="128"/>
      <c r="ITZ139" s="128"/>
      <c r="IUA139" s="128"/>
      <c r="IUB139" s="128"/>
      <c r="IUC139" s="128"/>
      <c r="IUD139" s="128"/>
      <c r="IUE139" s="128"/>
      <c r="IUF139" s="128"/>
      <c r="IUG139" s="128"/>
      <c r="IUH139" s="128"/>
      <c r="IUI139" s="128"/>
      <c r="IUJ139" s="128"/>
      <c r="IUK139" s="128"/>
      <c r="JDK139" s="128"/>
      <c r="JDL139" s="128"/>
      <c r="JDT139" s="128"/>
      <c r="JDU139" s="128"/>
      <c r="JDV139" s="128"/>
      <c r="JDW139" s="128"/>
      <c r="JDX139" s="128"/>
      <c r="JDY139" s="128"/>
      <c r="JDZ139" s="128"/>
      <c r="JEA139" s="128"/>
      <c r="JEB139" s="128"/>
      <c r="JEC139" s="128"/>
      <c r="JED139" s="128"/>
      <c r="JEE139" s="128"/>
      <c r="JEF139" s="128"/>
      <c r="JEG139" s="128"/>
      <c r="JNG139" s="128"/>
      <c r="JNH139" s="128"/>
      <c r="JNP139" s="128"/>
      <c r="JNQ139" s="128"/>
      <c r="JNR139" s="128"/>
      <c r="JNS139" s="128"/>
      <c r="JNT139" s="128"/>
      <c r="JNU139" s="128"/>
      <c r="JNV139" s="128"/>
      <c r="JNW139" s="128"/>
      <c r="JNX139" s="128"/>
      <c r="JNY139" s="128"/>
      <c r="JNZ139" s="128"/>
      <c r="JOA139" s="128"/>
      <c r="JOB139" s="128"/>
      <c r="JOC139" s="128"/>
      <c r="JXC139" s="128"/>
      <c r="JXD139" s="128"/>
      <c r="JXL139" s="128"/>
      <c r="JXM139" s="128"/>
      <c r="JXN139" s="128"/>
      <c r="JXO139" s="128"/>
      <c r="JXP139" s="128"/>
      <c r="JXQ139" s="128"/>
      <c r="JXR139" s="128"/>
      <c r="JXS139" s="128"/>
      <c r="JXT139" s="128"/>
      <c r="JXU139" s="128"/>
      <c r="JXV139" s="128"/>
      <c r="JXW139" s="128"/>
      <c r="JXX139" s="128"/>
      <c r="JXY139" s="128"/>
      <c r="KGY139" s="128"/>
      <c r="KGZ139" s="128"/>
      <c r="KHH139" s="128"/>
      <c r="KHI139" s="128"/>
      <c r="KHJ139" s="128"/>
      <c r="KHK139" s="128"/>
      <c r="KHL139" s="128"/>
      <c r="KHM139" s="128"/>
      <c r="KHN139" s="128"/>
      <c r="KHO139" s="128"/>
      <c r="KHP139" s="128"/>
      <c r="KHQ139" s="128"/>
      <c r="KHR139" s="128"/>
      <c r="KHS139" s="128"/>
      <c r="KHT139" s="128"/>
      <c r="KHU139" s="128"/>
      <c r="KQU139" s="128"/>
      <c r="KQV139" s="128"/>
      <c r="KRD139" s="128"/>
      <c r="KRE139" s="128"/>
      <c r="KRF139" s="128"/>
      <c r="KRG139" s="128"/>
      <c r="KRH139" s="128"/>
      <c r="KRI139" s="128"/>
      <c r="KRJ139" s="128"/>
      <c r="KRK139" s="128"/>
      <c r="KRL139" s="128"/>
      <c r="KRM139" s="128"/>
      <c r="KRN139" s="128"/>
      <c r="KRO139" s="128"/>
      <c r="KRP139" s="128"/>
      <c r="KRQ139" s="128"/>
      <c r="LAQ139" s="128"/>
      <c r="LAR139" s="128"/>
      <c r="LAZ139" s="128"/>
      <c r="LBA139" s="128"/>
      <c r="LBB139" s="128"/>
      <c r="LBC139" s="128"/>
      <c r="LBD139" s="128"/>
      <c r="LBE139" s="128"/>
      <c r="LBF139" s="128"/>
      <c r="LBG139" s="128"/>
      <c r="LBH139" s="128"/>
      <c r="LBI139" s="128"/>
      <c r="LBJ139" s="128"/>
      <c r="LBK139" s="128"/>
      <c r="LBL139" s="128"/>
      <c r="LBM139" s="128"/>
      <c r="LKM139" s="128"/>
      <c r="LKN139" s="128"/>
      <c r="LKV139" s="128"/>
      <c r="LKW139" s="128"/>
      <c r="LKX139" s="128"/>
      <c r="LKY139" s="128"/>
      <c r="LKZ139" s="128"/>
      <c r="LLA139" s="128"/>
      <c r="LLB139" s="128"/>
      <c r="LLC139" s="128"/>
      <c r="LLD139" s="128"/>
      <c r="LLE139" s="128"/>
      <c r="LLF139" s="128"/>
      <c r="LLG139" s="128"/>
      <c r="LLH139" s="128"/>
      <c r="LLI139" s="128"/>
      <c r="LUI139" s="128"/>
      <c r="LUJ139" s="128"/>
      <c r="LUR139" s="128"/>
      <c r="LUS139" s="128"/>
      <c r="LUT139" s="128"/>
      <c r="LUU139" s="128"/>
      <c r="LUV139" s="128"/>
      <c r="LUW139" s="128"/>
      <c r="LUX139" s="128"/>
      <c r="LUY139" s="128"/>
      <c r="LUZ139" s="128"/>
      <c r="LVA139" s="128"/>
      <c r="LVB139" s="128"/>
      <c r="LVC139" s="128"/>
      <c r="LVD139" s="128"/>
      <c r="LVE139" s="128"/>
      <c r="MEE139" s="128"/>
      <c r="MEF139" s="128"/>
      <c r="MEN139" s="128"/>
      <c r="MEO139" s="128"/>
      <c r="MEP139" s="128"/>
      <c r="MEQ139" s="128"/>
      <c r="MER139" s="128"/>
      <c r="MES139" s="128"/>
      <c r="MET139" s="128"/>
      <c r="MEU139" s="128"/>
      <c r="MEV139" s="128"/>
      <c r="MEW139" s="128"/>
      <c r="MEX139" s="128"/>
      <c r="MEY139" s="128"/>
      <c r="MEZ139" s="128"/>
      <c r="MFA139" s="128"/>
      <c r="MOA139" s="128"/>
      <c r="MOB139" s="128"/>
      <c r="MOJ139" s="128"/>
      <c r="MOK139" s="128"/>
      <c r="MOL139" s="128"/>
      <c r="MOM139" s="128"/>
      <c r="MON139" s="128"/>
      <c r="MOO139" s="128"/>
      <c r="MOP139" s="128"/>
      <c r="MOQ139" s="128"/>
      <c r="MOR139" s="128"/>
      <c r="MOS139" s="128"/>
      <c r="MOT139" s="128"/>
      <c r="MOU139" s="128"/>
      <c r="MOV139" s="128"/>
      <c r="MOW139" s="128"/>
      <c r="MXW139" s="128"/>
      <c r="MXX139" s="128"/>
      <c r="MYF139" s="128"/>
      <c r="MYG139" s="128"/>
      <c r="MYH139" s="128"/>
      <c r="MYI139" s="128"/>
      <c r="MYJ139" s="128"/>
      <c r="MYK139" s="128"/>
      <c r="MYL139" s="128"/>
      <c r="MYM139" s="128"/>
      <c r="MYN139" s="128"/>
      <c r="MYO139" s="128"/>
      <c r="MYP139" s="128"/>
      <c r="MYQ139" s="128"/>
      <c r="MYR139" s="128"/>
      <c r="MYS139" s="128"/>
      <c r="NHS139" s="128"/>
      <c r="NHT139" s="128"/>
      <c r="NIB139" s="128"/>
      <c r="NIC139" s="128"/>
      <c r="NID139" s="128"/>
      <c r="NIE139" s="128"/>
      <c r="NIF139" s="128"/>
      <c r="NIG139" s="128"/>
      <c r="NIH139" s="128"/>
      <c r="NII139" s="128"/>
      <c r="NIJ139" s="128"/>
      <c r="NIK139" s="128"/>
      <c r="NIL139" s="128"/>
      <c r="NIM139" s="128"/>
      <c r="NIN139" s="128"/>
      <c r="NIO139" s="128"/>
      <c r="NRO139" s="128"/>
      <c r="NRP139" s="128"/>
      <c r="NRX139" s="128"/>
      <c r="NRY139" s="128"/>
      <c r="NRZ139" s="128"/>
      <c r="NSA139" s="128"/>
      <c r="NSB139" s="128"/>
      <c r="NSC139" s="128"/>
      <c r="NSD139" s="128"/>
      <c r="NSE139" s="128"/>
      <c r="NSF139" s="128"/>
      <c r="NSG139" s="128"/>
      <c r="NSH139" s="128"/>
      <c r="NSI139" s="128"/>
      <c r="NSJ139" s="128"/>
      <c r="NSK139" s="128"/>
      <c r="OBK139" s="128"/>
      <c r="OBL139" s="128"/>
      <c r="OBT139" s="128"/>
      <c r="OBU139" s="128"/>
      <c r="OBV139" s="128"/>
      <c r="OBW139" s="128"/>
      <c r="OBX139" s="128"/>
      <c r="OBY139" s="128"/>
      <c r="OBZ139" s="128"/>
      <c r="OCA139" s="128"/>
      <c r="OCB139" s="128"/>
      <c r="OCC139" s="128"/>
      <c r="OCD139" s="128"/>
      <c r="OCE139" s="128"/>
      <c r="OCF139" s="128"/>
      <c r="OCG139" s="128"/>
      <c r="OLG139" s="128"/>
      <c r="OLH139" s="128"/>
      <c r="OLP139" s="128"/>
      <c r="OLQ139" s="128"/>
      <c r="OLR139" s="128"/>
      <c r="OLS139" s="128"/>
      <c r="OLT139" s="128"/>
      <c r="OLU139" s="128"/>
      <c r="OLV139" s="128"/>
      <c r="OLW139" s="128"/>
      <c r="OLX139" s="128"/>
      <c r="OLY139" s="128"/>
      <c r="OLZ139" s="128"/>
      <c r="OMA139" s="128"/>
      <c r="OMB139" s="128"/>
      <c r="OMC139" s="128"/>
      <c r="OVC139" s="128"/>
      <c r="OVD139" s="128"/>
      <c r="OVL139" s="128"/>
      <c r="OVM139" s="128"/>
      <c r="OVN139" s="128"/>
      <c r="OVO139" s="128"/>
      <c r="OVP139" s="128"/>
      <c r="OVQ139" s="128"/>
      <c r="OVR139" s="128"/>
      <c r="OVS139" s="128"/>
      <c r="OVT139" s="128"/>
      <c r="OVU139" s="128"/>
      <c r="OVV139" s="128"/>
      <c r="OVW139" s="128"/>
      <c r="OVX139" s="128"/>
      <c r="OVY139" s="128"/>
      <c r="PEY139" s="128"/>
      <c r="PEZ139" s="128"/>
      <c r="PFH139" s="128"/>
      <c r="PFI139" s="128"/>
      <c r="PFJ139" s="128"/>
      <c r="PFK139" s="128"/>
      <c r="PFL139" s="128"/>
      <c r="PFM139" s="128"/>
      <c r="PFN139" s="128"/>
      <c r="PFO139" s="128"/>
      <c r="PFP139" s="128"/>
      <c r="PFQ139" s="128"/>
      <c r="PFR139" s="128"/>
      <c r="PFS139" s="128"/>
      <c r="PFT139" s="128"/>
      <c r="PFU139" s="128"/>
      <c r="POU139" s="128"/>
      <c r="POV139" s="128"/>
      <c r="PPD139" s="128"/>
      <c r="PPE139" s="128"/>
      <c r="PPF139" s="128"/>
      <c r="PPG139" s="128"/>
      <c r="PPH139" s="128"/>
      <c r="PPI139" s="128"/>
      <c r="PPJ139" s="128"/>
      <c r="PPK139" s="128"/>
      <c r="PPL139" s="128"/>
      <c r="PPM139" s="128"/>
      <c r="PPN139" s="128"/>
      <c r="PPO139" s="128"/>
      <c r="PPP139" s="128"/>
      <c r="PPQ139" s="128"/>
      <c r="PYQ139" s="128"/>
      <c r="PYR139" s="128"/>
      <c r="PYZ139" s="128"/>
      <c r="PZA139" s="128"/>
      <c r="PZB139" s="128"/>
      <c r="PZC139" s="128"/>
      <c r="PZD139" s="128"/>
      <c r="PZE139" s="128"/>
      <c r="PZF139" s="128"/>
      <c r="PZG139" s="128"/>
      <c r="PZH139" s="128"/>
      <c r="PZI139" s="128"/>
      <c r="PZJ139" s="128"/>
      <c r="PZK139" s="128"/>
      <c r="PZL139" s="128"/>
      <c r="PZM139" s="128"/>
      <c r="QIM139" s="128"/>
      <c r="QIN139" s="128"/>
      <c r="QIV139" s="128"/>
      <c r="QIW139" s="128"/>
      <c r="QIX139" s="128"/>
      <c r="QIY139" s="128"/>
      <c r="QIZ139" s="128"/>
      <c r="QJA139" s="128"/>
      <c r="QJB139" s="128"/>
      <c r="QJC139" s="128"/>
      <c r="QJD139" s="128"/>
      <c r="QJE139" s="128"/>
      <c r="QJF139" s="128"/>
      <c r="QJG139" s="128"/>
      <c r="QJH139" s="128"/>
      <c r="QJI139" s="128"/>
      <c r="QSI139" s="128"/>
      <c r="QSJ139" s="128"/>
      <c r="QSR139" s="128"/>
      <c r="QSS139" s="128"/>
      <c r="QST139" s="128"/>
      <c r="QSU139" s="128"/>
      <c r="QSV139" s="128"/>
      <c r="QSW139" s="128"/>
      <c r="QSX139" s="128"/>
      <c r="QSY139" s="128"/>
      <c r="QSZ139" s="128"/>
      <c r="QTA139" s="128"/>
      <c r="QTB139" s="128"/>
      <c r="QTC139" s="128"/>
      <c r="QTD139" s="128"/>
      <c r="QTE139" s="128"/>
      <c r="RCE139" s="128"/>
      <c r="RCF139" s="128"/>
      <c r="RCN139" s="128"/>
      <c r="RCO139" s="128"/>
      <c r="RCP139" s="128"/>
      <c r="RCQ139" s="128"/>
      <c r="RCR139" s="128"/>
      <c r="RCS139" s="128"/>
      <c r="RCT139" s="128"/>
      <c r="RCU139" s="128"/>
      <c r="RCV139" s="128"/>
      <c r="RCW139" s="128"/>
      <c r="RCX139" s="128"/>
      <c r="RCY139" s="128"/>
      <c r="RCZ139" s="128"/>
      <c r="RDA139" s="128"/>
      <c r="RMA139" s="128"/>
      <c r="RMB139" s="128"/>
      <c r="RMJ139" s="128"/>
      <c r="RMK139" s="128"/>
      <c r="RML139" s="128"/>
      <c r="RMM139" s="128"/>
      <c r="RMN139" s="128"/>
      <c r="RMO139" s="128"/>
      <c r="RMP139" s="128"/>
      <c r="RMQ139" s="128"/>
      <c r="RMR139" s="128"/>
      <c r="RMS139" s="128"/>
      <c r="RMT139" s="128"/>
      <c r="RMU139" s="128"/>
      <c r="RMV139" s="128"/>
      <c r="RMW139" s="128"/>
      <c r="RVW139" s="128"/>
      <c r="RVX139" s="128"/>
      <c r="RWF139" s="128"/>
      <c r="RWG139" s="128"/>
      <c r="RWH139" s="128"/>
      <c r="RWI139" s="128"/>
      <c r="RWJ139" s="128"/>
      <c r="RWK139" s="128"/>
      <c r="RWL139" s="128"/>
      <c r="RWM139" s="128"/>
      <c r="RWN139" s="128"/>
      <c r="RWO139" s="128"/>
      <c r="RWP139" s="128"/>
      <c r="RWQ139" s="128"/>
      <c r="RWR139" s="128"/>
      <c r="RWS139" s="128"/>
      <c r="SFS139" s="128"/>
      <c r="SFT139" s="128"/>
      <c r="SGB139" s="128"/>
      <c r="SGC139" s="128"/>
      <c r="SGD139" s="128"/>
      <c r="SGE139" s="128"/>
      <c r="SGF139" s="128"/>
      <c r="SGG139" s="128"/>
      <c r="SGH139" s="128"/>
      <c r="SGI139" s="128"/>
      <c r="SGJ139" s="128"/>
      <c r="SGK139" s="128"/>
      <c r="SGL139" s="128"/>
      <c r="SGM139" s="128"/>
      <c r="SGN139" s="128"/>
      <c r="SGO139" s="128"/>
      <c r="SPO139" s="128"/>
      <c r="SPP139" s="128"/>
      <c r="SPX139" s="128"/>
      <c r="SPY139" s="128"/>
      <c r="SPZ139" s="128"/>
      <c r="SQA139" s="128"/>
      <c r="SQB139" s="128"/>
      <c r="SQC139" s="128"/>
      <c r="SQD139" s="128"/>
      <c r="SQE139" s="128"/>
      <c r="SQF139" s="128"/>
      <c r="SQG139" s="128"/>
      <c r="SQH139" s="128"/>
      <c r="SQI139" s="128"/>
      <c r="SQJ139" s="128"/>
      <c r="SQK139" s="128"/>
      <c r="SZK139" s="128"/>
      <c r="SZL139" s="128"/>
      <c r="SZT139" s="128"/>
      <c r="SZU139" s="128"/>
      <c r="SZV139" s="128"/>
      <c r="SZW139" s="128"/>
      <c r="SZX139" s="128"/>
      <c r="SZY139" s="128"/>
      <c r="SZZ139" s="128"/>
      <c r="TAA139" s="128"/>
      <c r="TAB139" s="128"/>
      <c r="TAC139" s="128"/>
      <c r="TAD139" s="128"/>
      <c r="TAE139" s="128"/>
      <c r="TAF139" s="128"/>
      <c r="TAG139" s="128"/>
      <c r="TJG139" s="128"/>
      <c r="TJH139" s="128"/>
      <c r="TJP139" s="128"/>
      <c r="TJQ139" s="128"/>
      <c r="TJR139" s="128"/>
      <c r="TJS139" s="128"/>
      <c r="TJT139" s="128"/>
      <c r="TJU139" s="128"/>
      <c r="TJV139" s="128"/>
      <c r="TJW139" s="128"/>
      <c r="TJX139" s="128"/>
      <c r="TJY139" s="128"/>
      <c r="TJZ139" s="128"/>
      <c r="TKA139" s="128"/>
      <c r="TKB139" s="128"/>
      <c r="TKC139" s="128"/>
      <c r="TTC139" s="128"/>
      <c r="TTD139" s="128"/>
      <c r="TTL139" s="128"/>
      <c r="TTM139" s="128"/>
      <c r="TTN139" s="128"/>
      <c r="TTO139" s="128"/>
      <c r="TTP139" s="128"/>
      <c r="TTQ139" s="128"/>
      <c r="TTR139" s="128"/>
      <c r="TTS139" s="128"/>
      <c r="TTT139" s="128"/>
      <c r="TTU139" s="128"/>
      <c r="TTV139" s="128"/>
      <c r="TTW139" s="128"/>
      <c r="TTX139" s="128"/>
      <c r="TTY139" s="128"/>
      <c r="UCY139" s="128"/>
      <c r="UCZ139" s="128"/>
      <c r="UDH139" s="128"/>
      <c r="UDI139" s="128"/>
      <c r="UDJ139" s="128"/>
      <c r="UDK139" s="128"/>
      <c r="UDL139" s="128"/>
      <c r="UDM139" s="128"/>
      <c r="UDN139" s="128"/>
      <c r="UDO139" s="128"/>
      <c r="UDP139" s="128"/>
      <c r="UDQ139" s="128"/>
      <c r="UDR139" s="128"/>
      <c r="UDS139" s="128"/>
      <c r="UDT139" s="128"/>
      <c r="UDU139" s="128"/>
      <c r="UMU139" s="128"/>
      <c r="UMV139" s="128"/>
      <c r="UND139" s="128"/>
      <c r="UNE139" s="128"/>
      <c r="UNF139" s="128"/>
      <c r="UNG139" s="128"/>
      <c r="UNH139" s="128"/>
      <c r="UNI139" s="128"/>
      <c r="UNJ139" s="128"/>
      <c r="UNK139" s="128"/>
      <c r="UNL139" s="128"/>
      <c r="UNM139" s="128"/>
      <c r="UNN139" s="128"/>
      <c r="UNO139" s="128"/>
      <c r="UNP139" s="128"/>
      <c r="UNQ139" s="128"/>
      <c r="UWQ139" s="128"/>
      <c r="UWR139" s="128"/>
      <c r="UWZ139" s="128"/>
      <c r="UXA139" s="128"/>
      <c r="UXB139" s="128"/>
      <c r="UXC139" s="128"/>
      <c r="UXD139" s="128"/>
      <c r="UXE139" s="128"/>
      <c r="UXF139" s="128"/>
      <c r="UXG139" s="128"/>
      <c r="UXH139" s="128"/>
      <c r="UXI139" s="128"/>
      <c r="UXJ139" s="128"/>
      <c r="UXK139" s="128"/>
      <c r="UXL139" s="128"/>
      <c r="UXM139" s="128"/>
      <c r="VGM139" s="128"/>
      <c r="VGN139" s="128"/>
      <c r="VGV139" s="128"/>
      <c r="VGW139" s="128"/>
      <c r="VGX139" s="128"/>
      <c r="VGY139" s="128"/>
      <c r="VGZ139" s="128"/>
      <c r="VHA139" s="128"/>
      <c r="VHB139" s="128"/>
      <c r="VHC139" s="128"/>
      <c r="VHD139" s="128"/>
      <c r="VHE139" s="128"/>
      <c r="VHF139" s="128"/>
      <c r="VHG139" s="128"/>
      <c r="VHH139" s="128"/>
      <c r="VHI139" s="128"/>
      <c r="VQI139" s="128"/>
      <c r="VQJ139" s="128"/>
      <c r="VQR139" s="128"/>
      <c r="VQS139" s="128"/>
      <c r="VQT139" s="128"/>
      <c r="VQU139" s="128"/>
      <c r="VQV139" s="128"/>
      <c r="VQW139" s="128"/>
      <c r="VQX139" s="128"/>
      <c r="VQY139" s="128"/>
      <c r="VQZ139" s="128"/>
      <c r="VRA139" s="128"/>
      <c r="VRB139" s="128"/>
      <c r="VRC139" s="128"/>
      <c r="VRD139" s="128"/>
      <c r="VRE139" s="128"/>
      <c r="WAE139" s="128"/>
      <c r="WAF139" s="128"/>
      <c r="WAN139" s="128"/>
      <c r="WAO139" s="128"/>
      <c r="WAP139" s="128"/>
      <c r="WAQ139" s="128"/>
      <c r="WAR139" s="128"/>
      <c r="WAS139" s="128"/>
      <c r="WAT139" s="128"/>
      <c r="WAU139" s="128"/>
      <c r="WAV139" s="128"/>
      <c r="WAW139" s="128"/>
      <c r="WAX139" s="128"/>
      <c r="WAY139" s="128"/>
      <c r="WAZ139" s="128"/>
      <c r="WBA139" s="128"/>
      <c r="WKA139" s="128"/>
      <c r="WKB139" s="128"/>
      <c r="WKJ139" s="128"/>
      <c r="WKK139" s="128"/>
      <c r="WKL139" s="128"/>
      <c r="WKM139" s="128"/>
      <c r="WKN139" s="128"/>
      <c r="WKO139" s="128"/>
      <c r="WKP139" s="128"/>
      <c r="WKQ139" s="128"/>
      <c r="WKR139" s="128"/>
      <c r="WKS139" s="128"/>
      <c r="WKT139" s="128"/>
      <c r="WKU139" s="128"/>
      <c r="WKV139" s="128"/>
      <c r="WKW139" s="128"/>
      <c r="WTW139" s="128"/>
      <c r="WTX139" s="128"/>
      <c r="WUF139" s="128"/>
      <c r="WUG139" s="128"/>
      <c r="WUH139" s="128"/>
      <c r="WUI139" s="128"/>
      <c r="WUJ139" s="128"/>
      <c r="WUK139" s="128"/>
      <c r="WUL139" s="128"/>
      <c r="WUM139" s="128"/>
      <c r="WUN139" s="128"/>
      <c r="WUO139" s="128"/>
      <c r="WUP139" s="128"/>
      <c r="WUQ139" s="128"/>
      <c r="WUR139" s="128"/>
      <c r="WUS139" s="128"/>
    </row>
    <row r="140" spans="1:1009 1243:2033 2267:3057 3291:4081 4315:5105 5339:6129 6363:7153 7387:8177 8411:9201 9435:10225 10459:11249 11483:12273 12507:13297 13531:14321 14555:15345 15579:16113" s="271" customFormat="1" outlineLevel="1">
      <c r="A140" s="240"/>
      <c r="B140" s="294" t="s">
        <v>76</v>
      </c>
      <c r="C140" s="248"/>
      <c r="D140" s="258">
        <v>84.24</v>
      </c>
      <c r="E140" s="260">
        <v>84.24</v>
      </c>
      <c r="F140" s="258">
        <v>0</v>
      </c>
      <c r="G140" s="245">
        <v>0</v>
      </c>
      <c r="H140" s="229">
        <f t="shared" si="7"/>
        <v>0</v>
      </c>
      <c r="I140" s="247"/>
      <c r="J140" s="247"/>
      <c r="K140" s="247"/>
      <c r="L140" s="247"/>
      <c r="M140" s="238"/>
      <c r="HK140" s="131"/>
      <c r="HL140" s="131"/>
      <c r="HT140" s="131"/>
      <c r="HU140" s="131"/>
      <c r="HV140" s="131"/>
      <c r="HW140" s="131"/>
      <c r="HX140" s="131"/>
      <c r="HY140" s="131"/>
      <c r="HZ140" s="131"/>
      <c r="IA140" s="131"/>
      <c r="IB140" s="131"/>
      <c r="IC140" s="131"/>
      <c r="ID140" s="131"/>
      <c r="IE140" s="131"/>
      <c r="IF140" s="131"/>
      <c r="IG140" s="131"/>
      <c r="RG140" s="131"/>
      <c r="RH140" s="131"/>
      <c r="RP140" s="131"/>
      <c r="RQ140" s="131"/>
      <c r="RR140" s="131"/>
      <c r="RS140" s="131"/>
      <c r="RT140" s="131"/>
      <c r="RU140" s="131"/>
      <c r="RV140" s="131"/>
      <c r="RW140" s="131"/>
      <c r="RX140" s="131"/>
      <c r="RY140" s="131"/>
      <c r="RZ140" s="131"/>
      <c r="SA140" s="131"/>
      <c r="SB140" s="131"/>
      <c r="SC140" s="131"/>
      <c r="ABC140" s="131"/>
      <c r="ABD140" s="131"/>
      <c r="ABL140" s="131"/>
      <c r="ABM140" s="131"/>
      <c r="ABN140" s="131"/>
      <c r="ABO140" s="131"/>
      <c r="ABP140" s="131"/>
      <c r="ABQ140" s="131"/>
      <c r="ABR140" s="131"/>
      <c r="ABS140" s="131"/>
      <c r="ABT140" s="131"/>
      <c r="ABU140" s="131"/>
      <c r="ABV140" s="131"/>
      <c r="ABW140" s="131"/>
      <c r="ABX140" s="131"/>
      <c r="ABY140" s="131"/>
      <c r="AKY140" s="131"/>
      <c r="AKZ140" s="131"/>
      <c r="ALH140" s="131"/>
      <c r="ALI140" s="131"/>
      <c r="ALJ140" s="131"/>
      <c r="ALK140" s="131"/>
      <c r="ALL140" s="131"/>
      <c r="ALM140" s="131"/>
      <c r="ALN140" s="131"/>
      <c r="ALO140" s="131"/>
      <c r="ALP140" s="131"/>
      <c r="ALQ140" s="131"/>
      <c r="ALR140" s="131"/>
      <c r="ALS140" s="131"/>
      <c r="ALT140" s="131"/>
      <c r="ALU140" s="131"/>
      <c r="AUU140" s="131"/>
      <c r="AUV140" s="131"/>
      <c r="AVD140" s="131"/>
      <c r="AVE140" s="131"/>
      <c r="AVF140" s="131"/>
      <c r="AVG140" s="131"/>
      <c r="AVH140" s="131"/>
      <c r="AVI140" s="131"/>
      <c r="AVJ140" s="131"/>
      <c r="AVK140" s="131"/>
      <c r="AVL140" s="131"/>
      <c r="AVM140" s="131"/>
      <c r="AVN140" s="131"/>
      <c r="AVO140" s="131"/>
      <c r="AVP140" s="131"/>
      <c r="AVQ140" s="131"/>
      <c r="BEQ140" s="131"/>
      <c r="BER140" s="131"/>
      <c r="BEZ140" s="131"/>
      <c r="BFA140" s="131"/>
      <c r="BFB140" s="131"/>
      <c r="BFC140" s="131"/>
      <c r="BFD140" s="131"/>
      <c r="BFE140" s="131"/>
      <c r="BFF140" s="131"/>
      <c r="BFG140" s="131"/>
      <c r="BFH140" s="131"/>
      <c r="BFI140" s="131"/>
      <c r="BFJ140" s="131"/>
      <c r="BFK140" s="131"/>
      <c r="BFL140" s="131"/>
      <c r="BFM140" s="131"/>
      <c r="BOM140" s="131"/>
      <c r="BON140" s="131"/>
      <c r="BOV140" s="131"/>
      <c r="BOW140" s="131"/>
      <c r="BOX140" s="131"/>
      <c r="BOY140" s="131"/>
      <c r="BOZ140" s="131"/>
      <c r="BPA140" s="131"/>
      <c r="BPB140" s="131"/>
      <c r="BPC140" s="131"/>
      <c r="BPD140" s="131"/>
      <c r="BPE140" s="131"/>
      <c r="BPF140" s="131"/>
      <c r="BPG140" s="131"/>
      <c r="BPH140" s="131"/>
      <c r="BPI140" s="131"/>
      <c r="BYI140" s="131"/>
      <c r="BYJ140" s="131"/>
      <c r="BYR140" s="131"/>
      <c r="BYS140" s="131"/>
      <c r="BYT140" s="131"/>
      <c r="BYU140" s="131"/>
      <c r="BYV140" s="131"/>
      <c r="BYW140" s="131"/>
      <c r="BYX140" s="131"/>
      <c r="BYY140" s="131"/>
      <c r="BYZ140" s="131"/>
      <c r="BZA140" s="131"/>
      <c r="BZB140" s="131"/>
      <c r="BZC140" s="131"/>
      <c r="BZD140" s="131"/>
      <c r="BZE140" s="131"/>
      <c r="CIE140" s="131"/>
      <c r="CIF140" s="131"/>
      <c r="CIN140" s="131"/>
      <c r="CIO140" s="131"/>
      <c r="CIP140" s="131"/>
      <c r="CIQ140" s="131"/>
      <c r="CIR140" s="131"/>
      <c r="CIS140" s="131"/>
      <c r="CIT140" s="131"/>
      <c r="CIU140" s="131"/>
      <c r="CIV140" s="131"/>
      <c r="CIW140" s="131"/>
      <c r="CIX140" s="131"/>
      <c r="CIY140" s="131"/>
      <c r="CIZ140" s="131"/>
      <c r="CJA140" s="131"/>
      <c r="CSA140" s="131"/>
      <c r="CSB140" s="131"/>
      <c r="CSJ140" s="131"/>
      <c r="CSK140" s="131"/>
      <c r="CSL140" s="131"/>
      <c r="CSM140" s="131"/>
      <c r="CSN140" s="131"/>
      <c r="CSO140" s="131"/>
      <c r="CSP140" s="131"/>
      <c r="CSQ140" s="131"/>
      <c r="CSR140" s="131"/>
      <c r="CSS140" s="131"/>
      <c r="CST140" s="131"/>
      <c r="CSU140" s="131"/>
      <c r="CSV140" s="131"/>
      <c r="CSW140" s="131"/>
      <c r="DBW140" s="131"/>
      <c r="DBX140" s="131"/>
      <c r="DCF140" s="131"/>
      <c r="DCG140" s="131"/>
      <c r="DCH140" s="131"/>
      <c r="DCI140" s="131"/>
      <c r="DCJ140" s="131"/>
      <c r="DCK140" s="131"/>
      <c r="DCL140" s="131"/>
      <c r="DCM140" s="131"/>
      <c r="DCN140" s="131"/>
      <c r="DCO140" s="131"/>
      <c r="DCP140" s="131"/>
      <c r="DCQ140" s="131"/>
      <c r="DCR140" s="131"/>
      <c r="DCS140" s="131"/>
      <c r="DLS140" s="131"/>
      <c r="DLT140" s="131"/>
      <c r="DMB140" s="131"/>
      <c r="DMC140" s="131"/>
      <c r="DMD140" s="131"/>
      <c r="DME140" s="131"/>
      <c r="DMF140" s="131"/>
      <c r="DMG140" s="131"/>
      <c r="DMH140" s="131"/>
      <c r="DMI140" s="131"/>
      <c r="DMJ140" s="131"/>
      <c r="DMK140" s="131"/>
      <c r="DML140" s="131"/>
      <c r="DMM140" s="131"/>
      <c r="DMN140" s="131"/>
      <c r="DMO140" s="131"/>
      <c r="DVO140" s="131"/>
      <c r="DVP140" s="131"/>
      <c r="DVX140" s="131"/>
      <c r="DVY140" s="131"/>
      <c r="DVZ140" s="131"/>
      <c r="DWA140" s="131"/>
      <c r="DWB140" s="131"/>
      <c r="DWC140" s="131"/>
      <c r="DWD140" s="131"/>
      <c r="DWE140" s="131"/>
      <c r="DWF140" s="131"/>
      <c r="DWG140" s="131"/>
      <c r="DWH140" s="131"/>
      <c r="DWI140" s="131"/>
      <c r="DWJ140" s="131"/>
      <c r="DWK140" s="131"/>
      <c r="EFK140" s="131"/>
      <c r="EFL140" s="131"/>
      <c r="EFT140" s="131"/>
      <c r="EFU140" s="131"/>
      <c r="EFV140" s="131"/>
      <c r="EFW140" s="131"/>
      <c r="EFX140" s="131"/>
      <c r="EFY140" s="131"/>
      <c r="EFZ140" s="131"/>
      <c r="EGA140" s="131"/>
      <c r="EGB140" s="131"/>
      <c r="EGC140" s="131"/>
      <c r="EGD140" s="131"/>
      <c r="EGE140" s="131"/>
      <c r="EGF140" s="131"/>
      <c r="EGG140" s="131"/>
      <c r="EPG140" s="131"/>
      <c r="EPH140" s="131"/>
      <c r="EPP140" s="131"/>
      <c r="EPQ140" s="131"/>
      <c r="EPR140" s="131"/>
      <c r="EPS140" s="131"/>
      <c r="EPT140" s="131"/>
      <c r="EPU140" s="131"/>
      <c r="EPV140" s="131"/>
      <c r="EPW140" s="131"/>
      <c r="EPX140" s="131"/>
      <c r="EPY140" s="131"/>
      <c r="EPZ140" s="131"/>
      <c r="EQA140" s="131"/>
      <c r="EQB140" s="131"/>
      <c r="EQC140" s="131"/>
      <c r="EZC140" s="131"/>
      <c r="EZD140" s="131"/>
      <c r="EZL140" s="131"/>
      <c r="EZM140" s="131"/>
      <c r="EZN140" s="131"/>
      <c r="EZO140" s="131"/>
      <c r="EZP140" s="131"/>
      <c r="EZQ140" s="131"/>
      <c r="EZR140" s="131"/>
      <c r="EZS140" s="131"/>
      <c r="EZT140" s="131"/>
      <c r="EZU140" s="131"/>
      <c r="EZV140" s="131"/>
      <c r="EZW140" s="131"/>
      <c r="EZX140" s="131"/>
      <c r="EZY140" s="131"/>
      <c r="FIY140" s="131"/>
      <c r="FIZ140" s="131"/>
      <c r="FJH140" s="131"/>
      <c r="FJI140" s="131"/>
      <c r="FJJ140" s="131"/>
      <c r="FJK140" s="131"/>
      <c r="FJL140" s="131"/>
      <c r="FJM140" s="131"/>
      <c r="FJN140" s="131"/>
      <c r="FJO140" s="131"/>
      <c r="FJP140" s="131"/>
      <c r="FJQ140" s="131"/>
      <c r="FJR140" s="131"/>
      <c r="FJS140" s="131"/>
      <c r="FJT140" s="131"/>
      <c r="FJU140" s="131"/>
      <c r="FSU140" s="131"/>
      <c r="FSV140" s="131"/>
      <c r="FTD140" s="131"/>
      <c r="FTE140" s="131"/>
      <c r="FTF140" s="131"/>
      <c r="FTG140" s="131"/>
      <c r="FTH140" s="131"/>
      <c r="FTI140" s="131"/>
      <c r="FTJ140" s="131"/>
      <c r="FTK140" s="131"/>
      <c r="FTL140" s="131"/>
      <c r="FTM140" s="131"/>
      <c r="FTN140" s="131"/>
      <c r="FTO140" s="131"/>
      <c r="FTP140" s="131"/>
      <c r="FTQ140" s="131"/>
      <c r="GCQ140" s="131"/>
      <c r="GCR140" s="131"/>
      <c r="GCZ140" s="131"/>
      <c r="GDA140" s="131"/>
      <c r="GDB140" s="131"/>
      <c r="GDC140" s="131"/>
      <c r="GDD140" s="131"/>
      <c r="GDE140" s="131"/>
      <c r="GDF140" s="131"/>
      <c r="GDG140" s="131"/>
      <c r="GDH140" s="131"/>
      <c r="GDI140" s="131"/>
      <c r="GDJ140" s="131"/>
      <c r="GDK140" s="131"/>
      <c r="GDL140" s="131"/>
      <c r="GDM140" s="131"/>
      <c r="GMM140" s="131"/>
      <c r="GMN140" s="131"/>
      <c r="GMV140" s="131"/>
      <c r="GMW140" s="131"/>
      <c r="GMX140" s="131"/>
      <c r="GMY140" s="131"/>
      <c r="GMZ140" s="131"/>
      <c r="GNA140" s="131"/>
      <c r="GNB140" s="131"/>
      <c r="GNC140" s="131"/>
      <c r="GND140" s="131"/>
      <c r="GNE140" s="131"/>
      <c r="GNF140" s="131"/>
      <c r="GNG140" s="131"/>
      <c r="GNH140" s="131"/>
      <c r="GNI140" s="131"/>
      <c r="GWI140" s="131"/>
      <c r="GWJ140" s="131"/>
      <c r="GWR140" s="131"/>
      <c r="GWS140" s="131"/>
      <c r="GWT140" s="131"/>
      <c r="GWU140" s="131"/>
      <c r="GWV140" s="131"/>
      <c r="GWW140" s="131"/>
      <c r="GWX140" s="131"/>
      <c r="GWY140" s="131"/>
      <c r="GWZ140" s="131"/>
      <c r="GXA140" s="131"/>
      <c r="GXB140" s="131"/>
      <c r="GXC140" s="131"/>
      <c r="GXD140" s="131"/>
      <c r="GXE140" s="131"/>
      <c r="HGE140" s="131"/>
      <c r="HGF140" s="131"/>
      <c r="HGN140" s="131"/>
      <c r="HGO140" s="131"/>
      <c r="HGP140" s="131"/>
      <c r="HGQ140" s="131"/>
      <c r="HGR140" s="131"/>
      <c r="HGS140" s="131"/>
      <c r="HGT140" s="131"/>
      <c r="HGU140" s="131"/>
      <c r="HGV140" s="131"/>
      <c r="HGW140" s="131"/>
      <c r="HGX140" s="131"/>
      <c r="HGY140" s="131"/>
      <c r="HGZ140" s="131"/>
      <c r="HHA140" s="131"/>
      <c r="HQA140" s="131"/>
      <c r="HQB140" s="131"/>
      <c r="HQJ140" s="131"/>
      <c r="HQK140" s="131"/>
      <c r="HQL140" s="131"/>
      <c r="HQM140" s="131"/>
      <c r="HQN140" s="131"/>
      <c r="HQO140" s="131"/>
      <c r="HQP140" s="131"/>
      <c r="HQQ140" s="131"/>
      <c r="HQR140" s="131"/>
      <c r="HQS140" s="131"/>
      <c r="HQT140" s="131"/>
      <c r="HQU140" s="131"/>
      <c r="HQV140" s="131"/>
      <c r="HQW140" s="131"/>
      <c r="HZW140" s="131"/>
      <c r="HZX140" s="131"/>
      <c r="IAF140" s="131"/>
      <c r="IAG140" s="131"/>
      <c r="IAH140" s="131"/>
      <c r="IAI140" s="131"/>
      <c r="IAJ140" s="131"/>
      <c r="IAK140" s="131"/>
      <c r="IAL140" s="131"/>
      <c r="IAM140" s="131"/>
      <c r="IAN140" s="131"/>
      <c r="IAO140" s="131"/>
      <c r="IAP140" s="131"/>
      <c r="IAQ140" s="131"/>
      <c r="IAR140" s="131"/>
      <c r="IAS140" s="131"/>
      <c r="IJS140" s="131"/>
      <c r="IJT140" s="131"/>
      <c r="IKB140" s="131"/>
      <c r="IKC140" s="131"/>
      <c r="IKD140" s="131"/>
      <c r="IKE140" s="131"/>
      <c r="IKF140" s="131"/>
      <c r="IKG140" s="131"/>
      <c r="IKH140" s="131"/>
      <c r="IKI140" s="131"/>
      <c r="IKJ140" s="131"/>
      <c r="IKK140" s="131"/>
      <c r="IKL140" s="131"/>
      <c r="IKM140" s="131"/>
      <c r="IKN140" s="131"/>
      <c r="IKO140" s="131"/>
      <c r="ITO140" s="131"/>
      <c r="ITP140" s="131"/>
      <c r="ITX140" s="131"/>
      <c r="ITY140" s="131"/>
      <c r="ITZ140" s="131"/>
      <c r="IUA140" s="131"/>
      <c r="IUB140" s="131"/>
      <c r="IUC140" s="131"/>
      <c r="IUD140" s="131"/>
      <c r="IUE140" s="131"/>
      <c r="IUF140" s="131"/>
      <c r="IUG140" s="131"/>
      <c r="IUH140" s="131"/>
      <c r="IUI140" s="131"/>
      <c r="IUJ140" s="131"/>
      <c r="IUK140" s="131"/>
      <c r="JDK140" s="131"/>
      <c r="JDL140" s="131"/>
      <c r="JDT140" s="131"/>
      <c r="JDU140" s="131"/>
      <c r="JDV140" s="131"/>
      <c r="JDW140" s="131"/>
      <c r="JDX140" s="131"/>
      <c r="JDY140" s="131"/>
      <c r="JDZ140" s="131"/>
      <c r="JEA140" s="131"/>
      <c r="JEB140" s="131"/>
      <c r="JEC140" s="131"/>
      <c r="JED140" s="131"/>
      <c r="JEE140" s="131"/>
      <c r="JEF140" s="131"/>
      <c r="JEG140" s="131"/>
      <c r="JNG140" s="131"/>
      <c r="JNH140" s="131"/>
      <c r="JNP140" s="131"/>
      <c r="JNQ140" s="131"/>
      <c r="JNR140" s="131"/>
      <c r="JNS140" s="131"/>
      <c r="JNT140" s="131"/>
      <c r="JNU140" s="131"/>
      <c r="JNV140" s="131"/>
      <c r="JNW140" s="131"/>
      <c r="JNX140" s="131"/>
      <c r="JNY140" s="131"/>
      <c r="JNZ140" s="131"/>
      <c r="JOA140" s="131"/>
      <c r="JOB140" s="131"/>
      <c r="JOC140" s="131"/>
      <c r="JXC140" s="131"/>
      <c r="JXD140" s="131"/>
      <c r="JXL140" s="131"/>
      <c r="JXM140" s="131"/>
      <c r="JXN140" s="131"/>
      <c r="JXO140" s="131"/>
      <c r="JXP140" s="131"/>
      <c r="JXQ140" s="131"/>
      <c r="JXR140" s="131"/>
      <c r="JXS140" s="131"/>
      <c r="JXT140" s="131"/>
      <c r="JXU140" s="131"/>
      <c r="JXV140" s="131"/>
      <c r="JXW140" s="131"/>
      <c r="JXX140" s="131"/>
      <c r="JXY140" s="131"/>
      <c r="KGY140" s="131"/>
      <c r="KGZ140" s="131"/>
      <c r="KHH140" s="131"/>
      <c r="KHI140" s="131"/>
      <c r="KHJ140" s="131"/>
      <c r="KHK140" s="131"/>
      <c r="KHL140" s="131"/>
      <c r="KHM140" s="131"/>
      <c r="KHN140" s="131"/>
      <c r="KHO140" s="131"/>
      <c r="KHP140" s="131"/>
      <c r="KHQ140" s="131"/>
      <c r="KHR140" s="131"/>
      <c r="KHS140" s="131"/>
      <c r="KHT140" s="131"/>
      <c r="KHU140" s="131"/>
      <c r="KQU140" s="131"/>
      <c r="KQV140" s="131"/>
      <c r="KRD140" s="131"/>
      <c r="KRE140" s="131"/>
      <c r="KRF140" s="131"/>
      <c r="KRG140" s="131"/>
      <c r="KRH140" s="131"/>
      <c r="KRI140" s="131"/>
      <c r="KRJ140" s="131"/>
      <c r="KRK140" s="131"/>
      <c r="KRL140" s="131"/>
      <c r="KRM140" s="131"/>
      <c r="KRN140" s="131"/>
      <c r="KRO140" s="131"/>
      <c r="KRP140" s="131"/>
      <c r="KRQ140" s="131"/>
      <c r="LAQ140" s="131"/>
      <c r="LAR140" s="131"/>
      <c r="LAZ140" s="131"/>
      <c r="LBA140" s="131"/>
      <c r="LBB140" s="131"/>
      <c r="LBC140" s="131"/>
      <c r="LBD140" s="131"/>
      <c r="LBE140" s="131"/>
      <c r="LBF140" s="131"/>
      <c r="LBG140" s="131"/>
      <c r="LBH140" s="131"/>
      <c r="LBI140" s="131"/>
      <c r="LBJ140" s="131"/>
      <c r="LBK140" s="131"/>
      <c r="LBL140" s="131"/>
      <c r="LBM140" s="131"/>
      <c r="LKM140" s="131"/>
      <c r="LKN140" s="131"/>
      <c r="LKV140" s="131"/>
      <c r="LKW140" s="131"/>
      <c r="LKX140" s="131"/>
      <c r="LKY140" s="131"/>
      <c r="LKZ140" s="131"/>
      <c r="LLA140" s="131"/>
      <c r="LLB140" s="131"/>
      <c r="LLC140" s="131"/>
      <c r="LLD140" s="131"/>
      <c r="LLE140" s="131"/>
      <c r="LLF140" s="131"/>
      <c r="LLG140" s="131"/>
      <c r="LLH140" s="131"/>
      <c r="LLI140" s="131"/>
      <c r="LUI140" s="131"/>
      <c r="LUJ140" s="131"/>
      <c r="LUR140" s="131"/>
      <c r="LUS140" s="131"/>
      <c r="LUT140" s="131"/>
      <c r="LUU140" s="131"/>
      <c r="LUV140" s="131"/>
      <c r="LUW140" s="131"/>
      <c r="LUX140" s="131"/>
      <c r="LUY140" s="131"/>
      <c r="LUZ140" s="131"/>
      <c r="LVA140" s="131"/>
      <c r="LVB140" s="131"/>
      <c r="LVC140" s="131"/>
      <c r="LVD140" s="131"/>
      <c r="LVE140" s="131"/>
      <c r="MEE140" s="131"/>
      <c r="MEF140" s="131"/>
      <c r="MEN140" s="131"/>
      <c r="MEO140" s="131"/>
      <c r="MEP140" s="131"/>
      <c r="MEQ140" s="131"/>
      <c r="MER140" s="131"/>
      <c r="MES140" s="131"/>
      <c r="MET140" s="131"/>
      <c r="MEU140" s="131"/>
      <c r="MEV140" s="131"/>
      <c r="MEW140" s="131"/>
      <c r="MEX140" s="131"/>
      <c r="MEY140" s="131"/>
      <c r="MEZ140" s="131"/>
      <c r="MFA140" s="131"/>
      <c r="MOA140" s="131"/>
      <c r="MOB140" s="131"/>
      <c r="MOJ140" s="131"/>
      <c r="MOK140" s="131"/>
      <c r="MOL140" s="131"/>
      <c r="MOM140" s="131"/>
      <c r="MON140" s="131"/>
      <c r="MOO140" s="131"/>
      <c r="MOP140" s="131"/>
      <c r="MOQ140" s="131"/>
      <c r="MOR140" s="131"/>
      <c r="MOS140" s="131"/>
      <c r="MOT140" s="131"/>
      <c r="MOU140" s="131"/>
      <c r="MOV140" s="131"/>
      <c r="MOW140" s="131"/>
      <c r="MXW140" s="131"/>
      <c r="MXX140" s="131"/>
      <c r="MYF140" s="131"/>
      <c r="MYG140" s="131"/>
      <c r="MYH140" s="131"/>
      <c r="MYI140" s="131"/>
      <c r="MYJ140" s="131"/>
      <c r="MYK140" s="131"/>
      <c r="MYL140" s="131"/>
      <c r="MYM140" s="131"/>
      <c r="MYN140" s="131"/>
      <c r="MYO140" s="131"/>
      <c r="MYP140" s="131"/>
      <c r="MYQ140" s="131"/>
      <c r="MYR140" s="131"/>
      <c r="MYS140" s="131"/>
      <c r="NHS140" s="131"/>
      <c r="NHT140" s="131"/>
      <c r="NIB140" s="131"/>
      <c r="NIC140" s="131"/>
      <c r="NID140" s="131"/>
      <c r="NIE140" s="131"/>
      <c r="NIF140" s="131"/>
      <c r="NIG140" s="131"/>
      <c r="NIH140" s="131"/>
      <c r="NII140" s="131"/>
      <c r="NIJ140" s="131"/>
      <c r="NIK140" s="131"/>
      <c r="NIL140" s="131"/>
      <c r="NIM140" s="131"/>
      <c r="NIN140" s="131"/>
      <c r="NIO140" s="131"/>
      <c r="NRO140" s="131"/>
      <c r="NRP140" s="131"/>
      <c r="NRX140" s="131"/>
      <c r="NRY140" s="131"/>
      <c r="NRZ140" s="131"/>
      <c r="NSA140" s="131"/>
      <c r="NSB140" s="131"/>
      <c r="NSC140" s="131"/>
      <c r="NSD140" s="131"/>
      <c r="NSE140" s="131"/>
      <c r="NSF140" s="131"/>
      <c r="NSG140" s="131"/>
      <c r="NSH140" s="131"/>
      <c r="NSI140" s="131"/>
      <c r="NSJ140" s="131"/>
      <c r="NSK140" s="131"/>
      <c r="OBK140" s="131"/>
      <c r="OBL140" s="131"/>
      <c r="OBT140" s="131"/>
      <c r="OBU140" s="131"/>
      <c r="OBV140" s="131"/>
      <c r="OBW140" s="131"/>
      <c r="OBX140" s="131"/>
      <c r="OBY140" s="131"/>
      <c r="OBZ140" s="131"/>
      <c r="OCA140" s="131"/>
      <c r="OCB140" s="131"/>
      <c r="OCC140" s="131"/>
      <c r="OCD140" s="131"/>
      <c r="OCE140" s="131"/>
      <c r="OCF140" s="131"/>
      <c r="OCG140" s="131"/>
      <c r="OLG140" s="131"/>
      <c r="OLH140" s="131"/>
      <c r="OLP140" s="131"/>
      <c r="OLQ140" s="131"/>
      <c r="OLR140" s="131"/>
      <c r="OLS140" s="131"/>
      <c r="OLT140" s="131"/>
      <c r="OLU140" s="131"/>
      <c r="OLV140" s="131"/>
      <c r="OLW140" s="131"/>
      <c r="OLX140" s="131"/>
      <c r="OLY140" s="131"/>
      <c r="OLZ140" s="131"/>
      <c r="OMA140" s="131"/>
      <c r="OMB140" s="131"/>
      <c r="OMC140" s="131"/>
      <c r="OVC140" s="131"/>
      <c r="OVD140" s="131"/>
      <c r="OVL140" s="131"/>
      <c r="OVM140" s="131"/>
      <c r="OVN140" s="131"/>
      <c r="OVO140" s="131"/>
      <c r="OVP140" s="131"/>
      <c r="OVQ140" s="131"/>
      <c r="OVR140" s="131"/>
      <c r="OVS140" s="131"/>
      <c r="OVT140" s="131"/>
      <c r="OVU140" s="131"/>
      <c r="OVV140" s="131"/>
      <c r="OVW140" s="131"/>
      <c r="OVX140" s="131"/>
      <c r="OVY140" s="131"/>
      <c r="PEY140" s="131"/>
      <c r="PEZ140" s="131"/>
      <c r="PFH140" s="131"/>
      <c r="PFI140" s="131"/>
      <c r="PFJ140" s="131"/>
      <c r="PFK140" s="131"/>
      <c r="PFL140" s="131"/>
      <c r="PFM140" s="131"/>
      <c r="PFN140" s="131"/>
      <c r="PFO140" s="131"/>
      <c r="PFP140" s="131"/>
      <c r="PFQ140" s="131"/>
      <c r="PFR140" s="131"/>
      <c r="PFS140" s="131"/>
      <c r="PFT140" s="131"/>
      <c r="PFU140" s="131"/>
      <c r="POU140" s="131"/>
      <c r="POV140" s="131"/>
      <c r="PPD140" s="131"/>
      <c r="PPE140" s="131"/>
      <c r="PPF140" s="131"/>
      <c r="PPG140" s="131"/>
      <c r="PPH140" s="131"/>
      <c r="PPI140" s="131"/>
      <c r="PPJ140" s="131"/>
      <c r="PPK140" s="131"/>
      <c r="PPL140" s="131"/>
      <c r="PPM140" s="131"/>
      <c r="PPN140" s="131"/>
      <c r="PPO140" s="131"/>
      <c r="PPP140" s="131"/>
      <c r="PPQ140" s="131"/>
      <c r="PYQ140" s="131"/>
      <c r="PYR140" s="131"/>
      <c r="PYZ140" s="131"/>
      <c r="PZA140" s="131"/>
      <c r="PZB140" s="131"/>
      <c r="PZC140" s="131"/>
      <c r="PZD140" s="131"/>
      <c r="PZE140" s="131"/>
      <c r="PZF140" s="131"/>
      <c r="PZG140" s="131"/>
      <c r="PZH140" s="131"/>
      <c r="PZI140" s="131"/>
      <c r="PZJ140" s="131"/>
      <c r="PZK140" s="131"/>
      <c r="PZL140" s="131"/>
      <c r="PZM140" s="131"/>
      <c r="QIM140" s="131"/>
      <c r="QIN140" s="131"/>
      <c r="QIV140" s="131"/>
      <c r="QIW140" s="131"/>
      <c r="QIX140" s="131"/>
      <c r="QIY140" s="131"/>
      <c r="QIZ140" s="131"/>
      <c r="QJA140" s="131"/>
      <c r="QJB140" s="131"/>
      <c r="QJC140" s="131"/>
      <c r="QJD140" s="131"/>
      <c r="QJE140" s="131"/>
      <c r="QJF140" s="131"/>
      <c r="QJG140" s="131"/>
      <c r="QJH140" s="131"/>
      <c r="QJI140" s="131"/>
      <c r="QSI140" s="131"/>
      <c r="QSJ140" s="131"/>
      <c r="QSR140" s="131"/>
      <c r="QSS140" s="131"/>
      <c r="QST140" s="131"/>
      <c r="QSU140" s="131"/>
      <c r="QSV140" s="131"/>
      <c r="QSW140" s="131"/>
      <c r="QSX140" s="131"/>
      <c r="QSY140" s="131"/>
      <c r="QSZ140" s="131"/>
      <c r="QTA140" s="131"/>
      <c r="QTB140" s="131"/>
      <c r="QTC140" s="131"/>
      <c r="QTD140" s="131"/>
      <c r="QTE140" s="131"/>
      <c r="RCE140" s="131"/>
      <c r="RCF140" s="131"/>
      <c r="RCN140" s="131"/>
      <c r="RCO140" s="131"/>
      <c r="RCP140" s="131"/>
      <c r="RCQ140" s="131"/>
      <c r="RCR140" s="131"/>
      <c r="RCS140" s="131"/>
      <c r="RCT140" s="131"/>
      <c r="RCU140" s="131"/>
      <c r="RCV140" s="131"/>
      <c r="RCW140" s="131"/>
      <c r="RCX140" s="131"/>
      <c r="RCY140" s="131"/>
      <c r="RCZ140" s="131"/>
      <c r="RDA140" s="131"/>
      <c r="RMA140" s="131"/>
      <c r="RMB140" s="131"/>
      <c r="RMJ140" s="131"/>
      <c r="RMK140" s="131"/>
      <c r="RML140" s="131"/>
      <c r="RMM140" s="131"/>
      <c r="RMN140" s="131"/>
      <c r="RMO140" s="131"/>
      <c r="RMP140" s="131"/>
      <c r="RMQ140" s="131"/>
      <c r="RMR140" s="131"/>
      <c r="RMS140" s="131"/>
      <c r="RMT140" s="131"/>
      <c r="RMU140" s="131"/>
      <c r="RMV140" s="131"/>
      <c r="RMW140" s="131"/>
      <c r="RVW140" s="131"/>
      <c r="RVX140" s="131"/>
      <c r="RWF140" s="131"/>
      <c r="RWG140" s="131"/>
      <c r="RWH140" s="131"/>
      <c r="RWI140" s="131"/>
      <c r="RWJ140" s="131"/>
      <c r="RWK140" s="131"/>
      <c r="RWL140" s="131"/>
      <c r="RWM140" s="131"/>
      <c r="RWN140" s="131"/>
      <c r="RWO140" s="131"/>
      <c r="RWP140" s="131"/>
      <c r="RWQ140" s="131"/>
      <c r="RWR140" s="131"/>
      <c r="RWS140" s="131"/>
      <c r="SFS140" s="131"/>
      <c r="SFT140" s="131"/>
      <c r="SGB140" s="131"/>
      <c r="SGC140" s="131"/>
      <c r="SGD140" s="131"/>
      <c r="SGE140" s="131"/>
      <c r="SGF140" s="131"/>
      <c r="SGG140" s="131"/>
      <c r="SGH140" s="131"/>
      <c r="SGI140" s="131"/>
      <c r="SGJ140" s="131"/>
      <c r="SGK140" s="131"/>
      <c r="SGL140" s="131"/>
      <c r="SGM140" s="131"/>
      <c r="SGN140" s="131"/>
      <c r="SGO140" s="131"/>
      <c r="SPO140" s="131"/>
      <c r="SPP140" s="131"/>
      <c r="SPX140" s="131"/>
      <c r="SPY140" s="131"/>
      <c r="SPZ140" s="131"/>
      <c r="SQA140" s="131"/>
      <c r="SQB140" s="131"/>
      <c r="SQC140" s="131"/>
      <c r="SQD140" s="131"/>
      <c r="SQE140" s="131"/>
      <c r="SQF140" s="131"/>
      <c r="SQG140" s="131"/>
      <c r="SQH140" s="131"/>
      <c r="SQI140" s="131"/>
      <c r="SQJ140" s="131"/>
      <c r="SQK140" s="131"/>
      <c r="SZK140" s="131"/>
      <c r="SZL140" s="131"/>
      <c r="SZT140" s="131"/>
      <c r="SZU140" s="131"/>
      <c r="SZV140" s="131"/>
      <c r="SZW140" s="131"/>
      <c r="SZX140" s="131"/>
      <c r="SZY140" s="131"/>
      <c r="SZZ140" s="131"/>
      <c r="TAA140" s="131"/>
      <c r="TAB140" s="131"/>
      <c r="TAC140" s="131"/>
      <c r="TAD140" s="131"/>
      <c r="TAE140" s="131"/>
      <c r="TAF140" s="131"/>
      <c r="TAG140" s="131"/>
      <c r="TJG140" s="131"/>
      <c r="TJH140" s="131"/>
      <c r="TJP140" s="131"/>
      <c r="TJQ140" s="131"/>
      <c r="TJR140" s="131"/>
      <c r="TJS140" s="131"/>
      <c r="TJT140" s="131"/>
      <c r="TJU140" s="131"/>
      <c r="TJV140" s="131"/>
      <c r="TJW140" s="131"/>
      <c r="TJX140" s="131"/>
      <c r="TJY140" s="131"/>
      <c r="TJZ140" s="131"/>
      <c r="TKA140" s="131"/>
      <c r="TKB140" s="131"/>
      <c r="TKC140" s="131"/>
      <c r="TTC140" s="131"/>
      <c r="TTD140" s="131"/>
      <c r="TTL140" s="131"/>
      <c r="TTM140" s="131"/>
      <c r="TTN140" s="131"/>
      <c r="TTO140" s="131"/>
      <c r="TTP140" s="131"/>
      <c r="TTQ140" s="131"/>
      <c r="TTR140" s="131"/>
      <c r="TTS140" s="131"/>
      <c r="TTT140" s="131"/>
      <c r="TTU140" s="131"/>
      <c r="TTV140" s="131"/>
      <c r="TTW140" s="131"/>
      <c r="TTX140" s="131"/>
      <c r="TTY140" s="131"/>
      <c r="UCY140" s="131"/>
      <c r="UCZ140" s="131"/>
      <c r="UDH140" s="131"/>
      <c r="UDI140" s="131"/>
      <c r="UDJ140" s="131"/>
      <c r="UDK140" s="131"/>
      <c r="UDL140" s="131"/>
      <c r="UDM140" s="131"/>
      <c r="UDN140" s="131"/>
      <c r="UDO140" s="131"/>
      <c r="UDP140" s="131"/>
      <c r="UDQ140" s="131"/>
      <c r="UDR140" s="131"/>
      <c r="UDS140" s="131"/>
      <c r="UDT140" s="131"/>
      <c r="UDU140" s="131"/>
      <c r="UMU140" s="131"/>
      <c r="UMV140" s="131"/>
      <c r="UND140" s="131"/>
      <c r="UNE140" s="131"/>
      <c r="UNF140" s="131"/>
      <c r="UNG140" s="131"/>
      <c r="UNH140" s="131"/>
      <c r="UNI140" s="131"/>
      <c r="UNJ140" s="131"/>
      <c r="UNK140" s="131"/>
      <c r="UNL140" s="131"/>
      <c r="UNM140" s="131"/>
      <c r="UNN140" s="131"/>
      <c r="UNO140" s="131"/>
      <c r="UNP140" s="131"/>
      <c r="UNQ140" s="131"/>
      <c r="UWQ140" s="131"/>
      <c r="UWR140" s="131"/>
      <c r="UWZ140" s="131"/>
      <c r="UXA140" s="131"/>
      <c r="UXB140" s="131"/>
      <c r="UXC140" s="131"/>
      <c r="UXD140" s="131"/>
      <c r="UXE140" s="131"/>
      <c r="UXF140" s="131"/>
      <c r="UXG140" s="131"/>
      <c r="UXH140" s="131"/>
      <c r="UXI140" s="131"/>
      <c r="UXJ140" s="131"/>
      <c r="UXK140" s="131"/>
      <c r="UXL140" s="131"/>
      <c r="UXM140" s="131"/>
      <c r="VGM140" s="131"/>
      <c r="VGN140" s="131"/>
      <c r="VGV140" s="131"/>
      <c r="VGW140" s="131"/>
      <c r="VGX140" s="131"/>
      <c r="VGY140" s="131"/>
      <c r="VGZ140" s="131"/>
      <c r="VHA140" s="131"/>
      <c r="VHB140" s="131"/>
      <c r="VHC140" s="131"/>
      <c r="VHD140" s="131"/>
      <c r="VHE140" s="131"/>
      <c r="VHF140" s="131"/>
      <c r="VHG140" s="131"/>
      <c r="VHH140" s="131"/>
      <c r="VHI140" s="131"/>
      <c r="VQI140" s="131"/>
      <c r="VQJ140" s="131"/>
      <c r="VQR140" s="131"/>
      <c r="VQS140" s="131"/>
      <c r="VQT140" s="131"/>
      <c r="VQU140" s="131"/>
      <c r="VQV140" s="131"/>
      <c r="VQW140" s="131"/>
      <c r="VQX140" s="131"/>
      <c r="VQY140" s="131"/>
      <c r="VQZ140" s="131"/>
      <c r="VRA140" s="131"/>
      <c r="VRB140" s="131"/>
      <c r="VRC140" s="131"/>
      <c r="VRD140" s="131"/>
      <c r="VRE140" s="131"/>
      <c r="WAE140" s="131"/>
      <c r="WAF140" s="131"/>
      <c r="WAN140" s="131"/>
      <c r="WAO140" s="131"/>
      <c r="WAP140" s="131"/>
      <c r="WAQ140" s="131"/>
      <c r="WAR140" s="131"/>
      <c r="WAS140" s="131"/>
      <c r="WAT140" s="131"/>
      <c r="WAU140" s="131"/>
      <c r="WAV140" s="131"/>
      <c r="WAW140" s="131"/>
      <c r="WAX140" s="131"/>
      <c r="WAY140" s="131"/>
      <c r="WAZ140" s="131"/>
      <c r="WBA140" s="131"/>
      <c r="WKA140" s="131"/>
      <c r="WKB140" s="131"/>
      <c r="WKJ140" s="131"/>
      <c r="WKK140" s="131"/>
      <c r="WKL140" s="131"/>
      <c r="WKM140" s="131"/>
      <c r="WKN140" s="131"/>
      <c r="WKO140" s="131"/>
      <c r="WKP140" s="131"/>
      <c r="WKQ140" s="131"/>
      <c r="WKR140" s="131"/>
      <c r="WKS140" s="131"/>
      <c r="WKT140" s="131"/>
      <c r="WKU140" s="131"/>
      <c r="WKV140" s="131"/>
      <c r="WKW140" s="131"/>
      <c r="WTW140" s="131"/>
      <c r="WTX140" s="131"/>
      <c r="WUF140" s="131"/>
      <c r="WUG140" s="131"/>
      <c r="WUH140" s="131"/>
      <c r="WUI140" s="131"/>
      <c r="WUJ140" s="131"/>
      <c r="WUK140" s="131"/>
      <c r="WUL140" s="131"/>
      <c r="WUM140" s="131"/>
      <c r="WUN140" s="131"/>
      <c r="WUO140" s="131"/>
      <c r="WUP140" s="131"/>
      <c r="WUQ140" s="131"/>
      <c r="WUR140" s="131"/>
      <c r="WUS140" s="131"/>
    </row>
    <row r="141" spans="1:1009 1243:2033 2267:3057 3291:4081 4315:5105 5339:6129 6363:7153 7387:8177 8411:9201 9435:10225 10459:11249 11483:12273 12507:13297 13531:14321 14555:15345 15579:16113" s="271" customFormat="1" outlineLevel="1">
      <c r="A141" s="240"/>
      <c r="B141" s="294" t="s">
        <v>51</v>
      </c>
      <c r="C141" s="248"/>
      <c r="D141" s="258">
        <v>0</v>
      </c>
      <c r="E141" s="260"/>
      <c r="F141" s="258">
        <v>0</v>
      </c>
      <c r="G141" s="245">
        <v>0</v>
      </c>
      <c r="H141" s="229">
        <f t="shared" si="7"/>
        <v>0</v>
      </c>
      <c r="I141" s="247"/>
      <c r="J141" s="247"/>
      <c r="K141" s="247"/>
      <c r="L141" s="247"/>
      <c r="M141" s="238"/>
      <c r="HK141" s="131"/>
      <c r="HL141" s="131"/>
      <c r="HT141" s="131"/>
      <c r="HU141" s="131"/>
      <c r="HV141" s="131"/>
      <c r="HW141" s="131"/>
      <c r="HX141" s="131"/>
      <c r="HY141" s="131"/>
      <c r="HZ141" s="131"/>
      <c r="IA141" s="131"/>
      <c r="IB141" s="131"/>
      <c r="IC141" s="131"/>
      <c r="ID141" s="131"/>
      <c r="IE141" s="131"/>
      <c r="IF141" s="131"/>
      <c r="IG141" s="131"/>
      <c r="RG141" s="131"/>
      <c r="RH141" s="131"/>
      <c r="RP141" s="131"/>
      <c r="RQ141" s="131"/>
      <c r="RR141" s="131"/>
      <c r="RS141" s="131"/>
      <c r="RT141" s="131"/>
      <c r="RU141" s="131"/>
      <c r="RV141" s="131"/>
      <c r="RW141" s="131"/>
      <c r="RX141" s="131"/>
      <c r="RY141" s="131"/>
      <c r="RZ141" s="131"/>
      <c r="SA141" s="131"/>
      <c r="SB141" s="131"/>
      <c r="SC141" s="131"/>
      <c r="ABC141" s="131"/>
      <c r="ABD141" s="131"/>
      <c r="ABL141" s="131"/>
      <c r="ABM141" s="131"/>
      <c r="ABN141" s="131"/>
      <c r="ABO141" s="131"/>
      <c r="ABP141" s="131"/>
      <c r="ABQ141" s="131"/>
      <c r="ABR141" s="131"/>
      <c r="ABS141" s="131"/>
      <c r="ABT141" s="131"/>
      <c r="ABU141" s="131"/>
      <c r="ABV141" s="131"/>
      <c r="ABW141" s="131"/>
      <c r="ABX141" s="131"/>
      <c r="ABY141" s="131"/>
      <c r="AKY141" s="131"/>
      <c r="AKZ141" s="131"/>
      <c r="ALH141" s="131"/>
      <c r="ALI141" s="131"/>
      <c r="ALJ141" s="131"/>
      <c r="ALK141" s="131"/>
      <c r="ALL141" s="131"/>
      <c r="ALM141" s="131"/>
      <c r="ALN141" s="131"/>
      <c r="ALO141" s="131"/>
      <c r="ALP141" s="131"/>
      <c r="ALQ141" s="131"/>
      <c r="ALR141" s="131"/>
      <c r="ALS141" s="131"/>
      <c r="ALT141" s="131"/>
      <c r="ALU141" s="131"/>
      <c r="AUU141" s="131"/>
      <c r="AUV141" s="131"/>
      <c r="AVD141" s="131"/>
      <c r="AVE141" s="131"/>
      <c r="AVF141" s="131"/>
      <c r="AVG141" s="131"/>
      <c r="AVH141" s="131"/>
      <c r="AVI141" s="131"/>
      <c r="AVJ141" s="131"/>
      <c r="AVK141" s="131"/>
      <c r="AVL141" s="131"/>
      <c r="AVM141" s="131"/>
      <c r="AVN141" s="131"/>
      <c r="AVO141" s="131"/>
      <c r="AVP141" s="131"/>
      <c r="AVQ141" s="131"/>
      <c r="BEQ141" s="131"/>
      <c r="BER141" s="131"/>
      <c r="BEZ141" s="131"/>
      <c r="BFA141" s="131"/>
      <c r="BFB141" s="131"/>
      <c r="BFC141" s="131"/>
      <c r="BFD141" s="131"/>
      <c r="BFE141" s="131"/>
      <c r="BFF141" s="131"/>
      <c r="BFG141" s="131"/>
      <c r="BFH141" s="131"/>
      <c r="BFI141" s="131"/>
      <c r="BFJ141" s="131"/>
      <c r="BFK141" s="131"/>
      <c r="BFL141" s="131"/>
      <c r="BFM141" s="131"/>
      <c r="BOM141" s="131"/>
      <c r="BON141" s="131"/>
      <c r="BOV141" s="131"/>
      <c r="BOW141" s="131"/>
      <c r="BOX141" s="131"/>
      <c r="BOY141" s="131"/>
      <c r="BOZ141" s="131"/>
      <c r="BPA141" s="131"/>
      <c r="BPB141" s="131"/>
      <c r="BPC141" s="131"/>
      <c r="BPD141" s="131"/>
      <c r="BPE141" s="131"/>
      <c r="BPF141" s="131"/>
      <c r="BPG141" s="131"/>
      <c r="BPH141" s="131"/>
      <c r="BPI141" s="131"/>
      <c r="BYI141" s="131"/>
      <c r="BYJ141" s="131"/>
      <c r="BYR141" s="131"/>
      <c r="BYS141" s="131"/>
      <c r="BYT141" s="131"/>
      <c r="BYU141" s="131"/>
      <c r="BYV141" s="131"/>
      <c r="BYW141" s="131"/>
      <c r="BYX141" s="131"/>
      <c r="BYY141" s="131"/>
      <c r="BYZ141" s="131"/>
      <c r="BZA141" s="131"/>
      <c r="BZB141" s="131"/>
      <c r="BZC141" s="131"/>
      <c r="BZD141" s="131"/>
      <c r="BZE141" s="131"/>
      <c r="CIE141" s="131"/>
      <c r="CIF141" s="131"/>
      <c r="CIN141" s="131"/>
      <c r="CIO141" s="131"/>
      <c r="CIP141" s="131"/>
      <c r="CIQ141" s="131"/>
      <c r="CIR141" s="131"/>
      <c r="CIS141" s="131"/>
      <c r="CIT141" s="131"/>
      <c r="CIU141" s="131"/>
      <c r="CIV141" s="131"/>
      <c r="CIW141" s="131"/>
      <c r="CIX141" s="131"/>
      <c r="CIY141" s="131"/>
      <c r="CIZ141" s="131"/>
      <c r="CJA141" s="131"/>
      <c r="CSA141" s="131"/>
      <c r="CSB141" s="131"/>
      <c r="CSJ141" s="131"/>
      <c r="CSK141" s="131"/>
      <c r="CSL141" s="131"/>
      <c r="CSM141" s="131"/>
      <c r="CSN141" s="131"/>
      <c r="CSO141" s="131"/>
      <c r="CSP141" s="131"/>
      <c r="CSQ141" s="131"/>
      <c r="CSR141" s="131"/>
      <c r="CSS141" s="131"/>
      <c r="CST141" s="131"/>
      <c r="CSU141" s="131"/>
      <c r="CSV141" s="131"/>
      <c r="CSW141" s="131"/>
      <c r="DBW141" s="131"/>
      <c r="DBX141" s="131"/>
      <c r="DCF141" s="131"/>
      <c r="DCG141" s="131"/>
      <c r="DCH141" s="131"/>
      <c r="DCI141" s="131"/>
      <c r="DCJ141" s="131"/>
      <c r="DCK141" s="131"/>
      <c r="DCL141" s="131"/>
      <c r="DCM141" s="131"/>
      <c r="DCN141" s="131"/>
      <c r="DCO141" s="131"/>
      <c r="DCP141" s="131"/>
      <c r="DCQ141" s="131"/>
      <c r="DCR141" s="131"/>
      <c r="DCS141" s="131"/>
      <c r="DLS141" s="131"/>
      <c r="DLT141" s="131"/>
      <c r="DMB141" s="131"/>
      <c r="DMC141" s="131"/>
      <c r="DMD141" s="131"/>
      <c r="DME141" s="131"/>
      <c r="DMF141" s="131"/>
      <c r="DMG141" s="131"/>
      <c r="DMH141" s="131"/>
      <c r="DMI141" s="131"/>
      <c r="DMJ141" s="131"/>
      <c r="DMK141" s="131"/>
      <c r="DML141" s="131"/>
      <c r="DMM141" s="131"/>
      <c r="DMN141" s="131"/>
      <c r="DMO141" s="131"/>
      <c r="DVO141" s="131"/>
      <c r="DVP141" s="131"/>
      <c r="DVX141" s="131"/>
      <c r="DVY141" s="131"/>
      <c r="DVZ141" s="131"/>
      <c r="DWA141" s="131"/>
      <c r="DWB141" s="131"/>
      <c r="DWC141" s="131"/>
      <c r="DWD141" s="131"/>
      <c r="DWE141" s="131"/>
      <c r="DWF141" s="131"/>
      <c r="DWG141" s="131"/>
      <c r="DWH141" s="131"/>
      <c r="DWI141" s="131"/>
      <c r="DWJ141" s="131"/>
      <c r="DWK141" s="131"/>
      <c r="EFK141" s="131"/>
      <c r="EFL141" s="131"/>
      <c r="EFT141" s="131"/>
      <c r="EFU141" s="131"/>
      <c r="EFV141" s="131"/>
      <c r="EFW141" s="131"/>
      <c r="EFX141" s="131"/>
      <c r="EFY141" s="131"/>
      <c r="EFZ141" s="131"/>
      <c r="EGA141" s="131"/>
      <c r="EGB141" s="131"/>
      <c r="EGC141" s="131"/>
      <c r="EGD141" s="131"/>
      <c r="EGE141" s="131"/>
      <c r="EGF141" s="131"/>
      <c r="EGG141" s="131"/>
      <c r="EPG141" s="131"/>
      <c r="EPH141" s="131"/>
      <c r="EPP141" s="131"/>
      <c r="EPQ141" s="131"/>
      <c r="EPR141" s="131"/>
      <c r="EPS141" s="131"/>
      <c r="EPT141" s="131"/>
      <c r="EPU141" s="131"/>
      <c r="EPV141" s="131"/>
      <c r="EPW141" s="131"/>
      <c r="EPX141" s="131"/>
      <c r="EPY141" s="131"/>
      <c r="EPZ141" s="131"/>
      <c r="EQA141" s="131"/>
      <c r="EQB141" s="131"/>
      <c r="EQC141" s="131"/>
      <c r="EZC141" s="131"/>
      <c r="EZD141" s="131"/>
      <c r="EZL141" s="131"/>
      <c r="EZM141" s="131"/>
      <c r="EZN141" s="131"/>
      <c r="EZO141" s="131"/>
      <c r="EZP141" s="131"/>
      <c r="EZQ141" s="131"/>
      <c r="EZR141" s="131"/>
      <c r="EZS141" s="131"/>
      <c r="EZT141" s="131"/>
      <c r="EZU141" s="131"/>
      <c r="EZV141" s="131"/>
      <c r="EZW141" s="131"/>
      <c r="EZX141" s="131"/>
      <c r="EZY141" s="131"/>
      <c r="FIY141" s="131"/>
      <c r="FIZ141" s="131"/>
      <c r="FJH141" s="131"/>
      <c r="FJI141" s="131"/>
      <c r="FJJ141" s="131"/>
      <c r="FJK141" s="131"/>
      <c r="FJL141" s="131"/>
      <c r="FJM141" s="131"/>
      <c r="FJN141" s="131"/>
      <c r="FJO141" s="131"/>
      <c r="FJP141" s="131"/>
      <c r="FJQ141" s="131"/>
      <c r="FJR141" s="131"/>
      <c r="FJS141" s="131"/>
      <c r="FJT141" s="131"/>
      <c r="FJU141" s="131"/>
      <c r="FSU141" s="131"/>
      <c r="FSV141" s="131"/>
      <c r="FTD141" s="131"/>
      <c r="FTE141" s="131"/>
      <c r="FTF141" s="131"/>
      <c r="FTG141" s="131"/>
      <c r="FTH141" s="131"/>
      <c r="FTI141" s="131"/>
      <c r="FTJ141" s="131"/>
      <c r="FTK141" s="131"/>
      <c r="FTL141" s="131"/>
      <c r="FTM141" s="131"/>
      <c r="FTN141" s="131"/>
      <c r="FTO141" s="131"/>
      <c r="FTP141" s="131"/>
      <c r="FTQ141" s="131"/>
      <c r="GCQ141" s="131"/>
      <c r="GCR141" s="131"/>
      <c r="GCZ141" s="131"/>
      <c r="GDA141" s="131"/>
      <c r="GDB141" s="131"/>
      <c r="GDC141" s="131"/>
      <c r="GDD141" s="131"/>
      <c r="GDE141" s="131"/>
      <c r="GDF141" s="131"/>
      <c r="GDG141" s="131"/>
      <c r="GDH141" s="131"/>
      <c r="GDI141" s="131"/>
      <c r="GDJ141" s="131"/>
      <c r="GDK141" s="131"/>
      <c r="GDL141" s="131"/>
      <c r="GDM141" s="131"/>
      <c r="GMM141" s="131"/>
      <c r="GMN141" s="131"/>
      <c r="GMV141" s="131"/>
      <c r="GMW141" s="131"/>
      <c r="GMX141" s="131"/>
      <c r="GMY141" s="131"/>
      <c r="GMZ141" s="131"/>
      <c r="GNA141" s="131"/>
      <c r="GNB141" s="131"/>
      <c r="GNC141" s="131"/>
      <c r="GND141" s="131"/>
      <c r="GNE141" s="131"/>
      <c r="GNF141" s="131"/>
      <c r="GNG141" s="131"/>
      <c r="GNH141" s="131"/>
      <c r="GNI141" s="131"/>
      <c r="GWI141" s="131"/>
      <c r="GWJ141" s="131"/>
      <c r="GWR141" s="131"/>
      <c r="GWS141" s="131"/>
      <c r="GWT141" s="131"/>
      <c r="GWU141" s="131"/>
      <c r="GWV141" s="131"/>
      <c r="GWW141" s="131"/>
      <c r="GWX141" s="131"/>
      <c r="GWY141" s="131"/>
      <c r="GWZ141" s="131"/>
      <c r="GXA141" s="131"/>
      <c r="GXB141" s="131"/>
      <c r="GXC141" s="131"/>
      <c r="GXD141" s="131"/>
      <c r="GXE141" s="131"/>
      <c r="HGE141" s="131"/>
      <c r="HGF141" s="131"/>
      <c r="HGN141" s="131"/>
      <c r="HGO141" s="131"/>
      <c r="HGP141" s="131"/>
      <c r="HGQ141" s="131"/>
      <c r="HGR141" s="131"/>
      <c r="HGS141" s="131"/>
      <c r="HGT141" s="131"/>
      <c r="HGU141" s="131"/>
      <c r="HGV141" s="131"/>
      <c r="HGW141" s="131"/>
      <c r="HGX141" s="131"/>
      <c r="HGY141" s="131"/>
      <c r="HGZ141" s="131"/>
      <c r="HHA141" s="131"/>
      <c r="HQA141" s="131"/>
      <c r="HQB141" s="131"/>
      <c r="HQJ141" s="131"/>
      <c r="HQK141" s="131"/>
      <c r="HQL141" s="131"/>
      <c r="HQM141" s="131"/>
      <c r="HQN141" s="131"/>
      <c r="HQO141" s="131"/>
      <c r="HQP141" s="131"/>
      <c r="HQQ141" s="131"/>
      <c r="HQR141" s="131"/>
      <c r="HQS141" s="131"/>
      <c r="HQT141" s="131"/>
      <c r="HQU141" s="131"/>
      <c r="HQV141" s="131"/>
      <c r="HQW141" s="131"/>
      <c r="HZW141" s="131"/>
      <c r="HZX141" s="131"/>
      <c r="IAF141" s="131"/>
      <c r="IAG141" s="131"/>
      <c r="IAH141" s="131"/>
      <c r="IAI141" s="131"/>
      <c r="IAJ141" s="131"/>
      <c r="IAK141" s="131"/>
      <c r="IAL141" s="131"/>
      <c r="IAM141" s="131"/>
      <c r="IAN141" s="131"/>
      <c r="IAO141" s="131"/>
      <c r="IAP141" s="131"/>
      <c r="IAQ141" s="131"/>
      <c r="IAR141" s="131"/>
      <c r="IAS141" s="131"/>
      <c r="IJS141" s="131"/>
      <c r="IJT141" s="131"/>
      <c r="IKB141" s="131"/>
      <c r="IKC141" s="131"/>
      <c r="IKD141" s="131"/>
      <c r="IKE141" s="131"/>
      <c r="IKF141" s="131"/>
      <c r="IKG141" s="131"/>
      <c r="IKH141" s="131"/>
      <c r="IKI141" s="131"/>
      <c r="IKJ141" s="131"/>
      <c r="IKK141" s="131"/>
      <c r="IKL141" s="131"/>
      <c r="IKM141" s="131"/>
      <c r="IKN141" s="131"/>
      <c r="IKO141" s="131"/>
      <c r="ITO141" s="131"/>
      <c r="ITP141" s="131"/>
      <c r="ITX141" s="131"/>
      <c r="ITY141" s="131"/>
      <c r="ITZ141" s="131"/>
      <c r="IUA141" s="131"/>
      <c r="IUB141" s="131"/>
      <c r="IUC141" s="131"/>
      <c r="IUD141" s="131"/>
      <c r="IUE141" s="131"/>
      <c r="IUF141" s="131"/>
      <c r="IUG141" s="131"/>
      <c r="IUH141" s="131"/>
      <c r="IUI141" s="131"/>
      <c r="IUJ141" s="131"/>
      <c r="IUK141" s="131"/>
      <c r="JDK141" s="131"/>
      <c r="JDL141" s="131"/>
      <c r="JDT141" s="131"/>
      <c r="JDU141" s="131"/>
      <c r="JDV141" s="131"/>
      <c r="JDW141" s="131"/>
      <c r="JDX141" s="131"/>
      <c r="JDY141" s="131"/>
      <c r="JDZ141" s="131"/>
      <c r="JEA141" s="131"/>
      <c r="JEB141" s="131"/>
      <c r="JEC141" s="131"/>
      <c r="JED141" s="131"/>
      <c r="JEE141" s="131"/>
      <c r="JEF141" s="131"/>
      <c r="JEG141" s="131"/>
      <c r="JNG141" s="131"/>
      <c r="JNH141" s="131"/>
      <c r="JNP141" s="131"/>
      <c r="JNQ141" s="131"/>
      <c r="JNR141" s="131"/>
      <c r="JNS141" s="131"/>
      <c r="JNT141" s="131"/>
      <c r="JNU141" s="131"/>
      <c r="JNV141" s="131"/>
      <c r="JNW141" s="131"/>
      <c r="JNX141" s="131"/>
      <c r="JNY141" s="131"/>
      <c r="JNZ141" s="131"/>
      <c r="JOA141" s="131"/>
      <c r="JOB141" s="131"/>
      <c r="JOC141" s="131"/>
      <c r="JXC141" s="131"/>
      <c r="JXD141" s="131"/>
      <c r="JXL141" s="131"/>
      <c r="JXM141" s="131"/>
      <c r="JXN141" s="131"/>
      <c r="JXO141" s="131"/>
      <c r="JXP141" s="131"/>
      <c r="JXQ141" s="131"/>
      <c r="JXR141" s="131"/>
      <c r="JXS141" s="131"/>
      <c r="JXT141" s="131"/>
      <c r="JXU141" s="131"/>
      <c r="JXV141" s="131"/>
      <c r="JXW141" s="131"/>
      <c r="JXX141" s="131"/>
      <c r="JXY141" s="131"/>
      <c r="KGY141" s="131"/>
      <c r="KGZ141" s="131"/>
      <c r="KHH141" s="131"/>
      <c r="KHI141" s="131"/>
      <c r="KHJ141" s="131"/>
      <c r="KHK141" s="131"/>
      <c r="KHL141" s="131"/>
      <c r="KHM141" s="131"/>
      <c r="KHN141" s="131"/>
      <c r="KHO141" s="131"/>
      <c r="KHP141" s="131"/>
      <c r="KHQ141" s="131"/>
      <c r="KHR141" s="131"/>
      <c r="KHS141" s="131"/>
      <c r="KHT141" s="131"/>
      <c r="KHU141" s="131"/>
      <c r="KQU141" s="131"/>
      <c r="KQV141" s="131"/>
      <c r="KRD141" s="131"/>
      <c r="KRE141" s="131"/>
      <c r="KRF141" s="131"/>
      <c r="KRG141" s="131"/>
      <c r="KRH141" s="131"/>
      <c r="KRI141" s="131"/>
      <c r="KRJ141" s="131"/>
      <c r="KRK141" s="131"/>
      <c r="KRL141" s="131"/>
      <c r="KRM141" s="131"/>
      <c r="KRN141" s="131"/>
      <c r="KRO141" s="131"/>
      <c r="KRP141" s="131"/>
      <c r="KRQ141" s="131"/>
      <c r="LAQ141" s="131"/>
      <c r="LAR141" s="131"/>
      <c r="LAZ141" s="131"/>
      <c r="LBA141" s="131"/>
      <c r="LBB141" s="131"/>
      <c r="LBC141" s="131"/>
      <c r="LBD141" s="131"/>
      <c r="LBE141" s="131"/>
      <c r="LBF141" s="131"/>
      <c r="LBG141" s="131"/>
      <c r="LBH141" s="131"/>
      <c r="LBI141" s="131"/>
      <c r="LBJ141" s="131"/>
      <c r="LBK141" s="131"/>
      <c r="LBL141" s="131"/>
      <c r="LBM141" s="131"/>
      <c r="LKM141" s="131"/>
      <c r="LKN141" s="131"/>
      <c r="LKV141" s="131"/>
      <c r="LKW141" s="131"/>
      <c r="LKX141" s="131"/>
      <c r="LKY141" s="131"/>
      <c r="LKZ141" s="131"/>
      <c r="LLA141" s="131"/>
      <c r="LLB141" s="131"/>
      <c r="LLC141" s="131"/>
      <c r="LLD141" s="131"/>
      <c r="LLE141" s="131"/>
      <c r="LLF141" s="131"/>
      <c r="LLG141" s="131"/>
      <c r="LLH141" s="131"/>
      <c r="LLI141" s="131"/>
      <c r="LUI141" s="131"/>
      <c r="LUJ141" s="131"/>
      <c r="LUR141" s="131"/>
      <c r="LUS141" s="131"/>
      <c r="LUT141" s="131"/>
      <c r="LUU141" s="131"/>
      <c r="LUV141" s="131"/>
      <c r="LUW141" s="131"/>
      <c r="LUX141" s="131"/>
      <c r="LUY141" s="131"/>
      <c r="LUZ141" s="131"/>
      <c r="LVA141" s="131"/>
      <c r="LVB141" s="131"/>
      <c r="LVC141" s="131"/>
      <c r="LVD141" s="131"/>
      <c r="LVE141" s="131"/>
      <c r="MEE141" s="131"/>
      <c r="MEF141" s="131"/>
      <c r="MEN141" s="131"/>
      <c r="MEO141" s="131"/>
      <c r="MEP141" s="131"/>
      <c r="MEQ141" s="131"/>
      <c r="MER141" s="131"/>
      <c r="MES141" s="131"/>
      <c r="MET141" s="131"/>
      <c r="MEU141" s="131"/>
      <c r="MEV141" s="131"/>
      <c r="MEW141" s="131"/>
      <c r="MEX141" s="131"/>
      <c r="MEY141" s="131"/>
      <c r="MEZ141" s="131"/>
      <c r="MFA141" s="131"/>
      <c r="MOA141" s="131"/>
      <c r="MOB141" s="131"/>
      <c r="MOJ141" s="131"/>
      <c r="MOK141" s="131"/>
      <c r="MOL141" s="131"/>
      <c r="MOM141" s="131"/>
      <c r="MON141" s="131"/>
      <c r="MOO141" s="131"/>
      <c r="MOP141" s="131"/>
      <c r="MOQ141" s="131"/>
      <c r="MOR141" s="131"/>
      <c r="MOS141" s="131"/>
      <c r="MOT141" s="131"/>
      <c r="MOU141" s="131"/>
      <c r="MOV141" s="131"/>
      <c r="MOW141" s="131"/>
      <c r="MXW141" s="131"/>
      <c r="MXX141" s="131"/>
      <c r="MYF141" s="131"/>
      <c r="MYG141" s="131"/>
      <c r="MYH141" s="131"/>
      <c r="MYI141" s="131"/>
      <c r="MYJ141" s="131"/>
      <c r="MYK141" s="131"/>
      <c r="MYL141" s="131"/>
      <c r="MYM141" s="131"/>
      <c r="MYN141" s="131"/>
      <c r="MYO141" s="131"/>
      <c r="MYP141" s="131"/>
      <c r="MYQ141" s="131"/>
      <c r="MYR141" s="131"/>
      <c r="MYS141" s="131"/>
      <c r="NHS141" s="131"/>
      <c r="NHT141" s="131"/>
      <c r="NIB141" s="131"/>
      <c r="NIC141" s="131"/>
      <c r="NID141" s="131"/>
      <c r="NIE141" s="131"/>
      <c r="NIF141" s="131"/>
      <c r="NIG141" s="131"/>
      <c r="NIH141" s="131"/>
      <c r="NII141" s="131"/>
      <c r="NIJ141" s="131"/>
      <c r="NIK141" s="131"/>
      <c r="NIL141" s="131"/>
      <c r="NIM141" s="131"/>
      <c r="NIN141" s="131"/>
      <c r="NIO141" s="131"/>
      <c r="NRO141" s="131"/>
      <c r="NRP141" s="131"/>
      <c r="NRX141" s="131"/>
      <c r="NRY141" s="131"/>
      <c r="NRZ141" s="131"/>
      <c r="NSA141" s="131"/>
      <c r="NSB141" s="131"/>
      <c r="NSC141" s="131"/>
      <c r="NSD141" s="131"/>
      <c r="NSE141" s="131"/>
      <c r="NSF141" s="131"/>
      <c r="NSG141" s="131"/>
      <c r="NSH141" s="131"/>
      <c r="NSI141" s="131"/>
      <c r="NSJ141" s="131"/>
      <c r="NSK141" s="131"/>
      <c r="OBK141" s="131"/>
      <c r="OBL141" s="131"/>
      <c r="OBT141" s="131"/>
      <c r="OBU141" s="131"/>
      <c r="OBV141" s="131"/>
      <c r="OBW141" s="131"/>
      <c r="OBX141" s="131"/>
      <c r="OBY141" s="131"/>
      <c r="OBZ141" s="131"/>
      <c r="OCA141" s="131"/>
      <c r="OCB141" s="131"/>
      <c r="OCC141" s="131"/>
      <c r="OCD141" s="131"/>
      <c r="OCE141" s="131"/>
      <c r="OCF141" s="131"/>
      <c r="OCG141" s="131"/>
      <c r="OLG141" s="131"/>
      <c r="OLH141" s="131"/>
      <c r="OLP141" s="131"/>
      <c r="OLQ141" s="131"/>
      <c r="OLR141" s="131"/>
      <c r="OLS141" s="131"/>
      <c r="OLT141" s="131"/>
      <c r="OLU141" s="131"/>
      <c r="OLV141" s="131"/>
      <c r="OLW141" s="131"/>
      <c r="OLX141" s="131"/>
      <c r="OLY141" s="131"/>
      <c r="OLZ141" s="131"/>
      <c r="OMA141" s="131"/>
      <c r="OMB141" s="131"/>
      <c r="OMC141" s="131"/>
      <c r="OVC141" s="131"/>
      <c r="OVD141" s="131"/>
      <c r="OVL141" s="131"/>
      <c r="OVM141" s="131"/>
      <c r="OVN141" s="131"/>
      <c r="OVO141" s="131"/>
      <c r="OVP141" s="131"/>
      <c r="OVQ141" s="131"/>
      <c r="OVR141" s="131"/>
      <c r="OVS141" s="131"/>
      <c r="OVT141" s="131"/>
      <c r="OVU141" s="131"/>
      <c r="OVV141" s="131"/>
      <c r="OVW141" s="131"/>
      <c r="OVX141" s="131"/>
      <c r="OVY141" s="131"/>
      <c r="PEY141" s="131"/>
      <c r="PEZ141" s="131"/>
      <c r="PFH141" s="131"/>
      <c r="PFI141" s="131"/>
      <c r="PFJ141" s="131"/>
      <c r="PFK141" s="131"/>
      <c r="PFL141" s="131"/>
      <c r="PFM141" s="131"/>
      <c r="PFN141" s="131"/>
      <c r="PFO141" s="131"/>
      <c r="PFP141" s="131"/>
      <c r="PFQ141" s="131"/>
      <c r="PFR141" s="131"/>
      <c r="PFS141" s="131"/>
      <c r="PFT141" s="131"/>
      <c r="PFU141" s="131"/>
      <c r="POU141" s="131"/>
      <c r="POV141" s="131"/>
      <c r="PPD141" s="131"/>
      <c r="PPE141" s="131"/>
      <c r="PPF141" s="131"/>
      <c r="PPG141" s="131"/>
      <c r="PPH141" s="131"/>
      <c r="PPI141" s="131"/>
      <c r="PPJ141" s="131"/>
      <c r="PPK141" s="131"/>
      <c r="PPL141" s="131"/>
      <c r="PPM141" s="131"/>
      <c r="PPN141" s="131"/>
      <c r="PPO141" s="131"/>
      <c r="PPP141" s="131"/>
      <c r="PPQ141" s="131"/>
      <c r="PYQ141" s="131"/>
      <c r="PYR141" s="131"/>
      <c r="PYZ141" s="131"/>
      <c r="PZA141" s="131"/>
      <c r="PZB141" s="131"/>
      <c r="PZC141" s="131"/>
      <c r="PZD141" s="131"/>
      <c r="PZE141" s="131"/>
      <c r="PZF141" s="131"/>
      <c r="PZG141" s="131"/>
      <c r="PZH141" s="131"/>
      <c r="PZI141" s="131"/>
      <c r="PZJ141" s="131"/>
      <c r="PZK141" s="131"/>
      <c r="PZL141" s="131"/>
      <c r="PZM141" s="131"/>
      <c r="QIM141" s="131"/>
      <c r="QIN141" s="131"/>
      <c r="QIV141" s="131"/>
      <c r="QIW141" s="131"/>
      <c r="QIX141" s="131"/>
      <c r="QIY141" s="131"/>
      <c r="QIZ141" s="131"/>
      <c r="QJA141" s="131"/>
      <c r="QJB141" s="131"/>
      <c r="QJC141" s="131"/>
      <c r="QJD141" s="131"/>
      <c r="QJE141" s="131"/>
      <c r="QJF141" s="131"/>
      <c r="QJG141" s="131"/>
      <c r="QJH141" s="131"/>
      <c r="QJI141" s="131"/>
      <c r="QSI141" s="131"/>
      <c r="QSJ141" s="131"/>
      <c r="QSR141" s="131"/>
      <c r="QSS141" s="131"/>
      <c r="QST141" s="131"/>
      <c r="QSU141" s="131"/>
      <c r="QSV141" s="131"/>
      <c r="QSW141" s="131"/>
      <c r="QSX141" s="131"/>
      <c r="QSY141" s="131"/>
      <c r="QSZ141" s="131"/>
      <c r="QTA141" s="131"/>
      <c r="QTB141" s="131"/>
      <c r="QTC141" s="131"/>
      <c r="QTD141" s="131"/>
      <c r="QTE141" s="131"/>
      <c r="RCE141" s="131"/>
      <c r="RCF141" s="131"/>
      <c r="RCN141" s="131"/>
      <c r="RCO141" s="131"/>
      <c r="RCP141" s="131"/>
      <c r="RCQ141" s="131"/>
      <c r="RCR141" s="131"/>
      <c r="RCS141" s="131"/>
      <c r="RCT141" s="131"/>
      <c r="RCU141" s="131"/>
      <c r="RCV141" s="131"/>
      <c r="RCW141" s="131"/>
      <c r="RCX141" s="131"/>
      <c r="RCY141" s="131"/>
      <c r="RCZ141" s="131"/>
      <c r="RDA141" s="131"/>
      <c r="RMA141" s="131"/>
      <c r="RMB141" s="131"/>
      <c r="RMJ141" s="131"/>
      <c r="RMK141" s="131"/>
      <c r="RML141" s="131"/>
      <c r="RMM141" s="131"/>
      <c r="RMN141" s="131"/>
      <c r="RMO141" s="131"/>
      <c r="RMP141" s="131"/>
      <c r="RMQ141" s="131"/>
      <c r="RMR141" s="131"/>
      <c r="RMS141" s="131"/>
      <c r="RMT141" s="131"/>
      <c r="RMU141" s="131"/>
      <c r="RMV141" s="131"/>
      <c r="RMW141" s="131"/>
      <c r="RVW141" s="131"/>
      <c r="RVX141" s="131"/>
      <c r="RWF141" s="131"/>
      <c r="RWG141" s="131"/>
      <c r="RWH141" s="131"/>
      <c r="RWI141" s="131"/>
      <c r="RWJ141" s="131"/>
      <c r="RWK141" s="131"/>
      <c r="RWL141" s="131"/>
      <c r="RWM141" s="131"/>
      <c r="RWN141" s="131"/>
      <c r="RWO141" s="131"/>
      <c r="RWP141" s="131"/>
      <c r="RWQ141" s="131"/>
      <c r="RWR141" s="131"/>
      <c r="RWS141" s="131"/>
      <c r="SFS141" s="131"/>
      <c r="SFT141" s="131"/>
      <c r="SGB141" s="131"/>
      <c r="SGC141" s="131"/>
      <c r="SGD141" s="131"/>
      <c r="SGE141" s="131"/>
      <c r="SGF141" s="131"/>
      <c r="SGG141" s="131"/>
      <c r="SGH141" s="131"/>
      <c r="SGI141" s="131"/>
      <c r="SGJ141" s="131"/>
      <c r="SGK141" s="131"/>
      <c r="SGL141" s="131"/>
      <c r="SGM141" s="131"/>
      <c r="SGN141" s="131"/>
      <c r="SGO141" s="131"/>
      <c r="SPO141" s="131"/>
      <c r="SPP141" s="131"/>
      <c r="SPX141" s="131"/>
      <c r="SPY141" s="131"/>
      <c r="SPZ141" s="131"/>
      <c r="SQA141" s="131"/>
      <c r="SQB141" s="131"/>
      <c r="SQC141" s="131"/>
      <c r="SQD141" s="131"/>
      <c r="SQE141" s="131"/>
      <c r="SQF141" s="131"/>
      <c r="SQG141" s="131"/>
      <c r="SQH141" s="131"/>
      <c r="SQI141" s="131"/>
      <c r="SQJ141" s="131"/>
      <c r="SQK141" s="131"/>
      <c r="SZK141" s="131"/>
      <c r="SZL141" s="131"/>
      <c r="SZT141" s="131"/>
      <c r="SZU141" s="131"/>
      <c r="SZV141" s="131"/>
      <c r="SZW141" s="131"/>
      <c r="SZX141" s="131"/>
      <c r="SZY141" s="131"/>
      <c r="SZZ141" s="131"/>
      <c r="TAA141" s="131"/>
      <c r="TAB141" s="131"/>
      <c r="TAC141" s="131"/>
      <c r="TAD141" s="131"/>
      <c r="TAE141" s="131"/>
      <c r="TAF141" s="131"/>
      <c r="TAG141" s="131"/>
      <c r="TJG141" s="131"/>
      <c r="TJH141" s="131"/>
      <c r="TJP141" s="131"/>
      <c r="TJQ141" s="131"/>
      <c r="TJR141" s="131"/>
      <c r="TJS141" s="131"/>
      <c r="TJT141" s="131"/>
      <c r="TJU141" s="131"/>
      <c r="TJV141" s="131"/>
      <c r="TJW141" s="131"/>
      <c r="TJX141" s="131"/>
      <c r="TJY141" s="131"/>
      <c r="TJZ141" s="131"/>
      <c r="TKA141" s="131"/>
      <c r="TKB141" s="131"/>
      <c r="TKC141" s="131"/>
      <c r="TTC141" s="131"/>
      <c r="TTD141" s="131"/>
      <c r="TTL141" s="131"/>
      <c r="TTM141" s="131"/>
      <c r="TTN141" s="131"/>
      <c r="TTO141" s="131"/>
      <c r="TTP141" s="131"/>
      <c r="TTQ141" s="131"/>
      <c r="TTR141" s="131"/>
      <c r="TTS141" s="131"/>
      <c r="TTT141" s="131"/>
      <c r="TTU141" s="131"/>
      <c r="TTV141" s="131"/>
      <c r="TTW141" s="131"/>
      <c r="TTX141" s="131"/>
      <c r="TTY141" s="131"/>
      <c r="UCY141" s="131"/>
      <c r="UCZ141" s="131"/>
      <c r="UDH141" s="131"/>
      <c r="UDI141" s="131"/>
      <c r="UDJ141" s="131"/>
      <c r="UDK141" s="131"/>
      <c r="UDL141" s="131"/>
      <c r="UDM141" s="131"/>
      <c r="UDN141" s="131"/>
      <c r="UDO141" s="131"/>
      <c r="UDP141" s="131"/>
      <c r="UDQ141" s="131"/>
      <c r="UDR141" s="131"/>
      <c r="UDS141" s="131"/>
      <c r="UDT141" s="131"/>
      <c r="UDU141" s="131"/>
      <c r="UMU141" s="131"/>
      <c r="UMV141" s="131"/>
      <c r="UND141" s="131"/>
      <c r="UNE141" s="131"/>
      <c r="UNF141" s="131"/>
      <c r="UNG141" s="131"/>
      <c r="UNH141" s="131"/>
      <c r="UNI141" s="131"/>
      <c r="UNJ141" s="131"/>
      <c r="UNK141" s="131"/>
      <c r="UNL141" s="131"/>
      <c r="UNM141" s="131"/>
      <c r="UNN141" s="131"/>
      <c r="UNO141" s="131"/>
      <c r="UNP141" s="131"/>
      <c r="UNQ141" s="131"/>
      <c r="UWQ141" s="131"/>
      <c r="UWR141" s="131"/>
      <c r="UWZ141" s="131"/>
      <c r="UXA141" s="131"/>
      <c r="UXB141" s="131"/>
      <c r="UXC141" s="131"/>
      <c r="UXD141" s="131"/>
      <c r="UXE141" s="131"/>
      <c r="UXF141" s="131"/>
      <c r="UXG141" s="131"/>
      <c r="UXH141" s="131"/>
      <c r="UXI141" s="131"/>
      <c r="UXJ141" s="131"/>
      <c r="UXK141" s="131"/>
      <c r="UXL141" s="131"/>
      <c r="UXM141" s="131"/>
      <c r="VGM141" s="131"/>
      <c r="VGN141" s="131"/>
      <c r="VGV141" s="131"/>
      <c r="VGW141" s="131"/>
      <c r="VGX141" s="131"/>
      <c r="VGY141" s="131"/>
      <c r="VGZ141" s="131"/>
      <c r="VHA141" s="131"/>
      <c r="VHB141" s="131"/>
      <c r="VHC141" s="131"/>
      <c r="VHD141" s="131"/>
      <c r="VHE141" s="131"/>
      <c r="VHF141" s="131"/>
      <c r="VHG141" s="131"/>
      <c r="VHH141" s="131"/>
      <c r="VHI141" s="131"/>
      <c r="VQI141" s="131"/>
      <c r="VQJ141" s="131"/>
      <c r="VQR141" s="131"/>
      <c r="VQS141" s="131"/>
      <c r="VQT141" s="131"/>
      <c r="VQU141" s="131"/>
      <c r="VQV141" s="131"/>
      <c r="VQW141" s="131"/>
      <c r="VQX141" s="131"/>
      <c r="VQY141" s="131"/>
      <c r="VQZ141" s="131"/>
      <c r="VRA141" s="131"/>
      <c r="VRB141" s="131"/>
      <c r="VRC141" s="131"/>
      <c r="VRD141" s="131"/>
      <c r="VRE141" s="131"/>
      <c r="WAE141" s="131"/>
      <c r="WAF141" s="131"/>
      <c r="WAN141" s="131"/>
      <c r="WAO141" s="131"/>
      <c r="WAP141" s="131"/>
      <c r="WAQ141" s="131"/>
      <c r="WAR141" s="131"/>
      <c r="WAS141" s="131"/>
      <c r="WAT141" s="131"/>
      <c r="WAU141" s="131"/>
      <c r="WAV141" s="131"/>
      <c r="WAW141" s="131"/>
      <c r="WAX141" s="131"/>
      <c r="WAY141" s="131"/>
      <c r="WAZ141" s="131"/>
      <c r="WBA141" s="131"/>
      <c r="WKA141" s="131"/>
      <c r="WKB141" s="131"/>
      <c r="WKJ141" s="131"/>
      <c r="WKK141" s="131"/>
      <c r="WKL141" s="131"/>
      <c r="WKM141" s="131"/>
      <c r="WKN141" s="131"/>
      <c r="WKO141" s="131"/>
      <c r="WKP141" s="131"/>
      <c r="WKQ141" s="131"/>
      <c r="WKR141" s="131"/>
      <c r="WKS141" s="131"/>
      <c r="WKT141" s="131"/>
      <c r="WKU141" s="131"/>
      <c r="WKV141" s="131"/>
      <c r="WKW141" s="131"/>
      <c r="WTW141" s="131"/>
      <c r="WTX141" s="131"/>
      <c r="WUF141" s="131"/>
      <c r="WUG141" s="131"/>
      <c r="WUH141" s="131"/>
      <c r="WUI141" s="131"/>
      <c r="WUJ141" s="131"/>
      <c r="WUK141" s="131"/>
      <c r="WUL141" s="131"/>
      <c r="WUM141" s="131"/>
      <c r="WUN141" s="131"/>
      <c r="WUO141" s="131"/>
      <c r="WUP141" s="131"/>
      <c r="WUQ141" s="131"/>
      <c r="WUR141" s="131"/>
      <c r="WUS141" s="131"/>
    </row>
    <row r="142" spans="1:1009 1243:2033 2267:3057 3291:4081 4315:5105 5339:6129 6363:7153 7387:8177 8411:9201 9435:10225 10459:11249 11483:12273 12507:13297 13531:14321 14555:15345 15579:16113" s="271" customFormat="1" ht="47.25" outlineLevel="1">
      <c r="A142" s="240"/>
      <c r="B142" s="294" t="s">
        <v>452</v>
      </c>
      <c r="C142" s="248"/>
      <c r="D142" s="258">
        <v>107.21</v>
      </c>
      <c r="E142" s="260"/>
      <c r="F142" s="258">
        <v>107.21</v>
      </c>
      <c r="G142" s="245">
        <v>0</v>
      </c>
      <c r="H142" s="229">
        <f t="shared" si="7"/>
        <v>0</v>
      </c>
      <c r="I142" s="247"/>
      <c r="J142" s="247"/>
      <c r="K142" s="247"/>
      <c r="L142" s="247"/>
      <c r="M142" s="238">
        <v>832</v>
      </c>
      <c r="HK142" s="131"/>
      <c r="HL142" s="131"/>
      <c r="HT142" s="131"/>
      <c r="HU142" s="131"/>
      <c r="HV142" s="131"/>
      <c r="HW142" s="131"/>
      <c r="HX142" s="131"/>
      <c r="HY142" s="131"/>
      <c r="HZ142" s="131"/>
      <c r="IA142" s="131"/>
      <c r="IB142" s="131"/>
      <c r="IC142" s="131"/>
      <c r="ID142" s="131"/>
      <c r="IE142" s="131"/>
      <c r="IF142" s="131"/>
      <c r="IG142" s="131"/>
      <c r="RG142" s="131"/>
      <c r="RH142" s="131"/>
      <c r="RP142" s="131"/>
      <c r="RQ142" s="131"/>
      <c r="RR142" s="131"/>
      <c r="RS142" s="131"/>
      <c r="RT142" s="131"/>
      <c r="RU142" s="131"/>
      <c r="RV142" s="131"/>
      <c r="RW142" s="131"/>
      <c r="RX142" s="131"/>
      <c r="RY142" s="131"/>
      <c r="RZ142" s="131"/>
      <c r="SA142" s="131"/>
      <c r="SB142" s="131"/>
      <c r="SC142" s="131"/>
      <c r="ABC142" s="131"/>
      <c r="ABD142" s="131"/>
      <c r="ABL142" s="131"/>
      <c r="ABM142" s="131"/>
      <c r="ABN142" s="131"/>
      <c r="ABO142" s="131"/>
      <c r="ABP142" s="131"/>
      <c r="ABQ142" s="131"/>
      <c r="ABR142" s="131"/>
      <c r="ABS142" s="131"/>
      <c r="ABT142" s="131"/>
      <c r="ABU142" s="131"/>
      <c r="ABV142" s="131"/>
      <c r="ABW142" s="131"/>
      <c r="ABX142" s="131"/>
      <c r="ABY142" s="131"/>
      <c r="AKY142" s="131"/>
      <c r="AKZ142" s="131"/>
      <c r="ALH142" s="131"/>
      <c r="ALI142" s="131"/>
      <c r="ALJ142" s="131"/>
      <c r="ALK142" s="131"/>
      <c r="ALL142" s="131"/>
      <c r="ALM142" s="131"/>
      <c r="ALN142" s="131"/>
      <c r="ALO142" s="131"/>
      <c r="ALP142" s="131"/>
      <c r="ALQ142" s="131"/>
      <c r="ALR142" s="131"/>
      <c r="ALS142" s="131"/>
      <c r="ALT142" s="131"/>
      <c r="ALU142" s="131"/>
      <c r="AUU142" s="131"/>
      <c r="AUV142" s="131"/>
      <c r="AVD142" s="131"/>
      <c r="AVE142" s="131"/>
      <c r="AVF142" s="131"/>
      <c r="AVG142" s="131"/>
      <c r="AVH142" s="131"/>
      <c r="AVI142" s="131"/>
      <c r="AVJ142" s="131"/>
      <c r="AVK142" s="131"/>
      <c r="AVL142" s="131"/>
      <c r="AVM142" s="131"/>
      <c r="AVN142" s="131"/>
      <c r="AVO142" s="131"/>
      <c r="AVP142" s="131"/>
      <c r="AVQ142" s="131"/>
      <c r="BEQ142" s="131"/>
      <c r="BER142" s="131"/>
      <c r="BEZ142" s="131"/>
      <c r="BFA142" s="131"/>
      <c r="BFB142" s="131"/>
      <c r="BFC142" s="131"/>
      <c r="BFD142" s="131"/>
      <c r="BFE142" s="131"/>
      <c r="BFF142" s="131"/>
      <c r="BFG142" s="131"/>
      <c r="BFH142" s="131"/>
      <c r="BFI142" s="131"/>
      <c r="BFJ142" s="131"/>
      <c r="BFK142" s="131"/>
      <c r="BFL142" s="131"/>
      <c r="BFM142" s="131"/>
      <c r="BOM142" s="131"/>
      <c r="BON142" s="131"/>
      <c r="BOV142" s="131"/>
      <c r="BOW142" s="131"/>
      <c r="BOX142" s="131"/>
      <c r="BOY142" s="131"/>
      <c r="BOZ142" s="131"/>
      <c r="BPA142" s="131"/>
      <c r="BPB142" s="131"/>
      <c r="BPC142" s="131"/>
      <c r="BPD142" s="131"/>
      <c r="BPE142" s="131"/>
      <c r="BPF142" s="131"/>
      <c r="BPG142" s="131"/>
      <c r="BPH142" s="131"/>
      <c r="BPI142" s="131"/>
      <c r="BYI142" s="131"/>
      <c r="BYJ142" s="131"/>
      <c r="BYR142" s="131"/>
      <c r="BYS142" s="131"/>
      <c r="BYT142" s="131"/>
      <c r="BYU142" s="131"/>
      <c r="BYV142" s="131"/>
      <c r="BYW142" s="131"/>
      <c r="BYX142" s="131"/>
      <c r="BYY142" s="131"/>
      <c r="BYZ142" s="131"/>
      <c r="BZA142" s="131"/>
      <c r="BZB142" s="131"/>
      <c r="BZC142" s="131"/>
      <c r="BZD142" s="131"/>
      <c r="BZE142" s="131"/>
      <c r="CIE142" s="131"/>
      <c r="CIF142" s="131"/>
      <c r="CIN142" s="131"/>
      <c r="CIO142" s="131"/>
      <c r="CIP142" s="131"/>
      <c r="CIQ142" s="131"/>
      <c r="CIR142" s="131"/>
      <c r="CIS142" s="131"/>
      <c r="CIT142" s="131"/>
      <c r="CIU142" s="131"/>
      <c r="CIV142" s="131"/>
      <c r="CIW142" s="131"/>
      <c r="CIX142" s="131"/>
      <c r="CIY142" s="131"/>
      <c r="CIZ142" s="131"/>
      <c r="CJA142" s="131"/>
      <c r="CSA142" s="131"/>
      <c r="CSB142" s="131"/>
      <c r="CSJ142" s="131"/>
      <c r="CSK142" s="131"/>
      <c r="CSL142" s="131"/>
      <c r="CSM142" s="131"/>
      <c r="CSN142" s="131"/>
      <c r="CSO142" s="131"/>
      <c r="CSP142" s="131"/>
      <c r="CSQ142" s="131"/>
      <c r="CSR142" s="131"/>
      <c r="CSS142" s="131"/>
      <c r="CST142" s="131"/>
      <c r="CSU142" s="131"/>
      <c r="CSV142" s="131"/>
      <c r="CSW142" s="131"/>
      <c r="DBW142" s="131"/>
      <c r="DBX142" s="131"/>
      <c r="DCF142" s="131"/>
      <c r="DCG142" s="131"/>
      <c r="DCH142" s="131"/>
      <c r="DCI142" s="131"/>
      <c r="DCJ142" s="131"/>
      <c r="DCK142" s="131"/>
      <c r="DCL142" s="131"/>
      <c r="DCM142" s="131"/>
      <c r="DCN142" s="131"/>
      <c r="DCO142" s="131"/>
      <c r="DCP142" s="131"/>
      <c r="DCQ142" s="131"/>
      <c r="DCR142" s="131"/>
      <c r="DCS142" s="131"/>
      <c r="DLS142" s="131"/>
      <c r="DLT142" s="131"/>
      <c r="DMB142" s="131"/>
      <c r="DMC142" s="131"/>
      <c r="DMD142" s="131"/>
      <c r="DME142" s="131"/>
      <c r="DMF142" s="131"/>
      <c r="DMG142" s="131"/>
      <c r="DMH142" s="131"/>
      <c r="DMI142" s="131"/>
      <c r="DMJ142" s="131"/>
      <c r="DMK142" s="131"/>
      <c r="DML142" s="131"/>
      <c r="DMM142" s="131"/>
      <c r="DMN142" s="131"/>
      <c r="DMO142" s="131"/>
      <c r="DVO142" s="131"/>
      <c r="DVP142" s="131"/>
      <c r="DVX142" s="131"/>
      <c r="DVY142" s="131"/>
      <c r="DVZ142" s="131"/>
      <c r="DWA142" s="131"/>
      <c r="DWB142" s="131"/>
      <c r="DWC142" s="131"/>
      <c r="DWD142" s="131"/>
      <c r="DWE142" s="131"/>
      <c r="DWF142" s="131"/>
      <c r="DWG142" s="131"/>
      <c r="DWH142" s="131"/>
      <c r="DWI142" s="131"/>
      <c r="DWJ142" s="131"/>
      <c r="DWK142" s="131"/>
      <c r="EFK142" s="131"/>
      <c r="EFL142" s="131"/>
      <c r="EFT142" s="131"/>
      <c r="EFU142" s="131"/>
      <c r="EFV142" s="131"/>
      <c r="EFW142" s="131"/>
      <c r="EFX142" s="131"/>
      <c r="EFY142" s="131"/>
      <c r="EFZ142" s="131"/>
      <c r="EGA142" s="131"/>
      <c r="EGB142" s="131"/>
      <c r="EGC142" s="131"/>
      <c r="EGD142" s="131"/>
      <c r="EGE142" s="131"/>
      <c r="EGF142" s="131"/>
      <c r="EGG142" s="131"/>
      <c r="EPG142" s="131"/>
      <c r="EPH142" s="131"/>
      <c r="EPP142" s="131"/>
      <c r="EPQ142" s="131"/>
      <c r="EPR142" s="131"/>
      <c r="EPS142" s="131"/>
      <c r="EPT142" s="131"/>
      <c r="EPU142" s="131"/>
      <c r="EPV142" s="131"/>
      <c r="EPW142" s="131"/>
      <c r="EPX142" s="131"/>
      <c r="EPY142" s="131"/>
      <c r="EPZ142" s="131"/>
      <c r="EQA142" s="131"/>
      <c r="EQB142" s="131"/>
      <c r="EQC142" s="131"/>
      <c r="EZC142" s="131"/>
      <c r="EZD142" s="131"/>
      <c r="EZL142" s="131"/>
      <c r="EZM142" s="131"/>
      <c r="EZN142" s="131"/>
      <c r="EZO142" s="131"/>
      <c r="EZP142" s="131"/>
      <c r="EZQ142" s="131"/>
      <c r="EZR142" s="131"/>
      <c r="EZS142" s="131"/>
      <c r="EZT142" s="131"/>
      <c r="EZU142" s="131"/>
      <c r="EZV142" s="131"/>
      <c r="EZW142" s="131"/>
      <c r="EZX142" s="131"/>
      <c r="EZY142" s="131"/>
      <c r="FIY142" s="131"/>
      <c r="FIZ142" s="131"/>
      <c r="FJH142" s="131"/>
      <c r="FJI142" s="131"/>
      <c r="FJJ142" s="131"/>
      <c r="FJK142" s="131"/>
      <c r="FJL142" s="131"/>
      <c r="FJM142" s="131"/>
      <c r="FJN142" s="131"/>
      <c r="FJO142" s="131"/>
      <c r="FJP142" s="131"/>
      <c r="FJQ142" s="131"/>
      <c r="FJR142" s="131"/>
      <c r="FJS142" s="131"/>
      <c r="FJT142" s="131"/>
      <c r="FJU142" s="131"/>
      <c r="FSU142" s="131"/>
      <c r="FSV142" s="131"/>
      <c r="FTD142" s="131"/>
      <c r="FTE142" s="131"/>
      <c r="FTF142" s="131"/>
      <c r="FTG142" s="131"/>
      <c r="FTH142" s="131"/>
      <c r="FTI142" s="131"/>
      <c r="FTJ142" s="131"/>
      <c r="FTK142" s="131"/>
      <c r="FTL142" s="131"/>
      <c r="FTM142" s="131"/>
      <c r="FTN142" s="131"/>
      <c r="FTO142" s="131"/>
      <c r="FTP142" s="131"/>
      <c r="FTQ142" s="131"/>
      <c r="GCQ142" s="131"/>
      <c r="GCR142" s="131"/>
      <c r="GCZ142" s="131"/>
      <c r="GDA142" s="131"/>
      <c r="GDB142" s="131"/>
      <c r="GDC142" s="131"/>
      <c r="GDD142" s="131"/>
      <c r="GDE142" s="131"/>
      <c r="GDF142" s="131"/>
      <c r="GDG142" s="131"/>
      <c r="GDH142" s="131"/>
      <c r="GDI142" s="131"/>
      <c r="GDJ142" s="131"/>
      <c r="GDK142" s="131"/>
      <c r="GDL142" s="131"/>
      <c r="GDM142" s="131"/>
      <c r="GMM142" s="131"/>
      <c r="GMN142" s="131"/>
      <c r="GMV142" s="131"/>
      <c r="GMW142" s="131"/>
      <c r="GMX142" s="131"/>
      <c r="GMY142" s="131"/>
      <c r="GMZ142" s="131"/>
      <c r="GNA142" s="131"/>
      <c r="GNB142" s="131"/>
      <c r="GNC142" s="131"/>
      <c r="GND142" s="131"/>
      <c r="GNE142" s="131"/>
      <c r="GNF142" s="131"/>
      <c r="GNG142" s="131"/>
      <c r="GNH142" s="131"/>
      <c r="GNI142" s="131"/>
      <c r="GWI142" s="131"/>
      <c r="GWJ142" s="131"/>
      <c r="GWR142" s="131"/>
      <c r="GWS142" s="131"/>
      <c r="GWT142" s="131"/>
      <c r="GWU142" s="131"/>
      <c r="GWV142" s="131"/>
      <c r="GWW142" s="131"/>
      <c r="GWX142" s="131"/>
      <c r="GWY142" s="131"/>
      <c r="GWZ142" s="131"/>
      <c r="GXA142" s="131"/>
      <c r="GXB142" s="131"/>
      <c r="GXC142" s="131"/>
      <c r="GXD142" s="131"/>
      <c r="GXE142" s="131"/>
      <c r="HGE142" s="131"/>
      <c r="HGF142" s="131"/>
      <c r="HGN142" s="131"/>
      <c r="HGO142" s="131"/>
      <c r="HGP142" s="131"/>
      <c r="HGQ142" s="131"/>
      <c r="HGR142" s="131"/>
      <c r="HGS142" s="131"/>
      <c r="HGT142" s="131"/>
      <c r="HGU142" s="131"/>
      <c r="HGV142" s="131"/>
      <c r="HGW142" s="131"/>
      <c r="HGX142" s="131"/>
      <c r="HGY142" s="131"/>
      <c r="HGZ142" s="131"/>
      <c r="HHA142" s="131"/>
      <c r="HQA142" s="131"/>
      <c r="HQB142" s="131"/>
      <c r="HQJ142" s="131"/>
      <c r="HQK142" s="131"/>
      <c r="HQL142" s="131"/>
      <c r="HQM142" s="131"/>
      <c r="HQN142" s="131"/>
      <c r="HQO142" s="131"/>
      <c r="HQP142" s="131"/>
      <c r="HQQ142" s="131"/>
      <c r="HQR142" s="131"/>
      <c r="HQS142" s="131"/>
      <c r="HQT142" s="131"/>
      <c r="HQU142" s="131"/>
      <c r="HQV142" s="131"/>
      <c r="HQW142" s="131"/>
      <c r="HZW142" s="131"/>
      <c r="HZX142" s="131"/>
      <c r="IAF142" s="131"/>
      <c r="IAG142" s="131"/>
      <c r="IAH142" s="131"/>
      <c r="IAI142" s="131"/>
      <c r="IAJ142" s="131"/>
      <c r="IAK142" s="131"/>
      <c r="IAL142" s="131"/>
      <c r="IAM142" s="131"/>
      <c r="IAN142" s="131"/>
      <c r="IAO142" s="131"/>
      <c r="IAP142" s="131"/>
      <c r="IAQ142" s="131"/>
      <c r="IAR142" s="131"/>
      <c r="IAS142" s="131"/>
      <c r="IJS142" s="131"/>
      <c r="IJT142" s="131"/>
      <c r="IKB142" s="131"/>
      <c r="IKC142" s="131"/>
      <c r="IKD142" s="131"/>
      <c r="IKE142" s="131"/>
      <c r="IKF142" s="131"/>
      <c r="IKG142" s="131"/>
      <c r="IKH142" s="131"/>
      <c r="IKI142" s="131"/>
      <c r="IKJ142" s="131"/>
      <c r="IKK142" s="131"/>
      <c r="IKL142" s="131"/>
      <c r="IKM142" s="131"/>
      <c r="IKN142" s="131"/>
      <c r="IKO142" s="131"/>
      <c r="ITO142" s="131"/>
      <c r="ITP142" s="131"/>
      <c r="ITX142" s="131"/>
      <c r="ITY142" s="131"/>
      <c r="ITZ142" s="131"/>
      <c r="IUA142" s="131"/>
      <c r="IUB142" s="131"/>
      <c r="IUC142" s="131"/>
      <c r="IUD142" s="131"/>
      <c r="IUE142" s="131"/>
      <c r="IUF142" s="131"/>
      <c r="IUG142" s="131"/>
      <c r="IUH142" s="131"/>
      <c r="IUI142" s="131"/>
      <c r="IUJ142" s="131"/>
      <c r="IUK142" s="131"/>
      <c r="JDK142" s="131"/>
      <c r="JDL142" s="131"/>
      <c r="JDT142" s="131"/>
      <c r="JDU142" s="131"/>
      <c r="JDV142" s="131"/>
      <c r="JDW142" s="131"/>
      <c r="JDX142" s="131"/>
      <c r="JDY142" s="131"/>
      <c r="JDZ142" s="131"/>
      <c r="JEA142" s="131"/>
      <c r="JEB142" s="131"/>
      <c r="JEC142" s="131"/>
      <c r="JED142" s="131"/>
      <c r="JEE142" s="131"/>
      <c r="JEF142" s="131"/>
      <c r="JEG142" s="131"/>
      <c r="JNG142" s="131"/>
      <c r="JNH142" s="131"/>
      <c r="JNP142" s="131"/>
      <c r="JNQ142" s="131"/>
      <c r="JNR142" s="131"/>
      <c r="JNS142" s="131"/>
      <c r="JNT142" s="131"/>
      <c r="JNU142" s="131"/>
      <c r="JNV142" s="131"/>
      <c r="JNW142" s="131"/>
      <c r="JNX142" s="131"/>
      <c r="JNY142" s="131"/>
      <c r="JNZ142" s="131"/>
      <c r="JOA142" s="131"/>
      <c r="JOB142" s="131"/>
      <c r="JOC142" s="131"/>
      <c r="JXC142" s="131"/>
      <c r="JXD142" s="131"/>
      <c r="JXL142" s="131"/>
      <c r="JXM142" s="131"/>
      <c r="JXN142" s="131"/>
      <c r="JXO142" s="131"/>
      <c r="JXP142" s="131"/>
      <c r="JXQ142" s="131"/>
      <c r="JXR142" s="131"/>
      <c r="JXS142" s="131"/>
      <c r="JXT142" s="131"/>
      <c r="JXU142" s="131"/>
      <c r="JXV142" s="131"/>
      <c r="JXW142" s="131"/>
      <c r="JXX142" s="131"/>
      <c r="JXY142" s="131"/>
      <c r="KGY142" s="131"/>
      <c r="KGZ142" s="131"/>
      <c r="KHH142" s="131"/>
      <c r="KHI142" s="131"/>
      <c r="KHJ142" s="131"/>
      <c r="KHK142" s="131"/>
      <c r="KHL142" s="131"/>
      <c r="KHM142" s="131"/>
      <c r="KHN142" s="131"/>
      <c r="KHO142" s="131"/>
      <c r="KHP142" s="131"/>
      <c r="KHQ142" s="131"/>
      <c r="KHR142" s="131"/>
      <c r="KHS142" s="131"/>
      <c r="KHT142" s="131"/>
      <c r="KHU142" s="131"/>
      <c r="KQU142" s="131"/>
      <c r="KQV142" s="131"/>
      <c r="KRD142" s="131"/>
      <c r="KRE142" s="131"/>
      <c r="KRF142" s="131"/>
      <c r="KRG142" s="131"/>
      <c r="KRH142" s="131"/>
      <c r="KRI142" s="131"/>
      <c r="KRJ142" s="131"/>
      <c r="KRK142" s="131"/>
      <c r="KRL142" s="131"/>
      <c r="KRM142" s="131"/>
      <c r="KRN142" s="131"/>
      <c r="KRO142" s="131"/>
      <c r="KRP142" s="131"/>
      <c r="KRQ142" s="131"/>
      <c r="LAQ142" s="131"/>
      <c r="LAR142" s="131"/>
      <c r="LAZ142" s="131"/>
      <c r="LBA142" s="131"/>
      <c r="LBB142" s="131"/>
      <c r="LBC142" s="131"/>
      <c r="LBD142" s="131"/>
      <c r="LBE142" s="131"/>
      <c r="LBF142" s="131"/>
      <c r="LBG142" s="131"/>
      <c r="LBH142" s="131"/>
      <c r="LBI142" s="131"/>
      <c r="LBJ142" s="131"/>
      <c r="LBK142" s="131"/>
      <c r="LBL142" s="131"/>
      <c r="LBM142" s="131"/>
      <c r="LKM142" s="131"/>
      <c r="LKN142" s="131"/>
      <c r="LKV142" s="131"/>
      <c r="LKW142" s="131"/>
      <c r="LKX142" s="131"/>
      <c r="LKY142" s="131"/>
      <c r="LKZ142" s="131"/>
      <c r="LLA142" s="131"/>
      <c r="LLB142" s="131"/>
      <c r="LLC142" s="131"/>
      <c r="LLD142" s="131"/>
      <c r="LLE142" s="131"/>
      <c r="LLF142" s="131"/>
      <c r="LLG142" s="131"/>
      <c r="LLH142" s="131"/>
      <c r="LLI142" s="131"/>
      <c r="LUI142" s="131"/>
      <c r="LUJ142" s="131"/>
      <c r="LUR142" s="131"/>
      <c r="LUS142" s="131"/>
      <c r="LUT142" s="131"/>
      <c r="LUU142" s="131"/>
      <c r="LUV142" s="131"/>
      <c r="LUW142" s="131"/>
      <c r="LUX142" s="131"/>
      <c r="LUY142" s="131"/>
      <c r="LUZ142" s="131"/>
      <c r="LVA142" s="131"/>
      <c r="LVB142" s="131"/>
      <c r="LVC142" s="131"/>
      <c r="LVD142" s="131"/>
      <c r="LVE142" s="131"/>
      <c r="MEE142" s="131"/>
      <c r="MEF142" s="131"/>
      <c r="MEN142" s="131"/>
      <c r="MEO142" s="131"/>
      <c r="MEP142" s="131"/>
      <c r="MEQ142" s="131"/>
      <c r="MER142" s="131"/>
      <c r="MES142" s="131"/>
      <c r="MET142" s="131"/>
      <c r="MEU142" s="131"/>
      <c r="MEV142" s="131"/>
      <c r="MEW142" s="131"/>
      <c r="MEX142" s="131"/>
      <c r="MEY142" s="131"/>
      <c r="MEZ142" s="131"/>
      <c r="MFA142" s="131"/>
      <c r="MOA142" s="131"/>
      <c r="MOB142" s="131"/>
      <c r="MOJ142" s="131"/>
      <c r="MOK142" s="131"/>
      <c r="MOL142" s="131"/>
      <c r="MOM142" s="131"/>
      <c r="MON142" s="131"/>
      <c r="MOO142" s="131"/>
      <c r="MOP142" s="131"/>
      <c r="MOQ142" s="131"/>
      <c r="MOR142" s="131"/>
      <c r="MOS142" s="131"/>
      <c r="MOT142" s="131"/>
      <c r="MOU142" s="131"/>
      <c r="MOV142" s="131"/>
      <c r="MOW142" s="131"/>
      <c r="MXW142" s="131"/>
      <c r="MXX142" s="131"/>
      <c r="MYF142" s="131"/>
      <c r="MYG142" s="131"/>
      <c r="MYH142" s="131"/>
      <c r="MYI142" s="131"/>
      <c r="MYJ142" s="131"/>
      <c r="MYK142" s="131"/>
      <c r="MYL142" s="131"/>
      <c r="MYM142" s="131"/>
      <c r="MYN142" s="131"/>
      <c r="MYO142" s="131"/>
      <c r="MYP142" s="131"/>
      <c r="MYQ142" s="131"/>
      <c r="MYR142" s="131"/>
      <c r="MYS142" s="131"/>
      <c r="NHS142" s="131"/>
      <c r="NHT142" s="131"/>
      <c r="NIB142" s="131"/>
      <c r="NIC142" s="131"/>
      <c r="NID142" s="131"/>
      <c r="NIE142" s="131"/>
      <c r="NIF142" s="131"/>
      <c r="NIG142" s="131"/>
      <c r="NIH142" s="131"/>
      <c r="NII142" s="131"/>
      <c r="NIJ142" s="131"/>
      <c r="NIK142" s="131"/>
      <c r="NIL142" s="131"/>
      <c r="NIM142" s="131"/>
      <c r="NIN142" s="131"/>
      <c r="NIO142" s="131"/>
      <c r="NRO142" s="131"/>
      <c r="NRP142" s="131"/>
      <c r="NRX142" s="131"/>
      <c r="NRY142" s="131"/>
      <c r="NRZ142" s="131"/>
      <c r="NSA142" s="131"/>
      <c r="NSB142" s="131"/>
      <c r="NSC142" s="131"/>
      <c r="NSD142" s="131"/>
      <c r="NSE142" s="131"/>
      <c r="NSF142" s="131"/>
      <c r="NSG142" s="131"/>
      <c r="NSH142" s="131"/>
      <c r="NSI142" s="131"/>
      <c r="NSJ142" s="131"/>
      <c r="NSK142" s="131"/>
      <c r="OBK142" s="131"/>
      <c r="OBL142" s="131"/>
      <c r="OBT142" s="131"/>
      <c r="OBU142" s="131"/>
      <c r="OBV142" s="131"/>
      <c r="OBW142" s="131"/>
      <c r="OBX142" s="131"/>
      <c r="OBY142" s="131"/>
      <c r="OBZ142" s="131"/>
      <c r="OCA142" s="131"/>
      <c r="OCB142" s="131"/>
      <c r="OCC142" s="131"/>
      <c r="OCD142" s="131"/>
      <c r="OCE142" s="131"/>
      <c r="OCF142" s="131"/>
      <c r="OCG142" s="131"/>
      <c r="OLG142" s="131"/>
      <c r="OLH142" s="131"/>
      <c r="OLP142" s="131"/>
      <c r="OLQ142" s="131"/>
      <c r="OLR142" s="131"/>
      <c r="OLS142" s="131"/>
      <c r="OLT142" s="131"/>
      <c r="OLU142" s="131"/>
      <c r="OLV142" s="131"/>
      <c r="OLW142" s="131"/>
      <c r="OLX142" s="131"/>
      <c r="OLY142" s="131"/>
      <c r="OLZ142" s="131"/>
      <c r="OMA142" s="131"/>
      <c r="OMB142" s="131"/>
      <c r="OMC142" s="131"/>
      <c r="OVC142" s="131"/>
      <c r="OVD142" s="131"/>
      <c r="OVL142" s="131"/>
      <c r="OVM142" s="131"/>
      <c r="OVN142" s="131"/>
      <c r="OVO142" s="131"/>
      <c r="OVP142" s="131"/>
      <c r="OVQ142" s="131"/>
      <c r="OVR142" s="131"/>
      <c r="OVS142" s="131"/>
      <c r="OVT142" s="131"/>
      <c r="OVU142" s="131"/>
      <c r="OVV142" s="131"/>
      <c r="OVW142" s="131"/>
      <c r="OVX142" s="131"/>
      <c r="OVY142" s="131"/>
      <c r="PEY142" s="131"/>
      <c r="PEZ142" s="131"/>
      <c r="PFH142" s="131"/>
      <c r="PFI142" s="131"/>
      <c r="PFJ142" s="131"/>
      <c r="PFK142" s="131"/>
      <c r="PFL142" s="131"/>
      <c r="PFM142" s="131"/>
      <c r="PFN142" s="131"/>
      <c r="PFO142" s="131"/>
      <c r="PFP142" s="131"/>
      <c r="PFQ142" s="131"/>
      <c r="PFR142" s="131"/>
      <c r="PFS142" s="131"/>
      <c r="PFT142" s="131"/>
      <c r="PFU142" s="131"/>
      <c r="POU142" s="131"/>
      <c r="POV142" s="131"/>
      <c r="PPD142" s="131"/>
      <c r="PPE142" s="131"/>
      <c r="PPF142" s="131"/>
      <c r="PPG142" s="131"/>
      <c r="PPH142" s="131"/>
      <c r="PPI142" s="131"/>
      <c r="PPJ142" s="131"/>
      <c r="PPK142" s="131"/>
      <c r="PPL142" s="131"/>
      <c r="PPM142" s="131"/>
      <c r="PPN142" s="131"/>
      <c r="PPO142" s="131"/>
      <c r="PPP142" s="131"/>
      <c r="PPQ142" s="131"/>
      <c r="PYQ142" s="131"/>
      <c r="PYR142" s="131"/>
      <c r="PYZ142" s="131"/>
      <c r="PZA142" s="131"/>
      <c r="PZB142" s="131"/>
      <c r="PZC142" s="131"/>
      <c r="PZD142" s="131"/>
      <c r="PZE142" s="131"/>
      <c r="PZF142" s="131"/>
      <c r="PZG142" s="131"/>
      <c r="PZH142" s="131"/>
      <c r="PZI142" s="131"/>
      <c r="PZJ142" s="131"/>
      <c r="PZK142" s="131"/>
      <c r="PZL142" s="131"/>
      <c r="PZM142" s="131"/>
      <c r="QIM142" s="131"/>
      <c r="QIN142" s="131"/>
      <c r="QIV142" s="131"/>
      <c r="QIW142" s="131"/>
      <c r="QIX142" s="131"/>
      <c r="QIY142" s="131"/>
      <c r="QIZ142" s="131"/>
      <c r="QJA142" s="131"/>
      <c r="QJB142" s="131"/>
      <c r="QJC142" s="131"/>
      <c r="QJD142" s="131"/>
      <c r="QJE142" s="131"/>
      <c r="QJF142" s="131"/>
      <c r="QJG142" s="131"/>
      <c r="QJH142" s="131"/>
      <c r="QJI142" s="131"/>
      <c r="QSI142" s="131"/>
      <c r="QSJ142" s="131"/>
      <c r="QSR142" s="131"/>
      <c r="QSS142" s="131"/>
      <c r="QST142" s="131"/>
      <c r="QSU142" s="131"/>
      <c r="QSV142" s="131"/>
      <c r="QSW142" s="131"/>
      <c r="QSX142" s="131"/>
      <c r="QSY142" s="131"/>
      <c r="QSZ142" s="131"/>
      <c r="QTA142" s="131"/>
      <c r="QTB142" s="131"/>
      <c r="QTC142" s="131"/>
      <c r="QTD142" s="131"/>
      <c r="QTE142" s="131"/>
      <c r="RCE142" s="131"/>
      <c r="RCF142" s="131"/>
      <c r="RCN142" s="131"/>
      <c r="RCO142" s="131"/>
      <c r="RCP142" s="131"/>
      <c r="RCQ142" s="131"/>
      <c r="RCR142" s="131"/>
      <c r="RCS142" s="131"/>
      <c r="RCT142" s="131"/>
      <c r="RCU142" s="131"/>
      <c r="RCV142" s="131"/>
      <c r="RCW142" s="131"/>
      <c r="RCX142" s="131"/>
      <c r="RCY142" s="131"/>
      <c r="RCZ142" s="131"/>
      <c r="RDA142" s="131"/>
      <c r="RMA142" s="131"/>
      <c r="RMB142" s="131"/>
      <c r="RMJ142" s="131"/>
      <c r="RMK142" s="131"/>
      <c r="RML142" s="131"/>
      <c r="RMM142" s="131"/>
      <c r="RMN142" s="131"/>
      <c r="RMO142" s="131"/>
      <c r="RMP142" s="131"/>
      <c r="RMQ142" s="131"/>
      <c r="RMR142" s="131"/>
      <c r="RMS142" s="131"/>
      <c r="RMT142" s="131"/>
      <c r="RMU142" s="131"/>
      <c r="RMV142" s="131"/>
      <c r="RMW142" s="131"/>
      <c r="RVW142" s="131"/>
      <c r="RVX142" s="131"/>
      <c r="RWF142" s="131"/>
      <c r="RWG142" s="131"/>
      <c r="RWH142" s="131"/>
      <c r="RWI142" s="131"/>
      <c r="RWJ142" s="131"/>
      <c r="RWK142" s="131"/>
      <c r="RWL142" s="131"/>
      <c r="RWM142" s="131"/>
      <c r="RWN142" s="131"/>
      <c r="RWO142" s="131"/>
      <c r="RWP142" s="131"/>
      <c r="RWQ142" s="131"/>
      <c r="RWR142" s="131"/>
      <c r="RWS142" s="131"/>
      <c r="SFS142" s="131"/>
      <c r="SFT142" s="131"/>
      <c r="SGB142" s="131"/>
      <c r="SGC142" s="131"/>
      <c r="SGD142" s="131"/>
      <c r="SGE142" s="131"/>
      <c r="SGF142" s="131"/>
      <c r="SGG142" s="131"/>
      <c r="SGH142" s="131"/>
      <c r="SGI142" s="131"/>
      <c r="SGJ142" s="131"/>
      <c r="SGK142" s="131"/>
      <c r="SGL142" s="131"/>
      <c r="SGM142" s="131"/>
      <c r="SGN142" s="131"/>
      <c r="SGO142" s="131"/>
      <c r="SPO142" s="131"/>
      <c r="SPP142" s="131"/>
      <c r="SPX142" s="131"/>
      <c r="SPY142" s="131"/>
      <c r="SPZ142" s="131"/>
      <c r="SQA142" s="131"/>
      <c r="SQB142" s="131"/>
      <c r="SQC142" s="131"/>
      <c r="SQD142" s="131"/>
      <c r="SQE142" s="131"/>
      <c r="SQF142" s="131"/>
      <c r="SQG142" s="131"/>
      <c r="SQH142" s="131"/>
      <c r="SQI142" s="131"/>
      <c r="SQJ142" s="131"/>
      <c r="SQK142" s="131"/>
      <c r="SZK142" s="131"/>
      <c r="SZL142" s="131"/>
      <c r="SZT142" s="131"/>
      <c r="SZU142" s="131"/>
      <c r="SZV142" s="131"/>
      <c r="SZW142" s="131"/>
      <c r="SZX142" s="131"/>
      <c r="SZY142" s="131"/>
      <c r="SZZ142" s="131"/>
      <c r="TAA142" s="131"/>
      <c r="TAB142" s="131"/>
      <c r="TAC142" s="131"/>
      <c r="TAD142" s="131"/>
      <c r="TAE142" s="131"/>
      <c r="TAF142" s="131"/>
      <c r="TAG142" s="131"/>
      <c r="TJG142" s="131"/>
      <c r="TJH142" s="131"/>
      <c r="TJP142" s="131"/>
      <c r="TJQ142" s="131"/>
      <c r="TJR142" s="131"/>
      <c r="TJS142" s="131"/>
      <c r="TJT142" s="131"/>
      <c r="TJU142" s="131"/>
      <c r="TJV142" s="131"/>
      <c r="TJW142" s="131"/>
      <c r="TJX142" s="131"/>
      <c r="TJY142" s="131"/>
      <c r="TJZ142" s="131"/>
      <c r="TKA142" s="131"/>
      <c r="TKB142" s="131"/>
      <c r="TKC142" s="131"/>
      <c r="TTC142" s="131"/>
      <c r="TTD142" s="131"/>
      <c r="TTL142" s="131"/>
      <c r="TTM142" s="131"/>
      <c r="TTN142" s="131"/>
      <c r="TTO142" s="131"/>
      <c r="TTP142" s="131"/>
      <c r="TTQ142" s="131"/>
      <c r="TTR142" s="131"/>
      <c r="TTS142" s="131"/>
      <c r="TTT142" s="131"/>
      <c r="TTU142" s="131"/>
      <c r="TTV142" s="131"/>
      <c r="TTW142" s="131"/>
      <c r="TTX142" s="131"/>
      <c r="TTY142" s="131"/>
      <c r="UCY142" s="131"/>
      <c r="UCZ142" s="131"/>
      <c r="UDH142" s="131"/>
      <c r="UDI142" s="131"/>
      <c r="UDJ142" s="131"/>
      <c r="UDK142" s="131"/>
      <c r="UDL142" s="131"/>
      <c r="UDM142" s="131"/>
      <c r="UDN142" s="131"/>
      <c r="UDO142" s="131"/>
      <c r="UDP142" s="131"/>
      <c r="UDQ142" s="131"/>
      <c r="UDR142" s="131"/>
      <c r="UDS142" s="131"/>
      <c r="UDT142" s="131"/>
      <c r="UDU142" s="131"/>
      <c r="UMU142" s="131"/>
      <c r="UMV142" s="131"/>
      <c r="UND142" s="131"/>
      <c r="UNE142" s="131"/>
      <c r="UNF142" s="131"/>
      <c r="UNG142" s="131"/>
      <c r="UNH142" s="131"/>
      <c r="UNI142" s="131"/>
      <c r="UNJ142" s="131"/>
      <c r="UNK142" s="131"/>
      <c r="UNL142" s="131"/>
      <c r="UNM142" s="131"/>
      <c r="UNN142" s="131"/>
      <c r="UNO142" s="131"/>
      <c r="UNP142" s="131"/>
      <c r="UNQ142" s="131"/>
      <c r="UWQ142" s="131"/>
      <c r="UWR142" s="131"/>
      <c r="UWZ142" s="131"/>
      <c r="UXA142" s="131"/>
      <c r="UXB142" s="131"/>
      <c r="UXC142" s="131"/>
      <c r="UXD142" s="131"/>
      <c r="UXE142" s="131"/>
      <c r="UXF142" s="131"/>
      <c r="UXG142" s="131"/>
      <c r="UXH142" s="131"/>
      <c r="UXI142" s="131"/>
      <c r="UXJ142" s="131"/>
      <c r="UXK142" s="131"/>
      <c r="UXL142" s="131"/>
      <c r="UXM142" s="131"/>
      <c r="VGM142" s="131"/>
      <c r="VGN142" s="131"/>
      <c r="VGV142" s="131"/>
      <c r="VGW142" s="131"/>
      <c r="VGX142" s="131"/>
      <c r="VGY142" s="131"/>
      <c r="VGZ142" s="131"/>
      <c r="VHA142" s="131"/>
      <c r="VHB142" s="131"/>
      <c r="VHC142" s="131"/>
      <c r="VHD142" s="131"/>
      <c r="VHE142" s="131"/>
      <c r="VHF142" s="131"/>
      <c r="VHG142" s="131"/>
      <c r="VHH142" s="131"/>
      <c r="VHI142" s="131"/>
      <c r="VQI142" s="131"/>
      <c r="VQJ142" s="131"/>
      <c r="VQR142" s="131"/>
      <c r="VQS142" s="131"/>
      <c r="VQT142" s="131"/>
      <c r="VQU142" s="131"/>
      <c r="VQV142" s="131"/>
      <c r="VQW142" s="131"/>
      <c r="VQX142" s="131"/>
      <c r="VQY142" s="131"/>
      <c r="VQZ142" s="131"/>
      <c r="VRA142" s="131"/>
      <c r="VRB142" s="131"/>
      <c r="VRC142" s="131"/>
      <c r="VRD142" s="131"/>
      <c r="VRE142" s="131"/>
      <c r="WAE142" s="131"/>
      <c r="WAF142" s="131"/>
      <c r="WAN142" s="131"/>
      <c r="WAO142" s="131"/>
      <c r="WAP142" s="131"/>
      <c r="WAQ142" s="131"/>
      <c r="WAR142" s="131"/>
      <c r="WAS142" s="131"/>
      <c r="WAT142" s="131"/>
      <c r="WAU142" s="131"/>
      <c r="WAV142" s="131"/>
      <c r="WAW142" s="131"/>
      <c r="WAX142" s="131"/>
      <c r="WAY142" s="131"/>
      <c r="WAZ142" s="131"/>
      <c r="WBA142" s="131"/>
      <c r="WKA142" s="131"/>
      <c r="WKB142" s="131"/>
      <c r="WKJ142" s="131"/>
      <c r="WKK142" s="131"/>
      <c r="WKL142" s="131"/>
      <c r="WKM142" s="131"/>
      <c r="WKN142" s="131"/>
      <c r="WKO142" s="131"/>
      <c r="WKP142" s="131"/>
      <c r="WKQ142" s="131"/>
      <c r="WKR142" s="131"/>
      <c r="WKS142" s="131"/>
      <c r="WKT142" s="131"/>
      <c r="WKU142" s="131"/>
      <c r="WKV142" s="131"/>
      <c r="WKW142" s="131"/>
      <c r="WTW142" s="131"/>
      <c r="WTX142" s="131"/>
      <c r="WUF142" s="131"/>
      <c r="WUG142" s="131"/>
      <c r="WUH142" s="131"/>
      <c r="WUI142" s="131"/>
      <c r="WUJ142" s="131"/>
      <c r="WUK142" s="131"/>
      <c r="WUL142" s="131"/>
      <c r="WUM142" s="131"/>
      <c r="WUN142" s="131"/>
      <c r="WUO142" s="131"/>
      <c r="WUP142" s="131"/>
      <c r="WUQ142" s="131"/>
      <c r="WUR142" s="131"/>
      <c r="WUS142" s="131"/>
    </row>
    <row r="143" spans="1:1009 1243:2033 2267:3057 3291:4081 4315:5105 5339:6129 6363:7153 7387:8177 8411:9201 9435:10225 10459:11249 11483:12273 12507:13297 13531:14321 14555:15345 15579:16113" s="271" customFormat="1" outlineLevel="1">
      <c r="A143" s="240"/>
      <c r="B143" s="294" t="s">
        <v>453</v>
      </c>
      <c r="C143" s="248"/>
      <c r="D143" s="258">
        <v>135.19999999999999</v>
      </c>
      <c r="E143" s="260">
        <v>135.19999999999999</v>
      </c>
      <c r="F143" s="258">
        <v>0</v>
      </c>
      <c r="G143" s="245">
        <v>0</v>
      </c>
      <c r="H143" s="229">
        <f t="shared" si="7"/>
        <v>0</v>
      </c>
      <c r="I143" s="247"/>
      <c r="J143" s="247"/>
      <c r="K143" s="247"/>
      <c r="L143" s="247"/>
      <c r="M143" s="238"/>
      <c r="HK143" s="131"/>
      <c r="HL143" s="131"/>
      <c r="HT143" s="131"/>
      <c r="HU143" s="131"/>
      <c r="HV143" s="131"/>
      <c r="HW143" s="131"/>
      <c r="HX143" s="131"/>
      <c r="HY143" s="131"/>
      <c r="HZ143" s="131"/>
      <c r="IA143" s="131"/>
      <c r="IB143" s="131"/>
      <c r="IC143" s="131"/>
      <c r="ID143" s="131"/>
      <c r="IE143" s="131"/>
      <c r="IF143" s="131"/>
      <c r="IG143" s="131"/>
      <c r="RG143" s="131"/>
      <c r="RH143" s="131"/>
      <c r="RP143" s="131"/>
      <c r="RQ143" s="131"/>
      <c r="RR143" s="131"/>
      <c r="RS143" s="131"/>
      <c r="RT143" s="131"/>
      <c r="RU143" s="131"/>
      <c r="RV143" s="131"/>
      <c r="RW143" s="131"/>
      <c r="RX143" s="131"/>
      <c r="RY143" s="131"/>
      <c r="RZ143" s="131"/>
      <c r="SA143" s="131"/>
      <c r="SB143" s="131"/>
      <c r="SC143" s="131"/>
      <c r="ABC143" s="131"/>
      <c r="ABD143" s="131"/>
      <c r="ABL143" s="131"/>
      <c r="ABM143" s="131"/>
      <c r="ABN143" s="131"/>
      <c r="ABO143" s="131"/>
      <c r="ABP143" s="131"/>
      <c r="ABQ143" s="131"/>
      <c r="ABR143" s="131"/>
      <c r="ABS143" s="131"/>
      <c r="ABT143" s="131"/>
      <c r="ABU143" s="131"/>
      <c r="ABV143" s="131"/>
      <c r="ABW143" s="131"/>
      <c r="ABX143" s="131"/>
      <c r="ABY143" s="131"/>
      <c r="AKY143" s="131"/>
      <c r="AKZ143" s="131"/>
      <c r="ALH143" s="131"/>
      <c r="ALI143" s="131"/>
      <c r="ALJ143" s="131"/>
      <c r="ALK143" s="131"/>
      <c r="ALL143" s="131"/>
      <c r="ALM143" s="131"/>
      <c r="ALN143" s="131"/>
      <c r="ALO143" s="131"/>
      <c r="ALP143" s="131"/>
      <c r="ALQ143" s="131"/>
      <c r="ALR143" s="131"/>
      <c r="ALS143" s="131"/>
      <c r="ALT143" s="131"/>
      <c r="ALU143" s="131"/>
      <c r="AUU143" s="131"/>
      <c r="AUV143" s="131"/>
      <c r="AVD143" s="131"/>
      <c r="AVE143" s="131"/>
      <c r="AVF143" s="131"/>
      <c r="AVG143" s="131"/>
      <c r="AVH143" s="131"/>
      <c r="AVI143" s="131"/>
      <c r="AVJ143" s="131"/>
      <c r="AVK143" s="131"/>
      <c r="AVL143" s="131"/>
      <c r="AVM143" s="131"/>
      <c r="AVN143" s="131"/>
      <c r="AVO143" s="131"/>
      <c r="AVP143" s="131"/>
      <c r="AVQ143" s="131"/>
      <c r="BEQ143" s="131"/>
      <c r="BER143" s="131"/>
      <c r="BEZ143" s="131"/>
      <c r="BFA143" s="131"/>
      <c r="BFB143" s="131"/>
      <c r="BFC143" s="131"/>
      <c r="BFD143" s="131"/>
      <c r="BFE143" s="131"/>
      <c r="BFF143" s="131"/>
      <c r="BFG143" s="131"/>
      <c r="BFH143" s="131"/>
      <c r="BFI143" s="131"/>
      <c r="BFJ143" s="131"/>
      <c r="BFK143" s="131"/>
      <c r="BFL143" s="131"/>
      <c r="BFM143" s="131"/>
      <c r="BOM143" s="131"/>
      <c r="BON143" s="131"/>
      <c r="BOV143" s="131"/>
      <c r="BOW143" s="131"/>
      <c r="BOX143" s="131"/>
      <c r="BOY143" s="131"/>
      <c r="BOZ143" s="131"/>
      <c r="BPA143" s="131"/>
      <c r="BPB143" s="131"/>
      <c r="BPC143" s="131"/>
      <c r="BPD143" s="131"/>
      <c r="BPE143" s="131"/>
      <c r="BPF143" s="131"/>
      <c r="BPG143" s="131"/>
      <c r="BPH143" s="131"/>
      <c r="BPI143" s="131"/>
      <c r="BYI143" s="131"/>
      <c r="BYJ143" s="131"/>
      <c r="BYR143" s="131"/>
      <c r="BYS143" s="131"/>
      <c r="BYT143" s="131"/>
      <c r="BYU143" s="131"/>
      <c r="BYV143" s="131"/>
      <c r="BYW143" s="131"/>
      <c r="BYX143" s="131"/>
      <c r="BYY143" s="131"/>
      <c r="BYZ143" s="131"/>
      <c r="BZA143" s="131"/>
      <c r="BZB143" s="131"/>
      <c r="BZC143" s="131"/>
      <c r="BZD143" s="131"/>
      <c r="BZE143" s="131"/>
      <c r="CIE143" s="131"/>
      <c r="CIF143" s="131"/>
      <c r="CIN143" s="131"/>
      <c r="CIO143" s="131"/>
      <c r="CIP143" s="131"/>
      <c r="CIQ143" s="131"/>
      <c r="CIR143" s="131"/>
      <c r="CIS143" s="131"/>
      <c r="CIT143" s="131"/>
      <c r="CIU143" s="131"/>
      <c r="CIV143" s="131"/>
      <c r="CIW143" s="131"/>
      <c r="CIX143" s="131"/>
      <c r="CIY143" s="131"/>
      <c r="CIZ143" s="131"/>
      <c r="CJA143" s="131"/>
      <c r="CSA143" s="131"/>
      <c r="CSB143" s="131"/>
      <c r="CSJ143" s="131"/>
      <c r="CSK143" s="131"/>
      <c r="CSL143" s="131"/>
      <c r="CSM143" s="131"/>
      <c r="CSN143" s="131"/>
      <c r="CSO143" s="131"/>
      <c r="CSP143" s="131"/>
      <c r="CSQ143" s="131"/>
      <c r="CSR143" s="131"/>
      <c r="CSS143" s="131"/>
      <c r="CST143" s="131"/>
      <c r="CSU143" s="131"/>
      <c r="CSV143" s="131"/>
      <c r="CSW143" s="131"/>
      <c r="DBW143" s="131"/>
      <c r="DBX143" s="131"/>
      <c r="DCF143" s="131"/>
      <c r="DCG143" s="131"/>
      <c r="DCH143" s="131"/>
      <c r="DCI143" s="131"/>
      <c r="DCJ143" s="131"/>
      <c r="DCK143" s="131"/>
      <c r="DCL143" s="131"/>
      <c r="DCM143" s="131"/>
      <c r="DCN143" s="131"/>
      <c r="DCO143" s="131"/>
      <c r="DCP143" s="131"/>
      <c r="DCQ143" s="131"/>
      <c r="DCR143" s="131"/>
      <c r="DCS143" s="131"/>
      <c r="DLS143" s="131"/>
      <c r="DLT143" s="131"/>
      <c r="DMB143" s="131"/>
      <c r="DMC143" s="131"/>
      <c r="DMD143" s="131"/>
      <c r="DME143" s="131"/>
      <c r="DMF143" s="131"/>
      <c r="DMG143" s="131"/>
      <c r="DMH143" s="131"/>
      <c r="DMI143" s="131"/>
      <c r="DMJ143" s="131"/>
      <c r="DMK143" s="131"/>
      <c r="DML143" s="131"/>
      <c r="DMM143" s="131"/>
      <c r="DMN143" s="131"/>
      <c r="DMO143" s="131"/>
      <c r="DVO143" s="131"/>
      <c r="DVP143" s="131"/>
      <c r="DVX143" s="131"/>
      <c r="DVY143" s="131"/>
      <c r="DVZ143" s="131"/>
      <c r="DWA143" s="131"/>
      <c r="DWB143" s="131"/>
      <c r="DWC143" s="131"/>
      <c r="DWD143" s="131"/>
      <c r="DWE143" s="131"/>
      <c r="DWF143" s="131"/>
      <c r="DWG143" s="131"/>
      <c r="DWH143" s="131"/>
      <c r="DWI143" s="131"/>
      <c r="DWJ143" s="131"/>
      <c r="DWK143" s="131"/>
      <c r="EFK143" s="131"/>
      <c r="EFL143" s="131"/>
      <c r="EFT143" s="131"/>
      <c r="EFU143" s="131"/>
      <c r="EFV143" s="131"/>
      <c r="EFW143" s="131"/>
      <c r="EFX143" s="131"/>
      <c r="EFY143" s="131"/>
      <c r="EFZ143" s="131"/>
      <c r="EGA143" s="131"/>
      <c r="EGB143" s="131"/>
      <c r="EGC143" s="131"/>
      <c r="EGD143" s="131"/>
      <c r="EGE143" s="131"/>
      <c r="EGF143" s="131"/>
      <c r="EGG143" s="131"/>
      <c r="EPG143" s="131"/>
      <c r="EPH143" s="131"/>
      <c r="EPP143" s="131"/>
      <c r="EPQ143" s="131"/>
      <c r="EPR143" s="131"/>
      <c r="EPS143" s="131"/>
      <c r="EPT143" s="131"/>
      <c r="EPU143" s="131"/>
      <c r="EPV143" s="131"/>
      <c r="EPW143" s="131"/>
      <c r="EPX143" s="131"/>
      <c r="EPY143" s="131"/>
      <c r="EPZ143" s="131"/>
      <c r="EQA143" s="131"/>
      <c r="EQB143" s="131"/>
      <c r="EQC143" s="131"/>
      <c r="EZC143" s="131"/>
      <c r="EZD143" s="131"/>
      <c r="EZL143" s="131"/>
      <c r="EZM143" s="131"/>
      <c r="EZN143" s="131"/>
      <c r="EZO143" s="131"/>
      <c r="EZP143" s="131"/>
      <c r="EZQ143" s="131"/>
      <c r="EZR143" s="131"/>
      <c r="EZS143" s="131"/>
      <c r="EZT143" s="131"/>
      <c r="EZU143" s="131"/>
      <c r="EZV143" s="131"/>
      <c r="EZW143" s="131"/>
      <c r="EZX143" s="131"/>
      <c r="EZY143" s="131"/>
      <c r="FIY143" s="131"/>
      <c r="FIZ143" s="131"/>
      <c r="FJH143" s="131"/>
      <c r="FJI143" s="131"/>
      <c r="FJJ143" s="131"/>
      <c r="FJK143" s="131"/>
      <c r="FJL143" s="131"/>
      <c r="FJM143" s="131"/>
      <c r="FJN143" s="131"/>
      <c r="FJO143" s="131"/>
      <c r="FJP143" s="131"/>
      <c r="FJQ143" s="131"/>
      <c r="FJR143" s="131"/>
      <c r="FJS143" s="131"/>
      <c r="FJT143" s="131"/>
      <c r="FJU143" s="131"/>
      <c r="FSU143" s="131"/>
      <c r="FSV143" s="131"/>
      <c r="FTD143" s="131"/>
      <c r="FTE143" s="131"/>
      <c r="FTF143" s="131"/>
      <c r="FTG143" s="131"/>
      <c r="FTH143" s="131"/>
      <c r="FTI143" s="131"/>
      <c r="FTJ143" s="131"/>
      <c r="FTK143" s="131"/>
      <c r="FTL143" s="131"/>
      <c r="FTM143" s="131"/>
      <c r="FTN143" s="131"/>
      <c r="FTO143" s="131"/>
      <c r="FTP143" s="131"/>
      <c r="FTQ143" s="131"/>
      <c r="GCQ143" s="131"/>
      <c r="GCR143" s="131"/>
      <c r="GCZ143" s="131"/>
      <c r="GDA143" s="131"/>
      <c r="GDB143" s="131"/>
      <c r="GDC143" s="131"/>
      <c r="GDD143" s="131"/>
      <c r="GDE143" s="131"/>
      <c r="GDF143" s="131"/>
      <c r="GDG143" s="131"/>
      <c r="GDH143" s="131"/>
      <c r="GDI143" s="131"/>
      <c r="GDJ143" s="131"/>
      <c r="GDK143" s="131"/>
      <c r="GDL143" s="131"/>
      <c r="GDM143" s="131"/>
      <c r="GMM143" s="131"/>
      <c r="GMN143" s="131"/>
      <c r="GMV143" s="131"/>
      <c r="GMW143" s="131"/>
      <c r="GMX143" s="131"/>
      <c r="GMY143" s="131"/>
      <c r="GMZ143" s="131"/>
      <c r="GNA143" s="131"/>
      <c r="GNB143" s="131"/>
      <c r="GNC143" s="131"/>
      <c r="GND143" s="131"/>
      <c r="GNE143" s="131"/>
      <c r="GNF143" s="131"/>
      <c r="GNG143" s="131"/>
      <c r="GNH143" s="131"/>
      <c r="GNI143" s="131"/>
      <c r="GWI143" s="131"/>
      <c r="GWJ143" s="131"/>
      <c r="GWR143" s="131"/>
      <c r="GWS143" s="131"/>
      <c r="GWT143" s="131"/>
      <c r="GWU143" s="131"/>
      <c r="GWV143" s="131"/>
      <c r="GWW143" s="131"/>
      <c r="GWX143" s="131"/>
      <c r="GWY143" s="131"/>
      <c r="GWZ143" s="131"/>
      <c r="GXA143" s="131"/>
      <c r="GXB143" s="131"/>
      <c r="GXC143" s="131"/>
      <c r="GXD143" s="131"/>
      <c r="GXE143" s="131"/>
      <c r="HGE143" s="131"/>
      <c r="HGF143" s="131"/>
      <c r="HGN143" s="131"/>
      <c r="HGO143" s="131"/>
      <c r="HGP143" s="131"/>
      <c r="HGQ143" s="131"/>
      <c r="HGR143" s="131"/>
      <c r="HGS143" s="131"/>
      <c r="HGT143" s="131"/>
      <c r="HGU143" s="131"/>
      <c r="HGV143" s="131"/>
      <c r="HGW143" s="131"/>
      <c r="HGX143" s="131"/>
      <c r="HGY143" s="131"/>
      <c r="HGZ143" s="131"/>
      <c r="HHA143" s="131"/>
      <c r="HQA143" s="131"/>
      <c r="HQB143" s="131"/>
      <c r="HQJ143" s="131"/>
      <c r="HQK143" s="131"/>
      <c r="HQL143" s="131"/>
      <c r="HQM143" s="131"/>
      <c r="HQN143" s="131"/>
      <c r="HQO143" s="131"/>
      <c r="HQP143" s="131"/>
      <c r="HQQ143" s="131"/>
      <c r="HQR143" s="131"/>
      <c r="HQS143" s="131"/>
      <c r="HQT143" s="131"/>
      <c r="HQU143" s="131"/>
      <c r="HQV143" s="131"/>
      <c r="HQW143" s="131"/>
      <c r="HZW143" s="131"/>
      <c r="HZX143" s="131"/>
      <c r="IAF143" s="131"/>
      <c r="IAG143" s="131"/>
      <c r="IAH143" s="131"/>
      <c r="IAI143" s="131"/>
      <c r="IAJ143" s="131"/>
      <c r="IAK143" s="131"/>
      <c r="IAL143" s="131"/>
      <c r="IAM143" s="131"/>
      <c r="IAN143" s="131"/>
      <c r="IAO143" s="131"/>
      <c r="IAP143" s="131"/>
      <c r="IAQ143" s="131"/>
      <c r="IAR143" s="131"/>
      <c r="IAS143" s="131"/>
      <c r="IJS143" s="131"/>
      <c r="IJT143" s="131"/>
      <c r="IKB143" s="131"/>
      <c r="IKC143" s="131"/>
      <c r="IKD143" s="131"/>
      <c r="IKE143" s="131"/>
      <c r="IKF143" s="131"/>
      <c r="IKG143" s="131"/>
      <c r="IKH143" s="131"/>
      <c r="IKI143" s="131"/>
      <c r="IKJ143" s="131"/>
      <c r="IKK143" s="131"/>
      <c r="IKL143" s="131"/>
      <c r="IKM143" s="131"/>
      <c r="IKN143" s="131"/>
      <c r="IKO143" s="131"/>
      <c r="ITO143" s="131"/>
      <c r="ITP143" s="131"/>
      <c r="ITX143" s="131"/>
      <c r="ITY143" s="131"/>
      <c r="ITZ143" s="131"/>
      <c r="IUA143" s="131"/>
      <c r="IUB143" s="131"/>
      <c r="IUC143" s="131"/>
      <c r="IUD143" s="131"/>
      <c r="IUE143" s="131"/>
      <c r="IUF143" s="131"/>
      <c r="IUG143" s="131"/>
      <c r="IUH143" s="131"/>
      <c r="IUI143" s="131"/>
      <c r="IUJ143" s="131"/>
      <c r="IUK143" s="131"/>
      <c r="JDK143" s="131"/>
      <c r="JDL143" s="131"/>
      <c r="JDT143" s="131"/>
      <c r="JDU143" s="131"/>
      <c r="JDV143" s="131"/>
      <c r="JDW143" s="131"/>
      <c r="JDX143" s="131"/>
      <c r="JDY143" s="131"/>
      <c r="JDZ143" s="131"/>
      <c r="JEA143" s="131"/>
      <c r="JEB143" s="131"/>
      <c r="JEC143" s="131"/>
      <c r="JED143" s="131"/>
      <c r="JEE143" s="131"/>
      <c r="JEF143" s="131"/>
      <c r="JEG143" s="131"/>
      <c r="JNG143" s="131"/>
      <c r="JNH143" s="131"/>
      <c r="JNP143" s="131"/>
      <c r="JNQ143" s="131"/>
      <c r="JNR143" s="131"/>
      <c r="JNS143" s="131"/>
      <c r="JNT143" s="131"/>
      <c r="JNU143" s="131"/>
      <c r="JNV143" s="131"/>
      <c r="JNW143" s="131"/>
      <c r="JNX143" s="131"/>
      <c r="JNY143" s="131"/>
      <c r="JNZ143" s="131"/>
      <c r="JOA143" s="131"/>
      <c r="JOB143" s="131"/>
      <c r="JOC143" s="131"/>
      <c r="JXC143" s="131"/>
      <c r="JXD143" s="131"/>
      <c r="JXL143" s="131"/>
      <c r="JXM143" s="131"/>
      <c r="JXN143" s="131"/>
      <c r="JXO143" s="131"/>
      <c r="JXP143" s="131"/>
      <c r="JXQ143" s="131"/>
      <c r="JXR143" s="131"/>
      <c r="JXS143" s="131"/>
      <c r="JXT143" s="131"/>
      <c r="JXU143" s="131"/>
      <c r="JXV143" s="131"/>
      <c r="JXW143" s="131"/>
      <c r="JXX143" s="131"/>
      <c r="JXY143" s="131"/>
      <c r="KGY143" s="131"/>
      <c r="KGZ143" s="131"/>
      <c r="KHH143" s="131"/>
      <c r="KHI143" s="131"/>
      <c r="KHJ143" s="131"/>
      <c r="KHK143" s="131"/>
      <c r="KHL143" s="131"/>
      <c r="KHM143" s="131"/>
      <c r="KHN143" s="131"/>
      <c r="KHO143" s="131"/>
      <c r="KHP143" s="131"/>
      <c r="KHQ143" s="131"/>
      <c r="KHR143" s="131"/>
      <c r="KHS143" s="131"/>
      <c r="KHT143" s="131"/>
      <c r="KHU143" s="131"/>
      <c r="KQU143" s="131"/>
      <c r="KQV143" s="131"/>
      <c r="KRD143" s="131"/>
      <c r="KRE143" s="131"/>
      <c r="KRF143" s="131"/>
      <c r="KRG143" s="131"/>
      <c r="KRH143" s="131"/>
      <c r="KRI143" s="131"/>
      <c r="KRJ143" s="131"/>
      <c r="KRK143" s="131"/>
      <c r="KRL143" s="131"/>
      <c r="KRM143" s="131"/>
      <c r="KRN143" s="131"/>
      <c r="KRO143" s="131"/>
      <c r="KRP143" s="131"/>
      <c r="KRQ143" s="131"/>
      <c r="LAQ143" s="131"/>
      <c r="LAR143" s="131"/>
      <c r="LAZ143" s="131"/>
      <c r="LBA143" s="131"/>
      <c r="LBB143" s="131"/>
      <c r="LBC143" s="131"/>
      <c r="LBD143" s="131"/>
      <c r="LBE143" s="131"/>
      <c r="LBF143" s="131"/>
      <c r="LBG143" s="131"/>
      <c r="LBH143" s="131"/>
      <c r="LBI143" s="131"/>
      <c r="LBJ143" s="131"/>
      <c r="LBK143" s="131"/>
      <c r="LBL143" s="131"/>
      <c r="LBM143" s="131"/>
      <c r="LKM143" s="131"/>
      <c r="LKN143" s="131"/>
      <c r="LKV143" s="131"/>
      <c r="LKW143" s="131"/>
      <c r="LKX143" s="131"/>
      <c r="LKY143" s="131"/>
      <c r="LKZ143" s="131"/>
      <c r="LLA143" s="131"/>
      <c r="LLB143" s="131"/>
      <c r="LLC143" s="131"/>
      <c r="LLD143" s="131"/>
      <c r="LLE143" s="131"/>
      <c r="LLF143" s="131"/>
      <c r="LLG143" s="131"/>
      <c r="LLH143" s="131"/>
      <c r="LLI143" s="131"/>
      <c r="LUI143" s="131"/>
      <c r="LUJ143" s="131"/>
      <c r="LUR143" s="131"/>
      <c r="LUS143" s="131"/>
      <c r="LUT143" s="131"/>
      <c r="LUU143" s="131"/>
      <c r="LUV143" s="131"/>
      <c r="LUW143" s="131"/>
      <c r="LUX143" s="131"/>
      <c r="LUY143" s="131"/>
      <c r="LUZ143" s="131"/>
      <c r="LVA143" s="131"/>
      <c r="LVB143" s="131"/>
      <c r="LVC143" s="131"/>
      <c r="LVD143" s="131"/>
      <c r="LVE143" s="131"/>
      <c r="MEE143" s="131"/>
      <c r="MEF143" s="131"/>
      <c r="MEN143" s="131"/>
      <c r="MEO143" s="131"/>
      <c r="MEP143" s="131"/>
      <c r="MEQ143" s="131"/>
      <c r="MER143" s="131"/>
      <c r="MES143" s="131"/>
      <c r="MET143" s="131"/>
      <c r="MEU143" s="131"/>
      <c r="MEV143" s="131"/>
      <c r="MEW143" s="131"/>
      <c r="MEX143" s="131"/>
      <c r="MEY143" s="131"/>
      <c r="MEZ143" s="131"/>
      <c r="MFA143" s="131"/>
      <c r="MOA143" s="131"/>
      <c r="MOB143" s="131"/>
      <c r="MOJ143" s="131"/>
      <c r="MOK143" s="131"/>
      <c r="MOL143" s="131"/>
      <c r="MOM143" s="131"/>
      <c r="MON143" s="131"/>
      <c r="MOO143" s="131"/>
      <c r="MOP143" s="131"/>
      <c r="MOQ143" s="131"/>
      <c r="MOR143" s="131"/>
      <c r="MOS143" s="131"/>
      <c r="MOT143" s="131"/>
      <c r="MOU143" s="131"/>
      <c r="MOV143" s="131"/>
      <c r="MOW143" s="131"/>
      <c r="MXW143" s="131"/>
      <c r="MXX143" s="131"/>
      <c r="MYF143" s="131"/>
      <c r="MYG143" s="131"/>
      <c r="MYH143" s="131"/>
      <c r="MYI143" s="131"/>
      <c r="MYJ143" s="131"/>
      <c r="MYK143" s="131"/>
      <c r="MYL143" s="131"/>
      <c r="MYM143" s="131"/>
      <c r="MYN143" s="131"/>
      <c r="MYO143" s="131"/>
      <c r="MYP143" s="131"/>
      <c r="MYQ143" s="131"/>
      <c r="MYR143" s="131"/>
      <c r="MYS143" s="131"/>
      <c r="NHS143" s="131"/>
      <c r="NHT143" s="131"/>
      <c r="NIB143" s="131"/>
      <c r="NIC143" s="131"/>
      <c r="NID143" s="131"/>
      <c r="NIE143" s="131"/>
      <c r="NIF143" s="131"/>
      <c r="NIG143" s="131"/>
      <c r="NIH143" s="131"/>
      <c r="NII143" s="131"/>
      <c r="NIJ143" s="131"/>
      <c r="NIK143" s="131"/>
      <c r="NIL143" s="131"/>
      <c r="NIM143" s="131"/>
      <c r="NIN143" s="131"/>
      <c r="NIO143" s="131"/>
      <c r="NRO143" s="131"/>
      <c r="NRP143" s="131"/>
      <c r="NRX143" s="131"/>
      <c r="NRY143" s="131"/>
      <c r="NRZ143" s="131"/>
      <c r="NSA143" s="131"/>
      <c r="NSB143" s="131"/>
      <c r="NSC143" s="131"/>
      <c r="NSD143" s="131"/>
      <c r="NSE143" s="131"/>
      <c r="NSF143" s="131"/>
      <c r="NSG143" s="131"/>
      <c r="NSH143" s="131"/>
      <c r="NSI143" s="131"/>
      <c r="NSJ143" s="131"/>
      <c r="NSK143" s="131"/>
      <c r="OBK143" s="131"/>
      <c r="OBL143" s="131"/>
      <c r="OBT143" s="131"/>
      <c r="OBU143" s="131"/>
      <c r="OBV143" s="131"/>
      <c r="OBW143" s="131"/>
      <c r="OBX143" s="131"/>
      <c r="OBY143" s="131"/>
      <c r="OBZ143" s="131"/>
      <c r="OCA143" s="131"/>
      <c r="OCB143" s="131"/>
      <c r="OCC143" s="131"/>
      <c r="OCD143" s="131"/>
      <c r="OCE143" s="131"/>
      <c r="OCF143" s="131"/>
      <c r="OCG143" s="131"/>
      <c r="OLG143" s="131"/>
      <c r="OLH143" s="131"/>
      <c r="OLP143" s="131"/>
      <c r="OLQ143" s="131"/>
      <c r="OLR143" s="131"/>
      <c r="OLS143" s="131"/>
      <c r="OLT143" s="131"/>
      <c r="OLU143" s="131"/>
      <c r="OLV143" s="131"/>
      <c r="OLW143" s="131"/>
      <c r="OLX143" s="131"/>
      <c r="OLY143" s="131"/>
      <c r="OLZ143" s="131"/>
      <c r="OMA143" s="131"/>
      <c r="OMB143" s="131"/>
      <c r="OMC143" s="131"/>
      <c r="OVC143" s="131"/>
      <c r="OVD143" s="131"/>
      <c r="OVL143" s="131"/>
      <c r="OVM143" s="131"/>
      <c r="OVN143" s="131"/>
      <c r="OVO143" s="131"/>
      <c r="OVP143" s="131"/>
      <c r="OVQ143" s="131"/>
      <c r="OVR143" s="131"/>
      <c r="OVS143" s="131"/>
      <c r="OVT143" s="131"/>
      <c r="OVU143" s="131"/>
      <c r="OVV143" s="131"/>
      <c r="OVW143" s="131"/>
      <c r="OVX143" s="131"/>
      <c r="OVY143" s="131"/>
      <c r="PEY143" s="131"/>
      <c r="PEZ143" s="131"/>
      <c r="PFH143" s="131"/>
      <c r="PFI143" s="131"/>
      <c r="PFJ143" s="131"/>
      <c r="PFK143" s="131"/>
      <c r="PFL143" s="131"/>
      <c r="PFM143" s="131"/>
      <c r="PFN143" s="131"/>
      <c r="PFO143" s="131"/>
      <c r="PFP143" s="131"/>
      <c r="PFQ143" s="131"/>
      <c r="PFR143" s="131"/>
      <c r="PFS143" s="131"/>
      <c r="PFT143" s="131"/>
      <c r="PFU143" s="131"/>
      <c r="POU143" s="131"/>
      <c r="POV143" s="131"/>
      <c r="PPD143" s="131"/>
      <c r="PPE143" s="131"/>
      <c r="PPF143" s="131"/>
      <c r="PPG143" s="131"/>
      <c r="PPH143" s="131"/>
      <c r="PPI143" s="131"/>
      <c r="PPJ143" s="131"/>
      <c r="PPK143" s="131"/>
      <c r="PPL143" s="131"/>
      <c r="PPM143" s="131"/>
      <c r="PPN143" s="131"/>
      <c r="PPO143" s="131"/>
      <c r="PPP143" s="131"/>
      <c r="PPQ143" s="131"/>
      <c r="PYQ143" s="131"/>
      <c r="PYR143" s="131"/>
      <c r="PYZ143" s="131"/>
      <c r="PZA143" s="131"/>
      <c r="PZB143" s="131"/>
      <c r="PZC143" s="131"/>
      <c r="PZD143" s="131"/>
      <c r="PZE143" s="131"/>
      <c r="PZF143" s="131"/>
      <c r="PZG143" s="131"/>
      <c r="PZH143" s="131"/>
      <c r="PZI143" s="131"/>
      <c r="PZJ143" s="131"/>
      <c r="PZK143" s="131"/>
      <c r="PZL143" s="131"/>
      <c r="PZM143" s="131"/>
      <c r="QIM143" s="131"/>
      <c r="QIN143" s="131"/>
      <c r="QIV143" s="131"/>
      <c r="QIW143" s="131"/>
      <c r="QIX143" s="131"/>
      <c r="QIY143" s="131"/>
      <c r="QIZ143" s="131"/>
      <c r="QJA143" s="131"/>
      <c r="QJB143" s="131"/>
      <c r="QJC143" s="131"/>
      <c r="QJD143" s="131"/>
      <c r="QJE143" s="131"/>
      <c r="QJF143" s="131"/>
      <c r="QJG143" s="131"/>
      <c r="QJH143" s="131"/>
      <c r="QJI143" s="131"/>
      <c r="QSI143" s="131"/>
      <c r="QSJ143" s="131"/>
      <c r="QSR143" s="131"/>
      <c r="QSS143" s="131"/>
      <c r="QST143" s="131"/>
      <c r="QSU143" s="131"/>
      <c r="QSV143" s="131"/>
      <c r="QSW143" s="131"/>
      <c r="QSX143" s="131"/>
      <c r="QSY143" s="131"/>
      <c r="QSZ143" s="131"/>
      <c r="QTA143" s="131"/>
      <c r="QTB143" s="131"/>
      <c r="QTC143" s="131"/>
      <c r="QTD143" s="131"/>
      <c r="QTE143" s="131"/>
      <c r="RCE143" s="131"/>
      <c r="RCF143" s="131"/>
      <c r="RCN143" s="131"/>
      <c r="RCO143" s="131"/>
      <c r="RCP143" s="131"/>
      <c r="RCQ143" s="131"/>
      <c r="RCR143" s="131"/>
      <c r="RCS143" s="131"/>
      <c r="RCT143" s="131"/>
      <c r="RCU143" s="131"/>
      <c r="RCV143" s="131"/>
      <c r="RCW143" s="131"/>
      <c r="RCX143" s="131"/>
      <c r="RCY143" s="131"/>
      <c r="RCZ143" s="131"/>
      <c r="RDA143" s="131"/>
      <c r="RMA143" s="131"/>
      <c r="RMB143" s="131"/>
      <c r="RMJ143" s="131"/>
      <c r="RMK143" s="131"/>
      <c r="RML143" s="131"/>
      <c r="RMM143" s="131"/>
      <c r="RMN143" s="131"/>
      <c r="RMO143" s="131"/>
      <c r="RMP143" s="131"/>
      <c r="RMQ143" s="131"/>
      <c r="RMR143" s="131"/>
      <c r="RMS143" s="131"/>
      <c r="RMT143" s="131"/>
      <c r="RMU143" s="131"/>
      <c r="RMV143" s="131"/>
      <c r="RMW143" s="131"/>
      <c r="RVW143" s="131"/>
      <c r="RVX143" s="131"/>
      <c r="RWF143" s="131"/>
      <c r="RWG143" s="131"/>
      <c r="RWH143" s="131"/>
      <c r="RWI143" s="131"/>
      <c r="RWJ143" s="131"/>
      <c r="RWK143" s="131"/>
      <c r="RWL143" s="131"/>
      <c r="RWM143" s="131"/>
      <c r="RWN143" s="131"/>
      <c r="RWO143" s="131"/>
      <c r="RWP143" s="131"/>
      <c r="RWQ143" s="131"/>
      <c r="RWR143" s="131"/>
      <c r="RWS143" s="131"/>
      <c r="SFS143" s="131"/>
      <c r="SFT143" s="131"/>
      <c r="SGB143" s="131"/>
      <c r="SGC143" s="131"/>
      <c r="SGD143" s="131"/>
      <c r="SGE143" s="131"/>
      <c r="SGF143" s="131"/>
      <c r="SGG143" s="131"/>
      <c r="SGH143" s="131"/>
      <c r="SGI143" s="131"/>
      <c r="SGJ143" s="131"/>
      <c r="SGK143" s="131"/>
      <c r="SGL143" s="131"/>
      <c r="SGM143" s="131"/>
      <c r="SGN143" s="131"/>
      <c r="SGO143" s="131"/>
      <c r="SPO143" s="131"/>
      <c r="SPP143" s="131"/>
      <c r="SPX143" s="131"/>
      <c r="SPY143" s="131"/>
      <c r="SPZ143" s="131"/>
      <c r="SQA143" s="131"/>
      <c r="SQB143" s="131"/>
      <c r="SQC143" s="131"/>
      <c r="SQD143" s="131"/>
      <c r="SQE143" s="131"/>
      <c r="SQF143" s="131"/>
      <c r="SQG143" s="131"/>
      <c r="SQH143" s="131"/>
      <c r="SQI143" s="131"/>
      <c r="SQJ143" s="131"/>
      <c r="SQK143" s="131"/>
      <c r="SZK143" s="131"/>
      <c r="SZL143" s="131"/>
      <c r="SZT143" s="131"/>
      <c r="SZU143" s="131"/>
      <c r="SZV143" s="131"/>
      <c r="SZW143" s="131"/>
      <c r="SZX143" s="131"/>
      <c r="SZY143" s="131"/>
      <c r="SZZ143" s="131"/>
      <c r="TAA143" s="131"/>
      <c r="TAB143" s="131"/>
      <c r="TAC143" s="131"/>
      <c r="TAD143" s="131"/>
      <c r="TAE143" s="131"/>
      <c r="TAF143" s="131"/>
      <c r="TAG143" s="131"/>
      <c r="TJG143" s="131"/>
      <c r="TJH143" s="131"/>
      <c r="TJP143" s="131"/>
      <c r="TJQ143" s="131"/>
      <c r="TJR143" s="131"/>
      <c r="TJS143" s="131"/>
      <c r="TJT143" s="131"/>
      <c r="TJU143" s="131"/>
      <c r="TJV143" s="131"/>
      <c r="TJW143" s="131"/>
      <c r="TJX143" s="131"/>
      <c r="TJY143" s="131"/>
      <c r="TJZ143" s="131"/>
      <c r="TKA143" s="131"/>
      <c r="TKB143" s="131"/>
      <c r="TKC143" s="131"/>
      <c r="TTC143" s="131"/>
      <c r="TTD143" s="131"/>
      <c r="TTL143" s="131"/>
      <c r="TTM143" s="131"/>
      <c r="TTN143" s="131"/>
      <c r="TTO143" s="131"/>
      <c r="TTP143" s="131"/>
      <c r="TTQ143" s="131"/>
      <c r="TTR143" s="131"/>
      <c r="TTS143" s="131"/>
      <c r="TTT143" s="131"/>
      <c r="TTU143" s="131"/>
      <c r="TTV143" s="131"/>
      <c r="TTW143" s="131"/>
      <c r="TTX143" s="131"/>
      <c r="TTY143" s="131"/>
      <c r="UCY143" s="131"/>
      <c r="UCZ143" s="131"/>
      <c r="UDH143" s="131"/>
      <c r="UDI143" s="131"/>
      <c r="UDJ143" s="131"/>
      <c r="UDK143" s="131"/>
      <c r="UDL143" s="131"/>
      <c r="UDM143" s="131"/>
      <c r="UDN143" s="131"/>
      <c r="UDO143" s="131"/>
      <c r="UDP143" s="131"/>
      <c r="UDQ143" s="131"/>
      <c r="UDR143" s="131"/>
      <c r="UDS143" s="131"/>
      <c r="UDT143" s="131"/>
      <c r="UDU143" s="131"/>
      <c r="UMU143" s="131"/>
      <c r="UMV143" s="131"/>
      <c r="UND143" s="131"/>
      <c r="UNE143" s="131"/>
      <c r="UNF143" s="131"/>
      <c r="UNG143" s="131"/>
      <c r="UNH143" s="131"/>
      <c r="UNI143" s="131"/>
      <c r="UNJ143" s="131"/>
      <c r="UNK143" s="131"/>
      <c r="UNL143" s="131"/>
      <c r="UNM143" s="131"/>
      <c r="UNN143" s="131"/>
      <c r="UNO143" s="131"/>
      <c r="UNP143" s="131"/>
      <c r="UNQ143" s="131"/>
      <c r="UWQ143" s="131"/>
      <c r="UWR143" s="131"/>
      <c r="UWZ143" s="131"/>
      <c r="UXA143" s="131"/>
      <c r="UXB143" s="131"/>
      <c r="UXC143" s="131"/>
      <c r="UXD143" s="131"/>
      <c r="UXE143" s="131"/>
      <c r="UXF143" s="131"/>
      <c r="UXG143" s="131"/>
      <c r="UXH143" s="131"/>
      <c r="UXI143" s="131"/>
      <c r="UXJ143" s="131"/>
      <c r="UXK143" s="131"/>
      <c r="UXL143" s="131"/>
      <c r="UXM143" s="131"/>
      <c r="VGM143" s="131"/>
      <c r="VGN143" s="131"/>
      <c r="VGV143" s="131"/>
      <c r="VGW143" s="131"/>
      <c r="VGX143" s="131"/>
      <c r="VGY143" s="131"/>
      <c r="VGZ143" s="131"/>
      <c r="VHA143" s="131"/>
      <c r="VHB143" s="131"/>
      <c r="VHC143" s="131"/>
      <c r="VHD143" s="131"/>
      <c r="VHE143" s="131"/>
      <c r="VHF143" s="131"/>
      <c r="VHG143" s="131"/>
      <c r="VHH143" s="131"/>
      <c r="VHI143" s="131"/>
      <c r="VQI143" s="131"/>
      <c r="VQJ143" s="131"/>
      <c r="VQR143" s="131"/>
      <c r="VQS143" s="131"/>
      <c r="VQT143" s="131"/>
      <c r="VQU143" s="131"/>
      <c r="VQV143" s="131"/>
      <c r="VQW143" s="131"/>
      <c r="VQX143" s="131"/>
      <c r="VQY143" s="131"/>
      <c r="VQZ143" s="131"/>
      <c r="VRA143" s="131"/>
      <c r="VRB143" s="131"/>
      <c r="VRC143" s="131"/>
      <c r="VRD143" s="131"/>
      <c r="VRE143" s="131"/>
      <c r="WAE143" s="131"/>
      <c r="WAF143" s="131"/>
      <c r="WAN143" s="131"/>
      <c r="WAO143" s="131"/>
      <c r="WAP143" s="131"/>
      <c r="WAQ143" s="131"/>
      <c r="WAR143" s="131"/>
      <c r="WAS143" s="131"/>
      <c r="WAT143" s="131"/>
      <c r="WAU143" s="131"/>
      <c r="WAV143" s="131"/>
      <c r="WAW143" s="131"/>
      <c r="WAX143" s="131"/>
      <c r="WAY143" s="131"/>
      <c r="WAZ143" s="131"/>
      <c r="WBA143" s="131"/>
      <c r="WKA143" s="131"/>
      <c r="WKB143" s="131"/>
      <c r="WKJ143" s="131"/>
      <c r="WKK143" s="131"/>
      <c r="WKL143" s="131"/>
      <c r="WKM143" s="131"/>
      <c r="WKN143" s="131"/>
      <c r="WKO143" s="131"/>
      <c r="WKP143" s="131"/>
      <c r="WKQ143" s="131"/>
      <c r="WKR143" s="131"/>
      <c r="WKS143" s="131"/>
      <c r="WKT143" s="131"/>
      <c r="WKU143" s="131"/>
      <c r="WKV143" s="131"/>
      <c r="WKW143" s="131"/>
      <c r="WTW143" s="131"/>
      <c r="WTX143" s="131"/>
      <c r="WUF143" s="131"/>
      <c r="WUG143" s="131"/>
      <c r="WUH143" s="131"/>
      <c r="WUI143" s="131"/>
      <c r="WUJ143" s="131"/>
      <c r="WUK143" s="131"/>
      <c r="WUL143" s="131"/>
      <c r="WUM143" s="131"/>
      <c r="WUN143" s="131"/>
      <c r="WUO143" s="131"/>
      <c r="WUP143" s="131"/>
      <c r="WUQ143" s="131"/>
      <c r="WUR143" s="131"/>
      <c r="WUS143" s="131"/>
    </row>
    <row r="144" spans="1:1009 1243:2033 2267:3057 3291:4081 4315:5105 5339:6129 6363:7153 7387:8177 8411:9201 9435:10225 10459:11249 11483:12273 12507:13297 13531:14321 14555:15345 15579:16113" s="281" customFormat="1" outlineLevel="1">
      <c r="A144" s="138">
        <v>2</v>
      </c>
      <c r="B144" s="292" t="s">
        <v>454</v>
      </c>
      <c r="C144" s="238"/>
      <c r="D144" s="217">
        <v>148.80000000000001</v>
      </c>
      <c r="E144" s="217">
        <v>148.80000000000001</v>
      </c>
      <c r="F144" s="217">
        <v>0</v>
      </c>
      <c r="G144" s="245">
        <v>0</v>
      </c>
      <c r="H144" s="229">
        <f t="shared" si="7"/>
        <v>0</v>
      </c>
      <c r="I144" s="254"/>
      <c r="J144" s="254"/>
      <c r="K144" s="254"/>
      <c r="L144" s="254"/>
      <c r="M144" s="248"/>
      <c r="HK144" s="131"/>
      <c r="HL144" s="131"/>
      <c r="HT144" s="131"/>
      <c r="HU144" s="131"/>
      <c r="HV144" s="131"/>
      <c r="HW144" s="131"/>
      <c r="HX144" s="131"/>
      <c r="HY144" s="131"/>
      <c r="HZ144" s="131"/>
      <c r="IA144" s="131"/>
      <c r="IB144" s="131"/>
      <c r="IC144" s="131"/>
      <c r="ID144" s="131"/>
      <c r="IE144" s="131"/>
      <c r="IF144" s="131"/>
      <c r="IG144" s="131"/>
      <c r="RG144" s="131"/>
      <c r="RH144" s="131"/>
      <c r="RP144" s="131"/>
      <c r="RQ144" s="131"/>
      <c r="RR144" s="131"/>
      <c r="RS144" s="131"/>
      <c r="RT144" s="131"/>
      <c r="RU144" s="131"/>
      <c r="RV144" s="131"/>
      <c r="RW144" s="131"/>
      <c r="RX144" s="131"/>
      <c r="RY144" s="131"/>
      <c r="RZ144" s="131"/>
      <c r="SA144" s="131"/>
      <c r="SB144" s="131"/>
      <c r="SC144" s="131"/>
      <c r="ABC144" s="131"/>
      <c r="ABD144" s="131"/>
      <c r="ABL144" s="131"/>
      <c r="ABM144" s="131"/>
      <c r="ABN144" s="131"/>
      <c r="ABO144" s="131"/>
      <c r="ABP144" s="131"/>
      <c r="ABQ144" s="131"/>
      <c r="ABR144" s="131"/>
      <c r="ABS144" s="131"/>
      <c r="ABT144" s="131"/>
      <c r="ABU144" s="131"/>
      <c r="ABV144" s="131"/>
      <c r="ABW144" s="131"/>
      <c r="ABX144" s="131"/>
      <c r="ABY144" s="131"/>
      <c r="AKY144" s="131"/>
      <c r="AKZ144" s="131"/>
      <c r="ALH144" s="131"/>
      <c r="ALI144" s="131"/>
      <c r="ALJ144" s="131"/>
      <c r="ALK144" s="131"/>
      <c r="ALL144" s="131"/>
      <c r="ALM144" s="131"/>
      <c r="ALN144" s="131"/>
      <c r="ALO144" s="131"/>
      <c r="ALP144" s="131"/>
      <c r="ALQ144" s="131"/>
      <c r="ALR144" s="131"/>
      <c r="ALS144" s="131"/>
      <c r="ALT144" s="131"/>
      <c r="ALU144" s="131"/>
      <c r="AUU144" s="131"/>
      <c r="AUV144" s="131"/>
      <c r="AVD144" s="131"/>
      <c r="AVE144" s="131"/>
      <c r="AVF144" s="131"/>
      <c r="AVG144" s="131"/>
      <c r="AVH144" s="131"/>
      <c r="AVI144" s="131"/>
      <c r="AVJ144" s="131"/>
      <c r="AVK144" s="131"/>
      <c r="AVL144" s="131"/>
      <c r="AVM144" s="131"/>
      <c r="AVN144" s="131"/>
      <c r="AVO144" s="131"/>
      <c r="AVP144" s="131"/>
      <c r="AVQ144" s="131"/>
      <c r="BEQ144" s="131"/>
      <c r="BER144" s="131"/>
      <c r="BEZ144" s="131"/>
      <c r="BFA144" s="131"/>
      <c r="BFB144" s="131"/>
      <c r="BFC144" s="131"/>
      <c r="BFD144" s="131"/>
      <c r="BFE144" s="131"/>
      <c r="BFF144" s="131"/>
      <c r="BFG144" s="131"/>
      <c r="BFH144" s="131"/>
      <c r="BFI144" s="131"/>
      <c r="BFJ144" s="131"/>
      <c r="BFK144" s="131"/>
      <c r="BFL144" s="131"/>
      <c r="BFM144" s="131"/>
      <c r="BOM144" s="131"/>
      <c r="BON144" s="131"/>
      <c r="BOV144" s="131"/>
      <c r="BOW144" s="131"/>
      <c r="BOX144" s="131"/>
      <c r="BOY144" s="131"/>
      <c r="BOZ144" s="131"/>
      <c r="BPA144" s="131"/>
      <c r="BPB144" s="131"/>
      <c r="BPC144" s="131"/>
      <c r="BPD144" s="131"/>
      <c r="BPE144" s="131"/>
      <c r="BPF144" s="131"/>
      <c r="BPG144" s="131"/>
      <c r="BPH144" s="131"/>
      <c r="BPI144" s="131"/>
      <c r="BYI144" s="131"/>
      <c r="BYJ144" s="131"/>
      <c r="BYR144" s="131"/>
      <c r="BYS144" s="131"/>
      <c r="BYT144" s="131"/>
      <c r="BYU144" s="131"/>
      <c r="BYV144" s="131"/>
      <c r="BYW144" s="131"/>
      <c r="BYX144" s="131"/>
      <c r="BYY144" s="131"/>
      <c r="BYZ144" s="131"/>
      <c r="BZA144" s="131"/>
      <c r="BZB144" s="131"/>
      <c r="BZC144" s="131"/>
      <c r="BZD144" s="131"/>
      <c r="BZE144" s="131"/>
      <c r="CIE144" s="131"/>
      <c r="CIF144" s="131"/>
      <c r="CIN144" s="131"/>
      <c r="CIO144" s="131"/>
      <c r="CIP144" s="131"/>
      <c r="CIQ144" s="131"/>
      <c r="CIR144" s="131"/>
      <c r="CIS144" s="131"/>
      <c r="CIT144" s="131"/>
      <c r="CIU144" s="131"/>
      <c r="CIV144" s="131"/>
      <c r="CIW144" s="131"/>
      <c r="CIX144" s="131"/>
      <c r="CIY144" s="131"/>
      <c r="CIZ144" s="131"/>
      <c r="CJA144" s="131"/>
      <c r="CSA144" s="131"/>
      <c r="CSB144" s="131"/>
      <c r="CSJ144" s="131"/>
      <c r="CSK144" s="131"/>
      <c r="CSL144" s="131"/>
      <c r="CSM144" s="131"/>
      <c r="CSN144" s="131"/>
      <c r="CSO144" s="131"/>
      <c r="CSP144" s="131"/>
      <c r="CSQ144" s="131"/>
      <c r="CSR144" s="131"/>
      <c r="CSS144" s="131"/>
      <c r="CST144" s="131"/>
      <c r="CSU144" s="131"/>
      <c r="CSV144" s="131"/>
      <c r="CSW144" s="131"/>
      <c r="DBW144" s="131"/>
      <c r="DBX144" s="131"/>
      <c r="DCF144" s="131"/>
      <c r="DCG144" s="131"/>
      <c r="DCH144" s="131"/>
      <c r="DCI144" s="131"/>
      <c r="DCJ144" s="131"/>
      <c r="DCK144" s="131"/>
      <c r="DCL144" s="131"/>
      <c r="DCM144" s="131"/>
      <c r="DCN144" s="131"/>
      <c r="DCO144" s="131"/>
      <c r="DCP144" s="131"/>
      <c r="DCQ144" s="131"/>
      <c r="DCR144" s="131"/>
      <c r="DCS144" s="131"/>
      <c r="DLS144" s="131"/>
      <c r="DLT144" s="131"/>
      <c r="DMB144" s="131"/>
      <c r="DMC144" s="131"/>
      <c r="DMD144" s="131"/>
      <c r="DME144" s="131"/>
      <c r="DMF144" s="131"/>
      <c r="DMG144" s="131"/>
      <c r="DMH144" s="131"/>
      <c r="DMI144" s="131"/>
      <c r="DMJ144" s="131"/>
      <c r="DMK144" s="131"/>
      <c r="DML144" s="131"/>
      <c r="DMM144" s="131"/>
      <c r="DMN144" s="131"/>
      <c r="DMO144" s="131"/>
      <c r="DVO144" s="131"/>
      <c r="DVP144" s="131"/>
      <c r="DVX144" s="131"/>
      <c r="DVY144" s="131"/>
      <c r="DVZ144" s="131"/>
      <c r="DWA144" s="131"/>
      <c r="DWB144" s="131"/>
      <c r="DWC144" s="131"/>
      <c r="DWD144" s="131"/>
      <c r="DWE144" s="131"/>
      <c r="DWF144" s="131"/>
      <c r="DWG144" s="131"/>
      <c r="DWH144" s="131"/>
      <c r="DWI144" s="131"/>
      <c r="DWJ144" s="131"/>
      <c r="DWK144" s="131"/>
      <c r="EFK144" s="131"/>
      <c r="EFL144" s="131"/>
      <c r="EFT144" s="131"/>
      <c r="EFU144" s="131"/>
      <c r="EFV144" s="131"/>
      <c r="EFW144" s="131"/>
      <c r="EFX144" s="131"/>
      <c r="EFY144" s="131"/>
      <c r="EFZ144" s="131"/>
      <c r="EGA144" s="131"/>
      <c r="EGB144" s="131"/>
      <c r="EGC144" s="131"/>
      <c r="EGD144" s="131"/>
      <c r="EGE144" s="131"/>
      <c r="EGF144" s="131"/>
      <c r="EGG144" s="131"/>
      <c r="EPG144" s="131"/>
      <c r="EPH144" s="131"/>
      <c r="EPP144" s="131"/>
      <c r="EPQ144" s="131"/>
      <c r="EPR144" s="131"/>
      <c r="EPS144" s="131"/>
      <c r="EPT144" s="131"/>
      <c r="EPU144" s="131"/>
      <c r="EPV144" s="131"/>
      <c r="EPW144" s="131"/>
      <c r="EPX144" s="131"/>
      <c r="EPY144" s="131"/>
      <c r="EPZ144" s="131"/>
      <c r="EQA144" s="131"/>
      <c r="EQB144" s="131"/>
      <c r="EQC144" s="131"/>
      <c r="EZC144" s="131"/>
      <c r="EZD144" s="131"/>
      <c r="EZL144" s="131"/>
      <c r="EZM144" s="131"/>
      <c r="EZN144" s="131"/>
      <c r="EZO144" s="131"/>
      <c r="EZP144" s="131"/>
      <c r="EZQ144" s="131"/>
      <c r="EZR144" s="131"/>
      <c r="EZS144" s="131"/>
      <c r="EZT144" s="131"/>
      <c r="EZU144" s="131"/>
      <c r="EZV144" s="131"/>
      <c r="EZW144" s="131"/>
      <c r="EZX144" s="131"/>
      <c r="EZY144" s="131"/>
      <c r="FIY144" s="131"/>
      <c r="FIZ144" s="131"/>
      <c r="FJH144" s="131"/>
      <c r="FJI144" s="131"/>
      <c r="FJJ144" s="131"/>
      <c r="FJK144" s="131"/>
      <c r="FJL144" s="131"/>
      <c r="FJM144" s="131"/>
      <c r="FJN144" s="131"/>
      <c r="FJO144" s="131"/>
      <c r="FJP144" s="131"/>
      <c r="FJQ144" s="131"/>
      <c r="FJR144" s="131"/>
      <c r="FJS144" s="131"/>
      <c r="FJT144" s="131"/>
      <c r="FJU144" s="131"/>
      <c r="FSU144" s="131"/>
      <c r="FSV144" s="131"/>
      <c r="FTD144" s="131"/>
      <c r="FTE144" s="131"/>
      <c r="FTF144" s="131"/>
      <c r="FTG144" s="131"/>
      <c r="FTH144" s="131"/>
      <c r="FTI144" s="131"/>
      <c r="FTJ144" s="131"/>
      <c r="FTK144" s="131"/>
      <c r="FTL144" s="131"/>
      <c r="FTM144" s="131"/>
      <c r="FTN144" s="131"/>
      <c r="FTO144" s="131"/>
      <c r="FTP144" s="131"/>
      <c r="FTQ144" s="131"/>
      <c r="GCQ144" s="131"/>
      <c r="GCR144" s="131"/>
      <c r="GCZ144" s="131"/>
      <c r="GDA144" s="131"/>
      <c r="GDB144" s="131"/>
      <c r="GDC144" s="131"/>
      <c r="GDD144" s="131"/>
      <c r="GDE144" s="131"/>
      <c r="GDF144" s="131"/>
      <c r="GDG144" s="131"/>
      <c r="GDH144" s="131"/>
      <c r="GDI144" s="131"/>
      <c r="GDJ144" s="131"/>
      <c r="GDK144" s="131"/>
      <c r="GDL144" s="131"/>
      <c r="GDM144" s="131"/>
      <c r="GMM144" s="131"/>
      <c r="GMN144" s="131"/>
      <c r="GMV144" s="131"/>
      <c r="GMW144" s="131"/>
      <c r="GMX144" s="131"/>
      <c r="GMY144" s="131"/>
      <c r="GMZ144" s="131"/>
      <c r="GNA144" s="131"/>
      <c r="GNB144" s="131"/>
      <c r="GNC144" s="131"/>
      <c r="GND144" s="131"/>
      <c r="GNE144" s="131"/>
      <c r="GNF144" s="131"/>
      <c r="GNG144" s="131"/>
      <c r="GNH144" s="131"/>
      <c r="GNI144" s="131"/>
      <c r="GWI144" s="131"/>
      <c r="GWJ144" s="131"/>
      <c r="GWR144" s="131"/>
      <c r="GWS144" s="131"/>
      <c r="GWT144" s="131"/>
      <c r="GWU144" s="131"/>
      <c r="GWV144" s="131"/>
      <c r="GWW144" s="131"/>
      <c r="GWX144" s="131"/>
      <c r="GWY144" s="131"/>
      <c r="GWZ144" s="131"/>
      <c r="GXA144" s="131"/>
      <c r="GXB144" s="131"/>
      <c r="GXC144" s="131"/>
      <c r="GXD144" s="131"/>
      <c r="GXE144" s="131"/>
      <c r="HGE144" s="131"/>
      <c r="HGF144" s="131"/>
      <c r="HGN144" s="131"/>
      <c r="HGO144" s="131"/>
      <c r="HGP144" s="131"/>
      <c r="HGQ144" s="131"/>
      <c r="HGR144" s="131"/>
      <c r="HGS144" s="131"/>
      <c r="HGT144" s="131"/>
      <c r="HGU144" s="131"/>
      <c r="HGV144" s="131"/>
      <c r="HGW144" s="131"/>
      <c r="HGX144" s="131"/>
      <c r="HGY144" s="131"/>
      <c r="HGZ144" s="131"/>
      <c r="HHA144" s="131"/>
      <c r="HQA144" s="131"/>
      <c r="HQB144" s="131"/>
      <c r="HQJ144" s="131"/>
      <c r="HQK144" s="131"/>
      <c r="HQL144" s="131"/>
      <c r="HQM144" s="131"/>
      <c r="HQN144" s="131"/>
      <c r="HQO144" s="131"/>
      <c r="HQP144" s="131"/>
      <c r="HQQ144" s="131"/>
      <c r="HQR144" s="131"/>
      <c r="HQS144" s="131"/>
      <c r="HQT144" s="131"/>
      <c r="HQU144" s="131"/>
      <c r="HQV144" s="131"/>
      <c r="HQW144" s="131"/>
      <c r="HZW144" s="131"/>
      <c r="HZX144" s="131"/>
      <c r="IAF144" s="131"/>
      <c r="IAG144" s="131"/>
      <c r="IAH144" s="131"/>
      <c r="IAI144" s="131"/>
      <c r="IAJ144" s="131"/>
      <c r="IAK144" s="131"/>
      <c r="IAL144" s="131"/>
      <c r="IAM144" s="131"/>
      <c r="IAN144" s="131"/>
      <c r="IAO144" s="131"/>
      <c r="IAP144" s="131"/>
      <c r="IAQ144" s="131"/>
      <c r="IAR144" s="131"/>
      <c r="IAS144" s="131"/>
      <c r="IJS144" s="131"/>
      <c r="IJT144" s="131"/>
      <c r="IKB144" s="131"/>
      <c r="IKC144" s="131"/>
      <c r="IKD144" s="131"/>
      <c r="IKE144" s="131"/>
      <c r="IKF144" s="131"/>
      <c r="IKG144" s="131"/>
      <c r="IKH144" s="131"/>
      <c r="IKI144" s="131"/>
      <c r="IKJ144" s="131"/>
      <c r="IKK144" s="131"/>
      <c r="IKL144" s="131"/>
      <c r="IKM144" s="131"/>
      <c r="IKN144" s="131"/>
      <c r="IKO144" s="131"/>
      <c r="ITO144" s="131"/>
      <c r="ITP144" s="131"/>
      <c r="ITX144" s="131"/>
      <c r="ITY144" s="131"/>
      <c r="ITZ144" s="131"/>
      <c r="IUA144" s="131"/>
      <c r="IUB144" s="131"/>
      <c r="IUC144" s="131"/>
      <c r="IUD144" s="131"/>
      <c r="IUE144" s="131"/>
      <c r="IUF144" s="131"/>
      <c r="IUG144" s="131"/>
      <c r="IUH144" s="131"/>
      <c r="IUI144" s="131"/>
      <c r="IUJ144" s="131"/>
      <c r="IUK144" s="131"/>
      <c r="JDK144" s="131"/>
      <c r="JDL144" s="131"/>
      <c r="JDT144" s="131"/>
      <c r="JDU144" s="131"/>
      <c r="JDV144" s="131"/>
      <c r="JDW144" s="131"/>
      <c r="JDX144" s="131"/>
      <c r="JDY144" s="131"/>
      <c r="JDZ144" s="131"/>
      <c r="JEA144" s="131"/>
      <c r="JEB144" s="131"/>
      <c r="JEC144" s="131"/>
      <c r="JED144" s="131"/>
      <c r="JEE144" s="131"/>
      <c r="JEF144" s="131"/>
      <c r="JEG144" s="131"/>
      <c r="JNG144" s="131"/>
      <c r="JNH144" s="131"/>
      <c r="JNP144" s="131"/>
      <c r="JNQ144" s="131"/>
      <c r="JNR144" s="131"/>
      <c r="JNS144" s="131"/>
      <c r="JNT144" s="131"/>
      <c r="JNU144" s="131"/>
      <c r="JNV144" s="131"/>
      <c r="JNW144" s="131"/>
      <c r="JNX144" s="131"/>
      <c r="JNY144" s="131"/>
      <c r="JNZ144" s="131"/>
      <c r="JOA144" s="131"/>
      <c r="JOB144" s="131"/>
      <c r="JOC144" s="131"/>
      <c r="JXC144" s="131"/>
      <c r="JXD144" s="131"/>
      <c r="JXL144" s="131"/>
      <c r="JXM144" s="131"/>
      <c r="JXN144" s="131"/>
      <c r="JXO144" s="131"/>
      <c r="JXP144" s="131"/>
      <c r="JXQ144" s="131"/>
      <c r="JXR144" s="131"/>
      <c r="JXS144" s="131"/>
      <c r="JXT144" s="131"/>
      <c r="JXU144" s="131"/>
      <c r="JXV144" s="131"/>
      <c r="JXW144" s="131"/>
      <c r="JXX144" s="131"/>
      <c r="JXY144" s="131"/>
      <c r="KGY144" s="131"/>
      <c r="KGZ144" s="131"/>
      <c r="KHH144" s="131"/>
      <c r="KHI144" s="131"/>
      <c r="KHJ144" s="131"/>
      <c r="KHK144" s="131"/>
      <c r="KHL144" s="131"/>
      <c r="KHM144" s="131"/>
      <c r="KHN144" s="131"/>
      <c r="KHO144" s="131"/>
      <c r="KHP144" s="131"/>
      <c r="KHQ144" s="131"/>
      <c r="KHR144" s="131"/>
      <c r="KHS144" s="131"/>
      <c r="KHT144" s="131"/>
      <c r="KHU144" s="131"/>
      <c r="KQU144" s="131"/>
      <c r="KQV144" s="131"/>
      <c r="KRD144" s="131"/>
      <c r="KRE144" s="131"/>
      <c r="KRF144" s="131"/>
      <c r="KRG144" s="131"/>
      <c r="KRH144" s="131"/>
      <c r="KRI144" s="131"/>
      <c r="KRJ144" s="131"/>
      <c r="KRK144" s="131"/>
      <c r="KRL144" s="131"/>
      <c r="KRM144" s="131"/>
      <c r="KRN144" s="131"/>
      <c r="KRO144" s="131"/>
      <c r="KRP144" s="131"/>
      <c r="KRQ144" s="131"/>
      <c r="LAQ144" s="131"/>
      <c r="LAR144" s="131"/>
      <c r="LAZ144" s="131"/>
      <c r="LBA144" s="131"/>
      <c r="LBB144" s="131"/>
      <c r="LBC144" s="131"/>
      <c r="LBD144" s="131"/>
      <c r="LBE144" s="131"/>
      <c r="LBF144" s="131"/>
      <c r="LBG144" s="131"/>
      <c r="LBH144" s="131"/>
      <c r="LBI144" s="131"/>
      <c r="LBJ144" s="131"/>
      <c r="LBK144" s="131"/>
      <c r="LBL144" s="131"/>
      <c r="LBM144" s="131"/>
      <c r="LKM144" s="131"/>
      <c r="LKN144" s="131"/>
      <c r="LKV144" s="131"/>
      <c r="LKW144" s="131"/>
      <c r="LKX144" s="131"/>
      <c r="LKY144" s="131"/>
      <c r="LKZ144" s="131"/>
      <c r="LLA144" s="131"/>
      <c r="LLB144" s="131"/>
      <c r="LLC144" s="131"/>
      <c r="LLD144" s="131"/>
      <c r="LLE144" s="131"/>
      <c r="LLF144" s="131"/>
      <c r="LLG144" s="131"/>
      <c r="LLH144" s="131"/>
      <c r="LLI144" s="131"/>
      <c r="LUI144" s="131"/>
      <c r="LUJ144" s="131"/>
      <c r="LUR144" s="131"/>
      <c r="LUS144" s="131"/>
      <c r="LUT144" s="131"/>
      <c r="LUU144" s="131"/>
      <c r="LUV144" s="131"/>
      <c r="LUW144" s="131"/>
      <c r="LUX144" s="131"/>
      <c r="LUY144" s="131"/>
      <c r="LUZ144" s="131"/>
      <c r="LVA144" s="131"/>
      <c r="LVB144" s="131"/>
      <c r="LVC144" s="131"/>
      <c r="LVD144" s="131"/>
      <c r="LVE144" s="131"/>
      <c r="MEE144" s="131"/>
      <c r="MEF144" s="131"/>
      <c r="MEN144" s="131"/>
      <c r="MEO144" s="131"/>
      <c r="MEP144" s="131"/>
      <c r="MEQ144" s="131"/>
      <c r="MER144" s="131"/>
      <c r="MES144" s="131"/>
      <c r="MET144" s="131"/>
      <c r="MEU144" s="131"/>
      <c r="MEV144" s="131"/>
      <c r="MEW144" s="131"/>
      <c r="MEX144" s="131"/>
      <c r="MEY144" s="131"/>
      <c r="MEZ144" s="131"/>
      <c r="MFA144" s="131"/>
      <c r="MOA144" s="131"/>
      <c r="MOB144" s="131"/>
      <c r="MOJ144" s="131"/>
      <c r="MOK144" s="131"/>
      <c r="MOL144" s="131"/>
      <c r="MOM144" s="131"/>
      <c r="MON144" s="131"/>
      <c r="MOO144" s="131"/>
      <c r="MOP144" s="131"/>
      <c r="MOQ144" s="131"/>
      <c r="MOR144" s="131"/>
      <c r="MOS144" s="131"/>
      <c r="MOT144" s="131"/>
      <c r="MOU144" s="131"/>
      <c r="MOV144" s="131"/>
      <c r="MOW144" s="131"/>
      <c r="MXW144" s="131"/>
      <c r="MXX144" s="131"/>
      <c r="MYF144" s="131"/>
      <c r="MYG144" s="131"/>
      <c r="MYH144" s="131"/>
      <c r="MYI144" s="131"/>
      <c r="MYJ144" s="131"/>
      <c r="MYK144" s="131"/>
      <c r="MYL144" s="131"/>
      <c r="MYM144" s="131"/>
      <c r="MYN144" s="131"/>
      <c r="MYO144" s="131"/>
      <c r="MYP144" s="131"/>
      <c r="MYQ144" s="131"/>
      <c r="MYR144" s="131"/>
      <c r="MYS144" s="131"/>
      <c r="NHS144" s="131"/>
      <c r="NHT144" s="131"/>
      <c r="NIB144" s="131"/>
      <c r="NIC144" s="131"/>
      <c r="NID144" s="131"/>
      <c r="NIE144" s="131"/>
      <c r="NIF144" s="131"/>
      <c r="NIG144" s="131"/>
      <c r="NIH144" s="131"/>
      <c r="NII144" s="131"/>
      <c r="NIJ144" s="131"/>
      <c r="NIK144" s="131"/>
      <c r="NIL144" s="131"/>
      <c r="NIM144" s="131"/>
      <c r="NIN144" s="131"/>
      <c r="NIO144" s="131"/>
      <c r="NRO144" s="131"/>
      <c r="NRP144" s="131"/>
      <c r="NRX144" s="131"/>
      <c r="NRY144" s="131"/>
      <c r="NRZ144" s="131"/>
      <c r="NSA144" s="131"/>
      <c r="NSB144" s="131"/>
      <c r="NSC144" s="131"/>
      <c r="NSD144" s="131"/>
      <c r="NSE144" s="131"/>
      <c r="NSF144" s="131"/>
      <c r="NSG144" s="131"/>
      <c r="NSH144" s="131"/>
      <c r="NSI144" s="131"/>
      <c r="NSJ144" s="131"/>
      <c r="NSK144" s="131"/>
      <c r="OBK144" s="131"/>
      <c r="OBL144" s="131"/>
      <c r="OBT144" s="131"/>
      <c r="OBU144" s="131"/>
      <c r="OBV144" s="131"/>
      <c r="OBW144" s="131"/>
      <c r="OBX144" s="131"/>
      <c r="OBY144" s="131"/>
      <c r="OBZ144" s="131"/>
      <c r="OCA144" s="131"/>
      <c r="OCB144" s="131"/>
      <c r="OCC144" s="131"/>
      <c r="OCD144" s="131"/>
      <c r="OCE144" s="131"/>
      <c r="OCF144" s="131"/>
      <c r="OCG144" s="131"/>
      <c r="OLG144" s="131"/>
      <c r="OLH144" s="131"/>
      <c r="OLP144" s="131"/>
      <c r="OLQ144" s="131"/>
      <c r="OLR144" s="131"/>
      <c r="OLS144" s="131"/>
      <c r="OLT144" s="131"/>
      <c r="OLU144" s="131"/>
      <c r="OLV144" s="131"/>
      <c r="OLW144" s="131"/>
      <c r="OLX144" s="131"/>
      <c r="OLY144" s="131"/>
      <c r="OLZ144" s="131"/>
      <c r="OMA144" s="131"/>
      <c r="OMB144" s="131"/>
      <c r="OMC144" s="131"/>
      <c r="OVC144" s="131"/>
      <c r="OVD144" s="131"/>
      <c r="OVL144" s="131"/>
      <c r="OVM144" s="131"/>
      <c r="OVN144" s="131"/>
      <c r="OVO144" s="131"/>
      <c r="OVP144" s="131"/>
      <c r="OVQ144" s="131"/>
      <c r="OVR144" s="131"/>
      <c r="OVS144" s="131"/>
      <c r="OVT144" s="131"/>
      <c r="OVU144" s="131"/>
      <c r="OVV144" s="131"/>
      <c r="OVW144" s="131"/>
      <c r="OVX144" s="131"/>
      <c r="OVY144" s="131"/>
      <c r="PEY144" s="131"/>
      <c r="PEZ144" s="131"/>
      <c r="PFH144" s="131"/>
      <c r="PFI144" s="131"/>
      <c r="PFJ144" s="131"/>
      <c r="PFK144" s="131"/>
      <c r="PFL144" s="131"/>
      <c r="PFM144" s="131"/>
      <c r="PFN144" s="131"/>
      <c r="PFO144" s="131"/>
      <c r="PFP144" s="131"/>
      <c r="PFQ144" s="131"/>
      <c r="PFR144" s="131"/>
      <c r="PFS144" s="131"/>
      <c r="PFT144" s="131"/>
      <c r="PFU144" s="131"/>
      <c r="POU144" s="131"/>
      <c r="POV144" s="131"/>
      <c r="PPD144" s="131"/>
      <c r="PPE144" s="131"/>
      <c r="PPF144" s="131"/>
      <c r="PPG144" s="131"/>
      <c r="PPH144" s="131"/>
      <c r="PPI144" s="131"/>
      <c r="PPJ144" s="131"/>
      <c r="PPK144" s="131"/>
      <c r="PPL144" s="131"/>
      <c r="PPM144" s="131"/>
      <c r="PPN144" s="131"/>
      <c r="PPO144" s="131"/>
      <c r="PPP144" s="131"/>
      <c r="PPQ144" s="131"/>
      <c r="PYQ144" s="131"/>
      <c r="PYR144" s="131"/>
      <c r="PYZ144" s="131"/>
      <c r="PZA144" s="131"/>
      <c r="PZB144" s="131"/>
      <c r="PZC144" s="131"/>
      <c r="PZD144" s="131"/>
      <c r="PZE144" s="131"/>
      <c r="PZF144" s="131"/>
      <c r="PZG144" s="131"/>
      <c r="PZH144" s="131"/>
      <c r="PZI144" s="131"/>
      <c r="PZJ144" s="131"/>
      <c r="PZK144" s="131"/>
      <c r="PZL144" s="131"/>
      <c r="PZM144" s="131"/>
      <c r="QIM144" s="131"/>
      <c r="QIN144" s="131"/>
      <c r="QIV144" s="131"/>
      <c r="QIW144" s="131"/>
      <c r="QIX144" s="131"/>
      <c r="QIY144" s="131"/>
      <c r="QIZ144" s="131"/>
      <c r="QJA144" s="131"/>
      <c r="QJB144" s="131"/>
      <c r="QJC144" s="131"/>
      <c r="QJD144" s="131"/>
      <c r="QJE144" s="131"/>
      <c r="QJF144" s="131"/>
      <c r="QJG144" s="131"/>
      <c r="QJH144" s="131"/>
      <c r="QJI144" s="131"/>
      <c r="QSI144" s="131"/>
      <c r="QSJ144" s="131"/>
      <c r="QSR144" s="131"/>
      <c r="QSS144" s="131"/>
      <c r="QST144" s="131"/>
      <c r="QSU144" s="131"/>
      <c r="QSV144" s="131"/>
      <c r="QSW144" s="131"/>
      <c r="QSX144" s="131"/>
      <c r="QSY144" s="131"/>
      <c r="QSZ144" s="131"/>
      <c r="QTA144" s="131"/>
      <c r="QTB144" s="131"/>
      <c r="QTC144" s="131"/>
      <c r="QTD144" s="131"/>
      <c r="QTE144" s="131"/>
      <c r="RCE144" s="131"/>
      <c r="RCF144" s="131"/>
      <c r="RCN144" s="131"/>
      <c r="RCO144" s="131"/>
      <c r="RCP144" s="131"/>
      <c r="RCQ144" s="131"/>
      <c r="RCR144" s="131"/>
      <c r="RCS144" s="131"/>
      <c r="RCT144" s="131"/>
      <c r="RCU144" s="131"/>
      <c r="RCV144" s="131"/>
      <c r="RCW144" s="131"/>
      <c r="RCX144" s="131"/>
      <c r="RCY144" s="131"/>
      <c r="RCZ144" s="131"/>
      <c r="RDA144" s="131"/>
      <c r="RMA144" s="131"/>
      <c r="RMB144" s="131"/>
      <c r="RMJ144" s="131"/>
      <c r="RMK144" s="131"/>
      <c r="RML144" s="131"/>
      <c r="RMM144" s="131"/>
      <c r="RMN144" s="131"/>
      <c r="RMO144" s="131"/>
      <c r="RMP144" s="131"/>
      <c r="RMQ144" s="131"/>
      <c r="RMR144" s="131"/>
      <c r="RMS144" s="131"/>
      <c r="RMT144" s="131"/>
      <c r="RMU144" s="131"/>
      <c r="RMV144" s="131"/>
      <c r="RMW144" s="131"/>
      <c r="RVW144" s="131"/>
      <c r="RVX144" s="131"/>
      <c r="RWF144" s="131"/>
      <c r="RWG144" s="131"/>
      <c r="RWH144" s="131"/>
      <c r="RWI144" s="131"/>
      <c r="RWJ144" s="131"/>
      <c r="RWK144" s="131"/>
      <c r="RWL144" s="131"/>
      <c r="RWM144" s="131"/>
      <c r="RWN144" s="131"/>
      <c r="RWO144" s="131"/>
      <c r="RWP144" s="131"/>
      <c r="RWQ144" s="131"/>
      <c r="RWR144" s="131"/>
      <c r="RWS144" s="131"/>
      <c r="SFS144" s="131"/>
      <c r="SFT144" s="131"/>
      <c r="SGB144" s="131"/>
      <c r="SGC144" s="131"/>
      <c r="SGD144" s="131"/>
      <c r="SGE144" s="131"/>
      <c r="SGF144" s="131"/>
      <c r="SGG144" s="131"/>
      <c r="SGH144" s="131"/>
      <c r="SGI144" s="131"/>
      <c r="SGJ144" s="131"/>
      <c r="SGK144" s="131"/>
      <c r="SGL144" s="131"/>
      <c r="SGM144" s="131"/>
      <c r="SGN144" s="131"/>
      <c r="SGO144" s="131"/>
      <c r="SPO144" s="131"/>
      <c r="SPP144" s="131"/>
      <c r="SPX144" s="131"/>
      <c r="SPY144" s="131"/>
      <c r="SPZ144" s="131"/>
      <c r="SQA144" s="131"/>
      <c r="SQB144" s="131"/>
      <c r="SQC144" s="131"/>
      <c r="SQD144" s="131"/>
      <c r="SQE144" s="131"/>
      <c r="SQF144" s="131"/>
      <c r="SQG144" s="131"/>
      <c r="SQH144" s="131"/>
      <c r="SQI144" s="131"/>
      <c r="SQJ144" s="131"/>
      <c r="SQK144" s="131"/>
      <c r="SZK144" s="131"/>
      <c r="SZL144" s="131"/>
      <c r="SZT144" s="131"/>
      <c r="SZU144" s="131"/>
      <c r="SZV144" s="131"/>
      <c r="SZW144" s="131"/>
      <c r="SZX144" s="131"/>
      <c r="SZY144" s="131"/>
      <c r="SZZ144" s="131"/>
      <c r="TAA144" s="131"/>
      <c r="TAB144" s="131"/>
      <c r="TAC144" s="131"/>
      <c r="TAD144" s="131"/>
      <c r="TAE144" s="131"/>
      <c r="TAF144" s="131"/>
      <c r="TAG144" s="131"/>
      <c r="TJG144" s="131"/>
      <c r="TJH144" s="131"/>
      <c r="TJP144" s="131"/>
      <c r="TJQ144" s="131"/>
      <c r="TJR144" s="131"/>
      <c r="TJS144" s="131"/>
      <c r="TJT144" s="131"/>
      <c r="TJU144" s="131"/>
      <c r="TJV144" s="131"/>
      <c r="TJW144" s="131"/>
      <c r="TJX144" s="131"/>
      <c r="TJY144" s="131"/>
      <c r="TJZ144" s="131"/>
      <c r="TKA144" s="131"/>
      <c r="TKB144" s="131"/>
      <c r="TKC144" s="131"/>
      <c r="TTC144" s="131"/>
      <c r="TTD144" s="131"/>
      <c r="TTL144" s="131"/>
      <c r="TTM144" s="131"/>
      <c r="TTN144" s="131"/>
      <c r="TTO144" s="131"/>
      <c r="TTP144" s="131"/>
      <c r="TTQ144" s="131"/>
      <c r="TTR144" s="131"/>
      <c r="TTS144" s="131"/>
      <c r="TTT144" s="131"/>
      <c r="TTU144" s="131"/>
      <c r="TTV144" s="131"/>
      <c r="TTW144" s="131"/>
      <c r="TTX144" s="131"/>
      <c r="TTY144" s="131"/>
      <c r="UCY144" s="131"/>
      <c r="UCZ144" s="131"/>
      <c r="UDH144" s="131"/>
      <c r="UDI144" s="131"/>
      <c r="UDJ144" s="131"/>
      <c r="UDK144" s="131"/>
      <c r="UDL144" s="131"/>
      <c r="UDM144" s="131"/>
      <c r="UDN144" s="131"/>
      <c r="UDO144" s="131"/>
      <c r="UDP144" s="131"/>
      <c r="UDQ144" s="131"/>
      <c r="UDR144" s="131"/>
      <c r="UDS144" s="131"/>
      <c r="UDT144" s="131"/>
      <c r="UDU144" s="131"/>
      <c r="UMU144" s="131"/>
      <c r="UMV144" s="131"/>
      <c r="UND144" s="131"/>
      <c r="UNE144" s="131"/>
      <c r="UNF144" s="131"/>
      <c r="UNG144" s="131"/>
      <c r="UNH144" s="131"/>
      <c r="UNI144" s="131"/>
      <c r="UNJ144" s="131"/>
      <c r="UNK144" s="131"/>
      <c r="UNL144" s="131"/>
      <c r="UNM144" s="131"/>
      <c r="UNN144" s="131"/>
      <c r="UNO144" s="131"/>
      <c r="UNP144" s="131"/>
      <c r="UNQ144" s="131"/>
      <c r="UWQ144" s="131"/>
      <c r="UWR144" s="131"/>
      <c r="UWZ144" s="131"/>
      <c r="UXA144" s="131"/>
      <c r="UXB144" s="131"/>
      <c r="UXC144" s="131"/>
      <c r="UXD144" s="131"/>
      <c r="UXE144" s="131"/>
      <c r="UXF144" s="131"/>
      <c r="UXG144" s="131"/>
      <c r="UXH144" s="131"/>
      <c r="UXI144" s="131"/>
      <c r="UXJ144" s="131"/>
      <c r="UXK144" s="131"/>
      <c r="UXL144" s="131"/>
      <c r="UXM144" s="131"/>
      <c r="VGM144" s="131"/>
      <c r="VGN144" s="131"/>
      <c r="VGV144" s="131"/>
      <c r="VGW144" s="131"/>
      <c r="VGX144" s="131"/>
      <c r="VGY144" s="131"/>
      <c r="VGZ144" s="131"/>
      <c r="VHA144" s="131"/>
      <c r="VHB144" s="131"/>
      <c r="VHC144" s="131"/>
      <c r="VHD144" s="131"/>
      <c r="VHE144" s="131"/>
      <c r="VHF144" s="131"/>
      <c r="VHG144" s="131"/>
      <c r="VHH144" s="131"/>
      <c r="VHI144" s="131"/>
      <c r="VQI144" s="131"/>
      <c r="VQJ144" s="131"/>
      <c r="VQR144" s="131"/>
      <c r="VQS144" s="131"/>
      <c r="VQT144" s="131"/>
      <c r="VQU144" s="131"/>
      <c r="VQV144" s="131"/>
      <c r="VQW144" s="131"/>
      <c r="VQX144" s="131"/>
      <c r="VQY144" s="131"/>
      <c r="VQZ144" s="131"/>
      <c r="VRA144" s="131"/>
      <c r="VRB144" s="131"/>
      <c r="VRC144" s="131"/>
      <c r="VRD144" s="131"/>
      <c r="VRE144" s="131"/>
      <c r="WAE144" s="131"/>
      <c r="WAF144" s="131"/>
      <c r="WAN144" s="131"/>
      <c r="WAO144" s="131"/>
      <c r="WAP144" s="131"/>
      <c r="WAQ144" s="131"/>
      <c r="WAR144" s="131"/>
      <c r="WAS144" s="131"/>
      <c r="WAT144" s="131"/>
      <c r="WAU144" s="131"/>
      <c r="WAV144" s="131"/>
      <c r="WAW144" s="131"/>
      <c r="WAX144" s="131"/>
      <c r="WAY144" s="131"/>
      <c r="WAZ144" s="131"/>
      <c r="WBA144" s="131"/>
      <c r="WKA144" s="131"/>
      <c r="WKB144" s="131"/>
      <c r="WKJ144" s="131"/>
      <c r="WKK144" s="131"/>
      <c r="WKL144" s="131"/>
      <c r="WKM144" s="131"/>
      <c r="WKN144" s="131"/>
      <c r="WKO144" s="131"/>
      <c r="WKP144" s="131"/>
      <c r="WKQ144" s="131"/>
      <c r="WKR144" s="131"/>
      <c r="WKS144" s="131"/>
      <c r="WKT144" s="131"/>
      <c r="WKU144" s="131"/>
      <c r="WKV144" s="131"/>
      <c r="WKW144" s="131"/>
      <c r="WTW144" s="131"/>
      <c r="WTX144" s="131"/>
      <c r="WUF144" s="131"/>
      <c r="WUG144" s="131"/>
      <c r="WUH144" s="131"/>
      <c r="WUI144" s="131"/>
      <c r="WUJ144" s="131"/>
      <c r="WUK144" s="131"/>
      <c r="WUL144" s="131"/>
      <c r="WUM144" s="131"/>
      <c r="WUN144" s="131"/>
      <c r="WUO144" s="131"/>
      <c r="WUP144" s="131"/>
      <c r="WUQ144" s="131"/>
      <c r="WUR144" s="131"/>
      <c r="WUS144" s="131"/>
    </row>
    <row r="145" spans="1:1009 1243:2033 2267:3057 3291:4081 4315:5105 5339:6129 6363:7153 7387:8177 8411:9201 9435:10225 10459:11249 11483:12273 12507:13297 13531:14321 14555:15345 15579:16113" s="281" customFormat="1" outlineLevel="1">
      <c r="A145" s="295"/>
      <c r="B145" s="294" t="s">
        <v>455</v>
      </c>
      <c r="C145" s="238"/>
      <c r="D145" s="258">
        <v>103.8</v>
      </c>
      <c r="E145" s="260">
        <v>103.8</v>
      </c>
      <c r="F145" s="258"/>
      <c r="G145" s="245">
        <v>0</v>
      </c>
      <c r="H145" s="229">
        <f t="shared" si="7"/>
        <v>0</v>
      </c>
      <c r="I145" s="254"/>
      <c r="J145" s="254"/>
      <c r="K145" s="254"/>
      <c r="L145" s="254"/>
      <c r="M145" s="238"/>
      <c r="HK145" s="131"/>
      <c r="HL145" s="131"/>
      <c r="HT145" s="131"/>
      <c r="HU145" s="131"/>
      <c r="HV145" s="131"/>
      <c r="HW145" s="131"/>
      <c r="HX145" s="131"/>
      <c r="HY145" s="131"/>
      <c r="HZ145" s="131"/>
      <c r="IA145" s="131"/>
      <c r="IB145" s="131"/>
      <c r="IC145" s="131"/>
      <c r="ID145" s="131"/>
      <c r="IE145" s="131"/>
      <c r="IF145" s="131"/>
      <c r="IG145" s="131"/>
      <c r="RG145" s="131"/>
      <c r="RH145" s="131"/>
      <c r="RP145" s="131"/>
      <c r="RQ145" s="131"/>
      <c r="RR145" s="131"/>
      <c r="RS145" s="131"/>
      <c r="RT145" s="131"/>
      <c r="RU145" s="131"/>
      <c r="RV145" s="131"/>
      <c r="RW145" s="131"/>
      <c r="RX145" s="131"/>
      <c r="RY145" s="131"/>
      <c r="RZ145" s="131"/>
      <c r="SA145" s="131"/>
      <c r="SB145" s="131"/>
      <c r="SC145" s="131"/>
      <c r="ABC145" s="131"/>
      <c r="ABD145" s="131"/>
      <c r="ABL145" s="131"/>
      <c r="ABM145" s="131"/>
      <c r="ABN145" s="131"/>
      <c r="ABO145" s="131"/>
      <c r="ABP145" s="131"/>
      <c r="ABQ145" s="131"/>
      <c r="ABR145" s="131"/>
      <c r="ABS145" s="131"/>
      <c r="ABT145" s="131"/>
      <c r="ABU145" s="131"/>
      <c r="ABV145" s="131"/>
      <c r="ABW145" s="131"/>
      <c r="ABX145" s="131"/>
      <c r="ABY145" s="131"/>
      <c r="AKY145" s="131"/>
      <c r="AKZ145" s="131"/>
      <c r="ALH145" s="131"/>
      <c r="ALI145" s="131"/>
      <c r="ALJ145" s="131"/>
      <c r="ALK145" s="131"/>
      <c r="ALL145" s="131"/>
      <c r="ALM145" s="131"/>
      <c r="ALN145" s="131"/>
      <c r="ALO145" s="131"/>
      <c r="ALP145" s="131"/>
      <c r="ALQ145" s="131"/>
      <c r="ALR145" s="131"/>
      <c r="ALS145" s="131"/>
      <c r="ALT145" s="131"/>
      <c r="ALU145" s="131"/>
      <c r="AUU145" s="131"/>
      <c r="AUV145" s="131"/>
      <c r="AVD145" s="131"/>
      <c r="AVE145" s="131"/>
      <c r="AVF145" s="131"/>
      <c r="AVG145" s="131"/>
      <c r="AVH145" s="131"/>
      <c r="AVI145" s="131"/>
      <c r="AVJ145" s="131"/>
      <c r="AVK145" s="131"/>
      <c r="AVL145" s="131"/>
      <c r="AVM145" s="131"/>
      <c r="AVN145" s="131"/>
      <c r="AVO145" s="131"/>
      <c r="AVP145" s="131"/>
      <c r="AVQ145" s="131"/>
      <c r="BEQ145" s="131"/>
      <c r="BER145" s="131"/>
      <c r="BEZ145" s="131"/>
      <c r="BFA145" s="131"/>
      <c r="BFB145" s="131"/>
      <c r="BFC145" s="131"/>
      <c r="BFD145" s="131"/>
      <c r="BFE145" s="131"/>
      <c r="BFF145" s="131"/>
      <c r="BFG145" s="131"/>
      <c r="BFH145" s="131"/>
      <c r="BFI145" s="131"/>
      <c r="BFJ145" s="131"/>
      <c r="BFK145" s="131"/>
      <c r="BFL145" s="131"/>
      <c r="BFM145" s="131"/>
      <c r="BOM145" s="131"/>
      <c r="BON145" s="131"/>
      <c r="BOV145" s="131"/>
      <c r="BOW145" s="131"/>
      <c r="BOX145" s="131"/>
      <c r="BOY145" s="131"/>
      <c r="BOZ145" s="131"/>
      <c r="BPA145" s="131"/>
      <c r="BPB145" s="131"/>
      <c r="BPC145" s="131"/>
      <c r="BPD145" s="131"/>
      <c r="BPE145" s="131"/>
      <c r="BPF145" s="131"/>
      <c r="BPG145" s="131"/>
      <c r="BPH145" s="131"/>
      <c r="BPI145" s="131"/>
      <c r="BYI145" s="131"/>
      <c r="BYJ145" s="131"/>
      <c r="BYR145" s="131"/>
      <c r="BYS145" s="131"/>
      <c r="BYT145" s="131"/>
      <c r="BYU145" s="131"/>
      <c r="BYV145" s="131"/>
      <c r="BYW145" s="131"/>
      <c r="BYX145" s="131"/>
      <c r="BYY145" s="131"/>
      <c r="BYZ145" s="131"/>
      <c r="BZA145" s="131"/>
      <c r="BZB145" s="131"/>
      <c r="BZC145" s="131"/>
      <c r="BZD145" s="131"/>
      <c r="BZE145" s="131"/>
      <c r="CIE145" s="131"/>
      <c r="CIF145" s="131"/>
      <c r="CIN145" s="131"/>
      <c r="CIO145" s="131"/>
      <c r="CIP145" s="131"/>
      <c r="CIQ145" s="131"/>
      <c r="CIR145" s="131"/>
      <c r="CIS145" s="131"/>
      <c r="CIT145" s="131"/>
      <c r="CIU145" s="131"/>
      <c r="CIV145" s="131"/>
      <c r="CIW145" s="131"/>
      <c r="CIX145" s="131"/>
      <c r="CIY145" s="131"/>
      <c r="CIZ145" s="131"/>
      <c r="CJA145" s="131"/>
      <c r="CSA145" s="131"/>
      <c r="CSB145" s="131"/>
      <c r="CSJ145" s="131"/>
      <c r="CSK145" s="131"/>
      <c r="CSL145" s="131"/>
      <c r="CSM145" s="131"/>
      <c r="CSN145" s="131"/>
      <c r="CSO145" s="131"/>
      <c r="CSP145" s="131"/>
      <c r="CSQ145" s="131"/>
      <c r="CSR145" s="131"/>
      <c r="CSS145" s="131"/>
      <c r="CST145" s="131"/>
      <c r="CSU145" s="131"/>
      <c r="CSV145" s="131"/>
      <c r="CSW145" s="131"/>
      <c r="DBW145" s="131"/>
      <c r="DBX145" s="131"/>
      <c r="DCF145" s="131"/>
      <c r="DCG145" s="131"/>
      <c r="DCH145" s="131"/>
      <c r="DCI145" s="131"/>
      <c r="DCJ145" s="131"/>
      <c r="DCK145" s="131"/>
      <c r="DCL145" s="131"/>
      <c r="DCM145" s="131"/>
      <c r="DCN145" s="131"/>
      <c r="DCO145" s="131"/>
      <c r="DCP145" s="131"/>
      <c r="DCQ145" s="131"/>
      <c r="DCR145" s="131"/>
      <c r="DCS145" s="131"/>
      <c r="DLS145" s="131"/>
      <c r="DLT145" s="131"/>
      <c r="DMB145" s="131"/>
      <c r="DMC145" s="131"/>
      <c r="DMD145" s="131"/>
      <c r="DME145" s="131"/>
      <c r="DMF145" s="131"/>
      <c r="DMG145" s="131"/>
      <c r="DMH145" s="131"/>
      <c r="DMI145" s="131"/>
      <c r="DMJ145" s="131"/>
      <c r="DMK145" s="131"/>
      <c r="DML145" s="131"/>
      <c r="DMM145" s="131"/>
      <c r="DMN145" s="131"/>
      <c r="DMO145" s="131"/>
      <c r="DVO145" s="131"/>
      <c r="DVP145" s="131"/>
      <c r="DVX145" s="131"/>
      <c r="DVY145" s="131"/>
      <c r="DVZ145" s="131"/>
      <c r="DWA145" s="131"/>
      <c r="DWB145" s="131"/>
      <c r="DWC145" s="131"/>
      <c r="DWD145" s="131"/>
      <c r="DWE145" s="131"/>
      <c r="DWF145" s="131"/>
      <c r="DWG145" s="131"/>
      <c r="DWH145" s="131"/>
      <c r="DWI145" s="131"/>
      <c r="DWJ145" s="131"/>
      <c r="DWK145" s="131"/>
      <c r="EFK145" s="131"/>
      <c r="EFL145" s="131"/>
      <c r="EFT145" s="131"/>
      <c r="EFU145" s="131"/>
      <c r="EFV145" s="131"/>
      <c r="EFW145" s="131"/>
      <c r="EFX145" s="131"/>
      <c r="EFY145" s="131"/>
      <c r="EFZ145" s="131"/>
      <c r="EGA145" s="131"/>
      <c r="EGB145" s="131"/>
      <c r="EGC145" s="131"/>
      <c r="EGD145" s="131"/>
      <c r="EGE145" s="131"/>
      <c r="EGF145" s="131"/>
      <c r="EGG145" s="131"/>
      <c r="EPG145" s="131"/>
      <c r="EPH145" s="131"/>
      <c r="EPP145" s="131"/>
      <c r="EPQ145" s="131"/>
      <c r="EPR145" s="131"/>
      <c r="EPS145" s="131"/>
      <c r="EPT145" s="131"/>
      <c r="EPU145" s="131"/>
      <c r="EPV145" s="131"/>
      <c r="EPW145" s="131"/>
      <c r="EPX145" s="131"/>
      <c r="EPY145" s="131"/>
      <c r="EPZ145" s="131"/>
      <c r="EQA145" s="131"/>
      <c r="EQB145" s="131"/>
      <c r="EQC145" s="131"/>
      <c r="EZC145" s="131"/>
      <c r="EZD145" s="131"/>
      <c r="EZL145" s="131"/>
      <c r="EZM145" s="131"/>
      <c r="EZN145" s="131"/>
      <c r="EZO145" s="131"/>
      <c r="EZP145" s="131"/>
      <c r="EZQ145" s="131"/>
      <c r="EZR145" s="131"/>
      <c r="EZS145" s="131"/>
      <c r="EZT145" s="131"/>
      <c r="EZU145" s="131"/>
      <c r="EZV145" s="131"/>
      <c r="EZW145" s="131"/>
      <c r="EZX145" s="131"/>
      <c r="EZY145" s="131"/>
      <c r="FIY145" s="131"/>
      <c r="FIZ145" s="131"/>
      <c r="FJH145" s="131"/>
      <c r="FJI145" s="131"/>
      <c r="FJJ145" s="131"/>
      <c r="FJK145" s="131"/>
      <c r="FJL145" s="131"/>
      <c r="FJM145" s="131"/>
      <c r="FJN145" s="131"/>
      <c r="FJO145" s="131"/>
      <c r="FJP145" s="131"/>
      <c r="FJQ145" s="131"/>
      <c r="FJR145" s="131"/>
      <c r="FJS145" s="131"/>
      <c r="FJT145" s="131"/>
      <c r="FJU145" s="131"/>
      <c r="FSU145" s="131"/>
      <c r="FSV145" s="131"/>
      <c r="FTD145" s="131"/>
      <c r="FTE145" s="131"/>
      <c r="FTF145" s="131"/>
      <c r="FTG145" s="131"/>
      <c r="FTH145" s="131"/>
      <c r="FTI145" s="131"/>
      <c r="FTJ145" s="131"/>
      <c r="FTK145" s="131"/>
      <c r="FTL145" s="131"/>
      <c r="FTM145" s="131"/>
      <c r="FTN145" s="131"/>
      <c r="FTO145" s="131"/>
      <c r="FTP145" s="131"/>
      <c r="FTQ145" s="131"/>
      <c r="GCQ145" s="131"/>
      <c r="GCR145" s="131"/>
      <c r="GCZ145" s="131"/>
      <c r="GDA145" s="131"/>
      <c r="GDB145" s="131"/>
      <c r="GDC145" s="131"/>
      <c r="GDD145" s="131"/>
      <c r="GDE145" s="131"/>
      <c r="GDF145" s="131"/>
      <c r="GDG145" s="131"/>
      <c r="GDH145" s="131"/>
      <c r="GDI145" s="131"/>
      <c r="GDJ145" s="131"/>
      <c r="GDK145" s="131"/>
      <c r="GDL145" s="131"/>
      <c r="GDM145" s="131"/>
      <c r="GMM145" s="131"/>
      <c r="GMN145" s="131"/>
      <c r="GMV145" s="131"/>
      <c r="GMW145" s="131"/>
      <c r="GMX145" s="131"/>
      <c r="GMY145" s="131"/>
      <c r="GMZ145" s="131"/>
      <c r="GNA145" s="131"/>
      <c r="GNB145" s="131"/>
      <c r="GNC145" s="131"/>
      <c r="GND145" s="131"/>
      <c r="GNE145" s="131"/>
      <c r="GNF145" s="131"/>
      <c r="GNG145" s="131"/>
      <c r="GNH145" s="131"/>
      <c r="GNI145" s="131"/>
      <c r="GWI145" s="131"/>
      <c r="GWJ145" s="131"/>
      <c r="GWR145" s="131"/>
      <c r="GWS145" s="131"/>
      <c r="GWT145" s="131"/>
      <c r="GWU145" s="131"/>
      <c r="GWV145" s="131"/>
      <c r="GWW145" s="131"/>
      <c r="GWX145" s="131"/>
      <c r="GWY145" s="131"/>
      <c r="GWZ145" s="131"/>
      <c r="GXA145" s="131"/>
      <c r="GXB145" s="131"/>
      <c r="GXC145" s="131"/>
      <c r="GXD145" s="131"/>
      <c r="GXE145" s="131"/>
      <c r="HGE145" s="131"/>
      <c r="HGF145" s="131"/>
      <c r="HGN145" s="131"/>
      <c r="HGO145" s="131"/>
      <c r="HGP145" s="131"/>
      <c r="HGQ145" s="131"/>
      <c r="HGR145" s="131"/>
      <c r="HGS145" s="131"/>
      <c r="HGT145" s="131"/>
      <c r="HGU145" s="131"/>
      <c r="HGV145" s="131"/>
      <c r="HGW145" s="131"/>
      <c r="HGX145" s="131"/>
      <c r="HGY145" s="131"/>
      <c r="HGZ145" s="131"/>
      <c r="HHA145" s="131"/>
      <c r="HQA145" s="131"/>
      <c r="HQB145" s="131"/>
      <c r="HQJ145" s="131"/>
      <c r="HQK145" s="131"/>
      <c r="HQL145" s="131"/>
      <c r="HQM145" s="131"/>
      <c r="HQN145" s="131"/>
      <c r="HQO145" s="131"/>
      <c r="HQP145" s="131"/>
      <c r="HQQ145" s="131"/>
      <c r="HQR145" s="131"/>
      <c r="HQS145" s="131"/>
      <c r="HQT145" s="131"/>
      <c r="HQU145" s="131"/>
      <c r="HQV145" s="131"/>
      <c r="HQW145" s="131"/>
      <c r="HZW145" s="131"/>
      <c r="HZX145" s="131"/>
      <c r="IAF145" s="131"/>
      <c r="IAG145" s="131"/>
      <c r="IAH145" s="131"/>
      <c r="IAI145" s="131"/>
      <c r="IAJ145" s="131"/>
      <c r="IAK145" s="131"/>
      <c r="IAL145" s="131"/>
      <c r="IAM145" s="131"/>
      <c r="IAN145" s="131"/>
      <c r="IAO145" s="131"/>
      <c r="IAP145" s="131"/>
      <c r="IAQ145" s="131"/>
      <c r="IAR145" s="131"/>
      <c r="IAS145" s="131"/>
      <c r="IJS145" s="131"/>
      <c r="IJT145" s="131"/>
      <c r="IKB145" s="131"/>
      <c r="IKC145" s="131"/>
      <c r="IKD145" s="131"/>
      <c r="IKE145" s="131"/>
      <c r="IKF145" s="131"/>
      <c r="IKG145" s="131"/>
      <c r="IKH145" s="131"/>
      <c r="IKI145" s="131"/>
      <c r="IKJ145" s="131"/>
      <c r="IKK145" s="131"/>
      <c r="IKL145" s="131"/>
      <c r="IKM145" s="131"/>
      <c r="IKN145" s="131"/>
      <c r="IKO145" s="131"/>
      <c r="ITO145" s="131"/>
      <c r="ITP145" s="131"/>
      <c r="ITX145" s="131"/>
      <c r="ITY145" s="131"/>
      <c r="ITZ145" s="131"/>
      <c r="IUA145" s="131"/>
      <c r="IUB145" s="131"/>
      <c r="IUC145" s="131"/>
      <c r="IUD145" s="131"/>
      <c r="IUE145" s="131"/>
      <c r="IUF145" s="131"/>
      <c r="IUG145" s="131"/>
      <c r="IUH145" s="131"/>
      <c r="IUI145" s="131"/>
      <c r="IUJ145" s="131"/>
      <c r="IUK145" s="131"/>
      <c r="JDK145" s="131"/>
      <c r="JDL145" s="131"/>
      <c r="JDT145" s="131"/>
      <c r="JDU145" s="131"/>
      <c r="JDV145" s="131"/>
      <c r="JDW145" s="131"/>
      <c r="JDX145" s="131"/>
      <c r="JDY145" s="131"/>
      <c r="JDZ145" s="131"/>
      <c r="JEA145" s="131"/>
      <c r="JEB145" s="131"/>
      <c r="JEC145" s="131"/>
      <c r="JED145" s="131"/>
      <c r="JEE145" s="131"/>
      <c r="JEF145" s="131"/>
      <c r="JEG145" s="131"/>
      <c r="JNG145" s="131"/>
      <c r="JNH145" s="131"/>
      <c r="JNP145" s="131"/>
      <c r="JNQ145" s="131"/>
      <c r="JNR145" s="131"/>
      <c r="JNS145" s="131"/>
      <c r="JNT145" s="131"/>
      <c r="JNU145" s="131"/>
      <c r="JNV145" s="131"/>
      <c r="JNW145" s="131"/>
      <c r="JNX145" s="131"/>
      <c r="JNY145" s="131"/>
      <c r="JNZ145" s="131"/>
      <c r="JOA145" s="131"/>
      <c r="JOB145" s="131"/>
      <c r="JOC145" s="131"/>
      <c r="JXC145" s="131"/>
      <c r="JXD145" s="131"/>
      <c r="JXL145" s="131"/>
      <c r="JXM145" s="131"/>
      <c r="JXN145" s="131"/>
      <c r="JXO145" s="131"/>
      <c r="JXP145" s="131"/>
      <c r="JXQ145" s="131"/>
      <c r="JXR145" s="131"/>
      <c r="JXS145" s="131"/>
      <c r="JXT145" s="131"/>
      <c r="JXU145" s="131"/>
      <c r="JXV145" s="131"/>
      <c r="JXW145" s="131"/>
      <c r="JXX145" s="131"/>
      <c r="JXY145" s="131"/>
      <c r="KGY145" s="131"/>
      <c r="KGZ145" s="131"/>
      <c r="KHH145" s="131"/>
      <c r="KHI145" s="131"/>
      <c r="KHJ145" s="131"/>
      <c r="KHK145" s="131"/>
      <c r="KHL145" s="131"/>
      <c r="KHM145" s="131"/>
      <c r="KHN145" s="131"/>
      <c r="KHO145" s="131"/>
      <c r="KHP145" s="131"/>
      <c r="KHQ145" s="131"/>
      <c r="KHR145" s="131"/>
      <c r="KHS145" s="131"/>
      <c r="KHT145" s="131"/>
      <c r="KHU145" s="131"/>
      <c r="KQU145" s="131"/>
      <c r="KQV145" s="131"/>
      <c r="KRD145" s="131"/>
      <c r="KRE145" s="131"/>
      <c r="KRF145" s="131"/>
      <c r="KRG145" s="131"/>
      <c r="KRH145" s="131"/>
      <c r="KRI145" s="131"/>
      <c r="KRJ145" s="131"/>
      <c r="KRK145" s="131"/>
      <c r="KRL145" s="131"/>
      <c r="KRM145" s="131"/>
      <c r="KRN145" s="131"/>
      <c r="KRO145" s="131"/>
      <c r="KRP145" s="131"/>
      <c r="KRQ145" s="131"/>
      <c r="LAQ145" s="131"/>
      <c r="LAR145" s="131"/>
      <c r="LAZ145" s="131"/>
      <c r="LBA145" s="131"/>
      <c r="LBB145" s="131"/>
      <c r="LBC145" s="131"/>
      <c r="LBD145" s="131"/>
      <c r="LBE145" s="131"/>
      <c r="LBF145" s="131"/>
      <c r="LBG145" s="131"/>
      <c r="LBH145" s="131"/>
      <c r="LBI145" s="131"/>
      <c r="LBJ145" s="131"/>
      <c r="LBK145" s="131"/>
      <c r="LBL145" s="131"/>
      <c r="LBM145" s="131"/>
      <c r="LKM145" s="131"/>
      <c r="LKN145" s="131"/>
      <c r="LKV145" s="131"/>
      <c r="LKW145" s="131"/>
      <c r="LKX145" s="131"/>
      <c r="LKY145" s="131"/>
      <c r="LKZ145" s="131"/>
      <c r="LLA145" s="131"/>
      <c r="LLB145" s="131"/>
      <c r="LLC145" s="131"/>
      <c r="LLD145" s="131"/>
      <c r="LLE145" s="131"/>
      <c r="LLF145" s="131"/>
      <c r="LLG145" s="131"/>
      <c r="LLH145" s="131"/>
      <c r="LLI145" s="131"/>
      <c r="LUI145" s="131"/>
      <c r="LUJ145" s="131"/>
      <c r="LUR145" s="131"/>
      <c r="LUS145" s="131"/>
      <c r="LUT145" s="131"/>
      <c r="LUU145" s="131"/>
      <c r="LUV145" s="131"/>
      <c r="LUW145" s="131"/>
      <c r="LUX145" s="131"/>
      <c r="LUY145" s="131"/>
      <c r="LUZ145" s="131"/>
      <c r="LVA145" s="131"/>
      <c r="LVB145" s="131"/>
      <c r="LVC145" s="131"/>
      <c r="LVD145" s="131"/>
      <c r="LVE145" s="131"/>
      <c r="MEE145" s="131"/>
      <c r="MEF145" s="131"/>
      <c r="MEN145" s="131"/>
      <c r="MEO145" s="131"/>
      <c r="MEP145" s="131"/>
      <c r="MEQ145" s="131"/>
      <c r="MER145" s="131"/>
      <c r="MES145" s="131"/>
      <c r="MET145" s="131"/>
      <c r="MEU145" s="131"/>
      <c r="MEV145" s="131"/>
      <c r="MEW145" s="131"/>
      <c r="MEX145" s="131"/>
      <c r="MEY145" s="131"/>
      <c r="MEZ145" s="131"/>
      <c r="MFA145" s="131"/>
      <c r="MOA145" s="131"/>
      <c r="MOB145" s="131"/>
      <c r="MOJ145" s="131"/>
      <c r="MOK145" s="131"/>
      <c r="MOL145" s="131"/>
      <c r="MOM145" s="131"/>
      <c r="MON145" s="131"/>
      <c r="MOO145" s="131"/>
      <c r="MOP145" s="131"/>
      <c r="MOQ145" s="131"/>
      <c r="MOR145" s="131"/>
      <c r="MOS145" s="131"/>
      <c r="MOT145" s="131"/>
      <c r="MOU145" s="131"/>
      <c r="MOV145" s="131"/>
      <c r="MOW145" s="131"/>
      <c r="MXW145" s="131"/>
      <c r="MXX145" s="131"/>
      <c r="MYF145" s="131"/>
      <c r="MYG145" s="131"/>
      <c r="MYH145" s="131"/>
      <c r="MYI145" s="131"/>
      <c r="MYJ145" s="131"/>
      <c r="MYK145" s="131"/>
      <c r="MYL145" s="131"/>
      <c r="MYM145" s="131"/>
      <c r="MYN145" s="131"/>
      <c r="MYO145" s="131"/>
      <c r="MYP145" s="131"/>
      <c r="MYQ145" s="131"/>
      <c r="MYR145" s="131"/>
      <c r="MYS145" s="131"/>
      <c r="NHS145" s="131"/>
      <c r="NHT145" s="131"/>
      <c r="NIB145" s="131"/>
      <c r="NIC145" s="131"/>
      <c r="NID145" s="131"/>
      <c r="NIE145" s="131"/>
      <c r="NIF145" s="131"/>
      <c r="NIG145" s="131"/>
      <c r="NIH145" s="131"/>
      <c r="NII145" s="131"/>
      <c r="NIJ145" s="131"/>
      <c r="NIK145" s="131"/>
      <c r="NIL145" s="131"/>
      <c r="NIM145" s="131"/>
      <c r="NIN145" s="131"/>
      <c r="NIO145" s="131"/>
      <c r="NRO145" s="131"/>
      <c r="NRP145" s="131"/>
      <c r="NRX145" s="131"/>
      <c r="NRY145" s="131"/>
      <c r="NRZ145" s="131"/>
      <c r="NSA145" s="131"/>
      <c r="NSB145" s="131"/>
      <c r="NSC145" s="131"/>
      <c r="NSD145" s="131"/>
      <c r="NSE145" s="131"/>
      <c r="NSF145" s="131"/>
      <c r="NSG145" s="131"/>
      <c r="NSH145" s="131"/>
      <c r="NSI145" s="131"/>
      <c r="NSJ145" s="131"/>
      <c r="NSK145" s="131"/>
      <c r="OBK145" s="131"/>
      <c r="OBL145" s="131"/>
      <c r="OBT145" s="131"/>
      <c r="OBU145" s="131"/>
      <c r="OBV145" s="131"/>
      <c r="OBW145" s="131"/>
      <c r="OBX145" s="131"/>
      <c r="OBY145" s="131"/>
      <c r="OBZ145" s="131"/>
      <c r="OCA145" s="131"/>
      <c r="OCB145" s="131"/>
      <c r="OCC145" s="131"/>
      <c r="OCD145" s="131"/>
      <c r="OCE145" s="131"/>
      <c r="OCF145" s="131"/>
      <c r="OCG145" s="131"/>
      <c r="OLG145" s="131"/>
      <c r="OLH145" s="131"/>
      <c r="OLP145" s="131"/>
      <c r="OLQ145" s="131"/>
      <c r="OLR145" s="131"/>
      <c r="OLS145" s="131"/>
      <c r="OLT145" s="131"/>
      <c r="OLU145" s="131"/>
      <c r="OLV145" s="131"/>
      <c r="OLW145" s="131"/>
      <c r="OLX145" s="131"/>
      <c r="OLY145" s="131"/>
      <c r="OLZ145" s="131"/>
      <c r="OMA145" s="131"/>
      <c r="OMB145" s="131"/>
      <c r="OMC145" s="131"/>
      <c r="OVC145" s="131"/>
      <c r="OVD145" s="131"/>
      <c r="OVL145" s="131"/>
      <c r="OVM145" s="131"/>
      <c r="OVN145" s="131"/>
      <c r="OVO145" s="131"/>
      <c r="OVP145" s="131"/>
      <c r="OVQ145" s="131"/>
      <c r="OVR145" s="131"/>
      <c r="OVS145" s="131"/>
      <c r="OVT145" s="131"/>
      <c r="OVU145" s="131"/>
      <c r="OVV145" s="131"/>
      <c r="OVW145" s="131"/>
      <c r="OVX145" s="131"/>
      <c r="OVY145" s="131"/>
      <c r="PEY145" s="131"/>
      <c r="PEZ145" s="131"/>
      <c r="PFH145" s="131"/>
      <c r="PFI145" s="131"/>
      <c r="PFJ145" s="131"/>
      <c r="PFK145" s="131"/>
      <c r="PFL145" s="131"/>
      <c r="PFM145" s="131"/>
      <c r="PFN145" s="131"/>
      <c r="PFO145" s="131"/>
      <c r="PFP145" s="131"/>
      <c r="PFQ145" s="131"/>
      <c r="PFR145" s="131"/>
      <c r="PFS145" s="131"/>
      <c r="PFT145" s="131"/>
      <c r="PFU145" s="131"/>
      <c r="POU145" s="131"/>
      <c r="POV145" s="131"/>
      <c r="PPD145" s="131"/>
      <c r="PPE145" s="131"/>
      <c r="PPF145" s="131"/>
      <c r="PPG145" s="131"/>
      <c r="PPH145" s="131"/>
      <c r="PPI145" s="131"/>
      <c r="PPJ145" s="131"/>
      <c r="PPK145" s="131"/>
      <c r="PPL145" s="131"/>
      <c r="PPM145" s="131"/>
      <c r="PPN145" s="131"/>
      <c r="PPO145" s="131"/>
      <c r="PPP145" s="131"/>
      <c r="PPQ145" s="131"/>
      <c r="PYQ145" s="131"/>
      <c r="PYR145" s="131"/>
      <c r="PYZ145" s="131"/>
      <c r="PZA145" s="131"/>
      <c r="PZB145" s="131"/>
      <c r="PZC145" s="131"/>
      <c r="PZD145" s="131"/>
      <c r="PZE145" s="131"/>
      <c r="PZF145" s="131"/>
      <c r="PZG145" s="131"/>
      <c r="PZH145" s="131"/>
      <c r="PZI145" s="131"/>
      <c r="PZJ145" s="131"/>
      <c r="PZK145" s="131"/>
      <c r="PZL145" s="131"/>
      <c r="PZM145" s="131"/>
      <c r="QIM145" s="131"/>
      <c r="QIN145" s="131"/>
      <c r="QIV145" s="131"/>
      <c r="QIW145" s="131"/>
      <c r="QIX145" s="131"/>
      <c r="QIY145" s="131"/>
      <c r="QIZ145" s="131"/>
      <c r="QJA145" s="131"/>
      <c r="QJB145" s="131"/>
      <c r="QJC145" s="131"/>
      <c r="QJD145" s="131"/>
      <c r="QJE145" s="131"/>
      <c r="QJF145" s="131"/>
      <c r="QJG145" s="131"/>
      <c r="QJH145" s="131"/>
      <c r="QJI145" s="131"/>
      <c r="QSI145" s="131"/>
      <c r="QSJ145" s="131"/>
      <c r="QSR145" s="131"/>
      <c r="QSS145" s="131"/>
      <c r="QST145" s="131"/>
      <c r="QSU145" s="131"/>
      <c r="QSV145" s="131"/>
      <c r="QSW145" s="131"/>
      <c r="QSX145" s="131"/>
      <c r="QSY145" s="131"/>
      <c r="QSZ145" s="131"/>
      <c r="QTA145" s="131"/>
      <c r="QTB145" s="131"/>
      <c r="QTC145" s="131"/>
      <c r="QTD145" s="131"/>
      <c r="QTE145" s="131"/>
      <c r="RCE145" s="131"/>
      <c r="RCF145" s="131"/>
      <c r="RCN145" s="131"/>
      <c r="RCO145" s="131"/>
      <c r="RCP145" s="131"/>
      <c r="RCQ145" s="131"/>
      <c r="RCR145" s="131"/>
      <c r="RCS145" s="131"/>
      <c r="RCT145" s="131"/>
      <c r="RCU145" s="131"/>
      <c r="RCV145" s="131"/>
      <c r="RCW145" s="131"/>
      <c r="RCX145" s="131"/>
      <c r="RCY145" s="131"/>
      <c r="RCZ145" s="131"/>
      <c r="RDA145" s="131"/>
      <c r="RMA145" s="131"/>
      <c r="RMB145" s="131"/>
      <c r="RMJ145" s="131"/>
      <c r="RMK145" s="131"/>
      <c r="RML145" s="131"/>
      <c r="RMM145" s="131"/>
      <c r="RMN145" s="131"/>
      <c r="RMO145" s="131"/>
      <c r="RMP145" s="131"/>
      <c r="RMQ145" s="131"/>
      <c r="RMR145" s="131"/>
      <c r="RMS145" s="131"/>
      <c r="RMT145" s="131"/>
      <c r="RMU145" s="131"/>
      <c r="RMV145" s="131"/>
      <c r="RMW145" s="131"/>
      <c r="RVW145" s="131"/>
      <c r="RVX145" s="131"/>
      <c r="RWF145" s="131"/>
      <c r="RWG145" s="131"/>
      <c r="RWH145" s="131"/>
      <c r="RWI145" s="131"/>
      <c r="RWJ145" s="131"/>
      <c r="RWK145" s="131"/>
      <c r="RWL145" s="131"/>
      <c r="RWM145" s="131"/>
      <c r="RWN145" s="131"/>
      <c r="RWO145" s="131"/>
      <c r="RWP145" s="131"/>
      <c r="RWQ145" s="131"/>
      <c r="RWR145" s="131"/>
      <c r="RWS145" s="131"/>
      <c r="SFS145" s="131"/>
      <c r="SFT145" s="131"/>
      <c r="SGB145" s="131"/>
      <c r="SGC145" s="131"/>
      <c r="SGD145" s="131"/>
      <c r="SGE145" s="131"/>
      <c r="SGF145" s="131"/>
      <c r="SGG145" s="131"/>
      <c r="SGH145" s="131"/>
      <c r="SGI145" s="131"/>
      <c r="SGJ145" s="131"/>
      <c r="SGK145" s="131"/>
      <c r="SGL145" s="131"/>
      <c r="SGM145" s="131"/>
      <c r="SGN145" s="131"/>
      <c r="SGO145" s="131"/>
      <c r="SPO145" s="131"/>
      <c r="SPP145" s="131"/>
      <c r="SPX145" s="131"/>
      <c r="SPY145" s="131"/>
      <c r="SPZ145" s="131"/>
      <c r="SQA145" s="131"/>
      <c r="SQB145" s="131"/>
      <c r="SQC145" s="131"/>
      <c r="SQD145" s="131"/>
      <c r="SQE145" s="131"/>
      <c r="SQF145" s="131"/>
      <c r="SQG145" s="131"/>
      <c r="SQH145" s="131"/>
      <c r="SQI145" s="131"/>
      <c r="SQJ145" s="131"/>
      <c r="SQK145" s="131"/>
      <c r="SZK145" s="131"/>
      <c r="SZL145" s="131"/>
      <c r="SZT145" s="131"/>
      <c r="SZU145" s="131"/>
      <c r="SZV145" s="131"/>
      <c r="SZW145" s="131"/>
      <c r="SZX145" s="131"/>
      <c r="SZY145" s="131"/>
      <c r="SZZ145" s="131"/>
      <c r="TAA145" s="131"/>
      <c r="TAB145" s="131"/>
      <c r="TAC145" s="131"/>
      <c r="TAD145" s="131"/>
      <c r="TAE145" s="131"/>
      <c r="TAF145" s="131"/>
      <c r="TAG145" s="131"/>
      <c r="TJG145" s="131"/>
      <c r="TJH145" s="131"/>
      <c r="TJP145" s="131"/>
      <c r="TJQ145" s="131"/>
      <c r="TJR145" s="131"/>
      <c r="TJS145" s="131"/>
      <c r="TJT145" s="131"/>
      <c r="TJU145" s="131"/>
      <c r="TJV145" s="131"/>
      <c r="TJW145" s="131"/>
      <c r="TJX145" s="131"/>
      <c r="TJY145" s="131"/>
      <c r="TJZ145" s="131"/>
      <c r="TKA145" s="131"/>
      <c r="TKB145" s="131"/>
      <c r="TKC145" s="131"/>
      <c r="TTC145" s="131"/>
      <c r="TTD145" s="131"/>
      <c r="TTL145" s="131"/>
      <c r="TTM145" s="131"/>
      <c r="TTN145" s="131"/>
      <c r="TTO145" s="131"/>
      <c r="TTP145" s="131"/>
      <c r="TTQ145" s="131"/>
      <c r="TTR145" s="131"/>
      <c r="TTS145" s="131"/>
      <c r="TTT145" s="131"/>
      <c r="TTU145" s="131"/>
      <c r="TTV145" s="131"/>
      <c r="TTW145" s="131"/>
      <c r="TTX145" s="131"/>
      <c r="TTY145" s="131"/>
      <c r="UCY145" s="131"/>
      <c r="UCZ145" s="131"/>
      <c r="UDH145" s="131"/>
      <c r="UDI145" s="131"/>
      <c r="UDJ145" s="131"/>
      <c r="UDK145" s="131"/>
      <c r="UDL145" s="131"/>
      <c r="UDM145" s="131"/>
      <c r="UDN145" s="131"/>
      <c r="UDO145" s="131"/>
      <c r="UDP145" s="131"/>
      <c r="UDQ145" s="131"/>
      <c r="UDR145" s="131"/>
      <c r="UDS145" s="131"/>
      <c r="UDT145" s="131"/>
      <c r="UDU145" s="131"/>
      <c r="UMU145" s="131"/>
      <c r="UMV145" s="131"/>
      <c r="UND145" s="131"/>
      <c r="UNE145" s="131"/>
      <c r="UNF145" s="131"/>
      <c r="UNG145" s="131"/>
      <c r="UNH145" s="131"/>
      <c r="UNI145" s="131"/>
      <c r="UNJ145" s="131"/>
      <c r="UNK145" s="131"/>
      <c r="UNL145" s="131"/>
      <c r="UNM145" s="131"/>
      <c r="UNN145" s="131"/>
      <c r="UNO145" s="131"/>
      <c r="UNP145" s="131"/>
      <c r="UNQ145" s="131"/>
      <c r="UWQ145" s="131"/>
      <c r="UWR145" s="131"/>
      <c r="UWZ145" s="131"/>
      <c r="UXA145" s="131"/>
      <c r="UXB145" s="131"/>
      <c r="UXC145" s="131"/>
      <c r="UXD145" s="131"/>
      <c r="UXE145" s="131"/>
      <c r="UXF145" s="131"/>
      <c r="UXG145" s="131"/>
      <c r="UXH145" s="131"/>
      <c r="UXI145" s="131"/>
      <c r="UXJ145" s="131"/>
      <c r="UXK145" s="131"/>
      <c r="UXL145" s="131"/>
      <c r="UXM145" s="131"/>
      <c r="VGM145" s="131"/>
      <c r="VGN145" s="131"/>
      <c r="VGV145" s="131"/>
      <c r="VGW145" s="131"/>
      <c r="VGX145" s="131"/>
      <c r="VGY145" s="131"/>
      <c r="VGZ145" s="131"/>
      <c r="VHA145" s="131"/>
      <c r="VHB145" s="131"/>
      <c r="VHC145" s="131"/>
      <c r="VHD145" s="131"/>
      <c r="VHE145" s="131"/>
      <c r="VHF145" s="131"/>
      <c r="VHG145" s="131"/>
      <c r="VHH145" s="131"/>
      <c r="VHI145" s="131"/>
      <c r="VQI145" s="131"/>
      <c r="VQJ145" s="131"/>
      <c r="VQR145" s="131"/>
      <c r="VQS145" s="131"/>
      <c r="VQT145" s="131"/>
      <c r="VQU145" s="131"/>
      <c r="VQV145" s="131"/>
      <c r="VQW145" s="131"/>
      <c r="VQX145" s="131"/>
      <c r="VQY145" s="131"/>
      <c r="VQZ145" s="131"/>
      <c r="VRA145" s="131"/>
      <c r="VRB145" s="131"/>
      <c r="VRC145" s="131"/>
      <c r="VRD145" s="131"/>
      <c r="VRE145" s="131"/>
      <c r="WAE145" s="131"/>
      <c r="WAF145" s="131"/>
      <c r="WAN145" s="131"/>
      <c r="WAO145" s="131"/>
      <c r="WAP145" s="131"/>
      <c r="WAQ145" s="131"/>
      <c r="WAR145" s="131"/>
      <c r="WAS145" s="131"/>
      <c r="WAT145" s="131"/>
      <c r="WAU145" s="131"/>
      <c r="WAV145" s="131"/>
      <c r="WAW145" s="131"/>
      <c r="WAX145" s="131"/>
      <c r="WAY145" s="131"/>
      <c r="WAZ145" s="131"/>
      <c r="WBA145" s="131"/>
      <c r="WKA145" s="131"/>
      <c r="WKB145" s="131"/>
      <c r="WKJ145" s="131"/>
      <c r="WKK145" s="131"/>
      <c r="WKL145" s="131"/>
      <c r="WKM145" s="131"/>
      <c r="WKN145" s="131"/>
      <c r="WKO145" s="131"/>
      <c r="WKP145" s="131"/>
      <c r="WKQ145" s="131"/>
      <c r="WKR145" s="131"/>
      <c r="WKS145" s="131"/>
      <c r="WKT145" s="131"/>
      <c r="WKU145" s="131"/>
      <c r="WKV145" s="131"/>
      <c r="WKW145" s="131"/>
      <c r="WTW145" s="131"/>
      <c r="WTX145" s="131"/>
      <c r="WUF145" s="131"/>
      <c r="WUG145" s="131"/>
      <c r="WUH145" s="131"/>
      <c r="WUI145" s="131"/>
      <c r="WUJ145" s="131"/>
      <c r="WUK145" s="131"/>
      <c r="WUL145" s="131"/>
      <c r="WUM145" s="131"/>
      <c r="WUN145" s="131"/>
      <c r="WUO145" s="131"/>
      <c r="WUP145" s="131"/>
      <c r="WUQ145" s="131"/>
      <c r="WUR145" s="131"/>
      <c r="WUS145" s="131"/>
    </row>
    <row r="146" spans="1:1009 1243:2033 2267:3057 3291:4081 4315:5105 5339:6129 6363:7153 7387:8177 8411:9201 9435:10225 10459:11249 11483:12273 12507:13297 13531:14321 14555:15345 15579:16113" s="271" customFormat="1" outlineLevel="1">
      <c r="A146" s="240"/>
      <c r="B146" s="294" t="s">
        <v>456</v>
      </c>
      <c r="C146" s="248"/>
      <c r="D146" s="258">
        <v>45</v>
      </c>
      <c r="E146" s="260">
        <v>45</v>
      </c>
      <c r="F146" s="258">
        <v>0</v>
      </c>
      <c r="G146" s="245">
        <v>0</v>
      </c>
      <c r="H146" s="229">
        <f t="shared" si="7"/>
        <v>0</v>
      </c>
      <c r="I146" s="247"/>
      <c r="J146" s="247"/>
      <c r="K146" s="247"/>
      <c r="L146" s="247"/>
      <c r="M146" s="238"/>
      <c r="HK146" s="131"/>
      <c r="HL146" s="131"/>
      <c r="HT146" s="131"/>
      <c r="HU146" s="131"/>
      <c r="HV146" s="131"/>
      <c r="HW146" s="131"/>
      <c r="HX146" s="131"/>
      <c r="HY146" s="131"/>
      <c r="HZ146" s="131"/>
      <c r="IA146" s="131"/>
      <c r="IB146" s="131"/>
      <c r="IC146" s="131"/>
      <c r="ID146" s="131"/>
      <c r="IE146" s="131"/>
      <c r="IF146" s="131"/>
      <c r="IG146" s="131"/>
      <c r="RG146" s="131"/>
      <c r="RH146" s="131"/>
      <c r="RP146" s="131"/>
      <c r="RQ146" s="131"/>
      <c r="RR146" s="131"/>
      <c r="RS146" s="131"/>
      <c r="RT146" s="131"/>
      <c r="RU146" s="131"/>
      <c r="RV146" s="131"/>
      <c r="RW146" s="131"/>
      <c r="RX146" s="131"/>
      <c r="RY146" s="131"/>
      <c r="RZ146" s="131"/>
      <c r="SA146" s="131"/>
      <c r="SB146" s="131"/>
      <c r="SC146" s="131"/>
      <c r="ABC146" s="131"/>
      <c r="ABD146" s="131"/>
      <c r="ABL146" s="131"/>
      <c r="ABM146" s="131"/>
      <c r="ABN146" s="131"/>
      <c r="ABO146" s="131"/>
      <c r="ABP146" s="131"/>
      <c r="ABQ146" s="131"/>
      <c r="ABR146" s="131"/>
      <c r="ABS146" s="131"/>
      <c r="ABT146" s="131"/>
      <c r="ABU146" s="131"/>
      <c r="ABV146" s="131"/>
      <c r="ABW146" s="131"/>
      <c r="ABX146" s="131"/>
      <c r="ABY146" s="131"/>
      <c r="AKY146" s="131"/>
      <c r="AKZ146" s="131"/>
      <c r="ALH146" s="131"/>
      <c r="ALI146" s="131"/>
      <c r="ALJ146" s="131"/>
      <c r="ALK146" s="131"/>
      <c r="ALL146" s="131"/>
      <c r="ALM146" s="131"/>
      <c r="ALN146" s="131"/>
      <c r="ALO146" s="131"/>
      <c r="ALP146" s="131"/>
      <c r="ALQ146" s="131"/>
      <c r="ALR146" s="131"/>
      <c r="ALS146" s="131"/>
      <c r="ALT146" s="131"/>
      <c r="ALU146" s="131"/>
      <c r="AUU146" s="131"/>
      <c r="AUV146" s="131"/>
      <c r="AVD146" s="131"/>
      <c r="AVE146" s="131"/>
      <c r="AVF146" s="131"/>
      <c r="AVG146" s="131"/>
      <c r="AVH146" s="131"/>
      <c r="AVI146" s="131"/>
      <c r="AVJ146" s="131"/>
      <c r="AVK146" s="131"/>
      <c r="AVL146" s="131"/>
      <c r="AVM146" s="131"/>
      <c r="AVN146" s="131"/>
      <c r="AVO146" s="131"/>
      <c r="AVP146" s="131"/>
      <c r="AVQ146" s="131"/>
      <c r="BEQ146" s="131"/>
      <c r="BER146" s="131"/>
      <c r="BEZ146" s="131"/>
      <c r="BFA146" s="131"/>
      <c r="BFB146" s="131"/>
      <c r="BFC146" s="131"/>
      <c r="BFD146" s="131"/>
      <c r="BFE146" s="131"/>
      <c r="BFF146" s="131"/>
      <c r="BFG146" s="131"/>
      <c r="BFH146" s="131"/>
      <c r="BFI146" s="131"/>
      <c r="BFJ146" s="131"/>
      <c r="BFK146" s="131"/>
      <c r="BFL146" s="131"/>
      <c r="BFM146" s="131"/>
      <c r="BOM146" s="131"/>
      <c r="BON146" s="131"/>
      <c r="BOV146" s="131"/>
      <c r="BOW146" s="131"/>
      <c r="BOX146" s="131"/>
      <c r="BOY146" s="131"/>
      <c r="BOZ146" s="131"/>
      <c r="BPA146" s="131"/>
      <c r="BPB146" s="131"/>
      <c r="BPC146" s="131"/>
      <c r="BPD146" s="131"/>
      <c r="BPE146" s="131"/>
      <c r="BPF146" s="131"/>
      <c r="BPG146" s="131"/>
      <c r="BPH146" s="131"/>
      <c r="BPI146" s="131"/>
      <c r="BYI146" s="131"/>
      <c r="BYJ146" s="131"/>
      <c r="BYR146" s="131"/>
      <c r="BYS146" s="131"/>
      <c r="BYT146" s="131"/>
      <c r="BYU146" s="131"/>
      <c r="BYV146" s="131"/>
      <c r="BYW146" s="131"/>
      <c r="BYX146" s="131"/>
      <c r="BYY146" s="131"/>
      <c r="BYZ146" s="131"/>
      <c r="BZA146" s="131"/>
      <c r="BZB146" s="131"/>
      <c r="BZC146" s="131"/>
      <c r="BZD146" s="131"/>
      <c r="BZE146" s="131"/>
      <c r="CIE146" s="131"/>
      <c r="CIF146" s="131"/>
      <c r="CIN146" s="131"/>
      <c r="CIO146" s="131"/>
      <c r="CIP146" s="131"/>
      <c r="CIQ146" s="131"/>
      <c r="CIR146" s="131"/>
      <c r="CIS146" s="131"/>
      <c r="CIT146" s="131"/>
      <c r="CIU146" s="131"/>
      <c r="CIV146" s="131"/>
      <c r="CIW146" s="131"/>
      <c r="CIX146" s="131"/>
      <c r="CIY146" s="131"/>
      <c r="CIZ146" s="131"/>
      <c r="CJA146" s="131"/>
      <c r="CSA146" s="131"/>
      <c r="CSB146" s="131"/>
      <c r="CSJ146" s="131"/>
      <c r="CSK146" s="131"/>
      <c r="CSL146" s="131"/>
      <c r="CSM146" s="131"/>
      <c r="CSN146" s="131"/>
      <c r="CSO146" s="131"/>
      <c r="CSP146" s="131"/>
      <c r="CSQ146" s="131"/>
      <c r="CSR146" s="131"/>
      <c r="CSS146" s="131"/>
      <c r="CST146" s="131"/>
      <c r="CSU146" s="131"/>
      <c r="CSV146" s="131"/>
      <c r="CSW146" s="131"/>
      <c r="DBW146" s="131"/>
      <c r="DBX146" s="131"/>
      <c r="DCF146" s="131"/>
      <c r="DCG146" s="131"/>
      <c r="DCH146" s="131"/>
      <c r="DCI146" s="131"/>
      <c r="DCJ146" s="131"/>
      <c r="DCK146" s="131"/>
      <c r="DCL146" s="131"/>
      <c r="DCM146" s="131"/>
      <c r="DCN146" s="131"/>
      <c r="DCO146" s="131"/>
      <c r="DCP146" s="131"/>
      <c r="DCQ146" s="131"/>
      <c r="DCR146" s="131"/>
      <c r="DCS146" s="131"/>
      <c r="DLS146" s="131"/>
      <c r="DLT146" s="131"/>
      <c r="DMB146" s="131"/>
      <c r="DMC146" s="131"/>
      <c r="DMD146" s="131"/>
      <c r="DME146" s="131"/>
      <c r="DMF146" s="131"/>
      <c r="DMG146" s="131"/>
      <c r="DMH146" s="131"/>
      <c r="DMI146" s="131"/>
      <c r="DMJ146" s="131"/>
      <c r="DMK146" s="131"/>
      <c r="DML146" s="131"/>
      <c r="DMM146" s="131"/>
      <c r="DMN146" s="131"/>
      <c r="DMO146" s="131"/>
      <c r="DVO146" s="131"/>
      <c r="DVP146" s="131"/>
      <c r="DVX146" s="131"/>
      <c r="DVY146" s="131"/>
      <c r="DVZ146" s="131"/>
      <c r="DWA146" s="131"/>
      <c r="DWB146" s="131"/>
      <c r="DWC146" s="131"/>
      <c r="DWD146" s="131"/>
      <c r="DWE146" s="131"/>
      <c r="DWF146" s="131"/>
      <c r="DWG146" s="131"/>
      <c r="DWH146" s="131"/>
      <c r="DWI146" s="131"/>
      <c r="DWJ146" s="131"/>
      <c r="DWK146" s="131"/>
      <c r="EFK146" s="131"/>
      <c r="EFL146" s="131"/>
      <c r="EFT146" s="131"/>
      <c r="EFU146" s="131"/>
      <c r="EFV146" s="131"/>
      <c r="EFW146" s="131"/>
      <c r="EFX146" s="131"/>
      <c r="EFY146" s="131"/>
      <c r="EFZ146" s="131"/>
      <c r="EGA146" s="131"/>
      <c r="EGB146" s="131"/>
      <c r="EGC146" s="131"/>
      <c r="EGD146" s="131"/>
      <c r="EGE146" s="131"/>
      <c r="EGF146" s="131"/>
      <c r="EGG146" s="131"/>
      <c r="EPG146" s="131"/>
      <c r="EPH146" s="131"/>
      <c r="EPP146" s="131"/>
      <c r="EPQ146" s="131"/>
      <c r="EPR146" s="131"/>
      <c r="EPS146" s="131"/>
      <c r="EPT146" s="131"/>
      <c r="EPU146" s="131"/>
      <c r="EPV146" s="131"/>
      <c r="EPW146" s="131"/>
      <c r="EPX146" s="131"/>
      <c r="EPY146" s="131"/>
      <c r="EPZ146" s="131"/>
      <c r="EQA146" s="131"/>
      <c r="EQB146" s="131"/>
      <c r="EQC146" s="131"/>
      <c r="EZC146" s="131"/>
      <c r="EZD146" s="131"/>
      <c r="EZL146" s="131"/>
      <c r="EZM146" s="131"/>
      <c r="EZN146" s="131"/>
      <c r="EZO146" s="131"/>
      <c r="EZP146" s="131"/>
      <c r="EZQ146" s="131"/>
      <c r="EZR146" s="131"/>
      <c r="EZS146" s="131"/>
      <c r="EZT146" s="131"/>
      <c r="EZU146" s="131"/>
      <c r="EZV146" s="131"/>
      <c r="EZW146" s="131"/>
      <c r="EZX146" s="131"/>
      <c r="EZY146" s="131"/>
      <c r="FIY146" s="131"/>
      <c r="FIZ146" s="131"/>
      <c r="FJH146" s="131"/>
      <c r="FJI146" s="131"/>
      <c r="FJJ146" s="131"/>
      <c r="FJK146" s="131"/>
      <c r="FJL146" s="131"/>
      <c r="FJM146" s="131"/>
      <c r="FJN146" s="131"/>
      <c r="FJO146" s="131"/>
      <c r="FJP146" s="131"/>
      <c r="FJQ146" s="131"/>
      <c r="FJR146" s="131"/>
      <c r="FJS146" s="131"/>
      <c r="FJT146" s="131"/>
      <c r="FJU146" s="131"/>
      <c r="FSU146" s="131"/>
      <c r="FSV146" s="131"/>
      <c r="FTD146" s="131"/>
      <c r="FTE146" s="131"/>
      <c r="FTF146" s="131"/>
      <c r="FTG146" s="131"/>
      <c r="FTH146" s="131"/>
      <c r="FTI146" s="131"/>
      <c r="FTJ146" s="131"/>
      <c r="FTK146" s="131"/>
      <c r="FTL146" s="131"/>
      <c r="FTM146" s="131"/>
      <c r="FTN146" s="131"/>
      <c r="FTO146" s="131"/>
      <c r="FTP146" s="131"/>
      <c r="FTQ146" s="131"/>
      <c r="GCQ146" s="131"/>
      <c r="GCR146" s="131"/>
      <c r="GCZ146" s="131"/>
      <c r="GDA146" s="131"/>
      <c r="GDB146" s="131"/>
      <c r="GDC146" s="131"/>
      <c r="GDD146" s="131"/>
      <c r="GDE146" s="131"/>
      <c r="GDF146" s="131"/>
      <c r="GDG146" s="131"/>
      <c r="GDH146" s="131"/>
      <c r="GDI146" s="131"/>
      <c r="GDJ146" s="131"/>
      <c r="GDK146" s="131"/>
      <c r="GDL146" s="131"/>
      <c r="GDM146" s="131"/>
      <c r="GMM146" s="131"/>
      <c r="GMN146" s="131"/>
      <c r="GMV146" s="131"/>
      <c r="GMW146" s="131"/>
      <c r="GMX146" s="131"/>
      <c r="GMY146" s="131"/>
      <c r="GMZ146" s="131"/>
      <c r="GNA146" s="131"/>
      <c r="GNB146" s="131"/>
      <c r="GNC146" s="131"/>
      <c r="GND146" s="131"/>
      <c r="GNE146" s="131"/>
      <c r="GNF146" s="131"/>
      <c r="GNG146" s="131"/>
      <c r="GNH146" s="131"/>
      <c r="GNI146" s="131"/>
      <c r="GWI146" s="131"/>
      <c r="GWJ146" s="131"/>
      <c r="GWR146" s="131"/>
      <c r="GWS146" s="131"/>
      <c r="GWT146" s="131"/>
      <c r="GWU146" s="131"/>
      <c r="GWV146" s="131"/>
      <c r="GWW146" s="131"/>
      <c r="GWX146" s="131"/>
      <c r="GWY146" s="131"/>
      <c r="GWZ146" s="131"/>
      <c r="GXA146" s="131"/>
      <c r="GXB146" s="131"/>
      <c r="GXC146" s="131"/>
      <c r="GXD146" s="131"/>
      <c r="GXE146" s="131"/>
      <c r="HGE146" s="131"/>
      <c r="HGF146" s="131"/>
      <c r="HGN146" s="131"/>
      <c r="HGO146" s="131"/>
      <c r="HGP146" s="131"/>
      <c r="HGQ146" s="131"/>
      <c r="HGR146" s="131"/>
      <c r="HGS146" s="131"/>
      <c r="HGT146" s="131"/>
      <c r="HGU146" s="131"/>
      <c r="HGV146" s="131"/>
      <c r="HGW146" s="131"/>
      <c r="HGX146" s="131"/>
      <c r="HGY146" s="131"/>
      <c r="HGZ146" s="131"/>
      <c r="HHA146" s="131"/>
      <c r="HQA146" s="131"/>
      <c r="HQB146" s="131"/>
      <c r="HQJ146" s="131"/>
      <c r="HQK146" s="131"/>
      <c r="HQL146" s="131"/>
      <c r="HQM146" s="131"/>
      <c r="HQN146" s="131"/>
      <c r="HQO146" s="131"/>
      <c r="HQP146" s="131"/>
      <c r="HQQ146" s="131"/>
      <c r="HQR146" s="131"/>
      <c r="HQS146" s="131"/>
      <c r="HQT146" s="131"/>
      <c r="HQU146" s="131"/>
      <c r="HQV146" s="131"/>
      <c r="HQW146" s="131"/>
      <c r="HZW146" s="131"/>
      <c r="HZX146" s="131"/>
      <c r="IAF146" s="131"/>
      <c r="IAG146" s="131"/>
      <c r="IAH146" s="131"/>
      <c r="IAI146" s="131"/>
      <c r="IAJ146" s="131"/>
      <c r="IAK146" s="131"/>
      <c r="IAL146" s="131"/>
      <c r="IAM146" s="131"/>
      <c r="IAN146" s="131"/>
      <c r="IAO146" s="131"/>
      <c r="IAP146" s="131"/>
      <c r="IAQ146" s="131"/>
      <c r="IAR146" s="131"/>
      <c r="IAS146" s="131"/>
      <c r="IJS146" s="131"/>
      <c r="IJT146" s="131"/>
      <c r="IKB146" s="131"/>
      <c r="IKC146" s="131"/>
      <c r="IKD146" s="131"/>
      <c r="IKE146" s="131"/>
      <c r="IKF146" s="131"/>
      <c r="IKG146" s="131"/>
      <c r="IKH146" s="131"/>
      <c r="IKI146" s="131"/>
      <c r="IKJ146" s="131"/>
      <c r="IKK146" s="131"/>
      <c r="IKL146" s="131"/>
      <c r="IKM146" s="131"/>
      <c r="IKN146" s="131"/>
      <c r="IKO146" s="131"/>
      <c r="ITO146" s="131"/>
      <c r="ITP146" s="131"/>
      <c r="ITX146" s="131"/>
      <c r="ITY146" s="131"/>
      <c r="ITZ146" s="131"/>
      <c r="IUA146" s="131"/>
      <c r="IUB146" s="131"/>
      <c r="IUC146" s="131"/>
      <c r="IUD146" s="131"/>
      <c r="IUE146" s="131"/>
      <c r="IUF146" s="131"/>
      <c r="IUG146" s="131"/>
      <c r="IUH146" s="131"/>
      <c r="IUI146" s="131"/>
      <c r="IUJ146" s="131"/>
      <c r="IUK146" s="131"/>
      <c r="JDK146" s="131"/>
      <c r="JDL146" s="131"/>
      <c r="JDT146" s="131"/>
      <c r="JDU146" s="131"/>
      <c r="JDV146" s="131"/>
      <c r="JDW146" s="131"/>
      <c r="JDX146" s="131"/>
      <c r="JDY146" s="131"/>
      <c r="JDZ146" s="131"/>
      <c r="JEA146" s="131"/>
      <c r="JEB146" s="131"/>
      <c r="JEC146" s="131"/>
      <c r="JED146" s="131"/>
      <c r="JEE146" s="131"/>
      <c r="JEF146" s="131"/>
      <c r="JEG146" s="131"/>
      <c r="JNG146" s="131"/>
      <c r="JNH146" s="131"/>
      <c r="JNP146" s="131"/>
      <c r="JNQ146" s="131"/>
      <c r="JNR146" s="131"/>
      <c r="JNS146" s="131"/>
      <c r="JNT146" s="131"/>
      <c r="JNU146" s="131"/>
      <c r="JNV146" s="131"/>
      <c r="JNW146" s="131"/>
      <c r="JNX146" s="131"/>
      <c r="JNY146" s="131"/>
      <c r="JNZ146" s="131"/>
      <c r="JOA146" s="131"/>
      <c r="JOB146" s="131"/>
      <c r="JOC146" s="131"/>
      <c r="JXC146" s="131"/>
      <c r="JXD146" s="131"/>
      <c r="JXL146" s="131"/>
      <c r="JXM146" s="131"/>
      <c r="JXN146" s="131"/>
      <c r="JXO146" s="131"/>
      <c r="JXP146" s="131"/>
      <c r="JXQ146" s="131"/>
      <c r="JXR146" s="131"/>
      <c r="JXS146" s="131"/>
      <c r="JXT146" s="131"/>
      <c r="JXU146" s="131"/>
      <c r="JXV146" s="131"/>
      <c r="JXW146" s="131"/>
      <c r="JXX146" s="131"/>
      <c r="JXY146" s="131"/>
      <c r="KGY146" s="131"/>
      <c r="KGZ146" s="131"/>
      <c r="KHH146" s="131"/>
      <c r="KHI146" s="131"/>
      <c r="KHJ146" s="131"/>
      <c r="KHK146" s="131"/>
      <c r="KHL146" s="131"/>
      <c r="KHM146" s="131"/>
      <c r="KHN146" s="131"/>
      <c r="KHO146" s="131"/>
      <c r="KHP146" s="131"/>
      <c r="KHQ146" s="131"/>
      <c r="KHR146" s="131"/>
      <c r="KHS146" s="131"/>
      <c r="KHT146" s="131"/>
      <c r="KHU146" s="131"/>
      <c r="KQU146" s="131"/>
      <c r="KQV146" s="131"/>
      <c r="KRD146" s="131"/>
      <c r="KRE146" s="131"/>
      <c r="KRF146" s="131"/>
      <c r="KRG146" s="131"/>
      <c r="KRH146" s="131"/>
      <c r="KRI146" s="131"/>
      <c r="KRJ146" s="131"/>
      <c r="KRK146" s="131"/>
      <c r="KRL146" s="131"/>
      <c r="KRM146" s="131"/>
      <c r="KRN146" s="131"/>
      <c r="KRO146" s="131"/>
      <c r="KRP146" s="131"/>
      <c r="KRQ146" s="131"/>
      <c r="LAQ146" s="131"/>
      <c r="LAR146" s="131"/>
      <c r="LAZ146" s="131"/>
      <c r="LBA146" s="131"/>
      <c r="LBB146" s="131"/>
      <c r="LBC146" s="131"/>
      <c r="LBD146" s="131"/>
      <c r="LBE146" s="131"/>
      <c r="LBF146" s="131"/>
      <c r="LBG146" s="131"/>
      <c r="LBH146" s="131"/>
      <c r="LBI146" s="131"/>
      <c r="LBJ146" s="131"/>
      <c r="LBK146" s="131"/>
      <c r="LBL146" s="131"/>
      <c r="LBM146" s="131"/>
      <c r="LKM146" s="131"/>
      <c r="LKN146" s="131"/>
      <c r="LKV146" s="131"/>
      <c r="LKW146" s="131"/>
      <c r="LKX146" s="131"/>
      <c r="LKY146" s="131"/>
      <c r="LKZ146" s="131"/>
      <c r="LLA146" s="131"/>
      <c r="LLB146" s="131"/>
      <c r="LLC146" s="131"/>
      <c r="LLD146" s="131"/>
      <c r="LLE146" s="131"/>
      <c r="LLF146" s="131"/>
      <c r="LLG146" s="131"/>
      <c r="LLH146" s="131"/>
      <c r="LLI146" s="131"/>
      <c r="LUI146" s="131"/>
      <c r="LUJ146" s="131"/>
      <c r="LUR146" s="131"/>
      <c r="LUS146" s="131"/>
      <c r="LUT146" s="131"/>
      <c r="LUU146" s="131"/>
      <c r="LUV146" s="131"/>
      <c r="LUW146" s="131"/>
      <c r="LUX146" s="131"/>
      <c r="LUY146" s="131"/>
      <c r="LUZ146" s="131"/>
      <c r="LVA146" s="131"/>
      <c r="LVB146" s="131"/>
      <c r="LVC146" s="131"/>
      <c r="LVD146" s="131"/>
      <c r="LVE146" s="131"/>
      <c r="MEE146" s="131"/>
      <c r="MEF146" s="131"/>
      <c r="MEN146" s="131"/>
      <c r="MEO146" s="131"/>
      <c r="MEP146" s="131"/>
      <c r="MEQ146" s="131"/>
      <c r="MER146" s="131"/>
      <c r="MES146" s="131"/>
      <c r="MET146" s="131"/>
      <c r="MEU146" s="131"/>
      <c r="MEV146" s="131"/>
      <c r="MEW146" s="131"/>
      <c r="MEX146" s="131"/>
      <c r="MEY146" s="131"/>
      <c r="MEZ146" s="131"/>
      <c r="MFA146" s="131"/>
      <c r="MOA146" s="131"/>
      <c r="MOB146" s="131"/>
      <c r="MOJ146" s="131"/>
      <c r="MOK146" s="131"/>
      <c r="MOL146" s="131"/>
      <c r="MOM146" s="131"/>
      <c r="MON146" s="131"/>
      <c r="MOO146" s="131"/>
      <c r="MOP146" s="131"/>
      <c r="MOQ146" s="131"/>
      <c r="MOR146" s="131"/>
      <c r="MOS146" s="131"/>
      <c r="MOT146" s="131"/>
      <c r="MOU146" s="131"/>
      <c r="MOV146" s="131"/>
      <c r="MOW146" s="131"/>
      <c r="MXW146" s="131"/>
      <c r="MXX146" s="131"/>
      <c r="MYF146" s="131"/>
      <c r="MYG146" s="131"/>
      <c r="MYH146" s="131"/>
      <c r="MYI146" s="131"/>
      <c r="MYJ146" s="131"/>
      <c r="MYK146" s="131"/>
      <c r="MYL146" s="131"/>
      <c r="MYM146" s="131"/>
      <c r="MYN146" s="131"/>
      <c r="MYO146" s="131"/>
      <c r="MYP146" s="131"/>
      <c r="MYQ146" s="131"/>
      <c r="MYR146" s="131"/>
      <c r="MYS146" s="131"/>
      <c r="NHS146" s="131"/>
      <c r="NHT146" s="131"/>
      <c r="NIB146" s="131"/>
      <c r="NIC146" s="131"/>
      <c r="NID146" s="131"/>
      <c r="NIE146" s="131"/>
      <c r="NIF146" s="131"/>
      <c r="NIG146" s="131"/>
      <c r="NIH146" s="131"/>
      <c r="NII146" s="131"/>
      <c r="NIJ146" s="131"/>
      <c r="NIK146" s="131"/>
      <c r="NIL146" s="131"/>
      <c r="NIM146" s="131"/>
      <c r="NIN146" s="131"/>
      <c r="NIO146" s="131"/>
      <c r="NRO146" s="131"/>
      <c r="NRP146" s="131"/>
      <c r="NRX146" s="131"/>
      <c r="NRY146" s="131"/>
      <c r="NRZ146" s="131"/>
      <c r="NSA146" s="131"/>
      <c r="NSB146" s="131"/>
      <c r="NSC146" s="131"/>
      <c r="NSD146" s="131"/>
      <c r="NSE146" s="131"/>
      <c r="NSF146" s="131"/>
      <c r="NSG146" s="131"/>
      <c r="NSH146" s="131"/>
      <c r="NSI146" s="131"/>
      <c r="NSJ146" s="131"/>
      <c r="NSK146" s="131"/>
      <c r="OBK146" s="131"/>
      <c r="OBL146" s="131"/>
      <c r="OBT146" s="131"/>
      <c r="OBU146" s="131"/>
      <c r="OBV146" s="131"/>
      <c r="OBW146" s="131"/>
      <c r="OBX146" s="131"/>
      <c r="OBY146" s="131"/>
      <c r="OBZ146" s="131"/>
      <c r="OCA146" s="131"/>
      <c r="OCB146" s="131"/>
      <c r="OCC146" s="131"/>
      <c r="OCD146" s="131"/>
      <c r="OCE146" s="131"/>
      <c r="OCF146" s="131"/>
      <c r="OCG146" s="131"/>
      <c r="OLG146" s="131"/>
      <c r="OLH146" s="131"/>
      <c r="OLP146" s="131"/>
      <c r="OLQ146" s="131"/>
      <c r="OLR146" s="131"/>
      <c r="OLS146" s="131"/>
      <c r="OLT146" s="131"/>
      <c r="OLU146" s="131"/>
      <c r="OLV146" s="131"/>
      <c r="OLW146" s="131"/>
      <c r="OLX146" s="131"/>
      <c r="OLY146" s="131"/>
      <c r="OLZ146" s="131"/>
      <c r="OMA146" s="131"/>
      <c r="OMB146" s="131"/>
      <c r="OMC146" s="131"/>
      <c r="OVC146" s="131"/>
      <c r="OVD146" s="131"/>
      <c r="OVL146" s="131"/>
      <c r="OVM146" s="131"/>
      <c r="OVN146" s="131"/>
      <c r="OVO146" s="131"/>
      <c r="OVP146" s="131"/>
      <c r="OVQ146" s="131"/>
      <c r="OVR146" s="131"/>
      <c r="OVS146" s="131"/>
      <c r="OVT146" s="131"/>
      <c r="OVU146" s="131"/>
      <c r="OVV146" s="131"/>
      <c r="OVW146" s="131"/>
      <c r="OVX146" s="131"/>
      <c r="OVY146" s="131"/>
      <c r="PEY146" s="131"/>
      <c r="PEZ146" s="131"/>
      <c r="PFH146" s="131"/>
      <c r="PFI146" s="131"/>
      <c r="PFJ146" s="131"/>
      <c r="PFK146" s="131"/>
      <c r="PFL146" s="131"/>
      <c r="PFM146" s="131"/>
      <c r="PFN146" s="131"/>
      <c r="PFO146" s="131"/>
      <c r="PFP146" s="131"/>
      <c r="PFQ146" s="131"/>
      <c r="PFR146" s="131"/>
      <c r="PFS146" s="131"/>
      <c r="PFT146" s="131"/>
      <c r="PFU146" s="131"/>
      <c r="POU146" s="131"/>
      <c r="POV146" s="131"/>
      <c r="PPD146" s="131"/>
      <c r="PPE146" s="131"/>
      <c r="PPF146" s="131"/>
      <c r="PPG146" s="131"/>
      <c r="PPH146" s="131"/>
      <c r="PPI146" s="131"/>
      <c r="PPJ146" s="131"/>
      <c r="PPK146" s="131"/>
      <c r="PPL146" s="131"/>
      <c r="PPM146" s="131"/>
      <c r="PPN146" s="131"/>
      <c r="PPO146" s="131"/>
      <c r="PPP146" s="131"/>
      <c r="PPQ146" s="131"/>
      <c r="PYQ146" s="131"/>
      <c r="PYR146" s="131"/>
      <c r="PYZ146" s="131"/>
      <c r="PZA146" s="131"/>
      <c r="PZB146" s="131"/>
      <c r="PZC146" s="131"/>
      <c r="PZD146" s="131"/>
      <c r="PZE146" s="131"/>
      <c r="PZF146" s="131"/>
      <c r="PZG146" s="131"/>
      <c r="PZH146" s="131"/>
      <c r="PZI146" s="131"/>
      <c r="PZJ146" s="131"/>
      <c r="PZK146" s="131"/>
      <c r="PZL146" s="131"/>
      <c r="PZM146" s="131"/>
      <c r="QIM146" s="131"/>
      <c r="QIN146" s="131"/>
      <c r="QIV146" s="131"/>
      <c r="QIW146" s="131"/>
      <c r="QIX146" s="131"/>
      <c r="QIY146" s="131"/>
      <c r="QIZ146" s="131"/>
      <c r="QJA146" s="131"/>
      <c r="QJB146" s="131"/>
      <c r="QJC146" s="131"/>
      <c r="QJD146" s="131"/>
      <c r="QJE146" s="131"/>
      <c r="QJF146" s="131"/>
      <c r="QJG146" s="131"/>
      <c r="QJH146" s="131"/>
      <c r="QJI146" s="131"/>
      <c r="QSI146" s="131"/>
      <c r="QSJ146" s="131"/>
      <c r="QSR146" s="131"/>
      <c r="QSS146" s="131"/>
      <c r="QST146" s="131"/>
      <c r="QSU146" s="131"/>
      <c r="QSV146" s="131"/>
      <c r="QSW146" s="131"/>
      <c r="QSX146" s="131"/>
      <c r="QSY146" s="131"/>
      <c r="QSZ146" s="131"/>
      <c r="QTA146" s="131"/>
      <c r="QTB146" s="131"/>
      <c r="QTC146" s="131"/>
      <c r="QTD146" s="131"/>
      <c r="QTE146" s="131"/>
      <c r="RCE146" s="131"/>
      <c r="RCF146" s="131"/>
      <c r="RCN146" s="131"/>
      <c r="RCO146" s="131"/>
      <c r="RCP146" s="131"/>
      <c r="RCQ146" s="131"/>
      <c r="RCR146" s="131"/>
      <c r="RCS146" s="131"/>
      <c r="RCT146" s="131"/>
      <c r="RCU146" s="131"/>
      <c r="RCV146" s="131"/>
      <c r="RCW146" s="131"/>
      <c r="RCX146" s="131"/>
      <c r="RCY146" s="131"/>
      <c r="RCZ146" s="131"/>
      <c r="RDA146" s="131"/>
      <c r="RMA146" s="131"/>
      <c r="RMB146" s="131"/>
      <c r="RMJ146" s="131"/>
      <c r="RMK146" s="131"/>
      <c r="RML146" s="131"/>
      <c r="RMM146" s="131"/>
      <c r="RMN146" s="131"/>
      <c r="RMO146" s="131"/>
      <c r="RMP146" s="131"/>
      <c r="RMQ146" s="131"/>
      <c r="RMR146" s="131"/>
      <c r="RMS146" s="131"/>
      <c r="RMT146" s="131"/>
      <c r="RMU146" s="131"/>
      <c r="RMV146" s="131"/>
      <c r="RMW146" s="131"/>
      <c r="RVW146" s="131"/>
      <c r="RVX146" s="131"/>
      <c r="RWF146" s="131"/>
      <c r="RWG146" s="131"/>
      <c r="RWH146" s="131"/>
      <c r="RWI146" s="131"/>
      <c r="RWJ146" s="131"/>
      <c r="RWK146" s="131"/>
      <c r="RWL146" s="131"/>
      <c r="RWM146" s="131"/>
      <c r="RWN146" s="131"/>
      <c r="RWO146" s="131"/>
      <c r="RWP146" s="131"/>
      <c r="RWQ146" s="131"/>
      <c r="RWR146" s="131"/>
      <c r="RWS146" s="131"/>
      <c r="SFS146" s="131"/>
      <c r="SFT146" s="131"/>
      <c r="SGB146" s="131"/>
      <c r="SGC146" s="131"/>
      <c r="SGD146" s="131"/>
      <c r="SGE146" s="131"/>
      <c r="SGF146" s="131"/>
      <c r="SGG146" s="131"/>
      <c r="SGH146" s="131"/>
      <c r="SGI146" s="131"/>
      <c r="SGJ146" s="131"/>
      <c r="SGK146" s="131"/>
      <c r="SGL146" s="131"/>
      <c r="SGM146" s="131"/>
      <c r="SGN146" s="131"/>
      <c r="SGO146" s="131"/>
      <c r="SPO146" s="131"/>
      <c r="SPP146" s="131"/>
      <c r="SPX146" s="131"/>
      <c r="SPY146" s="131"/>
      <c r="SPZ146" s="131"/>
      <c r="SQA146" s="131"/>
      <c r="SQB146" s="131"/>
      <c r="SQC146" s="131"/>
      <c r="SQD146" s="131"/>
      <c r="SQE146" s="131"/>
      <c r="SQF146" s="131"/>
      <c r="SQG146" s="131"/>
      <c r="SQH146" s="131"/>
      <c r="SQI146" s="131"/>
      <c r="SQJ146" s="131"/>
      <c r="SQK146" s="131"/>
      <c r="SZK146" s="131"/>
      <c r="SZL146" s="131"/>
      <c r="SZT146" s="131"/>
      <c r="SZU146" s="131"/>
      <c r="SZV146" s="131"/>
      <c r="SZW146" s="131"/>
      <c r="SZX146" s="131"/>
      <c r="SZY146" s="131"/>
      <c r="SZZ146" s="131"/>
      <c r="TAA146" s="131"/>
      <c r="TAB146" s="131"/>
      <c r="TAC146" s="131"/>
      <c r="TAD146" s="131"/>
      <c r="TAE146" s="131"/>
      <c r="TAF146" s="131"/>
      <c r="TAG146" s="131"/>
      <c r="TJG146" s="131"/>
      <c r="TJH146" s="131"/>
      <c r="TJP146" s="131"/>
      <c r="TJQ146" s="131"/>
      <c r="TJR146" s="131"/>
      <c r="TJS146" s="131"/>
      <c r="TJT146" s="131"/>
      <c r="TJU146" s="131"/>
      <c r="TJV146" s="131"/>
      <c r="TJW146" s="131"/>
      <c r="TJX146" s="131"/>
      <c r="TJY146" s="131"/>
      <c r="TJZ146" s="131"/>
      <c r="TKA146" s="131"/>
      <c r="TKB146" s="131"/>
      <c r="TKC146" s="131"/>
      <c r="TTC146" s="131"/>
      <c r="TTD146" s="131"/>
      <c r="TTL146" s="131"/>
      <c r="TTM146" s="131"/>
      <c r="TTN146" s="131"/>
      <c r="TTO146" s="131"/>
      <c r="TTP146" s="131"/>
      <c r="TTQ146" s="131"/>
      <c r="TTR146" s="131"/>
      <c r="TTS146" s="131"/>
      <c r="TTT146" s="131"/>
      <c r="TTU146" s="131"/>
      <c r="TTV146" s="131"/>
      <c r="TTW146" s="131"/>
      <c r="TTX146" s="131"/>
      <c r="TTY146" s="131"/>
      <c r="UCY146" s="131"/>
      <c r="UCZ146" s="131"/>
      <c r="UDH146" s="131"/>
      <c r="UDI146" s="131"/>
      <c r="UDJ146" s="131"/>
      <c r="UDK146" s="131"/>
      <c r="UDL146" s="131"/>
      <c r="UDM146" s="131"/>
      <c r="UDN146" s="131"/>
      <c r="UDO146" s="131"/>
      <c r="UDP146" s="131"/>
      <c r="UDQ146" s="131"/>
      <c r="UDR146" s="131"/>
      <c r="UDS146" s="131"/>
      <c r="UDT146" s="131"/>
      <c r="UDU146" s="131"/>
      <c r="UMU146" s="131"/>
      <c r="UMV146" s="131"/>
      <c r="UND146" s="131"/>
      <c r="UNE146" s="131"/>
      <c r="UNF146" s="131"/>
      <c r="UNG146" s="131"/>
      <c r="UNH146" s="131"/>
      <c r="UNI146" s="131"/>
      <c r="UNJ146" s="131"/>
      <c r="UNK146" s="131"/>
      <c r="UNL146" s="131"/>
      <c r="UNM146" s="131"/>
      <c r="UNN146" s="131"/>
      <c r="UNO146" s="131"/>
      <c r="UNP146" s="131"/>
      <c r="UNQ146" s="131"/>
      <c r="UWQ146" s="131"/>
      <c r="UWR146" s="131"/>
      <c r="UWZ146" s="131"/>
      <c r="UXA146" s="131"/>
      <c r="UXB146" s="131"/>
      <c r="UXC146" s="131"/>
      <c r="UXD146" s="131"/>
      <c r="UXE146" s="131"/>
      <c r="UXF146" s="131"/>
      <c r="UXG146" s="131"/>
      <c r="UXH146" s="131"/>
      <c r="UXI146" s="131"/>
      <c r="UXJ146" s="131"/>
      <c r="UXK146" s="131"/>
      <c r="UXL146" s="131"/>
      <c r="UXM146" s="131"/>
      <c r="VGM146" s="131"/>
      <c r="VGN146" s="131"/>
      <c r="VGV146" s="131"/>
      <c r="VGW146" s="131"/>
      <c r="VGX146" s="131"/>
      <c r="VGY146" s="131"/>
      <c r="VGZ146" s="131"/>
      <c r="VHA146" s="131"/>
      <c r="VHB146" s="131"/>
      <c r="VHC146" s="131"/>
      <c r="VHD146" s="131"/>
      <c r="VHE146" s="131"/>
      <c r="VHF146" s="131"/>
      <c r="VHG146" s="131"/>
      <c r="VHH146" s="131"/>
      <c r="VHI146" s="131"/>
      <c r="VQI146" s="131"/>
      <c r="VQJ146" s="131"/>
      <c r="VQR146" s="131"/>
      <c r="VQS146" s="131"/>
      <c r="VQT146" s="131"/>
      <c r="VQU146" s="131"/>
      <c r="VQV146" s="131"/>
      <c r="VQW146" s="131"/>
      <c r="VQX146" s="131"/>
      <c r="VQY146" s="131"/>
      <c r="VQZ146" s="131"/>
      <c r="VRA146" s="131"/>
      <c r="VRB146" s="131"/>
      <c r="VRC146" s="131"/>
      <c r="VRD146" s="131"/>
      <c r="VRE146" s="131"/>
      <c r="WAE146" s="131"/>
      <c r="WAF146" s="131"/>
      <c r="WAN146" s="131"/>
      <c r="WAO146" s="131"/>
      <c r="WAP146" s="131"/>
      <c r="WAQ146" s="131"/>
      <c r="WAR146" s="131"/>
      <c r="WAS146" s="131"/>
      <c r="WAT146" s="131"/>
      <c r="WAU146" s="131"/>
      <c r="WAV146" s="131"/>
      <c r="WAW146" s="131"/>
      <c r="WAX146" s="131"/>
      <c r="WAY146" s="131"/>
      <c r="WAZ146" s="131"/>
      <c r="WBA146" s="131"/>
      <c r="WKA146" s="131"/>
      <c r="WKB146" s="131"/>
      <c r="WKJ146" s="131"/>
      <c r="WKK146" s="131"/>
      <c r="WKL146" s="131"/>
      <c r="WKM146" s="131"/>
      <c r="WKN146" s="131"/>
      <c r="WKO146" s="131"/>
      <c r="WKP146" s="131"/>
      <c r="WKQ146" s="131"/>
      <c r="WKR146" s="131"/>
      <c r="WKS146" s="131"/>
      <c r="WKT146" s="131"/>
      <c r="WKU146" s="131"/>
      <c r="WKV146" s="131"/>
      <c r="WKW146" s="131"/>
      <c r="WTW146" s="131"/>
      <c r="WTX146" s="131"/>
      <c r="WUF146" s="131"/>
      <c r="WUG146" s="131"/>
      <c r="WUH146" s="131"/>
      <c r="WUI146" s="131"/>
      <c r="WUJ146" s="131"/>
      <c r="WUK146" s="131"/>
      <c r="WUL146" s="131"/>
      <c r="WUM146" s="131"/>
      <c r="WUN146" s="131"/>
      <c r="WUO146" s="131"/>
      <c r="WUP146" s="131"/>
      <c r="WUQ146" s="131"/>
      <c r="WUR146" s="131"/>
      <c r="WUS146" s="131"/>
    </row>
    <row r="147" spans="1:1009 1243:2033 2267:3057 3291:4081 4315:5105 5339:6129 6363:7153 7387:8177 8411:9201 9435:10225 10459:11249 11483:12273 12507:13297 13531:14321 14555:15345 15579:16113" s="281" customFormat="1" outlineLevel="1">
      <c r="A147" s="138">
        <v>3</v>
      </c>
      <c r="B147" s="292" t="s">
        <v>139</v>
      </c>
      <c r="C147" s="238">
        <v>0</v>
      </c>
      <c r="D147" s="217">
        <v>4934</v>
      </c>
      <c r="E147" s="217">
        <v>4707</v>
      </c>
      <c r="F147" s="217">
        <v>227</v>
      </c>
      <c r="G147" s="245">
        <v>0</v>
      </c>
      <c r="H147" s="229">
        <f t="shared" si="7"/>
        <v>0</v>
      </c>
      <c r="I147" s="254">
        <f t="shared" ref="I147:J147" si="8">SUM(I148:I149)</f>
        <v>0</v>
      </c>
      <c r="J147" s="254">
        <f t="shared" si="8"/>
        <v>0</v>
      </c>
      <c r="K147" s="254">
        <f>SUM(K148:K149)</f>
        <v>0</v>
      </c>
      <c r="L147" s="254"/>
      <c r="M147" s="248"/>
      <c r="HK147" s="131"/>
      <c r="HL147" s="131"/>
      <c r="HT147" s="131"/>
      <c r="HU147" s="131"/>
      <c r="HV147" s="131"/>
      <c r="HW147" s="131"/>
      <c r="HX147" s="131"/>
      <c r="HY147" s="131"/>
      <c r="HZ147" s="131"/>
      <c r="IA147" s="131"/>
      <c r="IB147" s="131"/>
      <c r="IC147" s="131"/>
      <c r="ID147" s="131"/>
      <c r="IE147" s="131"/>
      <c r="IF147" s="131"/>
      <c r="IG147" s="131"/>
      <c r="RG147" s="131"/>
      <c r="RH147" s="131"/>
      <c r="RP147" s="131"/>
      <c r="RQ147" s="131"/>
      <c r="RR147" s="131"/>
      <c r="RS147" s="131"/>
      <c r="RT147" s="131"/>
      <c r="RU147" s="131"/>
      <c r="RV147" s="131"/>
      <c r="RW147" s="131"/>
      <c r="RX147" s="131"/>
      <c r="RY147" s="131"/>
      <c r="RZ147" s="131"/>
      <c r="SA147" s="131"/>
      <c r="SB147" s="131"/>
      <c r="SC147" s="131"/>
      <c r="ABC147" s="131"/>
      <c r="ABD147" s="131"/>
      <c r="ABL147" s="131"/>
      <c r="ABM147" s="131"/>
      <c r="ABN147" s="131"/>
      <c r="ABO147" s="131"/>
      <c r="ABP147" s="131"/>
      <c r="ABQ147" s="131"/>
      <c r="ABR147" s="131"/>
      <c r="ABS147" s="131"/>
      <c r="ABT147" s="131"/>
      <c r="ABU147" s="131"/>
      <c r="ABV147" s="131"/>
      <c r="ABW147" s="131"/>
      <c r="ABX147" s="131"/>
      <c r="ABY147" s="131"/>
      <c r="AKY147" s="131"/>
      <c r="AKZ147" s="131"/>
      <c r="ALH147" s="131"/>
      <c r="ALI147" s="131"/>
      <c r="ALJ147" s="131"/>
      <c r="ALK147" s="131"/>
      <c r="ALL147" s="131"/>
      <c r="ALM147" s="131"/>
      <c r="ALN147" s="131"/>
      <c r="ALO147" s="131"/>
      <c r="ALP147" s="131"/>
      <c r="ALQ147" s="131"/>
      <c r="ALR147" s="131"/>
      <c r="ALS147" s="131"/>
      <c r="ALT147" s="131"/>
      <c r="ALU147" s="131"/>
      <c r="AUU147" s="131"/>
      <c r="AUV147" s="131"/>
      <c r="AVD147" s="131"/>
      <c r="AVE147" s="131"/>
      <c r="AVF147" s="131"/>
      <c r="AVG147" s="131"/>
      <c r="AVH147" s="131"/>
      <c r="AVI147" s="131"/>
      <c r="AVJ147" s="131"/>
      <c r="AVK147" s="131"/>
      <c r="AVL147" s="131"/>
      <c r="AVM147" s="131"/>
      <c r="AVN147" s="131"/>
      <c r="AVO147" s="131"/>
      <c r="AVP147" s="131"/>
      <c r="AVQ147" s="131"/>
      <c r="BEQ147" s="131"/>
      <c r="BER147" s="131"/>
      <c r="BEZ147" s="131"/>
      <c r="BFA147" s="131"/>
      <c r="BFB147" s="131"/>
      <c r="BFC147" s="131"/>
      <c r="BFD147" s="131"/>
      <c r="BFE147" s="131"/>
      <c r="BFF147" s="131"/>
      <c r="BFG147" s="131"/>
      <c r="BFH147" s="131"/>
      <c r="BFI147" s="131"/>
      <c r="BFJ147" s="131"/>
      <c r="BFK147" s="131"/>
      <c r="BFL147" s="131"/>
      <c r="BFM147" s="131"/>
      <c r="BOM147" s="131"/>
      <c r="BON147" s="131"/>
      <c r="BOV147" s="131"/>
      <c r="BOW147" s="131"/>
      <c r="BOX147" s="131"/>
      <c r="BOY147" s="131"/>
      <c r="BOZ147" s="131"/>
      <c r="BPA147" s="131"/>
      <c r="BPB147" s="131"/>
      <c r="BPC147" s="131"/>
      <c r="BPD147" s="131"/>
      <c r="BPE147" s="131"/>
      <c r="BPF147" s="131"/>
      <c r="BPG147" s="131"/>
      <c r="BPH147" s="131"/>
      <c r="BPI147" s="131"/>
      <c r="BYI147" s="131"/>
      <c r="BYJ147" s="131"/>
      <c r="BYR147" s="131"/>
      <c r="BYS147" s="131"/>
      <c r="BYT147" s="131"/>
      <c r="BYU147" s="131"/>
      <c r="BYV147" s="131"/>
      <c r="BYW147" s="131"/>
      <c r="BYX147" s="131"/>
      <c r="BYY147" s="131"/>
      <c r="BYZ147" s="131"/>
      <c r="BZA147" s="131"/>
      <c r="BZB147" s="131"/>
      <c r="BZC147" s="131"/>
      <c r="BZD147" s="131"/>
      <c r="BZE147" s="131"/>
      <c r="CIE147" s="131"/>
      <c r="CIF147" s="131"/>
      <c r="CIN147" s="131"/>
      <c r="CIO147" s="131"/>
      <c r="CIP147" s="131"/>
      <c r="CIQ147" s="131"/>
      <c r="CIR147" s="131"/>
      <c r="CIS147" s="131"/>
      <c r="CIT147" s="131"/>
      <c r="CIU147" s="131"/>
      <c r="CIV147" s="131"/>
      <c r="CIW147" s="131"/>
      <c r="CIX147" s="131"/>
      <c r="CIY147" s="131"/>
      <c r="CIZ147" s="131"/>
      <c r="CJA147" s="131"/>
      <c r="CSA147" s="131"/>
      <c r="CSB147" s="131"/>
      <c r="CSJ147" s="131"/>
      <c r="CSK147" s="131"/>
      <c r="CSL147" s="131"/>
      <c r="CSM147" s="131"/>
      <c r="CSN147" s="131"/>
      <c r="CSO147" s="131"/>
      <c r="CSP147" s="131"/>
      <c r="CSQ147" s="131"/>
      <c r="CSR147" s="131"/>
      <c r="CSS147" s="131"/>
      <c r="CST147" s="131"/>
      <c r="CSU147" s="131"/>
      <c r="CSV147" s="131"/>
      <c r="CSW147" s="131"/>
      <c r="DBW147" s="131"/>
      <c r="DBX147" s="131"/>
      <c r="DCF147" s="131"/>
      <c r="DCG147" s="131"/>
      <c r="DCH147" s="131"/>
      <c r="DCI147" s="131"/>
      <c r="DCJ147" s="131"/>
      <c r="DCK147" s="131"/>
      <c r="DCL147" s="131"/>
      <c r="DCM147" s="131"/>
      <c r="DCN147" s="131"/>
      <c r="DCO147" s="131"/>
      <c r="DCP147" s="131"/>
      <c r="DCQ147" s="131"/>
      <c r="DCR147" s="131"/>
      <c r="DCS147" s="131"/>
      <c r="DLS147" s="131"/>
      <c r="DLT147" s="131"/>
      <c r="DMB147" s="131"/>
      <c r="DMC147" s="131"/>
      <c r="DMD147" s="131"/>
      <c r="DME147" s="131"/>
      <c r="DMF147" s="131"/>
      <c r="DMG147" s="131"/>
      <c r="DMH147" s="131"/>
      <c r="DMI147" s="131"/>
      <c r="DMJ147" s="131"/>
      <c r="DMK147" s="131"/>
      <c r="DML147" s="131"/>
      <c r="DMM147" s="131"/>
      <c r="DMN147" s="131"/>
      <c r="DMO147" s="131"/>
      <c r="DVO147" s="131"/>
      <c r="DVP147" s="131"/>
      <c r="DVX147" s="131"/>
      <c r="DVY147" s="131"/>
      <c r="DVZ147" s="131"/>
      <c r="DWA147" s="131"/>
      <c r="DWB147" s="131"/>
      <c r="DWC147" s="131"/>
      <c r="DWD147" s="131"/>
      <c r="DWE147" s="131"/>
      <c r="DWF147" s="131"/>
      <c r="DWG147" s="131"/>
      <c r="DWH147" s="131"/>
      <c r="DWI147" s="131"/>
      <c r="DWJ147" s="131"/>
      <c r="DWK147" s="131"/>
      <c r="EFK147" s="131"/>
      <c r="EFL147" s="131"/>
      <c r="EFT147" s="131"/>
      <c r="EFU147" s="131"/>
      <c r="EFV147" s="131"/>
      <c r="EFW147" s="131"/>
      <c r="EFX147" s="131"/>
      <c r="EFY147" s="131"/>
      <c r="EFZ147" s="131"/>
      <c r="EGA147" s="131"/>
      <c r="EGB147" s="131"/>
      <c r="EGC147" s="131"/>
      <c r="EGD147" s="131"/>
      <c r="EGE147" s="131"/>
      <c r="EGF147" s="131"/>
      <c r="EGG147" s="131"/>
      <c r="EPG147" s="131"/>
      <c r="EPH147" s="131"/>
      <c r="EPP147" s="131"/>
      <c r="EPQ147" s="131"/>
      <c r="EPR147" s="131"/>
      <c r="EPS147" s="131"/>
      <c r="EPT147" s="131"/>
      <c r="EPU147" s="131"/>
      <c r="EPV147" s="131"/>
      <c r="EPW147" s="131"/>
      <c r="EPX147" s="131"/>
      <c r="EPY147" s="131"/>
      <c r="EPZ147" s="131"/>
      <c r="EQA147" s="131"/>
      <c r="EQB147" s="131"/>
      <c r="EQC147" s="131"/>
      <c r="EZC147" s="131"/>
      <c r="EZD147" s="131"/>
      <c r="EZL147" s="131"/>
      <c r="EZM147" s="131"/>
      <c r="EZN147" s="131"/>
      <c r="EZO147" s="131"/>
      <c r="EZP147" s="131"/>
      <c r="EZQ147" s="131"/>
      <c r="EZR147" s="131"/>
      <c r="EZS147" s="131"/>
      <c r="EZT147" s="131"/>
      <c r="EZU147" s="131"/>
      <c r="EZV147" s="131"/>
      <c r="EZW147" s="131"/>
      <c r="EZX147" s="131"/>
      <c r="EZY147" s="131"/>
      <c r="FIY147" s="131"/>
      <c r="FIZ147" s="131"/>
      <c r="FJH147" s="131"/>
      <c r="FJI147" s="131"/>
      <c r="FJJ147" s="131"/>
      <c r="FJK147" s="131"/>
      <c r="FJL147" s="131"/>
      <c r="FJM147" s="131"/>
      <c r="FJN147" s="131"/>
      <c r="FJO147" s="131"/>
      <c r="FJP147" s="131"/>
      <c r="FJQ147" s="131"/>
      <c r="FJR147" s="131"/>
      <c r="FJS147" s="131"/>
      <c r="FJT147" s="131"/>
      <c r="FJU147" s="131"/>
      <c r="FSU147" s="131"/>
      <c r="FSV147" s="131"/>
      <c r="FTD147" s="131"/>
      <c r="FTE147" s="131"/>
      <c r="FTF147" s="131"/>
      <c r="FTG147" s="131"/>
      <c r="FTH147" s="131"/>
      <c r="FTI147" s="131"/>
      <c r="FTJ147" s="131"/>
      <c r="FTK147" s="131"/>
      <c r="FTL147" s="131"/>
      <c r="FTM147" s="131"/>
      <c r="FTN147" s="131"/>
      <c r="FTO147" s="131"/>
      <c r="FTP147" s="131"/>
      <c r="FTQ147" s="131"/>
      <c r="GCQ147" s="131"/>
      <c r="GCR147" s="131"/>
      <c r="GCZ147" s="131"/>
      <c r="GDA147" s="131"/>
      <c r="GDB147" s="131"/>
      <c r="GDC147" s="131"/>
      <c r="GDD147" s="131"/>
      <c r="GDE147" s="131"/>
      <c r="GDF147" s="131"/>
      <c r="GDG147" s="131"/>
      <c r="GDH147" s="131"/>
      <c r="GDI147" s="131"/>
      <c r="GDJ147" s="131"/>
      <c r="GDK147" s="131"/>
      <c r="GDL147" s="131"/>
      <c r="GDM147" s="131"/>
      <c r="GMM147" s="131"/>
      <c r="GMN147" s="131"/>
      <c r="GMV147" s="131"/>
      <c r="GMW147" s="131"/>
      <c r="GMX147" s="131"/>
      <c r="GMY147" s="131"/>
      <c r="GMZ147" s="131"/>
      <c r="GNA147" s="131"/>
      <c r="GNB147" s="131"/>
      <c r="GNC147" s="131"/>
      <c r="GND147" s="131"/>
      <c r="GNE147" s="131"/>
      <c r="GNF147" s="131"/>
      <c r="GNG147" s="131"/>
      <c r="GNH147" s="131"/>
      <c r="GNI147" s="131"/>
      <c r="GWI147" s="131"/>
      <c r="GWJ147" s="131"/>
      <c r="GWR147" s="131"/>
      <c r="GWS147" s="131"/>
      <c r="GWT147" s="131"/>
      <c r="GWU147" s="131"/>
      <c r="GWV147" s="131"/>
      <c r="GWW147" s="131"/>
      <c r="GWX147" s="131"/>
      <c r="GWY147" s="131"/>
      <c r="GWZ147" s="131"/>
      <c r="GXA147" s="131"/>
      <c r="GXB147" s="131"/>
      <c r="GXC147" s="131"/>
      <c r="GXD147" s="131"/>
      <c r="GXE147" s="131"/>
      <c r="HGE147" s="131"/>
      <c r="HGF147" s="131"/>
      <c r="HGN147" s="131"/>
      <c r="HGO147" s="131"/>
      <c r="HGP147" s="131"/>
      <c r="HGQ147" s="131"/>
      <c r="HGR147" s="131"/>
      <c r="HGS147" s="131"/>
      <c r="HGT147" s="131"/>
      <c r="HGU147" s="131"/>
      <c r="HGV147" s="131"/>
      <c r="HGW147" s="131"/>
      <c r="HGX147" s="131"/>
      <c r="HGY147" s="131"/>
      <c r="HGZ147" s="131"/>
      <c r="HHA147" s="131"/>
      <c r="HQA147" s="131"/>
      <c r="HQB147" s="131"/>
      <c r="HQJ147" s="131"/>
      <c r="HQK147" s="131"/>
      <c r="HQL147" s="131"/>
      <c r="HQM147" s="131"/>
      <c r="HQN147" s="131"/>
      <c r="HQO147" s="131"/>
      <c r="HQP147" s="131"/>
      <c r="HQQ147" s="131"/>
      <c r="HQR147" s="131"/>
      <c r="HQS147" s="131"/>
      <c r="HQT147" s="131"/>
      <c r="HQU147" s="131"/>
      <c r="HQV147" s="131"/>
      <c r="HQW147" s="131"/>
      <c r="HZW147" s="131"/>
      <c r="HZX147" s="131"/>
      <c r="IAF147" s="131"/>
      <c r="IAG147" s="131"/>
      <c r="IAH147" s="131"/>
      <c r="IAI147" s="131"/>
      <c r="IAJ147" s="131"/>
      <c r="IAK147" s="131"/>
      <c r="IAL147" s="131"/>
      <c r="IAM147" s="131"/>
      <c r="IAN147" s="131"/>
      <c r="IAO147" s="131"/>
      <c r="IAP147" s="131"/>
      <c r="IAQ147" s="131"/>
      <c r="IAR147" s="131"/>
      <c r="IAS147" s="131"/>
      <c r="IJS147" s="131"/>
      <c r="IJT147" s="131"/>
      <c r="IKB147" s="131"/>
      <c r="IKC147" s="131"/>
      <c r="IKD147" s="131"/>
      <c r="IKE147" s="131"/>
      <c r="IKF147" s="131"/>
      <c r="IKG147" s="131"/>
      <c r="IKH147" s="131"/>
      <c r="IKI147" s="131"/>
      <c r="IKJ147" s="131"/>
      <c r="IKK147" s="131"/>
      <c r="IKL147" s="131"/>
      <c r="IKM147" s="131"/>
      <c r="IKN147" s="131"/>
      <c r="IKO147" s="131"/>
      <c r="ITO147" s="131"/>
      <c r="ITP147" s="131"/>
      <c r="ITX147" s="131"/>
      <c r="ITY147" s="131"/>
      <c r="ITZ147" s="131"/>
      <c r="IUA147" s="131"/>
      <c r="IUB147" s="131"/>
      <c r="IUC147" s="131"/>
      <c r="IUD147" s="131"/>
      <c r="IUE147" s="131"/>
      <c r="IUF147" s="131"/>
      <c r="IUG147" s="131"/>
      <c r="IUH147" s="131"/>
      <c r="IUI147" s="131"/>
      <c r="IUJ147" s="131"/>
      <c r="IUK147" s="131"/>
      <c r="JDK147" s="131"/>
      <c r="JDL147" s="131"/>
      <c r="JDT147" s="131"/>
      <c r="JDU147" s="131"/>
      <c r="JDV147" s="131"/>
      <c r="JDW147" s="131"/>
      <c r="JDX147" s="131"/>
      <c r="JDY147" s="131"/>
      <c r="JDZ147" s="131"/>
      <c r="JEA147" s="131"/>
      <c r="JEB147" s="131"/>
      <c r="JEC147" s="131"/>
      <c r="JED147" s="131"/>
      <c r="JEE147" s="131"/>
      <c r="JEF147" s="131"/>
      <c r="JEG147" s="131"/>
      <c r="JNG147" s="131"/>
      <c r="JNH147" s="131"/>
      <c r="JNP147" s="131"/>
      <c r="JNQ147" s="131"/>
      <c r="JNR147" s="131"/>
      <c r="JNS147" s="131"/>
      <c r="JNT147" s="131"/>
      <c r="JNU147" s="131"/>
      <c r="JNV147" s="131"/>
      <c r="JNW147" s="131"/>
      <c r="JNX147" s="131"/>
      <c r="JNY147" s="131"/>
      <c r="JNZ147" s="131"/>
      <c r="JOA147" s="131"/>
      <c r="JOB147" s="131"/>
      <c r="JOC147" s="131"/>
      <c r="JXC147" s="131"/>
      <c r="JXD147" s="131"/>
      <c r="JXL147" s="131"/>
      <c r="JXM147" s="131"/>
      <c r="JXN147" s="131"/>
      <c r="JXO147" s="131"/>
      <c r="JXP147" s="131"/>
      <c r="JXQ147" s="131"/>
      <c r="JXR147" s="131"/>
      <c r="JXS147" s="131"/>
      <c r="JXT147" s="131"/>
      <c r="JXU147" s="131"/>
      <c r="JXV147" s="131"/>
      <c r="JXW147" s="131"/>
      <c r="JXX147" s="131"/>
      <c r="JXY147" s="131"/>
      <c r="KGY147" s="131"/>
      <c r="KGZ147" s="131"/>
      <c r="KHH147" s="131"/>
      <c r="KHI147" s="131"/>
      <c r="KHJ147" s="131"/>
      <c r="KHK147" s="131"/>
      <c r="KHL147" s="131"/>
      <c r="KHM147" s="131"/>
      <c r="KHN147" s="131"/>
      <c r="KHO147" s="131"/>
      <c r="KHP147" s="131"/>
      <c r="KHQ147" s="131"/>
      <c r="KHR147" s="131"/>
      <c r="KHS147" s="131"/>
      <c r="KHT147" s="131"/>
      <c r="KHU147" s="131"/>
      <c r="KQU147" s="131"/>
      <c r="KQV147" s="131"/>
      <c r="KRD147" s="131"/>
      <c r="KRE147" s="131"/>
      <c r="KRF147" s="131"/>
      <c r="KRG147" s="131"/>
      <c r="KRH147" s="131"/>
      <c r="KRI147" s="131"/>
      <c r="KRJ147" s="131"/>
      <c r="KRK147" s="131"/>
      <c r="KRL147" s="131"/>
      <c r="KRM147" s="131"/>
      <c r="KRN147" s="131"/>
      <c r="KRO147" s="131"/>
      <c r="KRP147" s="131"/>
      <c r="KRQ147" s="131"/>
      <c r="LAQ147" s="131"/>
      <c r="LAR147" s="131"/>
      <c r="LAZ147" s="131"/>
      <c r="LBA147" s="131"/>
      <c r="LBB147" s="131"/>
      <c r="LBC147" s="131"/>
      <c r="LBD147" s="131"/>
      <c r="LBE147" s="131"/>
      <c r="LBF147" s="131"/>
      <c r="LBG147" s="131"/>
      <c r="LBH147" s="131"/>
      <c r="LBI147" s="131"/>
      <c r="LBJ147" s="131"/>
      <c r="LBK147" s="131"/>
      <c r="LBL147" s="131"/>
      <c r="LBM147" s="131"/>
      <c r="LKM147" s="131"/>
      <c r="LKN147" s="131"/>
      <c r="LKV147" s="131"/>
      <c r="LKW147" s="131"/>
      <c r="LKX147" s="131"/>
      <c r="LKY147" s="131"/>
      <c r="LKZ147" s="131"/>
      <c r="LLA147" s="131"/>
      <c r="LLB147" s="131"/>
      <c r="LLC147" s="131"/>
      <c r="LLD147" s="131"/>
      <c r="LLE147" s="131"/>
      <c r="LLF147" s="131"/>
      <c r="LLG147" s="131"/>
      <c r="LLH147" s="131"/>
      <c r="LLI147" s="131"/>
      <c r="LUI147" s="131"/>
      <c r="LUJ147" s="131"/>
      <c r="LUR147" s="131"/>
      <c r="LUS147" s="131"/>
      <c r="LUT147" s="131"/>
      <c r="LUU147" s="131"/>
      <c r="LUV147" s="131"/>
      <c r="LUW147" s="131"/>
      <c r="LUX147" s="131"/>
      <c r="LUY147" s="131"/>
      <c r="LUZ147" s="131"/>
      <c r="LVA147" s="131"/>
      <c r="LVB147" s="131"/>
      <c r="LVC147" s="131"/>
      <c r="LVD147" s="131"/>
      <c r="LVE147" s="131"/>
      <c r="MEE147" s="131"/>
      <c r="MEF147" s="131"/>
      <c r="MEN147" s="131"/>
      <c r="MEO147" s="131"/>
      <c r="MEP147" s="131"/>
      <c r="MEQ147" s="131"/>
      <c r="MER147" s="131"/>
      <c r="MES147" s="131"/>
      <c r="MET147" s="131"/>
      <c r="MEU147" s="131"/>
      <c r="MEV147" s="131"/>
      <c r="MEW147" s="131"/>
      <c r="MEX147" s="131"/>
      <c r="MEY147" s="131"/>
      <c r="MEZ147" s="131"/>
      <c r="MFA147" s="131"/>
      <c r="MOA147" s="131"/>
      <c r="MOB147" s="131"/>
      <c r="MOJ147" s="131"/>
      <c r="MOK147" s="131"/>
      <c r="MOL147" s="131"/>
      <c r="MOM147" s="131"/>
      <c r="MON147" s="131"/>
      <c r="MOO147" s="131"/>
      <c r="MOP147" s="131"/>
      <c r="MOQ147" s="131"/>
      <c r="MOR147" s="131"/>
      <c r="MOS147" s="131"/>
      <c r="MOT147" s="131"/>
      <c r="MOU147" s="131"/>
      <c r="MOV147" s="131"/>
      <c r="MOW147" s="131"/>
      <c r="MXW147" s="131"/>
      <c r="MXX147" s="131"/>
      <c r="MYF147" s="131"/>
      <c r="MYG147" s="131"/>
      <c r="MYH147" s="131"/>
      <c r="MYI147" s="131"/>
      <c r="MYJ147" s="131"/>
      <c r="MYK147" s="131"/>
      <c r="MYL147" s="131"/>
      <c r="MYM147" s="131"/>
      <c r="MYN147" s="131"/>
      <c r="MYO147" s="131"/>
      <c r="MYP147" s="131"/>
      <c r="MYQ147" s="131"/>
      <c r="MYR147" s="131"/>
      <c r="MYS147" s="131"/>
      <c r="NHS147" s="131"/>
      <c r="NHT147" s="131"/>
      <c r="NIB147" s="131"/>
      <c r="NIC147" s="131"/>
      <c r="NID147" s="131"/>
      <c r="NIE147" s="131"/>
      <c r="NIF147" s="131"/>
      <c r="NIG147" s="131"/>
      <c r="NIH147" s="131"/>
      <c r="NII147" s="131"/>
      <c r="NIJ147" s="131"/>
      <c r="NIK147" s="131"/>
      <c r="NIL147" s="131"/>
      <c r="NIM147" s="131"/>
      <c r="NIN147" s="131"/>
      <c r="NIO147" s="131"/>
      <c r="NRO147" s="131"/>
      <c r="NRP147" s="131"/>
      <c r="NRX147" s="131"/>
      <c r="NRY147" s="131"/>
      <c r="NRZ147" s="131"/>
      <c r="NSA147" s="131"/>
      <c r="NSB147" s="131"/>
      <c r="NSC147" s="131"/>
      <c r="NSD147" s="131"/>
      <c r="NSE147" s="131"/>
      <c r="NSF147" s="131"/>
      <c r="NSG147" s="131"/>
      <c r="NSH147" s="131"/>
      <c r="NSI147" s="131"/>
      <c r="NSJ147" s="131"/>
      <c r="NSK147" s="131"/>
      <c r="OBK147" s="131"/>
      <c r="OBL147" s="131"/>
      <c r="OBT147" s="131"/>
      <c r="OBU147" s="131"/>
      <c r="OBV147" s="131"/>
      <c r="OBW147" s="131"/>
      <c r="OBX147" s="131"/>
      <c r="OBY147" s="131"/>
      <c r="OBZ147" s="131"/>
      <c r="OCA147" s="131"/>
      <c r="OCB147" s="131"/>
      <c r="OCC147" s="131"/>
      <c r="OCD147" s="131"/>
      <c r="OCE147" s="131"/>
      <c r="OCF147" s="131"/>
      <c r="OCG147" s="131"/>
      <c r="OLG147" s="131"/>
      <c r="OLH147" s="131"/>
      <c r="OLP147" s="131"/>
      <c r="OLQ147" s="131"/>
      <c r="OLR147" s="131"/>
      <c r="OLS147" s="131"/>
      <c r="OLT147" s="131"/>
      <c r="OLU147" s="131"/>
      <c r="OLV147" s="131"/>
      <c r="OLW147" s="131"/>
      <c r="OLX147" s="131"/>
      <c r="OLY147" s="131"/>
      <c r="OLZ147" s="131"/>
      <c r="OMA147" s="131"/>
      <c r="OMB147" s="131"/>
      <c r="OMC147" s="131"/>
      <c r="OVC147" s="131"/>
      <c r="OVD147" s="131"/>
      <c r="OVL147" s="131"/>
      <c r="OVM147" s="131"/>
      <c r="OVN147" s="131"/>
      <c r="OVO147" s="131"/>
      <c r="OVP147" s="131"/>
      <c r="OVQ147" s="131"/>
      <c r="OVR147" s="131"/>
      <c r="OVS147" s="131"/>
      <c r="OVT147" s="131"/>
      <c r="OVU147" s="131"/>
      <c r="OVV147" s="131"/>
      <c r="OVW147" s="131"/>
      <c r="OVX147" s="131"/>
      <c r="OVY147" s="131"/>
      <c r="PEY147" s="131"/>
      <c r="PEZ147" s="131"/>
      <c r="PFH147" s="131"/>
      <c r="PFI147" s="131"/>
      <c r="PFJ147" s="131"/>
      <c r="PFK147" s="131"/>
      <c r="PFL147" s="131"/>
      <c r="PFM147" s="131"/>
      <c r="PFN147" s="131"/>
      <c r="PFO147" s="131"/>
      <c r="PFP147" s="131"/>
      <c r="PFQ147" s="131"/>
      <c r="PFR147" s="131"/>
      <c r="PFS147" s="131"/>
      <c r="PFT147" s="131"/>
      <c r="PFU147" s="131"/>
      <c r="POU147" s="131"/>
      <c r="POV147" s="131"/>
      <c r="PPD147" s="131"/>
      <c r="PPE147" s="131"/>
      <c r="PPF147" s="131"/>
      <c r="PPG147" s="131"/>
      <c r="PPH147" s="131"/>
      <c r="PPI147" s="131"/>
      <c r="PPJ147" s="131"/>
      <c r="PPK147" s="131"/>
      <c r="PPL147" s="131"/>
      <c r="PPM147" s="131"/>
      <c r="PPN147" s="131"/>
      <c r="PPO147" s="131"/>
      <c r="PPP147" s="131"/>
      <c r="PPQ147" s="131"/>
      <c r="PYQ147" s="131"/>
      <c r="PYR147" s="131"/>
      <c r="PYZ147" s="131"/>
      <c r="PZA147" s="131"/>
      <c r="PZB147" s="131"/>
      <c r="PZC147" s="131"/>
      <c r="PZD147" s="131"/>
      <c r="PZE147" s="131"/>
      <c r="PZF147" s="131"/>
      <c r="PZG147" s="131"/>
      <c r="PZH147" s="131"/>
      <c r="PZI147" s="131"/>
      <c r="PZJ147" s="131"/>
      <c r="PZK147" s="131"/>
      <c r="PZL147" s="131"/>
      <c r="PZM147" s="131"/>
      <c r="QIM147" s="131"/>
      <c r="QIN147" s="131"/>
      <c r="QIV147" s="131"/>
      <c r="QIW147" s="131"/>
      <c r="QIX147" s="131"/>
      <c r="QIY147" s="131"/>
      <c r="QIZ147" s="131"/>
      <c r="QJA147" s="131"/>
      <c r="QJB147" s="131"/>
      <c r="QJC147" s="131"/>
      <c r="QJD147" s="131"/>
      <c r="QJE147" s="131"/>
      <c r="QJF147" s="131"/>
      <c r="QJG147" s="131"/>
      <c r="QJH147" s="131"/>
      <c r="QJI147" s="131"/>
      <c r="QSI147" s="131"/>
      <c r="QSJ147" s="131"/>
      <c r="QSR147" s="131"/>
      <c r="QSS147" s="131"/>
      <c r="QST147" s="131"/>
      <c r="QSU147" s="131"/>
      <c r="QSV147" s="131"/>
      <c r="QSW147" s="131"/>
      <c r="QSX147" s="131"/>
      <c r="QSY147" s="131"/>
      <c r="QSZ147" s="131"/>
      <c r="QTA147" s="131"/>
      <c r="QTB147" s="131"/>
      <c r="QTC147" s="131"/>
      <c r="QTD147" s="131"/>
      <c r="QTE147" s="131"/>
      <c r="RCE147" s="131"/>
      <c r="RCF147" s="131"/>
      <c r="RCN147" s="131"/>
      <c r="RCO147" s="131"/>
      <c r="RCP147" s="131"/>
      <c r="RCQ147" s="131"/>
      <c r="RCR147" s="131"/>
      <c r="RCS147" s="131"/>
      <c r="RCT147" s="131"/>
      <c r="RCU147" s="131"/>
      <c r="RCV147" s="131"/>
      <c r="RCW147" s="131"/>
      <c r="RCX147" s="131"/>
      <c r="RCY147" s="131"/>
      <c r="RCZ147" s="131"/>
      <c r="RDA147" s="131"/>
      <c r="RMA147" s="131"/>
      <c r="RMB147" s="131"/>
      <c r="RMJ147" s="131"/>
      <c r="RMK147" s="131"/>
      <c r="RML147" s="131"/>
      <c r="RMM147" s="131"/>
      <c r="RMN147" s="131"/>
      <c r="RMO147" s="131"/>
      <c r="RMP147" s="131"/>
      <c r="RMQ147" s="131"/>
      <c r="RMR147" s="131"/>
      <c r="RMS147" s="131"/>
      <c r="RMT147" s="131"/>
      <c r="RMU147" s="131"/>
      <c r="RMV147" s="131"/>
      <c r="RMW147" s="131"/>
      <c r="RVW147" s="131"/>
      <c r="RVX147" s="131"/>
      <c r="RWF147" s="131"/>
      <c r="RWG147" s="131"/>
      <c r="RWH147" s="131"/>
      <c r="RWI147" s="131"/>
      <c r="RWJ147" s="131"/>
      <c r="RWK147" s="131"/>
      <c r="RWL147" s="131"/>
      <c r="RWM147" s="131"/>
      <c r="RWN147" s="131"/>
      <c r="RWO147" s="131"/>
      <c r="RWP147" s="131"/>
      <c r="RWQ147" s="131"/>
      <c r="RWR147" s="131"/>
      <c r="RWS147" s="131"/>
      <c r="SFS147" s="131"/>
      <c r="SFT147" s="131"/>
      <c r="SGB147" s="131"/>
      <c r="SGC147" s="131"/>
      <c r="SGD147" s="131"/>
      <c r="SGE147" s="131"/>
      <c r="SGF147" s="131"/>
      <c r="SGG147" s="131"/>
      <c r="SGH147" s="131"/>
      <c r="SGI147" s="131"/>
      <c r="SGJ147" s="131"/>
      <c r="SGK147" s="131"/>
      <c r="SGL147" s="131"/>
      <c r="SGM147" s="131"/>
      <c r="SGN147" s="131"/>
      <c r="SGO147" s="131"/>
      <c r="SPO147" s="131"/>
      <c r="SPP147" s="131"/>
      <c r="SPX147" s="131"/>
      <c r="SPY147" s="131"/>
      <c r="SPZ147" s="131"/>
      <c r="SQA147" s="131"/>
      <c r="SQB147" s="131"/>
      <c r="SQC147" s="131"/>
      <c r="SQD147" s="131"/>
      <c r="SQE147" s="131"/>
      <c r="SQF147" s="131"/>
      <c r="SQG147" s="131"/>
      <c r="SQH147" s="131"/>
      <c r="SQI147" s="131"/>
      <c r="SQJ147" s="131"/>
      <c r="SQK147" s="131"/>
      <c r="SZK147" s="131"/>
      <c r="SZL147" s="131"/>
      <c r="SZT147" s="131"/>
      <c r="SZU147" s="131"/>
      <c r="SZV147" s="131"/>
      <c r="SZW147" s="131"/>
      <c r="SZX147" s="131"/>
      <c r="SZY147" s="131"/>
      <c r="SZZ147" s="131"/>
      <c r="TAA147" s="131"/>
      <c r="TAB147" s="131"/>
      <c r="TAC147" s="131"/>
      <c r="TAD147" s="131"/>
      <c r="TAE147" s="131"/>
      <c r="TAF147" s="131"/>
      <c r="TAG147" s="131"/>
      <c r="TJG147" s="131"/>
      <c r="TJH147" s="131"/>
      <c r="TJP147" s="131"/>
      <c r="TJQ147" s="131"/>
      <c r="TJR147" s="131"/>
      <c r="TJS147" s="131"/>
      <c r="TJT147" s="131"/>
      <c r="TJU147" s="131"/>
      <c r="TJV147" s="131"/>
      <c r="TJW147" s="131"/>
      <c r="TJX147" s="131"/>
      <c r="TJY147" s="131"/>
      <c r="TJZ147" s="131"/>
      <c r="TKA147" s="131"/>
      <c r="TKB147" s="131"/>
      <c r="TKC147" s="131"/>
      <c r="TTC147" s="131"/>
      <c r="TTD147" s="131"/>
      <c r="TTL147" s="131"/>
      <c r="TTM147" s="131"/>
      <c r="TTN147" s="131"/>
      <c r="TTO147" s="131"/>
      <c r="TTP147" s="131"/>
      <c r="TTQ147" s="131"/>
      <c r="TTR147" s="131"/>
      <c r="TTS147" s="131"/>
      <c r="TTT147" s="131"/>
      <c r="TTU147" s="131"/>
      <c r="TTV147" s="131"/>
      <c r="TTW147" s="131"/>
      <c r="TTX147" s="131"/>
      <c r="TTY147" s="131"/>
      <c r="UCY147" s="131"/>
      <c r="UCZ147" s="131"/>
      <c r="UDH147" s="131"/>
      <c r="UDI147" s="131"/>
      <c r="UDJ147" s="131"/>
      <c r="UDK147" s="131"/>
      <c r="UDL147" s="131"/>
      <c r="UDM147" s="131"/>
      <c r="UDN147" s="131"/>
      <c r="UDO147" s="131"/>
      <c r="UDP147" s="131"/>
      <c r="UDQ147" s="131"/>
      <c r="UDR147" s="131"/>
      <c r="UDS147" s="131"/>
      <c r="UDT147" s="131"/>
      <c r="UDU147" s="131"/>
      <c r="UMU147" s="131"/>
      <c r="UMV147" s="131"/>
      <c r="UND147" s="131"/>
      <c r="UNE147" s="131"/>
      <c r="UNF147" s="131"/>
      <c r="UNG147" s="131"/>
      <c r="UNH147" s="131"/>
      <c r="UNI147" s="131"/>
      <c r="UNJ147" s="131"/>
      <c r="UNK147" s="131"/>
      <c r="UNL147" s="131"/>
      <c r="UNM147" s="131"/>
      <c r="UNN147" s="131"/>
      <c r="UNO147" s="131"/>
      <c r="UNP147" s="131"/>
      <c r="UNQ147" s="131"/>
      <c r="UWQ147" s="131"/>
      <c r="UWR147" s="131"/>
      <c r="UWZ147" s="131"/>
      <c r="UXA147" s="131"/>
      <c r="UXB147" s="131"/>
      <c r="UXC147" s="131"/>
      <c r="UXD147" s="131"/>
      <c r="UXE147" s="131"/>
      <c r="UXF147" s="131"/>
      <c r="UXG147" s="131"/>
      <c r="UXH147" s="131"/>
      <c r="UXI147" s="131"/>
      <c r="UXJ147" s="131"/>
      <c r="UXK147" s="131"/>
      <c r="UXL147" s="131"/>
      <c r="UXM147" s="131"/>
      <c r="VGM147" s="131"/>
      <c r="VGN147" s="131"/>
      <c r="VGV147" s="131"/>
      <c r="VGW147" s="131"/>
      <c r="VGX147" s="131"/>
      <c r="VGY147" s="131"/>
      <c r="VGZ147" s="131"/>
      <c r="VHA147" s="131"/>
      <c r="VHB147" s="131"/>
      <c r="VHC147" s="131"/>
      <c r="VHD147" s="131"/>
      <c r="VHE147" s="131"/>
      <c r="VHF147" s="131"/>
      <c r="VHG147" s="131"/>
      <c r="VHH147" s="131"/>
      <c r="VHI147" s="131"/>
      <c r="VQI147" s="131"/>
      <c r="VQJ147" s="131"/>
      <c r="VQR147" s="131"/>
      <c r="VQS147" s="131"/>
      <c r="VQT147" s="131"/>
      <c r="VQU147" s="131"/>
      <c r="VQV147" s="131"/>
      <c r="VQW147" s="131"/>
      <c r="VQX147" s="131"/>
      <c r="VQY147" s="131"/>
      <c r="VQZ147" s="131"/>
      <c r="VRA147" s="131"/>
      <c r="VRB147" s="131"/>
      <c r="VRC147" s="131"/>
      <c r="VRD147" s="131"/>
      <c r="VRE147" s="131"/>
      <c r="WAE147" s="131"/>
      <c r="WAF147" s="131"/>
      <c r="WAN147" s="131"/>
      <c r="WAO147" s="131"/>
      <c r="WAP147" s="131"/>
      <c r="WAQ147" s="131"/>
      <c r="WAR147" s="131"/>
      <c r="WAS147" s="131"/>
      <c r="WAT147" s="131"/>
      <c r="WAU147" s="131"/>
      <c r="WAV147" s="131"/>
      <c r="WAW147" s="131"/>
      <c r="WAX147" s="131"/>
      <c r="WAY147" s="131"/>
      <c r="WAZ147" s="131"/>
      <c r="WBA147" s="131"/>
      <c r="WKA147" s="131"/>
      <c r="WKB147" s="131"/>
      <c r="WKJ147" s="131"/>
      <c r="WKK147" s="131"/>
      <c r="WKL147" s="131"/>
      <c r="WKM147" s="131"/>
      <c r="WKN147" s="131"/>
      <c r="WKO147" s="131"/>
      <c r="WKP147" s="131"/>
      <c r="WKQ147" s="131"/>
      <c r="WKR147" s="131"/>
      <c r="WKS147" s="131"/>
      <c r="WKT147" s="131"/>
      <c r="WKU147" s="131"/>
      <c r="WKV147" s="131"/>
      <c r="WKW147" s="131"/>
      <c r="WTW147" s="131"/>
      <c r="WTX147" s="131"/>
      <c r="WUF147" s="131"/>
      <c r="WUG147" s="131"/>
      <c r="WUH147" s="131"/>
      <c r="WUI147" s="131"/>
      <c r="WUJ147" s="131"/>
      <c r="WUK147" s="131"/>
      <c r="WUL147" s="131"/>
      <c r="WUM147" s="131"/>
      <c r="WUN147" s="131"/>
      <c r="WUO147" s="131"/>
      <c r="WUP147" s="131"/>
      <c r="WUQ147" s="131"/>
      <c r="WUR147" s="131"/>
      <c r="WUS147" s="131"/>
    </row>
    <row r="148" spans="1:1009 1243:2033 2267:3057 3291:4081 4315:5105 5339:6129 6363:7153 7387:8177 8411:9201 9435:10225 10459:11249 11483:12273 12507:13297 13531:14321 14555:15345 15579:16113" s="271" customFormat="1" outlineLevel="1">
      <c r="A148" s="240"/>
      <c r="B148" s="294" t="s">
        <v>457</v>
      </c>
      <c r="C148" s="248"/>
      <c r="D148" s="258">
        <v>4707</v>
      </c>
      <c r="E148" s="260">
        <v>4707</v>
      </c>
      <c r="F148" s="258">
        <v>0</v>
      </c>
      <c r="G148" s="245">
        <v>0</v>
      </c>
      <c r="H148" s="229">
        <f t="shared" si="7"/>
        <v>0</v>
      </c>
      <c r="I148" s="247"/>
      <c r="J148" s="247"/>
      <c r="K148" s="247"/>
      <c r="L148" s="247"/>
      <c r="M148" s="248"/>
      <c r="HK148" s="131"/>
      <c r="HL148" s="131"/>
      <c r="HT148" s="131"/>
      <c r="HU148" s="131"/>
      <c r="HV148" s="131"/>
      <c r="HW148" s="131"/>
      <c r="HX148" s="131"/>
      <c r="HY148" s="131"/>
      <c r="HZ148" s="131"/>
      <c r="IA148" s="131"/>
      <c r="IB148" s="131"/>
      <c r="IC148" s="131"/>
      <c r="ID148" s="131"/>
      <c r="IE148" s="131"/>
      <c r="IF148" s="131"/>
      <c r="IG148" s="131"/>
      <c r="RG148" s="131"/>
      <c r="RH148" s="131"/>
      <c r="RP148" s="131"/>
      <c r="RQ148" s="131"/>
      <c r="RR148" s="131"/>
      <c r="RS148" s="131"/>
      <c r="RT148" s="131"/>
      <c r="RU148" s="131"/>
      <c r="RV148" s="131"/>
      <c r="RW148" s="131"/>
      <c r="RX148" s="131"/>
      <c r="RY148" s="131"/>
      <c r="RZ148" s="131"/>
      <c r="SA148" s="131"/>
      <c r="SB148" s="131"/>
      <c r="SC148" s="131"/>
      <c r="ABC148" s="131"/>
      <c r="ABD148" s="131"/>
      <c r="ABL148" s="131"/>
      <c r="ABM148" s="131"/>
      <c r="ABN148" s="131"/>
      <c r="ABO148" s="131"/>
      <c r="ABP148" s="131"/>
      <c r="ABQ148" s="131"/>
      <c r="ABR148" s="131"/>
      <c r="ABS148" s="131"/>
      <c r="ABT148" s="131"/>
      <c r="ABU148" s="131"/>
      <c r="ABV148" s="131"/>
      <c r="ABW148" s="131"/>
      <c r="ABX148" s="131"/>
      <c r="ABY148" s="131"/>
      <c r="AKY148" s="131"/>
      <c r="AKZ148" s="131"/>
      <c r="ALH148" s="131"/>
      <c r="ALI148" s="131"/>
      <c r="ALJ148" s="131"/>
      <c r="ALK148" s="131"/>
      <c r="ALL148" s="131"/>
      <c r="ALM148" s="131"/>
      <c r="ALN148" s="131"/>
      <c r="ALO148" s="131"/>
      <c r="ALP148" s="131"/>
      <c r="ALQ148" s="131"/>
      <c r="ALR148" s="131"/>
      <c r="ALS148" s="131"/>
      <c r="ALT148" s="131"/>
      <c r="ALU148" s="131"/>
      <c r="AUU148" s="131"/>
      <c r="AUV148" s="131"/>
      <c r="AVD148" s="131"/>
      <c r="AVE148" s="131"/>
      <c r="AVF148" s="131"/>
      <c r="AVG148" s="131"/>
      <c r="AVH148" s="131"/>
      <c r="AVI148" s="131"/>
      <c r="AVJ148" s="131"/>
      <c r="AVK148" s="131"/>
      <c r="AVL148" s="131"/>
      <c r="AVM148" s="131"/>
      <c r="AVN148" s="131"/>
      <c r="AVO148" s="131"/>
      <c r="AVP148" s="131"/>
      <c r="AVQ148" s="131"/>
      <c r="BEQ148" s="131"/>
      <c r="BER148" s="131"/>
      <c r="BEZ148" s="131"/>
      <c r="BFA148" s="131"/>
      <c r="BFB148" s="131"/>
      <c r="BFC148" s="131"/>
      <c r="BFD148" s="131"/>
      <c r="BFE148" s="131"/>
      <c r="BFF148" s="131"/>
      <c r="BFG148" s="131"/>
      <c r="BFH148" s="131"/>
      <c r="BFI148" s="131"/>
      <c r="BFJ148" s="131"/>
      <c r="BFK148" s="131"/>
      <c r="BFL148" s="131"/>
      <c r="BFM148" s="131"/>
      <c r="BOM148" s="131"/>
      <c r="BON148" s="131"/>
      <c r="BOV148" s="131"/>
      <c r="BOW148" s="131"/>
      <c r="BOX148" s="131"/>
      <c r="BOY148" s="131"/>
      <c r="BOZ148" s="131"/>
      <c r="BPA148" s="131"/>
      <c r="BPB148" s="131"/>
      <c r="BPC148" s="131"/>
      <c r="BPD148" s="131"/>
      <c r="BPE148" s="131"/>
      <c r="BPF148" s="131"/>
      <c r="BPG148" s="131"/>
      <c r="BPH148" s="131"/>
      <c r="BPI148" s="131"/>
      <c r="BYI148" s="131"/>
      <c r="BYJ148" s="131"/>
      <c r="BYR148" s="131"/>
      <c r="BYS148" s="131"/>
      <c r="BYT148" s="131"/>
      <c r="BYU148" s="131"/>
      <c r="BYV148" s="131"/>
      <c r="BYW148" s="131"/>
      <c r="BYX148" s="131"/>
      <c r="BYY148" s="131"/>
      <c r="BYZ148" s="131"/>
      <c r="BZA148" s="131"/>
      <c r="BZB148" s="131"/>
      <c r="BZC148" s="131"/>
      <c r="BZD148" s="131"/>
      <c r="BZE148" s="131"/>
      <c r="CIE148" s="131"/>
      <c r="CIF148" s="131"/>
      <c r="CIN148" s="131"/>
      <c r="CIO148" s="131"/>
      <c r="CIP148" s="131"/>
      <c r="CIQ148" s="131"/>
      <c r="CIR148" s="131"/>
      <c r="CIS148" s="131"/>
      <c r="CIT148" s="131"/>
      <c r="CIU148" s="131"/>
      <c r="CIV148" s="131"/>
      <c r="CIW148" s="131"/>
      <c r="CIX148" s="131"/>
      <c r="CIY148" s="131"/>
      <c r="CIZ148" s="131"/>
      <c r="CJA148" s="131"/>
      <c r="CSA148" s="131"/>
      <c r="CSB148" s="131"/>
      <c r="CSJ148" s="131"/>
      <c r="CSK148" s="131"/>
      <c r="CSL148" s="131"/>
      <c r="CSM148" s="131"/>
      <c r="CSN148" s="131"/>
      <c r="CSO148" s="131"/>
      <c r="CSP148" s="131"/>
      <c r="CSQ148" s="131"/>
      <c r="CSR148" s="131"/>
      <c r="CSS148" s="131"/>
      <c r="CST148" s="131"/>
      <c r="CSU148" s="131"/>
      <c r="CSV148" s="131"/>
      <c r="CSW148" s="131"/>
      <c r="DBW148" s="131"/>
      <c r="DBX148" s="131"/>
      <c r="DCF148" s="131"/>
      <c r="DCG148" s="131"/>
      <c r="DCH148" s="131"/>
      <c r="DCI148" s="131"/>
      <c r="DCJ148" s="131"/>
      <c r="DCK148" s="131"/>
      <c r="DCL148" s="131"/>
      <c r="DCM148" s="131"/>
      <c r="DCN148" s="131"/>
      <c r="DCO148" s="131"/>
      <c r="DCP148" s="131"/>
      <c r="DCQ148" s="131"/>
      <c r="DCR148" s="131"/>
      <c r="DCS148" s="131"/>
      <c r="DLS148" s="131"/>
      <c r="DLT148" s="131"/>
      <c r="DMB148" s="131"/>
      <c r="DMC148" s="131"/>
      <c r="DMD148" s="131"/>
      <c r="DME148" s="131"/>
      <c r="DMF148" s="131"/>
      <c r="DMG148" s="131"/>
      <c r="DMH148" s="131"/>
      <c r="DMI148" s="131"/>
      <c r="DMJ148" s="131"/>
      <c r="DMK148" s="131"/>
      <c r="DML148" s="131"/>
      <c r="DMM148" s="131"/>
      <c r="DMN148" s="131"/>
      <c r="DMO148" s="131"/>
      <c r="DVO148" s="131"/>
      <c r="DVP148" s="131"/>
      <c r="DVX148" s="131"/>
      <c r="DVY148" s="131"/>
      <c r="DVZ148" s="131"/>
      <c r="DWA148" s="131"/>
      <c r="DWB148" s="131"/>
      <c r="DWC148" s="131"/>
      <c r="DWD148" s="131"/>
      <c r="DWE148" s="131"/>
      <c r="DWF148" s="131"/>
      <c r="DWG148" s="131"/>
      <c r="DWH148" s="131"/>
      <c r="DWI148" s="131"/>
      <c r="DWJ148" s="131"/>
      <c r="DWK148" s="131"/>
      <c r="EFK148" s="131"/>
      <c r="EFL148" s="131"/>
      <c r="EFT148" s="131"/>
      <c r="EFU148" s="131"/>
      <c r="EFV148" s="131"/>
      <c r="EFW148" s="131"/>
      <c r="EFX148" s="131"/>
      <c r="EFY148" s="131"/>
      <c r="EFZ148" s="131"/>
      <c r="EGA148" s="131"/>
      <c r="EGB148" s="131"/>
      <c r="EGC148" s="131"/>
      <c r="EGD148" s="131"/>
      <c r="EGE148" s="131"/>
      <c r="EGF148" s="131"/>
      <c r="EGG148" s="131"/>
      <c r="EPG148" s="131"/>
      <c r="EPH148" s="131"/>
      <c r="EPP148" s="131"/>
      <c r="EPQ148" s="131"/>
      <c r="EPR148" s="131"/>
      <c r="EPS148" s="131"/>
      <c r="EPT148" s="131"/>
      <c r="EPU148" s="131"/>
      <c r="EPV148" s="131"/>
      <c r="EPW148" s="131"/>
      <c r="EPX148" s="131"/>
      <c r="EPY148" s="131"/>
      <c r="EPZ148" s="131"/>
      <c r="EQA148" s="131"/>
      <c r="EQB148" s="131"/>
      <c r="EQC148" s="131"/>
      <c r="EZC148" s="131"/>
      <c r="EZD148" s="131"/>
      <c r="EZL148" s="131"/>
      <c r="EZM148" s="131"/>
      <c r="EZN148" s="131"/>
      <c r="EZO148" s="131"/>
      <c r="EZP148" s="131"/>
      <c r="EZQ148" s="131"/>
      <c r="EZR148" s="131"/>
      <c r="EZS148" s="131"/>
      <c r="EZT148" s="131"/>
      <c r="EZU148" s="131"/>
      <c r="EZV148" s="131"/>
      <c r="EZW148" s="131"/>
      <c r="EZX148" s="131"/>
      <c r="EZY148" s="131"/>
      <c r="FIY148" s="131"/>
      <c r="FIZ148" s="131"/>
      <c r="FJH148" s="131"/>
      <c r="FJI148" s="131"/>
      <c r="FJJ148" s="131"/>
      <c r="FJK148" s="131"/>
      <c r="FJL148" s="131"/>
      <c r="FJM148" s="131"/>
      <c r="FJN148" s="131"/>
      <c r="FJO148" s="131"/>
      <c r="FJP148" s="131"/>
      <c r="FJQ148" s="131"/>
      <c r="FJR148" s="131"/>
      <c r="FJS148" s="131"/>
      <c r="FJT148" s="131"/>
      <c r="FJU148" s="131"/>
      <c r="FSU148" s="131"/>
      <c r="FSV148" s="131"/>
      <c r="FTD148" s="131"/>
      <c r="FTE148" s="131"/>
      <c r="FTF148" s="131"/>
      <c r="FTG148" s="131"/>
      <c r="FTH148" s="131"/>
      <c r="FTI148" s="131"/>
      <c r="FTJ148" s="131"/>
      <c r="FTK148" s="131"/>
      <c r="FTL148" s="131"/>
      <c r="FTM148" s="131"/>
      <c r="FTN148" s="131"/>
      <c r="FTO148" s="131"/>
      <c r="FTP148" s="131"/>
      <c r="FTQ148" s="131"/>
      <c r="GCQ148" s="131"/>
      <c r="GCR148" s="131"/>
      <c r="GCZ148" s="131"/>
      <c r="GDA148" s="131"/>
      <c r="GDB148" s="131"/>
      <c r="GDC148" s="131"/>
      <c r="GDD148" s="131"/>
      <c r="GDE148" s="131"/>
      <c r="GDF148" s="131"/>
      <c r="GDG148" s="131"/>
      <c r="GDH148" s="131"/>
      <c r="GDI148" s="131"/>
      <c r="GDJ148" s="131"/>
      <c r="GDK148" s="131"/>
      <c r="GDL148" s="131"/>
      <c r="GDM148" s="131"/>
      <c r="GMM148" s="131"/>
      <c r="GMN148" s="131"/>
      <c r="GMV148" s="131"/>
      <c r="GMW148" s="131"/>
      <c r="GMX148" s="131"/>
      <c r="GMY148" s="131"/>
      <c r="GMZ148" s="131"/>
      <c r="GNA148" s="131"/>
      <c r="GNB148" s="131"/>
      <c r="GNC148" s="131"/>
      <c r="GND148" s="131"/>
      <c r="GNE148" s="131"/>
      <c r="GNF148" s="131"/>
      <c r="GNG148" s="131"/>
      <c r="GNH148" s="131"/>
      <c r="GNI148" s="131"/>
      <c r="GWI148" s="131"/>
      <c r="GWJ148" s="131"/>
      <c r="GWR148" s="131"/>
      <c r="GWS148" s="131"/>
      <c r="GWT148" s="131"/>
      <c r="GWU148" s="131"/>
      <c r="GWV148" s="131"/>
      <c r="GWW148" s="131"/>
      <c r="GWX148" s="131"/>
      <c r="GWY148" s="131"/>
      <c r="GWZ148" s="131"/>
      <c r="GXA148" s="131"/>
      <c r="GXB148" s="131"/>
      <c r="GXC148" s="131"/>
      <c r="GXD148" s="131"/>
      <c r="GXE148" s="131"/>
      <c r="HGE148" s="131"/>
      <c r="HGF148" s="131"/>
      <c r="HGN148" s="131"/>
      <c r="HGO148" s="131"/>
      <c r="HGP148" s="131"/>
      <c r="HGQ148" s="131"/>
      <c r="HGR148" s="131"/>
      <c r="HGS148" s="131"/>
      <c r="HGT148" s="131"/>
      <c r="HGU148" s="131"/>
      <c r="HGV148" s="131"/>
      <c r="HGW148" s="131"/>
      <c r="HGX148" s="131"/>
      <c r="HGY148" s="131"/>
      <c r="HGZ148" s="131"/>
      <c r="HHA148" s="131"/>
      <c r="HQA148" s="131"/>
      <c r="HQB148" s="131"/>
      <c r="HQJ148" s="131"/>
      <c r="HQK148" s="131"/>
      <c r="HQL148" s="131"/>
      <c r="HQM148" s="131"/>
      <c r="HQN148" s="131"/>
      <c r="HQO148" s="131"/>
      <c r="HQP148" s="131"/>
      <c r="HQQ148" s="131"/>
      <c r="HQR148" s="131"/>
      <c r="HQS148" s="131"/>
      <c r="HQT148" s="131"/>
      <c r="HQU148" s="131"/>
      <c r="HQV148" s="131"/>
      <c r="HQW148" s="131"/>
      <c r="HZW148" s="131"/>
      <c r="HZX148" s="131"/>
      <c r="IAF148" s="131"/>
      <c r="IAG148" s="131"/>
      <c r="IAH148" s="131"/>
      <c r="IAI148" s="131"/>
      <c r="IAJ148" s="131"/>
      <c r="IAK148" s="131"/>
      <c r="IAL148" s="131"/>
      <c r="IAM148" s="131"/>
      <c r="IAN148" s="131"/>
      <c r="IAO148" s="131"/>
      <c r="IAP148" s="131"/>
      <c r="IAQ148" s="131"/>
      <c r="IAR148" s="131"/>
      <c r="IAS148" s="131"/>
      <c r="IJS148" s="131"/>
      <c r="IJT148" s="131"/>
      <c r="IKB148" s="131"/>
      <c r="IKC148" s="131"/>
      <c r="IKD148" s="131"/>
      <c r="IKE148" s="131"/>
      <c r="IKF148" s="131"/>
      <c r="IKG148" s="131"/>
      <c r="IKH148" s="131"/>
      <c r="IKI148" s="131"/>
      <c r="IKJ148" s="131"/>
      <c r="IKK148" s="131"/>
      <c r="IKL148" s="131"/>
      <c r="IKM148" s="131"/>
      <c r="IKN148" s="131"/>
      <c r="IKO148" s="131"/>
      <c r="ITO148" s="131"/>
      <c r="ITP148" s="131"/>
      <c r="ITX148" s="131"/>
      <c r="ITY148" s="131"/>
      <c r="ITZ148" s="131"/>
      <c r="IUA148" s="131"/>
      <c r="IUB148" s="131"/>
      <c r="IUC148" s="131"/>
      <c r="IUD148" s="131"/>
      <c r="IUE148" s="131"/>
      <c r="IUF148" s="131"/>
      <c r="IUG148" s="131"/>
      <c r="IUH148" s="131"/>
      <c r="IUI148" s="131"/>
      <c r="IUJ148" s="131"/>
      <c r="IUK148" s="131"/>
      <c r="JDK148" s="131"/>
      <c r="JDL148" s="131"/>
      <c r="JDT148" s="131"/>
      <c r="JDU148" s="131"/>
      <c r="JDV148" s="131"/>
      <c r="JDW148" s="131"/>
      <c r="JDX148" s="131"/>
      <c r="JDY148" s="131"/>
      <c r="JDZ148" s="131"/>
      <c r="JEA148" s="131"/>
      <c r="JEB148" s="131"/>
      <c r="JEC148" s="131"/>
      <c r="JED148" s="131"/>
      <c r="JEE148" s="131"/>
      <c r="JEF148" s="131"/>
      <c r="JEG148" s="131"/>
      <c r="JNG148" s="131"/>
      <c r="JNH148" s="131"/>
      <c r="JNP148" s="131"/>
      <c r="JNQ148" s="131"/>
      <c r="JNR148" s="131"/>
      <c r="JNS148" s="131"/>
      <c r="JNT148" s="131"/>
      <c r="JNU148" s="131"/>
      <c r="JNV148" s="131"/>
      <c r="JNW148" s="131"/>
      <c r="JNX148" s="131"/>
      <c r="JNY148" s="131"/>
      <c r="JNZ148" s="131"/>
      <c r="JOA148" s="131"/>
      <c r="JOB148" s="131"/>
      <c r="JOC148" s="131"/>
      <c r="JXC148" s="131"/>
      <c r="JXD148" s="131"/>
      <c r="JXL148" s="131"/>
      <c r="JXM148" s="131"/>
      <c r="JXN148" s="131"/>
      <c r="JXO148" s="131"/>
      <c r="JXP148" s="131"/>
      <c r="JXQ148" s="131"/>
      <c r="JXR148" s="131"/>
      <c r="JXS148" s="131"/>
      <c r="JXT148" s="131"/>
      <c r="JXU148" s="131"/>
      <c r="JXV148" s="131"/>
      <c r="JXW148" s="131"/>
      <c r="JXX148" s="131"/>
      <c r="JXY148" s="131"/>
      <c r="KGY148" s="131"/>
      <c r="KGZ148" s="131"/>
      <c r="KHH148" s="131"/>
      <c r="KHI148" s="131"/>
      <c r="KHJ148" s="131"/>
      <c r="KHK148" s="131"/>
      <c r="KHL148" s="131"/>
      <c r="KHM148" s="131"/>
      <c r="KHN148" s="131"/>
      <c r="KHO148" s="131"/>
      <c r="KHP148" s="131"/>
      <c r="KHQ148" s="131"/>
      <c r="KHR148" s="131"/>
      <c r="KHS148" s="131"/>
      <c r="KHT148" s="131"/>
      <c r="KHU148" s="131"/>
      <c r="KQU148" s="131"/>
      <c r="KQV148" s="131"/>
      <c r="KRD148" s="131"/>
      <c r="KRE148" s="131"/>
      <c r="KRF148" s="131"/>
      <c r="KRG148" s="131"/>
      <c r="KRH148" s="131"/>
      <c r="KRI148" s="131"/>
      <c r="KRJ148" s="131"/>
      <c r="KRK148" s="131"/>
      <c r="KRL148" s="131"/>
      <c r="KRM148" s="131"/>
      <c r="KRN148" s="131"/>
      <c r="KRO148" s="131"/>
      <c r="KRP148" s="131"/>
      <c r="KRQ148" s="131"/>
      <c r="LAQ148" s="131"/>
      <c r="LAR148" s="131"/>
      <c r="LAZ148" s="131"/>
      <c r="LBA148" s="131"/>
      <c r="LBB148" s="131"/>
      <c r="LBC148" s="131"/>
      <c r="LBD148" s="131"/>
      <c r="LBE148" s="131"/>
      <c r="LBF148" s="131"/>
      <c r="LBG148" s="131"/>
      <c r="LBH148" s="131"/>
      <c r="LBI148" s="131"/>
      <c r="LBJ148" s="131"/>
      <c r="LBK148" s="131"/>
      <c r="LBL148" s="131"/>
      <c r="LBM148" s="131"/>
      <c r="LKM148" s="131"/>
      <c r="LKN148" s="131"/>
      <c r="LKV148" s="131"/>
      <c r="LKW148" s="131"/>
      <c r="LKX148" s="131"/>
      <c r="LKY148" s="131"/>
      <c r="LKZ148" s="131"/>
      <c r="LLA148" s="131"/>
      <c r="LLB148" s="131"/>
      <c r="LLC148" s="131"/>
      <c r="LLD148" s="131"/>
      <c r="LLE148" s="131"/>
      <c r="LLF148" s="131"/>
      <c r="LLG148" s="131"/>
      <c r="LLH148" s="131"/>
      <c r="LLI148" s="131"/>
      <c r="LUI148" s="131"/>
      <c r="LUJ148" s="131"/>
      <c r="LUR148" s="131"/>
      <c r="LUS148" s="131"/>
      <c r="LUT148" s="131"/>
      <c r="LUU148" s="131"/>
      <c r="LUV148" s="131"/>
      <c r="LUW148" s="131"/>
      <c r="LUX148" s="131"/>
      <c r="LUY148" s="131"/>
      <c r="LUZ148" s="131"/>
      <c r="LVA148" s="131"/>
      <c r="LVB148" s="131"/>
      <c r="LVC148" s="131"/>
      <c r="LVD148" s="131"/>
      <c r="LVE148" s="131"/>
      <c r="MEE148" s="131"/>
      <c r="MEF148" s="131"/>
      <c r="MEN148" s="131"/>
      <c r="MEO148" s="131"/>
      <c r="MEP148" s="131"/>
      <c r="MEQ148" s="131"/>
      <c r="MER148" s="131"/>
      <c r="MES148" s="131"/>
      <c r="MET148" s="131"/>
      <c r="MEU148" s="131"/>
      <c r="MEV148" s="131"/>
      <c r="MEW148" s="131"/>
      <c r="MEX148" s="131"/>
      <c r="MEY148" s="131"/>
      <c r="MEZ148" s="131"/>
      <c r="MFA148" s="131"/>
      <c r="MOA148" s="131"/>
      <c r="MOB148" s="131"/>
      <c r="MOJ148" s="131"/>
      <c r="MOK148" s="131"/>
      <c r="MOL148" s="131"/>
      <c r="MOM148" s="131"/>
      <c r="MON148" s="131"/>
      <c r="MOO148" s="131"/>
      <c r="MOP148" s="131"/>
      <c r="MOQ148" s="131"/>
      <c r="MOR148" s="131"/>
      <c r="MOS148" s="131"/>
      <c r="MOT148" s="131"/>
      <c r="MOU148" s="131"/>
      <c r="MOV148" s="131"/>
      <c r="MOW148" s="131"/>
      <c r="MXW148" s="131"/>
      <c r="MXX148" s="131"/>
      <c r="MYF148" s="131"/>
      <c r="MYG148" s="131"/>
      <c r="MYH148" s="131"/>
      <c r="MYI148" s="131"/>
      <c r="MYJ148" s="131"/>
      <c r="MYK148" s="131"/>
      <c r="MYL148" s="131"/>
      <c r="MYM148" s="131"/>
      <c r="MYN148" s="131"/>
      <c r="MYO148" s="131"/>
      <c r="MYP148" s="131"/>
      <c r="MYQ148" s="131"/>
      <c r="MYR148" s="131"/>
      <c r="MYS148" s="131"/>
      <c r="NHS148" s="131"/>
      <c r="NHT148" s="131"/>
      <c r="NIB148" s="131"/>
      <c r="NIC148" s="131"/>
      <c r="NID148" s="131"/>
      <c r="NIE148" s="131"/>
      <c r="NIF148" s="131"/>
      <c r="NIG148" s="131"/>
      <c r="NIH148" s="131"/>
      <c r="NII148" s="131"/>
      <c r="NIJ148" s="131"/>
      <c r="NIK148" s="131"/>
      <c r="NIL148" s="131"/>
      <c r="NIM148" s="131"/>
      <c r="NIN148" s="131"/>
      <c r="NIO148" s="131"/>
      <c r="NRO148" s="131"/>
      <c r="NRP148" s="131"/>
      <c r="NRX148" s="131"/>
      <c r="NRY148" s="131"/>
      <c r="NRZ148" s="131"/>
      <c r="NSA148" s="131"/>
      <c r="NSB148" s="131"/>
      <c r="NSC148" s="131"/>
      <c r="NSD148" s="131"/>
      <c r="NSE148" s="131"/>
      <c r="NSF148" s="131"/>
      <c r="NSG148" s="131"/>
      <c r="NSH148" s="131"/>
      <c r="NSI148" s="131"/>
      <c r="NSJ148" s="131"/>
      <c r="NSK148" s="131"/>
      <c r="OBK148" s="131"/>
      <c r="OBL148" s="131"/>
      <c r="OBT148" s="131"/>
      <c r="OBU148" s="131"/>
      <c r="OBV148" s="131"/>
      <c r="OBW148" s="131"/>
      <c r="OBX148" s="131"/>
      <c r="OBY148" s="131"/>
      <c r="OBZ148" s="131"/>
      <c r="OCA148" s="131"/>
      <c r="OCB148" s="131"/>
      <c r="OCC148" s="131"/>
      <c r="OCD148" s="131"/>
      <c r="OCE148" s="131"/>
      <c r="OCF148" s="131"/>
      <c r="OCG148" s="131"/>
      <c r="OLG148" s="131"/>
      <c r="OLH148" s="131"/>
      <c r="OLP148" s="131"/>
      <c r="OLQ148" s="131"/>
      <c r="OLR148" s="131"/>
      <c r="OLS148" s="131"/>
      <c r="OLT148" s="131"/>
      <c r="OLU148" s="131"/>
      <c r="OLV148" s="131"/>
      <c r="OLW148" s="131"/>
      <c r="OLX148" s="131"/>
      <c r="OLY148" s="131"/>
      <c r="OLZ148" s="131"/>
      <c r="OMA148" s="131"/>
      <c r="OMB148" s="131"/>
      <c r="OMC148" s="131"/>
      <c r="OVC148" s="131"/>
      <c r="OVD148" s="131"/>
      <c r="OVL148" s="131"/>
      <c r="OVM148" s="131"/>
      <c r="OVN148" s="131"/>
      <c r="OVO148" s="131"/>
      <c r="OVP148" s="131"/>
      <c r="OVQ148" s="131"/>
      <c r="OVR148" s="131"/>
      <c r="OVS148" s="131"/>
      <c r="OVT148" s="131"/>
      <c r="OVU148" s="131"/>
      <c r="OVV148" s="131"/>
      <c r="OVW148" s="131"/>
      <c r="OVX148" s="131"/>
      <c r="OVY148" s="131"/>
      <c r="PEY148" s="131"/>
      <c r="PEZ148" s="131"/>
      <c r="PFH148" s="131"/>
      <c r="PFI148" s="131"/>
      <c r="PFJ148" s="131"/>
      <c r="PFK148" s="131"/>
      <c r="PFL148" s="131"/>
      <c r="PFM148" s="131"/>
      <c r="PFN148" s="131"/>
      <c r="PFO148" s="131"/>
      <c r="PFP148" s="131"/>
      <c r="PFQ148" s="131"/>
      <c r="PFR148" s="131"/>
      <c r="PFS148" s="131"/>
      <c r="PFT148" s="131"/>
      <c r="PFU148" s="131"/>
      <c r="POU148" s="131"/>
      <c r="POV148" s="131"/>
      <c r="PPD148" s="131"/>
      <c r="PPE148" s="131"/>
      <c r="PPF148" s="131"/>
      <c r="PPG148" s="131"/>
      <c r="PPH148" s="131"/>
      <c r="PPI148" s="131"/>
      <c r="PPJ148" s="131"/>
      <c r="PPK148" s="131"/>
      <c r="PPL148" s="131"/>
      <c r="PPM148" s="131"/>
      <c r="PPN148" s="131"/>
      <c r="PPO148" s="131"/>
      <c r="PPP148" s="131"/>
      <c r="PPQ148" s="131"/>
      <c r="PYQ148" s="131"/>
      <c r="PYR148" s="131"/>
      <c r="PYZ148" s="131"/>
      <c r="PZA148" s="131"/>
      <c r="PZB148" s="131"/>
      <c r="PZC148" s="131"/>
      <c r="PZD148" s="131"/>
      <c r="PZE148" s="131"/>
      <c r="PZF148" s="131"/>
      <c r="PZG148" s="131"/>
      <c r="PZH148" s="131"/>
      <c r="PZI148" s="131"/>
      <c r="PZJ148" s="131"/>
      <c r="PZK148" s="131"/>
      <c r="PZL148" s="131"/>
      <c r="PZM148" s="131"/>
      <c r="QIM148" s="131"/>
      <c r="QIN148" s="131"/>
      <c r="QIV148" s="131"/>
      <c r="QIW148" s="131"/>
      <c r="QIX148" s="131"/>
      <c r="QIY148" s="131"/>
      <c r="QIZ148" s="131"/>
      <c r="QJA148" s="131"/>
      <c r="QJB148" s="131"/>
      <c r="QJC148" s="131"/>
      <c r="QJD148" s="131"/>
      <c r="QJE148" s="131"/>
      <c r="QJF148" s="131"/>
      <c r="QJG148" s="131"/>
      <c r="QJH148" s="131"/>
      <c r="QJI148" s="131"/>
      <c r="QSI148" s="131"/>
      <c r="QSJ148" s="131"/>
      <c r="QSR148" s="131"/>
      <c r="QSS148" s="131"/>
      <c r="QST148" s="131"/>
      <c r="QSU148" s="131"/>
      <c r="QSV148" s="131"/>
      <c r="QSW148" s="131"/>
      <c r="QSX148" s="131"/>
      <c r="QSY148" s="131"/>
      <c r="QSZ148" s="131"/>
      <c r="QTA148" s="131"/>
      <c r="QTB148" s="131"/>
      <c r="QTC148" s="131"/>
      <c r="QTD148" s="131"/>
      <c r="QTE148" s="131"/>
      <c r="RCE148" s="131"/>
      <c r="RCF148" s="131"/>
      <c r="RCN148" s="131"/>
      <c r="RCO148" s="131"/>
      <c r="RCP148" s="131"/>
      <c r="RCQ148" s="131"/>
      <c r="RCR148" s="131"/>
      <c r="RCS148" s="131"/>
      <c r="RCT148" s="131"/>
      <c r="RCU148" s="131"/>
      <c r="RCV148" s="131"/>
      <c r="RCW148" s="131"/>
      <c r="RCX148" s="131"/>
      <c r="RCY148" s="131"/>
      <c r="RCZ148" s="131"/>
      <c r="RDA148" s="131"/>
      <c r="RMA148" s="131"/>
      <c r="RMB148" s="131"/>
      <c r="RMJ148" s="131"/>
      <c r="RMK148" s="131"/>
      <c r="RML148" s="131"/>
      <c r="RMM148" s="131"/>
      <c r="RMN148" s="131"/>
      <c r="RMO148" s="131"/>
      <c r="RMP148" s="131"/>
      <c r="RMQ148" s="131"/>
      <c r="RMR148" s="131"/>
      <c r="RMS148" s="131"/>
      <c r="RMT148" s="131"/>
      <c r="RMU148" s="131"/>
      <c r="RMV148" s="131"/>
      <c r="RMW148" s="131"/>
      <c r="RVW148" s="131"/>
      <c r="RVX148" s="131"/>
      <c r="RWF148" s="131"/>
      <c r="RWG148" s="131"/>
      <c r="RWH148" s="131"/>
      <c r="RWI148" s="131"/>
      <c r="RWJ148" s="131"/>
      <c r="RWK148" s="131"/>
      <c r="RWL148" s="131"/>
      <c r="RWM148" s="131"/>
      <c r="RWN148" s="131"/>
      <c r="RWO148" s="131"/>
      <c r="RWP148" s="131"/>
      <c r="RWQ148" s="131"/>
      <c r="RWR148" s="131"/>
      <c r="RWS148" s="131"/>
      <c r="SFS148" s="131"/>
      <c r="SFT148" s="131"/>
      <c r="SGB148" s="131"/>
      <c r="SGC148" s="131"/>
      <c r="SGD148" s="131"/>
      <c r="SGE148" s="131"/>
      <c r="SGF148" s="131"/>
      <c r="SGG148" s="131"/>
      <c r="SGH148" s="131"/>
      <c r="SGI148" s="131"/>
      <c r="SGJ148" s="131"/>
      <c r="SGK148" s="131"/>
      <c r="SGL148" s="131"/>
      <c r="SGM148" s="131"/>
      <c r="SGN148" s="131"/>
      <c r="SGO148" s="131"/>
      <c r="SPO148" s="131"/>
      <c r="SPP148" s="131"/>
      <c r="SPX148" s="131"/>
      <c r="SPY148" s="131"/>
      <c r="SPZ148" s="131"/>
      <c r="SQA148" s="131"/>
      <c r="SQB148" s="131"/>
      <c r="SQC148" s="131"/>
      <c r="SQD148" s="131"/>
      <c r="SQE148" s="131"/>
      <c r="SQF148" s="131"/>
      <c r="SQG148" s="131"/>
      <c r="SQH148" s="131"/>
      <c r="SQI148" s="131"/>
      <c r="SQJ148" s="131"/>
      <c r="SQK148" s="131"/>
      <c r="SZK148" s="131"/>
      <c r="SZL148" s="131"/>
      <c r="SZT148" s="131"/>
      <c r="SZU148" s="131"/>
      <c r="SZV148" s="131"/>
      <c r="SZW148" s="131"/>
      <c r="SZX148" s="131"/>
      <c r="SZY148" s="131"/>
      <c r="SZZ148" s="131"/>
      <c r="TAA148" s="131"/>
      <c r="TAB148" s="131"/>
      <c r="TAC148" s="131"/>
      <c r="TAD148" s="131"/>
      <c r="TAE148" s="131"/>
      <c r="TAF148" s="131"/>
      <c r="TAG148" s="131"/>
      <c r="TJG148" s="131"/>
      <c r="TJH148" s="131"/>
      <c r="TJP148" s="131"/>
      <c r="TJQ148" s="131"/>
      <c r="TJR148" s="131"/>
      <c r="TJS148" s="131"/>
      <c r="TJT148" s="131"/>
      <c r="TJU148" s="131"/>
      <c r="TJV148" s="131"/>
      <c r="TJW148" s="131"/>
      <c r="TJX148" s="131"/>
      <c r="TJY148" s="131"/>
      <c r="TJZ148" s="131"/>
      <c r="TKA148" s="131"/>
      <c r="TKB148" s="131"/>
      <c r="TKC148" s="131"/>
      <c r="TTC148" s="131"/>
      <c r="TTD148" s="131"/>
      <c r="TTL148" s="131"/>
      <c r="TTM148" s="131"/>
      <c r="TTN148" s="131"/>
      <c r="TTO148" s="131"/>
      <c r="TTP148" s="131"/>
      <c r="TTQ148" s="131"/>
      <c r="TTR148" s="131"/>
      <c r="TTS148" s="131"/>
      <c r="TTT148" s="131"/>
      <c r="TTU148" s="131"/>
      <c r="TTV148" s="131"/>
      <c r="TTW148" s="131"/>
      <c r="TTX148" s="131"/>
      <c r="TTY148" s="131"/>
      <c r="UCY148" s="131"/>
      <c r="UCZ148" s="131"/>
      <c r="UDH148" s="131"/>
      <c r="UDI148" s="131"/>
      <c r="UDJ148" s="131"/>
      <c r="UDK148" s="131"/>
      <c r="UDL148" s="131"/>
      <c r="UDM148" s="131"/>
      <c r="UDN148" s="131"/>
      <c r="UDO148" s="131"/>
      <c r="UDP148" s="131"/>
      <c r="UDQ148" s="131"/>
      <c r="UDR148" s="131"/>
      <c r="UDS148" s="131"/>
      <c r="UDT148" s="131"/>
      <c r="UDU148" s="131"/>
      <c r="UMU148" s="131"/>
      <c r="UMV148" s="131"/>
      <c r="UND148" s="131"/>
      <c r="UNE148" s="131"/>
      <c r="UNF148" s="131"/>
      <c r="UNG148" s="131"/>
      <c r="UNH148" s="131"/>
      <c r="UNI148" s="131"/>
      <c r="UNJ148" s="131"/>
      <c r="UNK148" s="131"/>
      <c r="UNL148" s="131"/>
      <c r="UNM148" s="131"/>
      <c r="UNN148" s="131"/>
      <c r="UNO148" s="131"/>
      <c r="UNP148" s="131"/>
      <c r="UNQ148" s="131"/>
      <c r="UWQ148" s="131"/>
      <c r="UWR148" s="131"/>
      <c r="UWZ148" s="131"/>
      <c r="UXA148" s="131"/>
      <c r="UXB148" s="131"/>
      <c r="UXC148" s="131"/>
      <c r="UXD148" s="131"/>
      <c r="UXE148" s="131"/>
      <c r="UXF148" s="131"/>
      <c r="UXG148" s="131"/>
      <c r="UXH148" s="131"/>
      <c r="UXI148" s="131"/>
      <c r="UXJ148" s="131"/>
      <c r="UXK148" s="131"/>
      <c r="UXL148" s="131"/>
      <c r="UXM148" s="131"/>
      <c r="VGM148" s="131"/>
      <c r="VGN148" s="131"/>
      <c r="VGV148" s="131"/>
      <c r="VGW148" s="131"/>
      <c r="VGX148" s="131"/>
      <c r="VGY148" s="131"/>
      <c r="VGZ148" s="131"/>
      <c r="VHA148" s="131"/>
      <c r="VHB148" s="131"/>
      <c r="VHC148" s="131"/>
      <c r="VHD148" s="131"/>
      <c r="VHE148" s="131"/>
      <c r="VHF148" s="131"/>
      <c r="VHG148" s="131"/>
      <c r="VHH148" s="131"/>
      <c r="VHI148" s="131"/>
      <c r="VQI148" s="131"/>
      <c r="VQJ148" s="131"/>
      <c r="VQR148" s="131"/>
      <c r="VQS148" s="131"/>
      <c r="VQT148" s="131"/>
      <c r="VQU148" s="131"/>
      <c r="VQV148" s="131"/>
      <c r="VQW148" s="131"/>
      <c r="VQX148" s="131"/>
      <c r="VQY148" s="131"/>
      <c r="VQZ148" s="131"/>
      <c r="VRA148" s="131"/>
      <c r="VRB148" s="131"/>
      <c r="VRC148" s="131"/>
      <c r="VRD148" s="131"/>
      <c r="VRE148" s="131"/>
      <c r="WAE148" s="131"/>
      <c r="WAF148" s="131"/>
      <c r="WAN148" s="131"/>
      <c r="WAO148" s="131"/>
      <c r="WAP148" s="131"/>
      <c r="WAQ148" s="131"/>
      <c r="WAR148" s="131"/>
      <c r="WAS148" s="131"/>
      <c r="WAT148" s="131"/>
      <c r="WAU148" s="131"/>
      <c r="WAV148" s="131"/>
      <c r="WAW148" s="131"/>
      <c r="WAX148" s="131"/>
      <c r="WAY148" s="131"/>
      <c r="WAZ148" s="131"/>
      <c r="WBA148" s="131"/>
      <c r="WKA148" s="131"/>
      <c r="WKB148" s="131"/>
      <c r="WKJ148" s="131"/>
      <c r="WKK148" s="131"/>
      <c r="WKL148" s="131"/>
      <c r="WKM148" s="131"/>
      <c r="WKN148" s="131"/>
      <c r="WKO148" s="131"/>
      <c r="WKP148" s="131"/>
      <c r="WKQ148" s="131"/>
      <c r="WKR148" s="131"/>
      <c r="WKS148" s="131"/>
      <c r="WKT148" s="131"/>
      <c r="WKU148" s="131"/>
      <c r="WKV148" s="131"/>
      <c r="WKW148" s="131"/>
      <c r="WTW148" s="131"/>
      <c r="WTX148" s="131"/>
      <c r="WUF148" s="131"/>
      <c r="WUG148" s="131"/>
      <c r="WUH148" s="131"/>
      <c r="WUI148" s="131"/>
      <c r="WUJ148" s="131"/>
      <c r="WUK148" s="131"/>
      <c r="WUL148" s="131"/>
      <c r="WUM148" s="131"/>
      <c r="WUN148" s="131"/>
      <c r="WUO148" s="131"/>
      <c r="WUP148" s="131"/>
      <c r="WUQ148" s="131"/>
      <c r="WUR148" s="131"/>
      <c r="WUS148" s="131"/>
    </row>
    <row r="149" spans="1:1009 1243:2033 2267:3057 3291:4081 4315:5105 5339:6129 6363:7153 7387:8177 8411:9201 9435:10225 10459:11249 11483:12273 12507:13297 13531:14321 14555:15345 15579:16113" s="271" customFormat="1" outlineLevel="1">
      <c r="A149" s="240"/>
      <c r="B149" s="294" t="s">
        <v>458</v>
      </c>
      <c r="C149" s="248"/>
      <c r="D149" s="258">
        <v>227</v>
      </c>
      <c r="E149" s="260"/>
      <c r="F149" s="258">
        <v>227</v>
      </c>
      <c r="G149" s="245">
        <v>0</v>
      </c>
      <c r="H149" s="229">
        <f t="shared" si="7"/>
        <v>0</v>
      </c>
      <c r="I149" s="247"/>
      <c r="J149" s="247"/>
      <c r="K149" s="247"/>
      <c r="L149" s="247"/>
      <c r="M149" s="238">
        <v>831</v>
      </c>
      <c r="HK149" s="131"/>
      <c r="HL149" s="131"/>
      <c r="HT149" s="131"/>
      <c r="HU149" s="131"/>
      <c r="HV149" s="131"/>
      <c r="HW149" s="131"/>
      <c r="HX149" s="131"/>
      <c r="HY149" s="131"/>
      <c r="HZ149" s="131"/>
      <c r="IA149" s="131"/>
      <c r="IB149" s="131"/>
      <c r="IC149" s="131"/>
      <c r="ID149" s="131"/>
      <c r="IE149" s="131"/>
      <c r="IF149" s="131"/>
      <c r="IG149" s="131"/>
      <c r="RG149" s="131"/>
      <c r="RH149" s="131"/>
      <c r="RP149" s="131"/>
      <c r="RQ149" s="131"/>
      <c r="RR149" s="131"/>
      <c r="RS149" s="131"/>
      <c r="RT149" s="131"/>
      <c r="RU149" s="131"/>
      <c r="RV149" s="131"/>
      <c r="RW149" s="131"/>
      <c r="RX149" s="131"/>
      <c r="RY149" s="131"/>
      <c r="RZ149" s="131"/>
      <c r="SA149" s="131"/>
      <c r="SB149" s="131"/>
      <c r="SC149" s="131"/>
      <c r="ABC149" s="131"/>
      <c r="ABD149" s="131"/>
      <c r="ABL149" s="131"/>
      <c r="ABM149" s="131"/>
      <c r="ABN149" s="131"/>
      <c r="ABO149" s="131"/>
      <c r="ABP149" s="131"/>
      <c r="ABQ149" s="131"/>
      <c r="ABR149" s="131"/>
      <c r="ABS149" s="131"/>
      <c r="ABT149" s="131"/>
      <c r="ABU149" s="131"/>
      <c r="ABV149" s="131"/>
      <c r="ABW149" s="131"/>
      <c r="ABX149" s="131"/>
      <c r="ABY149" s="131"/>
      <c r="AKY149" s="131"/>
      <c r="AKZ149" s="131"/>
      <c r="ALH149" s="131"/>
      <c r="ALI149" s="131"/>
      <c r="ALJ149" s="131"/>
      <c r="ALK149" s="131"/>
      <c r="ALL149" s="131"/>
      <c r="ALM149" s="131"/>
      <c r="ALN149" s="131"/>
      <c r="ALO149" s="131"/>
      <c r="ALP149" s="131"/>
      <c r="ALQ149" s="131"/>
      <c r="ALR149" s="131"/>
      <c r="ALS149" s="131"/>
      <c r="ALT149" s="131"/>
      <c r="ALU149" s="131"/>
      <c r="AUU149" s="131"/>
      <c r="AUV149" s="131"/>
      <c r="AVD149" s="131"/>
      <c r="AVE149" s="131"/>
      <c r="AVF149" s="131"/>
      <c r="AVG149" s="131"/>
      <c r="AVH149" s="131"/>
      <c r="AVI149" s="131"/>
      <c r="AVJ149" s="131"/>
      <c r="AVK149" s="131"/>
      <c r="AVL149" s="131"/>
      <c r="AVM149" s="131"/>
      <c r="AVN149" s="131"/>
      <c r="AVO149" s="131"/>
      <c r="AVP149" s="131"/>
      <c r="AVQ149" s="131"/>
      <c r="BEQ149" s="131"/>
      <c r="BER149" s="131"/>
      <c r="BEZ149" s="131"/>
      <c r="BFA149" s="131"/>
      <c r="BFB149" s="131"/>
      <c r="BFC149" s="131"/>
      <c r="BFD149" s="131"/>
      <c r="BFE149" s="131"/>
      <c r="BFF149" s="131"/>
      <c r="BFG149" s="131"/>
      <c r="BFH149" s="131"/>
      <c r="BFI149" s="131"/>
      <c r="BFJ149" s="131"/>
      <c r="BFK149" s="131"/>
      <c r="BFL149" s="131"/>
      <c r="BFM149" s="131"/>
      <c r="BOM149" s="131"/>
      <c r="BON149" s="131"/>
      <c r="BOV149" s="131"/>
      <c r="BOW149" s="131"/>
      <c r="BOX149" s="131"/>
      <c r="BOY149" s="131"/>
      <c r="BOZ149" s="131"/>
      <c r="BPA149" s="131"/>
      <c r="BPB149" s="131"/>
      <c r="BPC149" s="131"/>
      <c r="BPD149" s="131"/>
      <c r="BPE149" s="131"/>
      <c r="BPF149" s="131"/>
      <c r="BPG149" s="131"/>
      <c r="BPH149" s="131"/>
      <c r="BPI149" s="131"/>
      <c r="BYI149" s="131"/>
      <c r="BYJ149" s="131"/>
      <c r="BYR149" s="131"/>
      <c r="BYS149" s="131"/>
      <c r="BYT149" s="131"/>
      <c r="BYU149" s="131"/>
      <c r="BYV149" s="131"/>
      <c r="BYW149" s="131"/>
      <c r="BYX149" s="131"/>
      <c r="BYY149" s="131"/>
      <c r="BYZ149" s="131"/>
      <c r="BZA149" s="131"/>
      <c r="BZB149" s="131"/>
      <c r="BZC149" s="131"/>
      <c r="BZD149" s="131"/>
      <c r="BZE149" s="131"/>
      <c r="CIE149" s="131"/>
      <c r="CIF149" s="131"/>
      <c r="CIN149" s="131"/>
      <c r="CIO149" s="131"/>
      <c r="CIP149" s="131"/>
      <c r="CIQ149" s="131"/>
      <c r="CIR149" s="131"/>
      <c r="CIS149" s="131"/>
      <c r="CIT149" s="131"/>
      <c r="CIU149" s="131"/>
      <c r="CIV149" s="131"/>
      <c r="CIW149" s="131"/>
      <c r="CIX149" s="131"/>
      <c r="CIY149" s="131"/>
      <c r="CIZ149" s="131"/>
      <c r="CJA149" s="131"/>
      <c r="CSA149" s="131"/>
      <c r="CSB149" s="131"/>
      <c r="CSJ149" s="131"/>
      <c r="CSK149" s="131"/>
      <c r="CSL149" s="131"/>
      <c r="CSM149" s="131"/>
      <c r="CSN149" s="131"/>
      <c r="CSO149" s="131"/>
      <c r="CSP149" s="131"/>
      <c r="CSQ149" s="131"/>
      <c r="CSR149" s="131"/>
      <c r="CSS149" s="131"/>
      <c r="CST149" s="131"/>
      <c r="CSU149" s="131"/>
      <c r="CSV149" s="131"/>
      <c r="CSW149" s="131"/>
      <c r="DBW149" s="131"/>
      <c r="DBX149" s="131"/>
      <c r="DCF149" s="131"/>
      <c r="DCG149" s="131"/>
      <c r="DCH149" s="131"/>
      <c r="DCI149" s="131"/>
      <c r="DCJ149" s="131"/>
      <c r="DCK149" s="131"/>
      <c r="DCL149" s="131"/>
      <c r="DCM149" s="131"/>
      <c r="DCN149" s="131"/>
      <c r="DCO149" s="131"/>
      <c r="DCP149" s="131"/>
      <c r="DCQ149" s="131"/>
      <c r="DCR149" s="131"/>
      <c r="DCS149" s="131"/>
      <c r="DLS149" s="131"/>
      <c r="DLT149" s="131"/>
      <c r="DMB149" s="131"/>
      <c r="DMC149" s="131"/>
      <c r="DMD149" s="131"/>
      <c r="DME149" s="131"/>
      <c r="DMF149" s="131"/>
      <c r="DMG149" s="131"/>
      <c r="DMH149" s="131"/>
      <c r="DMI149" s="131"/>
      <c r="DMJ149" s="131"/>
      <c r="DMK149" s="131"/>
      <c r="DML149" s="131"/>
      <c r="DMM149" s="131"/>
      <c r="DMN149" s="131"/>
      <c r="DMO149" s="131"/>
      <c r="DVO149" s="131"/>
      <c r="DVP149" s="131"/>
      <c r="DVX149" s="131"/>
      <c r="DVY149" s="131"/>
      <c r="DVZ149" s="131"/>
      <c r="DWA149" s="131"/>
      <c r="DWB149" s="131"/>
      <c r="DWC149" s="131"/>
      <c r="DWD149" s="131"/>
      <c r="DWE149" s="131"/>
      <c r="DWF149" s="131"/>
      <c r="DWG149" s="131"/>
      <c r="DWH149" s="131"/>
      <c r="DWI149" s="131"/>
      <c r="DWJ149" s="131"/>
      <c r="DWK149" s="131"/>
      <c r="EFK149" s="131"/>
      <c r="EFL149" s="131"/>
      <c r="EFT149" s="131"/>
      <c r="EFU149" s="131"/>
      <c r="EFV149" s="131"/>
      <c r="EFW149" s="131"/>
      <c r="EFX149" s="131"/>
      <c r="EFY149" s="131"/>
      <c r="EFZ149" s="131"/>
      <c r="EGA149" s="131"/>
      <c r="EGB149" s="131"/>
      <c r="EGC149" s="131"/>
      <c r="EGD149" s="131"/>
      <c r="EGE149" s="131"/>
      <c r="EGF149" s="131"/>
      <c r="EGG149" s="131"/>
      <c r="EPG149" s="131"/>
      <c r="EPH149" s="131"/>
      <c r="EPP149" s="131"/>
      <c r="EPQ149" s="131"/>
      <c r="EPR149" s="131"/>
      <c r="EPS149" s="131"/>
      <c r="EPT149" s="131"/>
      <c r="EPU149" s="131"/>
      <c r="EPV149" s="131"/>
      <c r="EPW149" s="131"/>
      <c r="EPX149" s="131"/>
      <c r="EPY149" s="131"/>
      <c r="EPZ149" s="131"/>
      <c r="EQA149" s="131"/>
      <c r="EQB149" s="131"/>
      <c r="EQC149" s="131"/>
      <c r="EZC149" s="131"/>
      <c r="EZD149" s="131"/>
      <c r="EZL149" s="131"/>
      <c r="EZM149" s="131"/>
      <c r="EZN149" s="131"/>
      <c r="EZO149" s="131"/>
      <c r="EZP149" s="131"/>
      <c r="EZQ149" s="131"/>
      <c r="EZR149" s="131"/>
      <c r="EZS149" s="131"/>
      <c r="EZT149" s="131"/>
      <c r="EZU149" s="131"/>
      <c r="EZV149" s="131"/>
      <c r="EZW149" s="131"/>
      <c r="EZX149" s="131"/>
      <c r="EZY149" s="131"/>
      <c r="FIY149" s="131"/>
      <c r="FIZ149" s="131"/>
      <c r="FJH149" s="131"/>
      <c r="FJI149" s="131"/>
      <c r="FJJ149" s="131"/>
      <c r="FJK149" s="131"/>
      <c r="FJL149" s="131"/>
      <c r="FJM149" s="131"/>
      <c r="FJN149" s="131"/>
      <c r="FJO149" s="131"/>
      <c r="FJP149" s="131"/>
      <c r="FJQ149" s="131"/>
      <c r="FJR149" s="131"/>
      <c r="FJS149" s="131"/>
      <c r="FJT149" s="131"/>
      <c r="FJU149" s="131"/>
      <c r="FSU149" s="131"/>
      <c r="FSV149" s="131"/>
      <c r="FTD149" s="131"/>
      <c r="FTE149" s="131"/>
      <c r="FTF149" s="131"/>
      <c r="FTG149" s="131"/>
      <c r="FTH149" s="131"/>
      <c r="FTI149" s="131"/>
      <c r="FTJ149" s="131"/>
      <c r="FTK149" s="131"/>
      <c r="FTL149" s="131"/>
      <c r="FTM149" s="131"/>
      <c r="FTN149" s="131"/>
      <c r="FTO149" s="131"/>
      <c r="FTP149" s="131"/>
      <c r="FTQ149" s="131"/>
      <c r="GCQ149" s="131"/>
      <c r="GCR149" s="131"/>
      <c r="GCZ149" s="131"/>
      <c r="GDA149" s="131"/>
      <c r="GDB149" s="131"/>
      <c r="GDC149" s="131"/>
      <c r="GDD149" s="131"/>
      <c r="GDE149" s="131"/>
      <c r="GDF149" s="131"/>
      <c r="GDG149" s="131"/>
      <c r="GDH149" s="131"/>
      <c r="GDI149" s="131"/>
      <c r="GDJ149" s="131"/>
      <c r="GDK149" s="131"/>
      <c r="GDL149" s="131"/>
      <c r="GDM149" s="131"/>
      <c r="GMM149" s="131"/>
      <c r="GMN149" s="131"/>
      <c r="GMV149" s="131"/>
      <c r="GMW149" s="131"/>
      <c r="GMX149" s="131"/>
      <c r="GMY149" s="131"/>
      <c r="GMZ149" s="131"/>
      <c r="GNA149" s="131"/>
      <c r="GNB149" s="131"/>
      <c r="GNC149" s="131"/>
      <c r="GND149" s="131"/>
      <c r="GNE149" s="131"/>
      <c r="GNF149" s="131"/>
      <c r="GNG149" s="131"/>
      <c r="GNH149" s="131"/>
      <c r="GNI149" s="131"/>
      <c r="GWI149" s="131"/>
      <c r="GWJ149" s="131"/>
      <c r="GWR149" s="131"/>
      <c r="GWS149" s="131"/>
      <c r="GWT149" s="131"/>
      <c r="GWU149" s="131"/>
      <c r="GWV149" s="131"/>
      <c r="GWW149" s="131"/>
      <c r="GWX149" s="131"/>
      <c r="GWY149" s="131"/>
      <c r="GWZ149" s="131"/>
      <c r="GXA149" s="131"/>
      <c r="GXB149" s="131"/>
      <c r="GXC149" s="131"/>
      <c r="GXD149" s="131"/>
      <c r="GXE149" s="131"/>
      <c r="HGE149" s="131"/>
      <c r="HGF149" s="131"/>
      <c r="HGN149" s="131"/>
      <c r="HGO149" s="131"/>
      <c r="HGP149" s="131"/>
      <c r="HGQ149" s="131"/>
      <c r="HGR149" s="131"/>
      <c r="HGS149" s="131"/>
      <c r="HGT149" s="131"/>
      <c r="HGU149" s="131"/>
      <c r="HGV149" s="131"/>
      <c r="HGW149" s="131"/>
      <c r="HGX149" s="131"/>
      <c r="HGY149" s="131"/>
      <c r="HGZ149" s="131"/>
      <c r="HHA149" s="131"/>
      <c r="HQA149" s="131"/>
      <c r="HQB149" s="131"/>
      <c r="HQJ149" s="131"/>
      <c r="HQK149" s="131"/>
      <c r="HQL149" s="131"/>
      <c r="HQM149" s="131"/>
      <c r="HQN149" s="131"/>
      <c r="HQO149" s="131"/>
      <c r="HQP149" s="131"/>
      <c r="HQQ149" s="131"/>
      <c r="HQR149" s="131"/>
      <c r="HQS149" s="131"/>
      <c r="HQT149" s="131"/>
      <c r="HQU149" s="131"/>
      <c r="HQV149" s="131"/>
      <c r="HQW149" s="131"/>
      <c r="HZW149" s="131"/>
      <c r="HZX149" s="131"/>
      <c r="IAF149" s="131"/>
      <c r="IAG149" s="131"/>
      <c r="IAH149" s="131"/>
      <c r="IAI149" s="131"/>
      <c r="IAJ149" s="131"/>
      <c r="IAK149" s="131"/>
      <c r="IAL149" s="131"/>
      <c r="IAM149" s="131"/>
      <c r="IAN149" s="131"/>
      <c r="IAO149" s="131"/>
      <c r="IAP149" s="131"/>
      <c r="IAQ149" s="131"/>
      <c r="IAR149" s="131"/>
      <c r="IAS149" s="131"/>
      <c r="IJS149" s="131"/>
      <c r="IJT149" s="131"/>
      <c r="IKB149" s="131"/>
      <c r="IKC149" s="131"/>
      <c r="IKD149" s="131"/>
      <c r="IKE149" s="131"/>
      <c r="IKF149" s="131"/>
      <c r="IKG149" s="131"/>
      <c r="IKH149" s="131"/>
      <c r="IKI149" s="131"/>
      <c r="IKJ149" s="131"/>
      <c r="IKK149" s="131"/>
      <c r="IKL149" s="131"/>
      <c r="IKM149" s="131"/>
      <c r="IKN149" s="131"/>
      <c r="IKO149" s="131"/>
      <c r="ITO149" s="131"/>
      <c r="ITP149" s="131"/>
      <c r="ITX149" s="131"/>
      <c r="ITY149" s="131"/>
      <c r="ITZ149" s="131"/>
      <c r="IUA149" s="131"/>
      <c r="IUB149" s="131"/>
      <c r="IUC149" s="131"/>
      <c r="IUD149" s="131"/>
      <c r="IUE149" s="131"/>
      <c r="IUF149" s="131"/>
      <c r="IUG149" s="131"/>
      <c r="IUH149" s="131"/>
      <c r="IUI149" s="131"/>
      <c r="IUJ149" s="131"/>
      <c r="IUK149" s="131"/>
      <c r="JDK149" s="131"/>
      <c r="JDL149" s="131"/>
      <c r="JDT149" s="131"/>
      <c r="JDU149" s="131"/>
      <c r="JDV149" s="131"/>
      <c r="JDW149" s="131"/>
      <c r="JDX149" s="131"/>
      <c r="JDY149" s="131"/>
      <c r="JDZ149" s="131"/>
      <c r="JEA149" s="131"/>
      <c r="JEB149" s="131"/>
      <c r="JEC149" s="131"/>
      <c r="JED149" s="131"/>
      <c r="JEE149" s="131"/>
      <c r="JEF149" s="131"/>
      <c r="JEG149" s="131"/>
      <c r="JNG149" s="131"/>
      <c r="JNH149" s="131"/>
      <c r="JNP149" s="131"/>
      <c r="JNQ149" s="131"/>
      <c r="JNR149" s="131"/>
      <c r="JNS149" s="131"/>
      <c r="JNT149" s="131"/>
      <c r="JNU149" s="131"/>
      <c r="JNV149" s="131"/>
      <c r="JNW149" s="131"/>
      <c r="JNX149" s="131"/>
      <c r="JNY149" s="131"/>
      <c r="JNZ149" s="131"/>
      <c r="JOA149" s="131"/>
      <c r="JOB149" s="131"/>
      <c r="JOC149" s="131"/>
      <c r="JXC149" s="131"/>
      <c r="JXD149" s="131"/>
      <c r="JXL149" s="131"/>
      <c r="JXM149" s="131"/>
      <c r="JXN149" s="131"/>
      <c r="JXO149" s="131"/>
      <c r="JXP149" s="131"/>
      <c r="JXQ149" s="131"/>
      <c r="JXR149" s="131"/>
      <c r="JXS149" s="131"/>
      <c r="JXT149" s="131"/>
      <c r="JXU149" s="131"/>
      <c r="JXV149" s="131"/>
      <c r="JXW149" s="131"/>
      <c r="JXX149" s="131"/>
      <c r="JXY149" s="131"/>
      <c r="KGY149" s="131"/>
      <c r="KGZ149" s="131"/>
      <c r="KHH149" s="131"/>
      <c r="KHI149" s="131"/>
      <c r="KHJ149" s="131"/>
      <c r="KHK149" s="131"/>
      <c r="KHL149" s="131"/>
      <c r="KHM149" s="131"/>
      <c r="KHN149" s="131"/>
      <c r="KHO149" s="131"/>
      <c r="KHP149" s="131"/>
      <c r="KHQ149" s="131"/>
      <c r="KHR149" s="131"/>
      <c r="KHS149" s="131"/>
      <c r="KHT149" s="131"/>
      <c r="KHU149" s="131"/>
      <c r="KQU149" s="131"/>
      <c r="KQV149" s="131"/>
      <c r="KRD149" s="131"/>
      <c r="KRE149" s="131"/>
      <c r="KRF149" s="131"/>
      <c r="KRG149" s="131"/>
      <c r="KRH149" s="131"/>
      <c r="KRI149" s="131"/>
      <c r="KRJ149" s="131"/>
      <c r="KRK149" s="131"/>
      <c r="KRL149" s="131"/>
      <c r="KRM149" s="131"/>
      <c r="KRN149" s="131"/>
      <c r="KRO149" s="131"/>
      <c r="KRP149" s="131"/>
      <c r="KRQ149" s="131"/>
      <c r="LAQ149" s="131"/>
      <c r="LAR149" s="131"/>
      <c r="LAZ149" s="131"/>
      <c r="LBA149" s="131"/>
      <c r="LBB149" s="131"/>
      <c r="LBC149" s="131"/>
      <c r="LBD149" s="131"/>
      <c r="LBE149" s="131"/>
      <c r="LBF149" s="131"/>
      <c r="LBG149" s="131"/>
      <c r="LBH149" s="131"/>
      <c r="LBI149" s="131"/>
      <c r="LBJ149" s="131"/>
      <c r="LBK149" s="131"/>
      <c r="LBL149" s="131"/>
      <c r="LBM149" s="131"/>
      <c r="LKM149" s="131"/>
      <c r="LKN149" s="131"/>
      <c r="LKV149" s="131"/>
      <c r="LKW149" s="131"/>
      <c r="LKX149" s="131"/>
      <c r="LKY149" s="131"/>
      <c r="LKZ149" s="131"/>
      <c r="LLA149" s="131"/>
      <c r="LLB149" s="131"/>
      <c r="LLC149" s="131"/>
      <c r="LLD149" s="131"/>
      <c r="LLE149" s="131"/>
      <c r="LLF149" s="131"/>
      <c r="LLG149" s="131"/>
      <c r="LLH149" s="131"/>
      <c r="LLI149" s="131"/>
      <c r="LUI149" s="131"/>
      <c r="LUJ149" s="131"/>
      <c r="LUR149" s="131"/>
      <c r="LUS149" s="131"/>
      <c r="LUT149" s="131"/>
      <c r="LUU149" s="131"/>
      <c r="LUV149" s="131"/>
      <c r="LUW149" s="131"/>
      <c r="LUX149" s="131"/>
      <c r="LUY149" s="131"/>
      <c r="LUZ149" s="131"/>
      <c r="LVA149" s="131"/>
      <c r="LVB149" s="131"/>
      <c r="LVC149" s="131"/>
      <c r="LVD149" s="131"/>
      <c r="LVE149" s="131"/>
      <c r="MEE149" s="131"/>
      <c r="MEF149" s="131"/>
      <c r="MEN149" s="131"/>
      <c r="MEO149" s="131"/>
      <c r="MEP149" s="131"/>
      <c r="MEQ149" s="131"/>
      <c r="MER149" s="131"/>
      <c r="MES149" s="131"/>
      <c r="MET149" s="131"/>
      <c r="MEU149" s="131"/>
      <c r="MEV149" s="131"/>
      <c r="MEW149" s="131"/>
      <c r="MEX149" s="131"/>
      <c r="MEY149" s="131"/>
      <c r="MEZ149" s="131"/>
      <c r="MFA149" s="131"/>
      <c r="MOA149" s="131"/>
      <c r="MOB149" s="131"/>
      <c r="MOJ149" s="131"/>
      <c r="MOK149" s="131"/>
      <c r="MOL149" s="131"/>
      <c r="MOM149" s="131"/>
      <c r="MON149" s="131"/>
      <c r="MOO149" s="131"/>
      <c r="MOP149" s="131"/>
      <c r="MOQ149" s="131"/>
      <c r="MOR149" s="131"/>
      <c r="MOS149" s="131"/>
      <c r="MOT149" s="131"/>
      <c r="MOU149" s="131"/>
      <c r="MOV149" s="131"/>
      <c r="MOW149" s="131"/>
      <c r="MXW149" s="131"/>
      <c r="MXX149" s="131"/>
      <c r="MYF149" s="131"/>
      <c r="MYG149" s="131"/>
      <c r="MYH149" s="131"/>
      <c r="MYI149" s="131"/>
      <c r="MYJ149" s="131"/>
      <c r="MYK149" s="131"/>
      <c r="MYL149" s="131"/>
      <c r="MYM149" s="131"/>
      <c r="MYN149" s="131"/>
      <c r="MYO149" s="131"/>
      <c r="MYP149" s="131"/>
      <c r="MYQ149" s="131"/>
      <c r="MYR149" s="131"/>
      <c r="MYS149" s="131"/>
      <c r="NHS149" s="131"/>
      <c r="NHT149" s="131"/>
      <c r="NIB149" s="131"/>
      <c r="NIC149" s="131"/>
      <c r="NID149" s="131"/>
      <c r="NIE149" s="131"/>
      <c r="NIF149" s="131"/>
      <c r="NIG149" s="131"/>
      <c r="NIH149" s="131"/>
      <c r="NII149" s="131"/>
      <c r="NIJ149" s="131"/>
      <c r="NIK149" s="131"/>
      <c r="NIL149" s="131"/>
      <c r="NIM149" s="131"/>
      <c r="NIN149" s="131"/>
      <c r="NIO149" s="131"/>
      <c r="NRO149" s="131"/>
      <c r="NRP149" s="131"/>
      <c r="NRX149" s="131"/>
      <c r="NRY149" s="131"/>
      <c r="NRZ149" s="131"/>
      <c r="NSA149" s="131"/>
      <c r="NSB149" s="131"/>
      <c r="NSC149" s="131"/>
      <c r="NSD149" s="131"/>
      <c r="NSE149" s="131"/>
      <c r="NSF149" s="131"/>
      <c r="NSG149" s="131"/>
      <c r="NSH149" s="131"/>
      <c r="NSI149" s="131"/>
      <c r="NSJ149" s="131"/>
      <c r="NSK149" s="131"/>
      <c r="OBK149" s="131"/>
      <c r="OBL149" s="131"/>
      <c r="OBT149" s="131"/>
      <c r="OBU149" s="131"/>
      <c r="OBV149" s="131"/>
      <c r="OBW149" s="131"/>
      <c r="OBX149" s="131"/>
      <c r="OBY149" s="131"/>
      <c r="OBZ149" s="131"/>
      <c r="OCA149" s="131"/>
      <c r="OCB149" s="131"/>
      <c r="OCC149" s="131"/>
      <c r="OCD149" s="131"/>
      <c r="OCE149" s="131"/>
      <c r="OCF149" s="131"/>
      <c r="OCG149" s="131"/>
      <c r="OLG149" s="131"/>
      <c r="OLH149" s="131"/>
      <c r="OLP149" s="131"/>
      <c r="OLQ149" s="131"/>
      <c r="OLR149" s="131"/>
      <c r="OLS149" s="131"/>
      <c r="OLT149" s="131"/>
      <c r="OLU149" s="131"/>
      <c r="OLV149" s="131"/>
      <c r="OLW149" s="131"/>
      <c r="OLX149" s="131"/>
      <c r="OLY149" s="131"/>
      <c r="OLZ149" s="131"/>
      <c r="OMA149" s="131"/>
      <c r="OMB149" s="131"/>
      <c r="OMC149" s="131"/>
      <c r="OVC149" s="131"/>
      <c r="OVD149" s="131"/>
      <c r="OVL149" s="131"/>
      <c r="OVM149" s="131"/>
      <c r="OVN149" s="131"/>
      <c r="OVO149" s="131"/>
      <c r="OVP149" s="131"/>
      <c r="OVQ149" s="131"/>
      <c r="OVR149" s="131"/>
      <c r="OVS149" s="131"/>
      <c r="OVT149" s="131"/>
      <c r="OVU149" s="131"/>
      <c r="OVV149" s="131"/>
      <c r="OVW149" s="131"/>
      <c r="OVX149" s="131"/>
      <c r="OVY149" s="131"/>
      <c r="PEY149" s="131"/>
      <c r="PEZ149" s="131"/>
      <c r="PFH149" s="131"/>
      <c r="PFI149" s="131"/>
      <c r="PFJ149" s="131"/>
      <c r="PFK149" s="131"/>
      <c r="PFL149" s="131"/>
      <c r="PFM149" s="131"/>
      <c r="PFN149" s="131"/>
      <c r="PFO149" s="131"/>
      <c r="PFP149" s="131"/>
      <c r="PFQ149" s="131"/>
      <c r="PFR149" s="131"/>
      <c r="PFS149" s="131"/>
      <c r="PFT149" s="131"/>
      <c r="PFU149" s="131"/>
      <c r="POU149" s="131"/>
      <c r="POV149" s="131"/>
      <c r="PPD149" s="131"/>
      <c r="PPE149" s="131"/>
      <c r="PPF149" s="131"/>
      <c r="PPG149" s="131"/>
      <c r="PPH149" s="131"/>
      <c r="PPI149" s="131"/>
      <c r="PPJ149" s="131"/>
      <c r="PPK149" s="131"/>
      <c r="PPL149" s="131"/>
      <c r="PPM149" s="131"/>
      <c r="PPN149" s="131"/>
      <c r="PPO149" s="131"/>
      <c r="PPP149" s="131"/>
      <c r="PPQ149" s="131"/>
      <c r="PYQ149" s="131"/>
      <c r="PYR149" s="131"/>
      <c r="PYZ149" s="131"/>
      <c r="PZA149" s="131"/>
      <c r="PZB149" s="131"/>
      <c r="PZC149" s="131"/>
      <c r="PZD149" s="131"/>
      <c r="PZE149" s="131"/>
      <c r="PZF149" s="131"/>
      <c r="PZG149" s="131"/>
      <c r="PZH149" s="131"/>
      <c r="PZI149" s="131"/>
      <c r="PZJ149" s="131"/>
      <c r="PZK149" s="131"/>
      <c r="PZL149" s="131"/>
      <c r="PZM149" s="131"/>
      <c r="QIM149" s="131"/>
      <c r="QIN149" s="131"/>
      <c r="QIV149" s="131"/>
      <c r="QIW149" s="131"/>
      <c r="QIX149" s="131"/>
      <c r="QIY149" s="131"/>
      <c r="QIZ149" s="131"/>
      <c r="QJA149" s="131"/>
      <c r="QJB149" s="131"/>
      <c r="QJC149" s="131"/>
      <c r="QJD149" s="131"/>
      <c r="QJE149" s="131"/>
      <c r="QJF149" s="131"/>
      <c r="QJG149" s="131"/>
      <c r="QJH149" s="131"/>
      <c r="QJI149" s="131"/>
      <c r="QSI149" s="131"/>
      <c r="QSJ149" s="131"/>
      <c r="QSR149" s="131"/>
      <c r="QSS149" s="131"/>
      <c r="QST149" s="131"/>
      <c r="QSU149" s="131"/>
      <c r="QSV149" s="131"/>
      <c r="QSW149" s="131"/>
      <c r="QSX149" s="131"/>
      <c r="QSY149" s="131"/>
      <c r="QSZ149" s="131"/>
      <c r="QTA149" s="131"/>
      <c r="QTB149" s="131"/>
      <c r="QTC149" s="131"/>
      <c r="QTD149" s="131"/>
      <c r="QTE149" s="131"/>
      <c r="RCE149" s="131"/>
      <c r="RCF149" s="131"/>
      <c r="RCN149" s="131"/>
      <c r="RCO149" s="131"/>
      <c r="RCP149" s="131"/>
      <c r="RCQ149" s="131"/>
      <c r="RCR149" s="131"/>
      <c r="RCS149" s="131"/>
      <c r="RCT149" s="131"/>
      <c r="RCU149" s="131"/>
      <c r="RCV149" s="131"/>
      <c r="RCW149" s="131"/>
      <c r="RCX149" s="131"/>
      <c r="RCY149" s="131"/>
      <c r="RCZ149" s="131"/>
      <c r="RDA149" s="131"/>
      <c r="RMA149" s="131"/>
      <c r="RMB149" s="131"/>
      <c r="RMJ149" s="131"/>
      <c r="RMK149" s="131"/>
      <c r="RML149" s="131"/>
      <c r="RMM149" s="131"/>
      <c r="RMN149" s="131"/>
      <c r="RMO149" s="131"/>
      <c r="RMP149" s="131"/>
      <c r="RMQ149" s="131"/>
      <c r="RMR149" s="131"/>
      <c r="RMS149" s="131"/>
      <c r="RMT149" s="131"/>
      <c r="RMU149" s="131"/>
      <c r="RMV149" s="131"/>
      <c r="RMW149" s="131"/>
      <c r="RVW149" s="131"/>
      <c r="RVX149" s="131"/>
      <c r="RWF149" s="131"/>
      <c r="RWG149" s="131"/>
      <c r="RWH149" s="131"/>
      <c r="RWI149" s="131"/>
      <c r="RWJ149" s="131"/>
      <c r="RWK149" s="131"/>
      <c r="RWL149" s="131"/>
      <c r="RWM149" s="131"/>
      <c r="RWN149" s="131"/>
      <c r="RWO149" s="131"/>
      <c r="RWP149" s="131"/>
      <c r="RWQ149" s="131"/>
      <c r="RWR149" s="131"/>
      <c r="RWS149" s="131"/>
      <c r="SFS149" s="131"/>
      <c r="SFT149" s="131"/>
      <c r="SGB149" s="131"/>
      <c r="SGC149" s="131"/>
      <c r="SGD149" s="131"/>
      <c r="SGE149" s="131"/>
      <c r="SGF149" s="131"/>
      <c r="SGG149" s="131"/>
      <c r="SGH149" s="131"/>
      <c r="SGI149" s="131"/>
      <c r="SGJ149" s="131"/>
      <c r="SGK149" s="131"/>
      <c r="SGL149" s="131"/>
      <c r="SGM149" s="131"/>
      <c r="SGN149" s="131"/>
      <c r="SGO149" s="131"/>
      <c r="SPO149" s="131"/>
      <c r="SPP149" s="131"/>
      <c r="SPX149" s="131"/>
      <c r="SPY149" s="131"/>
      <c r="SPZ149" s="131"/>
      <c r="SQA149" s="131"/>
      <c r="SQB149" s="131"/>
      <c r="SQC149" s="131"/>
      <c r="SQD149" s="131"/>
      <c r="SQE149" s="131"/>
      <c r="SQF149" s="131"/>
      <c r="SQG149" s="131"/>
      <c r="SQH149" s="131"/>
      <c r="SQI149" s="131"/>
      <c r="SQJ149" s="131"/>
      <c r="SQK149" s="131"/>
      <c r="SZK149" s="131"/>
      <c r="SZL149" s="131"/>
      <c r="SZT149" s="131"/>
      <c r="SZU149" s="131"/>
      <c r="SZV149" s="131"/>
      <c r="SZW149" s="131"/>
      <c r="SZX149" s="131"/>
      <c r="SZY149" s="131"/>
      <c r="SZZ149" s="131"/>
      <c r="TAA149" s="131"/>
      <c r="TAB149" s="131"/>
      <c r="TAC149" s="131"/>
      <c r="TAD149" s="131"/>
      <c r="TAE149" s="131"/>
      <c r="TAF149" s="131"/>
      <c r="TAG149" s="131"/>
      <c r="TJG149" s="131"/>
      <c r="TJH149" s="131"/>
      <c r="TJP149" s="131"/>
      <c r="TJQ149" s="131"/>
      <c r="TJR149" s="131"/>
      <c r="TJS149" s="131"/>
      <c r="TJT149" s="131"/>
      <c r="TJU149" s="131"/>
      <c r="TJV149" s="131"/>
      <c r="TJW149" s="131"/>
      <c r="TJX149" s="131"/>
      <c r="TJY149" s="131"/>
      <c r="TJZ149" s="131"/>
      <c r="TKA149" s="131"/>
      <c r="TKB149" s="131"/>
      <c r="TKC149" s="131"/>
      <c r="TTC149" s="131"/>
      <c r="TTD149" s="131"/>
      <c r="TTL149" s="131"/>
      <c r="TTM149" s="131"/>
      <c r="TTN149" s="131"/>
      <c r="TTO149" s="131"/>
      <c r="TTP149" s="131"/>
      <c r="TTQ149" s="131"/>
      <c r="TTR149" s="131"/>
      <c r="TTS149" s="131"/>
      <c r="TTT149" s="131"/>
      <c r="TTU149" s="131"/>
      <c r="TTV149" s="131"/>
      <c r="TTW149" s="131"/>
      <c r="TTX149" s="131"/>
      <c r="TTY149" s="131"/>
      <c r="UCY149" s="131"/>
      <c r="UCZ149" s="131"/>
      <c r="UDH149" s="131"/>
      <c r="UDI149" s="131"/>
      <c r="UDJ149" s="131"/>
      <c r="UDK149" s="131"/>
      <c r="UDL149" s="131"/>
      <c r="UDM149" s="131"/>
      <c r="UDN149" s="131"/>
      <c r="UDO149" s="131"/>
      <c r="UDP149" s="131"/>
      <c r="UDQ149" s="131"/>
      <c r="UDR149" s="131"/>
      <c r="UDS149" s="131"/>
      <c r="UDT149" s="131"/>
      <c r="UDU149" s="131"/>
      <c r="UMU149" s="131"/>
      <c r="UMV149" s="131"/>
      <c r="UND149" s="131"/>
      <c r="UNE149" s="131"/>
      <c r="UNF149" s="131"/>
      <c r="UNG149" s="131"/>
      <c r="UNH149" s="131"/>
      <c r="UNI149" s="131"/>
      <c r="UNJ149" s="131"/>
      <c r="UNK149" s="131"/>
      <c r="UNL149" s="131"/>
      <c r="UNM149" s="131"/>
      <c r="UNN149" s="131"/>
      <c r="UNO149" s="131"/>
      <c r="UNP149" s="131"/>
      <c r="UNQ149" s="131"/>
      <c r="UWQ149" s="131"/>
      <c r="UWR149" s="131"/>
      <c r="UWZ149" s="131"/>
      <c r="UXA149" s="131"/>
      <c r="UXB149" s="131"/>
      <c r="UXC149" s="131"/>
      <c r="UXD149" s="131"/>
      <c r="UXE149" s="131"/>
      <c r="UXF149" s="131"/>
      <c r="UXG149" s="131"/>
      <c r="UXH149" s="131"/>
      <c r="UXI149" s="131"/>
      <c r="UXJ149" s="131"/>
      <c r="UXK149" s="131"/>
      <c r="UXL149" s="131"/>
      <c r="UXM149" s="131"/>
      <c r="VGM149" s="131"/>
      <c r="VGN149" s="131"/>
      <c r="VGV149" s="131"/>
      <c r="VGW149" s="131"/>
      <c r="VGX149" s="131"/>
      <c r="VGY149" s="131"/>
      <c r="VGZ149" s="131"/>
      <c r="VHA149" s="131"/>
      <c r="VHB149" s="131"/>
      <c r="VHC149" s="131"/>
      <c r="VHD149" s="131"/>
      <c r="VHE149" s="131"/>
      <c r="VHF149" s="131"/>
      <c r="VHG149" s="131"/>
      <c r="VHH149" s="131"/>
      <c r="VHI149" s="131"/>
      <c r="VQI149" s="131"/>
      <c r="VQJ149" s="131"/>
      <c r="VQR149" s="131"/>
      <c r="VQS149" s="131"/>
      <c r="VQT149" s="131"/>
      <c r="VQU149" s="131"/>
      <c r="VQV149" s="131"/>
      <c r="VQW149" s="131"/>
      <c r="VQX149" s="131"/>
      <c r="VQY149" s="131"/>
      <c r="VQZ149" s="131"/>
      <c r="VRA149" s="131"/>
      <c r="VRB149" s="131"/>
      <c r="VRC149" s="131"/>
      <c r="VRD149" s="131"/>
      <c r="VRE149" s="131"/>
      <c r="WAE149" s="131"/>
      <c r="WAF149" s="131"/>
      <c r="WAN149" s="131"/>
      <c r="WAO149" s="131"/>
      <c r="WAP149" s="131"/>
      <c r="WAQ149" s="131"/>
      <c r="WAR149" s="131"/>
      <c r="WAS149" s="131"/>
      <c r="WAT149" s="131"/>
      <c r="WAU149" s="131"/>
      <c r="WAV149" s="131"/>
      <c r="WAW149" s="131"/>
      <c r="WAX149" s="131"/>
      <c r="WAY149" s="131"/>
      <c r="WAZ149" s="131"/>
      <c r="WBA149" s="131"/>
      <c r="WKA149" s="131"/>
      <c r="WKB149" s="131"/>
      <c r="WKJ149" s="131"/>
      <c r="WKK149" s="131"/>
      <c r="WKL149" s="131"/>
      <c r="WKM149" s="131"/>
      <c r="WKN149" s="131"/>
      <c r="WKO149" s="131"/>
      <c r="WKP149" s="131"/>
      <c r="WKQ149" s="131"/>
      <c r="WKR149" s="131"/>
      <c r="WKS149" s="131"/>
      <c r="WKT149" s="131"/>
      <c r="WKU149" s="131"/>
      <c r="WKV149" s="131"/>
      <c r="WKW149" s="131"/>
      <c r="WTW149" s="131"/>
      <c r="WTX149" s="131"/>
      <c r="WUF149" s="131"/>
      <c r="WUG149" s="131"/>
      <c r="WUH149" s="131"/>
      <c r="WUI149" s="131"/>
      <c r="WUJ149" s="131"/>
      <c r="WUK149" s="131"/>
      <c r="WUL149" s="131"/>
      <c r="WUM149" s="131"/>
      <c r="WUN149" s="131"/>
      <c r="WUO149" s="131"/>
      <c r="WUP149" s="131"/>
      <c r="WUQ149" s="131"/>
      <c r="WUR149" s="131"/>
      <c r="WUS149" s="131"/>
    </row>
    <row r="150" spans="1:1009 1243:2033 2267:3057 3291:4081 4315:5105 5339:6129 6363:7153 7387:8177 8411:9201 9435:10225 10459:11249 11483:12273 12507:13297 13531:14321 14555:15345 15579:16113">
      <c r="A150" s="138">
        <v>4</v>
      </c>
      <c r="B150" s="292" t="s">
        <v>153</v>
      </c>
      <c r="C150" s="238">
        <v>0</v>
      </c>
      <c r="D150" s="217">
        <v>31.25</v>
      </c>
      <c r="E150" s="216"/>
      <c r="F150" s="217">
        <v>31.25</v>
      </c>
      <c r="G150" s="245">
        <v>0</v>
      </c>
      <c r="H150" s="229">
        <f t="shared" si="7"/>
        <v>0</v>
      </c>
      <c r="I150" s="254">
        <f t="shared" ref="I150:J150" si="9">I151</f>
        <v>0</v>
      </c>
      <c r="J150" s="254">
        <f t="shared" si="9"/>
        <v>0</v>
      </c>
      <c r="K150" s="254">
        <v>0</v>
      </c>
      <c r="L150" s="254">
        <f>L151</f>
        <v>0</v>
      </c>
      <c r="M150" s="296"/>
      <c r="HK150" s="128"/>
      <c r="HL150" s="128"/>
      <c r="HT150" s="128"/>
      <c r="HU150" s="128"/>
      <c r="HV150" s="128"/>
      <c r="HW150" s="128"/>
      <c r="HX150" s="128"/>
      <c r="HY150" s="128"/>
      <c r="HZ150" s="128"/>
      <c r="IA150" s="128"/>
      <c r="IB150" s="128"/>
      <c r="IC150" s="128"/>
      <c r="ID150" s="128"/>
      <c r="IE150" s="128"/>
      <c r="IF150" s="128"/>
      <c r="IG150" s="128"/>
      <c r="RG150" s="128"/>
      <c r="RH150" s="128"/>
      <c r="RP150" s="128"/>
      <c r="RQ150" s="128"/>
      <c r="RR150" s="128"/>
      <c r="RS150" s="128"/>
      <c r="RT150" s="128"/>
      <c r="RU150" s="128"/>
      <c r="RV150" s="128"/>
      <c r="RW150" s="128"/>
      <c r="RX150" s="128"/>
      <c r="RY150" s="128"/>
      <c r="RZ150" s="128"/>
      <c r="SA150" s="128"/>
      <c r="SB150" s="128"/>
      <c r="SC150" s="128"/>
      <c r="ABC150" s="128"/>
      <c r="ABD150" s="128"/>
      <c r="ABL150" s="128"/>
      <c r="ABM150" s="128"/>
      <c r="ABN150" s="128"/>
      <c r="ABO150" s="128"/>
      <c r="ABP150" s="128"/>
      <c r="ABQ150" s="128"/>
      <c r="ABR150" s="128"/>
      <c r="ABS150" s="128"/>
      <c r="ABT150" s="128"/>
      <c r="ABU150" s="128"/>
      <c r="ABV150" s="128"/>
      <c r="ABW150" s="128"/>
      <c r="ABX150" s="128"/>
      <c r="ABY150" s="128"/>
      <c r="AKY150" s="128"/>
      <c r="AKZ150" s="128"/>
      <c r="ALH150" s="128"/>
      <c r="ALI150" s="128"/>
      <c r="ALJ150" s="128"/>
      <c r="ALK150" s="128"/>
      <c r="ALL150" s="128"/>
      <c r="ALM150" s="128"/>
      <c r="ALN150" s="128"/>
      <c r="ALO150" s="128"/>
      <c r="ALP150" s="128"/>
      <c r="ALQ150" s="128"/>
      <c r="ALR150" s="128"/>
      <c r="ALS150" s="128"/>
      <c r="ALT150" s="128"/>
      <c r="ALU150" s="128"/>
      <c r="AUU150" s="128"/>
      <c r="AUV150" s="128"/>
      <c r="AVD150" s="128"/>
      <c r="AVE150" s="128"/>
      <c r="AVF150" s="128"/>
      <c r="AVG150" s="128"/>
      <c r="AVH150" s="128"/>
      <c r="AVI150" s="128"/>
      <c r="AVJ150" s="128"/>
      <c r="AVK150" s="128"/>
      <c r="AVL150" s="128"/>
      <c r="AVM150" s="128"/>
      <c r="AVN150" s="128"/>
      <c r="AVO150" s="128"/>
      <c r="AVP150" s="128"/>
      <c r="AVQ150" s="128"/>
      <c r="BEQ150" s="128"/>
      <c r="BER150" s="128"/>
      <c r="BEZ150" s="128"/>
      <c r="BFA150" s="128"/>
      <c r="BFB150" s="128"/>
      <c r="BFC150" s="128"/>
      <c r="BFD150" s="128"/>
      <c r="BFE150" s="128"/>
      <c r="BFF150" s="128"/>
      <c r="BFG150" s="128"/>
      <c r="BFH150" s="128"/>
      <c r="BFI150" s="128"/>
      <c r="BFJ150" s="128"/>
      <c r="BFK150" s="128"/>
      <c r="BFL150" s="128"/>
      <c r="BFM150" s="128"/>
      <c r="BOM150" s="128"/>
      <c r="BON150" s="128"/>
      <c r="BOV150" s="128"/>
      <c r="BOW150" s="128"/>
      <c r="BOX150" s="128"/>
      <c r="BOY150" s="128"/>
      <c r="BOZ150" s="128"/>
      <c r="BPA150" s="128"/>
      <c r="BPB150" s="128"/>
      <c r="BPC150" s="128"/>
      <c r="BPD150" s="128"/>
      <c r="BPE150" s="128"/>
      <c r="BPF150" s="128"/>
      <c r="BPG150" s="128"/>
      <c r="BPH150" s="128"/>
      <c r="BPI150" s="128"/>
      <c r="BYI150" s="128"/>
      <c r="BYJ150" s="128"/>
      <c r="BYR150" s="128"/>
      <c r="BYS150" s="128"/>
      <c r="BYT150" s="128"/>
      <c r="BYU150" s="128"/>
      <c r="BYV150" s="128"/>
      <c r="BYW150" s="128"/>
      <c r="BYX150" s="128"/>
      <c r="BYY150" s="128"/>
      <c r="BYZ150" s="128"/>
      <c r="BZA150" s="128"/>
      <c r="BZB150" s="128"/>
      <c r="BZC150" s="128"/>
      <c r="BZD150" s="128"/>
      <c r="BZE150" s="128"/>
      <c r="CIE150" s="128"/>
      <c r="CIF150" s="128"/>
      <c r="CIN150" s="128"/>
      <c r="CIO150" s="128"/>
      <c r="CIP150" s="128"/>
      <c r="CIQ150" s="128"/>
      <c r="CIR150" s="128"/>
      <c r="CIS150" s="128"/>
      <c r="CIT150" s="128"/>
      <c r="CIU150" s="128"/>
      <c r="CIV150" s="128"/>
      <c r="CIW150" s="128"/>
      <c r="CIX150" s="128"/>
      <c r="CIY150" s="128"/>
      <c r="CIZ150" s="128"/>
      <c r="CJA150" s="128"/>
      <c r="CSA150" s="128"/>
      <c r="CSB150" s="128"/>
      <c r="CSJ150" s="128"/>
      <c r="CSK150" s="128"/>
      <c r="CSL150" s="128"/>
      <c r="CSM150" s="128"/>
      <c r="CSN150" s="128"/>
      <c r="CSO150" s="128"/>
      <c r="CSP150" s="128"/>
      <c r="CSQ150" s="128"/>
      <c r="CSR150" s="128"/>
      <c r="CSS150" s="128"/>
      <c r="CST150" s="128"/>
      <c r="CSU150" s="128"/>
      <c r="CSV150" s="128"/>
      <c r="CSW150" s="128"/>
      <c r="DBW150" s="128"/>
      <c r="DBX150" s="128"/>
      <c r="DCF150" s="128"/>
      <c r="DCG150" s="128"/>
      <c r="DCH150" s="128"/>
      <c r="DCI150" s="128"/>
      <c r="DCJ150" s="128"/>
      <c r="DCK150" s="128"/>
      <c r="DCL150" s="128"/>
      <c r="DCM150" s="128"/>
      <c r="DCN150" s="128"/>
      <c r="DCO150" s="128"/>
      <c r="DCP150" s="128"/>
      <c r="DCQ150" s="128"/>
      <c r="DCR150" s="128"/>
      <c r="DCS150" s="128"/>
      <c r="DLS150" s="128"/>
      <c r="DLT150" s="128"/>
      <c r="DMB150" s="128"/>
      <c r="DMC150" s="128"/>
      <c r="DMD150" s="128"/>
      <c r="DME150" s="128"/>
      <c r="DMF150" s="128"/>
      <c r="DMG150" s="128"/>
      <c r="DMH150" s="128"/>
      <c r="DMI150" s="128"/>
      <c r="DMJ150" s="128"/>
      <c r="DMK150" s="128"/>
      <c r="DML150" s="128"/>
      <c r="DMM150" s="128"/>
      <c r="DMN150" s="128"/>
      <c r="DMO150" s="128"/>
      <c r="DVO150" s="128"/>
      <c r="DVP150" s="128"/>
      <c r="DVX150" s="128"/>
      <c r="DVY150" s="128"/>
      <c r="DVZ150" s="128"/>
      <c r="DWA150" s="128"/>
      <c r="DWB150" s="128"/>
      <c r="DWC150" s="128"/>
      <c r="DWD150" s="128"/>
      <c r="DWE150" s="128"/>
      <c r="DWF150" s="128"/>
      <c r="DWG150" s="128"/>
      <c r="DWH150" s="128"/>
      <c r="DWI150" s="128"/>
      <c r="DWJ150" s="128"/>
      <c r="DWK150" s="128"/>
      <c r="EFK150" s="128"/>
      <c r="EFL150" s="128"/>
      <c r="EFT150" s="128"/>
      <c r="EFU150" s="128"/>
      <c r="EFV150" s="128"/>
      <c r="EFW150" s="128"/>
      <c r="EFX150" s="128"/>
      <c r="EFY150" s="128"/>
      <c r="EFZ150" s="128"/>
      <c r="EGA150" s="128"/>
      <c r="EGB150" s="128"/>
      <c r="EGC150" s="128"/>
      <c r="EGD150" s="128"/>
      <c r="EGE150" s="128"/>
      <c r="EGF150" s="128"/>
      <c r="EGG150" s="128"/>
      <c r="EPG150" s="128"/>
      <c r="EPH150" s="128"/>
      <c r="EPP150" s="128"/>
      <c r="EPQ150" s="128"/>
      <c r="EPR150" s="128"/>
      <c r="EPS150" s="128"/>
      <c r="EPT150" s="128"/>
      <c r="EPU150" s="128"/>
      <c r="EPV150" s="128"/>
      <c r="EPW150" s="128"/>
      <c r="EPX150" s="128"/>
      <c r="EPY150" s="128"/>
      <c r="EPZ150" s="128"/>
      <c r="EQA150" s="128"/>
      <c r="EQB150" s="128"/>
      <c r="EQC150" s="128"/>
      <c r="EZC150" s="128"/>
      <c r="EZD150" s="128"/>
      <c r="EZL150" s="128"/>
      <c r="EZM150" s="128"/>
      <c r="EZN150" s="128"/>
      <c r="EZO150" s="128"/>
      <c r="EZP150" s="128"/>
      <c r="EZQ150" s="128"/>
      <c r="EZR150" s="128"/>
      <c r="EZS150" s="128"/>
      <c r="EZT150" s="128"/>
      <c r="EZU150" s="128"/>
      <c r="EZV150" s="128"/>
      <c r="EZW150" s="128"/>
      <c r="EZX150" s="128"/>
      <c r="EZY150" s="128"/>
      <c r="FIY150" s="128"/>
      <c r="FIZ150" s="128"/>
      <c r="FJH150" s="128"/>
      <c r="FJI150" s="128"/>
      <c r="FJJ150" s="128"/>
      <c r="FJK150" s="128"/>
      <c r="FJL150" s="128"/>
      <c r="FJM150" s="128"/>
      <c r="FJN150" s="128"/>
      <c r="FJO150" s="128"/>
      <c r="FJP150" s="128"/>
      <c r="FJQ150" s="128"/>
      <c r="FJR150" s="128"/>
      <c r="FJS150" s="128"/>
      <c r="FJT150" s="128"/>
      <c r="FJU150" s="128"/>
      <c r="FSU150" s="128"/>
      <c r="FSV150" s="128"/>
      <c r="FTD150" s="128"/>
      <c r="FTE150" s="128"/>
      <c r="FTF150" s="128"/>
      <c r="FTG150" s="128"/>
      <c r="FTH150" s="128"/>
      <c r="FTI150" s="128"/>
      <c r="FTJ150" s="128"/>
      <c r="FTK150" s="128"/>
      <c r="FTL150" s="128"/>
      <c r="FTM150" s="128"/>
      <c r="FTN150" s="128"/>
      <c r="FTO150" s="128"/>
      <c r="FTP150" s="128"/>
      <c r="FTQ150" s="128"/>
      <c r="GCQ150" s="128"/>
      <c r="GCR150" s="128"/>
      <c r="GCZ150" s="128"/>
      <c r="GDA150" s="128"/>
      <c r="GDB150" s="128"/>
      <c r="GDC150" s="128"/>
      <c r="GDD150" s="128"/>
      <c r="GDE150" s="128"/>
      <c r="GDF150" s="128"/>
      <c r="GDG150" s="128"/>
      <c r="GDH150" s="128"/>
      <c r="GDI150" s="128"/>
      <c r="GDJ150" s="128"/>
      <c r="GDK150" s="128"/>
      <c r="GDL150" s="128"/>
      <c r="GDM150" s="128"/>
      <c r="GMM150" s="128"/>
      <c r="GMN150" s="128"/>
      <c r="GMV150" s="128"/>
      <c r="GMW150" s="128"/>
      <c r="GMX150" s="128"/>
      <c r="GMY150" s="128"/>
      <c r="GMZ150" s="128"/>
      <c r="GNA150" s="128"/>
      <c r="GNB150" s="128"/>
      <c r="GNC150" s="128"/>
      <c r="GND150" s="128"/>
      <c r="GNE150" s="128"/>
      <c r="GNF150" s="128"/>
      <c r="GNG150" s="128"/>
      <c r="GNH150" s="128"/>
      <c r="GNI150" s="128"/>
      <c r="GWI150" s="128"/>
      <c r="GWJ150" s="128"/>
      <c r="GWR150" s="128"/>
      <c r="GWS150" s="128"/>
      <c r="GWT150" s="128"/>
      <c r="GWU150" s="128"/>
      <c r="GWV150" s="128"/>
      <c r="GWW150" s="128"/>
      <c r="GWX150" s="128"/>
      <c r="GWY150" s="128"/>
      <c r="GWZ150" s="128"/>
      <c r="GXA150" s="128"/>
      <c r="GXB150" s="128"/>
      <c r="GXC150" s="128"/>
      <c r="GXD150" s="128"/>
      <c r="GXE150" s="128"/>
      <c r="HGE150" s="128"/>
      <c r="HGF150" s="128"/>
      <c r="HGN150" s="128"/>
      <c r="HGO150" s="128"/>
      <c r="HGP150" s="128"/>
      <c r="HGQ150" s="128"/>
      <c r="HGR150" s="128"/>
      <c r="HGS150" s="128"/>
      <c r="HGT150" s="128"/>
      <c r="HGU150" s="128"/>
      <c r="HGV150" s="128"/>
      <c r="HGW150" s="128"/>
      <c r="HGX150" s="128"/>
      <c r="HGY150" s="128"/>
      <c r="HGZ150" s="128"/>
      <c r="HHA150" s="128"/>
      <c r="HQA150" s="128"/>
      <c r="HQB150" s="128"/>
      <c r="HQJ150" s="128"/>
      <c r="HQK150" s="128"/>
      <c r="HQL150" s="128"/>
      <c r="HQM150" s="128"/>
      <c r="HQN150" s="128"/>
      <c r="HQO150" s="128"/>
      <c r="HQP150" s="128"/>
      <c r="HQQ150" s="128"/>
      <c r="HQR150" s="128"/>
      <c r="HQS150" s="128"/>
      <c r="HQT150" s="128"/>
      <c r="HQU150" s="128"/>
      <c r="HQV150" s="128"/>
      <c r="HQW150" s="128"/>
      <c r="HZW150" s="128"/>
      <c r="HZX150" s="128"/>
      <c r="IAF150" s="128"/>
      <c r="IAG150" s="128"/>
      <c r="IAH150" s="128"/>
      <c r="IAI150" s="128"/>
      <c r="IAJ150" s="128"/>
      <c r="IAK150" s="128"/>
      <c r="IAL150" s="128"/>
      <c r="IAM150" s="128"/>
      <c r="IAN150" s="128"/>
      <c r="IAO150" s="128"/>
      <c r="IAP150" s="128"/>
      <c r="IAQ150" s="128"/>
      <c r="IAR150" s="128"/>
      <c r="IAS150" s="128"/>
      <c r="IJS150" s="128"/>
      <c r="IJT150" s="128"/>
      <c r="IKB150" s="128"/>
      <c r="IKC150" s="128"/>
      <c r="IKD150" s="128"/>
      <c r="IKE150" s="128"/>
      <c r="IKF150" s="128"/>
      <c r="IKG150" s="128"/>
      <c r="IKH150" s="128"/>
      <c r="IKI150" s="128"/>
      <c r="IKJ150" s="128"/>
      <c r="IKK150" s="128"/>
      <c r="IKL150" s="128"/>
      <c r="IKM150" s="128"/>
      <c r="IKN150" s="128"/>
      <c r="IKO150" s="128"/>
      <c r="ITO150" s="128"/>
      <c r="ITP150" s="128"/>
      <c r="ITX150" s="128"/>
      <c r="ITY150" s="128"/>
      <c r="ITZ150" s="128"/>
      <c r="IUA150" s="128"/>
      <c r="IUB150" s="128"/>
      <c r="IUC150" s="128"/>
      <c r="IUD150" s="128"/>
      <c r="IUE150" s="128"/>
      <c r="IUF150" s="128"/>
      <c r="IUG150" s="128"/>
      <c r="IUH150" s="128"/>
      <c r="IUI150" s="128"/>
      <c r="IUJ150" s="128"/>
      <c r="IUK150" s="128"/>
      <c r="JDK150" s="128"/>
      <c r="JDL150" s="128"/>
      <c r="JDT150" s="128"/>
      <c r="JDU150" s="128"/>
      <c r="JDV150" s="128"/>
      <c r="JDW150" s="128"/>
      <c r="JDX150" s="128"/>
      <c r="JDY150" s="128"/>
      <c r="JDZ150" s="128"/>
      <c r="JEA150" s="128"/>
      <c r="JEB150" s="128"/>
      <c r="JEC150" s="128"/>
      <c r="JED150" s="128"/>
      <c r="JEE150" s="128"/>
      <c r="JEF150" s="128"/>
      <c r="JEG150" s="128"/>
      <c r="JNG150" s="128"/>
      <c r="JNH150" s="128"/>
      <c r="JNP150" s="128"/>
      <c r="JNQ150" s="128"/>
      <c r="JNR150" s="128"/>
      <c r="JNS150" s="128"/>
      <c r="JNT150" s="128"/>
      <c r="JNU150" s="128"/>
      <c r="JNV150" s="128"/>
      <c r="JNW150" s="128"/>
      <c r="JNX150" s="128"/>
      <c r="JNY150" s="128"/>
      <c r="JNZ150" s="128"/>
      <c r="JOA150" s="128"/>
      <c r="JOB150" s="128"/>
      <c r="JOC150" s="128"/>
      <c r="JXC150" s="128"/>
      <c r="JXD150" s="128"/>
      <c r="JXL150" s="128"/>
      <c r="JXM150" s="128"/>
      <c r="JXN150" s="128"/>
      <c r="JXO150" s="128"/>
      <c r="JXP150" s="128"/>
      <c r="JXQ150" s="128"/>
      <c r="JXR150" s="128"/>
      <c r="JXS150" s="128"/>
      <c r="JXT150" s="128"/>
      <c r="JXU150" s="128"/>
      <c r="JXV150" s="128"/>
      <c r="JXW150" s="128"/>
      <c r="JXX150" s="128"/>
      <c r="JXY150" s="128"/>
      <c r="KGY150" s="128"/>
      <c r="KGZ150" s="128"/>
      <c r="KHH150" s="128"/>
      <c r="KHI150" s="128"/>
      <c r="KHJ150" s="128"/>
      <c r="KHK150" s="128"/>
      <c r="KHL150" s="128"/>
      <c r="KHM150" s="128"/>
      <c r="KHN150" s="128"/>
      <c r="KHO150" s="128"/>
      <c r="KHP150" s="128"/>
      <c r="KHQ150" s="128"/>
      <c r="KHR150" s="128"/>
      <c r="KHS150" s="128"/>
      <c r="KHT150" s="128"/>
      <c r="KHU150" s="128"/>
      <c r="KQU150" s="128"/>
      <c r="KQV150" s="128"/>
      <c r="KRD150" s="128"/>
      <c r="KRE150" s="128"/>
      <c r="KRF150" s="128"/>
      <c r="KRG150" s="128"/>
      <c r="KRH150" s="128"/>
      <c r="KRI150" s="128"/>
      <c r="KRJ150" s="128"/>
      <c r="KRK150" s="128"/>
      <c r="KRL150" s="128"/>
      <c r="KRM150" s="128"/>
      <c r="KRN150" s="128"/>
      <c r="KRO150" s="128"/>
      <c r="KRP150" s="128"/>
      <c r="KRQ150" s="128"/>
      <c r="LAQ150" s="128"/>
      <c r="LAR150" s="128"/>
      <c r="LAZ150" s="128"/>
      <c r="LBA150" s="128"/>
      <c r="LBB150" s="128"/>
      <c r="LBC150" s="128"/>
      <c r="LBD150" s="128"/>
      <c r="LBE150" s="128"/>
      <c r="LBF150" s="128"/>
      <c r="LBG150" s="128"/>
      <c r="LBH150" s="128"/>
      <c r="LBI150" s="128"/>
      <c r="LBJ150" s="128"/>
      <c r="LBK150" s="128"/>
      <c r="LBL150" s="128"/>
      <c r="LBM150" s="128"/>
      <c r="LKM150" s="128"/>
      <c r="LKN150" s="128"/>
      <c r="LKV150" s="128"/>
      <c r="LKW150" s="128"/>
      <c r="LKX150" s="128"/>
      <c r="LKY150" s="128"/>
      <c r="LKZ150" s="128"/>
      <c r="LLA150" s="128"/>
      <c r="LLB150" s="128"/>
      <c r="LLC150" s="128"/>
      <c r="LLD150" s="128"/>
      <c r="LLE150" s="128"/>
      <c r="LLF150" s="128"/>
      <c r="LLG150" s="128"/>
      <c r="LLH150" s="128"/>
      <c r="LLI150" s="128"/>
      <c r="LUI150" s="128"/>
      <c r="LUJ150" s="128"/>
      <c r="LUR150" s="128"/>
      <c r="LUS150" s="128"/>
      <c r="LUT150" s="128"/>
      <c r="LUU150" s="128"/>
      <c r="LUV150" s="128"/>
      <c r="LUW150" s="128"/>
      <c r="LUX150" s="128"/>
      <c r="LUY150" s="128"/>
      <c r="LUZ150" s="128"/>
      <c r="LVA150" s="128"/>
      <c r="LVB150" s="128"/>
      <c r="LVC150" s="128"/>
      <c r="LVD150" s="128"/>
      <c r="LVE150" s="128"/>
      <c r="MEE150" s="128"/>
      <c r="MEF150" s="128"/>
      <c r="MEN150" s="128"/>
      <c r="MEO150" s="128"/>
      <c r="MEP150" s="128"/>
      <c r="MEQ150" s="128"/>
      <c r="MER150" s="128"/>
      <c r="MES150" s="128"/>
      <c r="MET150" s="128"/>
      <c r="MEU150" s="128"/>
      <c r="MEV150" s="128"/>
      <c r="MEW150" s="128"/>
      <c r="MEX150" s="128"/>
      <c r="MEY150" s="128"/>
      <c r="MEZ150" s="128"/>
      <c r="MFA150" s="128"/>
      <c r="MOA150" s="128"/>
      <c r="MOB150" s="128"/>
      <c r="MOJ150" s="128"/>
      <c r="MOK150" s="128"/>
      <c r="MOL150" s="128"/>
      <c r="MOM150" s="128"/>
      <c r="MON150" s="128"/>
      <c r="MOO150" s="128"/>
      <c r="MOP150" s="128"/>
      <c r="MOQ150" s="128"/>
      <c r="MOR150" s="128"/>
      <c r="MOS150" s="128"/>
      <c r="MOT150" s="128"/>
      <c r="MOU150" s="128"/>
      <c r="MOV150" s="128"/>
      <c r="MOW150" s="128"/>
      <c r="MXW150" s="128"/>
      <c r="MXX150" s="128"/>
      <c r="MYF150" s="128"/>
      <c r="MYG150" s="128"/>
      <c r="MYH150" s="128"/>
      <c r="MYI150" s="128"/>
      <c r="MYJ150" s="128"/>
      <c r="MYK150" s="128"/>
      <c r="MYL150" s="128"/>
      <c r="MYM150" s="128"/>
      <c r="MYN150" s="128"/>
      <c r="MYO150" s="128"/>
      <c r="MYP150" s="128"/>
      <c r="MYQ150" s="128"/>
      <c r="MYR150" s="128"/>
      <c r="MYS150" s="128"/>
      <c r="NHS150" s="128"/>
      <c r="NHT150" s="128"/>
      <c r="NIB150" s="128"/>
      <c r="NIC150" s="128"/>
      <c r="NID150" s="128"/>
      <c r="NIE150" s="128"/>
      <c r="NIF150" s="128"/>
      <c r="NIG150" s="128"/>
      <c r="NIH150" s="128"/>
      <c r="NII150" s="128"/>
      <c r="NIJ150" s="128"/>
      <c r="NIK150" s="128"/>
      <c r="NIL150" s="128"/>
      <c r="NIM150" s="128"/>
      <c r="NIN150" s="128"/>
      <c r="NIO150" s="128"/>
      <c r="NRO150" s="128"/>
      <c r="NRP150" s="128"/>
      <c r="NRX150" s="128"/>
      <c r="NRY150" s="128"/>
      <c r="NRZ150" s="128"/>
      <c r="NSA150" s="128"/>
      <c r="NSB150" s="128"/>
      <c r="NSC150" s="128"/>
      <c r="NSD150" s="128"/>
      <c r="NSE150" s="128"/>
      <c r="NSF150" s="128"/>
      <c r="NSG150" s="128"/>
      <c r="NSH150" s="128"/>
      <c r="NSI150" s="128"/>
      <c r="NSJ150" s="128"/>
      <c r="NSK150" s="128"/>
      <c r="OBK150" s="128"/>
      <c r="OBL150" s="128"/>
      <c r="OBT150" s="128"/>
      <c r="OBU150" s="128"/>
      <c r="OBV150" s="128"/>
      <c r="OBW150" s="128"/>
      <c r="OBX150" s="128"/>
      <c r="OBY150" s="128"/>
      <c r="OBZ150" s="128"/>
      <c r="OCA150" s="128"/>
      <c r="OCB150" s="128"/>
      <c r="OCC150" s="128"/>
      <c r="OCD150" s="128"/>
      <c r="OCE150" s="128"/>
      <c r="OCF150" s="128"/>
      <c r="OCG150" s="128"/>
      <c r="OLG150" s="128"/>
      <c r="OLH150" s="128"/>
      <c r="OLP150" s="128"/>
      <c r="OLQ150" s="128"/>
      <c r="OLR150" s="128"/>
      <c r="OLS150" s="128"/>
      <c r="OLT150" s="128"/>
      <c r="OLU150" s="128"/>
      <c r="OLV150" s="128"/>
      <c r="OLW150" s="128"/>
      <c r="OLX150" s="128"/>
      <c r="OLY150" s="128"/>
      <c r="OLZ150" s="128"/>
      <c r="OMA150" s="128"/>
      <c r="OMB150" s="128"/>
      <c r="OMC150" s="128"/>
      <c r="OVC150" s="128"/>
      <c r="OVD150" s="128"/>
      <c r="OVL150" s="128"/>
      <c r="OVM150" s="128"/>
      <c r="OVN150" s="128"/>
      <c r="OVO150" s="128"/>
      <c r="OVP150" s="128"/>
      <c r="OVQ150" s="128"/>
      <c r="OVR150" s="128"/>
      <c r="OVS150" s="128"/>
      <c r="OVT150" s="128"/>
      <c r="OVU150" s="128"/>
      <c r="OVV150" s="128"/>
      <c r="OVW150" s="128"/>
      <c r="OVX150" s="128"/>
      <c r="OVY150" s="128"/>
      <c r="PEY150" s="128"/>
      <c r="PEZ150" s="128"/>
      <c r="PFH150" s="128"/>
      <c r="PFI150" s="128"/>
      <c r="PFJ150" s="128"/>
      <c r="PFK150" s="128"/>
      <c r="PFL150" s="128"/>
      <c r="PFM150" s="128"/>
      <c r="PFN150" s="128"/>
      <c r="PFO150" s="128"/>
      <c r="PFP150" s="128"/>
      <c r="PFQ150" s="128"/>
      <c r="PFR150" s="128"/>
      <c r="PFS150" s="128"/>
      <c r="PFT150" s="128"/>
      <c r="PFU150" s="128"/>
      <c r="POU150" s="128"/>
      <c r="POV150" s="128"/>
      <c r="PPD150" s="128"/>
      <c r="PPE150" s="128"/>
      <c r="PPF150" s="128"/>
      <c r="PPG150" s="128"/>
      <c r="PPH150" s="128"/>
      <c r="PPI150" s="128"/>
      <c r="PPJ150" s="128"/>
      <c r="PPK150" s="128"/>
      <c r="PPL150" s="128"/>
      <c r="PPM150" s="128"/>
      <c r="PPN150" s="128"/>
      <c r="PPO150" s="128"/>
      <c r="PPP150" s="128"/>
      <c r="PPQ150" s="128"/>
      <c r="PYQ150" s="128"/>
      <c r="PYR150" s="128"/>
      <c r="PYZ150" s="128"/>
      <c r="PZA150" s="128"/>
      <c r="PZB150" s="128"/>
      <c r="PZC150" s="128"/>
      <c r="PZD150" s="128"/>
      <c r="PZE150" s="128"/>
      <c r="PZF150" s="128"/>
      <c r="PZG150" s="128"/>
      <c r="PZH150" s="128"/>
      <c r="PZI150" s="128"/>
      <c r="PZJ150" s="128"/>
      <c r="PZK150" s="128"/>
      <c r="PZL150" s="128"/>
      <c r="PZM150" s="128"/>
      <c r="QIM150" s="128"/>
      <c r="QIN150" s="128"/>
      <c r="QIV150" s="128"/>
      <c r="QIW150" s="128"/>
      <c r="QIX150" s="128"/>
      <c r="QIY150" s="128"/>
      <c r="QIZ150" s="128"/>
      <c r="QJA150" s="128"/>
      <c r="QJB150" s="128"/>
      <c r="QJC150" s="128"/>
      <c r="QJD150" s="128"/>
      <c r="QJE150" s="128"/>
      <c r="QJF150" s="128"/>
      <c r="QJG150" s="128"/>
      <c r="QJH150" s="128"/>
      <c r="QJI150" s="128"/>
      <c r="QSI150" s="128"/>
      <c r="QSJ150" s="128"/>
      <c r="QSR150" s="128"/>
      <c r="QSS150" s="128"/>
      <c r="QST150" s="128"/>
      <c r="QSU150" s="128"/>
      <c r="QSV150" s="128"/>
      <c r="QSW150" s="128"/>
      <c r="QSX150" s="128"/>
      <c r="QSY150" s="128"/>
      <c r="QSZ150" s="128"/>
      <c r="QTA150" s="128"/>
      <c r="QTB150" s="128"/>
      <c r="QTC150" s="128"/>
      <c r="QTD150" s="128"/>
      <c r="QTE150" s="128"/>
      <c r="RCE150" s="128"/>
      <c r="RCF150" s="128"/>
      <c r="RCN150" s="128"/>
      <c r="RCO150" s="128"/>
      <c r="RCP150" s="128"/>
      <c r="RCQ150" s="128"/>
      <c r="RCR150" s="128"/>
      <c r="RCS150" s="128"/>
      <c r="RCT150" s="128"/>
      <c r="RCU150" s="128"/>
      <c r="RCV150" s="128"/>
      <c r="RCW150" s="128"/>
      <c r="RCX150" s="128"/>
      <c r="RCY150" s="128"/>
      <c r="RCZ150" s="128"/>
      <c r="RDA150" s="128"/>
      <c r="RMA150" s="128"/>
      <c r="RMB150" s="128"/>
      <c r="RMJ150" s="128"/>
      <c r="RMK150" s="128"/>
      <c r="RML150" s="128"/>
      <c r="RMM150" s="128"/>
      <c r="RMN150" s="128"/>
      <c r="RMO150" s="128"/>
      <c r="RMP150" s="128"/>
      <c r="RMQ150" s="128"/>
      <c r="RMR150" s="128"/>
      <c r="RMS150" s="128"/>
      <c r="RMT150" s="128"/>
      <c r="RMU150" s="128"/>
      <c r="RMV150" s="128"/>
      <c r="RMW150" s="128"/>
      <c r="RVW150" s="128"/>
      <c r="RVX150" s="128"/>
      <c r="RWF150" s="128"/>
      <c r="RWG150" s="128"/>
      <c r="RWH150" s="128"/>
      <c r="RWI150" s="128"/>
      <c r="RWJ150" s="128"/>
      <c r="RWK150" s="128"/>
      <c r="RWL150" s="128"/>
      <c r="RWM150" s="128"/>
      <c r="RWN150" s="128"/>
      <c r="RWO150" s="128"/>
      <c r="RWP150" s="128"/>
      <c r="RWQ150" s="128"/>
      <c r="RWR150" s="128"/>
      <c r="RWS150" s="128"/>
      <c r="SFS150" s="128"/>
      <c r="SFT150" s="128"/>
      <c r="SGB150" s="128"/>
      <c r="SGC150" s="128"/>
      <c r="SGD150" s="128"/>
      <c r="SGE150" s="128"/>
      <c r="SGF150" s="128"/>
      <c r="SGG150" s="128"/>
      <c r="SGH150" s="128"/>
      <c r="SGI150" s="128"/>
      <c r="SGJ150" s="128"/>
      <c r="SGK150" s="128"/>
      <c r="SGL150" s="128"/>
      <c r="SGM150" s="128"/>
      <c r="SGN150" s="128"/>
      <c r="SGO150" s="128"/>
      <c r="SPO150" s="128"/>
      <c r="SPP150" s="128"/>
      <c r="SPX150" s="128"/>
      <c r="SPY150" s="128"/>
      <c r="SPZ150" s="128"/>
      <c r="SQA150" s="128"/>
      <c r="SQB150" s="128"/>
      <c r="SQC150" s="128"/>
      <c r="SQD150" s="128"/>
      <c r="SQE150" s="128"/>
      <c r="SQF150" s="128"/>
      <c r="SQG150" s="128"/>
      <c r="SQH150" s="128"/>
      <c r="SQI150" s="128"/>
      <c r="SQJ150" s="128"/>
      <c r="SQK150" s="128"/>
      <c r="SZK150" s="128"/>
      <c r="SZL150" s="128"/>
      <c r="SZT150" s="128"/>
      <c r="SZU150" s="128"/>
      <c r="SZV150" s="128"/>
      <c r="SZW150" s="128"/>
      <c r="SZX150" s="128"/>
      <c r="SZY150" s="128"/>
      <c r="SZZ150" s="128"/>
      <c r="TAA150" s="128"/>
      <c r="TAB150" s="128"/>
      <c r="TAC150" s="128"/>
      <c r="TAD150" s="128"/>
      <c r="TAE150" s="128"/>
      <c r="TAF150" s="128"/>
      <c r="TAG150" s="128"/>
      <c r="TJG150" s="128"/>
      <c r="TJH150" s="128"/>
      <c r="TJP150" s="128"/>
      <c r="TJQ150" s="128"/>
      <c r="TJR150" s="128"/>
      <c r="TJS150" s="128"/>
      <c r="TJT150" s="128"/>
      <c r="TJU150" s="128"/>
      <c r="TJV150" s="128"/>
      <c r="TJW150" s="128"/>
      <c r="TJX150" s="128"/>
      <c r="TJY150" s="128"/>
      <c r="TJZ150" s="128"/>
      <c r="TKA150" s="128"/>
      <c r="TKB150" s="128"/>
      <c r="TKC150" s="128"/>
      <c r="TTC150" s="128"/>
      <c r="TTD150" s="128"/>
      <c r="TTL150" s="128"/>
      <c r="TTM150" s="128"/>
      <c r="TTN150" s="128"/>
      <c r="TTO150" s="128"/>
      <c r="TTP150" s="128"/>
      <c r="TTQ150" s="128"/>
      <c r="TTR150" s="128"/>
      <c r="TTS150" s="128"/>
      <c r="TTT150" s="128"/>
      <c r="TTU150" s="128"/>
      <c r="TTV150" s="128"/>
      <c r="TTW150" s="128"/>
      <c r="TTX150" s="128"/>
      <c r="TTY150" s="128"/>
      <c r="UCY150" s="128"/>
      <c r="UCZ150" s="128"/>
      <c r="UDH150" s="128"/>
      <c r="UDI150" s="128"/>
      <c r="UDJ150" s="128"/>
      <c r="UDK150" s="128"/>
      <c r="UDL150" s="128"/>
      <c r="UDM150" s="128"/>
      <c r="UDN150" s="128"/>
      <c r="UDO150" s="128"/>
      <c r="UDP150" s="128"/>
      <c r="UDQ150" s="128"/>
      <c r="UDR150" s="128"/>
      <c r="UDS150" s="128"/>
      <c r="UDT150" s="128"/>
      <c r="UDU150" s="128"/>
      <c r="UMU150" s="128"/>
      <c r="UMV150" s="128"/>
      <c r="UND150" s="128"/>
      <c r="UNE150" s="128"/>
      <c r="UNF150" s="128"/>
      <c r="UNG150" s="128"/>
      <c r="UNH150" s="128"/>
      <c r="UNI150" s="128"/>
      <c r="UNJ150" s="128"/>
      <c r="UNK150" s="128"/>
      <c r="UNL150" s="128"/>
      <c r="UNM150" s="128"/>
      <c r="UNN150" s="128"/>
      <c r="UNO150" s="128"/>
      <c r="UNP150" s="128"/>
      <c r="UNQ150" s="128"/>
      <c r="UWQ150" s="128"/>
      <c r="UWR150" s="128"/>
      <c r="UWZ150" s="128"/>
      <c r="UXA150" s="128"/>
      <c r="UXB150" s="128"/>
      <c r="UXC150" s="128"/>
      <c r="UXD150" s="128"/>
      <c r="UXE150" s="128"/>
      <c r="UXF150" s="128"/>
      <c r="UXG150" s="128"/>
      <c r="UXH150" s="128"/>
      <c r="UXI150" s="128"/>
      <c r="UXJ150" s="128"/>
      <c r="UXK150" s="128"/>
      <c r="UXL150" s="128"/>
      <c r="UXM150" s="128"/>
      <c r="VGM150" s="128"/>
      <c r="VGN150" s="128"/>
      <c r="VGV150" s="128"/>
      <c r="VGW150" s="128"/>
      <c r="VGX150" s="128"/>
      <c r="VGY150" s="128"/>
      <c r="VGZ150" s="128"/>
      <c r="VHA150" s="128"/>
      <c r="VHB150" s="128"/>
      <c r="VHC150" s="128"/>
      <c r="VHD150" s="128"/>
      <c r="VHE150" s="128"/>
      <c r="VHF150" s="128"/>
      <c r="VHG150" s="128"/>
      <c r="VHH150" s="128"/>
      <c r="VHI150" s="128"/>
      <c r="VQI150" s="128"/>
      <c r="VQJ150" s="128"/>
      <c r="VQR150" s="128"/>
      <c r="VQS150" s="128"/>
      <c r="VQT150" s="128"/>
      <c r="VQU150" s="128"/>
      <c r="VQV150" s="128"/>
      <c r="VQW150" s="128"/>
      <c r="VQX150" s="128"/>
      <c r="VQY150" s="128"/>
      <c r="VQZ150" s="128"/>
      <c r="VRA150" s="128"/>
      <c r="VRB150" s="128"/>
      <c r="VRC150" s="128"/>
      <c r="VRD150" s="128"/>
      <c r="VRE150" s="128"/>
      <c r="WAE150" s="128"/>
      <c r="WAF150" s="128"/>
      <c r="WAN150" s="128"/>
      <c r="WAO150" s="128"/>
      <c r="WAP150" s="128"/>
      <c r="WAQ150" s="128"/>
      <c r="WAR150" s="128"/>
      <c r="WAS150" s="128"/>
      <c r="WAT150" s="128"/>
      <c r="WAU150" s="128"/>
      <c r="WAV150" s="128"/>
      <c r="WAW150" s="128"/>
      <c r="WAX150" s="128"/>
      <c r="WAY150" s="128"/>
      <c r="WAZ150" s="128"/>
      <c r="WBA150" s="128"/>
      <c r="WKA150" s="128"/>
      <c r="WKB150" s="128"/>
      <c r="WKJ150" s="128"/>
      <c r="WKK150" s="128"/>
      <c r="WKL150" s="128"/>
      <c r="WKM150" s="128"/>
      <c r="WKN150" s="128"/>
      <c r="WKO150" s="128"/>
      <c r="WKP150" s="128"/>
      <c r="WKQ150" s="128"/>
      <c r="WKR150" s="128"/>
      <c r="WKS150" s="128"/>
      <c r="WKT150" s="128"/>
      <c r="WKU150" s="128"/>
      <c r="WKV150" s="128"/>
      <c r="WKW150" s="128"/>
      <c r="WTW150" s="128"/>
      <c r="WTX150" s="128"/>
      <c r="WUF150" s="128"/>
      <c r="WUG150" s="128"/>
      <c r="WUH150" s="128"/>
      <c r="WUI150" s="128"/>
      <c r="WUJ150" s="128"/>
      <c r="WUK150" s="128"/>
      <c r="WUL150" s="128"/>
      <c r="WUM150" s="128"/>
      <c r="WUN150" s="128"/>
      <c r="WUO150" s="128"/>
      <c r="WUP150" s="128"/>
      <c r="WUQ150" s="128"/>
      <c r="WUR150" s="128"/>
      <c r="WUS150" s="128"/>
    </row>
    <row r="151" spans="1:1009 1243:2033 2267:3057 3291:4081 4315:5105 5339:6129 6363:7153 7387:8177 8411:9201 9435:10225 10459:11249 11483:12273 12507:13297 13531:14321 14555:15345 15579:16113" s="120" customFormat="1" outlineLevel="1">
      <c r="A151" s="240"/>
      <c r="B151" s="241" t="s">
        <v>154</v>
      </c>
      <c r="C151" s="248"/>
      <c r="D151" s="217">
        <v>31.25</v>
      </c>
      <c r="E151" s="257"/>
      <c r="F151" s="258">
        <v>31.25</v>
      </c>
      <c r="G151" s="245">
        <v>0</v>
      </c>
      <c r="H151" s="229">
        <f t="shared" si="7"/>
        <v>0</v>
      </c>
      <c r="I151" s="247"/>
      <c r="J151" s="247"/>
      <c r="K151" s="247"/>
      <c r="L151" s="247"/>
      <c r="M151" s="297" t="s">
        <v>459</v>
      </c>
      <c r="HK151" s="129"/>
      <c r="HL151" s="129"/>
      <c r="HT151" s="129"/>
      <c r="HU151" s="129"/>
      <c r="HV151" s="129"/>
      <c r="HW151" s="129"/>
      <c r="HX151" s="129"/>
      <c r="HY151" s="129"/>
      <c r="HZ151" s="129"/>
      <c r="IA151" s="129"/>
      <c r="IB151" s="129"/>
      <c r="IC151" s="129"/>
      <c r="ID151" s="129"/>
      <c r="IE151" s="129"/>
      <c r="IF151" s="129"/>
      <c r="IG151" s="129"/>
      <c r="RG151" s="129"/>
      <c r="RH151" s="129"/>
      <c r="RP151" s="129"/>
      <c r="RQ151" s="129"/>
      <c r="RR151" s="129"/>
      <c r="RS151" s="129"/>
      <c r="RT151" s="129"/>
      <c r="RU151" s="129"/>
      <c r="RV151" s="129"/>
      <c r="RW151" s="129"/>
      <c r="RX151" s="129"/>
      <c r="RY151" s="129"/>
      <c r="RZ151" s="129"/>
      <c r="SA151" s="129"/>
      <c r="SB151" s="129"/>
      <c r="SC151" s="129"/>
      <c r="ABC151" s="129"/>
      <c r="ABD151" s="129"/>
      <c r="ABL151" s="129"/>
      <c r="ABM151" s="129"/>
      <c r="ABN151" s="129"/>
      <c r="ABO151" s="129"/>
      <c r="ABP151" s="129"/>
      <c r="ABQ151" s="129"/>
      <c r="ABR151" s="129"/>
      <c r="ABS151" s="129"/>
      <c r="ABT151" s="129"/>
      <c r="ABU151" s="129"/>
      <c r="ABV151" s="129"/>
      <c r="ABW151" s="129"/>
      <c r="ABX151" s="129"/>
      <c r="ABY151" s="129"/>
      <c r="AKY151" s="129"/>
      <c r="AKZ151" s="129"/>
      <c r="ALH151" s="129"/>
      <c r="ALI151" s="129"/>
      <c r="ALJ151" s="129"/>
      <c r="ALK151" s="129"/>
      <c r="ALL151" s="129"/>
      <c r="ALM151" s="129"/>
      <c r="ALN151" s="129"/>
      <c r="ALO151" s="129"/>
      <c r="ALP151" s="129"/>
      <c r="ALQ151" s="129"/>
      <c r="ALR151" s="129"/>
      <c r="ALS151" s="129"/>
      <c r="ALT151" s="129"/>
      <c r="ALU151" s="129"/>
      <c r="AUU151" s="129"/>
      <c r="AUV151" s="129"/>
      <c r="AVD151" s="129"/>
      <c r="AVE151" s="129"/>
      <c r="AVF151" s="129"/>
      <c r="AVG151" s="129"/>
      <c r="AVH151" s="129"/>
      <c r="AVI151" s="129"/>
      <c r="AVJ151" s="129"/>
      <c r="AVK151" s="129"/>
      <c r="AVL151" s="129"/>
      <c r="AVM151" s="129"/>
      <c r="AVN151" s="129"/>
      <c r="AVO151" s="129"/>
      <c r="AVP151" s="129"/>
      <c r="AVQ151" s="129"/>
      <c r="BEQ151" s="129"/>
      <c r="BER151" s="129"/>
      <c r="BEZ151" s="129"/>
      <c r="BFA151" s="129"/>
      <c r="BFB151" s="129"/>
      <c r="BFC151" s="129"/>
      <c r="BFD151" s="129"/>
      <c r="BFE151" s="129"/>
      <c r="BFF151" s="129"/>
      <c r="BFG151" s="129"/>
      <c r="BFH151" s="129"/>
      <c r="BFI151" s="129"/>
      <c r="BFJ151" s="129"/>
      <c r="BFK151" s="129"/>
      <c r="BFL151" s="129"/>
      <c r="BFM151" s="129"/>
      <c r="BOM151" s="129"/>
      <c r="BON151" s="129"/>
      <c r="BOV151" s="129"/>
      <c r="BOW151" s="129"/>
      <c r="BOX151" s="129"/>
      <c r="BOY151" s="129"/>
      <c r="BOZ151" s="129"/>
      <c r="BPA151" s="129"/>
      <c r="BPB151" s="129"/>
      <c r="BPC151" s="129"/>
      <c r="BPD151" s="129"/>
      <c r="BPE151" s="129"/>
      <c r="BPF151" s="129"/>
      <c r="BPG151" s="129"/>
      <c r="BPH151" s="129"/>
      <c r="BPI151" s="129"/>
      <c r="BYI151" s="129"/>
      <c r="BYJ151" s="129"/>
      <c r="BYR151" s="129"/>
      <c r="BYS151" s="129"/>
      <c r="BYT151" s="129"/>
      <c r="BYU151" s="129"/>
      <c r="BYV151" s="129"/>
      <c r="BYW151" s="129"/>
      <c r="BYX151" s="129"/>
      <c r="BYY151" s="129"/>
      <c r="BYZ151" s="129"/>
      <c r="BZA151" s="129"/>
      <c r="BZB151" s="129"/>
      <c r="BZC151" s="129"/>
      <c r="BZD151" s="129"/>
      <c r="BZE151" s="129"/>
      <c r="CIE151" s="129"/>
      <c r="CIF151" s="129"/>
      <c r="CIN151" s="129"/>
      <c r="CIO151" s="129"/>
      <c r="CIP151" s="129"/>
      <c r="CIQ151" s="129"/>
      <c r="CIR151" s="129"/>
      <c r="CIS151" s="129"/>
      <c r="CIT151" s="129"/>
      <c r="CIU151" s="129"/>
      <c r="CIV151" s="129"/>
      <c r="CIW151" s="129"/>
      <c r="CIX151" s="129"/>
      <c r="CIY151" s="129"/>
      <c r="CIZ151" s="129"/>
      <c r="CJA151" s="129"/>
      <c r="CSA151" s="129"/>
      <c r="CSB151" s="129"/>
      <c r="CSJ151" s="129"/>
      <c r="CSK151" s="129"/>
      <c r="CSL151" s="129"/>
      <c r="CSM151" s="129"/>
      <c r="CSN151" s="129"/>
      <c r="CSO151" s="129"/>
      <c r="CSP151" s="129"/>
      <c r="CSQ151" s="129"/>
      <c r="CSR151" s="129"/>
      <c r="CSS151" s="129"/>
      <c r="CST151" s="129"/>
      <c r="CSU151" s="129"/>
      <c r="CSV151" s="129"/>
      <c r="CSW151" s="129"/>
      <c r="DBW151" s="129"/>
      <c r="DBX151" s="129"/>
      <c r="DCF151" s="129"/>
      <c r="DCG151" s="129"/>
      <c r="DCH151" s="129"/>
      <c r="DCI151" s="129"/>
      <c r="DCJ151" s="129"/>
      <c r="DCK151" s="129"/>
      <c r="DCL151" s="129"/>
      <c r="DCM151" s="129"/>
      <c r="DCN151" s="129"/>
      <c r="DCO151" s="129"/>
      <c r="DCP151" s="129"/>
      <c r="DCQ151" s="129"/>
      <c r="DCR151" s="129"/>
      <c r="DCS151" s="129"/>
      <c r="DLS151" s="129"/>
      <c r="DLT151" s="129"/>
      <c r="DMB151" s="129"/>
      <c r="DMC151" s="129"/>
      <c r="DMD151" s="129"/>
      <c r="DME151" s="129"/>
      <c r="DMF151" s="129"/>
      <c r="DMG151" s="129"/>
      <c r="DMH151" s="129"/>
      <c r="DMI151" s="129"/>
      <c r="DMJ151" s="129"/>
      <c r="DMK151" s="129"/>
      <c r="DML151" s="129"/>
      <c r="DMM151" s="129"/>
      <c r="DMN151" s="129"/>
      <c r="DMO151" s="129"/>
      <c r="DVO151" s="129"/>
      <c r="DVP151" s="129"/>
      <c r="DVX151" s="129"/>
      <c r="DVY151" s="129"/>
      <c r="DVZ151" s="129"/>
      <c r="DWA151" s="129"/>
      <c r="DWB151" s="129"/>
      <c r="DWC151" s="129"/>
      <c r="DWD151" s="129"/>
      <c r="DWE151" s="129"/>
      <c r="DWF151" s="129"/>
      <c r="DWG151" s="129"/>
      <c r="DWH151" s="129"/>
      <c r="DWI151" s="129"/>
      <c r="DWJ151" s="129"/>
      <c r="DWK151" s="129"/>
      <c r="EFK151" s="129"/>
      <c r="EFL151" s="129"/>
      <c r="EFT151" s="129"/>
      <c r="EFU151" s="129"/>
      <c r="EFV151" s="129"/>
      <c r="EFW151" s="129"/>
      <c r="EFX151" s="129"/>
      <c r="EFY151" s="129"/>
      <c r="EFZ151" s="129"/>
      <c r="EGA151" s="129"/>
      <c r="EGB151" s="129"/>
      <c r="EGC151" s="129"/>
      <c r="EGD151" s="129"/>
      <c r="EGE151" s="129"/>
      <c r="EGF151" s="129"/>
      <c r="EGG151" s="129"/>
      <c r="EPG151" s="129"/>
      <c r="EPH151" s="129"/>
      <c r="EPP151" s="129"/>
      <c r="EPQ151" s="129"/>
      <c r="EPR151" s="129"/>
      <c r="EPS151" s="129"/>
      <c r="EPT151" s="129"/>
      <c r="EPU151" s="129"/>
      <c r="EPV151" s="129"/>
      <c r="EPW151" s="129"/>
      <c r="EPX151" s="129"/>
      <c r="EPY151" s="129"/>
      <c r="EPZ151" s="129"/>
      <c r="EQA151" s="129"/>
      <c r="EQB151" s="129"/>
      <c r="EQC151" s="129"/>
      <c r="EZC151" s="129"/>
      <c r="EZD151" s="129"/>
      <c r="EZL151" s="129"/>
      <c r="EZM151" s="129"/>
      <c r="EZN151" s="129"/>
      <c r="EZO151" s="129"/>
      <c r="EZP151" s="129"/>
      <c r="EZQ151" s="129"/>
      <c r="EZR151" s="129"/>
      <c r="EZS151" s="129"/>
      <c r="EZT151" s="129"/>
      <c r="EZU151" s="129"/>
      <c r="EZV151" s="129"/>
      <c r="EZW151" s="129"/>
      <c r="EZX151" s="129"/>
      <c r="EZY151" s="129"/>
      <c r="FIY151" s="129"/>
      <c r="FIZ151" s="129"/>
      <c r="FJH151" s="129"/>
      <c r="FJI151" s="129"/>
      <c r="FJJ151" s="129"/>
      <c r="FJK151" s="129"/>
      <c r="FJL151" s="129"/>
      <c r="FJM151" s="129"/>
      <c r="FJN151" s="129"/>
      <c r="FJO151" s="129"/>
      <c r="FJP151" s="129"/>
      <c r="FJQ151" s="129"/>
      <c r="FJR151" s="129"/>
      <c r="FJS151" s="129"/>
      <c r="FJT151" s="129"/>
      <c r="FJU151" s="129"/>
      <c r="FSU151" s="129"/>
      <c r="FSV151" s="129"/>
      <c r="FTD151" s="129"/>
      <c r="FTE151" s="129"/>
      <c r="FTF151" s="129"/>
      <c r="FTG151" s="129"/>
      <c r="FTH151" s="129"/>
      <c r="FTI151" s="129"/>
      <c r="FTJ151" s="129"/>
      <c r="FTK151" s="129"/>
      <c r="FTL151" s="129"/>
      <c r="FTM151" s="129"/>
      <c r="FTN151" s="129"/>
      <c r="FTO151" s="129"/>
      <c r="FTP151" s="129"/>
      <c r="FTQ151" s="129"/>
      <c r="GCQ151" s="129"/>
      <c r="GCR151" s="129"/>
      <c r="GCZ151" s="129"/>
      <c r="GDA151" s="129"/>
      <c r="GDB151" s="129"/>
      <c r="GDC151" s="129"/>
      <c r="GDD151" s="129"/>
      <c r="GDE151" s="129"/>
      <c r="GDF151" s="129"/>
      <c r="GDG151" s="129"/>
      <c r="GDH151" s="129"/>
      <c r="GDI151" s="129"/>
      <c r="GDJ151" s="129"/>
      <c r="GDK151" s="129"/>
      <c r="GDL151" s="129"/>
      <c r="GDM151" s="129"/>
      <c r="GMM151" s="129"/>
      <c r="GMN151" s="129"/>
      <c r="GMV151" s="129"/>
      <c r="GMW151" s="129"/>
      <c r="GMX151" s="129"/>
      <c r="GMY151" s="129"/>
      <c r="GMZ151" s="129"/>
      <c r="GNA151" s="129"/>
      <c r="GNB151" s="129"/>
      <c r="GNC151" s="129"/>
      <c r="GND151" s="129"/>
      <c r="GNE151" s="129"/>
      <c r="GNF151" s="129"/>
      <c r="GNG151" s="129"/>
      <c r="GNH151" s="129"/>
      <c r="GNI151" s="129"/>
      <c r="GWI151" s="129"/>
      <c r="GWJ151" s="129"/>
      <c r="GWR151" s="129"/>
      <c r="GWS151" s="129"/>
      <c r="GWT151" s="129"/>
      <c r="GWU151" s="129"/>
      <c r="GWV151" s="129"/>
      <c r="GWW151" s="129"/>
      <c r="GWX151" s="129"/>
      <c r="GWY151" s="129"/>
      <c r="GWZ151" s="129"/>
      <c r="GXA151" s="129"/>
      <c r="GXB151" s="129"/>
      <c r="GXC151" s="129"/>
      <c r="GXD151" s="129"/>
      <c r="GXE151" s="129"/>
      <c r="HGE151" s="129"/>
      <c r="HGF151" s="129"/>
      <c r="HGN151" s="129"/>
      <c r="HGO151" s="129"/>
      <c r="HGP151" s="129"/>
      <c r="HGQ151" s="129"/>
      <c r="HGR151" s="129"/>
      <c r="HGS151" s="129"/>
      <c r="HGT151" s="129"/>
      <c r="HGU151" s="129"/>
      <c r="HGV151" s="129"/>
      <c r="HGW151" s="129"/>
      <c r="HGX151" s="129"/>
      <c r="HGY151" s="129"/>
      <c r="HGZ151" s="129"/>
      <c r="HHA151" s="129"/>
      <c r="HQA151" s="129"/>
      <c r="HQB151" s="129"/>
      <c r="HQJ151" s="129"/>
      <c r="HQK151" s="129"/>
      <c r="HQL151" s="129"/>
      <c r="HQM151" s="129"/>
      <c r="HQN151" s="129"/>
      <c r="HQO151" s="129"/>
      <c r="HQP151" s="129"/>
      <c r="HQQ151" s="129"/>
      <c r="HQR151" s="129"/>
      <c r="HQS151" s="129"/>
      <c r="HQT151" s="129"/>
      <c r="HQU151" s="129"/>
      <c r="HQV151" s="129"/>
      <c r="HQW151" s="129"/>
      <c r="HZW151" s="129"/>
      <c r="HZX151" s="129"/>
      <c r="IAF151" s="129"/>
      <c r="IAG151" s="129"/>
      <c r="IAH151" s="129"/>
      <c r="IAI151" s="129"/>
      <c r="IAJ151" s="129"/>
      <c r="IAK151" s="129"/>
      <c r="IAL151" s="129"/>
      <c r="IAM151" s="129"/>
      <c r="IAN151" s="129"/>
      <c r="IAO151" s="129"/>
      <c r="IAP151" s="129"/>
      <c r="IAQ151" s="129"/>
      <c r="IAR151" s="129"/>
      <c r="IAS151" s="129"/>
      <c r="IJS151" s="129"/>
      <c r="IJT151" s="129"/>
      <c r="IKB151" s="129"/>
      <c r="IKC151" s="129"/>
      <c r="IKD151" s="129"/>
      <c r="IKE151" s="129"/>
      <c r="IKF151" s="129"/>
      <c r="IKG151" s="129"/>
      <c r="IKH151" s="129"/>
      <c r="IKI151" s="129"/>
      <c r="IKJ151" s="129"/>
      <c r="IKK151" s="129"/>
      <c r="IKL151" s="129"/>
      <c r="IKM151" s="129"/>
      <c r="IKN151" s="129"/>
      <c r="IKO151" s="129"/>
      <c r="ITO151" s="129"/>
      <c r="ITP151" s="129"/>
      <c r="ITX151" s="129"/>
      <c r="ITY151" s="129"/>
      <c r="ITZ151" s="129"/>
      <c r="IUA151" s="129"/>
      <c r="IUB151" s="129"/>
      <c r="IUC151" s="129"/>
      <c r="IUD151" s="129"/>
      <c r="IUE151" s="129"/>
      <c r="IUF151" s="129"/>
      <c r="IUG151" s="129"/>
      <c r="IUH151" s="129"/>
      <c r="IUI151" s="129"/>
      <c r="IUJ151" s="129"/>
      <c r="IUK151" s="129"/>
      <c r="JDK151" s="129"/>
      <c r="JDL151" s="129"/>
      <c r="JDT151" s="129"/>
      <c r="JDU151" s="129"/>
      <c r="JDV151" s="129"/>
      <c r="JDW151" s="129"/>
      <c r="JDX151" s="129"/>
      <c r="JDY151" s="129"/>
      <c r="JDZ151" s="129"/>
      <c r="JEA151" s="129"/>
      <c r="JEB151" s="129"/>
      <c r="JEC151" s="129"/>
      <c r="JED151" s="129"/>
      <c r="JEE151" s="129"/>
      <c r="JEF151" s="129"/>
      <c r="JEG151" s="129"/>
      <c r="JNG151" s="129"/>
      <c r="JNH151" s="129"/>
      <c r="JNP151" s="129"/>
      <c r="JNQ151" s="129"/>
      <c r="JNR151" s="129"/>
      <c r="JNS151" s="129"/>
      <c r="JNT151" s="129"/>
      <c r="JNU151" s="129"/>
      <c r="JNV151" s="129"/>
      <c r="JNW151" s="129"/>
      <c r="JNX151" s="129"/>
      <c r="JNY151" s="129"/>
      <c r="JNZ151" s="129"/>
      <c r="JOA151" s="129"/>
      <c r="JOB151" s="129"/>
      <c r="JOC151" s="129"/>
      <c r="JXC151" s="129"/>
      <c r="JXD151" s="129"/>
      <c r="JXL151" s="129"/>
      <c r="JXM151" s="129"/>
      <c r="JXN151" s="129"/>
      <c r="JXO151" s="129"/>
      <c r="JXP151" s="129"/>
      <c r="JXQ151" s="129"/>
      <c r="JXR151" s="129"/>
      <c r="JXS151" s="129"/>
      <c r="JXT151" s="129"/>
      <c r="JXU151" s="129"/>
      <c r="JXV151" s="129"/>
      <c r="JXW151" s="129"/>
      <c r="JXX151" s="129"/>
      <c r="JXY151" s="129"/>
      <c r="KGY151" s="129"/>
      <c r="KGZ151" s="129"/>
      <c r="KHH151" s="129"/>
      <c r="KHI151" s="129"/>
      <c r="KHJ151" s="129"/>
      <c r="KHK151" s="129"/>
      <c r="KHL151" s="129"/>
      <c r="KHM151" s="129"/>
      <c r="KHN151" s="129"/>
      <c r="KHO151" s="129"/>
      <c r="KHP151" s="129"/>
      <c r="KHQ151" s="129"/>
      <c r="KHR151" s="129"/>
      <c r="KHS151" s="129"/>
      <c r="KHT151" s="129"/>
      <c r="KHU151" s="129"/>
      <c r="KQU151" s="129"/>
      <c r="KQV151" s="129"/>
      <c r="KRD151" s="129"/>
      <c r="KRE151" s="129"/>
      <c r="KRF151" s="129"/>
      <c r="KRG151" s="129"/>
      <c r="KRH151" s="129"/>
      <c r="KRI151" s="129"/>
      <c r="KRJ151" s="129"/>
      <c r="KRK151" s="129"/>
      <c r="KRL151" s="129"/>
      <c r="KRM151" s="129"/>
      <c r="KRN151" s="129"/>
      <c r="KRO151" s="129"/>
      <c r="KRP151" s="129"/>
      <c r="KRQ151" s="129"/>
      <c r="LAQ151" s="129"/>
      <c r="LAR151" s="129"/>
      <c r="LAZ151" s="129"/>
      <c r="LBA151" s="129"/>
      <c r="LBB151" s="129"/>
      <c r="LBC151" s="129"/>
      <c r="LBD151" s="129"/>
      <c r="LBE151" s="129"/>
      <c r="LBF151" s="129"/>
      <c r="LBG151" s="129"/>
      <c r="LBH151" s="129"/>
      <c r="LBI151" s="129"/>
      <c r="LBJ151" s="129"/>
      <c r="LBK151" s="129"/>
      <c r="LBL151" s="129"/>
      <c r="LBM151" s="129"/>
      <c r="LKM151" s="129"/>
      <c r="LKN151" s="129"/>
      <c r="LKV151" s="129"/>
      <c r="LKW151" s="129"/>
      <c r="LKX151" s="129"/>
      <c r="LKY151" s="129"/>
      <c r="LKZ151" s="129"/>
      <c r="LLA151" s="129"/>
      <c r="LLB151" s="129"/>
      <c r="LLC151" s="129"/>
      <c r="LLD151" s="129"/>
      <c r="LLE151" s="129"/>
      <c r="LLF151" s="129"/>
      <c r="LLG151" s="129"/>
      <c r="LLH151" s="129"/>
      <c r="LLI151" s="129"/>
      <c r="LUI151" s="129"/>
      <c r="LUJ151" s="129"/>
      <c r="LUR151" s="129"/>
      <c r="LUS151" s="129"/>
      <c r="LUT151" s="129"/>
      <c r="LUU151" s="129"/>
      <c r="LUV151" s="129"/>
      <c r="LUW151" s="129"/>
      <c r="LUX151" s="129"/>
      <c r="LUY151" s="129"/>
      <c r="LUZ151" s="129"/>
      <c r="LVA151" s="129"/>
      <c r="LVB151" s="129"/>
      <c r="LVC151" s="129"/>
      <c r="LVD151" s="129"/>
      <c r="LVE151" s="129"/>
      <c r="MEE151" s="129"/>
      <c r="MEF151" s="129"/>
      <c r="MEN151" s="129"/>
      <c r="MEO151" s="129"/>
      <c r="MEP151" s="129"/>
      <c r="MEQ151" s="129"/>
      <c r="MER151" s="129"/>
      <c r="MES151" s="129"/>
      <c r="MET151" s="129"/>
      <c r="MEU151" s="129"/>
      <c r="MEV151" s="129"/>
      <c r="MEW151" s="129"/>
      <c r="MEX151" s="129"/>
      <c r="MEY151" s="129"/>
      <c r="MEZ151" s="129"/>
      <c r="MFA151" s="129"/>
      <c r="MOA151" s="129"/>
      <c r="MOB151" s="129"/>
      <c r="MOJ151" s="129"/>
      <c r="MOK151" s="129"/>
      <c r="MOL151" s="129"/>
      <c r="MOM151" s="129"/>
      <c r="MON151" s="129"/>
      <c r="MOO151" s="129"/>
      <c r="MOP151" s="129"/>
      <c r="MOQ151" s="129"/>
      <c r="MOR151" s="129"/>
      <c r="MOS151" s="129"/>
      <c r="MOT151" s="129"/>
      <c r="MOU151" s="129"/>
      <c r="MOV151" s="129"/>
      <c r="MOW151" s="129"/>
      <c r="MXW151" s="129"/>
      <c r="MXX151" s="129"/>
      <c r="MYF151" s="129"/>
      <c r="MYG151" s="129"/>
      <c r="MYH151" s="129"/>
      <c r="MYI151" s="129"/>
      <c r="MYJ151" s="129"/>
      <c r="MYK151" s="129"/>
      <c r="MYL151" s="129"/>
      <c r="MYM151" s="129"/>
      <c r="MYN151" s="129"/>
      <c r="MYO151" s="129"/>
      <c r="MYP151" s="129"/>
      <c r="MYQ151" s="129"/>
      <c r="MYR151" s="129"/>
      <c r="MYS151" s="129"/>
      <c r="NHS151" s="129"/>
      <c r="NHT151" s="129"/>
      <c r="NIB151" s="129"/>
      <c r="NIC151" s="129"/>
      <c r="NID151" s="129"/>
      <c r="NIE151" s="129"/>
      <c r="NIF151" s="129"/>
      <c r="NIG151" s="129"/>
      <c r="NIH151" s="129"/>
      <c r="NII151" s="129"/>
      <c r="NIJ151" s="129"/>
      <c r="NIK151" s="129"/>
      <c r="NIL151" s="129"/>
      <c r="NIM151" s="129"/>
      <c r="NIN151" s="129"/>
      <c r="NIO151" s="129"/>
      <c r="NRO151" s="129"/>
      <c r="NRP151" s="129"/>
      <c r="NRX151" s="129"/>
      <c r="NRY151" s="129"/>
      <c r="NRZ151" s="129"/>
      <c r="NSA151" s="129"/>
      <c r="NSB151" s="129"/>
      <c r="NSC151" s="129"/>
      <c r="NSD151" s="129"/>
      <c r="NSE151" s="129"/>
      <c r="NSF151" s="129"/>
      <c r="NSG151" s="129"/>
      <c r="NSH151" s="129"/>
      <c r="NSI151" s="129"/>
      <c r="NSJ151" s="129"/>
      <c r="NSK151" s="129"/>
      <c r="OBK151" s="129"/>
      <c r="OBL151" s="129"/>
      <c r="OBT151" s="129"/>
      <c r="OBU151" s="129"/>
      <c r="OBV151" s="129"/>
      <c r="OBW151" s="129"/>
      <c r="OBX151" s="129"/>
      <c r="OBY151" s="129"/>
      <c r="OBZ151" s="129"/>
      <c r="OCA151" s="129"/>
      <c r="OCB151" s="129"/>
      <c r="OCC151" s="129"/>
      <c r="OCD151" s="129"/>
      <c r="OCE151" s="129"/>
      <c r="OCF151" s="129"/>
      <c r="OCG151" s="129"/>
      <c r="OLG151" s="129"/>
      <c r="OLH151" s="129"/>
      <c r="OLP151" s="129"/>
      <c r="OLQ151" s="129"/>
      <c r="OLR151" s="129"/>
      <c r="OLS151" s="129"/>
      <c r="OLT151" s="129"/>
      <c r="OLU151" s="129"/>
      <c r="OLV151" s="129"/>
      <c r="OLW151" s="129"/>
      <c r="OLX151" s="129"/>
      <c r="OLY151" s="129"/>
      <c r="OLZ151" s="129"/>
      <c r="OMA151" s="129"/>
      <c r="OMB151" s="129"/>
      <c r="OMC151" s="129"/>
      <c r="OVC151" s="129"/>
      <c r="OVD151" s="129"/>
      <c r="OVL151" s="129"/>
      <c r="OVM151" s="129"/>
      <c r="OVN151" s="129"/>
      <c r="OVO151" s="129"/>
      <c r="OVP151" s="129"/>
      <c r="OVQ151" s="129"/>
      <c r="OVR151" s="129"/>
      <c r="OVS151" s="129"/>
      <c r="OVT151" s="129"/>
      <c r="OVU151" s="129"/>
      <c r="OVV151" s="129"/>
      <c r="OVW151" s="129"/>
      <c r="OVX151" s="129"/>
      <c r="OVY151" s="129"/>
      <c r="PEY151" s="129"/>
      <c r="PEZ151" s="129"/>
      <c r="PFH151" s="129"/>
      <c r="PFI151" s="129"/>
      <c r="PFJ151" s="129"/>
      <c r="PFK151" s="129"/>
      <c r="PFL151" s="129"/>
      <c r="PFM151" s="129"/>
      <c r="PFN151" s="129"/>
      <c r="PFO151" s="129"/>
      <c r="PFP151" s="129"/>
      <c r="PFQ151" s="129"/>
      <c r="PFR151" s="129"/>
      <c r="PFS151" s="129"/>
      <c r="PFT151" s="129"/>
      <c r="PFU151" s="129"/>
      <c r="POU151" s="129"/>
      <c r="POV151" s="129"/>
      <c r="PPD151" s="129"/>
      <c r="PPE151" s="129"/>
      <c r="PPF151" s="129"/>
      <c r="PPG151" s="129"/>
      <c r="PPH151" s="129"/>
      <c r="PPI151" s="129"/>
      <c r="PPJ151" s="129"/>
      <c r="PPK151" s="129"/>
      <c r="PPL151" s="129"/>
      <c r="PPM151" s="129"/>
      <c r="PPN151" s="129"/>
      <c r="PPO151" s="129"/>
      <c r="PPP151" s="129"/>
      <c r="PPQ151" s="129"/>
      <c r="PYQ151" s="129"/>
      <c r="PYR151" s="129"/>
      <c r="PYZ151" s="129"/>
      <c r="PZA151" s="129"/>
      <c r="PZB151" s="129"/>
      <c r="PZC151" s="129"/>
      <c r="PZD151" s="129"/>
      <c r="PZE151" s="129"/>
      <c r="PZF151" s="129"/>
      <c r="PZG151" s="129"/>
      <c r="PZH151" s="129"/>
      <c r="PZI151" s="129"/>
      <c r="PZJ151" s="129"/>
      <c r="PZK151" s="129"/>
      <c r="PZL151" s="129"/>
      <c r="PZM151" s="129"/>
      <c r="QIM151" s="129"/>
      <c r="QIN151" s="129"/>
      <c r="QIV151" s="129"/>
      <c r="QIW151" s="129"/>
      <c r="QIX151" s="129"/>
      <c r="QIY151" s="129"/>
      <c r="QIZ151" s="129"/>
      <c r="QJA151" s="129"/>
      <c r="QJB151" s="129"/>
      <c r="QJC151" s="129"/>
      <c r="QJD151" s="129"/>
      <c r="QJE151" s="129"/>
      <c r="QJF151" s="129"/>
      <c r="QJG151" s="129"/>
      <c r="QJH151" s="129"/>
      <c r="QJI151" s="129"/>
      <c r="QSI151" s="129"/>
      <c r="QSJ151" s="129"/>
      <c r="QSR151" s="129"/>
      <c r="QSS151" s="129"/>
      <c r="QST151" s="129"/>
      <c r="QSU151" s="129"/>
      <c r="QSV151" s="129"/>
      <c r="QSW151" s="129"/>
      <c r="QSX151" s="129"/>
      <c r="QSY151" s="129"/>
      <c r="QSZ151" s="129"/>
      <c r="QTA151" s="129"/>
      <c r="QTB151" s="129"/>
      <c r="QTC151" s="129"/>
      <c r="QTD151" s="129"/>
      <c r="QTE151" s="129"/>
      <c r="RCE151" s="129"/>
      <c r="RCF151" s="129"/>
      <c r="RCN151" s="129"/>
      <c r="RCO151" s="129"/>
      <c r="RCP151" s="129"/>
      <c r="RCQ151" s="129"/>
      <c r="RCR151" s="129"/>
      <c r="RCS151" s="129"/>
      <c r="RCT151" s="129"/>
      <c r="RCU151" s="129"/>
      <c r="RCV151" s="129"/>
      <c r="RCW151" s="129"/>
      <c r="RCX151" s="129"/>
      <c r="RCY151" s="129"/>
      <c r="RCZ151" s="129"/>
      <c r="RDA151" s="129"/>
      <c r="RMA151" s="129"/>
      <c r="RMB151" s="129"/>
      <c r="RMJ151" s="129"/>
      <c r="RMK151" s="129"/>
      <c r="RML151" s="129"/>
      <c r="RMM151" s="129"/>
      <c r="RMN151" s="129"/>
      <c r="RMO151" s="129"/>
      <c r="RMP151" s="129"/>
      <c r="RMQ151" s="129"/>
      <c r="RMR151" s="129"/>
      <c r="RMS151" s="129"/>
      <c r="RMT151" s="129"/>
      <c r="RMU151" s="129"/>
      <c r="RMV151" s="129"/>
      <c r="RMW151" s="129"/>
      <c r="RVW151" s="129"/>
      <c r="RVX151" s="129"/>
      <c r="RWF151" s="129"/>
      <c r="RWG151" s="129"/>
      <c r="RWH151" s="129"/>
      <c r="RWI151" s="129"/>
      <c r="RWJ151" s="129"/>
      <c r="RWK151" s="129"/>
      <c r="RWL151" s="129"/>
      <c r="RWM151" s="129"/>
      <c r="RWN151" s="129"/>
      <c r="RWO151" s="129"/>
      <c r="RWP151" s="129"/>
      <c r="RWQ151" s="129"/>
      <c r="RWR151" s="129"/>
      <c r="RWS151" s="129"/>
      <c r="SFS151" s="129"/>
      <c r="SFT151" s="129"/>
      <c r="SGB151" s="129"/>
      <c r="SGC151" s="129"/>
      <c r="SGD151" s="129"/>
      <c r="SGE151" s="129"/>
      <c r="SGF151" s="129"/>
      <c r="SGG151" s="129"/>
      <c r="SGH151" s="129"/>
      <c r="SGI151" s="129"/>
      <c r="SGJ151" s="129"/>
      <c r="SGK151" s="129"/>
      <c r="SGL151" s="129"/>
      <c r="SGM151" s="129"/>
      <c r="SGN151" s="129"/>
      <c r="SGO151" s="129"/>
      <c r="SPO151" s="129"/>
      <c r="SPP151" s="129"/>
      <c r="SPX151" s="129"/>
      <c r="SPY151" s="129"/>
      <c r="SPZ151" s="129"/>
      <c r="SQA151" s="129"/>
      <c r="SQB151" s="129"/>
      <c r="SQC151" s="129"/>
      <c r="SQD151" s="129"/>
      <c r="SQE151" s="129"/>
      <c r="SQF151" s="129"/>
      <c r="SQG151" s="129"/>
      <c r="SQH151" s="129"/>
      <c r="SQI151" s="129"/>
      <c r="SQJ151" s="129"/>
      <c r="SQK151" s="129"/>
      <c r="SZK151" s="129"/>
      <c r="SZL151" s="129"/>
      <c r="SZT151" s="129"/>
      <c r="SZU151" s="129"/>
      <c r="SZV151" s="129"/>
      <c r="SZW151" s="129"/>
      <c r="SZX151" s="129"/>
      <c r="SZY151" s="129"/>
      <c r="SZZ151" s="129"/>
      <c r="TAA151" s="129"/>
      <c r="TAB151" s="129"/>
      <c r="TAC151" s="129"/>
      <c r="TAD151" s="129"/>
      <c r="TAE151" s="129"/>
      <c r="TAF151" s="129"/>
      <c r="TAG151" s="129"/>
      <c r="TJG151" s="129"/>
      <c r="TJH151" s="129"/>
      <c r="TJP151" s="129"/>
      <c r="TJQ151" s="129"/>
      <c r="TJR151" s="129"/>
      <c r="TJS151" s="129"/>
      <c r="TJT151" s="129"/>
      <c r="TJU151" s="129"/>
      <c r="TJV151" s="129"/>
      <c r="TJW151" s="129"/>
      <c r="TJX151" s="129"/>
      <c r="TJY151" s="129"/>
      <c r="TJZ151" s="129"/>
      <c r="TKA151" s="129"/>
      <c r="TKB151" s="129"/>
      <c r="TKC151" s="129"/>
      <c r="TTC151" s="129"/>
      <c r="TTD151" s="129"/>
      <c r="TTL151" s="129"/>
      <c r="TTM151" s="129"/>
      <c r="TTN151" s="129"/>
      <c r="TTO151" s="129"/>
      <c r="TTP151" s="129"/>
      <c r="TTQ151" s="129"/>
      <c r="TTR151" s="129"/>
      <c r="TTS151" s="129"/>
      <c r="TTT151" s="129"/>
      <c r="TTU151" s="129"/>
      <c r="TTV151" s="129"/>
      <c r="TTW151" s="129"/>
      <c r="TTX151" s="129"/>
      <c r="TTY151" s="129"/>
      <c r="UCY151" s="129"/>
      <c r="UCZ151" s="129"/>
      <c r="UDH151" s="129"/>
      <c r="UDI151" s="129"/>
      <c r="UDJ151" s="129"/>
      <c r="UDK151" s="129"/>
      <c r="UDL151" s="129"/>
      <c r="UDM151" s="129"/>
      <c r="UDN151" s="129"/>
      <c r="UDO151" s="129"/>
      <c r="UDP151" s="129"/>
      <c r="UDQ151" s="129"/>
      <c r="UDR151" s="129"/>
      <c r="UDS151" s="129"/>
      <c r="UDT151" s="129"/>
      <c r="UDU151" s="129"/>
      <c r="UMU151" s="129"/>
      <c r="UMV151" s="129"/>
      <c r="UND151" s="129"/>
      <c r="UNE151" s="129"/>
      <c r="UNF151" s="129"/>
      <c r="UNG151" s="129"/>
      <c r="UNH151" s="129"/>
      <c r="UNI151" s="129"/>
      <c r="UNJ151" s="129"/>
      <c r="UNK151" s="129"/>
      <c r="UNL151" s="129"/>
      <c r="UNM151" s="129"/>
      <c r="UNN151" s="129"/>
      <c r="UNO151" s="129"/>
      <c r="UNP151" s="129"/>
      <c r="UNQ151" s="129"/>
      <c r="UWQ151" s="129"/>
      <c r="UWR151" s="129"/>
      <c r="UWZ151" s="129"/>
      <c r="UXA151" s="129"/>
      <c r="UXB151" s="129"/>
      <c r="UXC151" s="129"/>
      <c r="UXD151" s="129"/>
      <c r="UXE151" s="129"/>
      <c r="UXF151" s="129"/>
      <c r="UXG151" s="129"/>
      <c r="UXH151" s="129"/>
      <c r="UXI151" s="129"/>
      <c r="UXJ151" s="129"/>
      <c r="UXK151" s="129"/>
      <c r="UXL151" s="129"/>
      <c r="UXM151" s="129"/>
      <c r="VGM151" s="129"/>
      <c r="VGN151" s="129"/>
      <c r="VGV151" s="129"/>
      <c r="VGW151" s="129"/>
      <c r="VGX151" s="129"/>
      <c r="VGY151" s="129"/>
      <c r="VGZ151" s="129"/>
      <c r="VHA151" s="129"/>
      <c r="VHB151" s="129"/>
      <c r="VHC151" s="129"/>
      <c r="VHD151" s="129"/>
      <c r="VHE151" s="129"/>
      <c r="VHF151" s="129"/>
      <c r="VHG151" s="129"/>
      <c r="VHH151" s="129"/>
      <c r="VHI151" s="129"/>
      <c r="VQI151" s="129"/>
      <c r="VQJ151" s="129"/>
      <c r="VQR151" s="129"/>
      <c r="VQS151" s="129"/>
      <c r="VQT151" s="129"/>
      <c r="VQU151" s="129"/>
      <c r="VQV151" s="129"/>
      <c r="VQW151" s="129"/>
      <c r="VQX151" s="129"/>
      <c r="VQY151" s="129"/>
      <c r="VQZ151" s="129"/>
      <c r="VRA151" s="129"/>
      <c r="VRB151" s="129"/>
      <c r="VRC151" s="129"/>
      <c r="VRD151" s="129"/>
      <c r="VRE151" s="129"/>
      <c r="WAE151" s="129"/>
      <c r="WAF151" s="129"/>
      <c r="WAN151" s="129"/>
      <c r="WAO151" s="129"/>
      <c r="WAP151" s="129"/>
      <c r="WAQ151" s="129"/>
      <c r="WAR151" s="129"/>
      <c r="WAS151" s="129"/>
      <c r="WAT151" s="129"/>
      <c r="WAU151" s="129"/>
      <c r="WAV151" s="129"/>
      <c r="WAW151" s="129"/>
      <c r="WAX151" s="129"/>
      <c r="WAY151" s="129"/>
      <c r="WAZ151" s="129"/>
      <c r="WBA151" s="129"/>
      <c r="WKA151" s="129"/>
      <c r="WKB151" s="129"/>
      <c r="WKJ151" s="129"/>
      <c r="WKK151" s="129"/>
      <c r="WKL151" s="129"/>
      <c r="WKM151" s="129"/>
      <c r="WKN151" s="129"/>
      <c r="WKO151" s="129"/>
      <c r="WKP151" s="129"/>
      <c r="WKQ151" s="129"/>
      <c r="WKR151" s="129"/>
      <c r="WKS151" s="129"/>
      <c r="WKT151" s="129"/>
      <c r="WKU151" s="129"/>
      <c r="WKV151" s="129"/>
      <c r="WKW151" s="129"/>
      <c r="WTW151" s="129"/>
      <c r="WTX151" s="129"/>
      <c r="WUF151" s="129"/>
      <c r="WUG151" s="129"/>
      <c r="WUH151" s="129"/>
      <c r="WUI151" s="129"/>
      <c r="WUJ151" s="129"/>
      <c r="WUK151" s="129"/>
      <c r="WUL151" s="129"/>
      <c r="WUM151" s="129"/>
      <c r="WUN151" s="129"/>
      <c r="WUO151" s="129"/>
      <c r="WUP151" s="129"/>
      <c r="WUQ151" s="129"/>
      <c r="WUR151" s="129"/>
      <c r="WUS151" s="129"/>
    </row>
    <row r="152" spans="1:1009 1243:2033 2267:3057 3291:4081 4315:5105 5339:6129 6363:7153 7387:8177 8411:9201 9435:10225 10459:11249 11483:12273 12507:13297 13531:14321 14555:15345 15579:16113" s="225" customFormat="1">
      <c r="A152" s="218" t="s">
        <v>170</v>
      </c>
      <c r="B152" s="226" t="s">
        <v>156</v>
      </c>
      <c r="C152" s="230"/>
      <c r="D152" s="250">
        <v>29177.761999999999</v>
      </c>
      <c r="E152" s="250">
        <v>23607.761999999999</v>
      </c>
      <c r="F152" s="250">
        <v>5570</v>
      </c>
      <c r="G152" s="251">
        <v>5333.0472</v>
      </c>
      <c r="H152" s="229">
        <f t="shared" si="7"/>
        <v>9652.8440190000001</v>
      </c>
      <c r="I152" s="229">
        <f>I153+I165+I173</f>
        <v>954.89514899999995</v>
      </c>
      <c r="J152" s="229">
        <f>J153+J165+J173</f>
        <v>8697.9488700000002</v>
      </c>
      <c r="K152" s="229">
        <f>K153+K173</f>
        <v>0</v>
      </c>
      <c r="L152" s="229">
        <f>L153+L173</f>
        <v>0</v>
      </c>
      <c r="M152" s="230">
        <f>M153+M173</f>
        <v>0</v>
      </c>
      <c r="HK152" s="291"/>
      <c r="HL152" s="291"/>
      <c r="HT152" s="291"/>
      <c r="HU152" s="291"/>
      <c r="HV152" s="291"/>
      <c r="HW152" s="291"/>
      <c r="HX152" s="291"/>
      <c r="HY152" s="291"/>
      <c r="HZ152" s="291"/>
      <c r="IA152" s="291"/>
      <c r="IB152" s="291"/>
      <c r="IC152" s="291"/>
      <c r="ID152" s="291"/>
      <c r="IE152" s="291"/>
      <c r="IF152" s="291"/>
      <c r="IG152" s="291"/>
      <c r="RG152" s="291"/>
      <c r="RH152" s="291"/>
      <c r="RP152" s="291"/>
      <c r="RQ152" s="291"/>
      <c r="RR152" s="291"/>
      <c r="RS152" s="291"/>
      <c r="RT152" s="291"/>
      <c r="RU152" s="291"/>
      <c r="RV152" s="291"/>
      <c r="RW152" s="291"/>
      <c r="RX152" s="291"/>
      <c r="RY152" s="291"/>
      <c r="RZ152" s="291"/>
      <c r="SA152" s="291"/>
      <c r="SB152" s="291"/>
      <c r="SC152" s="291"/>
      <c r="ABC152" s="291"/>
      <c r="ABD152" s="291"/>
      <c r="ABL152" s="291"/>
      <c r="ABM152" s="291"/>
      <c r="ABN152" s="291"/>
      <c r="ABO152" s="291"/>
      <c r="ABP152" s="291"/>
      <c r="ABQ152" s="291"/>
      <c r="ABR152" s="291"/>
      <c r="ABS152" s="291"/>
      <c r="ABT152" s="291"/>
      <c r="ABU152" s="291"/>
      <c r="ABV152" s="291"/>
      <c r="ABW152" s="291"/>
      <c r="ABX152" s="291"/>
      <c r="ABY152" s="291"/>
      <c r="AKY152" s="291"/>
      <c r="AKZ152" s="291"/>
      <c r="ALH152" s="291"/>
      <c r="ALI152" s="291"/>
      <c r="ALJ152" s="291"/>
      <c r="ALK152" s="291"/>
      <c r="ALL152" s="291"/>
      <c r="ALM152" s="291"/>
      <c r="ALN152" s="291"/>
      <c r="ALO152" s="291"/>
      <c r="ALP152" s="291"/>
      <c r="ALQ152" s="291"/>
      <c r="ALR152" s="291"/>
      <c r="ALS152" s="291"/>
      <c r="ALT152" s="291"/>
      <c r="ALU152" s="291"/>
      <c r="AUU152" s="291"/>
      <c r="AUV152" s="291"/>
      <c r="AVD152" s="291"/>
      <c r="AVE152" s="291"/>
      <c r="AVF152" s="291"/>
      <c r="AVG152" s="291"/>
      <c r="AVH152" s="291"/>
      <c r="AVI152" s="291"/>
      <c r="AVJ152" s="291"/>
      <c r="AVK152" s="291"/>
      <c r="AVL152" s="291"/>
      <c r="AVM152" s="291"/>
      <c r="AVN152" s="291"/>
      <c r="AVO152" s="291"/>
      <c r="AVP152" s="291"/>
      <c r="AVQ152" s="291"/>
      <c r="BEQ152" s="291"/>
      <c r="BER152" s="291"/>
      <c r="BEZ152" s="291"/>
      <c r="BFA152" s="291"/>
      <c r="BFB152" s="291"/>
      <c r="BFC152" s="291"/>
      <c r="BFD152" s="291"/>
      <c r="BFE152" s="291"/>
      <c r="BFF152" s="291"/>
      <c r="BFG152" s="291"/>
      <c r="BFH152" s="291"/>
      <c r="BFI152" s="291"/>
      <c r="BFJ152" s="291"/>
      <c r="BFK152" s="291"/>
      <c r="BFL152" s="291"/>
      <c r="BFM152" s="291"/>
      <c r="BOM152" s="291"/>
      <c r="BON152" s="291"/>
      <c r="BOV152" s="291"/>
      <c r="BOW152" s="291"/>
      <c r="BOX152" s="291"/>
      <c r="BOY152" s="291"/>
      <c r="BOZ152" s="291"/>
      <c r="BPA152" s="291"/>
      <c r="BPB152" s="291"/>
      <c r="BPC152" s="291"/>
      <c r="BPD152" s="291"/>
      <c r="BPE152" s="291"/>
      <c r="BPF152" s="291"/>
      <c r="BPG152" s="291"/>
      <c r="BPH152" s="291"/>
      <c r="BPI152" s="291"/>
      <c r="BYI152" s="291"/>
      <c r="BYJ152" s="291"/>
      <c r="BYR152" s="291"/>
      <c r="BYS152" s="291"/>
      <c r="BYT152" s="291"/>
      <c r="BYU152" s="291"/>
      <c r="BYV152" s="291"/>
      <c r="BYW152" s="291"/>
      <c r="BYX152" s="291"/>
      <c r="BYY152" s="291"/>
      <c r="BYZ152" s="291"/>
      <c r="BZA152" s="291"/>
      <c r="BZB152" s="291"/>
      <c r="BZC152" s="291"/>
      <c r="BZD152" s="291"/>
      <c r="BZE152" s="291"/>
      <c r="CIE152" s="291"/>
      <c r="CIF152" s="291"/>
      <c r="CIN152" s="291"/>
      <c r="CIO152" s="291"/>
      <c r="CIP152" s="291"/>
      <c r="CIQ152" s="291"/>
      <c r="CIR152" s="291"/>
      <c r="CIS152" s="291"/>
      <c r="CIT152" s="291"/>
      <c r="CIU152" s="291"/>
      <c r="CIV152" s="291"/>
      <c r="CIW152" s="291"/>
      <c r="CIX152" s="291"/>
      <c r="CIY152" s="291"/>
      <c r="CIZ152" s="291"/>
      <c r="CJA152" s="291"/>
      <c r="CSA152" s="291"/>
      <c r="CSB152" s="291"/>
      <c r="CSJ152" s="291"/>
      <c r="CSK152" s="291"/>
      <c r="CSL152" s="291"/>
      <c r="CSM152" s="291"/>
      <c r="CSN152" s="291"/>
      <c r="CSO152" s="291"/>
      <c r="CSP152" s="291"/>
      <c r="CSQ152" s="291"/>
      <c r="CSR152" s="291"/>
      <c r="CSS152" s="291"/>
      <c r="CST152" s="291"/>
      <c r="CSU152" s="291"/>
      <c r="CSV152" s="291"/>
      <c r="CSW152" s="291"/>
      <c r="DBW152" s="291"/>
      <c r="DBX152" s="291"/>
      <c r="DCF152" s="291"/>
      <c r="DCG152" s="291"/>
      <c r="DCH152" s="291"/>
      <c r="DCI152" s="291"/>
      <c r="DCJ152" s="291"/>
      <c r="DCK152" s="291"/>
      <c r="DCL152" s="291"/>
      <c r="DCM152" s="291"/>
      <c r="DCN152" s="291"/>
      <c r="DCO152" s="291"/>
      <c r="DCP152" s="291"/>
      <c r="DCQ152" s="291"/>
      <c r="DCR152" s="291"/>
      <c r="DCS152" s="291"/>
      <c r="DLS152" s="291"/>
      <c r="DLT152" s="291"/>
      <c r="DMB152" s="291"/>
      <c r="DMC152" s="291"/>
      <c r="DMD152" s="291"/>
      <c r="DME152" s="291"/>
      <c r="DMF152" s="291"/>
      <c r="DMG152" s="291"/>
      <c r="DMH152" s="291"/>
      <c r="DMI152" s="291"/>
      <c r="DMJ152" s="291"/>
      <c r="DMK152" s="291"/>
      <c r="DML152" s="291"/>
      <c r="DMM152" s="291"/>
      <c r="DMN152" s="291"/>
      <c r="DMO152" s="291"/>
      <c r="DVO152" s="291"/>
      <c r="DVP152" s="291"/>
      <c r="DVX152" s="291"/>
      <c r="DVY152" s="291"/>
      <c r="DVZ152" s="291"/>
      <c r="DWA152" s="291"/>
      <c r="DWB152" s="291"/>
      <c r="DWC152" s="291"/>
      <c r="DWD152" s="291"/>
      <c r="DWE152" s="291"/>
      <c r="DWF152" s="291"/>
      <c r="DWG152" s="291"/>
      <c r="DWH152" s="291"/>
      <c r="DWI152" s="291"/>
      <c r="DWJ152" s="291"/>
      <c r="DWK152" s="291"/>
      <c r="EFK152" s="291"/>
      <c r="EFL152" s="291"/>
      <c r="EFT152" s="291"/>
      <c r="EFU152" s="291"/>
      <c r="EFV152" s="291"/>
      <c r="EFW152" s="291"/>
      <c r="EFX152" s="291"/>
      <c r="EFY152" s="291"/>
      <c r="EFZ152" s="291"/>
      <c r="EGA152" s="291"/>
      <c r="EGB152" s="291"/>
      <c r="EGC152" s="291"/>
      <c r="EGD152" s="291"/>
      <c r="EGE152" s="291"/>
      <c r="EGF152" s="291"/>
      <c r="EGG152" s="291"/>
      <c r="EPG152" s="291"/>
      <c r="EPH152" s="291"/>
      <c r="EPP152" s="291"/>
      <c r="EPQ152" s="291"/>
      <c r="EPR152" s="291"/>
      <c r="EPS152" s="291"/>
      <c r="EPT152" s="291"/>
      <c r="EPU152" s="291"/>
      <c r="EPV152" s="291"/>
      <c r="EPW152" s="291"/>
      <c r="EPX152" s="291"/>
      <c r="EPY152" s="291"/>
      <c r="EPZ152" s="291"/>
      <c r="EQA152" s="291"/>
      <c r="EQB152" s="291"/>
      <c r="EQC152" s="291"/>
      <c r="EZC152" s="291"/>
      <c r="EZD152" s="291"/>
      <c r="EZL152" s="291"/>
      <c r="EZM152" s="291"/>
      <c r="EZN152" s="291"/>
      <c r="EZO152" s="291"/>
      <c r="EZP152" s="291"/>
      <c r="EZQ152" s="291"/>
      <c r="EZR152" s="291"/>
      <c r="EZS152" s="291"/>
      <c r="EZT152" s="291"/>
      <c r="EZU152" s="291"/>
      <c r="EZV152" s="291"/>
      <c r="EZW152" s="291"/>
      <c r="EZX152" s="291"/>
      <c r="EZY152" s="291"/>
      <c r="FIY152" s="291"/>
      <c r="FIZ152" s="291"/>
      <c r="FJH152" s="291"/>
      <c r="FJI152" s="291"/>
      <c r="FJJ152" s="291"/>
      <c r="FJK152" s="291"/>
      <c r="FJL152" s="291"/>
      <c r="FJM152" s="291"/>
      <c r="FJN152" s="291"/>
      <c r="FJO152" s="291"/>
      <c r="FJP152" s="291"/>
      <c r="FJQ152" s="291"/>
      <c r="FJR152" s="291"/>
      <c r="FJS152" s="291"/>
      <c r="FJT152" s="291"/>
      <c r="FJU152" s="291"/>
      <c r="FSU152" s="291"/>
      <c r="FSV152" s="291"/>
      <c r="FTD152" s="291"/>
      <c r="FTE152" s="291"/>
      <c r="FTF152" s="291"/>
      <c r="FTG152" s="291"/>
      <c r="FTH152" s="291"/>
      <c r="FTI152" s="291"/>
      <c r="FTJ152" s="291"/>
      <c r="FTK152" s="291"/>
      <c r="FTL152" s="291"/>
      <c r="FTM152" s="291"/>
      <c r="FTN152" s="291"/>
      <c r="FTO152" s="291"/>
      <c r="FTP152" s="291"/>
      <c r="FTQ152" s="291"/>
      <c r="GCQ152" s="291"/>
      <c r="GCR152" s="291"/>
      <c r="GCZ152" s="291"/>
      <c r="GDA152" s="291"/>
      <c r="GDB152" s="291"/>
      <c r="GDC152" s="291"/>
      <c r="GDD152" s="291"/>
      <c r="GDE152" s="291"/>
      <c r="GDF152" s="291"/>
      <c r="GDG152" s="291"/>
      <c r="GDH152" s="291"/>
      <c r="GDI152" s="291"/>
      <c r="GDJ152" s="291"/>
      <c r="GDK152" s="291"/>
      <c r="GDL152" s="291"/>
      <c r="GDM152" s="291"/>
      <c r="GMM152" s="291"/>
      <c r="GMN152" s="291"/>
      <c r="GMV152" s="291"/>
      <c r="GMW152" s="291"/>
      <c r="GMX152" s="291"/>
      <c r="GMY152" s="291"/>
      <c r="GMZ152" s="291"/>
      <c r="GNA152" s="291"/>
      <c r="GNB152" s="291"/>
      <c r="GNC152" s="291"/>
      <c r="GND152" s="291"/>
      <c r="GNE152" s="291"/>
      <c r="GNF152" s="291"/>
      <c r="GNG152" s="291"/>
      <c r="GNH152" s="291"/>
      <c r="GNI152" s="291"/>
      <c r="GWI152" s="291"/>
      <c r="GWJ152" s="291"/>
      <c r="GWR152" s="291"/>
      <c r="GWS152" s="291"/>
      <c r="GWT152" s="291"/>
      <c r="GWU152" s="291"/>
      <c r="GWV152" s="291"/>
      <c r="GWW152" s="291"/>
      <c r="GWX152" s="291"/>
      <c r="GWY152" s="291"/>
      <c r="GWZ152" s="291"/>
      <c r="GXA152" s="291"/>
      <c r="GXB152" s="291"/>
      <c r="GXC152" s="291"/>
      <c r="GXD152" s="291"/>
      <c r="GXE152" s="291"/>
      <c r="HGE152" s="291"/>
      <c r="HGF152" s="291"/>
      <c r="HGN152" s="291"/>
      <c r="HGO152" s="291"/>
      <c r="HGP152" s="291"/>
      <c r="HGQ152" s="291"/>
      <c r="HGR152" s="291"/>
      <c r="HGS152" s="291"/>
      <c r="HGT152" s="291"/>
      <c r="HGU152" s="291"/>
      <c r="HGV152" s="291"/>
      <c r="HGW152" s="291"/>
      <c r="HGX152" s="291"/>
      <c r="HGY152" s="291"/>
      <c r="HGZ152" s="291"/>
      <c r="HHA152" s="291"/>
      <c r="HQA152" s="291"/>
      <c r="HQB152" s="291"/>
      <c r="HQJ152" s="291"/>
      <c r="HQK152" s="291"/>
      <c r="HQL152" s="291"/>
      <c r="HQM152" s="291"/>
      <c r="HQN152" s="291"/>
      <c r="HQO152" s="291"/>
      <c r="HQP152" s="291"/>
      <c r="HQQ152" s="291"/>
      <c r="HQR152" s="291"/>
      <c r="HQS152" s="291"/>
      <c r="HQT152" s="291"/>
      <c r="HQU152" s="291"/>
      <c r="HQV152" s="291"/>
      <c r="HQW152" s="291"/>
      <c r="HZW152" s="291"/>
      <c r="HZX152" s="291"/>
      <c r="IAF152" s="291"/>
      <c r="IAG152" s="291"/>
      <c r="IAH152" s="291"/>
      <c r="IAI152" s="291"/>
      <c r="IAJ152" s="291"/>
      <c r="IAK152" s="291"/>
      <c r="IAL152" s="291"/>
      <c r="IAM152" s="291"/>
      <c r="IAN152" s="291"/>
      <c r="IAO152" s="291"/>
      <c r="IAP152" s="291"/>
      <c r="IAQ152" s="291"/>
      <c r="IAR152" s="291"/>
      <c r="IAS152" s="291"/>
      <c r="IJS152" s="291"/>
      <c r="IJT152" s="291"/>
      <c r="IKB152" s="291"/>
      <c r="IKC152" s="291"/>
      <c r="IKD152" s="291"/>
      <c r="IKE152" s="291"/>
      <c r="IKF152" s="291"/>
      <c r="IKG152" s="291"/>
      <c r="IKH152" s="291"/>
      <c r="IKI152" s="291"/>
      <c r="IKJ152" s="291"/>
      <c r="IKK152" s="291"/>
      <c r="IKL152" s="291"/>
      <c r="IKM152" s="291"/>
      <c r="IKN152" s="291"/>
      <c r="IKO152" s="291"/>
      <c r="ITO152" s="291"/>
      <c r="ITP152" s="291"/>
      <c r="ITX152" s="291"/>
      <c r="ITY152" s="291"/>
      <c r="ITZ152" s="291"/>
      <c r="IUA152" s="291"/>
      <c r="IUB152" s="291"/>
      <c r="IUC152" s="291"/>
      <c r="IUD152" s="291"/>
      <c r="IUE152" s="291"/>
      <c r="IUF152" s="291"/>
      <c r="IUG152" s="291"/>
      <c r="IUH152" s="291"/>
      <c r="IUI152" s="291"/>
      <c r="IUJ152" s="291"/>
      <c r="IUK152" s="291"/>
      <c r="JDK152" s="291"/>
      <c r="JDL152" s="291"/>
      <c r="JDT152" s="291"/>
      <c r="JDU152" s="291"/>
      <c r="JDV152" s="291"/>
      <c r="JDW152" s="291"/>
      <c r="JDX152" s="291"/>
      <c r="JDY152" s="291"/>
      <c r="JDZ152" s="291"/>
      <c r="JEA152" s="291"/>
      <c r="JEB152" s="291"/>
      <c r="JEC152" s="291"/>
      <c r="JED152" s="291"/>
      <c r="JEE152" s="291"/>
      <c r="JEF152" s="291"/>
      <c r="JEG152" s="291"/>
      <c r="JNG152" s="291"/>
      <c r="JNH152" s="291"/>
      <c r="JNP152" s="291"/>
      <c r="JNQ152" s="291"/>
      <c r="JNR152" s="291"/>
      <c r="JNS152" s="291"/>
      <c r="JNT152" s="291"/>
      <c r="JNU152" s="291"/>
      <c r="JNV152" s="291"/>
      <c r="JNW152" s="291"/>
      <c r="JNX152" s="291"/>
      <c r="JNY152" s="291"/>
      <c r="JNZ152" s="291"/>
      <c r="JOA152" s="291"/>
      <c r="JOB152" s="291"/>
      <c r="JOC152" s="291"/>
      <c r="JXC152" s="291"/>
      <c r="JXD152" s="291"/>
      <c r="JXL152" s="291"/>
      <c r="JXM152" s="291"/>
      <c r="JXN152" s="291"/>
      <c r="JXO152" s="291"/>
      <c r="JXP152" s="291"/>
      <c r="JXQ152" s="291"/>
      <c r="JXR152" s="291"/>
      <c r="JXS152" s="291"/>
      <c r="JXT152" s="291"/>
      <c r="JXU152" s="291"/>
      <c r="JXV152" s="291"/>
      <c r="JXW152" s="291"/>
      <c r="JXX152" s="291"/>
      <c r="JXY152" s="291"/>
      <c r="KGY152" s="291"/>
      <c r="KGZ152" s="291"/>
      <c r="KHH152" s="291"/>
      <c r="KHI152" s="291"/>
      <c r="KHJ152" s="291"/>
      <c r="KHK152" s="291"/>
      <c r="KHL152" s="291"/>
      <c r="KHM152" s="291"/>
      <c r="KHN152" s="291"/>
      <c r="KHO152" s="291"/>
      <c r="KHP152" s="291"/>
      <c r="KHQ152" s="291"/>
      <c r="KHR152" s="291"/>
      <c r="KHS152" s="291"/>
      <c r="KHT152" s="291"/>
      <c r="KHU152" s="291"/>
      <c r="KQU152" s="291"/>
      <c r="KQV152" s="291"/>
      <c r="KRD152" s="291"/>
      <c r="KRE152" s="291"/>
      <c r="KRF152" s="291"/>
      <c r="KRG152" s="291"/>
      <c r="KRH152" s="291"/>
      <c r="KRI152" s="291"/>
      <c r="KRJ152" s="291"/>
      <c r="KRK152" s="291"/>
      <c r="KRL152" s="291"/>
      <c r="KRM152" s="291"/>
      <c r="KRN152" s="291"/>
      <c r="KRO152" s="291"/>
      <c r="KRP152" s="291"/>
      <c r="KRQ152" s="291"/>
      <c r="LAQ152" s="291"/>
      <c r="LAR152" s="291"/>
      <c r="LAZ152" s="291"/>
      <c r="LBA152" s="291"/>
      <c r="LBB152" s="291"/>
      <c r="LBC152" s="291"/>
      <c r="LBD152" s="291"/>
      <c r="LBE152" s="291"/>
      <c r="LBF152" s="291"/>
      <c r="LBG152" s="291"/>
      <c r="LBH152" s="291"/>
      <c r="LBI152" s="291"/>
      <c r="LBJ152" s="291"/>
      <c r="LBK152" s="291"/>
      <c r="LBL152" s="291"/>
      <c r="LBM152" s="291"/>
      <c r="LKM152" s="291"/>
      <c r="LKN152" s="291"/>
      <c r="LKV152" s="291"/>
      <c r="LKW152" s="291"/>
      <c r="LKX152" s="291"/>
      <c r="LKY152" s="291"/>
      <c r="LKZ152" s="291"/>
      <c r="LLA152" s="291"/>
      <c r="LLB152" s="291"/>
      <c r="LLC152" s="291"/>
      <c r="LLD152" s="291"/>
      <c r="LLE152" s="291"/>
      <c r="LLF152" s="291"/>
      <c r="LLG152" s="291"/>
      <c r="LLH152" s="291"/>
      <c r="LLI152" s="291"/>
      <c r="LUI152" s="291"/>
      <c r="LUJ152" s="291"/>
      <c r="LUR152" s="291"/>
      <c r="LUS152" s="291"/>
      <c r="LUT152" s="291"/>
      <c r="LUU152" s="291"/>
      <c r="LUV152" s="291"/>
      <c r="LUW152" s="291"/>
      <c r="LUX152" s="291"/>
      <c r="LUY152" s="291"/>
      <c r="LUZ152" s="291"/>
      <c r="LVA152" s="291"/>
      <c r="LVB152" s="291"/>
      <c r="LVC152" s="291"/>
      <c r="LVD152" s="291"/>
      <c r="LVE152" s="291"/>
      <c r="MEE152" s="291"/>
      <c r="MEF152" s="291"/>
      <c r="MEN152" s="291"/>
      <c r="MEO152" s="291"/>
      <c r="MEP152" s="291"/>
      <c r="MEQ152" s="291"/>
      <c r="MER152" s="291"/>
      <c r="MES152" s="291"/>
      <c r="MET152" s="291"/>
      <c r="MEU152" s="291"/>
      <c r="MEV152" s="291"/>
      <c r="MEW152" s="291"/>
      <c r="MEX152" s="291"/>
      <c r="MEY152" s="291"/>
      <c r="MEZ152" s="291"/>
      <c r="MFA152" s="291"/>
      <c r="MOA152" s="291"/>
      <c r="MOB152" s="291"/>
      <c r="MOJ152" s="291"/>
      <c r="MOK152" s="291"/>
      <c r="MOL152" s="291"/>
      <c r="MOM152" s="291"/>
      <c r="MON152" s="291"/>
      <c r="MOO152" s="291"/>
      <c r="MOP152" s="291"/>
      <c r="MOQ152" s="291"/>
      <c r="MOR152" s="291"/>
      <c r="MOS152" s="291"/>
      <c r="MOT152" s="291"/>
      <c r="MOU152" s="291"/>
      <c r="MOV152" s="291"/>
      <c r="MOW152" s="291"/>
      <c r="MXW152" s="291"/>
      <c r="MXX152" s="291"/>
      <c r="MYF152" s="291"/>
      <c r="MYG152" s="291"/>
      <c r="MYH152" s="291"/>
      <c r="MYI152" s="291"/>
      <c r="MYJ152" s="291"/>
      <c r="MYK152" s="291"/>
      <c r="MYL152" s="291"/>
      <c r="MYM152" s="291"/>
      <c r="MYN152" s="291"/>
      <c r="MYO152" s="291"/>
      <c r="MYP152" s="291"/>
      <c r="MYQ152" s="291"/>
      <c r="MYR152" s="291"/>
      <c r="MYS152" s="291"/>
      <c r="NHS152" s="291"/>
      <c r="NHT152" s="291"/>
      <c r="NIB152" s="291"/>
      <c r="NIC152" s="291"/>
      <c r="NID152" s="291"/>
      <c r="NIE152" s="291"/>
      <c r="NIF152" s="291"/>
      <c r="NIG152" s="291"/>
      <c r="NIH152" s="291"/>
      <c r="NII152" s="291"/>
      <c r="NIJ152" s="291"/>
      <c r="NIK152" s="291"/>
      <c r="NIL152" s="291"/>
      <c r="NIM152" s="291"/>
      <c r="NIN152" s="291"/>
      <c r="NIO152" s="291"/>
      <c r="NRO152" s="291"/>
      <c r="NRP152" s="291"/>
      <c r="NRX152" s="291"/>
      <c r="NRY152" s="291"/>
      <c r="NRZ152" s="291"/>
      <c r="NSA152" s="291"/>
      <c r="NSB152" s="291"/>
      <c r="NSC152" s="291"/>
      <c r="NSD152" s="291"/>
      <c r="NSE152" s="291"/>
      <c r="NSF152" s="291"/>
      <c r="NSG152" s="291"/>
      <c r="NSH152" s="291"/>
      <c r="NSI152" s="291"/>
      <c r="NSJ152" s="291"/>
      <c r="NSK152" s="291"/>
      <c r="OBK152" s="291"/>
      <c r="OBL152" s="291"/>
      <c r="OBT152" s="291"/>
      <c r="OBU152" s="291"/>
      <c r="OBV152" s="291"/>
      <c r="OBW152" s="291"/>
      <c r="OBX152" s="291"/>
      <c r="OBY152" s="291"/>
      <c r="OBZ152" s="291"/>
      <c r="OCA152" s="291"/>
      <c r="OCB152" s="291"/>
      <c r="OCC152" s="291"/>
      <c r="OCD152" s="291"/>
      <c r="OCE152" s="291"/>
      <c r="OCF152" s="291"/>
      <c r="OCG152" s="291"/>
      <c r="OLG152" s="291"/>
      <c r="OLH152" s="291"/>
      <c r="OLP152" s="291"/>
      <c r="OLQ152" s="291"/>
      <c r="OLR152" s="291"/>
      <c r="OLS152" s="291"/>
      <c r="OLT152" s="291"/>
      <c r="OLU152" s="291"/>
      <c r="OLV152" s="291"/>
      <c r="OLW152" s="291"/>
      <c r="OLX152" s="291"/>
      <c r="OLY152" s="291"/>
      <c r="OLZ152" s="291"/>
      <c r="OMA152" s="291"/>
      <c r="OMB152" s="291"/>
      <c r="OMC152" s="291"/>
      <c r="OVC152" s="291"/>
      <c r="OVD152" s="291"/>
      <c r="OVL152" s="291"/>
      <c r="OVM152" s="291"/>
      <c r="OVN152" s="291"/>
      <c r="OVO152" s="291"/>
      <c r="OVP152" s="291"/>
      <c r="OVQ152" s="291"/>
      <c r="OVR152" s="291"/>
      <c r="OVS152" s="291"/>
      <c r="OVT152" s="291"/>
      <c r="OVU152" s="291"/>
      <c r="OVV152" s="291"/>
      <c r="OVW152" s="291"/>
      <c r="OVX152" s="291"/>
      <c r="OVY152" s="291"/>
      <c r="PEY152" s="291"/>
      <c r="PEZ152" s="291"/>
      <c r="PFH152" s="291"/>
      <c r="PFI152" s="291"/>
      <c r="PFJ152" s="291"/>
      <c r="PFK152" s="291"/>
      <c r="PFL152" s="291"/>
      <c r="PFM152" s="291"/>
      <c r="PFN152" s="291"/>
      <c r="PFO152" s="291"/>
      <c r="PFP152" s="291"/>
      <c r="PFQ152" s="291"/>
      <c r="PFR152" s="291"/>
      <c r="PFS152" s="291"/>
      <c r="PFT152" s="291"/>
      <c r="PFU152" s="291"/>
      <c r="POU152" s="291"/>
      <c r="POV152" s="291"/>
      <c r="PPD152" s="291"/>
      <c r="PPE152" s="291"/>
      <c r="PPF152" s="291"/>
      <c r="PPG152" s="291"/>
      <c r="PPH152" s="291"/>
      <c r="PPI152" s="291"/>
      <c r="PPJ152" s="291"/>
      <c r="PPK152" s="291"/>
      <c r="PPL152" s="291"/>
      <c r="PPM152" s="291"/>
      <c r="PPN152" s="291"/>
      <c r="PPO152" s="291"/>
      <c r="PPP152" s="291"/>
      <c r="PPQ152" s="291"/>
      <c r="PYQ152" s="291"/>
      <c r="PYR152" s="291"/>
      <c r="PYZ152" s="291"/>
      <c r="PZA152" s="291"/>
      <c r="PZB152" s="291"/>
      <c r="PZC152" s="291"/>
      <c r="PZD152" s="291"/>
      <c r="PZE152" s="291"/>
      <c r="PZF152" s="291"/>
      <c r="PZG152" s="291"/>
      <c r="PZH152" s="291"/>
      <c r="PZI152" s="291"/>
      <c r="PZJ152" s="291"/>
      <c r="PZK152" s="291"/>
      <c r="PZL152" s="291"/>
      <c r="PZM152" s="291"/>
      <c r="QIM152" s="291"/>
      <c r="QIN152" s="291"/>
      <c r="QIV152" s="291"/>
      <c r="QIW152" s="291"/>
      <c r="QIX152" s="291"/>
      <c r="QIY152" s="291"/>
      <c r="QIZ152" s="291"/>
      <c r="QJA152" s="291"/>
      <c r="QJB152" s="291"/>
      <c r="QJC152" s="291"/>
      <c r="QJD152" s="291"/>
      <c r="QJE152" s="291"/>
      <c r="QJF152" s="291"/>
      <c r="QJG152" s="291"/>
      <c r="QJH152" s="291"/>
      <c r="QJI152" s="291"/>
      <c r="QSI152" s="291"/>
      <c r="QSJ152" s="291"/>
      <c r="QSR152" s="291"/>
      <c r="QSS152" s="291"/>
      <c r="QST152" s="291"/>
      <c r="QSU152" s="291"/>
      <c r="QSV152" s="291"/>
      <c r="QSW152" s="291"/>
      <c r="QSX152" s="291"/>
      <c r="QSY152" s="291"/>
      <c r="QSZ152" s="291"/>
      <c r="QTA152" s="291"/>
      <c r="QTB152" s="291"/>
      <c r="QTC152" s="291"/>
      <c r="QTD152" s="291"/>
      <c r="QTE152" s="291"/>
      <c r="RCE152" s="291"/>
      <c r="RCF152" s="291"/>
      <c r="RCN152" s="291"/>
      <c r="RCO152" s="291"/>
      <c r="RCP152" s="291"/>
      <c r="RCQ152" s="291"/>
      <c r="RCR152" s="291"/>
      <c r="RCS152" s="291"/>
      <c r="RCT152" s="291"/>
      <c r="RCU152" s="291"/>
      <c r="RCV152" s="291"/>
      <c r="RCW152" s="291"/>
      <c r="RCX152" s="291"/>
      <c r="RCY152" s="291"/>
      <c r="RCZ152" s="291"/>
      <c r="RDA152" s="291"/>
      <c r="RMA152" s="291"/>
      <c r="RMB152" s="291"/>
      <c r="RMJ152" s="291"/>
      <c r="RMK152" s="291"/>
      <c r="RML152" s="291"/>
      <c r="RMM152" s="291"/>
      <c r="RMN152" s="291"/>
      <c r="RMO152" s="291"/>
      <c r="RMP152" s="291"/>
      <c r="RMQ152" s="291"/>
      <c r="RMR152" s="291"/>
      <c r="RMS152" s="291"/>
      <c r="RMT152" s="291"/>
      <c r="RMU152" s="291"/>
      <c r="RMV152" s="291"/>
      <c r="RMW152" s="291"/>
      <c r="RVW152" s="291"/>
      <c r="RVX152" s="291"/>
      <c r="RWF152" s="291"/>
      <c r="RWG152" s="291"/>
      <c r="RWH152" s="291"/>
      <c r="RWI152" s="291"/>
      <c r="RWJ152" s="291"/>
      <c r="RWK152" s="291"/>
      <c r="RWL152" s="291"/>
      <c r="RWM152" s="291"/>
      <c r="RWN152" s="291"/>
      <c r="RWO152" s="291"/>
      <c r="RWP152" s="291"/>
      <c r="RWQ152" s="291"/>
      <c r="RWR152" s="291"/>
      <c r="RWS152" s="291"/>
      <c r="SFS152" s="291"/>
      <c r="SFT152" s="291"/>
      <c r="SGB152" s="291"/>
      <c r="SGC152" s="291"/>
      <c r="SGD152" s="291"/>
      <c r="SGE152" s="291"/>
      <c r="SGF152" s="291"/>
      <c r="SGG152" s="291"/>
      <c r="SGH152" s="291"/>
      <c r="SGI152" s="291"/>
      <c r="SGJ152" s="291"/>
      <c r="SGK152" s="291"/>
      <c r="SGL152" s="291"/>
      <c r="SGM152" s="291"/>
      <c r="SGN152" s="291"/>
      <c r="SGO152" s="291"/>
      <c r="SPO152" s="291"/>
      <c r="SPP152" s="291"/>
      <c r="SPX152" s="291"/>
      <c r="SPY152" s="291"/>
      <c r="SPZ152" s="291"/>
      <c r="SQA152" s="291"/>
      <c r="SQB152" s="291"/>
      <c r="SQC152" s="291"/>
      <c r="SQD152" s="291"/>
      <c r="SQE152" s="291"/>
      <c r="SQF152" s="291"/>
      <c r="SQG152" s="291"/>
      <c r="SQH152" s="291"/>
      <c r="SQI152" s="291"/>
      <c r="SQJ152" s="291"/>
      <c r="SQK152" s="291"/>
      <c r="SZK152" s="291"/>
      <c r="SZL152" s="291"/>
      <c r="SZT152" s="291"/>
      <c r="SZU152" s="291"/>
      <c r="SZV152" s="291"/>
      <c r="SZW152" s="291"/>
      <c r="SZX152" s="291"/>
      <c r="SZY152" s="291"/>
      <c r="SZZ152" s="291"/>
      <c r="TAA152" s="291"/>
      <c r="TAB152" s="291"/>
      <c r="TAC152" s="291"/>
      <c r="TAD152" s="291"/>
      <c r="TAE152" s="291"/>
      <c r="TAF152" s="291"/>
      <c r="TAG152" s="291"/>
      <c r="TJG152" s="291"/>
      <c r="TJH152" s="291"/>
      <c r="TJP152" s="291"/>
      <c r="TJQ152" s="291"/>
      <c r="TJR152" s="291"/>
      <c r="TJS152" s="291"/>
      <c r="TJT152" s="291"/>
      <c r="TJU152" s="291"/>
      <c r="TJV152" s="291"/>
      <c r="TJW152" s="291"/>
      <c r="TJX152" s="291"/>
      <c r="TJY152" s="291"/>
      <c r="TJZ152" s="291"/>
      <c r="TKA152" s="291"/>
      <c r="TKB152" s="291"/>
      <c r="TKC152" s="291"/>
      <c r="TTC152" s="291"/>
      <c r="TTD152" s="291"/>
      <c r="TTL152" s="291"/>
      <c r="TTM152" s="291"/>
      <c r="TTN152" s="291"/>
      <c r="TTO152" s="291"/>
      <c r="TTP152" s="291"/>
      <c r="TTQ152" s="291"/>
      <c r="TTR152" s="291"/>
      <c r="TTS152" s="291"/>
      <c r="TTT152" s="291"/>
      <c r="TTU152" s="291"/>
      <c r="TTV152" s="291"/>
      <c r="TTW152" s="291"/>
      <c r="TTX152" s="291"/>
      <c r="TTY152" s="291"/>
      <c r="UCY152" s="291"/>
      <c r="UCZ152" s="291"/>
      <c r="UDH152" s="291"/>
      <c r="UDI152" s="291"/>
      <c r="UDJ152" s="291"/>
      <c r="UDK152" s="291"/>
      <c r="UDL152" s="291"/>
      <c r="UDM152" s="291"/>
      <c r="UDN152" s="291"/>
      <c r="UDO152" s="291"/>
      <c r="UDP152" s="291"/>
      <c r="UDQ152" s="291"/>
      <c r="UDR152" s="291"/>
      <c r="UDS152" s="291"/>
      <c r="UDT152" s="291"/>
      <c r="UDU152" s="291"/>
      <c r="UMU152" s="291"/>
      <c r="UMV152" s="291"/>
      <c r="UND152" s="291"/>
      <c r="UNE152" s="291"/>
      <c r="UNF152" s="291"/>
      <c r="UNG152" s="291"/>
      <c r="UNH152" s="291"/>
      <c r="UNI152" s="291"/>
      <c r="UNJ152" s="291"/>
      <c r="UNK152" s="291"/>
      <c r="UNL152" s="291"/>
      <c r="UNM152" s="291"/>
      <c r="UNN152" s="291"/>
      <c r="UNO152" s="291"/>
      <c r="UNP152" s="291"/>
      <c r="UNQ152" s="291"/>
      <c r="UWQ152" s="291"/>
      <c r="UWR152" s="291"/>
      <c r="UWZ152" s="291"/>
      <c r="UXA152" s="291"/>
      <c r="UXB152" s="291"/>
      <c r="UXC152" s="291"/>
      <c r="UXD152" s="291"/>
      <c r="UXE152" s="291"/>
      <c r="UXF152" s="291"/>
      <c r="UXG152" s="291"/>
      <c r="UXH152" s="291"/>
      <c r="UXI152" s="291"/>
      <c r="UXJ152" s="291"/>
      <c r="UXK152" s="291"/>
      <c r="UXL152" s="291"/>
      <c r="UXM152" s="291"/>
      <c r="VGM152" s="291"/>
      <c r="VGN152" s="291"/>
      <c r="VGV152" s="291"/>
      <c r="VGW152" s="291"/>
      <c r="VGX152" s="291"/>
      <c r="VGY152" s="291"/>
      <c r="VGZ152" s="291"/>
      <c r="VHA152" s="291"/>
      <c r="VHB152" s="291"/>
      <c r="VHC152" s="291"/>
      <c r="VHD152" s="291"/>
      <c r="VHE152" s="291"/>
      <c r="VHF152" s="291"/>
      <c r="VHG152" s="291"/>
      <c r="VHH152" s="291"/>
      <c r="VHI152" s="291"/>
      <c r="VQI152" s="291"/>
      <c r="VQJ152" s="291"/>
      <c r="VQR152" s="291"/>
      <c r="VQS152" s="291"/>
      <c r="VQT152" s="291"/>
      <c r="VQU152" s="291"/>
      <c r="VQV152" s="291"/>
      <c r="VQW152" s="291"/>
      <c r="VQX152" s="291"/>
      <c r="VQY152" s="291"/>
      <c r="VQZ152" s="291"/>
      <c r="VRA152" s="291"/>
      <c r="VRB152" s="291"/>
      <c r="VRC152" s="291"/>
      <c r="VRD152" s="291"/>
      <c r="VRE152" s="291"/>
      <c r="WAE152" s="291"/>
      <c r="WAF152" s="291"/>
      <c r="WAN152" s="291"/>
      <c r="WAO152" s="291"/>
      <c r="WAP152" s="291"/>
      <c r="WAQ152" s="291"/>
      <c r="WAR152" s="291"/>
      <c r="WAS152" s="291"/>
      <c r="WAT152" s="291"/>
      <c r="WAU152" s="291"/>
      <c r="WAV152" s="291"/>
      <c r="WAW152" s="291"/>
      <c r="WAX152" s="291"/>
      <c r="WAY152" s="291"/>
      <c r="WAZ152" s="291"/>
      <c r="WBA152" s="291"/>
      <c r="WKA152" s="291"/>
      <c r="WKB152" s="291"/>
      <c r="WKJ152" s="291"/>
      <c r="WKK152" s="291"/>
      <c r="WKL152" s="291"/>
      <c r="WKM152" s="291"/>
      <c r="WKN152" s="291"/>
      <c r="WKO152" s="291"/>
      <c r="WKP152" s="291"/>
      <c r="WKQ152" s="291"/>
      <c r="WKR152" s="291"/>
      <c r="WKS152" s="291"/>
      <c r="WKT152" s="291"/>
      <c r="WKU152" s="291"/>
      <c r="WKV152" s="291"/>
      <c r="WKW152" s="291"/>
      <c r="WTW152" s="291"/>
      <c r="WTX152" s="291"/>
      <c r="WUF152" s="291"/>
      <c r="WUG152" s="291"/>
      <c r="WUH152" s="291"/>
      <c r="WUI152" s="291"/>
      <c r="WUJ152" s="291"/>
      <c r="WUK152" s="291"/>
      <c r="WUL152" s="291"/>
      <c r="WUM152" s="291"/>
      <c r="WUN152" s="291"/>
      <c r="WUO152" s="291"/>
      <c r="WUP152" s="291"/>
      <c r="WUQ152" s="291"/>
      <c r="WUR152" s="291"/>
      <c r="WUS152" s="291"/>
    </row>
    <row r="153" spans="1:1009 1243:2033 2267:3057 3291:4081 4315:5105 5339:6129 6363:7153 7387:8177 8411:9201 9435:10225 10459:11249 11483:12273 12507:13297 13531:14321 14555:15345 15579:16113">
      <c r="A153" s="138">
        <v>1</v>
      </c>
      <c r="B153" s="292" t="s">
        <v>157</v>
      </c>
      <c r="C153" s="238">
        <v>16</v>
      </c>
      <c r="D153" s="217">
        <v>6403.7780000000002</v>
      </c>
      <c r="E153" s="217">
        <v>4373.9799999999996</v>
      </c>
      <c r="F153" s="217">
        <v>2029.7980000000002</v>
      </c>
      <c r="G153" s="245">
        <v>0</v>
      </c>
      <c r="H153" s="229">
        <f t="shared" si="7"/>
        <v>79.933000000000007</v>
      </c>
      <c r="I153" s="254">
        <f>SUM(I154:I164)</f>
        <v>79.933000000000007</v>
      </c>
      <c r="J153" s="254">
        <f>SUM(J154:J164)</f>
        <v>0</v>
      </c>
      <c r="K153" s="254">
        <f>SUM(K154:K159)</f>
        <v>0</v>
      </c>
      <c r="L153" s="254">
        <f>SUM(L154:L159)</f>
        <v>0</v>
      </c>
      <c r="M153" s="238"/>
      <c r="HK153" s="128"/>
      <c r="HL153" s="128"/>
      <c r="HT153" s="128"/>
      <c r="HU153" s="128"/>
      <c r="HV153" s="128"/>
      <c r="HW153" s="128"/>
      <c r="HX153" s="128"/>
      <c r="HY153" s="128"/>
      <c r="HZ153" s="128"/>
      <c r="IA153" s="128"/>
      <c r="IB153" s="128"/>
      <c r="IC153" s="128"/>
      <c r="ID153" s="128"/>
      <c r="IE153" s="128"/>
      <c r="IF153" s="128"/>
      <c r="IG153" s="128"/>
      <c r="RG153" s="128"/>
      <c r="RH153" s="128"/>
      <c r="RP153" s="128"/>
      <c r="RQ153" s="128"/>
      <c r="RR153" s="128"/>
      <c r="RS153" s="128"/>
      <c r="RT153" s="128"/>
      <c r="RU153" s="128"/>
      <c r="RV153" s="128"/>
      <c r="RW153" s="128"/>
      <c r="RX153" s="128"/>
      <c r="RY153" s="128"/>
      <c r="RZ153" s="128"/>
      <c r="SA153" s="128"/>
      <c r="SB153" s="128"/>
      <c r="SC153" s="128"/>
      <c r="ABC153" s="128"/>
      <c r="ABD153" s="128"/>
      <c r="ABL153" s="128"/>
      <c r="ABM153" s="128"/>
      <c r="ABN153" s="128"/>
      <c r="ABO153" s="128"/>
      <c r="ABP153" s="128"/>
      <c r="ABQ153" s="128"/>
      <c r="ABR153" s="128"/>
      <c r="ABS153" s="128"/>
      <c r="ABT153" s="128"/>
      <c r="ABU153" s="128"/>
      <c r="ABV153" s="128"/>
      <c r="ABW153" s="128"/>
      <c r="ABX153" s="128"/>
      <c r="ABY153" s="128"/>
      <c r="AKY153" s="128"/>
      <c r="AKZ153" s="128"/>
      <c r="ALH153" s="128"/>
      <c r="ALI153" s="128"/>
      <c r="ALJ153" s="128"/>
      <c r="ALK153" s="128"/>
      <c r="ALL153" s="128"/>
      <c r="ALM153" s="128"/>
      <c r="ALN153" s="128"/>
      <c r="ALO153" s="128"/>
      <c r="ALP153" s="128"/>
      <c r="ALQ153" s="128"/>
      <c r="ALR153" s="128"/>
      <c r="ALS153" s="128"/>
      <c r="ALT153" s="128"/>
      <c r="ALU153" s="128"/>
      <c r="AUU153" s="128"/>
      <c r="AUV153" s="128"/>
      <c r="AVD153" s="128"/>
      <c r="AVE153" s="128"/>
      <c r="AVF153" s="128"/>
      <c r="AVG153" s="128"/>
      <c r="AVH153" s="128"/>
      <c r="AVI153" s="128"/>
      <c r="AVJ153" s="128"/>
      <c r="AVK153" s="128"/>
      <c r="AVL153" s="128"/>
      <c r="AVM153" s="128"/>
      <c r="AVN153" s="128"/>
      <c r="AVO153" s="128"/>
      <c r="AVP153" s="128"/>
      <c r="AVQ153" s="128"/>
      <c r="BEQ153" s="128"/>
      <c r="BER153" s="128"/>
      <c r="BEZ153" s="128"/>
      <c r="BFA153" s="128"/>
      <c r="BFB153" s="128"/>
      <c r="BFC153" s="128"/>
      <c r="BFD153" s="128"/>
      <c r="BFE153" s="128"/>
      <c r="BFF153" s="128"/>
      <c r="BFG153" s="128"/>
      <c r="BFH153" s="128"/>
      <c r="BFI153" s="128"/>
      <c r="BFJ153" s="128"/>
      <c r="BFK153" s="128"/>
      <c r="BFL153" s="128"/>
      <c r="BFM153" s="128"/>
      <c r="BOM153" s="128"/>
      <c r="BON153" s="128"/>
      <c r="BOV153" s="128"/>
      <c r="BOW153" s="128"/>
      <c r="BOX153" s="128"/>
      <c r="BOY153" s="128"/>
      <c r="BOZ153" s="128"/>
      <c r="BPA153" s="128"/>
      <c r="BPB153" s="128"/>
      <c r="BPC153" s="128"/>
      <c r="BPD153" s="128"/>
      <c r="BPE153" s="128"/>
      <c r="BPF153" s="128"/>
      <c r="BPG153" s="128"/>
      <c r="BPH153" s="128"/>
      <c r="BPI153" s="128"/>
      <c r="BYI153" s="128"/>
      <c r="BYJ153" s="128"/>
      <c r="BYR153" s="128"/>
      <c r="BYS153" s="128"/>
      <c r="BYT153" s="128"/>
      <c r="BYU153" s="128"/>
      <c r="BYV153" s="128"/>
      <c r="BYW153" s="128"/>
      <c r="BYX153" s="128"/>
      <c r="BYY153" s="128"/>
      <c r="BYZ153" s="128"/>
      <c r="BZA153" s="128"/>
      <c r="BZB153" s="128"/>
      <c r="BZC153" s="128"/>
      <c r="BZD153" s="128"/>
      <c r="BZE153" s="128"/>
      <c r="CIE153" s="128"/>
      <c r="CIF153" s="128"/>
      <c r="CIN153" s="128"/>
      <c r="CIO153" s="128"/>
      <c r="CIP153" s="128"/>
      <c r="CIQ153" s="128"/>
      <c r="CIR153" s="128"/>
      <c r="CIS153" s="128"/>
      <c r="CIT153" s="128"/>
      <c r="CIU153" s="128"/>
      <c r="CIV153" s="128"/>
      <c r="CIW153" s="128"/>
      <c r="CIX153" s="128"/>
      <c r="CIY153" s="128"/>
      <c r="CIZ153" s="128"/>
      <c r="CJA153" s="128"/>
      <c r="CSA153" s="128"/>
      <c r="CSB153" s="128"/>
      <c r="CSJ153" s="128"/>
      <c r="CSK153" s="128"/>
      <c r="CSL153" s="128"/>
      <c r="CSM153" s="128"/>
      <c r="CSN153" s="128"/>
      <c r="CSO153" s="128"/>
      <c r="CSP153" s="128"/>
      <c r="CSQ153" s="128"/>
      <c r="CSR153" s="128"/>
      <c r="CSS153" s="128"/>
      <c r="CST153" s="128"/>
      <c r="CSU153" s="128"/>
      <c r="CSV153" s="128"/>
      <c r="CSW153" s="128"/>
      <c r="DBW153" s="128"/>
      <c r="DBX153" s="128"/>
      <c r="DCF153" s="128"/>
      <c r="DCG153" s="128"/>
      <c r="DCH153" s="128"/>
      <c r="DCI153" s="128"/>
      <c r="DCJ153" s="128"/>
      <c r="DCK153" s="128"/>
      <c r="DCL153" s="128"/>
      <c r="DCM153" s="128"/>
      <c r="DCN153" s="128"/>
      <c r="DCO153" s="128"/>
      <c r="DCP153" s="128"/>
      <c r="DCQ153" s="128"/>
      <c r="DCR153" s="128"/>
      <c r="DCS153" s="128"/>
      <c r="DLS153" s="128"/>
      <c r="DLT153" s="128"/>
      <c r="DMB153" s="128"/>
      <c r="DMC153" s="128"/>
      <c r="DMD153" s="128"/>
      <c r="DME153" s="128"/>
      <c r="DMF153" s="128"/>
      <c r="DMG153" s="128"/>
      <c r="DMH153" s="128"/>
      <c r="DMI153" s="128"/>
      <c r="DMJ153" s="128"/>
      <c r="DMK153" s="128"/>
      <c r="DML153" s="128"/>
      <c r="DMM153" s="128"/>
      <c r="DMN153" s="128"/>
      <c r="DMO153" s="128"/>
      <c r="DVO153" s="128"/>
      <c r="DVP153" s="128"/>
      <c r="DVX153" s="128"/>
      <c r="DVY153" s="128"/>
      <c r="DVZ153" s="128"/>
      <c r="DWA153" s="128"/>
      <c r="DWB153" s="128"/>
      <c r="DWC153" s="128"/>
      <c r="DWD153" s="128"/>
      <c r="DWE153" s="128"/>
      <c r="DWF153" s="128"/>
      <c r="DWG153" s="128"/>
      <c r="DWH153" s="128"/>
      <c r="DWI153" s="128"/>
      <c r="DWJ153" s="128"/>
      <c r="DWK153" s="128"/>
      <c r="EFK153" s="128"/>
      <c r="EFL153" s="128"/>
      <c r="EFT153" s="128"/>
      <c r="EFU153" s="128"/>
      <c r="EFV153" s="128"/>
      <c r="EFW153" s="128"/>
      <c r="EFX153" s="128"/>
      <c r="EFY153" s="128"/>
      <c r="EFZ153" s="128"/>
      <c r="EGA153" s="128"/>
      <c r="EGB153" s="128"/>
      <c r="EGC153" s="128"/>
      <c r="EGD153" s="128"/>
      <c r="EGE153" s="128"/>
      <c r="EGF153" s="128"/>
      <c r="EGG153" s="128"/>
      <c r="EPG153" s="128"/>
      <c r="EPH153" s="128"/>
      <c r="EPP153" s="128"/>
      <c r="EPQ153" s="128"/>
      <c r="EPR153" s="128"/>
      <c r="EPS153" s="128"/>
      <c r="EPT153" s="128"/>
      <c r="EPU153" s="128"/>
      <c r="EPV153" s="128"/>
      <c r="EPW153" s="128"/>
      <c r="EPX153" s="128"/>
      <c r="EPY153" s="128"/>
      <c r="EPZ153" s="128"/>
      <c r="EQA153" s="128"/>
      <c r="EQB153" s="128"/>
      <c r="EQC153" s="128"/>
      <c r="EZC153" s="128"/>
      <c r="EZD153" s="128"/>
      <c r="EZL153" s="128"/>
      <c r="EZM153" s="128"/>
      <c r="EZN153" s="128"/>
      <c r="EZO153" s="128"/>
      <c r="EZP153" s="128"/>
      <c r="EZQ153" s="128"/>
      <c r="EZR153" s="128"/>
      <c r="EZS153" s="128"/>
      <c r="EZT153" s="128"/>
      <c r="EZU153" s="128"/>
      <c r="EZV153" s="128"/>
      <c r="EZW153" s="128"/>
      <c r="EZX153" s="128"/>
      <c r="EZY153" s="128"/>
      <c r="FIY153" s="128"/>
      <c r="FIZ153" s="128"/>
      <c r="FJH153" s="128"/>
      <c r="FJI153" s="128"/>
      <c r="FJJ153" s="128"/>
      <c r="FJK153" s="128"/>
      <c r="FJL153" s="128"/>
      <c r="FJM153" s="128"/>
      <c r="FJN153" s="128"/>
      <c r="FJO153" s="128"/>
      <c r="FJP153" s="128"/>
      <c r="FJQ153" s="128"/>
      <c r="FJR153" s="128"/>
      <c r="FJS153" s="128"/>
      <c r="FJT153" s="128"/>
      <c r="FJU153" s="128"/>
      <c r="FSU153" s="128"/>
      <c r="FSV153" s="128"/>
      <c r="FTD153" s="128"/>
      <c r="FTE153" s="128"/>
      <c r="FTF153" s="128"/>
      <c r="FTG153" s="128"/>
      <c r="FTH153" s="128"/>
      <c r="FTI153" s="128"/>
      <c r="FTJ153" s="128"/>
      <c r="FTK153" s="128"/>
      <c r="FTL153" s="128"/>
      <c r="FTM153" s="128"/>
      <c r="FTN153" s="128"/>
      <c r="FTO153" s="128"/>
      <c r="FTP153" s="128"/>
      <c r="FTQ153" s="128"/>
      <c r="GCQ153" s="128"/>
      <c r="GCR153" s="128"/>
      <c r="GCZ153" s="128"/>
      <c r="GDA153" s="128"/>
      <c r="GDB153" s="128"/>
      <c r="GDC153" s="128"/>
      <c r="GDD153" s="128"/>
      <c r="GDE153" s="128"/>
      <c r="GDF153" s="128"/>
      <c r="GDG153" s="128"/>
      <c r="GDH153" s="128"/>
      <c r="GDI153" s="128"/>
      <c r="GDJ153" s="128"/>
      <c r="GDK153" s="128"/>
      <c r="GDL153" s="128"/>
      <c r="GDM153" s="128"/>
      <c r="GMM153" s="128"/>
      <c r="GMN153" s="128"/>
      <c r="GMV153" s="128"/>
      <c r="GMW153" s="128"/>
      <c r="GMX153" s="128"/>
      <c r="GMY153" s="128"/>
      <c r="GMZ153" s="128"/>
      <c r="GNA153" s="128"/>
      <c r="GNB153" s="128"/>
      <c r="GNC153" s="128"/>
      <c r="GND153" s="128"/>
      <c r="GNE153" s="128"/>
      <c r="GNF153" s="128"/>
      <c r="GNG153" s="128"/>
      <c r="GNH153" s="128"/>
      <c r="GNI153" s="128"/>
      <c r="GWI153" s="128"/>
      <c r="GWJ153" s="128"/>
      <c r="GWR153" s="128"/>
      <c r="GWS153" s="128"/>
      <c r="GWT153" s="128"/>
      <c r="GWU153" s="128"/>
      <c r="GWV153" s="128"/>
      <c r="GWW153" s="128"/>
      <c r="GWX153" s="128"/>
      <c r="GWY153" s="128"/>
      <c r="GWZ153" s="128"/>
      <c r="GXA153" s="128"/>
      <c r="GXB153" s="128"/>
      <c r="GXC153" s="128"/>
      <c r="GXD153" s="128"/>
      <c r="GXE153" s="128"/>
      <c r="HGE153" s="128"/>
      <c r="HGF153" s="128"/>
      <c r="HGN153" s="128"/>
      <c r="HGO153" s="128"/>
      <c r="HGP153" s="128"/>
      <c r="HGQ153" s="128"/>
      <c r="HGR153" s="128"/>
      <c r="HGS153" s="128"/>
      <c r="HGT153" s="128"/>
      <c r="HGU153" s="128"/>
      <c r="HGV153" s="128"/>
      <c r="HGW153" s="128"/>
      <c r="HGX153" s="128"/>
      <c r="HGY153" s="128"/>
      <c r="HGZ153" s="128"/>
      <c r="HHA153" s="128"/>
      <c r="HQA153" s="128"/>
      <c r="HQB153" s="128"/>
      <c r="HQJ153" s="128"/>
      <c r="HQK153" s="128"/>
      <c r="HQL153" s="128"/>
      <c r="HQM153" s="128"/>
      <c r="HQN153" s="128"/>
      <c r="HQO153" s="128"/>
      <c r="HQP153" s="128"/>
      <c r="HQQ153" s="128"/>
      <c r="HQR153" s="128"/>
      <c r="HQS153" s="128"/>
      <c r="HQT153" s="128"/>
      <c r="HQU153" s="128"/>
      <c r="HQV153" s="128"/>
      <c r="HQW153" s="128"/>
      <c r="HZW153" s="128"/>
      <c r="HZX153" s="128"/>
      <c r="IAF153" s="128"/>
      <c r="IAG153" s="128"/>
      <c r="IAH153" s="128"/>
      <c r="IAI153" s="128"/>
      <c r="IAJ153" s="128"/>
      <c r="IAK153" s="128"/>
      <c r="IAL153" s="128"/>
      <c r="IAM153" s="128"/>
      <c r="IAN153" s="128"/>
      <c r="IAO153" s="128"/>
      <c r="IAP153" s="128"/>
      <c r="IAQ153" s="128"/>
      <c r="IAR153" s="128"/>
      <c r="IAS153" s="128"/>
      <c r="IJS153" s="128"/>
      <c r="IJT153" s="128"/>
      <c r="IKB153" s="128"/>
      <c r="IKC153" s="128"/>
      <c r="IKD153" s="128"/>
      <c r="IKE153" s="128"/>
      <c r="IKF153" s="128"/>
      <c r="IKG153" s="128"/>
      <c r="IKH153" s="128"/>
      <c r="IKI153" s="128"/>
      <c r="IKJ153" s="128"/>
      <c r="IKK153" s="128"/>
      <c r="IKL153" s="128"/>
      <c r="IKM153" s="128"/>
      <c r="IKN153" s="128"/>
      <c r="IKO153" s="128"/>
      <c r="ITO153" s="128"/>
      <c r="ITP153" s="128"/>
      <c r="ITX153" s="128"/>
      <c r="ITY153" s="128"/>
      <c r="ITZ153" s="128"/>
      <c r="IUA153" s="128"/>
      <c r="IUB153" s="128"/>
      <c r="IUC153" s="128"/>
      <c r="IUD153" s="128"/>
      <c r="IUE153" s="128"/>
      <c r="IUF153" s="128"/>
      <c r="IUG153" s="128"/>
      <c r="IUH153" s="128"/>
      <c r="IUI153" s="128"/>
      <c r="IUJ153" s="128"/>
      <c r="IUK153" s="128"/>
      <c r="JDK153" s="128"/>
      <c r="JDL153" s="128"/>
      <c r="JDT153" s="128"/>
      <c r="JDU153" s="128"/>
      <c r="JDV153" s="128"/>
      <c r="JDW153" s="128"/>
      <c r="JDX153" s="128"/>
      <c r="JDY153" s="128"/>
      <c r="JDZ153" s="128"/>
      <c r="JEA153" s="128"/>
      <c r="JEB153" s="128"/>
      <c r="JEC153" s="128"/>
      <c r="JED153" s="128"/>
      <c r="JEE153" s="128"/>
      <c r="JEF153" s="128"/>
      <c r="JEG153" s="128"/>
      <c r="JNG153" s="128"/>
      <c r="JNH153" s="128"/>
      <c r="JNP153" s="128"/>
      <c r="JNQ153" s="128"/>
      <c r="JNR153" s="128"/>
      <c r="JNS153" s="128"/>
      <c r="JNT153" s="128"/>
      <c r="JNU153" s="128"/>
      <c r="JNV153" s="128"/>
      <c r="JNW153" s="128"/>
      <c r="JNX153" s="128"/>
      <c r="JNY153" s="128"/>
      <c r="JNZ153" s="128"/>
      <c r="JOA153" s="128"/>
      <c r="JOB153" s="128"/>
      <c r="JOC153" s="128"/>
      <c r="JXC153" s="128"/>
      <c r="JXD153" s="128"/>
      <c r="JXL153" s="128"/>
      <c r="JXM153" s="128"/>
      <c r="JXN153" s="128"/>
      <c r="JXO153" s="128"/>
      <c r="JXP153" s="128"/>
      <c r="JXQ153" s="128"/>
      <c r="JXR153" s="128"/>
      <c r="JXS153" s="128"/>
      <c r="JXT153" s="128"/>
      <c r="JXU153" s="128"/>
      <c r="JXV153" s="128"/>
      <c r="JXW153" s="128"/>
      <c r="JXX153" s="128"/>
      <c r="JXY153" s="128"/>
      <c r="KGY153" s="128"/>
      <c r="KGZ153" s="128"/>
      <c r="KHH153" s="128"/>
      <c r="KHI153" s="128"/>
      <c r="KHJ153" s="128"/>
      <c r="KHK153" s="128"/>
      <c r="KHL153" s="128"/>
      <c r="KHM153" s="128"/>
      <c r="KHN153" s="128"/>
      <c r="KHO153" s="128"/>
      <c r="KHP153" s="128"/>
      <c r="KHQ153" s="128"/>
      <c r="KHR153" s="128"/>
      <c r="KHS153" s="128"/>
      <c r="KHT153" s="128"/>
      <c r="KHU153" s="128"/>
      <c r="KQU153" s="128"/>
      <c r="KQV153" s="128"/>
      <c r="KRD153" s="128"/>
      <c r="KRE153" s="128"/>
      <c r="KRF153" s="128"/>
      <c r="KRG153" s="128"/>
      <c r="KRH153" s="128"/>
      <c r="KRI153" s="128"/>
      <c r="KRJ153" s="128"/>
      <c r="KRK153" s="128"/>
      <c r="KRL153" s="128"/>
      <c r="KRM153" s="128"/>
      <c r="KRN153" s="128"/>
      <c r="KRO153" s="128"/>
      <c r="KRP153" s="128"/>
      <c r="KRQ153" s="128"/>
      <c r="LAQ153" s="128"/>
      <c r="LAR153" s="128"/>
      <c r="LAZ153" s="128"/>
      <c r="LBA153" s="128"/>
      <c r="LBB153" s="128"/>
      <c r="LBC153" s="128"/>
      <c r="LBD153" s="128"/>
      <c r="LBE153" s="128"/>
      <c r="LBF153" s="128"/>
      <c r="LBG153" s="128"/>
      <c r="LBH153" s="128"/>
      <c r="LBI153" s="128"/>
      <c r="LBJ153" s="128"/>
      <c r="LBK153" s="128"/>
      <c r="LBL153" s="128"/>
      <c r="LBM153" s="128"/>
      <c r="LKM153" s="128"/>
      <c r="LKN153" s="128"/>
      <c r="LKV153" s="128"/>
      <c r="LKW153" s="128"/>
      <c r="LKX153" s="128"/>
      <c r="LKY153" s="128"/>
      <c r="LKZ153" s="128"/>
      <c r="LLA153" s="128"/>
      <c r="LLB153" s="128"/>
      <c r="LLC153" s="128"/>
      <c r="LLD153" s="128"/>
      <c r="LLE153" s="128"/>
      <c r="LLF153" s="128"/>
      <c r="LLG153" s="128"/>
      <c r="LLH153" s="128"/>
      <c r="LLI153" s="128"/>
      <c r="LUI153" s="128"/>
      <c r="LUJ153" s="128"/>
      <c r="LUR153" s="128"/>
      <c r="LUS153" s="128"/>
      <c r="LUT153" s="128"/>
      <c r="LUU153" s="128"/>
      <c r="LUV153" s="128"/>
      <c r="LUW153" s="128"/>
      <c r="LUX153" s="128"/>
      <c r="LUY153" s="128"/>
      <c r="LUZ153" s="128"/>
      <c r="LVA153" s="128"/>
      <c r="LVB153" s="128"/>
      <c r="LVC153" s="128"/>
      <c r="LVD153" s="128"/>
      <c r="LVE153" s="128"/>
      <c r="MEE153" s="128"/>
      <c r="MEF153" s="128"/>
      <c r="MEN153" s="128"/>
      <c r="MEO153" s="128"/>
      <c r="MEP153" s="128"/>
      <c r="MEQ153" s="128"/>
      <c r="MER153" s="128"/>
      <c r="MES153" s="128"/>
      <c r="MET153" s="128"/>
      <c r="MEU153" s="128"/>
      <c r="MEV153" s="128"/>
      <c r="MEW153" s="128"/>
      <c r="MEX153" s="128"/>
      <c r="MEY153" s="128"/>
      <c r="MEZ153" s="128"/>
      <c r="MFA153" s="128"/>
      <c r="MOA153" s="128"/>
      <c r="MOB153" s="128"/>
      <c r="MOJ153" s="128"/>
      <c r="MOK153" s="128"/>
      <c r="MOL153" s="128"/>
      <c r="MOM153" s="128"/>
      <c r="MON153" s="128"/>
      <c r="MOO153" s="128"/>
      <c r="MOP153" s="128"/>
      <c r="MOQ153" s="128"/>
      <c r="MOR153" s="128"/>
      <c r="MOS153" s="128"/>
      <c r="MOT153" s="128"/>
      <c r="MOU153" s="128"/>
      <c r="MOV153" s="128"/>
      <c r="MOW153" s="128"/>
      <c r="MXW153" s="128"/>
      <c r="MXX153" s="128"/>
      <c r="MYF153" s="128"/>
      <c r="MYG153" s="128"/>
      <c r="MYH153" s="128"/>
      <c r="MYI153" s="128"/>
      <c r="MYJ153" s="128"/>
      <c r="MYK153" s="128"/>
      <c r="MYL153" s="128"/>
      <c r="MYM153" s="128"/>
      <c r="MYN153" s="128"/>
      <c r="MYO153" s="128"/>
      <c r="MYP153" s="128"/>
      <c r="MYQ153" s="128"/>
      <c r="MYR153" s="128"/>
      <c r="MYS153" s="128"/>
      <c r="NHS153" s="128"/>
      <c r="NHT153" s="128"/>
      <c r="NIB153" s="128"/>
      <c r="NIC153" s="128"/>
      <c r="NID153" s="128"/>
      <c r="NIE153" s="128"/>
      <c r="NIF153" s="128"/>
      <c r="NIG153" s="128"/>
      <c r="NIH153" s="128"/>
      <c r="NII153" s="128"/>
      <c r="NIJ153" s="128"/>
      <c r="NIK153" s="128"/>
      <c r="NIL153" s="128"/>
      <c r="NIM153" s="128"/>
      <c r="NIN153" s="128"/>
      <c r="NIO153" s="128"/>
      <c r="NRO153" s="128"/>
      <c r="NRP153" s="128"/>
      <c r="NRX153" s="128"/>
      <c r="NRY153" s="128"/>
      <c r="NRZ153" s="128"/>
      <c r="NSA153" s="128"/>
      <c r="NSB153" s="128"/>
      <c r="NSC153" s="128"/>
      <c r="NSD153" s="128"/>
      <c r="NSE153" s="128"/>
      <c r="NSF153" s="128"/>
      <c r="NSG153" s="128"/>
      <c r="NSH153" s="128"/>
      <c r="NSI153" s="128"/>
      <c r="NSJ153" s="128"/>
      <c r="NSK153" s="128"/>
      <c r="OBK153" s="128"/>
      <c r="OBL153" s="128"/>
      <c r="OBT153" s="128"/>
      <c r="OBU153" s="128"/>
      <c r="OBV153" s="128"/>
      <c r="OBW153" s="128"/>
      <c r="OBX153" s="128"/>
      <c r="OBY153" s="128"/>
      <c r="OBZ153" s="128"/>
      <c r="OCA153" s="128"/>
      <c r="OCB153" s="128"/>
      <c r="OCC153" s="128"/>
      <c r="OCD153" s="128"/>
      <c r="OCE153" s="128"/>
      <c r="OCF153" s="128"/>
      <c r="OCG153" s="128"/>
      <c r="OLG153" s="128"/>
      <c r="OLH153" s="128"/>
      <c r="OLP153" s="128"/>
      <c r="OLQ153" s="128"/>
      <c r="OLR153" s="128"/>
      <c r="OLS153" s="128"/>
      <c r="OLT153" s="128"/>
      <c r="OLU153" s="128"/>
      <c r="OLV153" s="128"/>
      <c r="OLW153" s="128"/>
      <c r="OLX153" s="128"/>
      <c r="OLY153" s="128"/>
      <c r="OLZ153" s="128"/>
      <c r="OMA153" s="128"/>
      <c r="OMB153" s="128"/>
      <c r="OMC153" s="128"/>
      <c r="OVC153" s="128"/>
      <c r="OVD153" s="128"/>
      <c r="OVL153" s="128"/>
      <c r="OVM153" s="128"/>
      <c r="OVN153" s="128"/>
      <c r="OVO153" s="128"/>
      <c r="OVP153" s="128"/>
      <c r="OVQ153" s="128"/>
      <c r="OVR153" s="128"/>
      <c r="OVS153" s="128"/>
      <c r="OVT153" s="128"/>
      <c r="OVU153" s="128"/>
      <c r="OVV153" s="128"/>
      <c r="OVW153" s="128"/>
      <c r="OVX153" s="128"/>
      <c r="OVY153" s="128"/>
      <c r="PEY153" s="128"/>
      <c r="PEZ153" s="128"/>
      <c r="PFH153" s="128"/>
      <c r="PFI153" s="128"/>
      <c r="PFJ153" s="128"/>
      <c r="PFK153" s="128"/>
      <c r="PFL153" s="128"/>
      <c r="PFM153" s="128"/>
      <c r="PFN153" s="128"/>
      <c r="PFO153" s="128"/>
      <c r="PFP153" s="128"/>
      <c r="PFQ153" s="128"/>
      <c r="PFR153" s="128"/>
      <c r="PFS153" s="128"/>
      <c r="PFT153" s="128"/>
      <c r="PFU153" s="128"/>
      <c r="POU153" s="128"/>
      <c r="POV153" s="128"/>
      <c r="PPD153" s="128"/>
      <c r="PPE153" s="128"/>
      <c r="PPF153" s="128"/>
      <c r="PPG153" s="128"/>
      <c r="PPH153" s="128"/>
      <c r="PPI153" s="128"/>
      <c r="PPJ153" s="128"/>
      <c r="PPK153" s="128"/>
      <c r="PPL153" s="128"/>
      <c r="PPM153" s="128"/>
      <c r="PPN153" s="128"/>
      <c r="PPO153" s="128"/>
      <c r="PPP153" s="128"/>
      <c r="PPQ153" s="128"/>
      <c r="PYQ153" s="128"/>
      <c r="PYR153" s="128"/>
      <c r="PYZ153" s="128"/>
      <c r="PZA153" s="128"/>
      <c r="PZB153" s="128"/>
      <c r="PZC153" s="128"/>
      <c r="PZD153" s="128"/>
      <c r="PZE153" s="128"/>
      <c r="PZF153" s="128"/>
      <c r="PZG153" s="128"/>
      <c r="PZH153" s="128"/>
      <c r="PZI153" s="128"/>
      <c r="PZJ153" s="128"/>
      <c r="PZK153" s="128"/>
      <c r="PZL153" s="128"/>
      <c r="PZM153" s="128"/>
      <c r="QIM153" s="128"/>
      <c r="QIN153" s="128"/>
      <c r="QIV153" s="128"/>
      <c r="QIW153" s="128"/>
      <c r="QIX153" s="128"/>
      <c r="QIY153" s="128"/>
      <c r="QIZ153" s="128"/>
      <c r="QJA153" s="128"/>
      <c r="QJB153" s="128"/>
      <c r="QJC153" s="128"/>
      <c r="QJD153" s="128"/>
      <c r="QJE153" s="128"/>
      <c r="QJF153" s="128"/>
      <c r="QJG153" s="128"/>
      <c r="QJH153" s="128"/>
      <c r="QJI153" s="128"/>
      <c r="QSI153" s="128"/>
      <c r="QSJ153" s="128"/>
      <c r="QSR153" s="128"/>
      <c r="QSS153" s="128"/>
      <c r="QST153" s="128"/>
      <c r="QSU153" s="128"/>
      <c r="QSV153" s="128"/>
      <c r="QSW153" s="128"/>
      <c r="QSX153" s="128"/>
      <c r="QSY153" s="128"/>
      <c r="QSZ153" s="128"/>
      <c r="QTA153" s="128"/>
      <c r="QTB153" s="128"/>
      <c r="QTC153" s="128"/>
      <c r="QTD153" s="128"/>
      <c r="QTE153" s="128"/>
      <c r="RCE153" s="128"/>
      <c r="RCF153" s="128"/>
      <c r="RCN153" s="128"/>
      <c r="RCO153" s="128"/>
      <c r="RCP153" s="128"/>
      <c r="RCQ153" s="128"/>
      <c r="RCR153" s="128"/>
      <c r="RCS153" s="128"/>
      <c r="RCT153" s="128"/>
      <c r="RCU153" s="128"/>
      <c r="RCV153" s="128"/>
      <c r="RCW153" s="128"/>
      <c r="RCX153" s="128"/>
      <c r="RCY153" s="128"/>
      <c r="RCZ153" s="128"/>
      <c r="RDA153" s="128"/>
      <c r="RMA153" s="128"/>
      <c r="RMB153" s="128"/>
      <c r="RMJ153" s="128"/>
      <c r="RMK153" s="128"/>
      <c r="RML153" s="128"/>
      <c r="RMM153" s="128"/>
      <c r="RMN153" s="128"/>
      <c r="RMO153" s="128"/>
      <c r="RMP153" s="128"/>
      <c r="RMQ153" s="128"/>
      <c r="RMR153" s="128"/>
      <c r="RMS153" s="128"/>
      <c r="RMT153" s="128"/>
      <c r="RMU153" s="128"/>
      <c r="RMV153" s="128"/>
      <c r="RMW153" s="128"/>
      <c r="RVW153" s="128"/>
      <c r="RVX153" s="128"/>
      <c r="RWF153" s="128"/>
      <c r="RWG153" s="128"/>
      <c r="RWH153" s="128"/>
      <c r="RWI153" s="128"/>
      <c r="RWJ153" s="128"/>
      <c r="RWK153" s="128"/>
      <c r="RWL153" s="128"/>
      <c r="RWM153" s="128"/>
      <c r="RWN153" s="128"/>
      <c r="RWO153" s="128"/>
      <c r="RWP153" s="128"/>
      <c r="RWQ153" s="128"/>
      <c r="RWR153" s="128"/>
      <c r="RWS153" s="128"/>
      <c r="SFS153" s="128"/>
      <c r="SFT153" s="128"/>
      <c r="SGB153" s="128"/>
      <c r="SGC153" s="128"/>
      <c r="SGD153" s="128"/>
      <c r="SGE153" s="128"/>
      <c r="SGF153" s="128"/>
      <c r="SGG153" s="128"/>
      <c r="SGH153" s="128"/>
      <c r="SGI153" s="128"/>
      <c r="SGJ153" s="128"/>
      <c r="SGK153" s="128"/>
      <c r="SGL153" s="128"/>
      <c r="SGM153" s="128"/>
      <c r="SGN153" s="128"/>
      <c r="SGO153" s="128"/>
      <c r="SPO153" s="128"/>
      <c r="SPP153" s="128"/>
      <c r="SPX153" s="128"/>
      <c r="SPY153" s="128"/>
      <c r="SPZ153" s="128"/>
      <c r="SQA153" s="128"/>
      <c r="SQB153" s="128"/>
      <c r="SQC153" s="128"/>
      <c r="SQD153" s="128"/>
      <c r="SQE153" s="128"/>
      <c r="SQF153" s="128"/>
      <c r="SQG153" s="128"/>
      <c r="SQH153" s="128"/>
      <c r="SQI153" s="128"/>
      <c r="SQJ153" s="128"/>
      <c r="SQK153" s="128"/>
      <c r="SZK153" s="128"/>
      <c r="SZL153" s="128"/>
      <c r="SZT153" s="128"/>
      <c r="SZU153" s="128"/>
      <c r="SZV153" s="128"/>
      <c r="SZW153" s="128"/>
      <c r="SZX153" s="128"/>
      <c r="SZY153" s="128"/>
      <c r="SZZ153" s="128"/>
      <c r="TAA153" s="128"/>
      <c r="TAB153" s="128"/>
      <c r="TAC153" s="128"/>
      <c r="TAD153" s="128"/>
      <c r="TAE153" s="128"/>
      <c r="TAF153" s="128"/>
      <c r="TAG153" s="128"/>
      <c r="TJG153" s="128"/>
      <c r="TJH153" s="128"/>
      <c r="TJP153" s="128"/>
      <c r="TJQ153" s="128"/>
      <c r="TJR153" s="128"/>
      <c r="TJS153" s="128"/>
      <c r="TJT153" s="128"/>
      <c r="TJU153" s="128"/>
      <c r="TJV153" s="128"/>
      <c r="TJW153" s="128"/>
      <c r="TJX153" s="128"/>
      <c r="TJY153" s="128"/>
      <c r="TJZ153" s="128"/>
      <c r="TKA153" s="128"/>
      <c r="TKB153" s="128"/>
      <c r="TKC153" s="128"/>
      <c r="TTC153" s="128"/>
      <c r="TTD153" s="128"/>
      <c r="TTL153" s="128"/>
      <c r="TTM153" s="128"/>
      <c r="TTN153" s="128"/>
      <c r="TTO153" s="128"/>
      <c r="TTP153" s="128"/>
      <c r="TTQ153" s="128"/>
      <c r="TTR153" s="128"/>
      <c r="TTS153" s="128"/>
      <c r="TTT153" s="128"/>
      <c r="TTU153" s="128"/>
      <c r="TTV153" s="128"/>
      <c r="TTW153" s="128"/>
      <c r="TTX153" s="128"/>
      <c r="TTY153" s="128"/>
      <c r="UCY153" s="128"/>
      <c r="UCZ153" s="128"/>
      <c r="UDH153" s="128"/>
      <c r="UDI153" s="128"/>
      <c r="UDJ153" s="128"/>
      <c r="UDK153" s="128"/>
      <c r="UDL153" s="128"/>
      <c r="UDM153" s="128"/>
      <c r="UDN153" s="128"/>
      <c r="UDO153" s="128"/>
      <c r="UDP153" s="128"/>
      <c r="UDQ153" s="128"/>
      <c r="UDR153" s="128"/>
      <c r="UDS153" s="128"/>
      <c r="UDT153" s="128"/>
      <c r="UDU153" s="128"/>
      <c r="UMU153" s="128"/>
      <c r="UMV153" s="128"/>
      <c r="UND153" s="128"/>
      <c r="UNE153" s="128"/>
      <c r="UNF153" s="128"/>
      <c r="UNG153" s="128"/>
      <c r="UNH153" s="128"/>
      <c r="UNI153" s="128"/>
      <c r="UNJ153" s="128"/>
      <c r="UNK153" s="128"/>
      <c r="UNL153" s="128"/>
      <c r="UNM153" s="128"/>
      <c r="UNN153" s="128"/>
      <c r="UNO153" s="128"/>
      <c r="UNP153" s="128"/>
      <c r="UNQ153" s="128"/>
      <c r="UWQ153" s="128"/>
      <c r="UWR153" s="128"/>
      <c r="UWZ153" s="128"/>
      <c r="UXA153" s="128"/>
      <c r="UXB153" s="128"/>
      <c r="UXC153" s="128"/>
      <c r="UXD153" s="128"/>
      <c r="UXE153" s="128"/>
      <c r="UXF153" s="128"/>
      <c r="UXG153" s="128"/>
      <c r="UXH153" s="128"/>
      <c r="UXI153" s="128"/>
      <c r="UXJ153" s="128"/>
      <c r="UXK153" s="128"/>
      <c r="UXL153" s="128"/>
      <c r="UXM153" s="128"/>
      <c r="VGM153" s="128"/>
      <c r="VGN153" s="128"/>
      <c r="VGV153" s="128"/>
      <c r="VGW153" s="128"/>
      <c r="VGX153" s="128"/>
      <c r="VGY153" s="128"/>
      <c r="VGZ153" s="128"/>
      <c r="VHA153" s="128"/>
      <c r="VHB153" s="128"/>
      <c r="VHC153" s="128"/>
      <c r="VHD153" s="128"/>
      <c r="VHE153" s="128"/>
      <c r="VHF153" s="128"/>
      <c r="VHG153" s="128"/>
      <c r="VHH153" s="128"/>
      <c r="VHI153" s="128"/>
      <c r="VQI153" s="128"/>
      <c r="VQJ153" s="128"/>
      <c r="VQR153" s="128"/>
      <c r="VQS153" s="128"/>
      <c r="VQT153" s="128"/>
      <c r="VQU153" s="128"/>
      <c r="VQV153" s="128"/>
      <c r="VQW153" s="128"/>
      <c r="VQX153" s="128"/>
      <c r="VQY153" s="128"/>
      <c r="VQZ153" s="128"/>
      <c r="VRA153" s="128"/>
      <c r="VRB153" s="128"/>
      <c r="VRC153" s="128"/>
      <c r="VRD153" s="128"/>
      <c r="VRE153" s="128"/>
      <c r="WAE153" s="128"/>
      <c r="WAF153" s="128"/>
      <c r="WAN153" s="128"/>
      <c r="WAO153" s="128"/>
      <c r="WAP153" s="128"/>
      <c r="WAQ153" s="128"/>
      <c r="WAR153" s="128"/>
      <c r="WAS153" s="128"/>
      <c r="WAT153" s="128"/>
      <c r="WAU153" s="128"/>
      <c r="WAV153" s="128"/>
      <c r="WAW153" s="128"/>
      <c r="WAX153" s="128"/>
      <c r="WAY153" s="128"/>
      <c r="WAZ153" s="128"/>
      <c r="WBA153" s="128"/>
      <c r="WKA153" s="128"/>
      <c r="WKB153" s="128"/>
      <c r="WKJ153" s="128"/>
      <c r="WKK153" s="128"/>
      <c r="WKL153" s="128"/>
      <c r="WKM153" s="128"/>
      <c r="WKN153" s="128"/>
      <c r="WKO153" s="128"/>
      <c r="WKP153" s="128"/>
      <c r="WKQ153" s="128"/>
      <c r="WKR153" s="128"/>
      <c r="WKS153" s="128"/>
      <c r="WKT153" s="128"/>
      <c r="WKU153" s="128"/>
      <c r="WKV153" s="128"/>
      <c r="WKW153" s="128"/>
      <c r="WTW153" s="128"/>
      <c r="WTX153" s="128"/>
      <c r="WUF153" s="128"/>
      <c r="WUG153" s="128"/>
      <c r="WUH153" s="128"/>
      <c r="WUI153" s="128"/>
      <c r="WUJ153" s="128"/>
      <c r="WUK153" s="128"/>
      <c r="WUL153" s="128"/>
      <c r="WUM153" s="128"/>
      <c r="WUN153" s="128"/>
      <c r="WUO153" s="128"/>
      <c r="WUP153" s="128"/>
      <c r="WUQ153" s="128"/>
      <c r="WUR153" s="128"/>
      <c r="WUS153" s="128"/>
    </row>
    <row r="154" spans="1:1009 1243:2033 2267:3057 3291:4081 4315:5105 5339:6129 6363:7153 7387:8177 8411:9201 9435:10225 10459:11249 11483:12273 12507:13297 13531:14321 14555:15345 15579:16113" s="120" customFormat="1" ht="31.5" outlineLevel="1">
      <c r="A154" s="240"/>
      <c r="B154" s="241" t="s">
        <v>460</v>
      </c>
      <c r="C154" s="248"/>
      <c r="D154" s="258">
        <v>2283.9380000000001</v>
      </c>
      <c r="E154" s="257">
        <v>1699.752</v>
      </c>
      <c r="F154" s="258">
        <v>584.18600000000004</v>
      </c>
      <c r="G154" s="245">
        <v>0</v>
      </c>
      <c r="H154" s="229">
        <f t="shared" si="7"/>
        <v>0</v>
      </c>
      <c r="I154" s="247"/>
      <c r="J154" s="298"/>
      <c r="K154" s="298"/>
      <c r="L154" s="254"/>
      <c r="M154" s="297">
        <v>819</v>
      </c>
      <c r="HK154" s="129"/>
      <c r="HL154" s="129"/>
      <c r="HT154" s="129"/>
      <c r="HU154" s="129"/>
      <c r="HV154" s="129"/>
      <c r="HW154" s="129"/>
      <c r="HX154" s="129"/>
      <c r="HY154" s="129"/>
      <c r="HZ154" s="129"/>
      <c r="IA154" s="129"/>
      <c r="IB154" s="129"/>
      <c r="IC154" s="129"/>
      <c r="ID154" s="129"/>
      <c r="IE154" s="129"/>
      <c r="IF154" s="129"/>
      <c r="IG154" s="129"/>
      <c r="RG154" s="129"/>
      <c r="RH154" s="129"/>
      <c r="RP154" s="129"/>
      <c r="RQ154" s="129"/>
      <c r="RR154" s="129"/>
      <c r="RS154" s="129"/>
      <c r="RT154" s="129"/>
      <c r="RU154" s="129"/>
      <c r="RV154" s="129"/>
      <c r="RW154" s="129"/>
      <c r="RX154" s="129"/>
      <c r="RY154" s="129"/>
      <c r="RZ154" s="129"/>
      <c r="SA154" s="129"/>
      <c r="SB154" s="129"/>
      <c r="SC154" s="129"/>
      <c r="ABC154" s="129"/>
      <c r="ABD154" s="129"/>
      <c r="ABL154" s="129"/>
      <c r="ABM154" s="129"/>
      <c r="ABN154" s="129"/>
      <c r="ABO154" s="129"/>
      <c r="ABP154" s="129"/>
      <c r="ABQ154" s="129"/>
      <c r="ABR154" s="129"/>
      <c r="ABS154" s="129"/>
      <c r="ABT154" s="129"/>
      <c r="ABU154" s="129"/>
      <c r="ABV154" s="129"/>
      <c r="ABW154" s="129"/>
      <c r="ABX154" s="129"/>
      <c r="ABY154" s="129"/>
      <c r="AKY154" s="129"/>
      <c r="AKZ154" s="129"/>
      <c r="ALH154" s="129"/>
      <c r="ALI154" s="129"/>
      <c r="ALJ154" s="129"/>
      <c r="ALK154" s="129"/>
      <c r="ALL154" s="129"/>
      <c r="ALM154" s="129"/>
      <c r="ALN154" s="129"/>
      <c r="ALO154" s="129"/>
      <c r="ALP154" s="129"/>
      <c r="ALQ154" s="129"/>
      <c r="ALR154" s="129"/>
      <c r="ALS154" s="129"/>
      <c r="ALT154" s="129"/>
      <c r="ALU154" s="129"/>
      <c r="AUU154" s="129"/>
      <c r="AUV154" s="129"/>
      <c r="AVD154" s="129"/>
      <c r="AVE154" s="129"/>
      <c r="AVF154" s="129"/>
      <c r="AVG154" s="129"/>
      <c r="AVH154" s="129"/>
      <c r="AVI154" s="129"/>
      <c r="AVJ154" s="129"/>
      <c r="AVK154" s="129"/>
      <c r="AVL154" s="129"/>
      <c r="AVM154" s="129"/>
      <c r="AVN154" s="129"/>
      <c r="AVO154" s="129"/>
      <c r="AVP154" s="129"/>
      <c r="AVQ154" s="129"/>
      <c r="BEQ154" s="129"/>
      <c r="BER154" s="129"/>
      <c r="BEZ154" s="129"/>
      <c r="BFA154" s="129"/>
      <c r="BFB154" s="129"/>
      <c r="BFC154" s="129"/>
      <c r="BFD154" s="129"/>
      <c r="BFE154" s="129"/>
      <c r="BFF154" s="129"/>
      <c r="BFG154" s="129"/>
      <c r="BFH154" s="129"/>
      <c r="BFI154" s="129"/>
      <c r="BFJ154" s="129"/>
      <c r="BFK154" s="129"/>
      <c r="BFL154" s="129"/>
      <c r="BFM154" s="129"/>
      <c r="BOM154" s="129"/>
      <c r="BON154" s="129"/>
      <c r="BOV154" s="129"/>
      <c r="BOW154" s="129"/>
      <c r="BOX154" s="129"/>
      <c r="BOY154" s="129"/>
      <c r="BOZ154" s="129"/>
      <c r="BPA154" s="129"/>
      <c r="BPB154" s="129"/>
      <c r="BPC154" s="129"/>
      <c r="BPD154" s="129"/>
      <c r="BPE154" s="129"/>
      <c r="BPF154" s="129"/>
      <c r="BPG154" s="129"/>
      <c r="BPH154" s="129"/>
      <c r="BPI154" s="129"/>
      <c r="BYI154" s="129"/>
      <c r="BYJ154" s="129"/>
      <c r="BYR154" s="129"/>
      <c r="BYS154" s="129"/>
      <c r="BYT154" s="129"/>
      <c r="BYU154" s="129"/>
      <c r="BYV154" s="129"/>
      <c r="BYW154" s="129"/>
      <c r="BYX154" s="129"/>
      <c r="BYY154" s="129"/>
      <c r="BYZ154" s="129"/>
      <c r="BZA154" s="129"/>
      <c r="BZB154" s="129"/>
      <c r="BZC154" s="129"/>
      <c r="BZD154" s="129"/>
      <c r="BZE154" s="129"/>
      <c r="CIE154" s="129"/>
      <c r="CIF154" s="129"/>
      <c r="CIN154" s="129"/>
      <c r="CIO154" s="129"/>
      <c r="CIP154" s="129"/>
      <c r="CIQ154" s="129"/>
      <c r="CIR154" s="129"/>
      <c r="CIS154" s="129"/>
      <c r="CIT154" s="129"/>
      <c r="CIU154" s="129"/>
      <c r="CIV154" s="129"/>
      <c r="CIW154" s="129"/>
      <c r="CIX154" s="129"/>
      <c r="CIY154" s="129"/>
      <c r="CIZ154" s="129"/>
      <c r="CJA154" s="129"/>
      <c r="CSA154" s="129"/>
      <c r="CSB154" s="129"/>
      <c r="CSJ154" s="129"/>
      <c r="CSK154" s="129"/>
      <c r="CSL154" s="129"/>
      <c r="CSM154" s="129"/>
      <c r="CSN154" s="129"/>
      <c r="CSO154" s="129"/>
      <c r="CSP154" s="129"/>
      <c r="CSQ154" s="129"/>
      <c r="CSR154" s="129"/>
      <c r="CSS154" s="129"/>
      <c r="CST154" s="129"/>
      <c r="CSU154" s="129"/>
      <c r="CSV154" s="129"/>
      <c r="CSW154" s="129"/>
      <c r="DBW154" s="129"/>
      <c r="DBX154" s="129"/>
      <c r="DCF154" s="129"/>
      <c r="DCG154" s="129"/>
      <c r="DCH154" s="129"/>
      <c r="DCI154" s="129"/>
      <c r="DCJ154" s="129"/>
      <c r="DCK154" s="129"/>
      <c r="DCL154" s="129"/>
      <c r="DCM154" s="129"/>
      <c r="DCN154" s="129"/>
      <c r="DCO154" s="129"/>
      <c r="DCP154" s="129"/>
      <c r="DCQ154" s="129"/>
      <c r="DCR154" s="129"/>
      <c r="DCS154" s="129"/>
      <c r="DLS154" s="129"/>
      <c r="DLT154" s="129"/>
      <c r="DMB154" s="129"/>
      <c r="DMC154" s="129"/>
      <c r="DMD154" s="129"/>
      <c r="DME154" s="129"/>
      <c r="DMF154" s="129"/>
      <c r="DMG154" s="129"/>
      <c r="DMH154" s="129"/>
      <c r="DMI154" s="129"/>
      <c r="DMJ154" s="129"/>
      <c r="DMK154" s="129"/>
      <c r="DML154" s="129"/>
      <c r="DMM154" s="129"/>
      <c r="DMN154" s="129"/>
      <c r="DMO154" s="129"/>
      <c r="DVO154" s="129"/>
      <c r="DVP154" s="129"/>
      <c r="DVX154" s="129"/>
      <c r="DVY154" s="129"/>
      <c r="DVZ154" s="129"/>
      <c r="DWA154" s="129"/>
      <c r="DWB154" s="129"/>
      <c r="DWC154" s="129"/>
      <c r="DWD154" s="129"/>
      <c r="DWE154" s="129"/>
      <c r="DWF154" s="129"/>
      <c r="DWG154" s="129"/>
      <c r="DWH154" s="129"/>
      <c r="DWI154" s="129"/>
      <c r="DWJ154" s="129"/>
      <c r="DWK154" s="129"/>
      <c r="EFK154" s="129"/>
      <c r="EFL154" s="129"/>
      <c r="EFT154" s="129"/>
      <c r="EFU154" s="129"/>
      <c r="EFV154" s="129"/>
      <c r="EFW154" s="129"/>
      <c r="EFX154" s="129"/>
      <c r="EFY154" s="129"/>
      <c r="EFZ154" s="129"/>
      <c r="EGA154" s="129"/>
      <c r="EGB154" s="129"/>
      <c r="EGC154" s="129"/>
      <c r="EGD154" s="129"/>
      <c r="EGE154" s="129"/>
      <c r="EGF154" s="129"/>
      <c r="EGG154" s="129"/>
      <c r="EPG154" s="129"/>
      <c r="EPH154" s="129"/>
      <c r="EPP154" s="129"/>
      <c r="EPQ154" s="129"/>
      <c r="EPR154" s="129"/>
      <c r="EPS154" s="129"/>
      <c r="EPT154" s="129"/>
      <c r="EPU154" s="129"/>
      <c r="EPV154" s="129"/>
      <c r="EPW154" s="129"/>
      <c r="EPX154" s="129"/>
      <c r="EPY154" s="129"/>
      <c r="EPZ154" s="129"/>
      <c r="EQA154" s="129"/>
      <c r="EQB154" s="129"/>
      <c r="EQC154" s="129"/>
      <c r="EZC154" s="129"/>
      <c r="EZD154" s="129"/>
      <c r="EZL154" s="129"/>
      <c r="EZM154" s="129"/>
      <c r="EZN154" s="129"/>
      <c r="EZO154" s="129"/>
      <c r="EZP154" s="129"/>
      <c r="EZQ154" s="129"/>
      <c r="EZR154" s="129"/>
      <c r="EZS154" s="129"/>
      <c r="EZT154" s="129"/>
      <c r="EZU154" s="129"/>
      <c r="EZV154" s="129"/>
      <c r="EZW154" s="129"/>
      <c r="EZX154" s="129"/>
      <c r="EZY154" s="129"/>
      <c r="FIY154" s="129"/>
      <c r="FIZ154" s="129"/>
      <c r="FJH154" s="129"/>
      <c r="FJI154" s="129"/>
      <c r="FJJ154" s="129"/>
      <c r="FJK154" s="129"/>
      <c r="FJL154" s="129"/>
      <c r="FJM154" s="129"/>
      <c r="FJN154" s="129"/>
      <c r="FJO154" s="129"/>
      <c r="FJP154" s="129"/>
      <c r="FJQ154" s="129"/>
      <c r="FJR154" s="129"/>
      <c r="FJS154" s="129"/>
      <c r="FJT154" s="129"/>
      <c r="FJU154" s="129"/>
      <c r="FSU154" s="129"/>
      <c r="FSV154" s="129"/>
      <c r="FTD154" s="129"/>
      <c r="FTE154" s="129"/>
      <c r="FTF154" s="129"/>
      <c r="FTG154" s="129"/>
      <c r="FTH154" s="129"/>
      <c r="FTI154" s="129"/>
      <c r="FTJ154" s="129"/>
      <c r="FTK154" s="129"/>
      <c r="FTL154" s="129"/>
      <c r="FTM154" s="129"/>
      <c r="FTN154" s="129"/>
      <c r="FTO154" s="129"/>
      <c r="FTP154" s="129"/>
      <c r="FTQ154" s="129"/>
      <c r="GCQ154" s="129"/>
      <c r="GCR154" s="129"/>
      <c r="GCZ154" s="129"/>
      <c r="GDA154" s="129"/>
      <c r="GDB154" s="129"/>
      <c r="GDC154" s="129"/>
      <c r="GDD154" s="129"/>
      <c r="GDE154" s="129"/>
      <c r="GDF154" s="129"/>
      <c r="GDG154" s="129"/>
      <c r="GDH154" s="129"/>
      <c r="GDI154" s="129"/>
      <c r="GDJ154" s="129"/>
      <c r="GDK154" s="129"/>
      <c r="GDL154" s="129"/>
      <c r="GDM154" s="129"/>
      <c r="GMM154" s="129"/>
      <c r="GMN154" s="129"/>
      <c r="GMV154" s="129"/>
      <c r="GMW154" s="129"/>
      <c r="GMX154" s="129"/>
      <c r="GMY154" s="129"/>
      <c r="GMZ154" s="129"/>
      <c r="GNA154" s="129"/>
      <c r="GNB154" s="129"/>
      <c r="GNC154" s="129"/>
      <c r="GND154" s="129"/>
      <c r="GNE154" s="129"/>
      <c r="GNF154" s="129"/>
      <c r="GNG154" s="129"/>
      <c r="GNH154" s="129"/>
      <c r="GNI154" s="129"/>
      <c r="GWI154" s="129"/>
      <c r="GWJ154" s="129"/>
      <c r="GWR154" s="129"/>
      <c r="GWS154" s="129"/>
      <c r="GWT154" s="129"/>
      <c r="GWU154" s="129"/>
      <c r="GWV154" s="129"/>
      <c r="GWW154" s="129"/>
      <c r="GWX154" s="129"/>
      <c r="GWY154" s="129"/>
      <c r="GWZ154" s="129"/>
      <c r="GXA154" s="129"/>
      <c r="GXB154" s="129"/>
      <c r="GXC154" s="129"/>
      <c r="GXD154" s="129"/>
      <c r="GXE154" s="129"/>
      <c r="HGE154" s="129"/>
      <c r="HGF154" s="129"/>
      <c r="HGN154" s="129"/>
      <c r="HGO154" s="129"/>
      <c r="HGP154" s="129"/>
      <c r="HGQ154" s="129"/>
      <c r="HGR154" s="129"/>
      <c r="HGS154" s="129"/>
      <c r="HGT154" s="129"/>
      <c r="HGU154" s="129"/>
      <c r="HGV154" s="129"/>
      <c r="HGW154" s="129"/>
      <c r="HGX154" s="129"/>
      <c r="HGY154" s="129"/>
      <c r="HGZ154" s="129"/>
      <c r="HHA154" s="129"/>
      <c r="HQA154" s="129"/>
      <c r="HQB154" s="129"/>
      <c r="HQJ154" s="129"/>
      <c r="HQK154" s="129"/>
      <c r="HQL154" s="129"/>
      <c r="HQM154" s="129"/>
      <c r="HQN154" s="129"/>
      <c r="HQO154" s="129"/>
      <c r="HQP154" s="129"/>
      <c r="HQQ154" s="129"/>
      <c r="HQR154" s="129"/>
      <c r="HQS154" s="129"/>
      <c r="HQT154" s="129"/>
      <c r="HQU154" s="129"/>
      <c r="HQV154" s="129"/>
      <c r="HQW154" s="129"/>
      <c r="HZW154" s="129"/>
      <c r="HZX154" s="129"/>
      <c r="IAF154" s="129"/>
      <c r="IAG154" s="129"/>
      <c r="IAH154" s="129"/>
      <c r="IAI154" s="129"/>
      <c r="IAJ154" s="129"/>
      <c r="IAK154" s="129"/>
      <c r="IAL154" s="129"/>
      <c r="IAM154" s="129"/>
      <c r="IAN154" s="129"/>
      <c r="IAO154" s="129"/>
      <c r="IAP154" s="129"/>
      <c r="IAQ154" s="129"/>
      <c r="IAR154" s="129"/>
      <c r="IAS154" s="129"/>
      <c r="IJS154" s="129"/>
      <c r="IJT154" s="129"/>
      <c r="IKB154" s="129"/>
      <c r="IKC154" s="129"/>
      <c r="IKD154" s="129"/>
      <c r="IKE154" s="129"/>
      <c r="IKF154" s="129"/>
      <c r="IKG154" s="129"/>
      <c r="IKH154" s="129"/>
      <c r="IKI154" s="129"/>
      <c r="IKJ154" s="129"/>
      <c r="IKK154" s="129"/>
      <c r="IKL154" s="129"/>
      <c r="IKM154" s="129"/>
      <c r="IKN154" s="129"/>
      <c r="IKO154" s="129"/>
      <c r="ITO154" s="129"/>
      <c r="ITP154" s="129"/>
      <c r="ITX154" s="129"/>
      <c r="ITY154" s="129"/>
      <c r="ITZ154" s="129"/>
      <c r="IUA154" s="129"/>
      <c r="IUB154" s="129"/>
      <c r="IUC154" s="129"/>
      <c r="IUD154" s="129"/>
      <c r="IUE154" s="129"/>
      <c r="IUF154" s="129"/>
      <c r="IUG154" s="129"/>
      <c r="IUH154" s="129"/>
      <c r="IUI154" s="129"/>
      <c r="IUJ154" s="129"/>
      <c r="IUK154" s="129"/>
      <c r="JDK154" s="129"/>
      <c r="JDL154" s="129"/>
      <c r="JDT154" s="129"/>
      <c r="JDU154" s="129"/>
      <c r="JDV154" s="129"/>
      <c r="JDW154" s="129"/>
      <c r="JDX154" s="129"/>
      <c r="JDY154" s="129"/>
      <c r="JDZ154" s="129"/>
      <c r="JEA154" s="129"/>
      <c r="JEB154" s="129"/>
      <c r="JEC154" s="129"/>
      <c r="JED154" s="129"/>
      <c r="JEE154" s="129"/>
      <c r="JEF154" s="129"/>
      <c r="JEG154" s="129"/>
      <c r="JNG154" s="129"/>
      <c r="JNH154" s="129"/>
      <c r="JNP154" s="129"/>
      <c r="JNQ154" s="129"/>
      <c r="JNR154" s="129"/>
      <c r="JNS154" s="129"/>
      <c r="JNT154" s="129"/>
      <c r="JNU154" s="129"/>
      <c r="JNV154" s="129"/>
      <c r="JNW154" s="129"/>
      <c r="JNX154" s="129"/>
      <c r="JNY154" s="129"/>
      <c r="JNZ154" s="129"/>
      <c r="JOA154" s="129"/>
      <c r="JOB154" s="129"/>
      <c r="JOC154" s="129"/>
      <c r="JXC154" s="129"/>
      <c r="JXD154" s="129"/>
      <c r="JXL154" s="129"/>
      <c r="JXM154" s="129"/>
      <c r="JXN154" s="129"/>
      <c r="JXO154" s="129"/>
      <c r="JXP154" s="129"/>
      <c r="JXQ154" s="129"/>
      <c r="JXR154" s="129"/>
      <c r="JXS154" s="129"/>
      <c r="JXT154" s="129"/>
      <c r="JXU154" s="129"/>
      <c r="JXV154" s="129"/>
      <c r="JXW154" s="129"/>
      <c r="JXX154" s="129"/>
      <c r="JXY154" s="129"/>
      <c r="KGY154" s="129"/>
      <c r="KGZ154" s="129"/>
      <c r="KHH154" s="129"/>
      <c r="KHI154" s="129"/>
      <c r="KHJ154" s="129"/>
      <c r="KHK154" s="129"/>
      <c r="KHL154" s="129"/>
      <c r="KHM154" s="129"/>
      <c r="KHN154" s="129"/>
      <c r="KHO154" s="129"/>
      <c r="KHP154" s="129"/>
      <c r="KHQ154" s="129"/>
      <c r="KHR154" s="129"/>
      <c r="KHS154" s="129"/>
      <c r="KHT154" s="129"/>
      <c r="KHU154" s="129"/>
      <c r="KQU154" s="129"/>
      <c r="KQV154" s="129"/>
      <c r="KRD154" s="129"/>
      <c r="KRE154" s="129"/>
      <c r="KRF154" s="129"/>
      <c r="KRG154" s="129"/>
      <c r="KRH154" s="129"/>
      <c r="KRI154" s="129"/>
      <c r="KRJ154" s="129"/>
      <c r="KRK154" s="129"/>
      <c r="KRL154" s="129"/>
      <c r="KRM154" s="129"/>
      <c r="KRN154" s="129"/>
      <c r="KRO154" s="129"/>
      <c r="KRP154" s="129"/>
      <c r="KRQ154" s="129"/>
      <c r="LAQ154" s="129"/>
      <c r="LAR154" s="129"/>
      <c r="LAZ154" s="129"/>
      <c r="LBA154" s="129"/>
      <c r="LBB154" s="129"/>
      <c r="LBC154" s="129"/>
      <c r="LBD154" s="129"/>
      <c r="LBE154" s="129"/>
      <c r="LBF154" s="129"/>
      <c r="LBG154" s="129"/>
      <c r="LBH154" s="129"/>
      <c r="LBI154" s="129"/>
      <c r="LBJ154" s="129"/>
      <c r="LBK154" s="129"/>
      <c r="LBL154" s="129"/>
      <c r="LBM154" s="129"/>
      <c r="LKM154" s="129"/>
      <c r="LKN154" s="129"/>
      <c r="LKV154" s="129"/>
      <c r="LKW154" s="129"/>
      <c r="LKX154" s="129"/>
      <c r="LKY154" s="129"/>
      <c r="LKZ154" s="129"/>
      <c r="LLA154" s="129"/>
      <c r="LLB154" s="129"/>
      <c r="LLC154" s="129"/>
      <c r="LLD154" s="129"/>
      <c r="LLE154" s="129"/>
      <c r="LLF154" s="129"/>
      <c r="LLG154" s="129"/>
      <c r="LLH154" s="129"/>
      <c r="LLI154" s="129"/>
      <c r="LUI154" s="129"/>
      <c r="LUJ154" s="129"/>
      <c r="LUR154" s="129"/>
      <c r="LUS154" s="129"/>
      <c r="LUT154" s="129"/>
      <c r="LUU154" s="129"/>
      <c r="LUV154" s="129"/>
      <c r="LUW154" s="129"/>
      <c r="LUX154" s="129"/>
      <c r="LUY154" s="129"/>
      <c r="LUZ154" s="129"/>
      <c r="LVA154" s="129"/>
      <c r="LVB154" s="129"/>
      <c r="LVC154" s="129"/>
      <c r="LVD154" s="129"/>
      <c r="LVE154" s="129"/>
      <c r="MEE154" s="129"/>
      <c r="MEF154" s="129"/>
      <c r="MEN154" s="129"/>
      <c r="MEO154" s="129"/>
      <c r="MEP154" s="129"/>
      <c r="MEQ154" s="129"/>
      <c r="MER154" s="129"/>
      <c r="MES154" s="129"/>
      <c r="MET154" s="129"/>
      <c r="MEU154" s="129"/>
      <c r="MEV154" s="129"/>
      <c r="MEW154" s="129"/>
      <c r="MEX154" s="129"/>
      <c r="MEY154" s="129"/>
      <c r="MEZ154" s="129"/>
      <c r="MFA154" s="129"/>
      <c r="MOA154" s="129"/>
      <c r="MOB154" s="129"/>
      <c r="MOJ154" s="129"/>
      <c r="MOK154" s="129"/>
      <c r="MOL154" s="129"/>
      <c r="MOM154" s="129"/>
      <c r="MON154" s="129"/>
      <c r="MOO154" s="129"/>
      <c r="MOP154" s="129"/>
      <c r="MOQ154" s="129"/>
      <c r="MOR154" s="129"/>
      <c r="MOS154" s="129"/>
      <c r="MOT154" s="129"/>
      <c r="MOU154" s="129"/>
      <c r="MOV154" s="129"/>
      <c r="MOW154" s="129"/>
      <c r="MXW154" s="129"/>
      <c r="MXX154" s="129"/>
      <c r="MYF154" s="129"/>
      <c r="MYG154" s="129"/>
      <c r="MYH154" s="129"/>
      <c r="MYI154" s="129"/>
      <c r="MYJ154" s="129"/>
      <c r="MYK154" s="129"/>
      <c r="MYL154" s="129"/>
      <c r="MYM154" s="129"/>
      <c r="MYN154" s="129"/>
      <c r="MYO154" s="129"/>
      <c r="MYP154" s="129"/>
      <c r="MYQ154" s="129"/>
      <c r="MYR154" s="129"/>
      <c r="MYS154" s="129"/>
      <c r="NHS154" s="129"/>
      <c r="NHT154" s="129"/>
      <c r="NIB154" s="129"/>
      <c r="NIC154" s="129"/>
      <c r="NID154" s="129"/>
      <c r="NIE154" s="129"/>
      <c r="NIF154" s="129"/>
      <c r="NIG154" s="129"/>
      <c r="NIH154" s="129"/>
      <c r="NII154" s="129"/>
      <c r="NIJ154" s="129"/>
      <c r="NIK154" s="129"/>
      <c r="NIL154" s="129"/>
      <c r="NIM154" s="129"/>
      <c r="NIN154" s="129"/>
      <c r="NIO154" s="129"/>
      <c r="NRO154" s="129"/>
      <c r="NRP154" s="129"/>
      <c r="NRX154" s="129"/>
      <c r="NRY154" s="129"/>
      <c r="NRZ154" s="129"/>
      <c r="NSA154" s="129"/>
      <c r="NSB154" s="129"/>
      <c r="NSC154" s="129"/>
      <c r="NSD154" s="129"/>
      <c r="NSE154" s="129"/>
      <c r="NSF154" s="129"/>
      <c r="NSG154" s="129"/>
      <c r="NSH154" s="129"/>
      <c r="NSI154" s="129"/>
      <c r="NSJ154" s="129"/>
      <c r="NSK154" s="129"/>
      <c r="OBK154" s="129"/>
      <c r="OBL154" s="129"/>
      <c r="OBT154" s="129"/>
      <c r="OBU154" s="129"/>
      <c r="OBV154" s="129"/>
      <c r="OBW154" s="129"/>
      <c r="OBX154" s="129"/>
      <c r="OBY154" s="129"/>
      <c r="OBZ154" s="129"/>
      <c r="OCA154" s="129"/>
      <c r="OCB154" s="129"/>
      <c r="OCC154" s="129"/>
      <c r="OCD154" s="129"/>
      <c r="OCE154" s="129"/>
      <c r="OCF154" s="129"/>
      <c r="OCG154" s="129"/>
      <c r="OLG154" s="129"/>
      <c r="OLH154" s="129"/>
      <c r="OLP154" s="129"/>
      <c r="OLQ154" s="129"/>
      <c r="OLR154" s="129"/>
      <c r="OLS154" s="129"/>
      <c r="OLT154" s="129"/>
      <c r="OLU154" s="129"/>
      <c r="OLV154" s="129"/>
      <c r="OLW154" s="129"/>
      <c r="OLX154" s="129"/>
      <c r="OLY154" s="129"/>
      <c r="OLZ154" s="129"/>
      <c r="OMA154" s="129"/>
      <c r="OMB154" s="129"/>
      <c r="OMC154" s="129"/>
      <c r="OVC154" s="129"/>
      <c r="OVD154" s="129"/>
      <c r="OVL154" s="129"/>
      <c r="OVM154" s="129"/>
      <c r="OVN154" s="129"/>
      <c r="OVO154" s="129"/>
      <c r="OVP154" s="129"/>
      <c r="OVQ154" s="129"/>
      <c r="OVR154" s="129"/>
      <c r="OVS154" s="129"/>
      <c r="OVT154" s="129"/>
      <c r="OVU154" s="129"/>
      <c r="OVV154" s="129"/>
      <c r="OVW154" s="129"/>
      <c r="OVX154" s="129"/>
      <c r="OVY154" s="129"/>
      <c r="PEY154" s="129"/>
      <c r="PEZ154" s="129"/>
      <c r="PFH154" s="129"/>
      <c r="PFI154" s="129"/>
      <c r="PFJ154" s="129"/>
      <c r="PFK154" s="129"/>
      <c r="PFL154" s="129"/>
      <c r="PFM154" s="129"/>
      <c r="PFN154" s="129"/>
      <c r="PFO154" s="129"/>
      <c r="PFP154" s="129"/>
      <c r="PFQ154" s="129"/>
      <c r="PFR154" s="129"/>
      <c r="PFS154" s="129"/>
      <c r="PFT154" s="129"/>
      <c r="PFU154" s="129"/>
      <c r="POU154" s="129"/>
      <c r="POV154" s="129"/>
      <c r="PPD154" s="129"/>
      <c r="PPE154" s="129"/>
      <c r="PPF154" s="129"/>
      <c r="PPG154" s="129"/>
      <c r="PPH154" s="129"/>
      <c r="PPI154" s="129"/>
      <c r="PPJ154" s="129"/>
      <c r="PPK154" s="129"/>
      <c r="PPL154" s="129"/>
      <c r="PPM154" s="129"/>
      <c r="PPN154" s="129"/>
      <c r="PPO154" s="129"/>
      <c r="PPP154" s="129"/>
      <c r="PPQ154" s="129"/>
      <c r="PYQ154" s="129"/>
      <c r="PYR154" s="129"/>
      <c r="PYZ154" s="129"/>
      <c r="PZA154" s="129"/>
      <c r="PZB154" s="129"/>
      <c r="PZC154" s="129"/>
      <c r="PZD154" s="129"/>
      <c r="PZE154" s="129"/>
      <c r="PZF154" s="129"/>
      <c r="PZG154" s="129"/>
      <c r="PZH154" s="129"/>
      <c r="PZI154" s="129"/>
      <c r="PZJ154" s="129"/>
      <c r="PZK154" s="129"/>
      <c r="PZL154" s="129"/>
      <c r="PZM154" s="129"/>
      <c r="QIM154" s="129"/>
      <c r="QIN154" s="129"/>
      <c r="QIV154" s="129"/>
      <c r="QIW154" s="129"/>
      <c r="QIX154" s="129"/>
      <c r="QIY154" s="129"/>
      <c r="QIZ154" s="129"/>
      <c r="QJA154" s="129"/>
      <c r="QJB154" s="129"/>
      <c r="QJC154" s="129"/>
      <c r="QJD154" s="129"/>
      <c r="QJE154" s="129"/>
      <c r="QJF154" s="129"/>
      <c r="QJG154" s="129"/>
      <c r="QJH154" s="129"/>
      <c r="QJI154" s="129"/>
      <c r="QSI154" s="129"/>
      <c r="QSJ154" s="129"/>
      <c r="QSR154" s="129"/>
      <c r="QSS154" s="129"/>
      <c r="QST154" s="129"/>
      <c r="QSU154" s="129"/>
      <c r="QSV154" s="129"/>
      <c r="QSW154" s="129"/>
      <c r="QSX154" s="129"/>
      <c r="QSY154" s="129"/>
      <c r="QSZ154" s="129"/>
      <c r="QTA154" s="129"/>
      <c r="QTB154" s="129"/>
      <c r="QTC154" s="129"/>
      <c r="QTD154" s="129"/>
      <c r="QTE154" s="129"/>
      <c r="RCE154" s="129"/>
      <c r="RCF154" s="129"/>
      <c r="RCN154" s="129"/>
      <c r="RCO154" s="129"/>
      <c r="RCP154" s="129"/>
      <c r="RCQ154" s="129"/>
      <c r="RCR154" s="129"/>
      <c r="RCS154" s="129"/>
      <c r="RCT154" s="129"/>
      <c r="RCU154" s="129"/>
      <c r="RCV154" s="129"/>
      <c r="RCW154" s="129"/>
      <c r="RCX154" s="129"/>
      <c r="RCY154" s="129"/>
      <c r="RCZ154" s="129"/>
      <c r="RDA154" s="129"/>
      <c r="RMA154" s="129"/>
      <c r="RMB154" s="129"/>
      <c r="RMJ154" s="129"/>
      <c r="RMK154" s="129"/>
      <c r="RML154" s="129"/>
      <c r="RMM154" s="129"/>
      <c r="RMN154" s="129"/>
      <c r="RMO154" s="129"/>
      <c r="RMP154" s="129"/>
      <c r="RMQ154" s="129"/>
      <c r="RMR154" s="129"/>
      <c r="RMS154" s="129"/>
      <c r="RMT154" s="129"/>
      <c r="RMU154" s="129"/>
      <c r="RMV154" s="129"/>
      <c r="RMW154" s="129"/>
      <c r="RVW154" s="129"/>
      <c r="RVX154" s="129"/>
      <c r="RWF154" s="129"/>
      <c r="RWG154" s="129"/>
      <c r="RWH154" s="129"/>
      <c r="RWI154" s="129"/>
      <c r="RWJ154" s="129"/>
      <c r="RWK154" s="129"/>
      <c r="RWL154" s="129"/>
      <c r="RWM154" s="129"/>
      <c r="RWN154" s="129"/>
      <c r="RWO154" s="129"/>
      <c r="RWP154" s="129"/>
      <c r="RWQ154" s="129"/>
      <c r="RWR154" s="129"/>
      <c r="RWS154" s="129"/>
      <c r="SFS154" s="129"/>
      <c r="SFT154" s="129"/>
      <c r="SGB154" s="129"/>
      <c r="SGC154" s="129"/>
      <c r="SGD154" s="129"/>
      <c r="SGE154" s="129"/>
      <c r="SGF154" s="129"/>
      <c r="SGG154" s="129"/>
      <c r="SGH154" s="129"/>
      <c r="SGI154" s="129"/>
      <c r="SGJ154" s="129"/>
      <c r="SGK154" s="129"/>
      <c r="SGL154" s="129"/>
      <c r="SGM154" s="129"/>
      <c r="SGN154" s="129"/>
      <c r="SGO154" s="129"/>
      <c r="SPO154" s="129"/>
      <c r="SPP154" s="129"/>
      <c r="SPX154" s="129"/>
      <c r="SPY154" s="129"/>
      <c r="SPZ154" s="129"/>
      <c r="SQA154" s="129"/>
      <c r="SQB154" s="129"/>
      <c r="SQC154" s="129"/>
      <c r="SQD154" s="129"/>
      <c r="SQE154" s="129"/>
      <c r="SQF154" s="129"/>
      <c r="SQG154" s="129"/>
      <c r="SQH154" s="129"/>
      <c r="SQI154" s="129"/>
      <c r="SQJ154" s="129"/>
      <c r="SQK154" s="129"/>
      <c r="SZK154" s="129"/>
      <c r="SZL154" s="129"/>
      <c r="SZT154" s="129"/>
      <c r="SZU154" s="129"/>
      <c r="SZV154" s="129"/>
      <c r="SZW154" s="129"/>
      <c r="SZX154" s="129"/>
      <c r="SZY154" s="129"/>
      <c r="SZZ154" s="129"/>
      <c r="TAA154" s="129"/>
      <c r="TAB154" s="129"/>
      <c r="TAC154" s="129"/>
      <c r="TAD154" s="129"/>
      <c r="TAE154" s="129"/>
      <c r="TAF154" s="129"/>
      <c r="TAG154" s="129"/>
      <c r="TJG154" s="129"/>
      <c r="TJH154" s="129"/>
      <c r="TJP154" s="129"/>
      <c r="TJQ154" s="129"/>
      <c r="TJR154" s="129"/>
      <c r="TJS154" s="129"/>
      <c r="TJT154" s="129"/>
      <c r="TJU154" s="129"/>
      <c r="TJV154" s="129"/>
      <c r="TJW154" s="129"/>
      <c r="TJX154" s="129"/>
      <c r="TJY154" s="129"/>
      <c r="TJZ154" s="129"/>
      <c r="TKA154" s="129"/>
      <c r="TKB154" s="129"/>
      <c r="TKC154" s="129"/>
      <c r="TTC154" s="129"/>
      <c r="TTD154" s="129"/>
      <c r="TTL154" s="129"/>
      <c r="TTM154" s="129"/>
      <c r="TTN154" s="129"/>
      <c r="TTO154" s="129"/>
      <c r="TTP154" s="129"/>
      <c r="TTQ154" s="129"/>
      <c r="TTR154" s="129"/>
      <c r="TTS154" s="129"/>
      <c r="TTT154" s="129"/>
      <c r="TTU154" s="129"/>
      <c r="TTV154" s="129"/>
      <c r="TTW154" s="129"/>
      <c r="TTX154" s="129"/>
      <c r="TTY154" s="129"/>
      <c r="UCY154" s="129"/>
      <c r="UCZ154" s="129"/>
      <c r="UDH154" s="129"/>
      <c r="UDI154" s="129"/>
      <c r="UDJ154" s="129"/>
      <c r="UDK154" s="129"/>
      <c r="UDL154" s="129"/>
      <c r="UDM154" s="129"/>
      <c r="UDN154" s="129"/>
      <c r="UDO154" s="129"/>
      <c r="UDP154" s="129"/>
      <c r="UDQ154" s="129"/>
      <c r="UDR154" s="129"/>
      <c r="UDS154" s="129"/>
      <c r="UDT154" s="129"/>
      <c r="UDU154" s="129"/>
      <c r="UMU154" s="129"/>
      <c r="UMV154" s="129"/>
      <c r="UND154" s="129"/>
      <c r="UNE154" s="129"/>
      <c r="UNF154" s="129"/>
      <c r="UNG154" s="129"/>
      <c r="UNH154" s="129"/>
      <c r="UNI154" s="129"/>
      <c r="UNJ154" s="129"/>
      <c r="UNK154" s="129"/>
      <c r="UNL154" s="129"/>
      <c r="UNM154" s="129"/>
      <c r="UNN154" s="129"/>
      <c r="UNO154" s="129"/>
      <c r="UNP154" s="129"/>
      <c r="UNQ154" s="129"/>
      <c r="UWQ154" s="129"/>
      <c r="UWR154" s="129"/>
      <c r="UWZ154" s="129"/>
      <c r="UXA154" s="129"/>
      <c r="UXB154" s="129"/>
      <c r="UXC154" s="129"/>
      <c r="UXD154" s="129"/>
      <c r="UXE154" s="129"/>
      <c r="UXF154" s="129"/>
      <c r="UXG154" s="129"/>
      <c r="UXH154" s="129"/>
      <c r="UXI154" s="129"/>
      <c r="UXJ154" s="129"/>
      <c r="UXK154" s="129"/>
      <c r="UXL154" s="129"/>
      <c r="UXM154" s="129"/>
      <c r="VGM154" s="129"/>
      <c r="VGN154" s="129"/>
      <c r="VGV154" s="129"/>
      <c r="VGW154" s="129"/>
      <c r="VGX154" s="129"/>
      <c r="VGY154" s="129"/>
      <c r="VGZ154" s="129"/>
      <c r="VHA154" s="129"/>
      <c r="VHB154" s="129"/>
      <c r="VHC154" s="129"/>
      <c r="VHD154" s="129"/>
      <c r="VHE154" s="129"/>
      <c r="VHF154" s="129"/>
      <c r="VHG154" s="129"/>
      <c r="VHH154" s="129"/>
      <c r="VHI154" s="129"/>
      <c r="VQI154" s="129"/>
      <c r="VQJ154" s="129"/>
      <c r="VQR154" s="129"/>
      <c r="VQS154" s="129"/>
      <c r="VQT154" s="129"/>
      <c r="VQU154" s="129"/>
      <c r="VQV154" s="129"/>
      <c r="VQW154" s="129"/>
      <c r="VQX154" s="129"/>
      <c r="VQY154" s="129"/>
      <c r="VQZ154" s="129"/>
      <c r="VRA154" s="129"/>
      <c r="VRB154" s="129"/>
      <c r="VRC154" s="129"/>
      <c r="VRD154" s="129"/>
      <c r="VRE154" s="129"/>
      <c r="WAE154" s="129"/>
      <c r="WAF154" s="129"/>
      <c r="WAN154" s="129"/>
      <c r="WAO154" s="129"/>
      <c r="WAP154" s="129"/>
      <c r="WAQ154" s="129"/>
      <c r="WAR154" s="129"/>
      <c r="WAS154" s="129"/>
      <c r="WAT154" s="129"/>
      <c r="WAU154" s="129"/>
      <c r="WAV154" s="129"/>
      <c r="WAW154" s="129"/>
      <c r="WAX154" s="129"/>
      <c r="WAY154" s="129"/>
      <c r="WAZ154" s="129"/>
      <c r="WBA154" s="129"/>
      <c r="WKA154" s="129"/>
      <c r="WKB154" s="129"/>
      <c r="WKJ154" s="129"/>
      <c r="WKK154" s="129"/>
      <c r="WKL154" s="129"/>
      <c r="WKM154" s="129"/>
      <c r="WKN154" s="129"/>
      <c r="WKO154" s="129"/>
      <c r="WKP154" s="129"/>
      <c r="WKQ154" s="129"/>
      <c r="WKR154" s="129"/>
      <c r="WKS154" s="129"/>
      <c r="WKT154" s="129"/>
      <c r="WKU154" s="129"/>
      <c r="WKV154" s="129"/>
      <c r="WKW154" s="129"/>
      <c r="WTW154" s="129"/>
      <c r="WTX154" s="129"/>
      <c r="WUF154" s="129"/>
      <c r="WUG154" s="129"/>
      <c r="WUH154" s="129"/>
      <c r="WUI154" s="129"/>
      <c r="WUJ154" s="129"/>
      <c r="WUK154" s="129"/>
      <c r="WUL154" s="129"/>
      <c r="WUM154" s="129"/>
      <c r="WUN154" s="129"/>
      <c r="WUO154" s="129"/>
      <c r="WUP154" s="129"/>
      <c r="WUQ154" s="129"/>
      <c r="WUR154" s="129"/>
      <c r="WUS154" s="129"/>
    </row>
    <row r="155" spans="1:1009 1243:2033 2267:3057 3291:4081 4315:5105 5339:6129 6363:7153 7387:8177 8411:9201 9435:10225 10459:11249 11483:12273 12507:13297 13531:14321 14555:15345 15579:16113" s="120" customFormat="1" ht="47.25" outlineLevel="1">
      <c r="A155" s="240"/>
      <c r="B155" s="273" t="s">
        <v>428</v>
      </c>
      <c r="C155" s="248"/>
      <c r="D155" s="258">
        <v>166.62700000000001</v>
      </c>
      <c r="E155" s="257"/>
      <c r="F155" s="258">
        <v>166.62700000000001</v>
      </c>
      <c r="G155" s="245">
        <v>0</v>
      </c>
      <c r="H155" s="229">
        <f t="shared" si="7"/>
        <v>0</v>
      </c>
      <c r="I155" s="247"/>
      <c r="J155" s="298"/>
      <c r="K155" s="298"/>
      <c r="L155" s="254"/>
      <c r="M155" s="297">
        <v>819</v>
      </c>
      <c r="HK155" s="129"/>
      <c r="HL155" s="129"/>
      <c r="HT155" s="129"/>
      <c r="HU155" s="129"/>
      <c r="HV155" s="129"/>
      <c r="HW155" s="129"/>
      <c r="HX155" s="129"/>
      <c r="HY155" s="129"/>
      <c r="HZ155" s="129"/>
      <c r="IA155" s="129"/>
      <c r="IB155" s="129"/>
      <c r="IC155" s="129"/>
      <c r="ID155" s="129"/>
      <c r="IE155" s="129"/>
      <c r="IF155" s="129"/>
      <c r="IG155" s="129"/>
      <c r="RG155" s="129"/>
      <c r="RH155" s="129"/>
      <c r="RP155" s="129"/>
      <c r="RQ155" s="129"/>
      <c r="RR155" s="129"/>
      <c r="RS155" s="129"/>
      <c r="RT155" s="129"/>
      <c r="RU155" s="129"/>
      <c r="RV155" s="129"/>
      <c r="RW155" s="129"/>
      <c r="RX155" s="129"/>
      <c r="RY155" s="129"/>
      <c r="RZ155" s="129"/>
      <c r="SA155" s="129"/>
      <c r="SB155" s="129"/>
      <c r="SC155" s="129"/>
      <c r="ABC155" s="129"/>
      <c r="ABD155" s="129"/>
      <c r="ABL155" s="129"/>
      <c r="ABM155" s="129"/>
      <c r="ABN155" s="129"/>
      <c r="ABO155" s="129"/>
      <c r="ABP155" s="129"/>
      <c r="ABQ155" s="129"/>
      <c r="ABR155" s="129"/>
      <c r="ABS155" s="129"/>
      <c r="ABT155" s="129"/>
      <c r="ABU155" s="129"/>
      <c r="ABV155" s="129"/>
      <c r="ABW155" s="129"/>
      <c r="ABX155" s="129"/>
      <c r="ABY155" s="129"/>
      <c r="AKY155" s="129"/>
      <c r="AKZ155" s="129"/>
      <c r="ALH155" s="129"/>
      <c r="ALI155" s="129"/>
      <c r="ALJ155" s="129"/>
      <c r="ALK155" s="129"/>
      <c r="ALL155" s="129"/>
      <c r="ALM155" s="129"/>
      <c r="ALN155" s="129"/>
      <c r="ALO155" s="129"/>
      <c r="ALP155" s="129"/>
      <c r="ALQ155" s="129"/>
      <c r="ALR155" s="129"/>
      <c r="ALS155" s="129"/>
      <c r="ALT155" s="129"/>
      <c r="ALU155" s="129"/>
      <c r="AUU155" s="129"/>
      <c r="AUV155" s="129"/>
      <c r="AVD155" s="129"/>
      <c r="AVE155" s="129"/>
      <c r="AVF155" s="129"/>
      <c r="AVG155" s="129"/>
      <c r="AVH155" s="129"/>
      <c r="AVI155" s="129"/>
      <c r="AVJ155" s="129"/>
      <c r="AVK155" s="129"/>
      <c r="AVL155" s="129"/>
      <c r="AVM155" s="129"/>
      <c r="AVN155" s="129"/>
      <c r="AVO155" s="129"/>
      <c r="AVP155" s="129"/>
      <c r="AVQ155" s="129"/>
      <c r="BEQ155" s="129"/>
      <c r="BER155" s="129"/>
      <c r="BEZ155" s="129"/>
      <c r="BFA155" s="129"/>
      <c r="BFB155" s="129"/>
      <c r="BFC155" s="129"/>
      <c r="BFD155" s="129"/>
      <c r="BFE155" s="129"/>
      <c r="BFF155" s="129"/>
      <c r="BFG155" s="129"/>
      <c r="BFH155" s="129"/>
      <c r="BFI155" s="129"/>
      <c r="BFJ155" s="129"/>
      <c r="BFK155" s="129"/>
      <c r="BFL155" s="129"/>
      <c r="BFM155" s="129"/>
      <c r="BOM155" s="129"/>
      <c r="BON155" s="129"/>
      <c r="BOV155" s="129"/>
      <c r="BOW155" s="129"/>
      <c r="BOX155" s="129"/>
      <c r="BOY155" s="129"/>
      <c r="BOZ155" s="129"/>
      <c r="BPA155" s="129"/>
      <c r="BPB155" s="129"/>
      <c r="BPC155" s="129"/>
      <c r="BPD155" s="129"/>
      <c r="BPE155" s="129"/>
      <c r="BPF155" s="129"/>
      <c r="BPG155" s="129"/>
      <c r="BPH155" s="129"/>
      <c r="BPI155" s="129"/>
      <c r="BYI155" s="129"/>
      <c r="BYJ155" s="129"/>
      <c r="BYR155" s="129"/>
      <c r="BYS155" s="129"/>
      <c r="BYT155" s="129"/>
      <c r="BYU155" s="129"/>
      <c r="BYV155" s="129"/>
      <c r="BYW155" s="129"/>
      <c r="BYX155" s="129"/>
      <c r="BYY155" s="129"/>
      <c r="BYZ155" s="129"/>
      <c r="BZA155" s="129"/>
      <c r="BZB155" s="129"/>
      <c r="BZC155" s="129"/>
      <c r="BZD155" s="129"/>
      <c r="BZE155" s="129"/>
      <c r="CIE155" s="129"/>
      <c r="CIF155" s="129"/>
      <c r="CIN155" s="129"/>
      <c r="CIO155" s="129"/>
      <c r="CIP155" s="129"/>
      <c r="CIQ155" s="129"/>
      <c r="CIR155" s="129"/>
      <c r="CIS155" s="129"/>
      <c r="CIT155" s="129"/>
      <c r="CIU155" s="129"/>
      <c r="CIV155" s="129"/>
      <c r="CIW155" s="129"/>
      <c r="CIX155" s="129"/>
      <c r="CIY155" s="129"/>
      <c r="CIZ155" s="129"/>
      <c r="CJA155" s="129"/>
      <c r="CSA155" s="129"/>
      <c r="CSB155" s="129"/>
      <c r="CSJ155" s="129"/>
      <c r="CSK155" s="129"/>
      <c r="CSL155" s="129"/>
      <c r="CSM155" s="129"/>
      <c r="CSN155" s="129"/>
      <c r="CSO155" s="129"/>
      <c r="CSP155" s="129"/>
      <c r="CSQ155" s="129"/>
      <c r="CSR155" s="129"/>
      <c r="CSS155" s="129"/>
      <c r="CST155" s="129"/>
      <c r="CSU155" s="129"/>
      <c r="CSV155" s="129"/>
      <c r="CSW155" s="129"/>
      <c r="DBW155" s="129"/>
      <c r="DBX155" s="129"/>
      <c r="DCF155" s="129"/>
      <c r="DCG155" s="129"/>
      <c r="DCH155" s="129"/>
      <c r="DCI155" s="129"/>
      <c r="DCJ155" s="129"/>
      <c r="DCK155" s="129"/>
      <c r="DCL155" s="129"/>
      <c r="DCM155" s="129"/>
      <c r="DCN155" s="129"/>
      <c r="DCO155" s="129"/>
      <c r="DCP155" s="129"/>
      <c r="DCQ155" s="129"/>
      <c r="DCR155" s="129"/>
      <c r="DCS155" s="129"/>
      <c r="DLS155" s="129"/>
      <c r="DLT155" s="129"/>
      <c r="DMB155" s="129"/>
      <c r="DMC155" s="129"/>
      <c r="DMD155" s="129"/>
      <c r="DME155" s="129"/>
      <c r="DMF155" s="129"/>
      <c r="DMG155" s="129"/>
      <c r="DMH155" s="129"/>
      <c r="DMI155" s="129"/>
      <c r="DMJ155" s="129"/>
      <c r="DMK155" s="129"/>
      <c r="DML155" s="129"/>
      <c r="DMM155" s="129"/>
      <c r="DMN155" s="129"/>
      <c r="DMO155" s="129"/>
      <c r="DVO155" s="129"/>
      <c r="DVP155" s="129"/>
      <c r="DVX155" s="129"/>
      <c r="DVY155" s="129"/>
      <c r="DVZ155" s="129"/>
      <c r="DWA155" s="129"/>
      <c r="DWB155" s="129"/>
      <c r="DWC155" s="129"/>
      <c r="DWD155" s="129"/>
      <c r="DWE155" s="129"/>
      <c r="DWF155" s="129"/>
      <c r="DWG155" s="129"/>
      <c r="DWH155" s="129"/>
      <c r="DWI155" s="129"/>
      <c r="DWJ155" s="129"/>
      <c r="DWK155" s="129"/>
      <c r="EFK155" s="129"/>
      <c r="EFL155" s="129"/>
      <c r="EFT155" s="129"/>
      <c r="EFU155" s="129"/>
      <c r="EFV155" s="129"/>
      <c r="EFW155" s="129"/>
      <c r="EFX155" s="129"/>
      <c r="EFY155" s="129"/>
      <c r="EFZ155" s="129"/>
      <c r="EGA155" s="129"/>
      <c r="EGB155" s="129"/>
      <c r="EGC155" s="129"/>
      <c r="EGD155" s="129"/>
      <c r="EGE155" s="129"/>
      <c r="EGF155" s="129"/>
      <c r="EGG155" s="129"/>
      <c r="EPG155" s="129"/>
      <c r="EPH155" s="129"/>
      <c r="EPP155" s="129"/>
      <c r="EPQ155" s="129"/>
      <c r="EPR155" s="129"/>
      <c r="EPS155" s="129"/>
      <c r="EPT155" s="129"/>
      <c r="EPU155" s="129"/>
      <c r="EPV155" s="129"/>
      <c r="EPW155" s="129"/>
      <c r="EPX155" s="129"/>
      <c r="EPY155" s="129"/>
      <c r="EPZ155" s="129"/>
      <c r="EQA155" s="129"/>
      <c r="EQB155" s="129"/>
      <c r="EQC155" s="129"/>
      <c r="EZC155" s="129"/>
      <c r="EZD155" s="129"/>
      <c r="EZL155" s="129"/>
      <c r="EZM155" s="129"/>
      <c r="EZN155" s="129"/>
      <c r="EZO155" s="129"/>
      <c r="EZP155" s="129"/>
      <c r="EZQ155" s="129"/>
      <c r="EZR155" s="129"/>
      <c r="EZS155" s="129"/>
      <c r="EZT155" s="129"/>
      <c r="EZU155" s="129"/>
      <c r="EZV155" s="129"/>
      <c r="EZW155" s="129"/>
      <c r="EZX155" s="129"/>
      <c r="EZY155" s="129"/>
      <c r="FIY155" s="129"/>
      <c r="FIZ155" s="129"/>
      <c r="FJH155" s="129"/>
      <c r="FJI155" s="129"/>
      <c r="FJJ155" s="129"/>
      <c r="FJK155" s="129"/>
      <c r="FJL155" s="129"/>
      <c r="FJM155" s="129"/>
      <c r="FJN155" s="129"/>
      <c r="FJO155" s="129"/>
      <c r="FJP155" s="129"/>
      <c r="FJQ155" s="129"/>
      <c r="FJR155" s="129"/>
      <c r="FJS155" s="129"/>
      <c r="FJT155" s="129"/>
      <c r="FJU155" s="129"/>
      <c r="FSU155" s="129"/>
      <c r="FSV155" s="129"/>
      <c r="FTD155" s="129"/>
      <c r="FTE155" s="129"/>
      <c r="FTF155" s="129"/>
      <c r="FTG155" s="129"/>
      <c r="FTH155" s="129"/>
      <c r="FTI155" s="129"/>
      <c r="FTJ155" s="129"/>
      <c r="FTK155" s="129"/>
      <c r="FTL155" s="129"/>
      <c r="FTM155" s="129"/>
      <c r="FTN155" s="129"/>
      <c r="FTO155" s="129"/>
      <c r="FTP155" s="129"/>
      <c r="FTQ155" s="129"/>
      <c r="GCQ155" s="129"/>
      <c r="GCR155" s="129"/>
      <c r="GCZ155" s="129"/>
      <c r="GDA155" s="129"/>
      <c r="GDB155" s="129"/>
      <c r="GDC155" s="129"/>
      <c r="GDD155" s="129"/>
      <c r="GDE155" s="129"/>
      <c r="GDF155" s="129"/>
      <c r="GDG155" s="129"/>
      <c r="GDH155" s="129"/>
      <c r="GDI155" s="129"/>
      <c r="GDJ155" s="129"/>
      <c r="GDK155" s="129"/>
      <c r="GDL155" s="129"/>
      <c r="GDM155" s="129"/>
      <c r="GMM155" s="129"/>
      <c r="GMN155" s="129"/>
      <c r="GMV155" s="129"/>
      <c r="GMW155" s="129"/>
      <c r="GMX155" s="129"/>
      <c r="GMY155" s="129"/>
      <c r="GMZ155" s="129"/>
      <c r="GNA155" s="129"/>
      <c r="GNB155" s="129"/>
      <c r="GNC155" s="129"/>
      <c r="GND155" s="129"/>
      <c r="GNE155" s="129"/>
      <c r="GNF155" s="129"/>
      <c r="GNG155" s="129"/>
      <c r="GNH155" s="129"/>
      <c r="GNI155" s="129"/>
      <c r="GWI155" s="129"/>
      <c r="GWJ155" s="129"/>
      <c r="GWR155" s="129"/>
      <c r="GWS155" s="129"/>
      <c r="GWT155" s="129"/>
      <c r="GWU155" s="129"/>
      <c r="GWV155" s="129"/>
      <c r="GWW155" s="129"/>
      <c r="GWX155" s="129"/>
      <c r="GWY155" s="129"/>
      <c r="GWZ155" s="129"/>
      <c r="GXA155" s="129"/>
      <c r="GXB155" s="129"/>
      <c r="GXC155" s="129"/>
      <c r="GXD155" s="129"/>
      <c r="GXE155" s="129"/>
      <c r="HGE155" s="129"/>
      <c r="HGF155" s="129"/>
      <c r="HGN155" s="129"/>
      <c r="HGO155" s="129"/>
      <c r="HGP155" s="129"/>
      <c r="HGQ155" s="129"/>
      <c r="HGR155" s="129"/>
      <c r="HGS155" s="129"/>
      <c r="HGT155" s="129"/>
      <c r="HGU155" s="129"/>
      <c r="HGV155" s="129"/>
      <c r="HGW155" s="129"/>
      <c r="HGX155" s="129"/>
      <c r="HGY155" s="129"/>
      <c r="HGZ155" s="129"/>
      <c r="HHA155" s="129"/>
      <c r="HQA155" s="129"/>
      <c r="HQB155" s="129"/>
      <c r="HQJ155" s="129"/>
      <c r="HQK155" s="129"/>
      <c r="HQL155" s="129"/>
      <c r="HQM155" s="129"/>
      <c r="HQN155" s="129"/>
      <c r="HQO155" s="129"/>
      <c r="HQP155" s="129"/>
      <c r="HQQ155" s="129"/>
      <c r="HQR155" s="129"/>
      <c r="HQS155" s="129"/>
      <c r="HQT155" s="129"/>
      <c r="HQU155" s="129"/>
      <c r="HQV155" s="129"/>
      <c r="HQW155" s="129"/>
      <c r="HZW155" s="129"/>
      <c r="HZX155" s="129"/>
      <c r="IAF155" s="129"/>
      <c r="IAG155" s="129"/>
      <c r="IAH155" s="129"/>
      <c r="IAI155" s="129"/>
      <c r="IAJ155" s="129"/>
      <c r="IAK155" s="129"/>
      <c r="IAL155" s="129"/>
      <c r="IAM155" s="129"/>
      <c r="IAN155" s="129"/>
      <c r="IAO155" s="129"/>
      <c r="IAP155" s="129"/>
      <c r="IAQ155" s="129"/>
      <c r="IAR155" s="129"/>
      <c r="IAS155" s="129"/>
      <c r="IJS155" s="129"/>
      <c r="IJT155" s="129"/>
      <c r="IKB155" s="129"/>
      <c r="IKC155" s="129"/>
      <c r="IKD155" s="129"/>
      <c r="IKE155" s="129"/>
      <c r="IKF155" s="129"/>
      <c r="IKG155" s="129"/>
      <c r="IKH155" s="129"/>
      <c r="IKI155" s="129"/>
      <c r="IKJ155" s="129"/>
      <c r="IKK155" s="129"/>
      <c r="IKL155" s="129"/>
      <c r="IKM155" s="129"/>
      <c r="IKN155" s="129"/>
      <c r="IKO155" s="129"/>
      <c r="ITO155" s="129"/>
      <c r="ITP155" s="129"/>
      <c r="ITX155" s="129"/>
      <c r="ITY155" s="129"/>
      <c r="ITZ155" s="129"/>
      <c r="IUA155" s="129"/>
      <c r="IUB155" s="129"/>
      <c r="IUC155" s="129"/>
      <c r="IUD155" s="129"/>
      <c r="IUE155" s="129"/>
      <c r="IUF155" s="129"/>
      <c r="IUG155" s="129"/>
      <c r="IUH155" s="129"/>
      <c r="IUI155" s="129"/>
      <c r="IUJ155" s="129"/>
      <c r="IUK155" s="129"/>
      <c r="JDK155" s="129"/>
      <c r="JDL155" s="129"/>
      <c r="JDT155" s="129"/>
      <c r="JDU155" s="129"/>
      <c r="JDV155" s="129"/>
      <c r="JDW155" s="129"/>
      <c r="JDX155" s="129"/>
      <c r="JDY155" s="129"/>
      <c r="JDZ155" s="129"/>
      <c r="JEA155" s="129"/>
      <c r="JEB155" s="129"/>
      <c r="JEC155" s="129"/>
      <c r="JED155" s="129"/>
      <c r="JEE155" s="129"/>
      <c r="JEF155" s="129"/>
      <c r="JEG155" s="129"/>
      <c r="JNG155" s="129"/>
      <c r="JNH155" s="129"/>
      <c r="JNP155" s="129"/>
      <c r="JNQ155" s="129"/>
      <c r="JNR155" s="129"/>
      <c r="JNS155" s="129"/>
      <c r="JNT155" s="129"/>
      <c r="JNU155" s="129"/>
      <c r="JNV155" s="129"/>
      <c r="JNW155" s="129"/>
      <c r="JNX155" s="129"/>
      <c r="JNY155" s="129"/>
      <c r="JNZ155" s="129"/>
      <c r="JOA155" s="129"/>
      <c r="JOB155" s="129"/>
      <c r="JOC155" s="129"/>
      <c r="JXC155" s="129"/>
      <c r="JXD155" s="129"/>
      <c r="JXL155" s="129"/>
      <c r="JXM155" s="129"/>
      <c r="JXN155" s="129"/>
      <c r="JXO155" s="129"/>
      <c r="JXP155" s="129"/>
      <c r="JXQ155" s="129"/>
      <c r="JXR155" s="129"/>
      <c r="JXS155" s="129"/>
      <c r="JXT155" s="129"/>
      <c r="JXU155" s="129"/>
      <c r="JXV155" s="129"/>
      <c r="JXW155" s="129"/>
      <c r="JXX155" s="129"/>
      <c r="JXY155" s="129"/>
      <c r="KGY155" s="129"/>
      <c r="KGZ155" s="129"/>
      <c r="KHH155" s="129"/>
      <c r="KHI155" s="129"/>
      <c r="KHJ155" s="129"/>
      <c r="KHK155" s="129"/>
      <c r="KHL155" s="129"/>
      <c r="KHM155" s="129"/>
      <c r="KHN155" s="129"/>
      <c r="KHO155" s="129"/>
      <c r="KHP155" s="129"/>
      <c r="KHQ155" s="129"/>
      <c r="KHR155" s="129"/>
      <c r="KHS155" s="129"/>
      <c r="KHT155" s="129"/>
      <c r="KHU155" s="129"/>
      <c r="KQU155" s="129"/>
      <c r="KQV155" s="129"/>
      <c r="KRD155" s="129"/>
      <c r="KRE155" s="129"/>
      <c r="KRF155" s="129"/>
      <c r="KRG155" s="129"/>
      <c r="KRH155" s="129"/>
      <c r="KRI155" s="129"/>
      <c r="KRJ155" s="129"/>
      <c r="KRK155" s="129"/>
      <c r="KRL155" s="129"/>
      <c r="KRM155" s="129"/>
      <c r="KRN155" s="129"/>
      <c r="KRO155" s="129"/>
      <c r="KRP155" s="129"/>
      <c r="KRQ155" s="129"/>
      <c r="LAQ155" s="129"/>
      <c r="LAR155" s="129"/>
      <c r="LAZ155" s="129"/>
      <c r="LBA155" s="129"/>
      <c r="LBB155" s="129"/>
      <c r="LBC155" s="129"/>
      <c r="LBD155" s="129"/>
      <c r="LBE155" s="129"/>
      <c r="LBF155" s="129"/>
      <c r="LBG155" s="129"/>
      <c r="LBH155" s="129"/>
      <c r="LBI155" s="129"/>
      <c r="LBJ155" s="129"/>
      <c r="LBK155" s="129"/>
      <c r="LBL155" s="129"/>
      <c r="LBM155" s="129"/>
      <c r="LKM155" s="129"/>
      <c r="LKN155" s="129"/>
      <c r="LKV155" s="129"/>
      <c r="LKW155" s="129"/>
      <c r="LKX155" s="129"/>
      <c r="LKY155" s="129"/>
      <c r="LKZ155" s="129"/>
      <c r="LLA155" s="129"/>
      <c r="LLB155" s="129"/>
      <c r="LLC155" s="129"/>
      <c r="LLD155" s="129"/>
      <c r="LLE155" s="129"/>
      <c r="LLF155" s="129"/>
      <c r="LLG155" s="129"/>
      <c r="LLH155" s="129"/>
      <c r="LLI155" s="129"/>
      <c r="LUI155" s="129"/>
      <c r="LUJ155" s="129"/>
      <c r="LUR155" s="129"/>
      <c r="LUS155" s="129"/>
      <c r="LUT155" s="129"/>
      <c r="LUU155" s="129"/>
      <c r="LUV155" s="129"/>
      <c r="LUW155" s="129"/>
      <c r="LUX155" s="129"/>
      <c r="LUY155" s="129"/>
      <c r="LUZ155" s="129"/>
      <c r="LVA155" s="129"/>
      <c r="LVB155" s="129"/>
      <c r="LVC155" s="129"/>
      <c r="LVD155" s="129"/>
      <c r="LVE155" s="129"/>
      <c r="MEE155" s="129"/>
      <c r="MEF155" s="129"/>
      <c r="MEN155" s="129"/>
      <c r="MEO155" s="129"/>
      <c r="MEP155" s="129"/>
      <c r="MEQ155" s="129"/>
      <c r="MER155" s="129"/>
      <c r="MES155" s="129"/>
      <c r="MET155" s="129"/>
      <c r="MEU155" s="129"/>
      <c r="MEV155" s="129"/>
      <c r="MEW155" s="129"/>
      <c r="MEX155" s="129"/>
      <c r="MEY155" s="129"/>
      <c r="MEZ155" s="129"/>
      <c r="MFA155" s="129"/>
      <c r="MOA155" s="129"/>
      <c r="MOB155" s="129"/>
      <c r="MOJ155" s="129"/>
      <c r="MOK155" s="129"/>
      <c r="MOL155" s="129"/>
      <c r="MOM155" s="129"/>
      <c r="MON155" s="129"/>
      <c r="MOO155" s="129"/>
      <c r="MOP155" s="129"/>
      <c r="MOQ155" s="129"/>
      <c r="MOR155" s="129"/>
      <c r="MOS155" s="129"/>
      <c r="MOT155" s="129"/>
      <c r="MOU155" s="129"/>
      <c r="MOV155" s="129"/>
      <c r="MOW155" s="129"/>
      <c r="MXW155" s="129"/>
      <c r="MXX155" s="129"/>
      <c r="MYF155" s="129"/>
      <c r="MYG155" s="129"/>
      <c r="MYH155" s="129"/>
      <c r="MYI155" s="129"/>
      <c r="MYJ155" s="129"/>
      <c r="MYK155" s="129"/>
      <c r="MYL155" s="129"/>
      <c r="MYM155" s="129"/>
      <c r="MYN155" s="129"/>
      <c r="MYO155" s="129"/>
      <c r="MYP155" s="129"/>
      <c r="MYQ155" s="129"/>
      <c r="MYR155" s="129"/>
      <c r="MYS155" s="129"/>
      <c r="NHS155" s="129"/>
      <c r="NHT155" s="129"/>
      <c r="NIB155" s="129"/>
      <c r="NIC155" s="129"/>
      <c r="NID155" s="129"/>
      <c r="NIE155" s="129"/>
      <c r="NIF155" s="129"/>
      <c r="NIG155" s="129"/>
      <c r="NIH155" s="129"/>
      <c r="NII155" s="129"/>
      <c r="NIJ155" s="129"/>
      <c r="NIK155" s="129"/>
      <c r="NIL155" s="129"/>
      <c r="NIM155" s="129"/>
      <c r="NIN155" s="129"/>
      <c r="NIO155" s="129"/>
      <c r="NRO155" s="129"/>
      <c r="NRP155" s="129"/>
      <c r="NRX155" s="129"/>
      <c r="NRY155" s="129"/>
      <c r="NRZ155" s="129"/>
      <c r="NSA155" s="129"/>
      <c r="NSB155" s="129"/>
      <c r="NSC155" s="129"/>
      <c r="NSD155" s="129"/>
      <c r="NSE155" s="129"/>
      <c r="NSF155" s="129"/>
      <c r="NSG155" s="129"/>
      <c r="NSH155" s="129"/>
      <c r="NSI155" s="129"/>
      <c r="NSJ155" s="129"/>
      <c r="NSK155" s="129"/>
      <c r="OBK155" s="129"/>
      <c r="OBL155" s="129"/>
      <c r="OBT155" s="129"/>
      <c r="OBU155" s="129"/>
      <c r="OBV155" s="129"/>
      <c r="OBW155" s="129"/>
      <c r="OBX155" s="129"/>
      <c r="OBY155" s="129"/>
      <c r="OBZ155" s="129"/>
      <c r="OCA155" s="129"/>
      <c r="OCB155" s="129"/>
      <c r="OCC155" s="129"/>
      <c r="OCD155" s="129"/>
      <c r="OCE155" s="129"/>
      <c r="OCF155" s="129"/>
      <c r="OCG155" s="129"/>
      <c r="OLG155" s="129"/>
      <c r="OLH155" s="129"/>
      <c r="OLP155" s="129"/>
      <c r="OLQ155" s="129"/>
      <c r="OLR155" s="129"/>
      <c r="OLS155" s="129"/>
      <c r="OLT155" s="129"/>
      <c r="OLU155" s="129"/>
      <c r="OLV155" s="129"/>
      <c r="OLW155" s="129"/>
      <c r="OLX155" s="129"/>
      <c r="OLY155" s="129"/>
      <c r="OLZ155" s="129"/>
      <c r="OMA155" s="129"/>
      <c r="OMB155" s="129"/>
      <c r="OMC155" s="129"/>
      <c r="OVC155" s="129"/>
      <c r="OVD155" s="129"/>
      <c r="OVL155" s="129"/>
      <c r="OVM155" s="129"/>
      <c r="OVN155" s="129"/>
      <c r="OVO155" s="129"/>
      <c r="OVP155" s="129"/>
      <c r="OVQ155" s="129"/>
      <c r="OVR155" s="129"/>
      <c r="OVS155" s="129"/>
      <c r="OVT155" s="129"/>
      <c r="OVU155" s="129"/>
      <c r="OVV155" s="129"/>
      <c r="OVW155" s="129"/>
      <c r="OVX155" s="129"/>
      <c r="OVY155" s="129"/>
      <c r="PEY155" s="129"/>
      <c r="PEZ155" s="129"/>
      <c r="PFH155" s="129"/>
      <c r="PFI155" s="129"/>
      <c r="PFJ155" s="129"/>
      <c r="PFK155" s="129"/>
      <c r="PFL155" s="129"/>
      <c r="PFM155" s="129"/>
      <c r="PFN155" s="129"/>
      <c r="PFO155" s="129"/>
      <c r="PFP155" s="129"/>
      <c r="PFQ155" s="129"/>
      <c r="PFR155" s="129"/>
      <c r="PFS155" s="129"/>
      <c r="PFT155" s="129"/>
      <c r="PFU155" s="129"/>
      <c r="POU155" s="129"/>
      <c r="POV155" s="129"/>
      <c r="PPD155" s="129"/>
      <c r="PPE155" s="129"/>
      <c r="PPF155" s="129"/>
      <c r="PPG155" s="129"/>
      <c r="PPH155" s="129"/>
      <c r="PPI155" s="129"/>
      <c r="PPJ155" s="129"/>
      <c r="PPK155" s="129"/>
      <c r="PPL155" s="129"/>
      <c r="PPM155" s="129"/>
      <c r="PPN155" s="129"/>
      <c r="PPO155" s="129"/>
      <c r="PPP155" s="129"/>
      <c r="PPQ155" s="129"/>
      <c r="PYQ155" s="129"/>
      <c r="PYR155" s="129"/>
      <c r="PYZ155" s="129"/>
      <c r="PZA155" s="129"/>
      <c r="PZB155" s="129"/>
      <c r="PZC155" s="129"/>
      <c r="PZD155" s="129"/>
      <c r="PZE155" s="129"/>
      <c r="PZF155" s="129"/>
      <c r="PZG155" s="129"/>
      <c r="PZH155" s="129"/>
      <c r="PZI155" s="129"/>
      <c r="PZJ155" s="129"/>
      <c r="PZK155" s="129"/>
      <c r="PZL155" s="129"/>
      <c r="PZM155" s="129"/>
      <c r="QIM155" s="129"/>
      <c r="QIN155" s="129"/>
      <c r="QIV155" s="129"/>
      <c r="QIW155" s="129"/>
      <c r="QIX155" s="129"/>
      <c r="QIY155" s="129"/>
      <c r="QIZ155" s="129"/>
      <c r="QJA155" s="129"/>
      <c r="QJB155" s="129"/>
      <c r="QJC155" s="129"/>
      <c r="QJD155" s="129"/>
      <c r="QJE155" s="129"/>
      <c r="QJF155" s="129"/>
      <c r="QJG155" s="129"/>
      <c r="QJH155" s="129"/>
      <c r="QJI155" s="129"/>
      <c r="QSI155" s="129"/>
      <c r="QSJ155" s="129"/>
      <c r="QSR155" s="129"/>
      <c r="QSS155" s="129"/>
      <c r="QST155" s="129"/>
      <c r="QSU155" s="129"/>
      <c r="QSV155" s="129"/>
      <c r="QSW155" s="129"/>
      <c r="QSX155" s="129"/>
      <c r="QSY155" s="129"/>
      <c r="QSZ155" s="129"/>
      <c r="QTA155" s="129"/>
      <c r="QTB155" s="129"/>
      <c r="QTC155" s="129"/>
      <c r="QTD155" s="129"/>
      <c r="QTE155" s="129"/>
      <c r="RCE155" s="129"/>
      <c r="RCF155" s="129"/>
      <c r="RCN155" s="129"/>
      <c r="RCO155" s="129"/>
      <c r="RCP155" s="129"/>
      <c r="RCQ155" s="129"/>
      <c r="RCR155" s="129"/>
      <c r="RCS155" s="129"/>
      <c r="RCT155" s="129"/>
      <c r="RCU155" s="129"/>
      <c r="RCV155" s="129"/>
      <c r="RCW155" s="129"/>
      <c r="RCX155" s="129"/>
      <c r="RCY155" s="129"/>
      <c r="RCZ155" s="129"/>
      <c r="RDA155" s="129"/>
      <c r="RMA155" s="129"/>
      <c r="RMB155" s="129"/>
      <c r="RMJ155" s="129"/>
      <c r="RMK155" s="129"/>
      <c r="RML155" s="129"/>
      <c r="RMM155" s="129"/>
      <c r="RMN155" s="129"/>
      <c r="RMO155" s="129"/>
      <c r="RMP155" s="129"/>
      <c r="RMQ155" s="129"/>
      <c r="RMR155" s="129"/>
      <c r="RMS155" s="129"/>
      <c r="RMT155" s="129"/>
      <c r="RMU155" s="129"/>
      <c r="RMV155" s="129"/>
      <c r="RMW155" s="129"/>
      <c r="RVW155" s="129"/>
      <c r="RVX155" s="129"/>
      <c r="RWF155" s="129"/>
      <c r="RWG155" s="129"/>
      <c r="RWH155" s="129"/>
      <c r="RWI155" s="129"/>
      <c r="RWJ155" s="129"/>
      <c r="RWK155" s="129"/>
      <c r="RWL155" s="129"/>
      <c r="RWM155" s="129"/>
      <c r="RWN155" s="129"/>
      <c r="RWO155" s="129"/>
      <c r="RWP155" s="129"/>
      <c r="RWQ155" s="129"/>
      <c r="RWR155" s="129"/>
      <c r="RWS155" s="129"/>
      <c r="SFS155" s="129"/>
      <c r="SFT155" s="129"/>
      <c r="SGB155" s="129"/>
      <c r="SGC155" s="129"/>
      <c r="SGD155" s="129"/>
      <c r="SGE155" s="129"/>
      <c r="SGF155" s="129"/>
      <c r="SGG155" s="129"/>
      <c r="SGH155" s="129"/>
      <c r="SGI155" s="129"/>
      <c r="SGJ155" s="129"/>
      <c r="SGK155" s="129"/>
      <c r="SGL155" s="129"/>
      <c r="SGM155" s="129"/>
      <c r="SGN155" s="129"/>
      <c r="SGO155" s="129"/>
      <c r="SPO155" s="129"/>
      <c r="SPP155" s="129"/>
      <c r="SPX155" s="129"/>
      <c r="SPY155" s="129"/>
      <c r="SPZ155" s="129"/>
      <c r="SQA155" s="129"/>
      <c r="SQB155" s="129"/>
      <c r="SQC155" s="129"/>
      <c r="SQD155" s="129"/>
      <c r="SQE155" s="129"/>
      <c r="SQF155" s="129"/>
      <c r="SQG155" s="129"/>
      <c r="SQH155" s="129"/>
      <c r="SQI155" s="129"/>
      <c r="SQJ155" s="129"/>
      <c r="SQK155" s="129"/>
      <c r="SZK155" s="129"/>
      <c r="SZL155" s="129"/>
      <c r="SZT155" s="129"/>
      <c r="SZU155" s="129"/>
      <c r="SZV155" s="129"/>
      <c r="SZW155" s="129"/>
      <c r="SZX155" s="129"/>
      <c r="SZY155" s="129"/>
      <c r="SZZ155" s="129"/>
      <c r="TAA155" s="129"/>
      <c r="TAB155" s="129"/>
      <c r="TAC155" s="129"/>
      <c r="TAD155" s="129"/>
      <c r="TAE155" s="129"/>
      <c r="TAF155" s="129"/>
      <c r="TAG155" s="129"/>
      <c r="TJG155" s="129"/>
      <c r="TJH155" s="129"/>
      <c r="TJP155" s="129"/>
      <c r="TJQ155" s="129"/>
      <c r="TJR155" s="129"/>
      <c r="TJS155" s="129"/>
      <c r="TJT155" s="129"/>
      <c r="TJU155" s="129"/>
      <c r="TJV155" s="129"/>
      <c r="TJW155" s="129"/>
      <c r="TJX155" s="129"/>
      <c r="TJY155" s="129"/>
      <c r="TJZ155" s="129"/>
      <c r="TKA155" s="129"/>
      <c r="TKB155" s="129"/>
      <c r="TKC155" s="129"/>
      <c r="TTC155" s="129"/>
      <c r="TTD155" s="129"/>
      <c r="TTL155" s="129"/>
      <c r="TTM155" s="129"/>
      <c r="TTN155" s="129"/>
      <c r="TTO155" s="129"/>
      <c r="TTP155" s="129"/>
      <c r="TTQ155" s="129"/>
      <c r="TTR155" s="129"/>
      <c r="TTS155" s="129"/>
      <c r="TTT155" s="129"/>
      <c r="TTU155" s="129"/>
      <c r="TTV155" s="129"/>
      <c r="TTW155" s="129"/>
      <c r="TTX155" s="129"/>
      <c r="TTY155" s="129"/>
      <c r="UCY155" s="129"/>
      <c r="UCZ155" s="129"/>
      <c r="UDH155" s="129"/>
      <c r="UDI155" s="129"/>
      <c r="UDJ155" s="129"/>
      <c r="UDK155" s="129"/>
      <c r="UDL155" s="129"/>
      <c r="UDM155" s="129"/>
      <c r="UDN155" s="129"/>
      <c r="UDO155" s="129"/>
      <c r="UDP155" s="129"/>
      <c r="UDQ155" s="129"/>
      <c r="UDR155" s="129"/>
      <c r="UDS155" s="129"/>
      <c r="UDT155" s="129"/>
      <c r="UDU155" s="129"/>
      <c r="UMU155" s="129"/>
      <c r="UMV155" s="129"/>
      <c r="UND155" s="129"/>
      <c r="UNE155" s="129"/>
      <c r="UNF155" s="129"/>
      <c r="UNG155" s="129"/>
      <c r="UNH155" s="129"/>
      <c r="UNI155" s="129"/>
      <c r="UNJ155" s="129"/>
      <c r="UNK155" s="129"/>
      <c r="UNL155" s="129"/>
      <c r="UNM155" s="129"/>
      <c r="UNN155" s="129"/>
      <c r="UNO155" s="129"/>
      <c r="UNP155" s="129"/>
      <c r="UNQ155" s="129"/>
      <c r="UWQ155" s="129"/>
      <c r="UWR155" s="129"/>
      <c r="UWZ155" s="129"/>
      <c r="UXA155" s="129"/>
      <c r="UXB155" s="129"/>
      <c r="UXC155" s="129"/>
      <c r="UXD155" s="129"/>
      <c r="UXE155" s="129"/>
      <c r="UXF155" s="129"/>
      <c r="UXG155" s="129"/>
      <c r="UXH155" s="129"/>
      <c r="UXI155" s="129"/>
      <c r="UXJ155" s="129"/>
      <c r="UXK155" s="129"/>
      <c r="UXL155" s="129"/>
      <c r="UXM155" s="129"/>
      <c r="VGM155" s="129"/>
      <c r="VGN155" s="129"/>
      <c r="VGV155" s="129"/>
      <c r="VGW155" s="129"/>
      <c r="VGX155" s="129"/>
      <c r="VGY155" s="129"/>
      <c r="VGZ155" s="129"/>
      <c r="VHA155" s="129"/>
      <c r="VHB155" s="129"/>
      <c r="VHC155" s="129"/>
      <c r="VHD155" s="129"/>
      <c r="VHE155" s="129"/>
      <c r="VHF155" s="129"/>
      <c r="VHG155" s="129"/>
      <c r="VHH155" s="129"/>
      <c r="VHI155" s="129"/>
      <c r="VQI155" s="129"/>
      <c r="VQJ155" s="129"/>
      <c r="VQR155" s="129"/>
      <c r="VQS155" s="129"/>
      <c r="VQT155" s="129"/>
      <c r="VQU155" s="129"/>
      <c r="VQV155" s="129"/>
      <c r="VQW155" s="129"/>
      <c r="VQX155" s="129"/>
      <c r="VQY155" s="129"/>
      <c r="VQZ155" s="129"/>
      <c r="VRA155" s="129"/>
      <c r="VRB155" s="129"/>
      <c r="VRC155" s="129"/>
      <c r="VRD155" s="129"/>
      <c r="VRE155" s="129"/>
      <c r="WAE155" s="129"/>
      <c r="WAF155" s="129"/>
      <c r="WAN155" s="129"/>
      <c r="WAO155" s="129"/>
      <c r="WAP155" s="129"/>
      <c r="WAQ155" s="129"/>
      <c r="WAR155" s="129"/>
      <c r="WAS155" s="129"/>
      <c r="WAT155" s="129"/>
      <c r="WAU155" s="129"/>
      <c r="WAV155" s="129"/>
      <c r="WAW155" s="129"/>
      <c r="WAX155" s="129"/>
      <c r="WAY155" s="129"/>
      <c r="WAZ155" s="129"/>
      <c r="WBA155" s="129"/>
      <c r="WKA155" s="129"/>
      <c r="WKB155" s="129"/>
      <c r="WKJ155" s="129"/>
      <c r="WKK155" s="129"/>
      <c r="WKL155" s="129"/>
      <c r="WKM155" s="129"/>
      <c r="WKN155" s="129"/>
      <c r="WKO155" s="129"/>
      <c r="WKP155" s="129"/>
      <c r="WKQ155" s="129"/>
      <c r="WKR155" s="129"/>
      <c r="WKS155" s="129"/>
      <c r="WKT155" s="129"/>
      <c r="WKU155" s="129"/>
      <c r="WKV155" s="129"/>
      <c r="WKW155" s="129"/>
      <c r="WTW155" s="129"/>
      <c r="WTX155" s="129"/>
      <c r="WUF155" s="129"/>
      <c r="WUG155" s="129"/>
      <c r="WUH155" s="129"/>
      <c r="WUI155" s="129"/>
      <c r="WUJ155" s="129"/>
      <c r="WUK155" s="129"/>
      <c r="WUL155" s="129"/>
      <c r="WUM155" s="129"/>
      <c r="WUN155" s="129"/>
      <c r="WUO155" s="129"/>
      <c r="WUP155" s="129"/>
      <c r="WUQ155" s="129"/>
      <c r="WUR155" s="129"/>
      <c r="WUS155" s="129"/>
    </row>
    <row r="156" spans="1:1009 1243:2033 2267:3057 3291:4081 4315:5105 5339:6129 6363:7153 7387:8177 8411:9201 9435:10225 10459:11249 11483:12273 12507:13297 13531:14321 14555:15345 15579:16113" s="120" customFormat="1" ht="47.25" outlineLevel="1">
      <c r="A156" s="240"/>
      <c r="B156" s="273" t="s">
        <v>461</v>
      </c>
      <c r="C156" s="248"/>
      <c r="D156" s="258">
        <v>1917.232</v>
      </c>
      <c r="E156" s="257">
        <v>1917.232</v>
      </c>
      <c r="F156" s="258">
        <v>0</v>
      </c>
      <c r="G156" s="245">
        <v>0</v>
      </c>
      <c r="H156" s="229">
        <f t="shared" si="7"/>
        <v>0</v>
      </c>
      <c r="I156" s="298"/>
      <c r="J156" s="298"/>
      <c r="K156" s="298"/>
      <c r="L156" s="254"/>
      <c r="M156" s="297"/>
      <c r="HK156" s="129"/>
      <c r="HL156" s="129"/>
      <c r="HT156" s="129"/>
      <c r="HU156" s="129"/>
      <c r="HV156" s="129"/>
      <c r="HW156" s="129"/>
      <c r="HX156" s="129"/>
      <c r="HY156" s="129"/>
      <c r="HZ156" s="129"/>
      <c r="IA156" s="129"/>
      <c r="IB156" s="129"/>
      <c r="IC156" s="129"/>
      <c r="ID156" s="129"/>
      <c r="IE156" s="129"/>
      <c r="IF156" s="129"/>
      <c r="IG156" s="129"/>
      <c r="RG156" s="129"/>
      <c r="RH156" s="129"/>
      <c r="RP156" s="129"/>
      <c r="RQ156" s="129"/>
      <c r="RR156" s="129"/>
      <c r="RS156" s="129"/>
      <c r="RT156" s="129"/>
      <c r="RU156" s="129"/>
      <c r="RV156" s="129"/>
      <c r="RW156" s="129"/>
      <c r="RX156" s="129"/>
      <c r="RY156" s="129"/>
      <c r="RZ156" s="129"/>
      <c r="SA156" s="129"/>
      <c r="SB156" s="129"/>
      <c r="SC156" s="129"/>
      <c r="ABC156" s="129"/>
      <c r="ABD156" s="129"/>
      <c r="ABL156" s="129"/>
      <c r="ABM156" s="129"/>
      <c r="ABN156" s="129"/>
      <c r="ABO156" s="129"/>
      <c r="ABP156" s="129"/>
      <c r="ABQ156" s="129"/>
      <c r="ABR156" s="129"/>
      <c r="ABS156" s="129"/>
      <c r="ABT156" s="129"/>
      <c r="ABU156" s="129"/>
      <c r="ABV156" s="129"/>
      <c r="ABW156" s="129"/>
      <c r="ABX156" s="129"/>
      <c r="ABY156" s="129"/>
      <c r="AKY156" s="129"/>
      <c r="AKZ156" s="129"/>
      <c r="ALH156" s="129"/>
      <c r="ALI156" s="129"/>
      <c r="ALJ156" s="129"/>
      <c r="ALK156" s="129"/>
      <c r="ALL156" s="129"/>
      <c r="ALM156" s="129"/>
      <c r="ALN156" s="129"/>
      <c r="ALO156" s="129"/>
      <c r="ALP156" s="129"/>
      <c r="ALQ156" s="129"/>
      <c r="ALR156" s="129"/>
      <c r="ALS156" s="129"/>
      <c r="ALT156" s="129"/>
      <c r="ALU156" s="129"/>
      <c r="AUU156" s="129"/>
      <c r="AUV156" s="129"/>
      <c r="AVD156" s="129"/>
      <c r="AVE156" s="129"/>
      <c r="AVF156" s="129"/>
      <c r="AVG156" s="129"/>
      <c r="AVH156" s="129"/>
      <c r="AVI156" s="129"/>
      <c r="AVJ156" s="129"/>
      <c r="AVK156" s="129"/>
      <c r="AVL156" s="129"/>
      <c r="AVM156" s="129"/>
      <c r="AVN156" s="129"/>
      <c r="AVO156" s="129"/>
      <c r="AVP156" s="129"/>
      <c r="AVQ156" s="129"/>
      <c r="BEQ156" s="129"/>
      <c r="BER156" s="129"/>
      <c r="BEZ156" s="129"/>
      <c r="BFA156" s="129"/>
      <c r="BFB156" s="129"/>
      <c r="BFC156" s="129"/>
      <c r="BFD156" s="129"/>
      <c r="BFE156" s="129"/>
      <c r="BFF156" s="129"/>
      <c r="BFG156" s="129"/>
      <c r="BFH156" s="129"/>
      <c r="BFI156" s="129"/>
      <c r="BFJ156" s="129"/>
      <c r="BFK156" s="129"/>
      <c r="BFL156" s="129"/>
      <c r="BFM156" s="129"/>
      <c r="BOM156" s="129"/>
      <c r="BON156" s="129"/>
      <c r="BOV156" s="129"/>
      <c r="BOW156" s="129"/>
      <c r="BOX156" s="129"/>
      <c r="BOY156" s="129"/>
      <c r="BOZ156" s="129"/>
      <c r="BPA156" s="129"/>
      <c r="BPB156" s="129"/>
      <c r="BPC156" s="129"/>
      <c r="BPD156" s="129"/>
      <c r="BPE156" s="129"/>
      <c r="BPF156" s="129"/>
      <c r="BPG156" s="129"/>
      <c r="BPH156" s="129"/>
      <c r="BPI156" s="129"/>
      <c r="BYI156" s="129"/>
      <c r="BYJ156" s="129"/>
      <c r="BYR156" s="129"/>
      <c r="BYS156" s="129"/>
      <c r="BYT156" s="129"/>
      <c r="BYU156" s="129"/>
      <c r="BYV156" s="129"/>
      <c r="BYW156" s="129"/>
      <c r="BYX156" s="129"/>
      <c r="BYY156" s="129"/>
      <c r="BYZ156" s="129"/>
      <c r="BZA156" s="129"/>
      <c r="BZB156" s="129"/>
      <c r="BZC156" s="129"/>
      <c r="BZD156" s="129"/>
      <c r="BZE156" s="129"/>
      <c r="CIE156" s="129"/>
      <c r="CIF156" s="129"/>
      <c r="CIN156" s="129"/>
      <c r="CIO156" s="129"/>
      <c r="CIP156" s="129"/>
      <c r="CIQ156" s="129"/>
      <c r="CIR156" s="129"/>
      <c r="CIS156" s="129"/>
      <c r="CIT156" s="129"/>
      <c r="CIU156" s="129"/>
      <c r="CIV156" s="129"/>
      <c r="CIW156" s="129"/>
      <c r="CIX156" s="129"/>
      <c r="CIY156" s="129"/>
      <c r="CIZ156" s="129"/>
      <c r="CJA156" s="129"/>
      <c r="CSA156" s="129"/>
      <c r="CSB156" s="129"/>
      <c r="CSJ156" s="129"/>
      <c r="CSK156" s="129"/>
      <c r="CSL156" s="129"/>
      <c r="CSM156" s="129"/>
      <c r="CSN156" s="129"/>
      <c r="CSO156" s="129"/>
      <c r="CSP156" s="129"/>
      <c r="CSQ156" s="129"/>
      <c r="CSR156" s="129"/>
      <c r="CSS156" s="129"/>
      <c r="CST156" s="129"/>
      <c r="CSU156" s="129"/>
      <c r="CSV156" s="129"/>
      <c r="CSW156" s="129"/>
      <c r="DBW156" s="129"/>
      <c r="DBX156" s="129"/>
      <c r="DCF156" s="129"/>
      <c r="DCG156" s="129"/>
      <c r="DCH156" s="129"/>
      <c r="DCI156" s="129"/>
      <c r="DCJ156" s="129"/>
      <c r="DCK156" s="129"/>
      <c r="DCL156" s="129"/>
      <c r="DCM156" s="129"/>
      <c r="DCN156" s="129"/>
      <c r="DCO156" s="129"/>
      <c r="DCP156" s="129"/>
      <c r="DCQ156" s="129"/>
      <c r="DCR156" s="129"/>
      <c r="DCS156" s="129"/>
      <c r="DLS156" s="129"/>
      <c r="DLT156" s="129"/>
      <c r="DMB156" s="129"/>
      <c r="DMC156" s="129"/>
      <c r="DMD156" s="129"/>
      <c r="DME156" s="129"/>
      <c r="DMF156" s="129"/>
      <c r="DMG156" s="129"/>
      <c r="DMH156" s="129"/>
      <c r="DMI156" s="129"/>
      <c r="DMJ156" s="129"/>
      <c r="DMK156" s="129"/>
      <c r="DML156" s="129"/>
      <c r="DMM156" s="129"/>
      <c r="DMN156" s="129"/>
      <c r="DMO156" s="129"/>
      <c r="DVO156" s="129"/>
      <c r="DVP156" s="129"/>
      <c r="DVX156" s="129"/>
      <c r="DVY156" s="129"/>
      <c r="DVZ156" s="129"/>
      <c r="DWA156" s="129"/>
      <c r="DWB156" s="129"/>
      <c r="DWC156" s="129"/>
      <c r="DWD156" s="129"/>
      <c r="DWE156" s="129"/>
      <c r="DWF156" s="129"/>
      <c r="DWG156" s="129"/>
      <c r="DWH156" s="129"/>
      <c r="DWI156" s="129"/>
      <c r="DWJ156" s="129"/>
      <c r="DWK156" s="129"/>
      <c r="EFK156" s="129"/>
      <c r="EFL156" s="129"/>
      <c r="EFT156" s="129"/>
      <c r="EFU156" s="129"/>
      <c r="EFV156" s="129"/>
      <c r="EFW156" s="129"/>
      <c r="EFX156" s="129"/>
      <c r="EFY156" s="129"/>
      <c r="EFZ156" s="129"/>
      <c r="EGA156" s="129"/>
      <c r="EGB156" s="129"/>
      <c r="EGC156" s="129"/>
      <c r="EGD156" s="129"/>
      <c r="EGE156" s="129"/>
      <c r="EGF156" s="129"/>
      <c r="EGG156" s="129"/>
      <c r="EPG156" s="129"/>
      <c r="EPH156" s="129"/>
      <c r="EPP156" s="129"/>
      <c r="EPQ156" s="129"/>
      <c r="EPR156" s="129"/>
      <c r="EPS156" s="129"/>
      <c r="EPT156" s="129"/>
      <c r="EPU156" s="129"/>
      <c r="EPV156" s="129"/>
      <c r="EPW156" s="129"/>
      <c r="EPX156" s="129"/>
      <c r="EPY156" s="129"/>
      <c r="EPZ156" s="129"/>
      <c r="EQA156" s="129"/>
      <c r="EQB156" s="129"/>
      <c r="EQC156" s="129"/>
      <c r="EZC156" s="129"/>
      <c r="EZD156" s="129"/>
      <c r="EZL156" s="129"/>
      <c r="EZM156" s="129"/>
      <c r="EZN156" s="129"/>
      <c r="EZO156" s="129"/>
      <c r="EZP156" s="129"/>
      <c r="EZQ156" s="129"/>
      <c r="EZR156" s="129"/>
      <c r="EZS156" s="129"/>
      <c r="EZT156" s="129"/>
      <c r="EZU156" s="129"/>
      <c r="EZV156" s="129"/>
      <c r="EZW156" s="129"/>
      <c r="EZX156" s="129"/>
      <c r="EZY156" s="129"/>
      <c r="FIY156" s="129"/>
      <c r="FIZ156" s="129"/>
      <c r="FJH156" s="129"/>
      <c r="FJI156" s="129"/>
      <c r="FJJ156" s="129"/>
      <c r="FJK156" s="129"/>
      <c r="FJL156" s="129"/>
      <c r="FJM156" s="129"/>
      <c r="FJN156" s="129"/>
      <c r="FJO156" s="129"/>
      <c r="FJP156" s="129"/>
      <c r="FJQ156" s="129"/>
      <c r="FJR156" s="129"/>
      <c r="FJS156" s="129"/>
      <c r="FJT156" s="129"/>
      <c r="FJU156" s="129"/>
      <c r="FSU156" s="129"/>
      <c r="FSV156" s="129"/>
      <c r="FTD156" s="129"/>
      <c r="FTE156" s="129"/>
      <c r="FTF156" s="129"/>
      <c r="FTG156" s="129"/>
      <c r="FTH156" s="129"/>
      <c r="FTI156" s="129"/>
      <c r="FTJ156" s="129"/>
      <c r="FTK156" s="129"/>
      <c r="FTL156" s="129"/>
      <c r="FTM156" s="129"/>
      <c r="FTN156" s="129"/>
      <c r="FTO156" s="129"/>
      <c r="FTP156" s="129"/>
      <c r="FTQ156" s="129"/>
      <c r="GCQ156" s="129"/>
      <c r="GCR156" s="129"/>
      <c r="GCZ156" s="129"/>
      <c r="GDA156" s="129"/>
      <c r="GDB156" s="129"/>
      <c r="GDC156" s="129"/>
      <c r="GDD156" s="129"/>
      <c r="GDE156" s="129"/>
      <c r="GDF156" s="129"/>
      <c r="GDG156" s="129"/>
      <c r="GDH156" s="129"/>
      <c r="GDI156" s="129"/>
      <c r="GDJ156" s="129"/>
      <c r="GDK156" s="129"/>
      <c r="GDL156" s="129"/>
      <c r="GDM156" s="129"/>
      <c r="GMM156" s="129"/>
      <c r="GMN156" s="129"/>
      <c r="GMV156" s="129"/>
      <c r="GMW156" s="129"/>
      <c r="GMX156" s="129"/>
      <c r="GMY156" s="129"/>
      <c r="GMZ156" s="129"/>
      <c r="GNA156" s="129"/>
      <c r="GNB156" s="129"/>
      <c r="GNC156" s="129"/>
      <c r="GND156" s="129"/>
      <c r="GNE156" s="129"/>
      <c r="GNF156" s="129"/>
      <c r="GNG156" s="129"/>
      <c r="GNH156" s="129"/>
      <c r="GNI156" s="129"/>
      <c r="GWI156" s="129"/>
      <c r="GWJ156" s="129"/>
      <c r="GWR156" s="129"/>
      <c r="GWS156" s="129"/>
      <c r="GWT156" s="129"/>
      <c r="GWU156" s="129"/>
      <c r="GWV156" s="129"/>
      <c r="GWW156" s="129"/>
      <c r="GWX156" s="129"/>
      <c r="GWY156" s="129"/>
      <c r="GWZ156" s="129"/>
      <c r="GXA156" s="129"/>
      <c r="GXB156" s="129"/>
      <c r="GXC156" s="129"/>
      <c r="GXD156" s="129"/>
      <c r="GXE156" s="129"/>
      <c r="HGE156" s="129"/>
      <c r="HGF156" s="129"/>
      <c r="HGN156" s="129"/>
      <c r="HGO156" s="129"/>
      <c r="HGP156" s="129"/>
      <c r="HGQ156" s="129"/>
      <c r="HGR156" s="129"/>
      <c r="HGS156" s="129"/>
      <c r="HGT156" s="129"/>
      <c r="HGU156" s="129"/>
      <c r="HGV156" s="129"/>
      <c r="HGW156" s="129"/>
      <c r="HGX156" s="129"/>
      <c r="HGY156" s="129"/>
      <c r="HGZ156" s="129"/>
      <c r="HHA156" s="129"/>
      <c r="HQA156" s="129"/>
      <c r="HQB156" s="129"/>
      <c r="HQJ156" s="129"/>
      <c r="HQK156" s="129"/>
      <c r="HQL156" s="129"/>
      <c r="HQM156" s="129"/>
      <c r="HQN156" s="129"/>
      <c r="HQO156" s="129"/>
      <c r="HQP156" s="129"/>
      <c r="HQQ156" s="129"/>
      <c r="HQR156" s="129"/>
      <c r="HQS156" s="129"/>
      <c r="HQT156" s="129"/>
      <c r="HQU156" s="129"/>
      <c r="HQV156" s="129"/>
      <c r="HQW156" s="129"/>
      <c r="HZW156" s="129"/>
      <c r="HZX156" s="129"/>
      <c r="IAF156" s="129"/>
      <c r="IAG156" s="129"/>
      <c r="IAH156" s="129"/>
      <c r="IAI156" s="129"/>
      <c r="IAJ156" s="129"/>
      <c r="IAK156" s="129"/>
      <c r="IAL156" s="129"/>
      <c r="IAM156" s="129"/>
      <c r="IAN156" s="129"/>
      <c r="IAO156" s="129"/>
      <c r="IAP156" s="129"/>
      <c r="IAQ156" s="129"/>
      <c r="IAR156" s="129"/>
      <c r="IAS156" s="129"/>
      <c r="IJS156" s="129"/>
      <c r="IJT156" s="129"/>
      <c r="IKB156" s="129"/>
      <c r="IKC156" s="129"/>
      <c r="IKD156" s="129"/>
      <c r="IKE156" s="129"/>
      <c r="IKF156" s="129"/>
      <c r="IKG156" s="129"/>
      <c r="IKH156" s="129"/>
      <c r="IKI156" s="129"/>
      <c r="IKJ156" s="129"/>
      <c r="IKK156" s="129"/>
      <c r="IKL156" s="129"/>
      <c r="IKM156" s="129"/>
      <c r="IKN156" s="129"/>
      <c r="IKO156" s="129"/>
      <c r="ITO156" s="129"/>
      <c r="ITP156" s="129"/>
      <c r="ITX156" s="129"/>
      <c r="ITY156" s="129"/>
      <c r="ITZ156" s="129"/>
      <c r="IUA156" s="129"/>
      <c r="IUB156" s="129"/>
      <c r="IUC156" s="129"/>
      <c r="IUD156" s="129"/>
      <c r="IUE156" s="129"/>
      <c r="IUF156" s="129"/>
      <c r="IUG156" s="129"/>
      <c r="IUH156" s="129"/>
      <c r="IUI156" s="129"/>
      <c r="IUJ156" s="129"/>
      <c r="IUK156" s="129"/>
      <c r="JDK156" s="129"/>
      <c r="JDL156" s="129"/>
      <c r="JDT156" s="129"/>
      <c r="JDU156" s="129"/>
      <c r="JDV156" s="129"/>
      <c r="JDW156" s="129"/>
      <c r="JDX156" s="129"/>
      <c r="JDY156" s="129"/>
      <c r="JDZ156" s="129"/>
      <c r="JEA156" s="129"/>
      <c r="JEB156" s="129"/>
      <c r="JEC156" s="129"/>
      <c r="JED156" s="129"/>
      <c r="JEE156" s="129"/>
      <c r="JEF156" s="129"/>
      <c r="JEG156" s="129"/>
      <c r="JNG156" s="129"/>
      <c r="JNH156" s="129"/>
      <c r="JNP156" s="129"/>
      <c r="JNQ156" s="129"/>
      <c r="JNR156" s="129"/>
      <c r="JNS156" s="129"/>
      <c r="JNT156" s="129"/>
      <c r="JNU156" s="129"/>
      <c r="JNV156" s="129"/>
      <c r="JNW156" s="129"/>
      <c r="JNX156" s="129"/>
      <c r="JNY156" s="129"/>
      <c r="JNZ156" s="129"/>
      <c r="JOA156" s="129"/>
      <c r="JOB156" s="129"/>
      <c r="JOC156" s="129"/>
      <c r="JXC156" s="129"/>
      <c r="JXD156" s="129"/>
      <c r="JXL156" s="129"/>
      <c r="JXM156" s="129"/>
      <c r="JXN156" s="129"/>
      <c r="JXO156" s="129"/>
      <c r="JXP156" s="129"/>
      <c r="JXQ156" s="129"/>
      <c r="JXR156" s="129"/>
      <c r="JXS156" s="129"/>
      <c r="JXT156" s="129"/>
      <c r="JXU156" s="129"/>
      <c r="JXV156" s="129"/>
      <c r="JXW156" s="129"/>
      <c r="JXX156" s="129"/>
      <c r="JXY156" s="129"/>
      <c r="KGY156" s="129"/>
      <c r="KGZ156" s="129"/>
      <c r="KHH156" s="129"/>
      <c r="KHI156" s="129"/>
      <c r="KHJ156" s="129"/>
      <c r="KHK156" s="129"/>
      <c r="KHL156" s="129"/>
      <c r="KHM156" s="129"/>
      <c r="KHN156" s="129"/>
      <c r="KHO156" s="129"/>
      <c r="KHP156" s="129"/>
      <c r="KHQ156" s="129"/>
      <c r="KHR156" s="129"/>
      <c r="KHS156" s="129"/>
      <c r="KHT156" s="129"/>
      <c r="KHU156" s="129"/>
      <c r="KQU156" s="129"/>
      <c r="KQV156" s="129"/>
      <c r="KRD156" s="129"/>
      <c r="KRE156" s="129"/>
      <c r="KRF156" s="129"/>
      <c r="KRG156" s="129"/>
      <c r="KRH156" s="129"/>
      <c r="KRI156" s="129"/>
      <c r="KRJ156" s="129"/>
      <c r="KRK156" s="129"/>
      <c r="KRL156" s="129"/>
      <c r="KRM156" s="129"/>
      <c r="KRN156" s="129"/>
      <c r="KRO156" s="129"/>
      <c r="KRP156" s="129"/>
      <c r="KRQ156" s="129"/>
      <c r="LAQ156" s="129"/>
      <c r="LAR156" s="129"/>
      <c r="LAZ156" s="129"/>
      <c r="LBA156" s="129"/>
      <c r="LBB156" s="129"/>
      <c r="LBC156" s="129"/>
      <c r="LBD156" s="129"/>
      <c r="LBE156" s="129"/>
      <c r="LBF156" s="129"/>
      <c r="LBG156" s="129"/>
      <c r="LBH156" s="129"/>
      <c r="LBI156" s="129"/>
      <c r="LBJ156" s="129"/>
      <c r="LBK156" s="129"/>
      <c r="LBL156" s="129"/>
      <c r="LBM156" s="129"/>
      <c r="LKM156" s="129"/>
      <c r="LKN156" s="129"/>
      <c r="LKV156" s="129"/>
      <c r="LKW156" s="129"/>
      <c r="LKX156" s="129"/>
      <c r="LKY156" s="129"/>
      <c r="LKZ156" s="129"/>
      <c r="LLA156" s="129"/>
      <c r="LLB156" s="129"/>
      <c r="LLC156" s="129"/>
      <c r="LLD156" s="129"/>
      <c r="LLE156" s="129"/>
      <c r="LLF156" s="129"/>
      <c r="LLG156" s="129"/>
      <c r="LLH156" s="129"/>
      <c r="LLI156" s="129"/>
      <c r="LUI156" s="129"/>
      <c r="LUJ156" s="129"/>
      <c r="LUR156" s="129"/>
      <c r="LUS156" s="129"/>
      <c r="LUT156" s="129"/>
      <c r="LUU156" s="129"/>
      <c r="LUV156" s="129"/>
      <c r="LUW156" s="129"/>
      <c r="LUX156" s="129"/>
      <c r="LUY156" s="129"/>
      <c r="LUZ156" s="129"/>
      <c r="LVA156" s="129"/>
      <c r="LVB156" s="129"/>
      <c r="LVC156" s="129"/>
      <c r="LVD156" s="129"/>
      <c r="LVE156" s="129"/>
      <c r="MEE156" s="129"/>
      <c r="MEF156" s="129"/>
      <c r="MEN156" s="129"/>
      <c r="MEO156" s="129"/>
      <c r="MEP156" s="129"/>
      <c r="MEQ156" s="129"/>
      <c r="MER156" s="129"/>
      <c r="MES156" s="129"/>
      <c r="MET156" s="129"/>
      <c r="MEU156" s="129"/>
      <c r="MEV156" s="129"/>
      <c r="MEW156" s="129"/>
      <c r="MEX156" s="129"/>
      <c r="MEY156" s="129"/>
      <c r="MEZ156" s="129"/>
      <c r="MFA156" s="129"/>
      <c r="MOA156" s="129"/>
      <c r="MOB156" s="129"/>
      <c r="MOJ156" s="129"/>
      <c r="MOK156" s="129"/>
      <c r="MOL156" s="129"/>
      <c r="MOM156" s="129"/>
      <c r="MON156" s="129"/>
      <c r="MOO156" s="129"/>
      <c r="MOP156" s="129"/>
      <c r="MOQ156" s="129"/>
      <c r="MOR156" s="129"/>
      <c r="MOS156" s="129"/>
      <c r="MOT156" s="129"/>
      <c r="MOU156" s="129"/>
      <c r="MOV156" s="129"/>
      <c r="MOW156" s="129"/>
      <c r="MXW156" s="129"/>
      <c r="MXX156" s="129"/>
      <c r="MYF156" s="129"/>
      <c r="MYG156" s="129"/>
      <c r="MYH156" s="129"/>
      <c r="MYI156" s="129"/>
      <c r="MYJ156" s="129"/>
      <c r="MYK156" s="129"/>
      <c r="MYL156" s="129"/>
      <c r="MYM156" s="129"/>
      <c r="MYN156" s="129"/>
      <c r="MYO156" s="129"/>
      <c r="MYP156" s="129"/>
      <c r="MYQ156" s="129"/>
      <c r="MYR156" s="129"/>
      <c r="MYS156" s="129"/>
      <c r="NHS156" s="129"/>
      <c r="NHT156" s="129"/>
      <c r="NIB156" s="129"/>
      <c r="NIC156" s="129"/>
      <c r="NID156" s="129"/>
      <c r="NIE156" s="129"/>
      <c r="NIF156" s="129"/>
      <c r="NIG156" s="129"/>
      <c r="NIH156" s="129"/>
      <c r="NII156" s="129"/>
      <c r="NIJ156" s="129"/>
      <c r="NIK156" s="129"/>
      <c r="NIL156" s="129"/>
      <c r="NIM156" s="129"/>
      <c r="NIN156" s="129"/>
      <c r="NIO156" s="129"/>
      <c r="NRO156" s="129"/>
      <c r="NRP156" s="129"/>
      <c r="NRX156" s="129"/>
      <c r="NRY156" s="129"/>
      <c r="NRZ156" s="129"/>
      <c r="NSA156" s="129"/>
      <c r="NSB156" s="129"/>
      <c r="NSC156" s="129"/>
      <c r="NSD156" s="129"/>
      <c r="NSE156" s="129"/>
      <c r="NSF156" s="129"/>
      <c r="NSG156" s="129"/>
      <c r="NSH156" s="129"/>
      <c r="NSI156" s="129"/>
      <c r="NSJ156" s="129"/>
      <c r="NSK156" s="129"/>
      <c r="OBK156" s="129"/>
      <c r="OBL156" s="129"/>
      <c r="OBT156" s="129"/>
      <c r="OBU156" s="129"/>
      <c r="OBV156" s="129"/>
      <c r="OBW156" s="129"/>
      <c r="OBX156" s="129"/>
      <c r="OBY156" s="129"/>
      <c r="OBZ156" s="129"/>
      <c r="OCA156" s="129"/>
      <c r="OCB156" s="129"/>
      <c r="OCC156" s="129"/>
      <c r="OCD156" s="129"/>
      <c r="OCE156" s="129"/>
      <c r="OCF156" s="129"/>
      <c r="OCG156" s="129"/>
      <c r="OLG156" s="129"/>
      <c r="OLH156" s="129"/>
      <c r="OLP156" s="129"/>
      <c r="OLQ156" s="129"/>
      <c r="OLR156" s="129"/>
      <c r="OLS156" s="129"/>
      <c r="OLT156" s="129"/>
      <c r="OLU156" s="129"/>
      <c r="OLV156" s="129"/>
      <c r="OLW156" s="129"/>
      <c r="OLX156" s="129"/>
      <c r="OLY156" s="129"/>
      <c r="OLZ156" s="129"/>
      <c r="OMA156" s="129"/>
      <c r="OMB156" s="129"/>
      <c r="OMC156" s="129"/>
      <c r="OVC156" s="129"/>
      <c r="OVD156" s="129"/>
      <c r="OVL156" s="129"/>
      <c r="OVM156" s="129"/>
      <c r="OVN156" s="129"/>
      <c r="OVO156" s="129"/>
      <c r="OVP156" s="129"/>
      <c r="OVQ156" s="129"/>
      <c r="OVR156" s="129"/>
      <c r="OVS156" s="129"/>
      <c r="OVT156" s="129"/>
      <c r="OVU156" s="129"/>
      <c r="OVV156" s="129"/>
      <c r="OVW156" s="129"/>
      <c r="OVX156" s="129"/>
      <c r="OVY156" s="129"/>
      <c r="PEY156" s="129"/>
      <c r="PEZ156" s="129"/>
      <c r="PFH156" s="129"/>
      <c r="PFI156" s="129"/>
      <c r="PFJ156" s="129"/>
      <c r="PFK156" s="129"/>
      <c r="PFL156" s="129"/>
      <c r="PFM156" s="129"/>
      <c r="PFN156" s="129"/>
      <c r="PFO156" s="129"/>
      <c r="PFP156" s="129"/>
      <c r="PFQ156" s="129"/>
      <c r="PFR156" s="129"/>
      <c r="PFS156" s="129"/>
      <c r="PFT156" s="129"/>
      <c r="PFU156" s="129"/>
      <c r="POU156" s="129"/>
      <c r="POV156" s="129"/>
      <c r="PPD156" s="129"/>
      <c r="PPE156" s="129"/>
      <c r="PPF156" s="129"/>
      <c r="PPG156" s="129"/>
      <c r="PPH156" s="129"/>
      <c r="PPI156" s="129"/>
      <c r="PPJ156" s="129"/>
      <c r="PPK156" s="129"/>
      <c r="PPL156" s="129"/>
      <c r="PPM156" s="129"/>
      <c r="PPN156" s="129"/>
      <c r="PPO156" s="129"/>
      <c r="PPP156" s="129"/>
      <c r="PPQ156" s="129"/>
      <c r="PYQ156" s="129"/>
      <c r="PYR156" s="129"/>
      <c r="PYZ156" s="129"/>
      <c r="PZA156" s="129"/>
      <c r="PZB156" s="129"/>
      <c r="PZC156" s="129"/>
      <c r="PZD156" s="129"/>
      <c r="PZE156" s="129"/>
      <c r="PZF156" s="129"/>
      <c r="PZG156" s="129"/>
      <c r="PZH156" s="129"/>
      <c r="PZI156" s="129"/>
      <c r="PZJ156" s="129"/>
      <c r="PZK156" s="129"/>
      <c r="PZL156" s="129"/>
      <c r="PZM156" s="129"/>
      <c r="QIM156" s="129"/>
      <c r="QIN156" s="129"/>
      <c r="QIV156" s="129"/>
      <c r="QIW156" s="129"/>
      <c r="QIX156" s="129"/>
      <c r="QIY156" s="129"/>
      <c r="QIZ156" s="129"/>
      <c r="QJA156" s="129"/>
      <c r="QJB156" s="129"/>
      <c r="QJC156" s="129"/>
      <c r="QJD156" s="129"/>
      <c r="QJE156" s="129"/>
      <c r="QJF156" s="129"/>
      <c r="QJG156" s="129"/>
      <c r="QJH156" s="129"/>
      <c r="QJI156" s="129"/>
      <c r="QSI156" s="129"/>
      <c r="QSJ156" s="129"/>
      <c r="QSR156" s="129"/>
      <c r="QSS156" s="129"/>
      <c r="QST156" s="129"/>
      <c r="QSU156" s="129"/>
      <c r="QSV156" s="129"/>
      <c r="QSW156" s="129"/>
      <c r="QSX156" s="129"/>
      <c r="QSY156" s="129"/>
      <c r="QSZ156" s="129"/>
      <c r="QTA156" s="129"/>
      <c r="QTB156" s="129"/>
      <c r="QTC156" s="129"/>
      <c r="QTD156" s="129"/>
      <c r="QTE156" s="129"/>
      <c r="RCE156" s="129"/>
      <c r="RCF156" s="129"/>
      <c r="RCN156" s="129"/>
      <c r="RCO156" s="129"/>
      <c r="RCP156" s="129"/>
      <c r="RCQ156" s="129"/>
      <c r="RCR156" s="129"/>
      <c r="RCS156" s="129"/>
      <c r="RCT156" s="129"/>
      <c r="RCU156" s="129"/>
      <c r="RCV156" s="129"/>
      <c r="RCW156" s="129"/>
      <c r="RCX156" s="129"/>
      <c r="RCY156" s="129"/>
      <c r="RCZ156" s="129"/>
      <c r="RDA156" s="129"/>
      <c r="RMA156" s="129"/>
      <c r="RMB156" s="129"/>
      <c r="RMJ156" s="129"/>
      <c r="RMK156" s="129"/>
      <c r="RML156" s="129"/>
      <c r="RMM156" s="129"/>
      <c r="RMN156" s="129"/>
      <c r="RMO156" s="129"/>
      <c r="RMP156" s="129"/>
      <c r="RMQ156" s="129"/>
      <c r="RMR156" s="129"/>
      <c r="RMS156" s="129"/>
      <c r="RMT156" s="129"/>
      <c r="RMU156" s="129"/>
      <c r="RMV156" s="129"/>
      <c r="RMW156" s="129"/>
      <c r="RVW156" s="129"/>
      <c r="RVX156" s="129"/>
      <c r="RWF156" s="129"/>
      <c r="RWG156" s="129"/>
      <c r="RWH156" s="129"/>
      <c r="RWI156" s="129"/>
      <c r="RWJ156" s="129"/>
      <c r="RWK156" s="129"/>
      <c r="RWL156" s="129"/>
      <c r="RWM156" s="129"/>
      <c r="RWN156" s="129"/>
      <c r="RWO156" s="129"/>
      <c r="RWP156" s="129"/>
      <c r="RWQ156" s="129"/>
      <c r="RWR156" s="129"/>
      <c r="RWS156" s="129"/>
      <c r="SFS156" s="129"/>
      <c r="SFT156" s="129"/>
      <c r="SGB156" s="129"/>
      <c r="SGC156" s="129"/>
      <c r="SGD156" s="129"/>
      <c r="SGE156" s="129"/>
      <c r="SGF156" s="129"/>
      <c r="SGG156" s="129"/>
      <c r="SGH156" s="129"/>
      <c r="SGI156" s="129"/>
      <c r="SGJ156" s="129"/>
      <c r="SGK156" s="129"/>
      <c r="SGL156" s="129"/>
      <c r="SGM156" s="129"/>
      <c r="SGN156" s="129"/>
      <c r="SGO156" s="129"/>
      <c r="SPO156" s="129"/>
      <c r="SPP156" s="129"/>
      <c r="SPX156" s="129"/>
      <c r="SPY156" s="129"/>
      <c r="SPZ156" s="129"/>
      <c r="SQA156" s="129"/>
      <c r="SQB156" s="129"/>
      <c r="SQC156" s="129"/>
      <c r="SQD156" s="129"/>
      <c r="SQE156" s="129"/>
      <c r="SQF156" s="129"/>
      <c r="SQG156" s="129"/>
      <c r="SQH156" s="129"/>
      <c r="SQI156" s="129"/>
      <c r="SQJ156" s="129"/>
      <c r="SQK156" s="129"/>
      <c r="SZK156" s="129"/>
      <c r="SZL156" s="129"/>
      <c r="SZT156" s="129"/>
      <c r="SZU156" s="129"/>
      <c r="SZV156" s="129"/>
      <c r="SZW156" s="129"/>
      <c r="SZX156" s="129"/>
      <c r="SZY156" s="129"/>
      <c r="SZZ156" s="129"/>
      <c r="TAA156" s="129"/>
      <c r="TAB156" s="129"/>
      <c r="TAC156" s="129"/>
      <c r="TAD156" s="129"/>
      <c r="TAE156" s="129"/>
      <c r="TAF156" s="129"/>
      <c r="TAG156" s="129"/>
      <c r="TJG156" s="129"/>
      <c r="TJH156" s="129"/>
      <c r="TJP156" s="129"/>
      <c r="TJQ156" s="129"/>
      <c r="TJR156" s="129"/>
      <c r="TJS156" s="129"/>
      <c r="TJT156" s="129"/>
      <c r="TJU156" s="129"/>
      <c r="TJV156" s="129"/>
      <c r="TJW156" s="129"/>
      <c r="TJX156" s="129"/>
      <c r="TJY156" s="129"/>
      <c r="TJZ156" s="129"/>
      <c r="TKA156" s="129"/>
      <c r="TKB156" s="129"/>
      <c r="TKC156" s="129"/>
      <c r="TTC156" s="129"/>
      <c r="TTD156" s="129"/>
      <c r="TTL156" s="129"/>
      <c r="TTM156" s="129"/>
      <c r="TTN156" s="129"/>
      <c r="TTO156" s="129"/>
      <c r="TTP156" s="129"/>
      <c r="TTQ156" s="129"/>
      <c r="TTR156" s="129"/>
      <c r="TTS156" s="129"/>
      <c r="TTT156" s="129"/>
      <c r="TTU156" s="129"/>
      <c r="TTV156" s="129"/>
      <c r="TTW156" s="129"/>
      <c r="TTX156" s="129"/>
      <c r="TTY156" s="129"/>
      <c r="UCY156" s="129"/>
      <c r="UCZ156" s="129"/>
      <c r="UDH156" s="129"/>
      <c r="UDI156" s="129"/>
      <c r="UDJ156" s="129"/>
      <c r="UDK156" s="129"/>
      <c r="UDL156" s="129"/>
      <c r="UDM156" s="129"/>
      <c r="UDN156" s="129"/>
      <c r="UDO156" s="129"/>
      <c r="UDP156" s="129"/>
      <c r="UDQ156" s="129"/>
      <c r="UDR156" s="129"/>
      <c r="UDS156" s="129"/>
      <c r="UDT156" s="129"/>
      <c r="UDU156" s="129"/>
      <c r="UMU156" s="129"/>
      <c r="UMV156" s="129"/>
      <c r="UND156" s="129"/>
      <c r="UNE156" s="129"/>
      <c r="UNF156" s="129"/>
      <c r="UNG156" s="129"/>
      <c r="UNH156" s="129"/>
      <c r="UNI156" s="129"/>
      <c r="UNJ156" s="129"/>
      <c r="UNK156" s="129"/>
      <c r="UNL156" s="129"/>
      <c r="UNM156" s="129"/>
      <c r="UNN156" s="129"/>
      <c r="UNO156" s="129"/>
      <c r="UNP156" s="129"/>
      <c r="UNQ156" s="129"/>
      <c r="UWQ156" s="129"/>
      <c r="UWR156" s="129"/>
      <c r="UWZ156" s="129"/>
      <c r="UXA156" s="129"/>
      <c r="UXB156" s="129"/>
      <c r="UXC156" s="129"/>
      <c r="UXD156" s="129"/>
      <c r="UXE156" s="129"/>
      <c r="UXF156" s="129"/>
      <c r="UXG156" s="129"/>
      <c r="UXH156" s="129"/>
      <c r="UXI156" s="129"/>
      <c r="UXJ156" s="129"/>
      <c r="UXK156" s="129"/>
      <c r="UXL156" s="129"/>
      <c r="UXM156" s="129"/>
      <c r="VGM156" s="129"/>
      <c r="VGN156" s="129"/>
      <c r="VGV156" s="129"/>
      <c r="VGW156" s="129"/>
      <c r="VGX156" s="129"/>
      <c r="VGY156" s="129"/>
      <c r="VGZ156" s="129"/>
      <c r="VHA156" s="129"/>
      <c r="VHB156" s="129"/>
      <c r="VHC156" s="129"/>
      <c r="VHD156" s="129"/>
      <c r="VHE156" s="129"/>
      <c r="VHF156" s="129"/>
      <c r="VHG156" s="129"/>
      <c r="VHH156" s="129"/>
      <c r="VHI156" s="129"/>
      <c r="VQI156" s="129"/>
      <c r="VQJ156" s="129"/>
      <c r="VQR156" s="129"/>
      <c r="VQS156" s="129"/>
      <c r="VQT156" s="129"/>
      <c r="VQU156" s="129"/>
      <c r="VQV156" s="129"/>
      <c r="VQW156" s="129"/>
      <c r="VQX156" s="129"/>
      <c r="VQY156" s="129"/>
      <c r="VQZ156" s="129"/>
      <c r="VRA156" s="129"/>
      <c r="VRB156" s="129"/>
      <c r="VRC156" s="129"/>
      <c r="VRD156" s="129"/>
      <c r="VRE156" s="129"/>
      <c r="WAE156" s="129"/>
      <c r="WAF156" s="129"/>
      <c r="WAN156" s="129"/>
      <c r="WAO156" s="129"/>
      <c r="WAP156" s="129"/>
      <c r="WAQ156" s="129"/>
      <c r="WAR156" s="129"/>
      <c r="WAS156" s="129"/>
      <c r="WAT156" s="129"/>
      <c r="WAU156" s="129"/>
      <c r="WAV156" s="129"/>
      <c r="WAW156" s="129"/>
      <c r="WAX156" s="129"/>
      <c r="WAY156" s="129"/>
      <c r="WAZ156" s="129"/>
      <c r="WBA156" s="129"/>
      <c r="WKA156" s="129"/>
      <c r="WKB156" s="129"/>
      <c r="WKJ156" s="129"/>
      <c r="WKK156" s="129"/>
      <c r="WKL156" s="129"/>
      <c r="WKM156" s="129"/>
      <c r="WKN156" s="129"/>
      <c r="WKO156" s="129"/>
      <c r="WKP156" s="129"/>
      <c r="WKQ156" s="129"/>
      <c r="WKR156" s="129"/>
      <c r="WKS156" s="129"/>
      <c r="WKT156" s="129"/>
      <c r="WKU156" s="129"/>
      <c r="WKV156" s="129"/>
      <c r="WKW156" s="129"/>
      <c r="WTW156" s="129"/>
      <c r="WTX156" s="129"/>
      <c r="WUF156" s="129"/>
      <c r="WUG156" s="129"/>
      <c r="WUH156" s="129"/>
      <c r="WUI156" s="129"/>
      <c r="WUJ156" s="129"/>
      <c r="WUK156" s="129"/>
      <c r="WUL156" s="129"/>
      <c r="WUM156" s="129"/>
      <c r="WUN156" s="129"/>
      <c r="WUO156" s="129"/>
      <c r="WUP156" s="129"/>
      <c r="WUQ156" s="129"/>
      <c r="WUR156" s="129"/>
      <c r="WUS156" s="129"/>
    </row>
    <row r="157" spans="1:1009 1243:2033 2267:3057 3291:4081 4315:5105 5339:6129 6363:7153 7387:8177 8411:9201 9435:10225 10459:11249 11483:12273 12507:13297 13531:14321 14555:15345 15579:16113" s="120" customFormat="1" ht="22.5" customHeight="1" outlineLevel="1">
      <c r="A157" s="240"/>
      <c r="B157" s="299" t="s">
        <v>462</v>
      </c>
      <c r="C157" s="270"/>
      <c r="D157" s="258">
        <v>400</v>
      </c>
      <c r="E157" s="257">
        <v>150</v>
      </c>
      <c r="F157" s="258">
        <v>250</v>
      </c>
      <c r="G157" s="245">
        <v>0</v>
      </c>
      <c r="H157" s="229">
        <f t="shared" si="7"/>
        <v>0</v>
      </c>
      <c r="I157" s="298"/>
      <c r="J157" s="247"/>
      <c r="K157" s="298"/>
      <c r="L157" s="298"/>
      <c r="M157" s="297">
        <v>819</v>
      </c>
      <c r="HK157" s="129"/>
      <c r="HL157" s="129"/>
      <c r="HT157" s="129"/>
      <c r="HU157" s="129"/>
      <c r="HV157" s="129"/>
      <c r="HW157" s="129"/>
      <c r="HX157" s="129"/>
      <c r="HY157" s="129"/>
      <c r="HZ157" s="129"/>
      <c r="IA157" s="129"/>
      <c r="IB157" s="129"/>
      <c r="IC157" s="129"/>
      <c r="ID157" s="129"/>
      <c r="IE157" s="129"/>
      <c r="IF157" s="129"/>
      <c r="IG157" s="129"/>
      <c r="RG157" s="129"/>
      <c r="RH157" s="129"/>
      <c r="RP157" s="129"/>
      <c r="RQ157" s="129"/>
      <c r="RR157" s="129"/>
      <c r="RS157" s="129"/>
      <c r="RT157" s="129"/>
      <c r="RU157" s="129"/>
      <c r="RV157" s="129"/>
      <c r="RW157" s="129"/>
      <c r="RX157" s="129"/>
      <c r="RY157" s="129"/>
      <c r="RZ157" s="129"/>
      <c r="SA157" s="129"/>
      <c r="SB157" s="129"/>
      <c r="SC157" s="129"/>
      <c r="ABC157" s="129"/>
      <c r="ABD157" s="129"/>
      <c r="ABL157" s="129"/>
      <c r="ABM157" s="129"/>
      <c r="ABN157" s="129"/>
      <c r="ABO157" s="129"/>
      <c r="ABP157" s="129"/>
      <c r="ABQ157" s="129"/>
      <c r="ABR157" s="129"/>
      <c r="ABS157" s="129"/>
      <c r="ABT157" s="129"/>
      <c r="ABU157" s="129"/>
      <c r="ABV157" s="129"/>
      <c r="ABW157" s="129"/>
      <c r="ABX157" s="129"/>
      <c r="ABY157" s="129"/>
      <c r="AKY157" s="129"/>
      <c r="AKZ157" s="129"/>
      <c r="ALH157" s="129"/>
      <c r="ALI157" s="129"/>
      <c r="ALJ157" s="129"/>
      <c r="ALK157" s="129"/>
      <c r="ALL157" s="129"/>
      <c r="ALM157" s="129"/>
      <c r="ALN157" s="129"/>
      <c r="ALO157" s="129"/>
      <c r="ALP157" s="129"/>
      <c r="ALQ157" s="129"/>
      <c r="ALR157" s="129"/>
      <c r="ALS157" s="129"/>
      <c r="ALT157" s="129"/>
      <c r="ALU157" s="129"/>
      <c r="AUU157" s="129"/>
      <c r="AUV157" s="129"/>
      <c r="AVD157" s="129"/>
      <c r="AVE157" s="129"/>
      <c r="AVF157" s="129"/>
      <c r="AVG157" s="129"/>
      <c r="AVH157" s="129"/>
      <c r="AVI157" s="129"/>
      <c r="AVJ157" s="129"/>
      <c r="AVK157" s="129"/>
      <c r="AVL157" s="129"/>
      <c r="AVM157" s="129"/>
      <c r="AVN157" s="129"/>
      <c r="AVO157" s="129"/>
      <c r="AVP157" s="129"/>
      <c r="AVQ157" s="129"/>
      <c r="BEQ157" s="129"/>
      <c r="BER157" s="129"/>
      <c r="BEZ157" s="129"/>
      <c r="BFA157" s="129"/>
      <c r="BFB157" s="129"/>
      <c r="BFC157" s="129"/>
      <c r="BFD157" s="129"/>
      <c r="BFE157" s="129"/>
      <c r="BFF157" s="129"/>
      <c r="BFG157" s="129"/>
      <c r="BFH157" s="129"/>
      <c r="BFI157" s="129"/>
      <c r="BFJ157" s="129"/>
      <c r="BFK157" s="129"/>
      <c r="BFL157" s="129"/>
      <c r="BFM157" s="129"/>
      <c r="BOM157" s="129"/>
      <c r="BON157" s="129"/>
      <c r="BOV157" s="129"/>
      <c r="BOW157" s="129"/>
      <c r="BOX157" s="129"/>
      <c r="BOY157" s="129"/>
      <c r="BOZ157" s="129"/>
      <c r="BPA157" s="129"/>
      <c r="BPB157" s="129"/>
      <c r="BPC157" s="129"/>
      <c r="BPD157" s="129"/>
      <c r="BPE157" s="129"/>
      <c r="BPF157" s="129"/>
      <c r="BPG157" s="129"/>
      <c r="BPH157" s="129"/>
      <c r="BPI157" s="129"/>
      <c r="BYI157" s="129"/>
      <c r="BYJ157" s="129"/>
      <c r="BYR157" s="129"/>
      <c r="BYS157" s="129"/>
      <c r="BYT157" s="129"/>
      <c r="BYU157" s="129"/>
      <c r="BYV157" s="129"/>
      <c r="BYW157" s="129"/>
      <c r="BYX157" s="129"/>
      <c r="BYY157" s="129"/>
      <c r="BYZ157" s="129"/>
      <c r="BZA157" s="129"/>
      <c r="BZB157" s="129"/>
      <c r="BZC157" s="129"/>
      <c r="BZD157" s="129"/>
      <c r="BZE157" s="129"/>
      <c r="CIE157" s="129"/>
      <c r="CIF157" s="129"/>
      <c r="CIN157" s="129"/>
      <c r="CIO157" s="129"/>
      <c r="CIP157" s="129"/>
      <c r="CIQ157" s="129"/>
      <c r="CIR157" s="129"/>
      <c r="CIS157" s="129"/>
      <c r="CIT157" s="129"/>
      <c r="CIU157" s="129"/>
      <c r="CIV157" s="129"/>
      <c r="CIW157" s="129"/>
      <c r="CIX157" s="129"/>
      <c r="CIY157" s="129"/>
      <c r="CIZ157" s="129"/>
      <c r="CJA157" s="129"/>
      <c r="CSA157" s="129"/>
      <c r="CSB157" s="129"/>
      <c r="CSJ157" s="129"/>
      <c r="CSK157" s="129"/>
      <c r="CSL157" s="129"/>
      <c r="CSM157" s="129"/>
      <c r="CSN157" s="129"/>
      <c r="CSO157" s="129"/>
      <c r="CSP157" s="129"/>
      <c r="CSQ157" s="129"/>
      <c r="CSR157" s="129"/>
      <c r="CSS157" s="129"/>
      <c r="CST157" s="129"/>
      <c r="CSU157" s="129"/>
      <c r="CSV157" s="129"/>
      <c r="CSW157" s="129"/>
      <c r="DBW157" s="129"/>
      <c r="DBX157" s="129"/>
      <c r="DCF157" s="129"/>
      <c r="DCG157" s="129"/>
      <c r="DCH157" s="129"/>
      <c r="DCI157" s="129"/>
      <c r="DCJ157" s="129"/>
      <c r="DCK157" s="129"/>
      <c r="DCL157" s="129"/>
      <c r="DCM157" s="129"/>
      <c r="DCN157" s="129"/>
      <c r="DCO157" s="129"/>
      <c r="DCP157" s="129"/>
      <c r="DCQ157" s="129"/>
      <c r="DCR157" s="129"/>
      <c r="DCS157" s="129"/>
      <c r="DLS157" s="129"/>
      <c r="DLT157" s="129"/>
      <c r="DMB157" s="129"/>
      <c r="DMC157" s="129"/>
      <c r="DMD157" s="129"/>
      <c r="DME157" s="129"/>
      <c r="DMF157" s="129"/>
      <c r="DMG157" s="129"/>
      <c r="DMH157" s="129"/>
      <c r="DMI157" s="129"/>
      <c r="DMJ157" s="129"/>
      <c r="DMK157" s="129"/>
      <c r="DML157" s="129"/>
      <c r="DMM157" s="129"/>
      <c r="DMN157" s="129"/>
      <c r="DMO157" s="129"/>
      <c r="DVO157" s="129"/>
      <c r="DVP157" s="129"/>
      <c r="DVX157" s="129"/>
      <c r="DVY157" s="129"/>
      <c r="DVZ157" s="129"/>
      <c r="DWA157" s="129"/>
      <c r="DWB157" s="129"/>
      <c r="DWC157" s="129"/>
      <c r="DWD157" s="129"/>
      <c r="DWE157" s="129"/>
      <c r="DWF157" s="129"/>
      <c r="DWG157" s="129"/>
      <c r="DWH157" s="129"/>
      <c r="DWI157" s="129"/>
      <c r="DWJ157" s="129"/>
      <c r="DWK157" s="129"/>
      <c r="EFK157" s="129"/>
      <c r="EFL157" s="129"/>
      <c r="EFT157" s="129"/>
      <c r="EFU157" s="129"/>
      <c r="EFV157" s="129"/>
      <c r="EFW157" s="129"/>
      <c r="EFX157" s="129"/>
      <c r="EFY157" s="129"/>
      <c r="EFZ157" s="129"/>
      <c r="EGA157" s="129"/>
      <c r="EGB157" s="129"/>
      <c r="EGC157" s="129"/>
      <c r="EGD157" s="129"/>
      <c r="EGE157" s="129"/>
      <c r="EGF157" s="129"/>
      <c r="EGG157" s="129"/>
      <c r="EPG157" s="129"/>
      <c r="EPH157" s="129"/>
      <c r="EPP157" s="129"/>
      <c r="EPQ157" s="129"/>
      <c r="EPR157" s="129"/>
      <c r="EPS157" s="129"/>
      <c r="EPT157" s="129"/>
      <c r="EPU157" s="129"/>
      <c r="EPV157" s="129"/>
      <c r="EPW157" s="129"/>
      <c r="EPX157" s="129"/>
      <c r="EPY157" s="129"/>
      <c r="EPZ157" s="129"/>
      <c r="EQA157" s="129"/>
      <c r="EQB157" s="129"/>
      <c r="EQC157" s="129"/>
      <c r="EZC157" s="129"/>
      <c r="EZD157" s="129"/>
      <c r="EZL157" s="129"/>
      <c r="EZM157" s="129"/>
      <c r="EZN157" s="129"/>
      <c r="EZO157" s="129"/>
      <c r="EZP157" s="129"/>
      <c r="EZQ157" s="129"/>
      <c r="EZR157" s="129"/>
      <c r="EZS157" s="129"/>
      <c r="EZT157" s="129"/>
      <c r="EZU157" s="129"/>
      <c r="EZV157" s="129"/>
      <c r="EZW157" s="129"/>
      <c r="EZX157" s="129"/>
      <c r="EZY157" s="129"/>
      <c r="FIY157" s="129"/>
      <c r="FIZ157" s="129"/>
      <c r="FJH157" s="129"/>
      <c r="FJI157" s="129"/>
      <c r="FJJ157" s="129"/>
      <c r="FJK157" s="129"/>
      <c r="FJL157" s="129"/>
      <c r="FJM157" s="129"/>
      <c r="FJN157" s="129"/>
      <c r="FJO157" s="129"/>
      <c r="FJP157" s="129"/>
      <c r="FJQ157" s="129"/>
      <c r="FJR157" s="129"/>
      <c r="FJS157" s="129"/>
      <c r="FJT157" s="129"/>
      <c r="FJU157" s="129"/>
      <c r="FSU157" s="129"/>
      <c r="FSV157" s="129"/>
      <c r="FTD157" s="129"/>
      <c r="FTE157" s="129"/>
      <c r="FTF157" s="129"/>
      <c r="FTG157" s="129"/>
      <c r="FTH157" s="129"/>
      <c r="FTI157" s="129"/>
      <c r="FTJ157" s="129"/>
      <c r="FTK157" s="129"/>
      <c r="FTL157" s="129"/>
      <c r="FTM157" s="129"/>
      <c r="FTN157" s="129"/>
      <c r="FTO157" s="129"/>
      <c r="FTP157" s="129"/>
      <c r="FTQ157" s="129"/>
      <c r="GCQ157" s="129"/>
      <c r="GCR157" s="129"/>
      <c r="GCZ157" s="129"/>
      <c r="GDA157" s="129"/>
      <c r="GDB157" s="129"/>
      <c r="GDC157" s="129"/>
      <c r="GDD157" s="129"/>
      <c r="GDE157" s="129"/>
      <c r="GDF157" s="129"/>
      <c r="GDG157" s="129"/>
      <c r="GDH157" s="129"/>
      <c r="GDI157" s="129"/>
      <c r="GDJ157" s="129"/>
      <c r="GDK157" s="129"/>
      <c r="GDL157" s="129"/>
      <c r="GDM157" s="129"/>
      <c r="GMM157" s="129"/>
      <c r="GMN157" s="129"/>
      <c r="GMV157" s="129"/>
      <c r="GMW157" s="129"/>
      <c r="GMX157" s="129"/>
      <c r="GMY157" s="129"/>
      <c r="GMZ157" s="129"/>
      <c r="GNA157" s="129"/>
      <c r="GNB157" s="129"/>
      <c r="GNC157" s="129"/>
      <c r="GND157" s="129"/>
      <c r="GNE157" s="129"/>
      <c r="GNF157" s="129"/>
      <c r="GNG157" s="129"/>
      <c r="GNH157" s="129"/>
      <c r="GNI157" s="129"/>
      <c r="GWI157" s="129"/>
      <c r="GWJ157" s="129"/>
      <c r="GWR157" s="129"/>
      <c r="GWS157" s="129"/>
      <c r="GWT157" s="129"/>
      <c r="GWU157" s="129"/>
      <c r="GWV157" s="129"/>
      <c r="GWW157" s="129"/>
      <c r="GWX157" s="129"/>
      <c r="GWY157" s="129"/>
      <c r="GWZ157" s="129"/>
      <c r="GXA157" s="129"/>
      <c r="GXB157" s="129"/>
      <c r="GXC157" s="129"/>
      <c r="GXD157" s="129"/>
      <c r="GXE157" s="129"/>
      <c r="HGE157" s="129"/>
      <c r="HGF157" s="129"/>
      <c r="HGN157" s="129"/>
      <c r="HGO157" s="129"/>
      <c r="HGP157" s="129"/>
      <c r="HGQ157" s="129"/>
      <c r="HGR157" s="129"/>
      <c r="HGS157" s="129"/>
      <c r="HGT157" s="129"/>
      <c r="HGU157" s="129"/>
      <c r="HGV157" s="129"/>
      <c r="HGW157" s="129"/>
      <c r="HGX157" s="129"/>
      <c r="HGY157" s="129"/>
      <c r="HGZ157" s="129"/>
      <c r="HHA157" s="129"/>
      <c r="HQA157" s="129"/>
      <c r="HQB157" s="129"/>
      <c r="HQJ157" s="129"/>
      <c r="HQK157" s="129"/>
      <c r="HQL157" s="129"/>
      <c r="HQM157" s="129"/>
      <c r="HQN157" s="129"/>
      <c r="HQO157" s="129"/>
      <c r="HQP157" s="129"/>
      <c r="HQQ157" s="129"/>
      <c r="HQR157" s="129"/>
      <c r="HQS157" s="129"/>
      <c r="HQT157" s="129"/>
      <c r="HQU157" s="129"/>
      <c r="HQV157" s="129"/>
      <c r="HQW157" s="129"/>
      <c r="HZW157" s="129"/>
      <c r="HZX157" s="129"/>
      <c r="IAF157" s="129"/>
      <c r="IAG157" s="129"/>
      <c r="IAH157" s="129"/>
      <c r="IAI157" s="129"/>
      <c r="IAJ157" s="129"/>
      <c r="IAK157" s="129"/>
      <c r="IAL157" s="129"/>
      <c r="IAM157" s="129"/>
      <c r="IAN157" s="129"/>
      <c r="IAO157" s="129"/>
      <c r="IAP157" s="129"/>
      <c r="IAQ157" s="129"/>
      <c r="IAR157" s="129"/>
      <c r="IAS157" s="129"/>
      <c r="IJS157" s="129"/>
      <c r="IJT157" s="129"/>
      <c r="IKB157" s="129"/>
      <c r="IKC157" s="129"/>
      <c r="IKD157" s="129"/>
      <c r="IKE157" s="129"/>
      <c r="IKF157" s="129"/>
      <c r="IKG157" s="129"/>
      <c r="IKH157" s="129"/>
      <c r="IKI157" s="129"/>
      <c r="IKJ157" s="129"/>
      <c r="IKK157" s="129"/>
      <c r="IKL157" s="129"/>
      <c r="IKM157" s="129"/>
      <c r="IKN157" s="129"/>
      <c r="IKO157" s="129"/>
      <c r="ITO157" s="129"/>
      <c r="ITP157" s="129"/>
      <c r="ITX157" s="129"/>
      <c r="ITY157" s="129"/>
      <c r="ITZ157" s="129"/>
      <c r="IUA157" s="129"/>
      <c r="IUB157" s="129"/>
      <c r="IUC157" s="129"/>
      <c r="IUD157" s="129"/>
      <c r="IUE157" s="129"/>
      <c r="IUF157" s="129"/>
      <c r="IUG157" s="129"/>
      <c r="IUH157" s="129"/>
      <c r="IUI157" s="129"/>
      <c r="IUJ157" s="129"/>
      <c r="IUK157" s="129"/>
      <c r="JDK157" s="129"/>
      <c r="JDL157" s="129"/>
      <c r="JDT157" s="129"/>
      <c r="JDU157" s="129"/>
      <c r="JDV157" s="129"/>
      <c r="JDW157" s="129"/>
      <c r="JDX157" s="129"/>
      <c r="JDY157" s="129"/>
      <c r="JDZ157" s="129"/>
      <c r="JEA157" s="129"/>
      <c r="JEB157" s="129"/>
      <c r="JEC157" s="129"/>
      <c r="JED157" s="129"/>
      <c r="JEE157" s="129"/>
      <c r="JEF157" s="129"/>
      <c r="JEG157" s="129"/>
      <c r="JNG157" s="129"/>
      <c r="JNH157" s="129"/>
      <c r="JNP157" s="129"/>
      <c r="JNQ157" s="129"/>
      <c r="JNR157" s="129"/>
      <c r="JNS157" s="129"/>
      <c r="JNT157" s="129"/>
      <c r="JNU157" s="129"/>
      <c r="JNV157" s="129"/>
      <c r="JNW157" s="129"/>
      <c r="JNX157" s="129"/>
      <c r="JNY157" s="129"/>
      <c r="JNZ157" s="129"/>
      <c r="JOA157" s="129"/>
      <c r="JOB157" s="129"/>
      <c r="JOC157" s="129"/>
      <c r="JXC157" s="129"/>
      <c r="JXD157" s="129"/>
      <c r="JXL157" s="129"/>
      <c r="JXM157" s="129"/>
      <c r="JXN157" s="129"/>
      <c r="JXO157" s="129"/>
      <c r="JXP157" s="129"/>
      <c r="JXQ157" s="129"/>
      <c r="JXR157" s="129"/>
      <c r="JXS157" s="129"/>
      <c r="JXT157" s="129"/>
      <c r="JXU157" s="129"/>
      <c r="JXV157" s="129"/>
      <c r="JXW157" s="129"/>
      <c r="JXX157" s="129"/>
      <c r="JXY157" s="129"/>
      <c r="KGY157" s="129"/>
      <c r="KGZ157" s="129"/>
      <c r="KHH157" s="129"/>
      <c r="KHI157" s="129"/>
      <c r="KHJ157" s="129"/>
      <c r="KHK157" s="129"/>
      <c r="KHL157" s="129"/>
      <c r="KHM157" s="129"/>
      <c r="KHN157" s="129"/>
      <c r="KHO157" s="129"/>
      <c r="KHP157" s="129"/>
      <c r="KHQ157" s="129"/>
      <c r="KHR157" s="129"/>
      <c r="KHS157" s="129"/>
      <c r="KHT157" s="129"/>
      <c r="KHU157" s="129"/>
      <c r="KQU157" s="129"/>
      <c r="KQV157" s="129"/>
      <c r="KRD157" s="129"/>
      <c r="KRE157" s="129"/>
      <c r="KRF157" s="129"/>
      <c r="KRG157" s="129"/>
      <c r="KRH157" s="129"/>
      <c r="KRI157" s="129"/>
      <c r="KRJ157" s="129"/>
      <c r="KRK157" s="129"/>
      <c r="KRL157" s="129"/>
      <c r="KRM157" s="129"/>
      <c r="KRN157" s="129"/>
      <c r="KRO157" s="129"/>
      <c r="KRP157" s="129"/>
      <c r="KRQ157" s="129"/>
      <c r="LAQ157" s="129"/>
      <c r="LAR157" s="129"/>
      <c r="LAZ157" s="129"/>
      <c r="LBA157" s="129"/>
      <c r="LBB157" s="129"/>
      <c r="LBC157" s="129"/>
      <c r="LBD157" s="129"/>
      <c r="LBE157" s="129"/>
      <c r="LBF157" s="129"/>
      <c r="LBG157" s="129"/>
      <c r="LBH157" s="129"/>
      <c r="LBI157" s="129"/>
      <c r="LBJ157" s="129"/>
      <c r="LBK157" s="129"/>
      <c r="LBL157" s="129"/>
      <c r="LBM157" s="129"/>
      <c r="LKM157" s="129"/>
      <c r="LKN157" s="129"/>
      <c r="LKV157" s="129"/>
      <c r="LKW157" s="129"/>
      <c r="LKX157" s="129"/>
      <c r="LKY157" s="129"/>
      <c r="LKZ157" s="129"/>
      <c r="LLA157" s="129"/>
      <c r="LLB157" s="129"/>
      <c r="LLC157" s="129"/>
      <c r="LLD157" s="129"/>
      <c r="LLE157" s="129"/>
      <c r="LLF157" s="129"/>
      <c r="LLG157" s="129"/>
      <c r="LLH157" s="129"/>
      <c r="LLI157" s="129"/>
      <c r="LUI157" s="129"/>
      <c r="LUJ157" s="129"/>
      <c r="LUR157" s="129"/>
      <c r="LUS157" s="129"/>
      <c r="LUT157" s="129"/>
      <c r="LUU157" s="129"/>
      <c r="LUV157" s="129"/>
      <c r="LUW157" s="129"/>
      <c r="LUX157" s="129"/>
      <c r="LUY157" s="129"/>
      <c r="LUZ157" s="129"/>
      <c r="LVA157" s="129"/>
      <c r="LVB157" s="129"/>
      <c r="LVC157" s="129"/>
      <c r="LVD157" s="129"/>
      <c r="LVE157" s="129"/>
      <c r="MEE157" s="129"/>
      <c r="MEF157" s="129"/>
      <c r="MEN157" s="129"/>
      <c r="MEO157" s="129"/>
      <c r="MEP157" s="129"/>
      <c r="MEQ157" s="129"/>
      <c r="MER157" s="129"/>
      <c r="MES157" s="129"/>
      <c r="MET157" s="129"/>
      <c r="MEU157" s="129"/>
      <c r="MEV157" s="129"/>
      <c r="MEW157" s="129"/>
      <c r="MEX157" s="129"/>
      <c r="MEY157" s="129"/>
      <c r="MEZ157" s="129"/>
      <c r="MFA157" s="129"/>
      <c r="MOA157" s="129"/>
      <c r="MOB157" s="129"/>
      <c r="MOJ157" s="129"/>
      <c r="MOK157" s="129"/>
      <c r="MOL157" s="129"/>
      <c r="MOM157" s="129"/>
      <c r="MON157" s="129"/>
      <c r="MOO157" s="129"/>
      <c r="MOP157" s="129"/>
      <c r="MOQ157" s="129"/>
      <c r="MOR157" s="129"/>
      <c r="MOS157" s="129"/>
      <c r="MOT157" s="129"/>
      <c r="MOU157" s="129"/>
      <c r="MOV157" s="129"/>
      <c r="MOW157" s="129"/>
      <c r="MXW157" s="129"/>
      <c r="MXX157" s="129"/>
      <c r="MYF157" s="129"/>
      <c r="MYG157" s="129"/>
      <c r="MYH157" s="129"/>
      <c r="MYI157" s="129"/>
      <c r="MYJ157" s="129"/>
      <c r="MYK157" s="129"/>
      <c r="MYL157" s="129"/>
      <c r="MYM157" s="129"/>
      <c r="MYN157" s="129"/>
      <c r="MYO157" s="129"/>
      <c r="MYP157" s="129"/>
      <c r="MYQ157" s="129"/>
      <c r="MYR157" s="129"/>
      <c r="MYS157" s="129"/>
      <c r="NHS157" s="129"/>
      <c r="NHT157" s="129"/>
      <c r="NIB157" s="129"/>
      <c r="NIC157" s="129"/>
      <c r="NID157" s="129"/>
      <c r="NIE157" s="129"/>
      <c r="NIF157" s="129"/>
      <c r="NIG157" s="129"/>
      <c r="NIH157" s="129"/>
      <c r="NII157" s="129"/>
      <c r="NIJ157" s="129"/>
      <c r="NIK157" s="129"/>
      <c r="NIL157" s="129"/>
      <c r="NIM157" s="129"/>
      <c r="NIN157" s="129"/>
      <c r="NIO157" s="129"/>
      <c r="NRO157" s="129"/>
      <c r="NRP157" s="129"/>
      <c r="NRX157" s="129"/>
      <c r="NRY157" s="129"/>
      <c r="NRZ157" s="129"/>
      <c r="NSA157" s="129"/>
      <c r="NSB157" s="129"/>
      <c r="NSC157" s="129"/>
      <c r="NSD157" s="129"/>
      <c r="NSE157" s="129"/>
      <c r="NSF157" s="129"/>
      <c r="NSG157" s="129"/>
      <c r="NSH157" s="129"/>
      <c r="NSI157" s="129"/>
      <c r="NSJ157" s="129"/>
      <c r="NSK157" s="129"/>
      <c r="OBK157" s="129"/>
      <c r="OBL157" s="129"/>
      <c r="OBT157" s="129"/>
      <c r="OBU157" s="129"/>
      <c r="OBV157" s="129"/>
      <c r="OBW157" s="129"/>
      <c r="OBX157" s="129"/>
      <c r="OBY157" s="129"/>
      <c r="OBZ157" s="129"/>
      <c r="OCA157" s="129"/>
      <c r="OCB157" s="129"/>
      <c r="OCC157" s="129"/>
      <c r="OCD157" s="129"/>
      <c r="OCE157" s="129"/>
      <c r="OCF157" s="129"/>
      <c r="OCG157" s="129"/>
      <c r="OLG157" s="129"/>
      <c r="OLH157" s="129"/>
      <c r="OLP157" s="129"/>
      <c r="OLQ157" s="129"/>
      <c r="OLR157" s="129"/>
      <c r="OLS157" s="129"/>
      <c r="OLT157" s="129"/>
      <c r="OLU157" s="129"/>
      <c r="OLV157" s="129"/>
      <c r="OLW157" s="129"/>
      <c r="OLX157" s="129"/>
      <c r="OLY157" s="129"/>
      <c r="OLZ157" s="129"/>
      <c r="OMA157" s="129"/>
      <c r="OMB157" s="129"/>
      <c r="OMC157" s="129"/>
      <c r="OVC157" s="129"/>
      <c r="OVD157" s="129"/>
      <c r="OVL157" s="129"/>
      <c r="OVM157" s="129"/>
      <c r="OVN157" s="129"/>
      <c r="OVO157" s="129"/>
      <c r="OVP157" s="129"/>
      <c r="OVQ157" s="129"/>
      <c r="OVR157" s="129"/>
      <c r="OVS157" s="129"/>
      <c r="OVT157" s="129"/>
      <c r="OVU157" s="129"/>
      <c r="OVV157" s="129"/>
      <c r="OVW157" s="129"/>
      <c r="OVX157" s="129"/>
      <c r="OVY157" s="129"/>
      <c r="PEY157" s="129"/>
      <c r="PEZ157" s="129"/>
      <c r="PFH157" s="129"/>
      <c r="PFI157" s="129"/>
      <c r="PFJ157" s="129"/>
      <c r="PFK157" s="129"/>
      <c r="PFL157" s="129"/>
      <c r="PFM157" s="129"/>
      <c r="PFN157" s="129"/>
      <c r="PFO157" s="129"/>
      <c r="PFP157" s="129"/>
      <c r="PFQ157" s="129"/>
      <c r="PFR157" s="129"/>
      <c r="PFS157" s="129"/>
      <c r="PFT157" s="129"/>
      <c r="PFU157" s="129"/>
      <c r="POU157" s="129"/>
      <c r="POV157" s="129"/>
      <c r="PPD157" s="129"/>
      <c r="PPE157" s="129"/>
      <c r="PPF157" s="129"/>
      <c r="PPG157" s="129"/>
      <c r="PPH157" s="129"/>
      <c r="PPI157" s="129"/>
      <c r="PPJ157" s="129"/>
      <c r="PPK157" s="129"/>
      <c r="PPL157" s="129"/>
      <c r="PPM157" s="129"/>
      <c r="PPN157" s="129"/>
      <c r="PPO157" s="129"/>
      <c r="PPP157" s="129"/>
      <c r="PPQ157" s="129"/>
      <c r="PYQ157" s="129"/>
      <c r="PYR157" s="129"/>
      <c r="PYZ157" s="129"/>
      <c r="PZA157" s="129"/>
      <c r="PZB157" s="129"/>
      <c r="PZC157" s="129"/>
      <c r="PZD157" s="129"/>
      <c r="PZE157" s="129"/>
      <c r="PZF157" s="129"/>
      <c r="PZG157" s="129"/>
      <c r="PZH157" s="129"/>
      <c r="PZI157" s="129"/>
      <c r="PZJ157" s="129"/>
      <c r="PZK157" s="129"/>
      <c r="PZL157" s="129"/>
      <c r="PZM157" s="129"/>
      <c r="QIM157" s="129"/>
      <c r="QIN157" s="129"/>
      <c r="QIV157" s="129"/>
      <c r="QIW157" s="129"/>
      <c r="QIX157" s="129"/>
      <c r="QIY157" s="129"/>
      <c r="QIZ157" s="129"/>
      <c r="QJA157" s="129"/>
      <c r="QJB157" s="129"/>
      <c r="QJC157" s="129"/>
      <c r="QJD157" s="129"/>
      <c r="QJE157" s="129"/>
      <c r="QJF157" s="129"/>
      <c r="QJG157" s="129"/>
      <c r="QJH157" s="129"/>
      <c r="QJI157" s="129"/>
      <c r="QSI157" s="129"/>
      <c r="QSJ157" s="129"/>
      <c r="QSR157" s="129"/>
      <c r="QSS157" s="129"/>
      <c r="QST157" s="129"/>
      <c r="QSU157" s="129"/>
      <c r="QSV157" s="129"/>
      <c r="QSW157" s="129"/>
      <c r="QSX157" s="129"/>
      <c r="QSY157" s="129"/>
      <c r="QSZ157" s="129"/>
      <c r="QTA157" s="129"/>
      <c r="QTB157" s="129"/>
      <c r="QTC157" s="129"/>
      <c r="QTD157" s="129"/>
      <c r="QTE157" s="129"/>
      <c r="RCE157" s="129"/>
      <c r="RCF157" s="129"/>
      <c r="RCN157" s="129"/>
      <c r="RCO157" s="129"/>
      <c r="RCP157" s="129"/>
      <c r="RCQ157" s="129"/>
      <c r="RCR157" s="129"/>
      <c r="RCS157" s="129"/>
      <c r="RCT157" s="129"/>
      <c r="RCU157" s="129"/>
      <c r="RCV157" s="129"/>
      <c r="RCW157" s="129"/>
      <c r="RCX157" s="129"/>
      <c r="RCY157" s="129"/>
      <c r="RCZ157" s="129"/>
      <c r="RDA157" s="129"/>
      <c r="RMA157" s="129"/>
      <c r="RMB157" s="129"/>
      <c r="RMJ157" s="129"/>
      <c r="RMK157" s="129"/>
      <c r="RML157" s="129"/>
      <c r="RMM157" s="129"/>
      <c r="RMN157" s="129"/>
      <c r="RMO157" s="129"/>
      <c r="RMP157" s="129"/>
      <c r="RMQ157" s="129"/>
      <c r="RMR157" s="129"/>
      <c r="RMS157" s="129"/>
      <c r="RMT157" s="129"/>
      <c r="RMU157" s="129"/>
      <c r="RMV157" s="129"/>
      <c r="RMW157" s="129"/>
      <c r="RVW157" s="129"/>
      <c r="RVX157" s="129"/>
      <c r="RWF157" s="129"/>
      <c r="RWG157" s="129"/>
      <c r="RWH157" s="129"/>
      <c r="RWI157" s="129"/>
      <c r="RWJ157" s="129"/>
      <c r="RWK157" s="129"/>
      <c r="RWL157" s="129"/>
      <c r="RWM157" s="129"/>
      <c r="RWN157" s="129"/>
      <c r="RWO157" s="129"/>
      <c r="RWP157" s="129"/>
      <c r="RWQ157" s="129"/>
      <c r="RWR157" s="129"/>
      <c r="RWS157" s="129"/>
      <c r="SFS157" s="129"/>
      <c r="SFT157" s="129"/>
      <c r="SGB157" s="129"/>
      <c r="SGC157" s="129"/>
      <c r="SGD157" s="129"/>
      <c r="SGE157" s="129"/>
      <c r="SGF157" s="129"/>
      <c r="SGG157" s="129"/>
      <c r="SGH157" s="129"/>
      <c r="SGI157" s="129"/>
      <c r="SGJ157" s="129"/>
      <c r="SGK157" s="129"/>
      <c r="SGL157" s="129"/>
      <c r="SGM157" s="129"/>
      <c r="SGN157" s="129"/>
      <c r="SGO157" s="129"/>
      <c r="SPO157" s="129"/>
      <c r="SPP157" s="129"/>
      <c r="SPX157" s="129"/>
      <c r="SPY157" s="129"/>
      <c r="SPZ157" s="129"/>
      <c r="SQA157" s="129"/>
      <c r="SQB157" s="129"/>
      <c r="SQC157" s="129"/>
      <c r="SQD157" s="129"/>
      <c r="SQE157" s="129"/>
      <c r="SQF157" s="129"/>
      <c r="SQG157" s="129"/>
      <c r="SQH157" s="129"/>
      <c r="SQI157" s="129"/>
      <c r="SQJ157" s="129"/>
      <c r="SQK157" s="129"/>
      <c r="SZK157" s="129"/>
      <c r="SZL157" s="129"/>
      <c r="SZT157" s="129"/>
      <c r="SZU157" s="129"/>
      <c r="SZV157" s="129"/>
      <c r="SZW157" s="129"/>
      <c r="SZX157" s="129"/>
      <c r="SZY157" s="129"/>
      <c r="SZZ157" s="129"/>
      <c r="TAA157" s="129"/>
      <c r="TAB157" s="129"/>
      <c r="TAC157" s="129"/>
      <c r="TAD157" s="129"/>
      <c r="TAE157" s="129"/>
      <c r="TAF157" s="129"/>
      <c r="TAG157" s="129"/>
      <c r="TJG157" s="129"/>
      <c r="TJH157" s="129"/>
      <c r="TJP157" s="129"/>
      <c r="TJQ157" s="129"/>
      <c r="TJR157" s="129"/>
      <c r="TJS157" s="129"/>
      <c r="TJT157" s="129"/>
      <c r="TJU157" s="129"/>
      <c r="TJV157" s="129"/>
      <c r="TJW157" s="129"/>
      <c r="TJX157" s="129"/>
      <c r="TJY157" s="129"/>
      <c r="TJZ157" s="129"/>
      <c r="TKA157" s="129"/>
      <c r="TKB157" s="129"/>
      <c r="TKC157" s="129"/>
      <c r="TTC157" s="129"/>
      <c r="TTD157" s="129"/>
      <c r="TTL157" s="129"/>
      <c r="TTM157" s="129"/>
      <c r="TTN157" s="129"/>
      <c r="TTO157" s="129"/>
      <c r="TTP157" s="129"/>
      <c r="TTQ157" s="129"/>
      <c r="TTR157" s="129"/>
      <c r="TTS157" s="129"/>
      <c r="TTT157" s="129"/>
      <c r="TTU157" s="129"/>
      <c r="TTV157" s="129"/>
      <c r="TTW157" s="129"/>
      <c r="TTX157" s="129"/>
      <c r="TTY157" s="129"/>
      <c r="UCY157" s="129"/>
      <c r="UCZ157" s="129"/>
      <c r="UDH157" s="129"/>
      <c r="UDI157" s="129"/>
      <c r="UDJ157" s="129"/>
      <c r="UDK157" s="129"/>
      <c r="UDL157" s="129"/>
      <c r="UDM157" s="129"/>
      <c r="UDN157" s="129"/>
      <c r="UDO157" s="129"/>
      <c r="UDP157" s="129"/>
      <c r="UDQ157" s="129"/>
      <c r="UDR157" s="129"/>
      <c r="UDS157" s="129"/>
      <c r="UDT157" s="129"/>
      <c r="UDU157" s="129"/>
      <c r="UMU157" s="129"/>
      <c r="UMV157" s="129"/>
      <c r="UND157" s="129"/>
      <c r="UNE157" s="129"/>
      <c r="UNF157" s="129"/>
      <c r="UNG157" s="129"/>
      <c r="UNH157" s="129"/>
      <c r="UNI157" s="129"/>
      <c r="UNJ157" s="129"/>
      <c r="UNK157" s="129"/>
      <c r="UNL157" s="129"/>
      <c r="UNM157" s="129"/>
      <c r="UNN157" s="129"/>
      <c r="UNO157" s="129"/>
      <c r="UNP157" s="129"/>
      <c r="UNQ157" s="129"/>
      <c r="UWQ157" s="129"/>
      <c r="UWR157" s="129"/>
      <c r="UWZ157" s="129"/>
      <c r="UXA157" s="129"/>
      <c r="UXB157" s="129"/>
      <c r="UXC157" s="129"/>
      <c r="UXD157" s="129"/>
      <c r="UXE157" s="129"/>
      <c r="UXF157" s="129"/>
      <c r="UXG157" s="129"/>
      <c r="UXH157" s="129"/>
      <c r="UXI157" s="129"/>
      <c r="UXJ157" s="129"/>
      <c r="UXK157" s="129"/>
      <c r="UXL157" s="129"/>
      <c r="UXM157" s="129"/>
      <c r="VGM157" s="129"/>
      <c r="VGN157" s="129"/>
      <c r="VGV157" s="129"/>
      <c r="VGW157" s="129"/>
      <c r="VGX157" s="129"/>
      <c r="VGY157" s="129"/>
      <c r="VGZ157" s="129"/>
      <c r="VHA157" s="129"/>
      <c r="VHB157" s="129"/>
      <c r="VHC157" s="129"/>
      <c r="VHD157" s="129"/>
      <c r="VHE157" s="129"/>
      <c r="VHF157" s="129"/>
      <c r="VHG157" s="129"/>
      <c r="VHH157" s="129"/>
      <c r="VHI157" s="129"/>
      <c r="VQI157" s="129"/>
      <c r="VQJ157" s="129"/>
      <c r="VQR157" s="129"/>
      <c r="VQS157" s="129"/>
      <c r="VQT157" s="129"/>
      <c r="VQU157" s="129"/>
      <c r="VQV157" s="129"/>
      <c r="VQW157" s="129"/>
      <c r="VQX157" s="129"/>
      <c r="VQY157" s="129"/>
      <c r="VQZ157" s="129"/>
      <c r="VRA157" s="129"/>
      <c r="VRB157" s="129"/>
      <c r="VRC157" s="129"/>
      <c r="VRD157" s="129"/>
      <c r="VRE157" s="129"/>
      <c r="WAE157" s="129"/>
      <c r="WAF157" s="129"/>
      <c r="WAN157" s="129"/>
      <c r="WAO157" s="129"/>
      <c r="WAP157" s="129"/>
      <c r="WAQ157" s="129"/>
      <c r="WAR157" s="129"/>
      <c r="WAS157" s="129"/>
      <c r="WAT157" s="129"/>
      <c r="WAU157" s="129"/>
      <c r="WAV157" s="129"/>
      <c r="WAW157" s="129"/>
      <c r="WAX157" s="129"/>
      <c r="WAY157" s="129"/>
      <c r="WAZ157" s="129"/>
      <c r="WBA157" s="129"/>
      <c r="WKA157" s="129"/>
      <c r="WKB157" s="129"/>
      <c r="WKJ157" s="129"/>
      <c r="WKK157" s="129"/>
      <c r="WKL157" s="129"/>
      <c r="WKM157" s="129"/>
      <c r="WKN157" s="129"/>
      <c r="WKO157" s="129"/>
      <c r="WKP157" s="129"/>
      <c r="WKQ157" s="129"/>
      <c r="WKR157" s="129"/>
      <c r="WKS157" s="129"/>
      <c r="WKT157" s="129"/>
      <c r="WKU157" s="129"/>
      <c r="WKV157" s="129"/>
      <c r="WKW157" s="129"/>
      <c r="WTW157" s="129"/>
      <c r="WTX157" s="129"/>
      <c r="WUF157" s="129"/>
      <c r="WUG157" s="129"/>
      <c r="WUH157" s="129"/>
      <c r="WUI157" s="129"/>
      <c r="WUJ157" s="129"/>
      <c r="WUK157" s="129"/>
      <c r="WUL157" s="129"/>
      <c r="WUM157" s="129"/>
      <c r="WUN157" s="129"/>
      <c r="WUO157" s="129"/>
      <c r="WUP157" s="129"/>
      <c r="WUQ157" s="129"/>
      <c r="WUR157" s="129"/>
      <c r="WUS157" s="129"/>
    </row>
    <row r="158" spans="1:1009 1243:2033 2267:3057 3291:4081 4315:5105 5339:6129 6363:7153 7387:8177 8411:9201 9435:10225 10459:11249 11483:12273 12507:13297 13531:14321 14555:15345 15579:16113" s="120" customFormat="1" ht="24.95" customHeight="1" outlineLevel="1">
      <c r="A158" s="240"/>
      <c r="B158" s="300" t="s">
        <v>463</v>
      </c>
      <c r="C158" s="270"/>
      <c r="D158" s="258">
        <v>246.636</v>
      </c>
      <c r="E158" s="257"/>
      <c r="F158" s="258">
        <v>246.636</v>
      </c>
      <c r="G158" s="245">
        <v>0</v>
      </c>
      <c r="H158" s="229">
        <f t="shared" si="7"/>
        <v>0</v>
      </c>
      <c r="I158" s="298"/>
      <c r="J158" s="247"/>
      <c r="K158" s="298"/>
      <c r="L158" s="298"/>
      <c r="M158" s="297">
        <v>819</v>
      </c>
      <c r="HK158" s="129"/>
      <c r="HL158" s="129"/>
      <c r="HT158" s="129"/>
      <c r="HU158" s="129"/>
      <c r="HV158" s="129"/>
      <c r="HW158" s="129"/>
      <c r="HX158" s="129"/>
      <c r="HY158" s="129"/>
      <c r="HZ158" s="129"/>
      <c r="IA158" s="129"/>
      <c r="IB158" s="129"/>
      <c r="IC158" s="129"/>
      <c r="ID158" s="129"/>
      <c r="IE158" s="129"/>
      <c r="IF158" s="129"/>
      <c r="IG158" s="129"/>
      <c r="RG158" s="129"/>
      <c r="RH158" s="129"/>
      <c r="RP158" s="129"/>
      <c r="RQ158" s="129"/>
      <c r="RR158" s="129"/>
      <c r="RS158" s="129"/>
      <c r="RT158" s="129"/>
      <c r="RU158" s="129"/>
      <c r="RV158" s="129"/>
      <c r="RW158" s="129"/>
      <c r="RX158" s="129"/>
      <c r="RY158" s="129"/>
      <c r="RZ158" s="129"/>
      <c r="SA158" s="129"/>
      <c r="SB158" s="129"/>
      <c r="SC158" s="129"/>
      <c r="ABC158" s="129"/>
      <c r="ABD158" s="129"/>
      <c r="ABL158" s="129"/>
      <c r="ABM158" s="129"/>
      <c r="ABN158" s="129"/>
      <c r="ABO158" s="129"/>
      <c r="ABP158" s="129"/>
      <c r="ABQ158" s="129"/>
      <c r="ABR158" s="129"/>
      <c r="ABS158" s="129"/>
      <c r="ABT158" s="129"/>
      <c r="ABU158" s="129"/>
      <c r="ABV158" s="129"/>
      <c r="ABW158" s="129"/>
      <c r="ABX158" s="129"/>
      <c r="ABY158" s="129"/>
      <c r="AKY158" s="129"/>
      <c r="AKZ158" s="129"/>
      <c r="ALH158" s="129"/>
      <c r="ALI158" s="129"/>
      <c r="ALJ158" s="129"/>
      <c r="ALK158" s="129"/>
      <c r="ALL158" s="129"/>
      <c r="ALM158" s="129"/>
      <c r="ALN158" s="129"/>
      <c r="ALO158" s="129"/>
      <c r="ALP158" s="129"/>
      <c r="ALQ158" s="129"/>
      <c r="ALR158" s="129"/>
      <c r="ALS158" s="129"/>
      <c r="ALT158" s="129"/>
      <c r="ALU158" s="129"/>
      <c r="AUU158" s="129"/>
      <c r="AUV158" s="129"/>
      <c r="AVD158" s="129"/>
      <c r="AVE158" s="129"/>
      <c r="AVF158" s="129"/>
      <c r="AVG158" s="129"/>
      <c r="AVH158" s="129"/>
      <c r="AVI158" s="129"/>
      <c r="AVJ158" s="129"/>
      <c r="AVK158" s="129"/>
      <c r="AVL158" s="129"/>
      <c r="AVM158" s="129"/>
      <c r="AVN158" s="129"/>
      <c r="AVO158" s="129"/>
      <c r="AVP158" s="129"/>
      <c r="AVQ158" s="129"/>
      <c r="BEQ158" s="129"/>
      <c r="BER158" s="129"/>
      <c r="BEZ158" s="129"/>
      <c r="BFA158" s="129"/>
      <c r="BFB158" s="129"/>
      <c r="BFC158" s="129"/>
      <c r="BFD158" s="129"/>
      <c r="BFE158" s="129"/>
      <c r="BFF158" s="129"/>
      <c r="BFG158" s="129"/>
      <c r="BFH158" s="129"/>
      <c r="BFI158" s="129"/>
      <c r="BFJ158" s="129"/>
      <c r="BFK158" s="129"/>
      <c r="BFL158" s="129"/>
      <c r="BFM158" s="129"/>
      <c r="BOM158" s="129"/>
      <c r="BON158" s="129"/>
      <c r="BOV158" s="129"/>
      <c r="BOW158" s="129"/>
      <c r="BOX158" s="129"/>
      <c r="BOY158" s="129"/>
      <c r="BOZ158" s="129"/>
      <c r="BPA158" s="129"/>
      <c r="BPB158" s="129"/>
      <c r="BPC158" s="129"/>
      <c r="BPD158" s="129"/>
      <c r="BPE158" s="129"/>
      <c r="BPF158" s="129"/>
      <c r="BPG158" s="129"/>
      <c r="BPH158" s="129"/>
      <c r="BPI158" s="129"/>
      <c r="BYI158" s="129"/>
      <c r="BYJ158" s="129"/>
      <c r="BYR158" s="129"/>
      <c r="BYS158" s="129"/>
      <c r="BYT158" s="129"/>
      <c r="BYU158" s="129"/>
      <c r="BYV158" s="129"/>
      <c r="BYW158" s="129"/>
      <c r="BYX158" s="129"/>
      <c r="BYY158" s="129"/>
      <c r="BYZ158" s="129"/>
      <c r="BZA158" s="129"/>
      <c r="BZB158" s="129"/>
      <c r="BZC158" s="129"/>
      <c r="BZD158" s="129"/>
      <c r="BZE158" s="129"/>
      <c r="CIE158" s="129"/>
      <c r="CIF158" s="129"/>
      <c r="CIN158" s="129"/>
      <c r="CIO158" s="129"/>
      <c r="CIP158" s="129"/>
      <c r="CIQ158" s="129"/>
      <c r="CIR158" s="129"/>
      <c r="CIS158" s="129"/>
      <c r="CIT158" s="129"/>
      <c r="CIU158" s="129"/>
      <c r="CIV158" s="129"/>
      <c r="CIW158" s="129"/>
      <c r="CIX158" s="129"/>
      <c r="CIY158" s="129"/>
      <c r="CIZ158" s="129"/>
      <c r="CJA158" s="129"/>
      <c r="CSA158" s="129"/>
      <c r="CSB158" s="129"/>
      <c r="CSJ158" s="129"/>
      <c r="CSK158" s="129"/>
      <c r="CSL158" s="129"/>
      <c r="CSM158" s="129"/>
      <c r="CSN158" s="129"/>
      <c r="CSO158" s="129"/>
      <c r="CSP158" s="129"/>
      <c r="CSQ158" s="129"/>
      <c r="CSR158" s="129"/>
      <c r="CSS158" s="129"/>
      <c r="CST158" s="129"/>
      <c r="CSU158" s="129"/>
      <c r="CSV158" s="129"/>
      <c r="CSW158" s="129"/>
      <c r="DBW158" s="129"/>
      <c r="DBX158" s="129"/>
      <c r="DCF158" s="129"/>
      <c r="DCG158" s="129"/>
      <c r="DCH158" s="129"/>
      <c r="DCI158" s="129"/>
      <c r="DCJ158" s="129"/>
      <c r="DCK158" s="129"/>
      <c r="DCL158" s="129"/>
      <c r="DCM158" s="129"/>
      <c r="DCN158" s="129"/>
      <c r="DCO158" s="129"/>
      <c r="DCP158" s="129"/>
      <c r="DCQ158" s="129"/>
      <c r="DCR158" s="129"/>
      <c r="DCS158" s="129"/>
      <c r="DLS158" s="129"/>
      <c r="DLT158" s="129"/>
      <c r="DMB158" s="129"/>
      <c r="DMC158" s="129"/>
      <c r="DMD158" s="129"/>
      <c r="DME158" s="129"/>
      <c r="DMF158" s="129"/>
      <c r="DMG158" s="129"/>
      <c r="DMH158" s="129"/>
      <c r="DMI158" s="129"/>
      <c r="DMJ158" s="129"/>
      <c r="DMK158" s="129"/>
      <c r="DML158" s="129"/>
      <c r="DMM158" s="129"/>
      <c r="DMN158" s="129"/>
      <c r="DMO158" s="129"/>
      <c r="DVO158" s="129"/>
      <c r="DVP158" s="129"/>
      <c r="DVX158" s="129"/>
      <c r="DVY158" s="129"/>
      <c r="DVZ158" s="129"/>
      <c r="DWA158" s="129"/>
      <c r="DWB158" s="129"/>
      <c r="DWC158" s="129"/>
      <c r="DWD158" s="129"/>
      <c r="DWE158" s="129"/>
      <c r="DWF158" s="129"/>
      <c r="DWG158" s="129"/>
      <c r="DWH158" s="129"/>
      <c r="DWI158" s="129"/>
      <c r="DWJ158" s="129"/>
      <c r="DWK158" s="129"/>
      <c r="EFK158" s="129"/>
      <c r="EFL158" s="129"/>
      <c r="EFT158" s="129"/>
      <c r="EFU158" s="129"/>
      <c r="EFV158" s="129"/>
      <c r="EFW158" s="129"/>
      <c r="EFX158" s="129"/>
      <c r="EFY158" s="129"/>
      <c r="EFZ158" s="129"/>
      <c r="EGA158" s="129"/>
      <c r="EGB158" s="129"/>
      <c r="EGC158" s="129"/>
      <c r="EGD158" s="129"/>
      <c r="EGE158" s="129"/>
      <c r="EGF158" s="129"/>
      <c r="EGG158" s="129"/>
      <c r="EPG158" s="129"/>
      <c r="EPH158" s="129"/>
      <c r="EPP158" s="129"/>
      <c r="EPQ158" s="129"/>
      <c r="EPR158" s="129"/>
      <c r="EPS158" s="129"/>
      <c r="EPT158" s="129"/>
      <c r="EPU158" s="129"/>
      <c r="EPV158" s="129"/>
      <c r="EPW158" s="129"/>
      <c r="EPX158" s="129"/>
      <c r="EPY158" s="129"/>
      <c r="EPZ158" s="129"/>
      <c r="EQA158" s="129"/>
      <c r="EQB158" s="129"/>
      <c r="EQC158" s="129"/>
      <c r="EZC158" s="129"/>
      <c r="EZD158" s="129"/>
      <c r="EZL158" s="129"/>
      <c r="EZM158" s="129"/>
      <c r="EZN158" s="129"/>
      <c r="EZO158" s="129"/>
      <c r="EZP158" s="129"/>
      <c r="EZQ158" s="129"/>
      <c r="EZR158" s="129"/>
      <c r="EZS158" s="129"/>
      <c r="EZT158" s="129"/>
      <c r="EZU158" s="129"/>
      <c r="EZV158" s="129"/>
      <c r="EZW158" s="129"/>
      <c r="EZX158" s="129"/>
      <c r="EZY158" s="129"/>
      <c r="FIY158" s="129"/>
      <c r="FIZ158" s="129"/>
      <c r="FJH158" s="129"/>
      <c r="FJI158" s="129"/>
      <c r="FJJ158" s="129"/>
      <c r="FJK158" s="129"/>
      <c r="FJL158" s="129"/>
      <c r="FJM158" s="129"/>
      <c r="FJN158" s="129"/>
      <c r="FJO158" s="129"/>
      <c r="FJP158" s="129"/>
      <c r="FJQ158" s="129"/>
      <c r="FJR158" s="129"/>
      <c r="FJS158" s="129"/>
      <c r="FJT158" s="129"/>
      <c r="FJU158" s="129"/>
      <c r="FSU158" s="129"/>
      <c r="FSV158" s="129"/>
      <c r="FTD158" s="129"/>
      <c r="FTE158" s="129"/>
      <c r="FTF158" s="129"/>
      <c r="FTG158" s="129"/>
      <c r="FTH158" s="129"/>
      <c r="FTI158" s="129"/>
      <c r="FTJ158" s="129"/>
      <c r="FTK158" s="129"/>
      <c r="FTL158" s="129"/>
      <c r="FTM158" s="129"/>
      <c r="FTN158" s="129"/>
      <c r="FTO158" s="129"/>
      <c r="FTP158" s="129"/>
      <c r="FTQ158" s="129"/>
      <c r="GCQ158" s="129"/>
      <c r="GCR158" s="129"/>
      <c r="GCZ158" s="129"/>
      <c r="GDA158" s="129"/>
      <c r="GDB158" s="129"/>
      <c r="GDC158" s="129"/>
      <c r="GDD158" s="129"/>
      <c r="GDE158" s="129"/>
      <c r="GDF158" s="129"/>
      <c r="GDG158" s="129"/>
      <c r="GDH158" s="129"/>
      <c r="GDI158" s="129"/>
      <c r="GDJ158" s="129"/>
      <c r="GDK158" s="129"/>
      <c r="GDL158" s="129"/>
      <c r="GDM158" s="129"/>
      <c r="GMM158" s="129"/>
      <c r="GMN158" s="129"/>
      <c r="GMV158" s="129"/>
      <c r="GMW158" s="129"/>
      <c r="GMX158" s="129"/>
      <c r="GMY158" s="129"/>
      <c r="GMZ158" s="129"/>
      <c r="GNA158" s="129"/>
      <c r="GNB158" s="129"/>
      <c r="GNC158" s="129"/>
      <c r="GND158" s="129"/>
      <c r="GNE158" s="129"/>
      <c r="GNF158" s="129"/>
      <c r="GNG158" s="129"/>
      <c r="GNH158" s="129"/>
      <c r="GNI158" s="129"/>
      <c r="GWI158" s="129"/>
      <c r="GWJ158" s="129"/>
      <c r="GWR158" s="129"/>
      <c r="GWS158" s="129"/>
      <c r="GWT158" s="129"/>
      <c r="GWU158" s="129"/>
      <c r="GWV158" s="129"/>
      <c r="GWW158" s="129"/>
      <c r="GWX158" s="129"/>
      <c r="GWY158" s="129"/>
      <c r="GWZ158" s="129"/>
      <c r="GXA158" s="129"/>
      <c r="GXB158" s="129"/>
      <c r="GXC158" s="129"/>
      <c r="GXD158" s="129"/>
      <c r="GXE158" s="129"/>
      <c r="HGE158" s="129"/>
      <c r="HGF158" s="129"/>
      <c r="HGN158" s="129"/>
      <c r="HGO158" s="129"/>
      <c r="HGP158" s="129"/>
      <c r="HGQ158" s="129"/>
      <c r="HGR158" s="129"/>
      <c r="HGS158" s="129"/>
      <c r="HGT158" s="129"/>
      <c r="HGU158" s="129"/>
      <c r="HGV158" s="129"/>
      <c r="HGW158" s="129"/>
      <c r="HGX158" s="129"/>
      <c r="HGY158" s="129"/>
      <c r="HGZ158" s="129"/>
      <c r="HHA158" s="129"/>
      <c r="HQA158" s="129"/>
      <c r="HQB158" s="129"/>
      <c r="HQJ158" s="129"/>
      <c r="HQK158" s="129"/>
      <c r="HQL158" s="129"/>
      <c r="HQM158" s="129"/>
      <c r="HQN158" s="129"/>
      <c r="HQO158" s="129"/>
      <c r="HQP158" s="129"/>
      <c r="HQQ158" s="129"/>
      <c r="HQR158" s="129"/>
      <c r="HQS158" s="129"/>
      <c r="HQT158" s="129"/>
      <c r="HQU158" s="129"/>
      <c r="HQV158" s="129"/>
      <c r="HQW158" s="129"/>
      <c r="HZW158" s="129"/>
      <c r="HZX158" s="129"/>
      <c r="IAF158" s="129"/>
      <c r="IAG158" s="129"/>
      <c r="IAH158" s="129"/>
      <c r="IAI158" s="129"/>
      <c r="IAJ158" s="129"/>
      <c r="IAK158" s="129"/>
      <c r="IAL158" s="129"/>
      <c r="IAM158" s="129"/>
      <c r="IAN158" s="129"/>
      <c r="IAO158" s="129"/>
      <c r="IAP158" s="129"/>
      <c r="IAQ158" s="129"/>
      <c r="IAR158" s="129"/>
      <c r="IAS158" s="129"/>
      <c r="IJS158" s="129"/>
      <c r="IJT158" s="129"/>
      <c r="IKB158" s="129"/>
      <c r="IKC158" s="129"/>
      <c r="IKD158" s="129"/>
      <c r="IKE158" s="129"/>
      <c r="IKF158" s="129"/>
      <c r="IKG158" s="129"/>
      <c r="IKH158" s="129"/>
      <c r="IKI158" s="129"/>
      <c r="IKJ158" s="129"/>
      <c r="IKK158" s="129"/>
      <c r="IKL158" s="129"/>
      <c r="IKM158" s="129"/>
      <c r="IKN158" s="129"/>
      <c r="IKO158" s="129"/>
      <c r="ITO158" s="129"/>
      <c r="ITP158" s="129"/>
      <c r="ITX158" s="129"/>
      <c r="ITY158" s="129"/>
      <c r="ITZ158" s="129"/>
      <c r="IUA158" s="129"/>
      <c r="IUB158" s="129"/>
      <c r="IUC158" s="129"/>
      <c r="IUD158" s="129"/>
      <c r="IUE158" s="129"/>
      <c r="IUF158" s="129"/>
      <c r="IUG158" s="129"/>
      <c r="IUH158" s="129"/>
      <c r="IUI158" s="129"/>
      <c r="IUJ158" s="129"/>
      <c r="IUK158" s="129"/>
      <c r="JDK158" s="129"/>
      <c r="JDL158" s="129"/>
      <c r="JDT158" s="129"/>
      <c r="JDU158" s="129"/>
      <c r="JDV158" s="129"/>
      <c r="JDW158" s="129"/>
      <c r="JDX158" s="129"/>
      <c r="JDY158" s="129"/>
      <c r="JDZ158" s="129"/>
      <c r="JEA158" s="129"/>
      <c r="JEB158" s="129"/>
      <c r="JEC158" s="129"/>
      <c r="JED158" s="129"/>
      <c r="JEE158" s="129"/>
      <c r="JEF158" s="129"/>
      <c r="JEG158" s="129"/>
      <c r="JNG158" s="129"/>
      <c r="JNH158" s="129"/>
      <c r="JNP158" s="129"/>
      <c r="JNQ158" s="129"/>
      <c r="JNR158" s="129"/>
      <c r="JNS158" s="129"/>
      <c r="JNT158" s="129"/>
      <c r="JNU158" s="129"/>
      <c r="JNV158" s="129"/>
      <c r="JNW158" s="129"/>
      <c r="JNX158" s="129"/>
      <c r="JNY158" s="129"/>
      <c r="JNZ158" s="129"/>
      <c r="JOA158" s="129"/>
      <c r="JOB158" s="129"/>
      <c r="JOC158" s="129"/>
      <c r="JXC158" s="129"/>
      <c r="JXD158" s="129"/>
      <c r="JXL158" s="129"/>
      <c r="JXM158" s="129"/>
      <c r="JXN158" s="129"/>
      <c r="JXO158" s="129"/>
      <c r="JXP158" s="129"/>
      <c r="JXQ158" s="129"/>
      <c r="JXR158" s="129"/>
      <c r="JXS158" s="129"/>
      <c r="JXT158" s="129"/>
      <c r="JXU158" s="129"/>
      <c r="JXV158" s="129"/>
      <c r="JXW158" s="129"/>
      <c r="JXX158" s="129"/>
      <c r="JXY158" s="129"/>
      <c r="KGY158" s="129"/>
      <c r="KGZ158" s="129"/>
      <c r="KHH158" s="129"/>
      <c r="KHI158" s="129"/>
      <c r="KHJ158" s="129"/>
      <c r="KHK158" s="129"/>
      <c r="KHL158" s="129"/>
      <c r="KHM158" s="129"/>
      <c r="KHN158" s="129"/>
      <c r="KHO158" s="129"/>
      <c r="KHP158" s="129"/>
      <c r="KHQ158" s="129"/>
      <c r="KHR158" s="129"/>
      <c r="KHS158" s="129"/>
      <c r="KHT158" s="129"/>
      <c r="KHU158" s="129"/>
      <c r="KQU158" s="129"/>
      <c r="KQV158" s="129"/>
      <c r="KRD158" s="129"/>
      <c r="KRE158" s="129"/>
      <c r="KRF158" s="129"/>
      <c r="KRG158" s="129"/>
      <c r="KRH158" s="129"/>
      <c r="KRI158" s="129"/>
      <c r="KRJ158" s="129"/>
      <c r="KRK158" s="129"/>
      <c r="KRL158" s="129"/>
      <c r="KRM158" s="129"/>
      <c r="KRN158" s="129"/>
      <c r="KRO158" s="129"/>
      <c r="KRP158" s="129"/>
      <c r="KRQ158" s="129"/>
      <c r="LAQ158" s="129"/>
      <c r="LAR158" s="129"/>
      <c r="LAZ158" s="129"/>
      <c r="LBA158" s="129"/>
      <c r="LBB158" s="129"/>
      <c r="LBC158" s="129"/>
      <c r="LBD158" s="129"/>
      <c r="LBE158" s="129"/>
      <c r="LBF158" s="129"/>
      <c r="LBG158" s="129"/>
      <c r="LBH158" s="129"/>
      <c r="LBI158" s="129"/>
      <c r="LBJ158" s="129"/>
      <c r="LBK158" s="129"/>
      <c r="LBL158" s="129"/>
      <c r="LBM158" s="129"/>
      <c r="LKM158" s="129"/>
      <c r="LKN158" s="129"/>
      <c r="LKV158" s="129"/>
      <c r="LKW158" s="129"/>
      <c r="LKX158" s="129"/>
      <c r="LKY158" s="129"/>
      <c r="LKZ158" s="129"/>
      <c r="LLA158" s="129"/>
      <c r="LLB158" s="129"/>
      <c r="LLC158" s="129"/>
      <c r="LLD158" s="129"/>
      <c r="LLE158" s="129"/>
      <c r="LLF158" s="129"/>
      <c r="LLG158" s="129"/>
      <c r="LLH158" s="129"/>
      <c r="LLI158" s="129"/>
      <c r="LUI158" s="129"/>
      <c r="LUJ158" s="129"/>
      <c r="LUR158" s="129"/>
      <c r="LUS158" s="129"/>
      <c r="LUT158" s="129"/>
      <c r="LUU158" s="129"/>
      <c r="LUV158" s="129"/>
      <c r="LUW158" s="129"/>
      <c r="LUX158" s="129"/>
      <c r="LUY158" s="129"/>
      <c r="LUZ158" s="129"/>
      <c r="LVA158" s="129"/>
      <c r="LVB158" s="129"/>
      <c r="LVC158" s="129"/>
      <c r="LVD158" s="129"/>
      <c r="LVE158" s="129"/>
      <c r="MEE158" s="129"/>
      <c r="MEF158" s="129"/>
      <c r="MEN158" s="129"/>
      <c r="MEO158" s="129"/>
      <c r="MEP158" s="129"/>
      <c r="MEQ158" s="129"/>
      <c r="MER158" s="129"/>
      <c r="MES158" s="129"/>
      <c r="MET158" s="129"/>
      <c r="MEU158" s="129"/>
      <c r="MEV158" s="129"/>
      <c r="MEW158" s="129"/>
      <c r="MEX158" s="129"/>
      <c r="MEY158" s="129"/>
      <c r="MEZ158" s="129"/>
      <c r="MFA158" s="129"/>
      <c r="MOA158" s="129"/>
      <c r="MOB158" s="129"/>
      <c r="MOJ158" s="129"/>
      <c r="MOK158" s="129"/>
      <c r="MOL158" s="129"/>
      <c r="MOM158" s="129"/>
      <c r="MON158" s="129"/>
      <c r="MOO158" s="129"/>
      <c r="MOP158" s="129"/>
      <c r="MOQ158" s="129"/>
      <c r="MOR158" s="129"/>
      <c r="MOS158" s="129"/>
      <c r="MOT158" s="129"/>
      <c r="MOU158" s="129"/>
      <c r="MOV158" s="129"/>
      <c r="MOW158" s="129"/>
      <c r="MXW158" s="129"/>
      <c r="MXX158" s="129"/>
      <c r="MYF158" s="129"/>
      <c r="MYG158" s="129"/>
      <c r="MYH158" s="129"/>
      <c r="MYI158" s="129"/>
      <c r="MYJ158" s="129"/>
      <c r="MYK158" s="129"/>
      <c r="MYL158" s="129"/>
      <c r="MYM158" s="129"/>
      <c r="MYN158" s="129"/>
      <c r="MYO158" s="129"/>
      <c r="MYP158" s="129"/>
      <c r="MYQ158" s="129"/>
      <c r="MYR158" s="129"/>
      <c r="MYS158" s="129"/>
      <c r="NHS158" s="129"/>
      <c r="NHT158" s="129"/>
      <c r="NIB158" s="129"/>
      <c r="NIC158" s="129"/>
      <c r="NID158" s="129"/>
      <c r="NIE158" s="129"/>
      <c r="NIF158" s="129"/>
      <c r="NIG158" s="129"/>
      <c r="NIH158" s="129"/>
      <c r="NII158" s="129"/>
      <c r="NIJ158" s="129"/>
      <c r="NIK158" s="129"/>
      <c r="NIL158" s="129"/>
      <c r="NIM158" s="129"/>
      <c r="NIN158" s="129"/>
      <c r="NIO158" s="129"/>
      <c r="NRO158" s="129"/>
      <c r="NRP158" s="129"/>
      <c r="NRX158" s="129"/>
      <c r="NRY158" s="129"/>
      <c r="NRZ158" s="129"/>
      <c r="NSA158" s="129"/>
      <c r="NSB158" s="129"/>
      <c r="NSC158" s="129"/>
      <c r="NSD158" s="129"/>
      <c r="NSE158" s="129"/>
      <c r="NSF158" s="129"/>
      <c r="NSG158" s="129"/>
      <c r="NSH158" s="129"/>
      <c r="NSI158" s="129"/>
      <c r="NSJ158" s="129"/>
      <c r="NSK158" s="129"/>
      <c r="OBK158" s="129"/>
      <c r="OBL158" s="129"/>
      <c r="OBT158" s="129"/>
      <c r="OBU158" s="129"/>
      <c r="OBV158" s="129"/>
      <c r="OBW158" s="129"/>
      <c r="OBX158" s="129"/>
      <c r="OBY158" s="129"/>
      <c r="OBZ158" s="129"/>
      <c r="OCA158" s="129"/>
      <c r="OCB158" s="129"/>
      <c r="OCC158" s="129"/>
      <c r="OCD158" s="129"/>
      <c r="OCE158" s="129"/>
      <c r="OCF158" s="129"/>
      <c r="OCG158" s="129"/>
      <c r="OLG158" s="129"/>
      <c r="OLH158" s="129"/>
      <c r="OLP158" s="129"/>
      <c r="OLQ158" s="129"/>
      <c r="OLR158" s="129"/>
      <c r="OLS158" s="129"/>
      <c r="OLT158" s="129"/>
      <c r="OLU158" s="129"/>
      <c r="OLV158" s="129"/>
      <c r="OLW158" s="129"/>
      <c r="OLX158" s="129"/>
      <c r="OLY158" s="129"/>
      <c r="OLZ158" s="129"/>
      <c r="OMA158" s="129"/>
      <c r="OMB158" s="129"/>
      <c r="OMC158" s="129"/>
      <c r="OVC158" s="129"/>
      <c r="OVD158" s="129"/>
      <c r="OVL158" s="129"/>
      <c r="OVM158" s="129"/>
      <c r="OVN158" s="129"/>
      <c r="OVO158" s="129"/>
      <c r="OVP158" s="129"/>
      <c r="OVQ158" s="129"/>
      <c r="OVR158" s="129"/>
      <c r="OVS158" s="129"/>
      <c r="OVT158" s="129"/>
      <c r="OVU158" s="129"/>
      <c r="OVV158" s="129"/>
      <c r="OVW158" s="129"/>
      <c r="OVX158" s="129"/>
      <c r="OVY158" s="129"/>
      <c r="PEY158" s="129"/>
      <c r="PEZ158" s="129"/>
      <c r="PFH158" s="129"/>
      <c r="PFI158" s="129"/>
      <c r="PFJ158" s="129"/>
      <c r="PFK158" s="129"/>
      <c r="PFL158" s="129"/>
      <c r="PFM158" s="129"/>
      <c r="PFN158" s="129"/>
      <c r="PFO158" s="129"/>
      <c r="PFP158" s="129"/>
      <c r="PFQ158" s="129"/>
      <c r="PFR158" s="129"/>
      <c r="PFS158" s="129"/>
      <c r="PFT158" s="129"/>
      <c r="PFU158" s="129"/>
      <c r="POU158" s="129"/>
      <c r="POV158" s="129"/>
      <c r="PPD158" s="129"/>
      <c r="PPE158" s="129"/>
      <c r="PPF158" s="129"/>
      <c r="PPG158" s="129"/>
      <c r="PPH158" s="129"/>
      <c r="PPI158" s="129"/>
      <c r="PPJ158" s="129"/>
      <c r="PPK158" s="129"/>
      <c r="PPL158" s="129"/>
      <c r="PPM158" s="129"/>
      <c r="PPN158" s="129"/>
      <c r="PPO158" s="129"/>
      <c r="PPP158" s="129"/>
      <c r="PPQ158" s="129"/>
      <c r="PYQ158" s="129"/>
      <c r="PYR158" s="129"/>
      <c r="PYZ158" s="129"/>
      <c r="PZA158" s="129"/>
      <c r="PZB158" s="129"/>
      <c r="PZC158" s="129"/>
      <c r="PZD158" s="129"/>
      <c r="PZE158" s="129"/>
      <c r="PZF158" s="129"/>
      <c r="PZG158" s="129"/>
      <c r="PZH158" s="129"/>
      <c r="PZI158" s="129"/>
      <c r="PZJ158" s="129"/>
      <c r="PZK158" s="129"/>
      <c r="PZL158" s="129"/>
      <c r="PZM158" s="129"/>
      <c r="QIM158" s="129"/>
      <c r="QIN158" s="129"/>
      <c r="QIV158" s="129"/>
      <c r="QIW158" s="129"/>
      <c r="QIX158" s="129"/>
      <c r="QIY158" s="129"/>
      <c r="QIZ158" s="129"/>
      <c r="QJA158" s="129"/>
      <c r="QJB158" s="129"/>
      <c r="QJC158" s="129"/>
      <c r="QJD158" s="129"/>
      <c r="QJE158" s="129"/>
      <c r="QJF158" s="129"/>
      <c r="QJG158" s="129"/>
      <c r="QJH158" s="129"/>
      <c r="QJI158" s="129"/>
      <c r="QSI158" s="129"/>
      <c r="QSJ158" s="129"/>
      <c r="QSR158" s="129"/>
      <c r="QSS158" s="129"/>
      <c r="QST158" s="129"/>
      <c r="QSU158" s="129"/>
      <c r="QSV158" s="129"/>
      <c r="QSW158" s="129"/>
      <c r="QSX158" s="129"/>
      <c r="QSY158" s="129"/>
      <c r="QSZ158" s="129"/>
      <c r="QTA158" s="129"/>
      <c r="QTB158" s="129"/>
      <c r="QTC158" s="129"/>
      <c r="QTD158" s="129"/>
      <c r="QTE158" s="129"/>
      <c r="RCE158" s="129"/>
      <c r="RCF158" s="129"/>
      <c r="RCN158" s="129"/>
      <c r="RCO158" s="129"/>
      <c r="RCP158" s="129"/>
      <c r="RCQ158" s="129"/>
      <c r="RCR158" s="129"/>
      <c r="RCS158" s="129"/>
      <c r="RCT158" s="129"/>
      <c r="RCU158" s="129"/>
      <c r="RCV158" s="129"/>
      <c r="RCW158" s="129"/>
      <c r="RCX158" s="129"/>
      <c r="RCY158" s="129"/>
      <c r="RCZ158" s="129"/>
      <c r="RDA158" s="129"/>
      <c r="RMA158" s="129"/>
      <c r="RMB158" s="129"/>
      <c r="RMJ158" s="129"/>
      <c r="RMK158" s="129"/>
      <c r="RML158" s="129"/>
      <c r="RMM158" s="129"/>
      <c r="RMN158" s="129"/>
      <c r="RMO158" s="129"/>
      <c r="RMP158" s="129"/>
      <c r="RMQ158" s="129"/>
      <c r="RMR158" s="129"/>
      <c r="RMS158" s="129"/>
      <c r="RMT158" s="129"/>
      <c r="RMU158" s="129"/>
      <c r="RMV158" s="129"/>
      <c r="RMW158" s="129"/>
      <c r="RVW158" s="129"/>
      <c r="RVX158" s="129"/>
      <c r="RWF158" s="129"/>
      <c r="RWG158" s="129"/>
      <c r="RWH158" s="129"/>
      <c r="RWI158" s="129"/>
      <c r="RWJ158" s="129"/>
      <c r="RWK158" s="129"/>
      <c r="RWL158" s="129"/>
      <c r="RWM158" s="129"/>
      <c r="RWN158" s="129"/>
      <c r="RWO158" s="129"/>
      <c r="RWP158" s="129"/>
      <c r="RWQ158" s="129"/>
      <c r="RWR158" s="129"/>
      <c r="RWS158" s="129"/>
      <c r="SFS158" s="129"/>
      <c r="SFT158" s="129"/>
      <c r="SGB158" s="129"/>
      <c r="SGC158" s="129"/>
      <c r="SGD158" s="129"/>
      <c r="SGE158" s="129"/>
      <c r="SGF158" s="129"/>
      <c r="SGG158" s="129"/>
      <c r="SGH158" s="129"/>
      <c r="SGI158" s="129"/>
      <c r="SGJ158" s="129"/>
      <c r="SGK158" s="129"/>
      <c r="SGL158" s="129"/>
      <c r="SGM158" s="129"/>
      <c r="SGN158" s="129"/>
      <c r="SGO158" s="129"/>
      <c r="SPO158" s="129"/>
      <c r="SPP158" s="129"/>
      <c r="SPX158" s="129"/>
      <c r="SPY158" s="129"/>
      <c r="SPZ158" s="129"/>
      <c r="SQA158" s="129"/>
      <c r="SQB158" s="129"/>
      <c r="SQC158" s="129"/>
      <c r="SQD158" s="129"/>
      <c r="SQE158" s="129"/>
      <c r="SQF158" s="129"/>
      <c r="SQG158" s="129"/>
      <c r="SQH158" s="129"/>
      <c r="SQI158" s="129"/>
      <c r="SQJ158" s="129"/>
      <c r="SQK158" s="129"/>
      <c r="SZK158" s="129"/>
      <c r="SZL158" s="129"/>
      <c r="SZT158" s="129"/>
      <c r="SZU158" s="129"/>
      <c r="SZV158" s="129"/>
      <c r="SZW158" s="129"/>
      <c r="SZX158" s="129"/>
      <c r="SZY158" s="129"/>
      <c r="SZZ158" s="129"/>
      <c r="TAA158" s="129"/>
      <c r="TAB158" s="129"/>
      <c r="TAC158" s="129"/>
      <c r="TAD158" s="129"/>
      <c r="TAE158" s="129"/>
      <c r="TAF158" s="129"/>
      <c r="TAG158" s="129"/>
      <c r="TJG158" s="129"/>
      <c r="TJH158" s="129"/>
      <c r="TJP158" s="129"/>
      <c r="TJQ158" s="129"/>
      <c r="TJR158" s="129"/>
      <c r="TJS158" s="129"/>
      <c r="TJT158" s="129"/>
      <c r="TJU158" s="129"/>
      <c r="TJV158" s="129"/>
      <c r="TJW158" s="129"/>
      <c r="TJX158" s="129"/>
      <c r="TJY158" s="129"/>
      <c r="TJZ158" s="129"/>
      <c r="TKA158" s="129"/>
      <c r="TKB158" s="129"/>
      <c r="TKC158" s="129"/>
      <c r="TTC158" s="129"/>
      <c r="TTD158" s="129"/>
      <c r="TTL158" s="129"/>
      <c r="TTM158" s="129"/>
      <c r="TTN158" s="129"/>
      <c r="TTO158" s="129"/>
      <c r="TTP158" s="129"/>
      <c r="TTQ158" s="129"/>
      <c r="TTR158" s="129"/>
      <c r="TTS158" s="129"/>
      <c r="TTT158" s="129"/>
      <c r="TTU158" s="129"/>
      <c r="TTV158" s="129"/>
      <c r="TTW158" s="129"/>
      <c r="TTX158" s="129"/>
      <c r="TTY158" s="129"/>
      <c r="UCY158" s="129"/>
      <c r="UCZ158" s="129"/>
      <c r="UDH158" s="129"/>
      <c r="UDI158" s="129"/>
      <c r="UDJ158" s="129"/>
      <c r="UDK158" s="129"/>
      <c r="UDL158" s="129"/>
      <c r="UDM158" s="129"/>
      <c r="UDN158" s="129"/>
      <c r="UDO158" s="129"/>
      <c r="UDP158" s="129"/>
      <c r="UDQ158" s="129"/>
      <c r="UDR158" s="129"/>
      <c r="UDS158" s="129"/>
      <c r="UDT158" s="129"/>
      <c r="UDU158" s="129"/>
      <c r="UMU158" s="129"/>
      <c r="UMV158" s="129"/>
      <c r="UND158" s="129"/>
      <c r="UNE158" s="129"/>
      <c r="UNF158" s="129"/>
      <c r="UNG158" s="129"/>
      <c r="UNH158" s="129"/>
      <c r="UNI158" s="129"/>
      <c r="UNJ158" s="129"/>
      <c r="UNK158" s="129"/>
      <c r="UNL158" s="129"/>
      <c r="UNM158" s="129"/>
      <c r="UNN158" s="129"/>
      <c r="UNO158" s="129"/>
      <c r="UNP158" s="129"/>
      <c r="UNQ158" s="129"/>
      <c r="UWQ158" s="129"/>
      <c r="UWR158" s="129"/>
      <c r="UWZ158" s="129"/>
      <c r="UXA158" s="129"/>
      <c r="UXB158" s="129"/>
      <c r="UXC158" s="129"/>
      <c r="UXD158" s="129"/>
      <c r="UXE158" s="129"/>
      <c r="UXF158" s="129"/>
      <c r="UXG158" s="129"/>
      <c r="UXH158" s="129"/>
      <c r="UXI158" s="129"/>
      <c r="UXJ158" s="129"/>
      <c r="UXK158" s="129"/>
      <c r="UXL158" s="129"/>
      <c r="UXM158" s="129"/>
      <c r="VGM158" s="129"/>
      <c r="VGN158" s="129"/>
      <c r="VGV158" s="129"/>
      <c r="VGW158" s="129"/>
      <c r="VGX158" s="129"/>
      <c r="VGY158" s="129"/>
      <c r="VGZ158" s="129"/>
      <c r="VHA158" s="129"/>
      <c r="VHB158" s="129"/>
      <c r="VHC158" s="129"/>
      <c r="VHD158" s="129"/>
      <c r="VHE158" s="129"/>
      <c r="VHF158" s="129"/>
      <c r="VHG158" s="129"/>
      <c r="VHH158" s="129"/>
      <c r="VHI158" s="129"/>
      <c r="VQI158" s="129"/>
      <c r="VQJ158" s="129"/>
      <c r="VQR158" s="129"/>
      <c r="VQS158" s="129"/>
      <c r="VQT158" s="129"/>
      <c r="VQU158" s="129"/>
      <c r="VQV158" s="129"/>
      <c r="VQW158" s="129"/>
      <c r="VQX158" s="129"/>
      <c r="VQY158" s="129"/>
      <c r="VQZ158" s="129"/>
      <c r="VRA158" s="129"/>
      <c r="VRB158" s="129"/>
      <c r="VRC158" s="129"/>
      <c r="VRD158" s="129"/>
      <c r="VRE158" s="129"/>
      <c r="WAE158" s="129"/>
      <c r="WAF158" s="129"/>
      <c r="WAN158" s="129"/>
      <c r="WAO158" s="129"/>
      <c r="WAP158" s="129"/>
      <c r="WAQ158" s="129"/>
      <c r="WAR158" s="129"/>
      <c r="WAS158" s="129"/>
      <c r="WAT158" s="129"/>
      <c r="WAU158" s="129"/>
      <c r="WAV158" s="129"/>
      <c r="WAW158" s="129"/>
      <c r="WAX158" s="129"/>
      <c r="WAY158" s="129"/>
      <c r="WAZ158" s="129"/>
      <c r="WBA158" s="129"/>
      <c r="WKA158" s="129"/>
      <c r="WKB158" s="129"/>
      <c r="WKJ158" s="129"/>
      <c r="WKK158" s="129"/>
      <c r="WKL158" s="129"/>
      <c r="WKM158" s="129"/>
      <c r="WKN158" s="129"/>
      <c r="WKO158" s="129"/>
      <c r="WKP158" s="129"/>
      <c r="WKQ158" s="129"/>
      <c r="WKR158" s="129"/>
      <c r="WKS158" s="129"/>
      <c r="WKT158" s="129"/>
      <c r="WKU158" s="129"/>
      <c r="WKV158" s="129"/>
      <c r="WKW158" s="129"/>
      <c r="WTW158" s="129"/>
      <c r="WTX158" s="129"/>
      <c r="WUF158" s="129"/>
      <c r="WUG158" s="129"/>
      <c r="WUH158" s="129"/>
      <c r="WUI158" s="129"/>
      <c r="WUJ158" s="129"/>
      <c r="WUK158" s="129"/>
      <c r="WUL158" s="129"/>
      <c r="WUM158" s="129"/>
      <c r="WUN158" s="129"/>
      <c r="WUO158" s="129"/>
      <c r="WUP158" s="129"/>
      <c r="WUQ158" s="129"/>
      <c r="WUR158" s="129"/>
      <c r="WUS158" s="129"/>
    </row>
    <row r="159" spans="1:1009 1243:2033 2267:3057 3291:4081 4315:5105 5339:6129 6363:7153 7387:8177 8411:9201 9435:10225 10459:11249 11483:12273 12507:13297 13531:14321 14555:15345 15579:16113" s="120" customFormat="1" ht="31.5" outlineLevel="1">
      <c r="A159" s="240"/>
      <c r="B159" s="299" t="s">
        <v>464</v>
      </c>
      <c r="C159" s="270"/>
      <c r="D159" s="258">
        <v>606.99599999999998</v>
      </c>
      <c r="E159" s="257">
        <v>606.99599999999998</v>
      </c>
      <c r="F159" s="258"/>
      <c r="G159" s="245">
        <v>0</v>
      </c>
      <c r="H159" s="229">
        <f t="shared" si="7"/>
        <v>0</v>
      </c>
      <c r="I159" s="298"/>
      <c r="J159" s="247"/>
      <c r="K159" s="298"/>
      <c r="L159" s="298"/>
      <c r="M159" s="297"/>
      <c r="HK159" s="129"/>
      <c r="HL159" s="129"/>
      <c r="HT159" s="129"/>
      <c r="HU159" s="129"/>
      <c r="HV159" s="129"/>
      <c r="HW159" s="129"/>
      <c r="HX159" s="129"/>
      <c r="HY159" s="129"/>
      <c r="HZ159" s="129"/>
      <c r="IA159" s="129"/>
      <c r="IB159" s="129"/>
      <c r="IC159" s="129"/>
      <c r="ID159" s="129"/>
      <c r="IE159" s="129"/>
      <c r="IF159" s="129"/>
      <c r="IG159" s="129"/>
      <c r="RG159" s="129"/>
      <c r="RH159" s="129"/>
      <c r="RP159" s="129"/>
      <c r="RQ159" s="129"/>
      <c r="RR159" s="129"/>
      <c r="RS159" s="129"/>
      <c r="RT159" s="129"/>
      <c r="RU159" s="129"/>
      <c r="RV159" s="129"/>
      <c r="RW159" s="129"/>
      <c r="RX159" s="129"/>
      <c r="RY159" s="129"/>
      <c r="RZ159" s="129"/>
      <c r="SA159" s="129"/>
      <c r="SB159" s="129"/>
      <c r="SC159" s="129"/>
      <c r="ABC159" s="129"/>
      <c r="ABD159" s="129"/>
      <c r="ABL159" s="129"/>
      <c r="ABM159" s="129"/>
      <c r="ABN159" s="129"/>
      <c r="ABO159" s="129"/>
      <c r="ABP159" s="129"/>
      <c r="ABQ159" s="129"/>
      <c r="ABR159" s="129"/>
      <c r="ABS159" s="129"/>
      <c r="ABT159" s="129"/>
      <c r="ABU159" s="129"/>
      <c r="ABV159" s="129"/>
      <c r="ABW159" s="129"/>
      <c r="ABX159" s="129"/>
      <c r="ABY159" s="129"/>
      <c r="AKY159" s="129"/>
      <c r="AKZ159" s="129"/>
      <c r="ALH159" s="129"/>
      <c r="ALI159" s="129"/>
      <c r="ALJ159" s="129"/>
      <c r="ALK159" s="129"/>
      <c r="ALL159" s="129"/>
      <c r="ALM159" s="129"/>
      <c r="ALN159" s="129"/>
      <c r="ALO159" s="129"/>
      <c r="ALP159" s="129"/>
      <c r="ALQ159" s="129"/>
      <c r="ALR159" s="129"/>
      <c r="ALS159" s="129"/>
      <c r="ALT159" s="129"/>
      <c r="ALU159" s="129"/>
      <c r="AUU159" s="129"/>
      <c r="AUV159" s="129"/>
      <c r="AVD159" s="129"/>
      <c r="AVE159" s="129"/>
      <c r="AVF159" s="129"/>
      <c r="AVG159" s="129"/>
      <c r="AVH159" s="129"/>
      <c r="AVI159" s="129"/>
      <c r="AVJ159" s="129"/>
      <c r="AVK159" s="129"/>
      <c r="AVL159" s="129"/>
      <c r="AVM159" s="129"/>
      <c r="AVN159" s="129"/>
      <c r="AVO159" s="129"/>
      <c r="AVP159" s="129"/>
      <c r="AVQ159" s="129"/>
      <c r="BEQ159" s="129"/>
      <c r="BER159" s="129"/>
      <c r="BEZ159" s="129"/>
      <c r="BFA159" s="129"/>
      <c r="BFB159" s="129"/>
      <c r="BFC159" s="129"/>
      <c r="BFD159" s="129"/>
      <c r="BFE159" s="129"/>
      <c r="BFF159" s="129"/>
      <c r="BFG159" s="129"/>
      <c r="BFH159" s="129"/>
      <c r="BFI159" s="129"/>
      <c r="BFJ159" s="129"/>
      <c r="BFK159" s="129"/>
      <c r="BFL159" s="129"/>
      <c r="BFM159" s="129"/>
      <c r="BOM159" s="129"/>
      <c r="BON159" s="129"/>
      <c r="BOV159" s="129"/>
      <c r="BOW159" s="129"/>
      <c r="BOX159" s="129"/>
      <c r="BOY159" s="129"/>
      <c r="BOZ159" s="129"/>
      <c r="BPA159" s="129"/>
      <c r="BPB159" s="129"/>
      <c r="BPC159" s="129"/>
      <c r="BPD159" s="129"/>
      <c r="BPE159" s="129"/>
      <c r="BPF159" s="129"/>
      <c r="BPG159" s="129"/>
      <c r="BPH159" s="129"/>
      <c r="BPI159" s="129"/>
      <c r="BYI159" s="129"/>
      <c r="BYJ159" s="129"/>
      <c r="BYR159" s="129"/>
      <c r="BYS159" s="129"/>
      <c r="BYT159" s="129"/>
      <c r="BYU159" s="129"/>
      <c r="BYV159" s="129"/>
      <c r="BYW159" s="129"/>
      <c r="BYX159" s="129"/>
      <c r="BYY159" s="129"/>
      <c r="BYZ159" s="129"/>
      <c r="BZA159" s="129"/>
      <c r="BZB159" s="129"/>
      <c r="BZC159" s="129"/>
      <c r="BZD159" s="129"/>
      <c r="BZE159" s="129"/>
      <c r="CIE159" s="129"/>
      <c r="CIF159" s="129"/>
      <c r="CIN159" s="129"/>
      <c r="CIO159" s="129"/>
      <c r="CIP159" s="129"/>
      <c r="CIQ159" s="129"/>
      <c r="CIR159" s="129"/>
      <c r="CIS159" s="129"/>
      <c r="CIT159" s="129"/>
      <c r="CIU159" s="129"/>
      <c r="CIV159" s="129"/>
      <c r="CIW159" s="129"/>
      <c r="CIX159" s="129"/>
      <c r="CIY159" s="129"/>
      <c r="CIZ159" s="129"/>
      <c r="CJA159" s="129"/>
      <c r="CSA159" s="129"/>
      <c r="CSB159" s="129"/>
      <c r="CSJ159" s="129"/>
      <c r="CSK159" s="129"/>
      <c r="CSL159" s="129"/>
      <c r="CSM159" s="129"/>
      <c r="CSN159" s="129"/>
      <c r="CSO159" s="129"/>
      <c r="CSP159" s="129"/>
      <c r="CSQ159" s="129"/>
      <c r="CSR159" s="129"/>
      <c r="CSS159" s="129"/>
      <c r="CST159" s="129"/>
      <c r="CSU159" s="129"/>
      <c r="CSV159" s="129"/>
      <c r="CSW159" s="129"/>
      <c r="DBW159" s="129"/>
      <c r="DBX159" s="129"/>
      <c r="DCF159" s="129"/>
      <c r="DCG159" s="129"/>
      <c r="DCH159" s="129"/>
      <c r="DCI159" s="129"/>
      <c r="DCJ159" s="129"/>
      <c r="DCK159" s="129"/>
      <c r="DCL159" s="129"/>
      <c r="DCM159" s="129"/>
      <c r="DCN159" s="129"/>
      <c r="DCO159" s="129"/>
      <c r="DCP159" s="129"/>
      <c r="DCQ159" s="129"/>
      <c r="DCR159" s="129"/>
      <c r="DCS159" s="129"/>
      <c r="DLS159" s="129"/>
      <c r="DLT159" s="129"/>
      <c r="DMB159" s="129"/>
      <c r="DMC159" s="129"/>
      <c r="DMD159" s="129"/>
      <c r="DME159" s="129"/>
      <c r="DMF159" s="129"/>
      <c r="DMG159" s="129"/>
      <c r="DMH159" s="129"/>
      <c r="DMI159" s="129"/>
      <c r="DMJ159" s="129"/>
      <c r="DMK159" s="129"/>
      <c r="DML159" s="129"/>
      <c r="DMM159" s="129"/>
      <c r="DMN159" s="129"/>
      <c r="DMO159" s="129"/>
      <c r="DVO159" s="129"/>
      <c r="DVP159" s="129"/>
      <c r="DVX159" s="129"/>
      <c r="DVY159" s="129"/>
      <c r="DVZ159" s="129"/>
      <c r="DWA159" s="129"/>
      <c r="DWB159" s="129"/>
      <c r="DWC159" s="129"/>
      <c r="DWD159" s="129"/>
      <c r="DWE159" s="129"/>
      <c r="DWF159" s="129"/>
      <c r="DWG159" s="129"/>
      <c r="DWH159" s="129"/>
      <c r="DWI159" s="129"/>
      <c r="DWJ159" s="129"/>
      <c r="DWK159" s="129"/>
      <c r="EFK159" s="129"/>
      <c r="EFL159" s="129"/>
      <c r="EFT159" s="129"/>
      <c r="EFU159" s="129"/>
      <c r="EFV159" s="129"/>
      <c r="EFW159" s="129"/>
      <c r="EFX159" s="129"/>
      <c r="EFY159" s="129"/>
      <c r="EFZ159" s="129"/>
      <c r="EGA159" s="129"/>
      <c r="EGB159" s="129"/>
      <c r="EGC159" s="129"/>
      <c r="EGD159" s="129"/>
      <c r="EGE159" s="129"/>
      <c r="EGF159" s="129"/>
      <c r="EGG159" s="129"/>
      <c r="EPG159" s="129"/>
      <c r="EPH159" s="129"/>
      <c r="EPP159" s="129"/>
      <c r="EPQ159" s="129"/>
      <c r="EPR159" s="129"/>
      <c r="EPS159" s="129"/>
      <c r="EPT159" s="129"/>
      <c r="EPU159" s="129"/>
      <c r="EPV159" s="129"/>
      <c r="EPW159" s="129"/>
      <c r="EPX159" s="129"/>
      <c r="EPY159" s="129"/>
      <c r="EPZ159" s="129"/>
      <c r="EQA159" s="129"/>
      <c r="EQB159" s="129"/>
      <c r="EQC159" s="129"/>
      <c r="EZC159" s="129"/>
      <c r="EZD159" s="129"/>
      <c r="EZL159" s="129"/>
      <c r="EZM159" s="129"/>
      <c r="EZN159" s="129"/>
      <c r="EZO159" s="129"/>
      <c r="EZP159" s="129"/>
      <c r="EZQ159" s="129"/>
      <c r="EZR159" s="129"/>
      <c r="EZS159" s="129"/>
      <c r="EZT159" s="129"/>
      <c r="EZU159" s="129"/>
      <c r="EZV159" s="129"/>
      <c r="EZW159" s="129"/>
      <c r="EZX159" s="129"/>
      <c r="EZY159" s="129"/>
      <c r="FIY159" s="129"/>
      <c r="FIZ159" s="129"/>
      <c r="FJH159" s="129"/>
      <c r="FJI159" s="129"/>
      <c r="FJJ159" s="129"/>
      <c r="FJK159" s="129"/>
      <c r="FJL159" s="129"/>
      <c r="FJM159" s="129"/>
      <c r="FJN159" s="129"/>
      <c r="FJO159" s="129"/>
      <c r="FJP159" s="129"/>
      <c r="FJQ159" s="129"/>
      <c r="FJR159" s="129"/>
      <c r="FJS159" s="129"/>
      <c r="FJT159" s="129"/>
      <c r="FJU159" s="129"/>
      <c r="FSU159" s="129"/>
      <c r="FSV159" s="129"/>
      <c r="FTD159" s="129"/>
      <c r="FTE159" s="129"/>
      <c r="FTF159" s="129"/>
      <c r="FTG159" s="129"/>
      <c r="FTH159" s="129"/>
      <c r="FTI159" s="129"/>
      <c r="FTJ159" s="129"/>
      <c r="FTK159" s="129"/>
      <c r="FTL159" s="129"/>
      <c r="FTM159" s="129"/>
      <c r="FTN159" s="129"/>
      <c r="FTO159" s="129"/>
      <c r="FTP159" s="129"/>
      <c r="FTQ159" s="129"/>
      <c r="GCQ159" s="129"/>
      <c r="GCR159" s="129"/>
      <c r="GCZ159" s="129"/>
      <c r="GDA159" s="129"/>
      <c r="GDB159" s="129"/>
      <c r="GDC159" s="129"/>
      <c r="GDD159" s="129"/>
      <c r="GDE159" s="129"/>
      <c r="GDF159" s="129"/>
      <c r="GDG159" s="129"/>
      <c r="GDH159" s="129"/>
      <c r="GDI159" s="129"/>
      <c r="GDJ159" s="129"/>
      <c r="GDK159" s="129"/>
      <c r="GDL159" s="129"/>
      <c r="GDM159" s="129"/>
      <c r="GMM159" s="129"/>
      <c r="GMN159" s="129"/>
      <c r="GMV159" s="129"/>
      <c r="GMW159" s="129"/>
      <c r="GMX159" s="129"/>
      <c r="GMY159" s="129"/>
      <c r="GMZ159" s="129"/>
      <c r="GNA159" s="129"/>
      <c r="GNB159" s="129"/>
      <c r="GNC159" s="129"/>
      <c r="GND159" s="129"/>
      <c r="GNE159" s="129"/>
      <c r="GNF159" s="129"/>
      <c r="GNG159" s="129"/>
      <c r="GNH159" s="129"/>
      <c r="GNI159" s="129"/>
      <c r="GWI159" s="129"/>
      <c r="GWJ159" s="129"/>
      <c r="GWR159" s="129"/>
      <c r="GWS159" s="129"/>
      <c r="GWT159" s="129"/>
      <c r="GWU159" s="129"/>
      <c r="GWV159" s="129"/>
      <c r="GWW159" s="129"/>
      <c r="GWX159" s="129"/>
      <c r="GWY159" s="129"/>
      <c r="GWZ159" s="129"/>
      <c r="GXA159" s="129"/>
      <c r="GXB159" s="129"/>
      <c r="GXC159" s="129"/>
      <c r="GXD159" s="129"/>
      <c r="GXE159" s="129"/>
      <c r="HGE159" s="129"/>
      <c r="HGF159" s="129"/>
      <c r="HGN159" s="129"/>
      <c r="HGO159" s="129"/>
      <c r="HGP159" s="129"/>
      <c r="HGQ159" s="129"/>
      <c r="HGR159" s="129"/>
      <c r="HGS159" s="129"/>
      <c r="HGT159" s="129"/>
      <c r="HGU159" s="129"/>
      <c r="HGV159" s="129"/>
      <c r="HGW159" s="129"/>
      <c r="HGX159" s="129"/>
      <c r="HGY159" s="129"/>
      <c r="HGZ159" s="129"/>
      <c r="HHA159" s="129"/>
      <c r="HQA159" s="129"/>
      <c r="HQB159" s="129"/>
      <c r="HQJ159" s="129"/>
      <c r="HQK159" s="129"/>
      <c r="HQL159" s="129"/>
      <c r="HQM159" s="129"/>
      <c r="HQN159" s="129"/>
      <c r="HQO159" s="129"/>
      <c r="HQP159" s="129"/>
      <c r="HQQ159" s="129"/>
      <c r="HQR159" s="129"/>
      <c r="HQS159" s="129"/>
      <c r="HQT159" s="129"/>
      <c r="HQU159" s="129"/>
      <c r="HQV159" s="129"/>
      <c r="HQW159" s="129"/>
      <c r="HZW159" s="129"/>
      <c r="HZX159" s="129"/>
      <c r="IAF159" s="129"/>
      <c r="IAG159" s="129"/>
      <c r="IAH159" s="129"/>
      <c r="IAI159" s="129"/>
      <c r="IAJ159" s="129"/>
      <c r="IAK159" s="129"/>
      <c r="IAL159" s="129"/>
      <c r="IAM159" s="129"/>
      <c r="IAN159" s="129"/>
      <c r="IAO159" s="129"/>
      <c r="IAP159" s="129"/>
      <c r="IAQ159" s="129"/>
      <c r="IAR159" s="129"/>
      <c r="IAS159" s="129"/>
      <c r="IJS159" s="129"/>
      <c r="IJT159" s="129"/>
      <c r="IKB159" s="129"/>
      <c r="IKC159" s="129"/>
      <c r="IKD159" s="129"/>
      <c r="IKE159" s="129"/>
      <c r="IKF159" s="129"/>
      <c r="IKG159" s="129"/>
      <c r="IKH159" s="129"/>
      <c r="IKI159" s="129"/>
      <c r="IKJ159" s="129"/>
      <c r="IKK159" s="129"/>
      <c r="IKL159" s="129"/>
      <c r="IKM159" s="129"/>
      <c r="IKN159" s="129"/>
      <c r="IKO159" s="129"/>
      <c r="ITO159" s="129"/>
      <c r="ITP159" s="129"/>
      <c r="ITX159" s="129"/>
      <c r="ITY159" s="129"/>
      <c r="ITZ159" s="129"/>
      <c r="IUA159" s="129"/>
      <c r="IUB159" s="129"/>
      <c r="IUC159" s="129"/>
      <c r="IUD159" s="129"/>
      <c r="IUE159" s="129"/>
      <c r="IUF159" s="129"/>
      <c r="IUG159" s="129"/>
      <c r="IUH159" s="129"/>
      <c r="IUI159" s="129"/>
      <c r="IUJ159" s="129"/>
      <c r="IUK159" s="129"/>
      <c r="JDK159" s="129"/>
      <c r="JDL159" s="129"/>
      <c r="JDT159" s="129"/>
      <c r="JDU159" s="129"/>
      <c r="JDV159" s="129"/>
      <c r="JDW159" s="129"/>
      <c r="JDX159" s="129"/>
      <c r="JDY159" s="129"/>
      <c r="JDZ159" s="129"/>
      <c r="JEA159" s="129"/>
      <c r="JEB159" s="129"/>
      <c r="JEC159" s="129"/>
      <c r="JED159" s="129"/>
      <c r="JEE159" s="129"/>
      <c r="JEF159" s="129"/>
      <c r="JEG159" s="129"/>
      <c r="JNG159" s="129"/>
      <c r="JNH159" s="129"/>
      <c r="JNP159" s="129"/>
      <c r="JNQ159" s="129"/>
      <c r="JNR159" s="129"/>
      <c r="JNS159" s="129"/>
      <c r="JNT159" s="129"/>
      <c r="JNU159" s="129"/>
      <c r="JNV159" s="129"/>
      <c r="JNW159" s="129"/>
      <c r="JNX159" s="129"/>
      <c r="JNY159" s="129"/>
      <c r="JNZ159" s="129"/>
      <c r="JOA159" s="129"/>
      <c r="JOB159" s="129"/>
      <c r="JOC159" s="129"/>
      <c r="JXC159" s="129"/>
      <c r="JXD159" s="129"/>
      <c r="JXL159" s="129"/>
      <c r="JXM159" s="129"/>
      <c r="JXN159" s="129"/>
      <c r="JXO159" s="129"/>
      <c r="JXP159" s="129"/>
      <c r="JXQ159" s="129"/>
      <c r="JXR159" s="129"/>
      <c r="JXS159" s="129"/>
      <c r="JXT159" s="129"/>
      <c r="JXU159" s="129"/>
      <c r="JXV159" s="129"/>
      <c r="JXW159" s="129"/>
      <c r="JXX159" s="129"/>
      <c r="JXY159" s="129"/>
      <c r="KGY159" s="129"/>
      <c r="KGZ159" s="129"/>
      <c r="KHH159" s="129"/>
      <c r="KHI159" s="129"/>
      <c r="KHJ159" s="129"/>
      <c r="KHK159" s="129"/>
      <c r="KHL159" s="129"/>
      <c r="KHM159" s="129"/>
      <c r="KHN159" s="129"/>
      <c r="KHO159" s="129"/>
      <c r="KHP159" s="129"/>
      <c r="KHQ159" s="129"/>
      <c r="KHR159" s="129"/>
      <c r="KHS159" s="129"/>
      <c r="KHT159" s="129"/>
      <c r="KHU159" s="129"/>
      <c r="KQU159" s="129"/>
      <c r="KQV159" s="129"/>
      <c r="KRD159" s="129"/>
      <c r="KRE159" s="129"/>
      <c r="KRF159" s="129"/>
      <c r="KRG159" s="129"/>
      <c r="KRH159" s="129"/>
      <c r="KRI159" s="129"/>
      <c r="KRJ159" s="129"/>
      <c r="KRK159" s="129"/>
      <c r="KRL159" s="129"/>
      <c r="KRM159" s="129"/>
      <c r="KRN159" s="129"/>
      <c r="KRO159" s="129"/>
      <c r="KRP159" s="129"/>
      <c r="KRQ159" s="129"/>
      <c r="LAQ159" s="129"/>
      <c r="LAR159" s="129"/>
      <c r="LAZ159" s="129"/>
      <c r="LBA159" s="129"/>
      <c r="LBB159" s="129"/>
      <c r="LBC159" s="129"/>
      <c r="LBD159" s="129"/>
      <c r="LBE159" s="129"/>
      <c r="LBF159" s="129"/>
      <c r="LBG159" s="129"/>
      <c r="LBH159" s="129"/>
      <c r="LBI159" s="129"/>
      <c r="LBJ159" s="129"/>
      <c r="LBK159" s="129"/>
      <c r="LBL159" s="129"/>
      <c r="LBM159" s="129"/>
      <c r="LKM159" s="129"/>
      <c r="LKN159" s="129"/>
      <c r="LKV159" s="129"/>
      <c r="LKW159" s="129"/>
      <c r="LKX159" s="129"/>
      <c r="LKY159" s="129"/>
      <c r="LKZ159" s="129"/>
      <c r="LLA159" s="129"/>
      <c r="LLB159" s="129"/>
      <c r="LLC159" s="129"/>
      <c r="LLD159" s="129"/>
      <c r="LLE159" s="129"/>
      <c r="LLF159" s="129"/>
      <c r="LLG159" s="129"/>
      <c r="LLH159" s="129"/>
      <c r="LLI159" s="129"/>
      <c r="LUI159" s="129"/>
      <c r="LUJ159" s="129"/>
      <c r="LUR159" s="129"/>
      <c r="LUS159" s="129"/>
      <c r="LUT159" s="129"/>
      <c r="LUU159" s="129"/>
      <c r="LUV159" s="129"/>
      <c r="LUW159" s="129"/>
      <c r="LUX159" s="129"/>
      <c r="LUY159" s="129"/>
      <c r="LUZ159" s="129"/>
      <c r="LVA159" s="129"/>
      <c r="LVB159" s="129"/>
      <c r="LVC159" s="129"/>
      <c r="LVD159" s="129"/>
      <c r="LVE159" s="129"/>
      <c r="MEE159" s="129"/>
      <c r="MEF159" s="129"/>
      <c r="MEN159" s="129"/>
      <c r="MEO159" s="129"/>
      <c r="MEP159" s="129"/>
      <c r="MEQ159" s="129"/>
      <c r="MER159" s="129"/>
      <c r="MES159" s="129"/>
      <c r="MET159" s="129"/>
      <c r="MEU159" s="129"/>
      <c r="MEV159" s="129"/>
      <c r="MEW159" s="129"/>
      <c r="MEX159" s="129"/>
      <c r="MEY159" s="129"/>
      <c r="MEZ159" s="129"/>
      <c r="MFA159" s="129"/>
      <c r="MOA159" s="129"/>
      <c r="MOB159" s="129"/>
      <c r="MOJ159" s="129"/>
      <c r="MOK159" s="129"/>
      <c r="MOL159" s="129"/>
      <c r="MOM159" s="129"/>
      <c r="MON159" s="129"/>
      <c r="MOO159" s="129"/>
      <c r="MOP159" s="129"/>
      <c r="MOQ159" s="129"/>
      <c r="MOR159" s="129"/>
      <c r="MOS159" s="129"/>
      <c r="MOT159" s="129"/>
      <c r="MOU159" s="129"/>
      <c r="MOV159" s="129"/>
      <c r="MOW159" s="129"/>
      <c r="MXW159" s="129"/>
      <c r="MXX159" s="129"/>
      <c r="MYF159" s="129"/>
      <c r="MYG159" s="129"/>
      <c r="MYH159" s="129"/>
      <c r="MYI159" s="129"/>
      <c r="MYJ159" s="129"/>
      <c r="MYK159" s="129"/>
      <c r="MYL159" s="129"/>
      <c r="MYM159" s="129"/>
      <c r="MYN159" s="129"/>
      <c r="MYO159" s="129"/>
      <c r="MYP159" s="129"/>
      <c r="MYQ159" s="129"/>
      <c r="MYR159" s="129"/>
      <c r="MYS159" s="129"/>
      <c r="NHS159" s="129"/>
      <c r="NHT159" s="129"/>
      <c r="NIB159" s="129"/>
      <c r="NIC159" s="129"/>
      <c r="NID159" s="129"/>
      <c r="NIE159" s="129"/>
      <c r="NIF159" s="129"/>
      <c r="NIG159" s="129"/>
      <c r="NIH159" s="129"/>
      <c r="NII159" s="129"/>
      <c r="NIJ159" s="129"/>
      <c r="NIK159" s="129"/>
      <c r="NIL159" s="129"/>
      <c r="NIM159" s="129"/>
      <c r="NIN159" s="129"/>
      <c r="NIO159" s="129"/>
      <c r="NRO159" s="129"/>
      <c r="NRP159" s="129"/>
      <c r="NRX159" s="129"/>
      <c r="NRY159" s="129"/>
      <c r="NRZ159" s="129"/>
      <c r="NSA159" s="129"/>
      <c r="NSB159" s="129"/>
      <c r="NSC159" s="129"/>
      <c r="NSD159" s="129"/>
      <c r="NSE159" s="129"/>
      <c r="NSF159" s="129"/>
      <c r="NSG159" s="129"/>
      <c r="NSH159" s="129"/>
      <c r="NSI159" s="129"/>
      <c r="NSJ159" s="129"/>
      <c r="NSK159" s="129"/>
      <c r="OBK159" s="129"/>
      <c r="OBL159" s="129"/>
      <c r="OBT159" s="129"/>
      <c r="OBU159" s="129"/>
      <c r="OBV159" s="129"/>
      <c r="OBW159" s="129"/>
      <c r="OBX159" s="129"/>
      <c r="OBY159" s="129"/>
      <c r="OBZ159" s="129"/>
      <c r="OCA159" s="129"/>
      <c r="OCB159" s="129"/>
      <c r="OCC159" s="129"/>
      <c r="OCD159" s="129"/>
      <c r="OCE159" s="129"/>
      <c r="OCF159" s="129"/>
      <c r="OCG159" s="129"/>
      <c r="OLG159" s="129"/>
      <c r="OLH159" s="129"/>
      <c r="OLP159" s="129"/>
      <c r="OLQ159" s="129"/>
      <c r="OLR159" s="129"/>
      <c r="OLS159" s="129"/>
      <c r="OLT159" s="129"/>
      <c r="OLU159" s="129"/>
      <c r="OLV159" s="129"/>
      <c r="OLW159" s="129"/>
      <c r="OLX159" s="129"/>
      <c r="OLY159" s="129"/>
      <c r="OLZ159" s="129"/>
      <c r="OMA159" s="129"/>
      <c r="OMB159" s="129"/>
      <c r="OMC159" s="129"/>
      <c r="OVC159" s="129"/>
      <c r="OVD159" s="129"/>
      <c r="OVL159" s="129"/>
      <c r="OVM159" s="129"/>
      <c r="OVN159" s="129"/>
      <c r="OVO159" s="129"/>
      <c r="OVP159" s="129"/>
      <c r="OVQ159" s="129"/>
      <c r="OVR159" s="129"/>
      <c r="OVS159" s="129"/>
      <c r="OVT159" s="129"/>
      <c r="OVU159" s="129"/>
      <c r="OVV159" s="129"/>
      <c r="OVW159" s="129"/>
      <c r="OVX159" s="129"/>
      <c r="OVY159" s="129"/>
      <c r="PEY159" s="129"/>
      <c r="PEZ159" s="129"/>
      <c r="PFH159" s="129"/>
      <c r="PFI159" s="129"/>
      <c r="PFJ159" s="129"/>
      <c r="PFK159" s="129"/>
      <c r="PFL159" s="129"/>
      <c r="PFM159" s="129"/>
      <c r="PFN159" s="129"/>
      <c r="PFO159" s="129"/>
      <c r="PFP159" s="129"/>
      <c r="PFQ159" s="129"/>
      <c r="PFR159" s="129"/>
      <c r="PFS159" s="129"/>
      <c r="PFT159" s="129"/>
      <c r="PFU159" s="129"/>
      <c r="POU159" s="129"/>
      <c r="POV159" s="129"/>
      <c r="PPD159" s="129"/>
      <c r="PPE159" s="129"/>
      <c r="PPF159" s="129"/>
      <c r="PPG159" s="129"/>
      <c r="PPH159" s="129"/>
      <c r="PPI159" s="129"/>
      <c r="PPJ159" s="129"/>
      <c r="PPK159" s="129"/>
      <c r="PPL159" s="129"/>
      <c r="PPM159" s="129"/>
      <c r="PPN159" s="129"/>
      <c r="PPO159" s="129"/>
      <c r="PPP159" s="129"/>
      <c r="PPQ159" s="129"/>
      <c r="PYQ159" s="129"/>
      <c r="PYR159" s="129"/>
      <c r="PYZ159" s="129"/>
      <c r="PZA159" s="129"/>
      <c r="PZB159" s="129"/>
      <c r="PZC159" s="129"/>
      <c r="PZD159" s="129"/>
      <c r="PZE159" s="129"/>
      <c r="PZF159" s="129"/>
      <c r="PZG159" s="129"/>
      <c r="PZH159" s="129"/>
      <c r="PZI159" s="129"/>
      <c r="PZJ159" s="129"/>
      <c r="PZK159" s="129"/>
      <c r="PZL159" s="129"/>
      <c r="PZM159" s="129"/>
      <c r="QIM159" s="129"/>
      <c r="QIN159" s="129"/>
      <c r="QIV159" s="129"/>
      <c r="QIW159" s="129"/>
      <c r="QIX159" s="129"/>
      <c r="QIY159" s="129"/>
      <c r="QIZ159" s="129"/>
      <c r="QJA159" s="129"/>
      <c r="QJB159" s="129"/>
      <c r="QJC159" s="129"/>
      <c r="QJD159" s="129"/>
      <c r="QJE159" s="129"/>
      <c r="QJF159" s="129"/>
      <c r="QJG159" s="129"/>
      <c r="QJH159" s="129"/>
      <c r="QJI159" s="129"/>
      <c r="QSI159" s="129"/>
      <c r="QSJ159" s="129"/>
      <c r="QSR159" s="129"/>
      <c r="QSS159" s="129"/>
      <c r="QST159" s="129"/>
      <c r="QSU159" s="129"/>
      <c r="QSV159" s="129"/>
      <c r="QSW159" s="129"/>
      <c r="QSX159" s="129"/>
      <c r="QSY159" s="129"/>
      <c r="QSZ159" s="129"/>
      <c r="QTA159" s="129"/>
      <c r="QTB159" s="129"/>
      <c r="QTC159" s="129"/>
      <c r="QTD159" s="129"/>
      <c r="QTE159" s="129"/>
      <c r="RCE159" s="129"/>
      <c r="RCF159" s="129"/>
      <c r="RCN159" s="129"/>
      <c r="RCO159" s="129"/>
      <c r="RCP159" s="129"/>
      <c r="RCQ159" s="129"/>
      <c r="RCR159" s="129"/>
      <c r="RCS159" s="129"/>
      <c r="RCT159" s="129"/>
      <c r="RCU159" s="129"/>
      <c r="RCV159" s="129"/>
      <c r="RCW159" s="129"/>
      <c r="RCX159" s="129"/>
      <c r="RCY159" s="129"/>
      <c r="RCZ159" s="129"/>
      <c r="RDA159" s="129"/>
      <c r="RMA159" s="129"/>
      <c r="RMB159" s="129"/>
      <c r="RMJ159" s="129"/>
      <c r="RMK159" s="129"/>
      <c r="RML159" s="129"/>
      <c r="RMM159" s="129"/>
      <c r="RMN159" s="129"/>
      <c r="RMO159" s="129"/>
      <c r="RMP159" s="129"/>
      <c r="RMQ159" s="129"/>
      <c r="RMR159" s="129"/>
      <c r="RMS159" s="129"/>
      <c r="RMT159" s="129"/>
      <c r="RMU159" s="129"/>
      <c r="RMV159" s="129"/>
      <c r="RMW159" s="129"/>
      <c r="RVW159" s="129"/>
      <c r="RVX159" s="129"/>
      <c r="RWF159" s="129"/>
      <c r="RWG159" s="129"/>
      <c r="RWH159" s="129"/>
      <c r="RWI159" s="129"/>
      <c r="RWJ159" s="129"/>
      <c r="RWK159" s="129"/>
      <c r="RWL159" s="129"/>
      <c r="RWM159" s="129"/>
      <c r="RWN159" s="129"/>
      <c r="RWO159" s="129"/>
      <c r="RWP159" s="129"/>
      <c r="RWQ159" s="129"/>
      <c r="RWR159" s="129"/>
      <c r="RWS159" s="129"/>
      <c r="SFS159" s="129"/>
      <c r="SFT159" s="129"/>
      <c r="SGB159" s="129"/>
      <c r="SGC159" s="129"/>
      <c r="SGD159" s="129"/>
      <c r="SGE159" s="129"/>
      <c r="SGF159" s="129"/>
      <c r="SGG159" s="129"/>
      <c r="SGH159" s="129"/>
      <c r="SGI159" s="129"/>
      <c r="SGJ159" s="129"/>
      <c r="SGK159" s="129"/>
      <c r="SGL159" s="129"/>
      <c r="SGM159" s="129"/>
      <c r="SGN159" s="129"/>
      <c r="SGO159" s="129"/>
      <c r="SPO159" s="129"/>
      <c r="SPP159" s="129"/>
      <c r="SPX159" s="129"/>
      <c r="SPY159" s="129"/>
      <c r="SPZ159" s="129"/>
      <c r="SQA159" s="129"/>
      <c r="SQB159" s="129"/>
      <c r="SQC159" s="129"/>
      <c r="SQD159" s="129"/>
      <c r="SQE159" s="129"/>
      <c r="SQF159" s="129"/>
      <c r="SQG159" s="129"/>
      <c r="SQH159" s="129"/>
      <c r="SQI159" s="129"/>
      <c r="SQJ159" s="129"/>
      <c r="SQK159" s="129"/>
      <c r="SZK159" s="129"/>
      <c r="SZL159" s="129"/>
      <c r="SZT159" s="129"/>
      <c r="SZU159" s="129"/>
      <c r="SZV159" s="129"/>
      <c r="SZW159" s="129"/>
      <c r="SZX159" s="129"/>
      <c r="SZY159" s="129"/>
      <c r="SZZ159" s="129"/>
      <c r="TAA159" s="129"/>
      <c r="TAB159" s="129"/>
      <c r="TAC159" s="129"/>
      <c r="TAD159" s="129"/>
      <c r="TAE159" s="129"/>
      <c r="TAF159" s="129"/>
      <c r="TAG159" s="129"/>
      <c r="TJG159" s="129"/>
      <c r="TJH159" s="129"/>
      <c r="TJP159" s="129"/>
      <c r="TJQ159" s="129"/>
      <c r="TJR159" s="129"/>
      <c r="TJS159" s="129"/>
      <c r="TJT159" s="129"/>
      <c r="TJU159" s="129"/>
      <c r="TJV159" s="129"/>
      <c r="TJW159" s="129"/>
      <c r="TJX159" s="129"/>
      <c r="TJY159" s="129"/>
      <c r="TJZ159" s="129"/>
      <c r="TKA159" s="129"/>
      <c r="TKB159" s="129"/>
      <c r="TKC159" s="129"/>
      <c r="TTC159" s="129"/>
      <c r="TTD159" s="129"/>
      <c r="TTL159" s="129"/>
      <c r="TTM159" s="129"/>
      <c r="TTN159" s="129"/>
      <c r="TTO159" s="129"/>
      <c r="TTP159" s="129"/>
      <c r="TTQ159" s="129"/>
      <c r="TTR159" s="129"/>
      <c r="TTS159" s="129"/>
      <c r="TTT159" s="129"/>
      <c r="TTU159" s="129"/>
      <c r="TTV159" s="129"/>
      <c r="TTW159" s="129"/>
      <c r="TTX159" s="129"/>
      <c r="TTY159" s="129"/>
      <c r="UCY159" s="129"/>
      <c r="UCZ159" s="129"/>
      <c r="UDH159" s="129"/>
      <c r="UDI159" s="129"/>
      <c r="UDJ159" s="129"/>
      <c r="UDK159" s="129"/>
      <c r="UDL159" s="129"/>
      <c r="UDM159" s="129"/>
      <c r="UDN159" s="129"/>
      <c r="UDO159" s="129"/>
      <c r="UDP159" s="129"/>
      <c r="UDQ159" s="129"/>
      <c r="UDR159" s="129"/>
      <c r="UDS159" s="129"/>
      <c r="UDT159" s="129"/>
      <c r="UDU159" s="129"/>
      <c r="UMU159" s="129"/>
      <c r="UMV159" s="129"/>
      <c r="UND159" s="129"/>
      <c r="UNE159" s="129"/>
      <c r="UNF159" s="129"/>
      <c r="UNG159" s="129"/>
      <c r="UNH159" s="129"/>
      <c r="UNI159" s="129"/>
      <c r="UNJ159" s="129"/>
      <c r="UNK159" s="129"/>
      <c r="UNL159" s="129"/>
      <c r="UNM159" s="129"/>
      <c r="UNN159" s="129"/>
      <c r="UNO159" s="129"/>
      <c r="UNP159" s="129"/>
      <c r="UNQ159" s="129"/>
      <c r="UWQ159" s="129"/>
      <c r="UWR159" s="129"/>
      <c r="UWZ159" s="129"/>
      <c r="UXA159" s="129"/>
      <c r="UXB159" s="129"/>
      <c r="UXC159" s="129"/>
      <c r="UXD159" s="129"/>
      <c r="UXE159" s="129"/>
      <c r="UXF159" s="129"/>
      <c r="UXG159" s="129"/>
      <c r="UXH159" s="129"/>
      <c r="UXI159" s="129"/>
      <c r="UXJ159" s="129"/>
      <c r="UXK159" s="129"/>
      <c r="UXL159" s="129"/>
      <c r="UXM159" s="129"/>
      <c r="VGM159" s="129"/>
      <c r="VGN159" s="129"/>
      <c r="VGV159" s="129"/>
      <c r="VGW159" s="129"/>
      <c r="VGX159" s="129"/>
      <c r="VGY159" s="129"/>
      <c r="VGZ159" s="129"/>
      <c r="VHA159" s="129"/>
      <c r="VHB159" s="129"/>
      <c r="VHC159" s="129"/>
      <c r="VHD159" s="129"/>
      <c r="VHE159" s="129"/>
      <c r="VHF159" s="129"/>
      <c r="VHG159" s="129"/>
      <c r="VHH159" s="129"/>
      <c r="VHI159" s="129"/>
      <c r="VQI159" s="129"/>
      <c r="VQJ159" s="129"/>
      <c r="VQR159" s="129"/>
      <c r="VQS159" s="129"/>
      <c r="VQT159" s="129"/>
      <c r="VQU159" s="129"/>
      <c r="VQV159" s="129"/>
      <c r="VQW159" s="129"/>
      <c r="VQX159" s="129"/>
      <c r="VQY159" s="129"/>
      <c r="VQZ159" s="129"/>
      <c r="VRA159" s="129"/>
      <c r="VRB159" s="129"/>
      <c r="VRC159" s="129"/>
      <c r="VRD159" s="129"/>
      <c r="VRE159" s="129"/>
      <c r="WAE159" s="129"/>
      <c r="WAF159" s="129"/>
      <c r="WAN159" s="129"/>
      <c r="WAO159" s="129"/>
      <c r="WAP159" s="129"/>
      <c r="WAQ159" s="129"/>
      <c r="WAR159" s="129"/>
      <c r="WAS159" s="129"/>
      <c r="WAT159" s="129"/>
      <c r="WAU159" s="129"/>
      <c r="WAV159" s="129"/>
      <c r="WAW159" s="129"/>
      <c r="WAX159" s="129"/>
      <c r="WAY159" s="129"/>
      <c r="WAZ159" s="129"/>
      <c r="WBA159" s="129"/>
      <c r="WKA159" s="129"/>
      <c r="WKB159" s="129"/>
      <c r="WKJ159" s="129"/>
      <c r="WKK159" s="129"/>
      <c r="WKL159" s="129"/>
      <c r="WKM159" s="129"/>
      <c r="WKN159" s="129"/>
      <c r="WKO159" s="129"/>
      <c r="WKP159" s="129"/>
      <c r="WKQ159" s="129"/>
      <c r="WKR159" s="129"/>
      <c r="WKS159" s="129"/>
      <c r="WKT159" s="129"/>
      <c r="WKU159" s="129"/>
      <c r="WKV159" s="129"/>
      <c r="WKW159" s="129"/>
      <c r="WTW159" s="129"/>
      <c r="WTX159" s="129"/>
      <c r="WUF159" s="129"/>
      <c r="WUG159" s="129"/>
      <c r="WUH159" s="129"/>
      <c r="WUI159" s="129"/>
      <c r="WUJ159" s="129"/>
      <c r="WUK159" s="129"/>
      <c r="WUL159" s="129"/>
      <c r="WUM159" s="129"/>
      <c r="WUN159" s="129"/>
      <c r="WUO159" s="129"/>
      <c r="WUP159" s="129"/>
      <c r="WUQ159" s="129"/>
      <c r="WUR159" s="129"/>
      <c r="WUS159" s="129"/>
    </row>
    <row r="160" spans="1:1009 1243:2033 2267:3057 3291:4081 4315:5105 5339:6129 6363:7153 7387:8177 8411:9201 9435:10225 10459:11249 11483:12273 12507:13297 13531:14321 14555:15345 15579:16113" s="120" customFormat="1" outlineLevel="1">
      <c r="A160" s="240"/>
      <c r="B160" s="300" t="s">
        <v>159</v>
      </c>
      <c r="C160" s="270"/>
      <c r="D160" s="258">
        <v>0</v>
      </c>
      <c r="E160" s="260"/>
      <c r="F160" s="258">
        <v>0</v>
      </c>
      <c r="G160" s="245">
        <v>0</v>
      </c>
      <c r="H160" s="229">
        <f t="shared" si="7"/>
        <v>0</v>
      </c>
      <c r="I160" s="298"/>
      <c r="J160" s="247"/>
      <c r="K160" s="298"/>
      <c r="L160" s="298"/>
      <c r="M160" s="297"/>
      <c r="HK160" s="129"/>
      <c r="HL160" s="129"/>
      <c r="HT160" s="129"/>
      <c r="HU160" s="129"/>
      <c r="HV160" s="129"/>
      <c r="HW160" s="129"/>
      <c r="HX160" s="129"/>
      <c r="HY160" s="129"/>
      <c r="HZ160" s="129"/>
      <c r="IA160" s="129"/>
      <c r="IB160" s="129"/>
      <c r="IC160" s="129"/>
      <c r="ID160" s="129"/>
      <c r="IE160" s="129"/>
      <c r="IF160" s="129"/>
      <c r="IG160" s="129"/>
      <c r="RG160" s="129"/>
      <c r="RH160" s="129"/>
      <c r="RP160" s="129"/>
      <c r="RQ160" s="129"/>
      <c r="RR160" s="129"/>
      <c r="RS160" s="129"/>
      <c r="RT160" s="129"/>
      <c r="RU160" s="129"/>
      <c r="RV160" s="129"/>
      <c r="RW160" s="129"/>
      <c r="RX160" s="129"/>
      <c r="RY160" s="129"/>
      <c r="RZ160" s="129"/>
      <c r="SA160" s="129"/>
      <c r="SB160" s="129"/>
      <c r="SC160" s="129"/>
      <c r="ABC160" s="129"/>
      <c r="ABD160" s="129"/>
      <c r="ABL160" s="129"/>
      <c r="ABM160" s="129"/>
      <c r="ABN160" s="129"/>
      <c r="ABO160" s="129"/>
      <c r="ABP160" s="129"/>
      <c r="ABQ160" s="129"/>
      <c r="ABR160" s="129"/>
      <c r="ABS160" s="129"/>
      <c r="ABT160" s="129"/>
      <c r="ABU160" s="129"/>
      <c r="ABV160" s="129"/>
      <c r="ABW160" s="129"/>
      <c r="ABX160" s="129"/>
      <c r="ABY160" s="129"/>
      <c r="AKY160" s="129"/>
      <c r="AKZ160" s="129"/>
      <c r="ALH160" s="129"/>
      <c r="ALI160" s="129"/>
      <c r="ALJ160" s="129"/>
      <c r="ALK160" s="129"/>
      <c r="ALL160" s="129"/>
      <c r="ALM160" s="129"/>
      <c r="ALN160" s="129"/>
      <c r="ALO160" s="129"/>
      <c r="ALP160" s="129"/>
      <c r="ALQ160" s="129"/>
      <c r="ALR160" s="129"/>
      <c r="ALS160" s="129"/>
      <c r="ALT160" s="129"/>
      <c r="ALU160" s="129"/>
      <c r="AUU160" s="129"/>
      <c r="AUV160" s="129"/>
      <c r="AVD160" s="129"/>
      <c r="AVE160" s="129"/>
      <c r="AVF160" s="129"/>
      <c r="AVG160" s="129"/>
      <c r="AVH160" s="129"/>
      <c r="AVI160" s="129"/>
      <c r="AVJ160" s="129"/>
      <c r="AVK160" s="129"/>
      <c r="AVL160" s="129"/>
      <c r="AVM160" s="129"/>
      <c r="AVN160" s="129"/>
      <c r="AVO160" s="129"/>
      <c r="AVP160" s="129"/>
      <c r="AVQ160" s="129"/>
      <c r="BEQ160" s="129"/>
      <c r="BER160" s="129"/>
      <c r="BEZ160" s="129"/>
      <c r="BFA160" s="129"/>
      <c r="BFB160" s="129"/>
      <c r="BFC160" s="129"/>
      <c r="BFD160" s="129"/>
      <c r="BFE160" s="129"/>
      <c r="BFF160" s="129"/>
      <c r="BFG160" s="129"/>
      <c r="BFH160" s="129"/>
      <c r="BFI160" s="129"/>
      <c r="BFJ160" s="129"/>
      <c r="BFK160" s="129"/>
      <c r="BFL160" s="129"/>
      <c r="BFM160" s="129"/>
      <c r="BOM160" s="129"/>
      <c r="BON160" s="129"/>
      <c r="BOV160" s="129"/>
      <c r="BOW160" s="129"/>
      <c r="BOX160" s="129"/>
      <c r="BOY160" s="129"/>
      <c r="BOZ160" s="129"/>
      <c r="BPA160" s="129"/>
      <c r="BPB160" s="129"/>
      <c r="BPC160" s="129"/>
      <c r="BPD160" s="129"/>
      <c r="BPE160" s="129"/>
      <c r="BPF160" s="129"/>
      <c r="BPG160" s="129"/>
      <c r="BPH160" s="129"/>
      <c r="BPI160" s="129"/>
      <c r="BYI160" s="129"/>
      <c r="BYJ160" s="129"/>
      <c r="BYR160" s="129"/>
      <c r="BYS160" s="129"/>
      <c r="BYT160" s="129"/>
      <c r="BYU160" s="129"/>
      <c r="BYV160" s="129"/>
      <c r="BYW160" s="129"/>
      <c r="BYX160" s="129"/>
      <c r="BYY160" s="129"/>
      <c r="BYZ160" s="129"/>
      <c r="BZA160" s="129"/>
      <c r="BZB160" s="129"/>
      <c r="BZC160" s="129"/>
      <c r="BZD160" s="129"/>
      <c r="BZE160" s="129"/>
      <c r="CIE160" s="129"/>
      <c r="CIF160" s="129"/>
      <c r="CIN160" s="129"/>
      <c r="CIO160" s="129"/>
      <c r="CIP160" s="129"/>
      <c r="CIQ160" s="129"/>
      <c r="CIR160" s="129"/>
      <c r="CIS160" s="129"/>
      <c r="CIT160" s="129"/>
      <c r="CIU160" s="129"/>
      <c r="CIV160" s="129"/>
      <c r="CIW160" s="129"/>
      <c r="CIX160" s="129"/>
      <c r="CIY160" s="129"/>
      <c r="CIZ160" s="129"/>
      <c r="CJA160" s="129"/>
      <c r="CSA160" s="129"/>
      <c r="CSB160" s="129"/>
      <c r="CSJ160" s="129"/>
      <c r="CSK160" s="129"/>
      <c r="CSL160" s="129"/>
      <c r="CSM160" s="129"/>
      <c r="CSN160" s="129"/>
      <c r="CSO160" s="129"/>
      <c r="CSP160" s="129"/>
      <c r="CSQ160" s="129"/>
      <c r="CSR160" s="129"/>
      <c r="CSS160" s="129"/>
      <c r="CST160" s="129"/>
      <c r="CSU160" s="129"/>
      <c r="CSV160" s="129"/>
      <c r="CSW160" s="129"/>
      <c r="DBW160" s="129"/>
      <c r="DBX160" s="129"/>
      <c r="DCF160" s="129"/>
      <c r="DCG160" s="129"/>
      <c r="DCH160" s="129"/>
      <c r="DCI160" s="129"/>
      <c r="DCJ160" s="129"/>
      <c r="DCK160" s="129"/>
      <c r="DCL160" s="129"/>
      <c r="DCM160" s="129"/>
      <c r="DCN160" s="129"/>
      <c r="DCO160" s="129"/>
      <c r="DCP160" s="129"/>
      <c r="DCQ160" s="129"/>
      <c r="DCR160" s="129"/>
      <c r="DCS160" s="129"/>
      <c r="DLS160" s="129"/>
      <c r="DLT160" s="129"/>
      <c r="DMB160" s="129"/>
      <c r="DMC160" s="129"/>
      <c r="DMD160" s="129"/>
      <c r="DME160" s="129"/>
      <c r="DMF160" s="129"/>
      <c r="DMG160" s="129"/>
      <c r="DMH160" s="129"/>
      <c r="DMI160" s="129"/>
      <c r="DMJ160" s="129"/>
      <c r="DMK160" s="129"/>
      <c r="DML160" s="129"/>
      <c r="DMM160" s="129"/>
      <c r="DMN160" s="129"/>
      <c r="DMO160" s="129"/>
      <c r="DVO160" s="129"/>
      <c r="DVP160" s="129"/>
      <c r="DVX160" s="129"/>
      <c r="DVY160" s="129"/>
      <c r="DVZ160" s="129"/>
      <c r="DWA160" s="129"/>
      <c r="DWB160" s="129"/>
      <c r="DWC160" s="129"/>
      <c r="DWD160" s="129"/>
      <c r="DWE160" s="129"/>
      <c r="DWF160" s="129"/>
      <c r="DWG160" s="129"/>
      <c r="DWH160" s="129"/>
      <c r="DWI160" s="129"/>
      <c r="DWJ160" s="129"/>
      <c r="DWK160" s="129"/>
      <c r="EFK160" s="129"/>
      <c r="EFL160" s="129"/>
      <c r="EFT160" s="129"/>
      <c r="EFU160" s="129"/>
      <c r="EFV160" s="129"/>
      <c r="EFW160" s="129"/>
      <c r="EFX160" s="129"/>
      <c r="EFY160" s="129"/>
      <c r="EFZ160" s="129"/>
      <c r="EGA160" s="129"/>
      <c r="EGB160" s="129"/>
      <c r="EGC160" s="129"/>
      <c r="EGD160" s="129"/>
      <c r="EGE160" s="129"/>
      <c r="EGF160" s="129"/>
      <c r="EGG160" s="129"/>
      <c r="EPG160" s="129"/>
      <c r="EPH160" s="129"/>
      <c r="EPP160" s="129"/>
      <c r="EPQ160" s="129"/>
      <c r="EPR160" s="129"/>
      <c r="EPS160" s="129"/>
      <c r="EPT160" s="129"/>
      <c r="EPU160" s="129"/>
      <c r="EPV160" s="129"/>
      <c r="EPW160" s="129"/>
      <c r="EPX160" s="129"/>
      <c r="EPY160" s="129"/>
      <c r="EPZ160" s="129"/>
      <c r="EQA160" s="129"/>
      <c r="EQB160" s="129"/>
      <c r="EQC160" s="129"/>
      <c r="EZC160" s="129"/>
      <c r="EZD160" s="129"/>
      <c r="EZL160" s="129"/>
      <c r="EZM160" s="129"/>
      <c r="EZN160" s="129"/>
      <c r="EZO160" s="129"/>
      <c r="EZP160" s="129"/>
      <c r="EZQ160" s="129"/>
      <c r="EZR160" s="129"/>
      <c r="EZS160" s="129"/>
      <c r="EZT160" s="129"/>
      <c r="EZU160" s="129"/>
      <c r="EZV160" s="129"/>
      <c r="EZW160" s="129"/>
      <c r="EZX160" s="129"/>
      <c r="EZY160" s="129"/>
      <c r="FIY160" s="129"/>
      <c r="FIZ160" s="129"/>
      <c r="FJH160" s="129"/>
      <c r="FJI160" s="129"/>
      <c r="FJJ160" s="129"/>
      <c r="FJK160" s="129"/>
      <c r="FJL160" s="129"/>
      <c r="FJM160" s="129"/>
      <c r="FJN160" s="129"/>
      <c r="FJO160" s="129"/>
      <c r="FJP160" s="129"/>
      <c r="FJQ160" s="129"/>
      <c r="FJR160" s="129"/>
      <c r="FJS160" s="129"/>
      <c r="FJT160" s="129"/>
      <c r="FJU160" s="129"/>
      <c r="FSU160" s="129"/>
      <c r="FSV160" s="129"/>
      <c r="FTD160" s="129"/>
      <c r="FTE160" s="129"/>
      <c r="FTF160" s="129"/>
      <c r="FTG160" s="129"/>
      <c r="FTH160" s="129"/>
      <c r="FTI160" s="129"/>
      <c r="FTJ160" s="129"/>
      <c r="FTK160" s="129"/>
      <c r="FTL160" s="129"/>
      <c r="FTM160" s="129"/>
      <c r="FTN160" s="129"/>
      <c r="FTO160" s="129"/>
      <c r="FTP160" s="129"/>
      <c r="FTQ160" s="129"/>
      <c r="GCQ160" s="129"/>
      <c r="GCR160" s="129"/>
      <c r="GCZ160" s="129"/>
      <c r="GDA160" s="129"/>
      <c r="GDB160" s="129"/>
      <c r="GDC160" s="129"/>
      <c r="GDD160" s="129"/>
      <c r="GDE160" s="129"/>
      <c r="GDF160" s="129"/>
      <c r="GDG160" s="129"/>
      <c r="GDH160" s="129"/>
      <c r="GDI160" s="129"/>
      <c r="GDJ160" s="129"/>
      <c r="GDK160" s="129"/>
      <c r="GDL160" s="129"/>
      <c r="GDM160" s="129"/>
      <c r="GMM160" s="129"/>
      <c r="GMN160" s="129"/>
      <c r="GMV160" s="129"/>
      <c r="GMW160" s="129"/>
      <c r="GMX160" s="129"/>
      <c r="GMY160" s="129"/>
      <c r="GMZ160" s="129"/>
      <c r="GNA160" s="129"/>
      <c r="GNB160" s="129"/>
      <c r="GNC160" s="129"/>
      <c r="GND160" s="129"/>
      <c r="GNE160" s="129"/>
      <c r="GNF160" s="129"/>
      <c r="GNG160" s="129"/>
      <c r="GNH160" s="129"/>
      <c r="GNI160" s="129"/>
      <c r="GWI160" s="129"/>
      <c r="GWJ160" s="129"/>
      <c r="GWR160" s="129"/>
      <c r="GWS160" s="129"/>
      <c r="GWT160" s="129"/>
      <c r="GWU160" s="129"/>
      <c r="GWV160" s="129"/>
      <c r="GWW160" s="129"/>
      <c r="GWX160" s="129"/>
      <c r="GWY160" s="129"/>
      <c r="GWZ160" s="129"/>
      <c r="GXA160" s="129"/>
      <c r="GXB160" s="129"/>
      <c r="GXC160" s="129"/>
      <c r="GXD160" s="129"/>
      <c r="GXE160" s="129"/>
      <c r="HGE160" s="129"/>
      <c r="HGF160" s="129"/>
      <c r="HGN160" s="129"/>
      <c r="HGO160" s="129"/>
      <c r="HGP160" s="129"/>
      <c r="HGQ160" s="129"/>
      <c r="HGR160" s="129"/>
      <c r="HGS160" s="129"/>
      <c r="HGT160" s="129"/>
      <c r="HGU160" s="129"/>
      <c r="HGV160" s="129"/>
      <c r="HGW160" s="129"/>
      <c r="HGX160" s="129"/>
      <c r="HGY160" s="129"/>
      <c r="HGZ160" s="129"/>
      <c r="HHA160" s="129"/>
      <c r="HQA160" s="129"/>
      <c r="HQB160" s="129"/>
      <c r="HQJ160" s="129"/>
      <c r="HQK160" s="129"/>
      <c r="HQL160" s="129"/>
      <c r="HQM160" s="129"/>
      <c r="HQN160" s="129"/>
      <c r="HQO160" s="129"/>
      <c r="HQP160" s="129"/>
      <c r="HQQ160" s="129"/>
      <c r="HQR160" s="129"/>
      <c r="HQS160" s="129"/>
      <c r="HQT160" s="129"/>
      <c r="HQU160" s="129"/>
      <c r="HQV160" s="129"/>
      <c r="HQW160" s="129"/>
      <c r="HZW160" s="129"/>
      <c r="HZX160" s="129"/>
      <c r="IAF160" s="129"/>
      <c r="IAG160" s="129"/>
      <c r="IAH160" s="129"/>
      <c r="IAI160" s="129"/>
      <c r="IAJ160" s="129"/>
      <c r="IAK160" s="129"/>
      <c r="IAL160" s="129"/>
      <c r="IAM160" s="129"/>
      <c r="IAN160" s="129"/>
      <c r="IAO160" s="129"/>
      <c r="IAP160" s="129"/>
      <c r="IAQ160" s="129"/>
      <c r="IAR160" s="129"/>
      <c r="IAS160" s="129"/>
      <c r="IJS160" s="129"/>
      <c r="IJT160" s="129"/>
      <c r="IKB160" s="129"/>
      <c r="IKC160" s="129"/>
      <c r="IKD160" s="129"/>
      <c r="IKE160" s="129"/>
      <c r="IKF160" s="129"/>
      <c r="IKG160" s="129"/>
      <c r="IKH160" s="129"/>
      <c r="IKI160" s="129"/>
      <c r="IKJ160" s="129"/>
      <c r="IKK160" s="129"/>
      <c r="IKL160" s="129"/>
      <c r="IKM160" s="129"/>
      <c r="IKN160" s="129"/>
      <c r="IKO160" s="129"/>
      <c r="ITO160" s="129"/>
      <c r="ITP160" s="129"/>
      <c r="ITX160" s="129"/>
      <c r="ITY160" s="129"/>
      <c r="ITZ160" s="129"/>
      <c r="IUA160" s="129"/>
      <c r="IUB160" s="129"/>
      <c r="IUC160" s="129"/>
      <c r="IUD160" s="129"/>
      <c r="IUE160" s="129"/>
      <c r="IUF160" s="129"/>
      <c r="IUG160" s="129"/>
      <c r="IUH160" s="129"/>
      <c r="IUI160" s="129"/>
      <c r="IUJ160" s="129"/>
      <c r="IUK160" s="129"/>
      <c r="JDK160" s="129"/>
      <c r="JDL160" s="129"/>
      <c r="JDT160" s="129"/>
      <c r="JDU160" s="129"/>
      <c r="JDV160" s="129"/>
      <c r="JDW160" s="129"/>
      <c r="JDX160" s="129"/>
      <c r="JDY160" s="129"/>
      <c r="JDZ160" s="129"/>
      <c r="JEA160" s="129"/>
      <c r="JEB160" s="129"/>
      <c r="JEC160" s="129"/>
      <c r="JED160" s="129"/>
      <c r="JEE160" s="129"/>
      <c r="JEF160" s="129"/>
      <c r="JEG160" s="129"/>
      <c r="JNG160" s="129"/>
      <c r="JNH160" s="129"/>
      <c r="JNP160" s="129"/>
      <c r="JNQ160" s="129"/>
      <c r="JNR160" s="129"/>
      <c r="JNS160" s="129"/>
      <c r="JNT160" s="129"/>
      <c r="JNU160" s="129"/>
      <c r="JNV160" s="129"/>
      <c r="JNW160" s="129"/>
      <c r="JNX160" s="129"/>
      <c r="JNY160" s="129"/>
      <c r="JNZ160" s="129"/>
      <c r="JOA160" s="129"/>
      <c r="JOB160" s="129"/>
      <c r="JOC160" s="129"/>
      <c r="JXC160" s="129"/>
      <c r="JXD160" s="129"/>
      <c r="JXL160" s="129"/>
      <c r="JXM160" s="129"/>
      <c r="JXN160" s="129"/>
      <c r="JXO160" s="129"/>
      <c r="JXP160" s="129"/>
      <c r="JXQ160" s="129"/>
      <c r="JXR160" s="129"/>
      <c r="JXS160" s="129"/>
      <c r="JXT160" s="129"/>
      <c r="JXU160" s="129"/>
      <c r="JXV160" s="129"/>
      <c r="JXW160" s="129"/>
      <c r="JXX160" s="129"/>
      <c r="JXY160" s="129"/>
      <c r="KGY160" s="129"/>
      <c r="KGZ160" s="129"/>
      <c r="KHH160" s="129"/>
      <c r="KHI160" s="129"/>
      <c r="KHJ160" s="129"/>
      <c r="KHK160" s="129"/>
      <c r="KHL160" s="129"/>
      <c r="KHM160" s="129"/>
      <c r="KHN160" s="129"/>
      <c r="KHO160" s="129"/>
      <c r="KHP160" s="129"/>
      <c r="KHQ160" s="129"/>
      <c r="KHR160" s="129"/>
      <c r="KHS160" s="129"/>
      <c r="KHT160" s="129"/>
      <c r="KHU160" s="129"/>
      <c r="KQU160" s="129"/>
      <c r="KQV160" s="129"/>
      <c r="KRD160" s="129"/>
      <c r="KRE160" s="129"/>
      <c r="KRF160" s="129"/>
      <c r="KRG160" s="129"/>
      <c r="KRH160" s="129"/>
      <c r="KRI160" s="129"/>
      <c r="KRJ160" s="129"/>
      <c r="KRK160" s="129"/>
      <c r="KRL160" s="129"/>
      <c r="KRM160" s="129"/>
      <c r="KRN160" s="129"/>
      <c r="KRO160" s="129"/>
      <c r="KRP160" s="129"/>
      <c r="KRQ160" s="129"/>
      <c r="LAQ160" s="129"/>
      <c r="LAR160" s="129"/>
      <c r="LAZ160" s="129"/>
      <c r="LBA160" s="129"/>
      <c r="LBB160" s="129"/>
      <c r="LBC160" s="129"/>
      <c r="LBD160" s="129"/>
      <c r="LBE160" s="129"/>
      <c r="LBF160" s="129"/>
      <c r="LBG160" s="129"/>
      <c r="LBH160" s="129"/>
      <c r="LBI160" s="129"/>
      <c r="LBJ160" s="129"/>
      <c r="LBK160" s="129"/>
      <c r="LBL160" s="129"/>
      <c r="LBM160" s="129"/>
      <c r="LKM160" s="129"/>
      <c r="LKN160" s="129"/>
      <c r="LKV160" s="129"/>
      <c r="LKW160" s="129"/>
      <c r="LKX160" s="129"/>
      <c r="LKY160" s="129"/>
      <c r="LKZ160" s="129"/>
      <c r="LLA160" s="129"/>
      <c r="LLB160" s="129"/>
      <c r="LLC160" s="129"/>
      <c r="LLD160" s="129"/>
      <c r="LLE160" s="129"/>
      <c r="LLF160" s="129"/>
      <c r="LLG160" s="129"/>
      <c r="LLH160" s="129"/>
      <c r="LLI160" s="129"/>
      <c r="LUI160" s="129"/>
      <c r="LUJ160" s="129"/>
      <c r="LUR160" s="129"/>
      <c r="LUS160" s="129"/>
      <c r="LUT160" s="129"/>
      <c r="LUU160" s="129"/>
      <c r="LUV160" s="129"/>
      <c r="LUW160" s="129"/>
      <c r="LUX160" s="129"/>
      <c r="LUY160" s="129"/>
      <c r="LUZ160" s="129"/>
      <c r="LVA160" s="129"/>
      <c r="LVB160" s="129"/>
      <c r="LVC160" s="129"/>
      <c r="LVD160" s="129"/>
      <c r="LVE160" s="129"/>
      <c r="MEE160" s="129"/>
      <c r="MEF160" s="129"/>
      <c r="MEN160" s="129"/>
      <c r="MEO160" s="129"/>
      <c r="MEP160" s="129"/>
      <c r="MEQ160" s="129"/>
      <c r="MER160" s="129"/>
      <c r="MES160" s="129"/>
      <c r="MET160" s="129"/>
      <c r="MEU160" s="129"/>
      <c r="MEV160" s="129"/>
      <c r="MEW160" s="129"/>
      <c r="MEX160" s="129"/>
      <c r="MEY160" s="129"/>
      <c r="MEZ160" s="129"/>
      <c r="MFA160" s="129"/>
      <c r="MOA160" s="129"/>
      <c r="MOB160" s="129"/>
      <c r="MOJ160" s="129"/>
      <c r="MOK160" s="129"/>
      <c r="MOL160" s="129"/>
      <c r="MOM160" s="129"/>
      <c r="MON160" s="129"/>
      <c r="MOO160" s="129"/>
      <c r="MOP160" s="129"/>
      <c r="MOQ160" s="129"/>
      <c r="MOR160" s="129"/>
      <c r="MOS160" s="129"/>
      <c r="MOT160" s="129"/>
      <c r="MOU160" s="129"/>
      <c r="MOV160" s="129"/>
      <c r="MOW160" s="129"/>
      <c r="MXW160" s="129"/>
      <c r="MXX160" s="129"/>
      <c r="MYF160" s="129"/>
      <c r="MYG160" s="129"/>
      <c r="MYH160" s="129"/>
      <c r="MYI160" s="129"/>
      <c r="MYJ160" s="129"/>
      <c r="MYK160" s="129"/>
      <c r="MYL160" s="129"/>
      <c r="MYM160" s="129"/>
      <c r="MYN160" s="129"/>
      <c r="MYO160" s="129"/>
      <c r="MYP160" s="129"/>
      <c r="MYQ160" s="129"/>
      <c r="MYR160" s="129"/>
      <c r="MYS160" s="129"/>
      <c r="NHS160" s="129"/>
      <c r="NHT160" s="129"/>
      <c r="NIB160" s="129"/>
      <c r="NIC160" s="129"/>
      <c r="NID160" s="129"/>
      <c r="NIE160" s="129"/>
      <c r="NIF160" s="129"/>
      <c r="NIG160" s="129"/>
      <c r="NIH160" s="129"/>
      <c r="NII160" s="129"/>
      <c r="NIJ160" s="129"/>
      <c r="NIK160" s="129"/>
      <c r="NIL160" s="129"/>
      <c r="NIM160" s="129"/>
      <c r="NIN160" s="129"/>
      <c r="NIO160" s="129"/>
      <c r="NRO160" s="129"/>
      <c r="NRP160" s="129"/>
      <c r="NRX160" s="129"/>
      <c r="NRY160" s="129"/>
      <c r="NRZ160" s="129"/>
      <c r="NSA160" s="129"/>
      <c r="NSB160" s="129"/>
      <c r="NSC160" s="129"/>
      <c r="NSD160" s="129"/>
      <c r="NSE160" s="129"/>
      <c r="NSF160" s="129"/>
      <c r="NSG160" s="129"/>
      <c r="NSH160" s="129"/>
      <c r="NSI160" s="129"/>
      <c r="NSJ160" s="129"/>
      <c r="NSK160" s="129"/>
      <c r="OBK160" s="129"/>
      <c r="OBL160" s="129"/>
      <c r="OBT160" s="129"/>
      <c r="OBU160" s="129"/>
      <c r="OBV160" s="129"/>
      <c r="OBW160" s="129"/>
      <c r="OBX160" s="129"/>
      <c r="OBY160" s="129"/>
      <c r="OBZ160" s="129"/>
      <c r="OCA160" s="129"/>
      <c r="OCB160" s="129"/>
      <c r="OCC160" s="129"/>
      <c r="OCD160" s="129"/>
      <c r="OCE160" s="129"/>
      <c r="OCF160" s="129"/>
      <c r="OCG160" s="129"/>
      <c r="OLG160" s="129"/>
      <c r="OLH160" s="129"/>
      <c r="OLP160" s="129"/>
      <c r="OLQ160" s="129"/>
      <c r="OLR160" s="129"/>
      <c r="OLS160" s="129"/>
      <c r="OLT160" s="129"/>
      <c r="OLU160" s="129"/>
      <c r="OLV160" s="129"/>
      <c r="OLW160" s="129"/>
      <c r="OLX160" s="129"/>
      <c r="OLY160" s="129"/>
      <c r="OLZ160" s="129"/>
      <c r="OMA160" s="129"/>
      <c r="OMB160" s="129"/>
      <c r="OMC160" s="129"/>
      <c r="OVC160" s="129"/>
      <c r="OVD160" s="129"/>
      <c r="OVL160" s="129"/>
      <c r="OVM160" s="129"/>
      <c r="OVN160" s="129"/>
      <c r="OVO160" s="129"/>
      <c r="OVP160" s="129"/>
      <c r="OVQ160" s="129"/>
      <c r="OVR160" s="129"/>
      <c r="OVS160" s="129"/>
      <c r="OVT160" s="129"/>
      <c r="OVU160" s="129"/>
      <c r="OVV160" s="129"/>
      <c r="OVW160" s="129"/>
      <c r="OVX160" s="129"/>
      <c r="OVY160" s="129"/>
      <c r="PEY160" s="129"/>
      <c r="PEZ160" s="129"/>
      <c r="PFH160" s="129"/>
      <c r="PFI160" s="129"/>
      <c r="PFJ160" s="129"/>
      <c r="PFK160" s="129"/>
      <c r="PFL160" s="129"/>
      <c r="PFM160" s="129"/>
      <c r="PFN160" s="129"/>
      <c r="PFO160" s="129"/>
      <c r="PFP160" s="129"/>
      <c r="PFQ160" s="129"/>
      <c r="PFR160" s="129"/>
      <c r="PFS160" s="129"/>
      <c r="PFT160" s="129"/>
      <c r="PFU160" s="129"/>
      <c r="POU160" s="129"/>
      <c r="POV160" s="129"/>
      <c r="PPD160" s="129"/>
      <c r="PPE160" s="129"/>
      <c r="PPF160" s="129"/>
      <c r="PPG160" s="129"/>
      <c r="PPH160" s="129"/>
      <c r="PPI160" s="129"/>
      <c r="PPJ160" s="129"/>
      <c r="PPK160" s="129"/>
      <c r="PPL160" s="129"/>
      <c r="PPM160" s="129"/>
      <c r="PPN160" s="129"/>
      <c r="PPO160" s="129"/>
      <c r="PPP160" s="129"/>
      <c r="PPQ160" s="129"/>
      <c r="PYQ160" s="129"/>
      <c r="PYR160" s="129"/>
      <c r="PYZ160" s="129"/>
      <c r="PZA160" s="129"/>
      <c r="PZB160" s="129"/>
      <c r="PZC160" s="129"/>
      <c r="PZD160" s="129"/>
      <c r="PZE160" s="129"/>
      <c r="PZF160" s="129"/>
      <c r="PZG160" s="129"/>
      <c r="PZH160" s="129"/>
      <c r="PZI160" s="129"/>
      <c r="PZJ160" s="129"/>
      <c r="PZK160" s="129"/>
      <c r="PZL160" s="129"/>
      <c r="PZM160" s="129"/>
      <c r="QIM160" s="129"/>
      <c r="QIN160" s="129"/>
      <c r="QIV160" s="129"/>
      <c r="QIW160" s="129"/>
      <c r="QIX160" s="129"/>
      <c r="QIY160" s="129"/>
      <c r="QIZ160" s="129"/>
      <c r="QJA160" s="129"/>
      <c r="QJB160" s="129"/>
      <c r="QJC160" s="129"/>
      <c r="QJD160" s="129"/>
      <c r="QJE160" s="129"/>
      <c r="QJF160" s="129"/>
      <c r="QJG160" s="129"/>
      <c r="QJH160" s="129"/>
      <c r="QJI160" s="129"/>
      <c r="QSI160" s="129"/>
      <c r="QSJ160" s="129"/>
      <c r="QSR160" s="129"/>
      <c r="QSS160" s="129"/>
      <c r="QST160" s="129"/>
      <c r="QSU160" s="129"/>
      <c r="QSV160" s="129"/>
      <c r="QSW160" s="129"/>
      <c r="QSX160" s="129"/>
      <c r="QSY160" s="129"/>
      <c r="QSZ160" s="129"/>
      <c r="QTA160" s="129"/>
      <c r="QTB160" s="129"/>
      <c r="QTC160" s="129"/>
      <c r="QTD160" s="129"/>
      <c r="QTE160" s="129"/>
      <c r="RCE160" s="129"/>
      <c r="RCF160" s="129"/>
      <c r="RCN160" s="129"/>
      <c r="RCO160" s="129"/>
      <c r="RCP160" s="129"/>
      <c r="RCQ160" s="129"/>
      <c r="RCR160" s="129"/>
      <c r="RCS160" s="129"/>
      <c r="RCT160" s="129"/>
      <c r="RCU160" s="129"/>
      <c r="RCV160" s="129"/>
      <c r="RCW160" s="129"/>
      <c r="RCX160" s="129"/>
      <c r="RCY160" s="129"/>
      <c r="RCZ160" s="129"/>
      <c r="RDA160" s="129"/>
      <c r="RMA160" s="129"/>
      <c r="RMB160" s="129"/>
      <c r="RMJ160" s="129"/>
      <c r="RMK160" s="129"/>
      <c r="RML160" s="129"/>
      <c r="RMM160" s="129"/>
      <c r="RMN160" s="129"/>
      <c r="RMO160" s="129"/>
      <c r="RMP160" s="129"/>
      <c r="RMQ160" s="129"/>
      <c r="RMR160" s="129"/>
      <c r="RMS160" s="129"/>
      <c r="RMT160" s="129"/>
      <c r="RMU160" s="129"/>
      <c r="RMV160" s="129"/>
      <c r="RMW160" s="129"/>
      <c r="RVW160" s="129"/>
      <c r="RVX160" s="129"/>
      <c r="RWF160" s="129"/>
      <c r="RWG160" s="129"/>
      <c r="RWH160" s="129"/>
      <c r="RWI160" s="129"/>
      <c r="RWJ160" s="129"/>
      <c r="RWK160" s="129"/>
      <c r="RWL160" s="129"/>
      <c r="RWM160" s="129"/>
      <c r="RWN160" s="129"/>
      <c r="RWO160" s="129"/>
      <c r="RWP160" s="129"/>
      <c r="RWQ160" s="129"/>
      <c r="RWR160" s="129"/>
      <c r="RWS160" s="129"/>
      <c r="SFS160" s="129"/>
      <c r="SFT160" s="129"/>
      <c r="SGB160" s="129"/>
      <c r="SGC160" s="129"/>
      <c r="SGD160" s="129"/>
      <c r="SGE160" s="129"/>
      <c r="SGF160" s="129"/>
      <c r="SGG160" s="129"/>
      <c r="SGH160" s="129"/>
      <c r="SGI160" s="129"/>
      <c r="SGJ160" s="129"/>
      <c r="SGK160" s="129"/>
      <c r="SGL160" s="129"/>
      <c r="SGM160" s="129"/>
      <c r="SGN160" s="129"/>
      <c r="SGO160" s="129"/>
      <c r="SPO160" s="129"/>
      <c r="SPP160" s="129"/>
      <c r="SPX160" s="129"/>
      <c r="SPY160" s="129"/>
      <c r="SPZ160" s="129"/>
      <c r="SQA160" s="129"/>
      <c r="SQB160" s="129"/>
      <c r="SQC160" s="129"/>
      <c r="SQD160" s="129"/>
      <c r="SQE160" s="129"/>
      <c r="SQF160" s="129"/>
      <c r="SQG160" s="129"/>
      <c r="SQH160" s="129"/>
      <c r="SQI160" s="129"/>
      <c r="SQJ160" s="129"/>
      <c r="SQK160" s="129"/>
      <c r="SZK160" s="129"/>
      <c r="SZL160" s="129"/>
      <c r="SZT160" s="129"/>
      <c r="SZU160" s="129"/>
      <c r="SZV160" s="129"/>
      <c r="SZW160" s="129"/>
      <c r="SZX160" s="129"/>
      <c r="SZY160" s="129"/>
      <c r="SZZ160" s="129"/>
      <c r="TAA160" s="129"/>
      <c r="TAB160" s="129"/>
      <c r="TAC160" s="129"/>
      <c r="TAD160" s="129"/>
      <c r="TAE160" s="129"/>
      <c r="TAF160" s="129"/>
      <c r="TAG160" s="129"/>
      <c r="TJG160" s="129"/>
      <c r="TJH160" s="129"/>
      <c r="TJP160" s="129"/>
      <c r="TJQ160" s="129"/>
      <c r="TJR160" s="129"/>
      <c r="TJS160" s="129"/>
      <c r="TJT160" s="129"/>
      <c r="TJU160" s="129"/>
      <c r="TJV160" s="129"/>
      <c r="TJW160" s="129"/>
      <c r="TJX160" s="129"/>
      <c r="TJY160" s="129"/>
      <c r="TJZ160" s="129"/>
      <c r="TKA160" s="129"/>
      <c r="TKB160" s="129"/>
      <c r="TKC160" s="129"/>
      <c r="TTC160" s="129"/>
      <c r="TTD160" s="129"/>
      <c r="TTL160" s="129"/>
      <c r="TTM160" s="129"/>
      <c r="TTN160" s="129"/>
      <c r="TTO160" s="129"/>
      <c r="TTP160" s="129"/>
      <c r="TTQ160" s="129"/>
      <c r="TTR160" s="129"/>
      <c r="TTS160" s="129"/>
      <c r="TTT160" s="129"/>
      <c r="TTU160" s="129"/>
      <c r="TTV160" s="129"/>
      <c r="TTW160" s="129"/>
      <c r="TTX160" s="129"/>
      <c r="TTY160" s="129"/>
      <c r="UCY160" s="129"/>
      <c r="UCZ160" s="129"/>
      <c r="UDH160" s="129"/>
      <c r="UDI160" s="129"/>
      <c r="UDJ160" s="129"/>
      <c r="UDK160" s="129"/>
      <c r="UDL160" s="129"/>
      <c r="UDM160" s="129"/>
      <c r="UDN160" s="129"/>
      <c r="UDO160" s="129"/>
      <c r="UDP160" s="129"/>
      <c r="UDQ160" s="129"/>
      <c r="UDR160" s="129"/>
      <c r="UDS160" s="129"/>
      <c r="UDT160" s="129"/>
      <c r="UDU160" s="129"/>
      <c r="UMU160" s="129"/>
      <c r="UMV160" s="129"/>
      <c r="UND160" s="129"/>
      <c r="UNE160" s="129"/>
      <c r="UNF160" s="129"/>
      <c r="UNG160" s="129"/>
      <c r="UNH160" s="129"/>
      <c r="UNI160" s="129"/>
      <c r="UNJ160" s="129"/>
      <c r="UNK160" s="129"/>
      <c r="UNL160" s="129"/>
      <c r="UNM160" s="129"/>
      <c r="UNN160" s="129"/>
      <c r="UNO160" s="129"/>
      <c r="UNP160" s="129"/>
      <c r="UNQ160" s="129"/>
      <c r="UWQ160" s="129"/>
      <c r="UWR160" s="129"/>
      <c r="UWZ160" s="129"/>
      <c r="UXA160" s="129"/>
      <c r="UXB160" s="129"/>
      <c r="UXC160" s="129"/>
      <c r="UXD160" s="129"/>
      <c r="UXE160" s="129"/>
      <c r="UXF160" s="129"/>
      <c r="UXG160" s="129"/>
      <c r="UXH160" s="129"/>
      <c r="UXI160" s="129"/>
      <c r="UXJ160" s="129"/>
      <c r="UXK160" s="129"/>
      <c r="UXL160" s="129"/>
      <c r="UXM160" s="129"/>
      <c r="VGM160" s="129"/>
      <c r="VGN160" s="129"/>
      <c r="VGV160" s="129"/>
      <c r="VGW160" s="129"/>
      <c r="VGX160" s="129"/>
      <c r="VGY160" s="129"/>
      <c r="VGZ160" s="129"/>
      <c r="VHA160" s="129"/>
      <c r="VHB160" s="129"/>
      <c r="VHC160" s="129"/>
      <c r="VHD160" s="129"/>
      <c r="VHE160" s="129"/>
      <c r="VHF160" s="129"/>
      <c r="VHG160" s="129"/>
      <c r="VHH160" s="129"/>
      <c r="VHI160" s="129"/>
      <c r="VQI160" s="129"/>
      <c r="VQJ160" s="129"/>
      <c r="VQR160" s="129"/>
      <c r="VQS160" s="129"/>
      <c r="VQT160" s="129"/>
      <c r="VQU160" s="129"/>
      <c r="VQV160" s="129"/>
      <c r="VQW160" s="129"/>
      <c r="VQX160" s="129"/>
      <c r="VQY160" s="129"/>
      <c r="VQZ160" s="129"/>
      <c r="VRA160" s="129"/>
      <c r="VRB160" s="129"/>
      <c r="VRC160" s="129"/>
      <c r="VRD160" s="129"/>
      <c r="VRE160" s="129"/>
      <c r="WAE160" s="129"/>
      <c r="WAF160" s="129"/>
      <c r="WAN160" s="129"/>
      <c r="WAO160" s="129"/>
      <c r="WAP160" s="129"/>
      <c r="WAQ160" s="129"/>
      <c r="WAR160" s="129"/>
      <c r="WAS160" s="129"/>
      <c r="WAT160" s="129"/>
      <c r="WAU160" s="129"/>
      <c r="WAV160" s="129"/>
      <c r="WAW160" s="129"/>
      <c r="WAX160" s="129"/>
      <c r="WAY160" s="129"/>
      <c r="WAZ160" s="129"/>
      <c r="WBA160" s="129"/>
      <c r="WKA160" s="129"/>
      <c r="WKB160" s="129"/>
      <c r="WKJ160" s="129"/>
      <c r="WKK160" s="129"/>
      <c r="WKL160" s="129"/>
      <c r="WKM160" s="129"/>
      <c r="WKN160" s="129"/>
      <c r="WKO160" s="129"/>
      <c r="WKP160" s="129"/>
      <c r="WKQ160" s="129"/>
      <c r="WKR160" s="129"/>
      <c r="WKS160" s="129"/>
      <c r="WKT160" s="129"/>
      <c r="WKU160" s="129"/>
      <c r="WKV160" s="129"/>
      <c r="WKW160" s="129"/>
      <c r="WTW160" s="129"/>
      <c r="WTX160" s="129"/>
      <c r="WUF160" s="129"/>
      <c r="WUG160" s="129"/>
      <c r="WUH160" s="129"/>
      <c r="WUI160" s="129"/>
      <c r="WUJ160" s="129"/>
      <c r="WUK160" s="129"/>
      <c r="WUL160" s="129"/>
      <c r="WUM160" s="129"/>
      <c r="WUN160" s="129"/>
      <c r="WUO160" s="129"/>
      <c r="WUP160" s="129"/>
      <c r="WUQ160" s="129"/>
      <c r="WUR160" s="129"/>
      <c r="WUS160" s="129"/>
    </row>
    <row r="161" spans="1:1009 1243:2033 2267:3057 3291:4081 4315:5105 5339:6129 6363:7153 7387:8177 8411:9201 9435:10225 10459:11249 11483:12273 12507:13297 13531:14321 14555:15345 15579:16113" s="120" customFormat="1" outlineLevel="1">
      <c r="A161" s="240"/>
      <c r="B161" s="273" t="s">
        <v>465</v>
      </c>
      <c r="C161" s="270"/>
      <c r="D161" s="258">
        <v>25</v>
      </c>
      <c r="E161" s="260"/>
      <c r="F161" s="258">
        <v>25</v>
      </c>
      <c r="G161" s="245">
        <v>0</v>
      </c>
      <c r="H161" s="229">
        <f t="shared" si="7"/>
        <v>0</v>
      </c>
      <c r="I161" s="298"/>
      <c r="J161" s="247"/>
      <c r="K161" s="298"/>
      <c r="L161" s="298"/>
      <c r="M161" s="297">
        <v>819</v>
      </c>
      <c r="HK161" s="129"/>
      <c r="HL161" s="129"/>
      <c r="HT161" s="129"/>
      <c r="HU161" s="129"/>
      <c r="HV161" s="129"/>
      <c r="HW161" s="129"/>
      <c r="HX161" s="129"/>
      <c r="HY161" s="129"/>
      <c r="HZ161" s="129"/>
      <c r="IA161" s="129"/>
      <c r="IB161" s="129"/>
      <c r="IC161" s="129"/>
      <c r="ID161" s="129"/>
      <c r="IE161" s="129"/>
      <c r="IF161" s="129"/>
      <c r="IG161" s="129"/>
      <c r="RG161" s="129"/>
      <c r="RH161" s="129"/>
      <c r="RP161" s="129"/>
      <c r="RQ161" s="129"/>
      <c r="RR161" s="129"/>
      <c r="RS161" s="129"/>
      <c r="RT161" s="129"/>
      <c r="RU161" s="129"/>
      <c r="RV161" s="129"/>
      <c r="RW161" s="129"/>
      <c r="RX161" s="129"/>
      <c r="RY161" s="129"/>
      <c r="RZ161" s="129"/>
      <c r="SA161" s="129"/>
      <c r="SB161" s="129"/>
      <c r="SC161" s="129"/>
      <c r="ABC161" s="129"/>
      <c r="ABD161" s="129"/>
      <c r="ABL161" s="129"/>
      <c r="ABM161" s="129"/>
      <c r="ABN161" s="129"/>
      <c r="ABO161" s="129"/>
      <c r="ABP161" s="129"/>
      <c r="ABQ161" s="129"/>
      <c r="ABR161" s="129"/>
      <c r="ABS161" s="129"/>
      <c r="ABT161" s="129"/>
      <c r="ABU161" s="129"/>
      <c r="ABV161" s="129"/>
      <c r="ABW161" s="129"/>
      <c r="ABX161" s="129"/>
      <c r="ABY161" s="129"/>
      <c r="AKY161" s="129"/>
      <c r="AKZ161" s="129"/>
      <c r="ALH161" s="129"/>
      <c r="ALI161" s="129"/>
      <c r="ALJ161" s="129"/>
      <c r="ALK161" s="129"/>
      <c r="ALL161" s="129"/>
      <c r="ALM161" s="129"/>
      <c r="ALN161" s="129"/>
      <c r="ALO161" s="129"/>
      <c r="ALP161" s="129"/>
      <c r="ALQ161" s="129"/>
      <c r="ALR161" s="129"/>
      <c r="ALS161" s="129"/>
      <c r="ALT161" s="129"/>
      <c r="ALU161" s="129"/>
      <c r="AUU161" s="129"/>
      <c r="AUV161" s="129"/>
      <c r="AVD161" s="129"/>
      <c r="AVE161" s="129"/>
      <c r="AVF161" s="129"/>
      <c r="AVG161" s="129"/>
      <c r="AVH161" s="129"/>
      <c r="AVI161" s="129"/>
      <c r="AVJ161" s="129"/>
      <c r="AVK161" s="129"/>
      <c r="AVL161" s="129"/>
      <c r="AVM161" s="129"/>
      <c r="AVN161" s="129"/>
      <c r="AVO161" s="129"/>
      <c r="AVP161" s="129"/>
      <c r="AVQ161" s="129"/>
      <c r="BEQ161" s="129"/>
      <c r="BER161" s="129"/>
      <c r="BEZ161" s="129"/>
      <c r="BFA161" s="129"/>
      <c r="BFB161" s="129"/>
      <c r="BFC161" s="129"/>
      <c r="BFD161" s="129"/>
      <c r="BFE161" s="129"/>
      <c r="BFF161" s="129"/>
      <c r="BFG161" s="129"/>
      <c r="BFH161" s="129"/>
      <c r="BFI161" s="129"/>
      <c r="BFJ161" s="129"/>
      <c r="BFK161" s="129"/>
      <c r="BFL161" s="129"/>
      <c r="BFM161" s="129"/>
      <c r="BOM161" s="129"/>
      <c r="BON161" s="129"/>
      <c r="BOV161" s="129"/>
      <c r="BOW161" s="129"/>
      <c r="BOX161" s="129"/>
      <c r="BOY161" s="129"/>
      <c r="BOZ161" s="129"/>
      <c r="BPA161" s="129"/>
      <c r="BPB161" s="129"/>
      <c r="BPC161" s="129"/>
      <c r="BPD161" s="129"/>
      <c r="BPE161" s="129"/>
      <c r="BPF161" s="129"/>
      <c r="BPG161" s="129"/>
      <c r="BPH161" s="129"/>
      <c r="BPI161" s="129"/>
      <c r="BYI161" s="129"/>
      <c r="BYJ161" s="129"/>
      <c r="BYR161" s="129"/>
      <c r="BYS161" s="129"/>
      <c r="BYT161" s="129"/>
      <c r="BYU161" s="129"/>
      <c r="BYV161" s="129"/>
      <c r="BYW161" s="129"/>
      <c r="BYX161" s="129"/>
      <c r="BYY161" s="129"/>
      <c r="BYZ161" s="129"/>
      <c r="BZA161" s="129"/>
      <c r="BZB161" s="129"/>
      <c r="BZC161" s="129"/>
      <c r="BZD161" s="129"/>
      <c r="BZE161" s="129"/>
      <c r="CIE161" s="129"/>
      <c r="CIF161" s="129"/>
      <c r="CIN161" s="129"/>
      <c r="CIO161" s="129"/>
      <c r="CIP161" s="129"/>
      <c r="CIQ161" s="129"/>
      <c r="CIR161" s="129"/>
      <c r="CIS161" s="129"/>
      <c r="CIT161" s="129"/>
      <c r="CIU161" s="129"/>
      <c r="CIV161" s="129"/>
      <c r="CIW161" s="129"/>
      <c r="CIX161" s="129"/>
      <c r="CIY161" s="129"/>
      <c r="CIZ161" s="129"/>
      <c r="CJA161" s="129"/>
      <c r="CSA161" s="129"/>
      <c r="CSB161" s="129"/>
      <c r="CSJ161" s="129"/>
      <c r="CSK161" s="129"/>
      <c r="CSL161" s="129"/>
      <c r="CSM161" s="129"/>
      <c r="CSN161" s="129"/>
      <c r="CSO161" s="129"/>
      <c r="CSP161" s="129"/>
      <c r="CSQ161" s="129"/>
      <c r="CSR161" s="129"/>
      <c r="CSS161" s="129"/>
      <c r="CST161" s="129"/>
      <c r="CSU161" s="129"/>
      <c r="CSV161" s="129"/>
      <c r="CSW161" s="129"/>
      <c r="DBW161" s="129"/>
      <c r="DBX161" s="129"/>
      <c r="DCF161" s="129"/>
      <c r="DCG161" s="129"/>
      <c r="DCH161" s="129"/>
      <c r="DCI161" s="129"/>
      <c r="DCJ161" s="129"/>
      <c r="DCK161" s="129"/>
      <c r="DCL161" s="129"/>
      <c r="DCM161" s="129"/>
      <c r="DCN161" s="129"/>
      <c r="DCO161" s="129"/>
      <c r="DCP161" s="129"/>
      <c r="DCQ161" s="129"/>
      <c r="DCR161" s="129"/>
      <c r="DCS161" s="129"/>
      <c r="DLS161" s="129"/>
      <c r="DLT161" s="129"/>
      <c r="DMB161" s="129"/>
      <c r="DMC161" s="129"/>
      <c r="DMD161" s="129"/>
      <c r="DME161" s="129"/>
      <c r="DMF161" s="129"/>
      <c r="DMG161" s="129"/>
      <c r="DMH161" s="129"/>
      <c r="DMI161" s="129"/>
      <c r="DMJ161" s="129"/>
      <c r="DMK161" s="129"/>
      <c r="DML161" s="129"/>
      <c r="DMM161" s="129"/>
      <c r="DMN161" s="129"/>
      <c r="DMO161" s="129"/>
      <c r="DVO161" s="129"/>
      <c r="DVP161" s="129"/>
      <c r="DVX161" s="129"/>
      <c r="DVY161" s="129"/>
      <c r="DVZ161" s="129"/>
      <c r="DWA161" s="129"/>
      <c r="DWB161" s="129"/>
      <c r="DWC161" s="129"/>
      <c r="DWD161" s="129"/>
      <c r="DWE161" s="129"/>
      <c r="DWF161" s="129"/>
      <c r="DWG161" s="129"/>
      <c r="DWH161" s="129"/>
      <c r="DWI161" s="129"/>
      <c r="DWJ161" s="129"/>
      <c r="DWK161" s="129"/>
      <c r="EFK161" s="129"/>
      <c r="EFL161" s="129"/>
      <c r="EFT161" s="129"/>
      <c r="EFU161" s="129"/>
      <c r="EFV161" s="129"/>
      <c r="EFW161" s="129"/>
      <c r="EFX161" s="129"/>
      <c r="EFY161" s="129"/>
      <c r="EFZ161" s="129"/>
      <c r="EGA161" s="129"/>
      <c r="EGB161" s="129"/>
      <c r="EGC161" s="129"/>
      <c r="EGD161" s="129"/>
      <c r="EGE161" s="129"/>
      <c r="EGF161" s="129"/>
      <c r="EGG161" s="129"/>
      <c r="EPG161" s="129"/>
      <c r="EPH161" s="129"/>
      <c r="EPP161" s="129"/>
      <c r="EPQ161" s="129"/>
      <c r="EPR161" s="129"/>
      <c r="EPS161" s="129"/>
      <c r="EPT161" s="129"/>
      <c r="EPU161" s="129"/>
      <c r="EPV161" s="129"/>
      <c r="EPW161" s="129"/>
      <c r="EPX161" s="129"/>
      <c r="EPY161" s="129"/>
      <c r="EPZ161" s="129"/>
      <c r="EQA161" s="129"/>
      <c r="EQB161" s="129"/>
      <c r="EQC161" s="129"/>
      <c r="EZC161" s="129"/>
      <c r="EZD161" s="129"/>
      <c r="EZL161" s="129"/>
      <c r="EZM161" s="129"/>
      <c r="EZN161" s="129"/>
      <c r="EZO161" s="129"/>
      <c r="EZP161" s="129"/>
      <c r="EZQ161" s="129"/>
      <c r="EZR161" s="129"/>
      <c r="EZS161" s="129"/>
      <c r="EZT161" s="129"/>
      <c r="EZU161" s="129"/>
      <c r="EZV161" s="129"/>
      <c r="EZW161" s="129"/>
      <c r="EZX161" s="129"/>
      <c r="EZY161" s="129"/>
      <c r="FIY161" s="129"/>
      <c r="FIZ161" s="129"/>
      <c r="FJH161" s="129"/>
      <c r="FJI161" s="129"/>
      <c r="FJJ161" s="129"/>
      <c r="FJK161" s="129"/>
      <c r="FJL161" s="129"/>
      <c r="FJM161" s="129"/>
      <c r="FJN161" s="129"/>
      <c r="FJO161" s="129"/>
      <c r="FJP161" s="129"/>
      <c r="FJQ161" s="129"/>
      <c r="FJR161" s="129"/>
      <c r="FJS161" s="129"/>
      <c r="FJT161" s="129"/>
      <c r="FJU161" s="129"/>
      <c r="FSU161" s="129"/>
      <c r="FSV161" s="129"/>
      <c r="FTD161" s="129"/>
      <c r="FTE161" s="129"/>
      <c r="FTF161" s="129"/>
      <c r="FTG161" s="129"/>
      <c r="FTH161" s="129"/>
      <c r="FTI161" s="129"/>
      <c r="FTJ161" s="129"/>
      <c r="FTK161" s="129"/>
      <c r="FTL161" s="129"/>
      <c r="FTM161" s="129"/>
      <c r="FTN161" s="129"/>
      <c r="FTO161" s="129"/>
      <c r="FTP161" s="129"/>
      <c r="FTQ161" s="129"/>
      <c r="GCQ161" s="129"/>
      <c r="GCR161" s="129"/>
      <c r="GCZ161" s="129"/>
      <c r="GDA161" s="129"/>
      <c r="GDB161" s="129"/>
      <c r="GDC161" s="129"/>
      <c r="GDD161" s="129"/>
      <c r="GDE161" s="129"/>
      <c r="GDF161" s="129"/>
      <c r="GDG161" s="129"/>
      <c r="GDH161" s="129"/>
      <c r="GDI161" s="129"/>
      <c r="GDJ161" s="129"/>
      <c r="GDK161" s="129"/>
      <c r="GDL161" s="129"/>
      <c r="GDM161" s="129"/>
      <c r="GMM161" s="129"/>
      <c r="GMN161" s="129"/>
      <c r="GMV161" s="129"/>
      <c r="GMW161" s="129"/>
      <c r="GMX161" s="129"/>
      <c r="GMY161" s="129"/>
      <c r="GMZ161" s="129"/>
      <c r="GNA161" s="129"/>
      <c r="GNB161" s="129"/>
      <c r="GNC161" s="129"/>
      <c r="GND161" s="129"/>
      <c r="GNE161" s="129"/>
      <c r="GNF161" s="129"/>
      <c r="GNG161" s="129"/>
      <c r="GNH161" s="129"/>
      <c r="GNI161" s="129"/>
      <c r="GWI161" s="129"/>
      <c r="GWJ161" s="129"/>
      <c r="GWR161" s="129"/>
      <c r="GWS161" s="129"/>
      <c r="GWT161" s="129"/>
      <c r="GWU161" s="129"/>
      <c r="GWV161" s="129"/>
      <c r="GWW161" s="129"/>
      <c r="GWX161" s="129"/>
      <c r="GWY161" s="129"/>
      <c r="GWZ161" s="129"/>
      <c r="GXA161" s="129"/>
      <c r="GXB161" s="129"/>
      <c r="GXC161" s="129"/>
      <c r="GXD161" s="129"/>
      <c r="GXE161" s="129"/>
      <c r="HGE161" s="129"/>
      <c r="HGF161" s="129"/>
      <c r="HGN161" s="129"/>
      <c r="HGO161" s="129"/>
      <c r="HGP161" s="129"/>
      <c r="HGQ161" s="129"/>
      <c r="HGR161" s="129"/>
      <c r="HGS161" s="129"/>
      <c r="HGT161" s="129"/>
      <c r="HGU161" s="129"/>
      <c r="HGV161" s="129"/>
      <c r="HGW161" s="129"/>
      <c r="HGX161" s="129"/>
      <c r="HGY161" s="129"/>
      <c r="HGZ161" s="129"/>
      <c r="HHA161" s="129"/>
      <c r="HQA161" s="129"/>
      <c r="HQB161" s="129"/>
      <c r="HQJ161" s="129"/>
      <c r="HQK161" s="129"/>
      <c r="HQL161" s="129"/>
      <c r="HQM161" s="129"/>
      <c r="HQN161" s="129"/>
      <c r="HQO161" s="129"/>
      <c r="HQP161" s="129"/>
      <c r="HQQ161" s="129"/>
      <c r="HQR161" s="129"/>
      <c r="HQS161" s="129"/>
      <c r="HQT161" s="129"/>
      <c r="HQU161" s="129"/>
      <c r="HQV161" s="129"/>
      <c r="HQW161" s="129"/>
      <c r="HZW161" s="129"/>
      <c r="HZX161" s="129"/>
      <c r="IAF161" s="129"/>
      <c r="IAG161" s="129"/>
      <c r="IAH161" s="129"/>
      <c r="IAI161" s="129"/>
      <c r="IAJ161" s="129"/>
      <c r="IAK161" s="129"/>
      <c r="IAL161" s="129"/>
      <c r="IAM161" s="129"/>
      <c r="IAN161" s="129"/>
      <c r="IAO161" s="129"/>
      <c r="IAP161" s="129"/>
      <c r="IAQ161" s="129"/>
      <c r="IAR161" s="129"/>
      <c r="IAS161" s="129"/>
      <c r="IJS161" s="129"/>
      <c r="IJT161" s="129"/>
      <c r="IKB161" s="129"/>
      <c r="IKC161" s="129"/>
      <c r="IKD161" s="129"/>
      <c r="IKE161" s="129"/>
      <c r="IKF161" s="129"/>
      <c r="IKG161" s="129"/>
      <c r="IKH161" s="129"/>
      <c r="IKI161" s="129"/>
      <c r="IKJ161" s="129"/>
      <c r="IKK161" s="129"/>
      <c r="IKL161" s="129"/>
      <c r="IKM161" s="129"/>
      <c r="IKN161" s="129"/>
      <c r="IKO161" s="129"/>
      <c r="ITO161" s="129"/>
      <c r="ITP161" s="129"/>
      <c r="ITX161" s="129"/>
      <c r="ITY161" s="129"/>
      <c r="ITZ161" s="129"/>
      <c r="IUA161" s="129"/>
      <c r="IUB161" s="129"/>
      <c r="IUC161" s="129"/>
      <c r="IUD161" s="129"/>
      <c r="IUE161" s="129"/>
      <c r="IUF161" s="129"/>
      <c r="IUG161" s="129"/>
      <c r="IUH161" s="129"/>
      <c r="IUI161" s="129"/>
      <c r="IUJ161" s="129"/>
      <c r="IUK161" s="129"/>
      <c r="JDK161" s="129"/>
      <c r="JDL161" s="129"/>
      <c r="JDT161" s="129"/>
      <c r="JDU161" s="129"/>
      <c r="JDV161" s="129"/>
      <c r="JDW161" s="129"/>
      <c r="JDX161" s="129"/>
      <c r="JDY161" s="129"/>
      <c r="JDZ161" s="129"/>
      <c r="JEA161" s="129"/>
      <c r="JEB161" s="129"/>
      <c r="JEC161" s="129"/>
      <c r="JED161" s="129"/>
      <c r="JEE161" s="129"/>
      <c r="JEF161" s="129"/>
      <c r="JEG161" s="129"/>
      <c r="JNG161" s="129"/>
      <c r="JNH161" s="129"/>
      <c r="JNP161" s="129"/>
      <c r="JNQ161" s="129"/>
      <c r="JNR161" s="129"/>
      <c r="JNS161" s="129"/>
      <c r="JNT161" s="129"/>
      <c r="JNU161" s="129"/>
      <c r="JNV161" s="129"/>
      <c r="JNW161" s="129"/>
      <c r="JNX161" s="129"/>
      <c r="JNY161" s="129"/>
      <c r="JNZ161" s="129"/>
      <c r="JOA161" s="129"/>
      <c r="JOB161" s="129"/>
      <c r="JOC161" s="129"/>
      <c r="JXC161" s="129"/>
      <c r="JXD161" s="129"/>
      <c r="JXL161" s="129"/>
      <c r="JXM161" s="129"/>
      <c r="JXN161" s="129"/>
      <c r="JXO161" s="129"/>
      <c r="JXP161" s="129"/>
      <c r="JXQ161" s="129"/>
      <c r="JXR161" s="129"/>
      <c r="JXS161" s="129"/>
      <c r="JXT161" s="129"/>
      <c r="JXU161" s="129"/>
      <c r="JXV161" s="129"/>
      <c r="JXW161" s="129"/>
      <c r="JXX161" s="129"/>
      <c r="JXY161" s="129"/>
      <c r="KGY161" s="129"/>
      <c r="KGZ161" s="129"/>
      <c r="KHH161" s="129"/>
      <c r="KHI161" s="129"/>
      <c r="KHJ161" s="129"/>
      <c r="KHK161" s="129"/>
      <c r="KHL161" s="129"/>
      <c r="KHM161" s="129"/>
      <c r="KHN161" s="129"/>
      <c r="KHO161" s="129"/>
      <c r="KHP161" s="129"/>
      <c r="KHQ161" s="129"/>
      <c r="KHR161" s="129"/>
      <c r="KHS161" s="129"/>
      <c r="KHT161" s="129"/>
      <c r="KHU161" s="129"/>
      <c r="KQU161" s="129"/>
      <c r="KQV161" s="129"/>
      <c r="KRD161" s="129"/>
      <c r="KRE161" s="129"/>
      <c r="KRF161" s="129"/>
      <c r="KRG161" s="129"/>
      <c r="KRH161" s="129"/>
      <c r="KRI161" s="129"/>
      <c r="KRJ161" s="129"/>
      <c r="KRK161" s="129"/>
      <c r="KRL161" s="129"/>
      <c r="KRM161" s="129"/>
      <c r="KRN161" s="129"/>
      <c r="KRO161" s="129"/>
      <c r="KRP161" s="129"/>
      <c r="KRQ161" s="129"/>
      <c r="LAQ161" s="129"/>
      <c r="LAR161" s="129"/>
      <c r="LAZ161" s="129"/>
      <c r="LBA161" s="129"/>
      <c r="LBB161" s="129"/>
      <c r="LBC161" s="129"/>
      <c r="LBD161" s="129"/>
      <c r="LBE161" s="129"/>
      <c r="LBF161" s="129"/>
      <c r="LBG161" s="129"/>
      <c r="LBH161" s="129"/>
      <c r="LBI161" s="129"/>
      <c r="LBJ161" s="129"/>
      <c r="LBK161" s="129"/>
      <c r="LBL161" s="129"/>
      <c r="LBM161" s="129"/>
      <c r="LKM161" s="129"/>
      <c r="LKN161" s="129"/>
      <c r="LKV161" s="129"/>
      <c r="LKW161" s="129"/>
      <c r="LKX161" s="129"/>
      <c r="LKY161" s="129"/>
      <c r="LKZ161" s="129"/>
      <c r="LLA161" s="129"/>
      <c r="LLB161" s="129"/>
      <c r="LLC161" s="129"/>
      <c r="LLD161" s="129"/>
      <c r="LLE161" s="129"/>
      <c r="LLF161" s="129"/>
      <c r="LLG161" s="129"/>
      <c r="LLH161" s="129"/>
      <c r="LLI161" s="129"/>
      <c r="LUI161" s="129"/>
      <c r="LUJ161" s="129"/>
      <c r="LUR161" s="129"/>
      <c r="LUS161" s="129"/>
      <c r="LUT161" s="129"/>
      <c r="LUU161" s="129"/>
      <c r="LUV161" s="129"/>
      <c r="LUW161" s="129"/>
      <c r="LUX161" s="129"/>
      <c r="LUY161" s="129"/>
      <c r="LUZ161" s="129"/>
      <c r="LVA161" s="129"/>
      <c r="LVB161" s="129"/>
      <c r="LVC161" s="129"/>
      <c r="LVD161" s="129"/>
      <c r="LVE161" s="129"/>
      <c r="MEE161" s="129"/>
      <c r="MEF161" s="129"/>
      <c r="MEN161" s="129"/>
      <c r="MEO161" s="129"/>
      <c r="MEP161" s="129"/>
      <c r="MEQ161" s="129"/>
      <c r="MER161" s="129"/>
      <c r="MES161" s="129"/>
      <c r="MET161" s="129"/>
      <c r="MEU161" s="129"/>
      <c r="MEV161" s="129"/>
      <c r="MEW161" s="129"/>
      <c r="MEX161" s="129"/>
      <c r="MEY161" s="129"/>
      <c r="MEZ161" s="129"/>
      <c r="MFA161" s="129"/>
      <c r="MOA161" s="129"/>
      <c r="MOB161" s="129"/>
      <c r="MOJ161" s="129"/>
      <c r="MOK161" s="129"/>
      <c r="MOL161" s="129"/>
      <c r="MOM161" s="129"/>
      <c r="MON161" s="129"/>
      <c r="MOO161" s="129"/>
      <c r="MOP161" s="129"/>
      <c r="MOQ161" s="129"/>
      <c r="MOR161" s="129"/>
      <c r="MOS161" s="129"/>
      <c r="MOT161" s="129"/>
      <c r="MOU161" s="129"/>
      <c r="MOV161" s="129"/>
      <c r="MOW161" s="129"/>
      <c r="MXW161" s="129"/>
      <c r="MXX161" s="129"/>
      <c r="MYF161" s="129"/>
      <c r="MYG161" s="129"/>
      <c r="MYH161" s="129"/>
      <c r="MYI161" s="129"/>
      <c r="MYJ161" s="129"/>
      <c r="MYK161" s="129"/>
      <c r="MYL161" s="129"/>
      <c r="MYM161" s="129"/>
      <c r="MYN161" s="129"/>
      <c r="MYO161" s="129"/>
      <c r="MYP161" s="129"/>
      <c r="MYQ161" s="129"/>
      <c r="MYR161" s="129"/>
      <c r="MYS161" s="129"/>
      <c r="NHS161" s="129"/>
      <c r="NHT161" s="129"/>
      <c r="NIB161" s="129"/>
      <c r="NIC161" s="129"/>
      <c r="NID161" s="129"/>
      <c r="NIE161" s="129"/>
      <c r="NIF161" s="129"/>
      <c r="NIG161" s="129"/>
      <c r="NIH161" s="129"/>
      <c r="NII161" s="129"/>
      <c r="NIJ161" s="129"/>
      <c r="NIK161" s="129"/>
      <c r="NIL161" s="129"/>
      <c r="NIM161" s="129"/>
      <c r="NIN161" s="129"/>
      <c r="NIO161" s="129"/>
      <c r="NRO161" s="129"/>
      <c r="NRP161" s="129"/>
      <c r="NRX161" s="129"/>
      <c r="NRY161" s="129"/>
      <c r="NRZ161" s="129"/>
      <c r="NSA161" s="129"/>
      <c r="NSB161" s="129"/>
      <c r="NSC161" s="129"/>
      <c r="NSD161" s="129"/>
      <c r="NSE161" s="129"/>
      <c r="NSF161" s="129"/>
      <c r="NSG161" s="129"/>
      <c r="NSH161" s="129"/>
      <c r="NSI161" s="129"/>
      <c r="NSJ161" s="129"/>
      <c r="NSK161" s="129"/>
      <c r="OBK161" s="129"/>
      <c r="OBL161" s="129"/>
      <c r="OBT161" s="129"/>
      <c r="OBU161" s="129"/>
      <c r="OBV161" s="129"/>
      <c r="OBW161" s="129"/>
      <c r="OBX161" s="129"/>
      <c r="OBY161" s="129"/>
      <c r="OBZ161" s="129"/>
      <c r="OCA161" s="129"/>
      <c r="OCB161" s="129"/>
      <c r="OCC161" s="129"/>
      <c r="OCD161" s="129"/>
      <c r="OCE161" s="129"/>
      <c r="OCF161" s="129"/>
      <c r="OCG161" s="129"/>
      <c r="OLG161" s="129"/>
      <c r="OLH161" s="129"/>
      <c r="OLP161" s="129"/>
      <c r="OLQ161" s="129"/>
      <c r="OLR161" s="129"/>
      <c r="OLS161" s="129"/>
      <c r="OLT161" s="129"/>
      <c r="OLU161" s="129"/>
      <c r="OLV161" s="129"/>
      <c r="OLW161" s="129"/>
      <c r="OLX161" s="129"/>
      <c r="OLY161" s="129"/>
      <c r="OLZ161" s="129"/>
      <c r="OMA161" s="129"/>
      <c r="OMB161" s="129"/>
      <c r="OMC161" s="129"/>
      <c r="OVC161" s="129"/>
      <c r="OVD161" s="129"/>
      <c r="OVL161" s="129"/>
      <c r="OVM161" s="129"/>
      <c r="OVN161" s="129"/>
      <c r="OVO161" s="129"/>
      <c r="OVP161" s="129"/>
      <c r="OVQ161" s="129"/>
      <c r="OVR161" s="129"/>
      <c r="OVS161" s="129"/>
      <c r="OVT161" s="129"/>
      <c r="OVU161" s="129"/>
      <c r="OVV161" s="129"/>
      <c r="OVW161" s="129"/>
      <c r="OVX161" s="129"/>
      <c r="OVY161" s="129"/>
      <c r="PEY161" s="129"/>
      <c r="PEZ161" s="129"/>
      <c r="PFH161" s="129"/>
      <c r="PFI161" s="129"/>
      <c r="PFJ161" s="129"/>
      <c r="PFK161" s="129"/>
      <c r="PFL161" s="129"/>
      <c r="PFM161" s="129"/>
      <c r="PFN161" s="129"/>
      <c r="PFO161" s="129"/>
      <c r="PFP161" s="129"/>
      <c r="PFQ161" s="129"/>
      <c r="PFR161" s="129"/>
      <c r="PFS161" s="129"/>
      <c r="PFT161" s="129"/>
      <c r="PFU161" s="129"/>
      <c r="POU161" s="129"/>
      <c r="POV161" s="129"/>
      <c r="PPD161" s="129"/>
      <c r="PPE161" s="129"/>
      <c r="PPF161" s="129"/>
      <c r="PPG161" s="129"/>
      <c r="PPH161" s="129"/>
      <c r="PPI161" s="129"/>
      <c r="PPJ161" s="129"/>
      <c r="PPK161" s="129"/>
      <c r="PPL161" s="129"/>
      <c r="PPM161" s="129"/>
      <c r="PPN161" s="129"/>
      <c r="PPO161" s="129"/>
      <c r="PPP161" s="129"/>
      <c r="PPQ161" s="129"/>
      <c r="PYQ161" s="129"/>
      <c r="PYR161" s="129"/>
      <c r="PYZ161" s="129"/>
      <c r="PZA161" s="129"/>
      <c r="PZB161" s="129"/>
      <c r="PZC161" s="129"/>
      <c r="PZD161" s="129"/>
      <c r="PZE161" s="129"/>
      <c r="PZF161" s="129"/>
      <c r="PZG161" s="129"/>
      <c r="PZH161" s="129"/>
      <c r="PZI161" s="129"/>
      <c r="PZJ161" s="129"/>
      <c r="PZK161" s="129"/>
      <c r="PZL161" s="129"/>
      <c r="PZM161" s="129"/>
      <c r="QIM161" s="129"/>
      <c r="QIN161" s="129"/>
      <c r="QIV161" s="129"/>
      <c r="QIW161" s="129"/>
      <c r="QIX161" s="129"/>
      <c r="QIY161" s="129"/>
      <c r="QIZ161" s="129"/>
      <c r="QJA161" s="129"/>
      <c r="QJB161" s="129"/>
      <c r="QJC161" s="129"/>
      <c r="QJD161" s="129"/>
      <c r="QJE161" s="129"/>
      <c r="QJF161" s="129"/>
      <c r="QJG161" s="129"/>
      <c r="QJH161" s="129"/>
      <c r="QJI161" s="129"/>
      <c r="QSI161" s="129"/>
      <c r="QSJ161" s="129"/>
      <c r="QSR161" s="129"/>
      <c r="QSS161" s="129"/>
      <c r="QST161" s="129"/>
      <c r="QSU161" s="129"/>
      <c r="QSV161" s="129"/>
      <c r="QSW161" s="129"/>
      <c r="QSX161" s="129"/>
      <c r="QSY161" s="129"/>
      <c r="QSZ161" s="129"/>
      <c r="QTA161" s="129"/>
      <c r="QTB161" s="129"/>
      <c r="QTC161" s="129"/>
      <c r="QTD161" s="129"/>
      <c r="QTE161" s="129"/>
      <c r="RCE161" s="129"/>
      <c r="RCF161" s="129"/>
      <c r="RCN161" s="129"/>
      <c r="RCO161" s="129"/>
      <c r="RCP161" s="129"/>
      <c r="RCQ161" s="129"/>
      <c r="RCR161" s="129"/>
      <c r="RCS161" s="129"/>
      <c r="RCT161" s="129"/>
      <c r="RCU161" s="129"/>
      <c r="RCV161" s="129"/>
      <c r="RCW161" s="129"/>
      <c r="RCX161" s="129"/>
      <c r="RCY161" s="129"/>
      <c r="RCZ161" s="129"/>
      <c r="RDA161" s="129"/>
      <c r="RMA161" s="129"/>
      <c r="RMB161" s="129"/>
      <c r="RMJ161" s="129"/>
      <c r="RMK161" s="129"/>
      <c r="RML161" s="129"/>
      <c r="RMM161" s="129"/>
      <c r="RMN161" s="129"/>
      <c r="RMO161" s="129"/>
      <c r="RMP161" s="129"/>
      <c r="RMQ161" s="129"/>
      <c r="RMR161" s="129"/>
      <c r="RMS161" s="129"/>
      <c r="RMT161" s="129"/>
      <c r="RMU161" s="129"/>
      <c r="RMV161" s="129"/>
      <c r="RMW161" s="129"/>
      <c r="RVW161" s="129"/>
      <c r="RVX161" s="129"/>
      <c r="RWF161" s="129"/>
      <c r="RWG161" s="129"/>
      <c r="RWH161" s="129"/>
      <c r="RWI161" s="129"/>
      <c r="RWJ161" s="129"/>
      <c r="RWK161" s="129"/>
      <c r="RWL161" s="129"/>
      <c r="RWM161" s="129"/>
      <c r="RWN161" s="129"/>
      <c r="RWO161" s="129"/>
      <c r="RWP161" s="129"/>
      <c r="RWQ161" s="129"/>
      <c r="RWR161" s="129"/>
      <c r="RWS161" s="129"/>
      <c r="SFS161" s="129"/>
      <c r="SFT161" s="129"/>
      <c r="SGB161" s="129"/>
      <c r="SGC161" s="129"/>
      <c r="SGD161" s="129"/>
      <c r="SGE161" s="129"/>
      <c r="SGF161" s="129"/>
      <c r="SGG161" s="129"/>
      <c r="SGH161" s="129"/>
      <c r="SGI161" s="129"/>
      <c r="SGJ161" s="129"/>
      <c r="SGK161" s="129"/>
      <c r="SGL161" s="129"/>
      <c r="SGM161" s="129"/>
      <c r="SGN161" s="129"/>
      <c r="SGO161" s="129"/>
      <c r="SPO161" s="129"/>
      <c r="SPP161" s="129"/>
      <c r="SPX161" s="129"/>
      <c r="SPY161" s="129"/>
      <c r="SPZ161" s="129"/>
      <c r="SQA161" s="129"/>
      <c r="SQB161" s="129"/>
      <c r="SQC161" s="129"/>
      <c r="SQD161" s="129"/>
      <c r="SQE161" s="129"/>
      <c r="SQF161" s="129"/>
      <c r="SQG161" s="129"/>
      <c r="SQH161" s="129"/>
      <c r="SQI161" s="129"/>
      <c r="SQJ161" s="129"/>
      <c r="SQK161" s="129"/>
      <c r="SZK161" s="129"/>
      <c r="SZL161" s="129"/>
      <c r="SZT161" s="129"/>
      <c r="SZU161" s="129"/>
      <c r="SZV161" s="129"/>
      <c r="SZW161" s="129"/>
      <c r="SZX161" s="129"/>
      <c r="SZY161" s="129"/>
      <c r="SZZ161" s="129"/>
      <c r="TAA161" s="129"/>
      <c r="TAB161" s="129"/>
      <c r="TAC161" s="129"/>
      <c r="TAD161" s="129"/>
      <c r="TAE161" s="129"/>
      <c r="TAF161" s="129"/>
      <c r="TAG161" s="129"/>
      <c r="TJG161" s="129"/>
      <c r="TJH161" s="129"/>
      <c r="TJP161" s="129"/>
      <c r="TJQ161" s="129"/>
      <c r="TJR161" s="129"/>
      <c r="TJS161" s="129"/>
      <c r="TJT161" s="129"/>
      <c r="TJU161" s="129"/>
      <c r="TJV161" s="129"/>
      <c r="TJW161" s="129"/>
      <c r="TJX161" s="129"/>
      <c r="TJY161" s="129"/>
      <c r="TJZ161" s="129"/>
      <c r="TKA161" s="129"/>
      <c r="TKB161" s="129"/>
      <c r="TKC161" s="129"/>
      <c r="TTC161" s="129"/>
      <c r="TTD161" s="129"/>
      <c r="TTL161" s="129"/>
      <c r="TTM161" s="129"/>
      <c r="TTN161" s="129"/>
      <c r="TTO161" s="129"/>
      <c r="TTP161" s="129"/>
      <c r="TTQ161" s="129"/>
      <c r="TTR161" s="129"/>
      <c r="TTS161" s="129"/>
      <c r="TTT161" s="129"/>
      <c r="TTU161" s="129"/>
      <c r="TTV161" s="129"/>
      <c r="TTW161" s="129"/>
      <c r="TTX161" s="129"/>
      <c r="TTY161" s="129"/>
      <c r="UCY161" s="129"/>
      <c r="UCZ161" s="129"/>
      <c r="UDH161" s="129"/>
      <c r="UDI161" s="129"/>
      <c r="UDJ161" s="129"/>
      <c r="UDK161" s="129"/>
      <c r="UDL161" s="129"/>
      <c r="UDM161" s="129"/>
      <c r="UDN161" s="129"/>
      <c r="UDO161" s="129"/>
      <c r="UDP161" s="129"/>
      <c r="UDQ161" s="129"/>
      <c r="UDR161" s="129"/>
      <c r="UDS161" s="129"/>
      <c r="UDT161" s="129"/>
      <c r="UDU161" s="129"/>
      <c r="UMU161" s="129"/>
      <c r="UMV161" s="129"/>
      <c r="UND161" s="129"/>
      <c r="UNE161" s="129"/>
      <c r="UNF161" s="129"/>
      <c r="UNG161" s="129"/>
      <c r="UNH161" s="129"/>
      <c r="UNI161" s="129"/>
      <c r="UNJ161" s="129"/>
      <c r="UNK161" s="129"/>
      <c r="UNL161" s="129"/>
      <c r="UNM161" s="129"/>
      <c r="UNN161" s="129"/>
      <c r="UNO161" s="129"/>
      <c r="UNP161" s="129"/>
      <c r="UNQ161" s="129"/>
      <c r="UWQ161" s="129"/>
      <c r="UWR161" s="129"/>
      <c r="UWZ161" s="129"/>
      <c r="UXA161" s="129"/>
      <c r="UXB161" s="129"/>
      <c r="UXC161" s="129"/>
      <c r="UXD161" s="129"/>
      <c r="UXE161" s="129"/>
      <c r="UXF161" s="129"/>
      <c r="UXG161" s="129"/>
      <c r="UXH161" s="129"/>
      <c r="UXI161" s="129"/>
      <c r="UXJ161" s="129"/>
      <c r="UXK161" s="129"/>
      <c r="UXL161" s="129"/>
      <c r="UXM161" s="129"/>
      <c r="VGM161" s="129"/>
      <c r="VGN161" s="129"/>
      <c r="VGV161" s="129"/>
      <c r="VGW161" s="129"/>
      <c r="VGX161" s="129"/>
      <c r="VGY161" s="129"/>
      <c r="VGZ161" s="129"/>
      <c r="VHA161" s="129"/>
      <c r="VHB161" s="129"/>
      <c r="VHC161" s="129"/>
      <c r="VHD161" s="129"/>
      <c r="VHE161" s="129"/>
      <c r="VHF161" s="129"/>
      <c r="VHG161" s="129"/>
      <c r="VHH161" s="129"/>
      <c r="VHI161" s="129"/>
      <c r="VQI161" s="129"/>
      <c r="VQJ161" s="129"/>
      <c r="VQR161" s="129"/>
      <c r="VQS161" s="129"/>
      <c r="VQT161" s="129"/>
      <c r="VQU161" s="129"/>
      <c r="VQV161" s="129"/>
      <c r="VQW161" s="129"/>
      <c r="VQX161" s="129"/>
      <c r="VQY161" s="129"/>
      <c r="VQZ161" s="129"/>
      <c r="VRA161" s="129"/>
      <c r="VRB161" s="129"/>
      <c r="VRC161" s="129"/>
      <c r="VRD161" s="129"/>
      <c r="VRE161" s="129"/>
      <c r="WAE161" s="129"/>
      <c r="WAF161" s="129"/>
      <c r="WAN161" s="129"/>
      <c r="WAO161" s="129"/>
      <c r="WAP161" s="129"/>
      <c r="WAQ161" s="129"/>
      <c r="WAR161" s="129"/>
      <c r="WAS161" s="129"/>
      <c r="WAT161" s="129"/>
      <c r="WAU161" s="129"/>
      <c r="WAV161" s="129"/>
      <c r="WAW161" s="129"/>
      <c r="WAX161" s="129"/>
      <c r="WAY161" s="129"/>
      <c r="WAZ161" s="129"/>
      <c r="WBA161" s="129"/>
      <c r="WKA161" s="129"/>
      <c r="WKB161" s="129"/>
      <c r="WKJ161" s="129"/>
      <c r="WKK161" s="129"/>
      <c r="WKL161" s="129"/>
      <c r="WKM161" s="129"/>
      <c r="WKN161" s="129"/>
      <c r="WKO161" s="129"/>
      <c r="WKP161" s="129"/>
      <c r="WKQ161" s="129"/>
      <c r="WKR161" s="129"/>
      <c r="WKS161" s="129"/>
      <c r="WKT161" s="129"/>
      <c r="WKU161" s="129"/>
      <c r="WKV161" s="129"/>
      <c r="WKW161" s="129"/>
      <c r="WTW161" s="129"/>
      <c r="WTX161" s="129"/>
      <c r="WUF161" s="129"/>
      <c r="WUG161" s="129"/>
      <c r="WUH161" s="129"/>
      <c r="WUI161" s="129"/>
      <c r="WUJ161" s="129"/>
      <c r="WUK161" s="129"/>
      <c r="WUL161" s="129"/>
      <c r="WUM161" s="129"/>
      <c r="WUN161" s="129"/>
      <c r="WUO161" s="129"/>
      <c r="WUP161" s="129"/>
      <c r="WUQ161" s="129"/>
      <c r="WUR161" s="129"/>
      <c r="WUS161" s="129"/>
    </row>
    <row r="162" spans="1:1009 1243:2033 2267:3057 3291:4081 4315:5105 5339:6129 6363:7153 7387:8177 8411:9201 9435:10225 10459:11249 11483:12273 12507:13297 13531:14321 14555:15345 15579:16113" s="120" customFormat="1" outlineLevel="1">
      <c r="A162" s="240"/>
      <c r="B162" s="299" t="s">
        <v>160</v>
      </c>
      <c r="C162" s="270"/>
      <c r="D162" s="258">
        <v>648.94900000000007</v>
      </c>
      <c r="E162" s="257"/>
      <c r="F162" s="258">
        <v>648.94900000000007</v>
      </c>
      <c r="G162" s="245">
        <v>0</v>
      </c>
      <c r="H162" s="229">
        <f t="shared" si="7"/>
        <v>0</v>
      </c>
      <c r="I162" s="298"/>
      <c r="J162" s="247"/>
      <c r="K162" s="298"/>
      <c r="L162" s="298"/>
      <c r="M162" s="297">
        <v>819</v>
      </c>
      <c r="HK162" s="129"/>
      <c r="HL162" s="129"/>
      <c r="HT162" s="129"/>
      <c r="HU162" s="129"/>
      <c r="HV162" s="129"/>
      <c r="HW162" s="129"/>
      <c r="HX162" s="129"/>
      <c r="HY162" s="129"/>
      <c r="HZ162" s="129"/>
      <c r="IA162" s="129"/>
      <c r="IB162" s="129"/>
      <c r="IC162" s="129"/>
      <c r="ID162" s="129"/>
      <c r="IE162" s="129"/>
      <c r="IF162" s="129"/>
      <c r="IG162" s="129"/>
      <c r="RG162" s="129"/>
      <c r="RH162" s="129"/>
      <c r="RP162" s="129"/>
      <c r="RQ162" s="129"/>
      <c r="RR162" s="129"/>
      <c r="RS162" s="129"/>
      <c r="RT162" s="129"/>
      <c r="RU162" s="129"/>
      <c r="RV162" s="129"/>
      <c r="RW162" s="129"/>
      <c r="RX162" s="129"/>
      <c r="RY162" s="129"/>
      <c r="RZ162" s="129"/>
      <c r="SA162" s="129"/>
      <c r="SB162" s="129"/>
      <c r="SC162" s="129"/>
      <c r="ABC162" s="129"/>
      <c r="ABD162" s="129"/>
      <c r="ABL162" s="129"/>
      <c r="ABM162" s="129"/>
      <c r="ABN162" s="129"/>
      <c r="ABO162" s="129"/>
      <c r="ABP162" s="129"/>
      <c r="ABQ162" s="129"/>
      <c r="ABR162" s="129"/>
      <c r="ABS162" s="129"/>
      <c r="ABT162" s="129"/>
      <c r="ABU162" s="129"/>
      <c r="ABV162" s="129"/>
      <c r="ABW162" s="129"/>
      <c r="ABX162" s="129"/>
      <c r="ABY162" s="129"/>
      <c r="AKY162" s="129"/>
      <c r="AKZ162" s="129"/>
      <c r="ALH162" s="129"/>
      <c r="ALI162" s="129"/>
      <c r="ALJ162" s="129"/>
      <c r="ALK162" s="129"/>
      <c r="ALL162" s="129"/>
      <c r="ALM162" s="129"/>
      <c r="ALN162" s="129"/>
      <c r="ALO162" s="129"/>
      <c r="ALP162" s="129"/>
      <c r="ALQ162" s="129"/>
      <c r="ALR162" s="129"/>
      <c r="ALS162" s="129"/>
      <c r="ALT162" s="129"/>
      <c r="ALU162" s="129"/>
      <c r="AUU162" s="129"/>
      <c r="AUV162" s="129"/>
      <c r="AVD162" s="129"/>
      <c r="AVE162" s="129"/>
      <c r="AVF162" s="129"/>
      <c r="AVG162" s="129"/>
      <c r="AVH162" s="129"/>
      <c r="AVI162" s="129"/>
      <c r="AVJ162" s="129"/>
      <c r="AVK162" s="129"/>
      <c r="AVL162" s="129"/>
      <c r="AVM162" s="129"/>
      <c r="AVN162" s="129"/>
      <c r="AVO162" s="129"/>
      <c r="AVP162" s="129"/>
      <c r="AVQ162" s="129"/>
      <c r="BEQ162" s="129"/>
      <c r="BER162" s="129"/>
      <c r="BEZ162" s="129"/>
      <c r="BFA162" s="129"/>
      <c r="BFB162" s="129"/>
      <c r="BFC162" s="129"/>
      <c r="BFD162" s="129"/>
      <c r="BFE162" s="129"/>
      <c r="BFF162" s="129"/>
      <c r="BFG162" s="129"/>
      <c r="BFH162" s="129"/>
      <c r="BFI162" s="129"/>
      <c r="BFJ162" s="129"/>
      <c r="BFK162" s="129"/>
      <c r="BFL162" s="129"/>
      <c r="BFM162" s="129"/>
      <c r="BOM162" s="129"/>
      <c r="BON162" s="129"/>
      <c r="BOV162" s="129"/>
      <c r="BOW162" s="129"/>
      <c r="BOX162" s="129"/>
      <c r="BOY162" s="129"/>
      <c r="BOZ162" s="129"/>
      <c r="BPA162" s="129"/>
      <c r="BPB162" s="129"/>
      <c r="BPC162" s="129"/>
      <c r="BPD162" s="129"/>
      <c r="BPE162" s="129"/>
      <c r="BPF162" s="129"/>
      <c r="BPG162" s="129"/>
      <c r="BPH162" s="129"/>
      <c r="BPI162" s="129"/>
      <c r="BYI162" s="129"/>
      <c r="BYJ162" s="129"/>
      <c r="BYR162" s="129"/>
      <c r="BYS162" s="129"/>
      <c r="BYT162" s="129"/>
      <c r="BYU162" s="129"/>
      <c r="BYV162" s="129"/>
      <c r="BYW162" s="129"/>
      <c r="BYX162" s="129"/>
      <c r="BYY162" s="129"/>
      <c r="BYZ162" s="129"/>
      <c r="BZA162" s="129"/>
      <c r="BZB162" s="129"/>
      <c r="BZC162" s="129"/>
      <c r="BZD162" s="129"/>
      <c r="BZE162" s="129"/>
      <c r="CIE162" s="129"/>
      <c r="CIF162" s="129"/>
      <c r="CIN162" s="129"/>
      <c r="CIO162" s="129"/>
      <c r="CIP162" s="129"/>
      <c r="CIQ162" s="129"/>
      <c r="CIR162" s="129"/>
      <c r="CIS162" s="129"/>
      <c r="CIT162" s="129"/>
      <c r="CIU162" s="129"/>
      <c r="CIV162" s="129"/>
      <c r="CIW162" s="129"/>
      <c r="CIX162" s="129"/>
      <c r="CIY162" s="129"/>
      <c r="CIZ162" s="129"/>
      <c r="CJA162" s="129"/>
      <c r="CSA162" s="129"/>
      <c r="CSB162" s="129"/>
      <c r="CSJ162" s="129"/>
      <c r="CSK162" s="129"/>
      <c r="CSL162" s="129"/>
      <c r="CSM162" s="129"/>
      <c r="CSN162" s="129"/>
      <c r="CSO162" s="129"/>
      <c r="CSP162" s="129"/>
      <c r="CSQ162" s="129"/>
      <c r="CSR162" s="129"/>
      <c r="CSS162" s="129"/>
      <c r="CST162" s="129"/>
      <c r="CSU162" s="129"/>
      <c r="CSV162" s="129"/>
      <c r="CSW162" s="129"/>
      <c r="DBW162" s="129"/>
      <c r="DBX162" s="129"/>
      <c r="DCF162" s="129"/>
      <c r="DCG162" s="129"/>
      <c r="DCH162" s="129"/>
      <c r="DCI162" s="129"/>
      <c r="DCJ162" s="129"/>
      <c r="DCK162" s="129"/>
      <c r="DCL162" s="129"/>
      <c r="DCM162" s="129"/>
      <c r="DCN162" s="129"/>
      <c r="DCO162" s="129"/>
      <c r="DCP162" s="129"/>
      <c r="DCQ162" s="129"/>
      <c r="DCR162" s="129"/>
      <c r="DCS162" s="129"/>
      <c r="DLS162" s="129"/>
      <c r="DLT162" s="129"/>
      <c r="DMB162" s="129"/>
      <c r="DMC162" s="129"/>
      <c r="DMD162" s="129"/>
      <c r="DME162" s="129"/>
      <c r="DMF162" s="129"/>
      <c r="DMG162" s="129"/>
      <c r="DMH162" s="129"/>
      <c r="DMI162" s="129"/>
      <c r="DMJ162" s="129"/>
      <c r="DMK162" s="129"/>
      <c r="DML162" s="129"/>
      <c r="DMM162" s="129"/>
      <c r="DMN162" s="129"/>
      <c r="DMO162" s="129"/>
      <c r="DVO162" s="129"/>
      <c r="DVP162" s="129"/>
      <c r="DVX162" s="129"/>
      <c r="DVY162" s="129"/>
      <c r="DVZ162" s="129"/>
      <c r="DWA162" s="129"/>
      <c r="DWB162" s="129"/>
      <c r="DWC162" s="129"/>
      <c r="DWD162" s="129"/>
      <c r="DWE162" s="129"/>
      <c r="DWF162" s="129"/>
      <c r="DWG162" s="129"/>
      <c r="DWH162" s="129"/>
      <c r="DWI162" s="129"/>
      <c r="DWJ162" s="129"/>
      <c r="DWK162" s="129"/>
      <c r="EFK162" s="129"/>
      <c r="EFL162" s="129"/>
      <c r="EFT162" s="129"/>
      <c r="EFU162" s="129"/>
      <c r="EFV162" s="129"/>
      <c r="EFW162" s="129"/>
      <c r="EFX162" s="129"/>
      <c r="EFY162" s="129"/>
      <c r="EFZ162" s="129"/>
      <c r="EGA162" s="129"/>
      <c r="EGB162" s="129"/>
      <c r="EGC162" s="129"/>
      <c r="EGD162" s="129"/>
      <c r="EGE162" s="129"/>
      <c r="EGF162" s="129"/>
      <c r="EGG162" s="129"/>
      <c r="EPG162" s="129"/>
      <c r="EPH162" s="129"/>
      <c r="EPP162" s="129"/>
      <c r="EPQ162" s="129"/>
      <c r="EPR162" s="129"/>
      <c r="EPS162" s="129"/>
      <c r="EPT162" s="129"/>
      <c r="EPU162" s="129"/>
      <c r="EPV162" s="129"/>
      <c r="EPW162" s="129"/>
      <c r="EPX162" s="129"/>
      <c r="EPY162" s="129"/>
      <c r="EPZ162" s="129"/>
      <c r="EQA162" s="129"/>
      <c r="EQB162" s="129"/>
      <c r="EQC162" s="129"/>
      <c r="EZC162" s="129"/>
      <c r="EZD162" s="129"/>
      <c r="EZL162" s="129"/>
      <c r="EZM162" s="129"/>
      <c r="EZN162" s="129"/>
      <c r="EZO162" s="129"/>
      <c r="EZP162" s="129"/>
      <c r="EZQ162" s="129"/>
      <c r="EZR162" s="129"/>
      <c r="EZS162" s="129"/>
      <c r="EZT162" s="129"/>
      <c r="EZU162" s="129"/>
      <c r="EZV162" s="129"/>
      <c r="EZW162" s="129"/>
      <c r="EZX162" s="129"/>
      <c r="EZY162" s="129"/>
      <c r="FIY162" s="129"/>
      <c r="FIZ162" s="129"/>
      <c r="FJH162" s="129"/>
      <c r="FJI162" s="129"/>
      <c r="FJJ162" s="129"/>
      <c r="FJK162" s="129"/>
      <c r="FJL162" s="129"/>
      <c r="FJM162" s="129"/>
      <c r="FJN162" s="129"/>
      <c r="FJO162" s="129"/>
      <c r="FJP162" s="129"/>
      <c r="FJQ162" s="129"/>
      <c r="FJR162" s="129"/>
      <c r="FJS162" s="129"/>
      <c r="FJT162" s="129"/>
      <c r="FJU162" s="129"/>
      <c r="FSU162" s="129"/>
      <c r="FSV162" s="129"/>
      <c r="FTD162" s="129"/>
      <c r="FTE162" s="129"/>
      <c r="FTF162" s="129"/>
      <c r="FTG162" s="129"/>
      <c r="FTH162" s="129"/>
      <c r="FTI162" s="129"/>
      <c r="FTJ162" s="129"/>
      <c r="FTK162" s="129"/>
      <c r="FTL162" s="129"/>
      <c r="FTM162" s="129"/>
      <c r="FTN162" s="129"/>
      <c r="FTO162" s="129"/>
      <c r="FTP162" s="129"/>
      <c r="FTQ162" s="129"/>
      <c r="GCQ162" s="129"/>
      <c r="GCR162" s="129"/>
      <c r="GCZ162" s="129"/>
      <c r="GDA162" s="129"/>
      <c r="GDB162" s="129"/>
      <c r="GDC162" s="129"/>
      <c r="GDD162" s="129"/>
      <c r="GDE162" s="129"/>
      <c r="GDF162" s="129"/>
      <c r="GDG162" s="129"/>
      <c r="GDH162" s="129"/>
      <c r="GDI162" s="129"/>
      <c r="GDJ162" s="129"/>
      <c r="GDK162" s="129"/>
      <c r="GDL162" s="129"/>
      <c r="GDM162" s="129"/>
      <c r="GMM162" s="129"/>
      <c r="GMN162" s="129"/>
      <c r="GMV162" s="129"/>
      <c r="GMW162" s="129"/>
      <c r="GMX162" s="129"/>
      <c r="GMY162" s="129"/>
      <c r="GMZ162" s="129"/>
      <c r="GNA162" s="129"/>
      <c r="GNB162" s="129"/>
      <c r="GNC162" s="129"/>
      <c r="GND162" s="129"/>
      <c r="GNE162" s="129"/>
      <c r="GNF162" s="129"/>
      <c r="GNG162" s="129"/>
      <c r="GNH162" s="129"/>
      <c r="GNI162" s="129"/>
      <c r="GWI162" s="129"/>
      <c r="GWJ162" s="129"/>
      <c r="GWR162" s="129"/>
      <c r="GWS162" s="129"/>
      <c r="GWT162" s="129"/>
      <c r="GWU162" s="129"/>
      <c r="GWV162" s="129"/>
      <c r="GWW162" s="129"/>
      <c r="GWX162" s="129"/>
      <c r="GWY162" s="129"/>
      <c r="GWZ162" s="129"/>
      <c r="GXA162" s="129"/>
      <c r="GXB162" s="129"/>
      <c r="GXC162" s="129"/>
      <c r="GXD162" s="129"/>
      <c r="GXE162" s="129"/>
      <c r="HGE162" s="129"/>
      <c r="HGF162" s="129"/>
      <c r="HGN162" s="129"/>
      <c r="HGO162" s="129"/>
      <c r="HGP162" s="129"/>
      <c r="HGQ162" s="129"/>
      <c r="HGR162" s="129"/>
      <c r="HGS162" s="129"/>
      <c r="HGT162" s="129"/>
      <c r="HGU162" s="129"/>
      <c r="HGV162" s="129"/>
      <c r="HGW162" s="129"/>
      <c r="HGX162" s="129"/>
      <c r="HGY162" s="129"/>
      <c r="HGZ162" s="129"/>
      <c r="HHA162" s="129"/>
      <c r="HQA162" s="129"/>
      <c r="HQB162" s="129"/>
      <c r="HQJ162" s="129"/>
      <c r="HQK162" s="129"/>
      <c r="HQL162" s="129"/>
      <c r="HQM162" s="129"/>
      <c r="HQN162" s="129"/>
      <c r="HQO162" s="129"/>
      <c r="HQP162" s="129"/>
      <c r="HQQ162" s="129"/>
      <c r="HQR162" s="129"/>
      <c r="HQS162" s="129"/>
      <c r="HQT162" s="129"/>
      <c r="HQU162" s="129"/>
      <c r="HQV162" s="129"/>
      <c r="HQW162" s="129"/>
      <c r="HZW162" s="129"/>
      <c r="HZX162" s="129"/>
      <c r="IAF162" s="129"/>
      <c r="IAG162" s="129"/>
      <c r="IAH162" s="129"/>
      <c r="IAI162" s="129"/>
      <c r="IAJ162" s="129"/>
      <c r="IAK162" s="129"/>
      <c r="IAL162" s="129"/>
      <c r="IAM162" s="129"/>
      <c r="IAN162" s="129"/>
      <c r="IAO162" s="129"/>
      <c r="IAP162" s="129"/>
      <c r="IAQ162" s="129"/>
      <c r="IAR162" s="129"/>
      <c r="IAS162" s="129"/>
      <c r="IJS162" s="129"/>
      <c r="IJT162" s="129"/>
      <c r="IKB162" s="129"/>
      <c r="IKC162" s="129"/>
      <c r="IKD162" s="129"/>
      <c r="IKE162" s="129"/>
      <c r="IKF162" s="129"/>
      <c r="IKG162" s="129"/>
      <c r="IKH162" s="129"/>
      <c r="IKI162" s="129"/>
      <c r="IKJ162" s="129"/>
      <c r="IKK162" s="129"/>
      <c r="IKL162" s="129"/>
      <c r="IKM162" s="129"/>
      <c r="IKN162" s="129"/>
      <c r="IKO162" s="129"/>
      <c r="ITO162" s="129"/>
      <c r="ITP162" s="129"/>
      <c r="ITX162" s="129"/>
      <c r="ITY162" s="129"/>
      <c r="ITZ162" s="129"/>
      <c r="IUA162" s="129"/>
      <c r="IUB162" s="129"/>
      <c r="IUC162" s="129"/>
      <c r="IUD162" s="129"/>
      <c r="IUE162" s="129"/>
      <c r="IUF162" s="129"/>
      <c r="IUG162" s="129"/>
      <c r="IUH162" s="129"/>
      <c r="IUI162" s="129"/>
      <c r="IUJ162" s="129"/>
      <c r="IUK162" s="129"/>
      <c r="JDK162" s="129"/>
      <c r="JDL162" s="129"/>
      <c r="JDT162" s="129"/>
      <c r="JDU162" s="129"/>
      <c r="JDV162" s="129"/>
      <c r="JDW162" s="129"/>
      <c r="JDX162" s="129"/>
      <c r="JDY162" s="129"/>
      <c r="JDZ162" s="129"/>
      <c r="JEA162" s="129"/>
      <c r="JEB162" s="129"/>
      <c r="JEC162" s="129"/>
      <c r="JED162" s="129"/>
      <c r="JEE162" s="129"/>
      <c r="JEF162" s="129"/>
      <c r="JEG162" s="129"/>
      <c r="JNG162" s="129"/>
      <c r="JNH162" s="129"/>
      <c r="JNP162" s="129"/>
      <c r="JNQ162" s="129"/>
      <c r="JNR162" s="129"/>
      <c r="JNS162" s="129"/>
      <c r="JNT162" s="129"/>
      <c r="JNU162" s="129"/>
      <c r="JNV162" s="129"/>
      <c r="JNW162" s="129"/>
      <c r="JNX162" s="129"/>
      <c r="JNY162" s="129"/>
      <c r="JNZ162" s="129"/>
      <c r="JOA162" s="129"/>
      <c r="JOB162" s="129"/>
      <c r="JOC162" s="129"/>
      <c r="JXC162" s="129"/>
      <c r="JXD162" s="129"/>
      <c r="JXL162" s="129"/>
      <c r="JXM162" s="129"/>
      <c r="JXN162" s="129"/>
      <c r="JXO162" s="129"/>
      <c r="JXP162" s="129"/>
      <c r="JXQ162" s="129"/>
      <c r="JXR162" s="129"/>
      <c r="JXS162" s="129"/>
      <c r="JXT162" s="129"/>
      <c r="JXU162" s="129"/>
      <c r="JXV162" s="129"/>
      <c r="JXW162" s="129"/>
      <c r="JXX162" s="129"/>
      <c r="JXY162" s="129"/>
      <c r="KGY162" s="129"/>
      <c r="KGZ162" s="129"/>
      <c r="KHH162" s="129"/>
      <c r="KHI162" s="129"/>
      <c r="KHJ162" s="129"/>
      <c r="KHK162" s="129"/>
      <c r="KHL162" s="129"/>
      <c r="KHM162" s="129"/>
      <c r="KHN162" s="129"/>
      <c r="KHO162" s="129"/>
      <c r="KHP162" s="129"/>
      <c r="KHQ162" s="129"/>
      <c r="KHR162" s="129"/>
      <c r="KHS162" s="129"/>
      <c r="KHT162" s="129"/>
      <c r="KHU162" s="129"/>
      <c r="KQU162" s="129"/>
      <c r="KQV162" s="129"/>
      <c r="KRD162" s="129"/>
      <c r="KRE162" s="129"/>
      <c r="KRF162" s="129"/>
      <c r="KRG162" s="129"/>
      <c r="KRH162" s="129"/>
      <c r="KRI162" s="129"/>
      <c r="KRJ162" s="129"/>
      <c r="KRK162" s="129"/>
      <c r="KRL162" s="129"/>
      <c r="KRM162" s="129"/>
      <c r="KRN162" s="129"/>
      <c r="KRO162" s="129"/>
      <c r="KRP162" s="129"/>
      <c r="KRQ162" s="129"/>
      <c r="LAQ162" s="129"/>
      <c r="LAR162" s="129"/>
      <c r="LAZ162" s="129"/>
      <c r="LBA162" s="129"/>
      <c r="LBB162" s="129"/>
      <c r="LBC162" s="129"/>
      <c r="LBD162" s="129"/>
      <c r="LBE162" s="129"/>
      <c r="LBF162" s="129"/>
      <c r="LBG162" s="129"/>
      <c r="LBH162" s="129"/>
      <c r="LBI162" s="129"/>
      <c r="LBJ162" s="129"/>
      <c r="LBK162" s="129"/>
      <c r="LBL162" s="129"/>
      <c r="LBM162" s="129"/>
      <c r="LKM162" s="129"/>
      <c r="LKN162" s="129"/>
      <c r="LKV162" s="129"/>
      <c r="LKW162" s="129"/>
      <c r="LKX162" s="129"/>
      <c r="LKY162" s="129"/>
      <c r="LKZ162" s="129"/>
      <c r="LLA162" s="129"/>
      <c r="LLB162" s="129"/>
      <c r="LLC162" s="129"/>
      <c r="LLD162" s="129"/>
      <c r="LLE162" s="129"/>
      <c r="LLF162" s="129"/>
      <c r="LLG162" s="129"/>
      <c r="LLH162" s="129"/>
      <c r="LLI162" s="129"/>
      <c r="LUI162" s="129"/>
      <c r="LUJ162" s="129"/>
      <c r="LUR162" s="129"/>
      <c r="LUS162" s="129"/>
      <c r="LUT162" s="129"/>
      <c r="LUU162" s="129"/>
      <c r="LUV162" s="129"/>
      <c r="LUW162" s="129"/>
      <c r="LUX162" s="129"/>
      <c r="LUY162" s="129"/>
      <c r="LUZ162" s="129"/>
      <c r="LVA162" s="129"/>
      <c r="LVB162" s="129"/>
      <c r="LVC162" s="129"/>
      <c r="LVD162" s="129"/>
      <c r="LVE162" s="129"/>
      <c r="MEE162" s="129"/>
      <c r="MEF162" s="129"/>
      <c r="MEN162" s="129"/>
      <c r="MEO162" s="129"/>
      <c r="MEP162" s="129"/>
      <c r="MEQ162" s="129"/>
      <c r="MER162" s="129"/>
      <c r="MES162" s="129"/>
      <c r="MET162" s="129"/>
      <c r="MEU162" s="129"/>
      <c r="MEV162" s="129"/>
      <c r="MEW162" s="129"/>
      <c r="MEX162" s="129"/>
      <c r="MEY162" s="129"/>
      <c r="MEZ162" s="129"/>
      <c r="MFA162" s="129"/>
      <c r="MOA162" s="129"/>
      <c r="MOB162" s="129"/>
      <c r="MOJ162" s="129"/>
      <c r="MOK162" s="129"/>
      <c r="MOL162" s="129"/>
      <c r="MOM162" s="129"/>
      <c r="MON162" s="129"/>
      <c r="MOO162" s="129"/>
      <c r="MOP162" s="129"/>
      <c r="MOQ162" s="129"/>
      <c r="MOR162" s="129"/>
      <c r="MOS162" s="129"/>
      <c r="MOT162" s="129"/>
      <c r="MOU162" s="129"/>
      <c r="MOV162" s="129"/>
      <c r="MOW162" s="129"/>
      <c r="MXW162" s="129"/>
      <c r="MXX162" s="129"/>
      <c r="MYF162" s="129"/>
      <c r="MYG162" s="129"/>
      <c r="MYH162" s="129"/>
      <c r="MYI162" s="129"/>
      <c r="MYJ162" s="129"/>
      <c r="MYK162" s="129"/>
      <c r="MYL162" s="129"/>
      <c r="MYM162" s="129"/>
      <c r="MYN162" s="129"/>
      <c r="MYO162" s="129"/>
      <c r="MYP162" s="129"/>
      <c r="MYQ162" s="129"/>
      <c r="MYR162" s="129"/>
      <c r="MYS162" s="129"/>
      <c r="NHS162" s="129"/>
      <c r="NHT162" s="129"/>
      <c r="NIB162" s="129"/>
      <c r="NIC162" s="129"/>
      <c r="NID162" s="129"/>
      <c r="NIE162" s="129"/>
      <c r="NIF162" s="129"/>
      <c r="NIG162" s="129"/>
      <c r="NIH162" s="129"/>
      <c r="NII162" s="129"/>
      <c r="NIJ162" s="129"/>
      <c r="NIK162" s="129"/>
      <c r="NIL162" s="129"/>
      <c r="NIM162" s="129"/>
      <c r="NIN162" s="129"/>
      <c r="NIO162" s="129"/>
      <c r="NRO162" s="129"/>
      <c r="NRP162" s="129"/>
      <c r="NRX162" s="129"/>
      <c r="NRY162" s="129"/>
      <c r="NRZ162" s="129"/>
      <c r="NSA162" s="129"/>
      <c r="NSB162" s="129"/>
      <c r="NSC162" s="129"/>
      <c r="NSD162" s="129"/>
      <c r="NSE162" s="129"/>
      <c r="NSF162" s="129"/>
      <c r="NSG162" s="129"/>
      <c r="NSH162" s="129"/>
      <c r="NSI162" s="129"/>
      <c r="NSJ162" s="129"/>
      <c r="NSK162" s="129"/>
      <c r="OBK162" s="129"/>
      <c r="OBL162" s="129"/>
      <c r="OBT162" s="129"/>
      <c r="OBU162" s="129"/>
      <c r="OBV162" s="129"/>
      <c r="OBW162" s="129"/>
      <c r="OBX162" s="129"/>
      <c r="OBY162" s="129"/>
      <c r="OBZ162" s="129"/>
      <c r="OCA162" s="129"/>
      <c r="OCB162" s="129"/>
      <c r="OCC162" s="129"/>
      <c r="OCD162" s="129"/>
      <c r="OCE162" s="129"/>
      <c r="OCF162" s="129"/>
      <c r="OCG162" s="129"/>
      <c r="OLG162" s="129"/>
      <c r="OLH162" s="129"/>
      <c r="OLP162" s="129"/>
      <c r="OLQ162" s="129"/>
      <c r="OLR162" s="129"/>
      <c r="OLS162" s="129"/>
      <c r="OLT162" s="129"/>
      <c r="OLU162" s="129"/>
      <c r="OLV162" s="129"/>
      <c r="OLW162" s="129"/>
      <c r="OLX162" s="129"/>
      <c r="OLY162" s="129"/>
      <c r="OLZ162" s="129"/>
      <c r="OMA162" s="129"/>
      <c r="OMB162" s="129"/>
      <c r="OMC162" s="129"/>
      <c r="OVC162" s="129"/>
      <c r="OVD162" s="129"/>
      <c r="OVL162" s="129"/>
      <c r="OVM162" s="129"/>
      <c r="OVN162" s="129"/>
      <c r="OVO162" s="129"/>
      <c r="OVP162" s="129"/>
      <c r="OVQ162" s="129"/>
      <c r="OVR162" s="129"/>
      <c r="OVS162" s="129"/>
      <c r="OVT162" s="129"/>
      <c r="OVU162" s="129"/>
      <c r="OVV162" s="129"/>
      <c r="OVW162" s="129"/>
      <c r="OVX162" s="129"/>
      <c r="OVY162" s="129"/>
      <c r="PEY162" s="129"/>
      <c r="PEZ162" s="129"/>
      <c r="PFH162" s="129"/>
      <c r="PFI162" s="129"/>
      <c r="PFJ162" s="129"/>
      <c r="PFK162" s="129"/>
      <c r="PFL162" s="129"/>
      <c r="PFM162" s="129"/>
      <c r="PFN162" s="129"/>
      <c r="PFO162" s="129"/>
      <c r="PFP162" s="129"/>
      <c r="PFQ162" s="129"/>
      <c r="PFR162" s="129"/>
      <c r="PFS162" s="129"/>
      <c r="PFT162" s="129"/>
      <c r="PFU162" s="129"/>
      <c r="POU162" s="129"/>
      <c r="POV162" s="129"/>
      <c r="PPD162" s="129"/>
      <c r="PPE162" s="129"/>
      <c r="PPF162" s="129"/>
      <c r="PPG162" s="129"/>
      <c r="PPH162" s="129"/>
      <c r="PPI162" s="129"/>
      <c r="PPJ162" s="129"/>
      <c r="PPK162" s="129"/>
      <c r="PPL162" s="129"/>
      <c r="PPM162" s="129"/>
      <c r="PPN162" s="129"/>
      <c r="PPO162" s="129"/>
      <c r="PPP162" s="129"/>
      <c r="PPQ162" s="129"/>
      <c r="PYQ162" s="129"/>
      <c r="PYR162" s="129"/>
      <c r="PYZ162" s="129"/>
      <c r="PZA162" s="129"/>
      <c r="PZB162" s="129"/>
      <c r="PZC162" s="129"/>
      <c r="PZD162" s="129"/>
      <c r="PZE162" s="129"/>
      <c r="PZF162" s="129"/>
      <c r="PZG162" s="129"/>
      <c r="PZH162" s="129"/>
      <c r="PZI162" s="129"/>
      <c r="PZJ162" s="129"/>
      <c r="PZK162" s="129"/>
      <c r="PZL162" s="129"/>
      <c r="PZM162" s="129"/>
      <c r="QIM162" s="129"/>
      <c r="QIN162" s="129"/>
      <c r="QIV162" s="129"/>
      <c r="QIW162" s="129"/>
      <c r="QIX162" s="129"/>
      <c r="QIY162" s="129"/>
      <c r="QIZ162" s="129"/>
      <c r="QJA162" s="129"/>
      <c r="QJB162" s="129"/>
      <c r="QJC162" s="129"/>
      <c r="QJD162" s="129"/>
      <c r="QJE162" s="129"/>
      <c r="QJF162" s="129"/>
      <c r="QJG162" s="129"/>
      <c r="QJH162" s="129"/>
      <c r="QJI162" s="129"/>
      <c r="QSI162" s="129"/>
      <c r="QSJ162" s="129"/>
      <c r="QSR162" s="129"/>
      <c r="QSS162" s="129"/>
      <c r="QST162" s="129"/>
      <c r="QSU162" s="129"/>
      <c r="QSV162" s="129"/>
      <c r="QSW162" s="129"/>
      <c r="QSX162" s="129"/>
      <c r="QSY162" s="129"/>
      <c r="QSZ162" s="129"/>
      <c r="QTA162" s="129"/>
      <c r="QTB162" s="129"/>
      <c r="QTC162" s="129"/>
      <c r="QTD162" s="129"/>
      <c r="QTE162" s="129"/>
      <c r="RCE162" s="129"/>
      <c r="RCF162" s="129"/>
      <c r="RCN162" s="129"/>
      <c r="RCO162" s="129"/>
      <c r="RCP162" s="129"/>
      <c r="RCQ162" s="129"/>
      <c r="RCR162" s="129"/>
      <c r="RCS162" s="129"/>
      <c r="RCT162" s="129"/>
      <c r="RCU162" s="129"/>
      <c r="RCV162" s="129"/>
      <c r="RCW162" s="129"/>
      <c r="RCX162" s="129"/>
      <c r="RCY162" s="129"/>
      <c r="RCZ162" s="129"/>
      <c r="RDA162" s="129"/>
      <c r="RMA162" s="129"/>
      <c r="RMB162" s="129"/>
      <c r="RMJ162" s="129"/>
      <c r="RMK162" s="129"/>
      <c r="RML162" s="129"/>
      <c r="RMM162" s="129"/>
      <c r="RMN162" s="129"/>
      <c r="RMO162" s="129"/>
      <c r="RMP162" s="129"/>
      <c r="RMQ162" s="129"/>
      <c r="RMR162" s="129"/>
      <c r="RMS162" s="129"/>
      <c r="RMT162" s="129"/>
      <c r="RMU162" s="129"/>
      <c r="RMV162" s="129"/>
      <c r="RMW162" s="129"/>
      <c r="RVW162" s="129"/>
      <c r="RVX162" s="129"/>
      <c r="RWF162" s="129"/>
      <c r="RWG162" s="129"/>
      <c r="RWH162" s="129"/>
      <c r="RWI162" s="129"/>
      <c r="RWJ162" s="129"/>
      <c r="RWK162" s="129"/>
      <c r="RWL162" s="129"/>
      <c r="RWM162" s="129"/>
      <c r="RWN162" s="129"/>
      <c r="RWO162" s="129"/>
      <c r="RWP162" s="129"/>
      <c r="RWQ162" s="129"/>
      <c r="RWR162" s="129"/>
      <c r="RWS162" s="129"/>
      <c r="SFS162" s="129"/>
      <c r="SFT162" s="129"/>
      <c r="SGB162" s="129"/>
      <c r="SGC162" s="129"/>
      <c r="SGD162" s="129"/>
      <c r="SGE162" s="129"/>
      <c r="SGF162" s="129"/>
      <c r="SGG162" s="129"/>
      <c r="SGH162" s="129"/>
      <c r="SGI162" s="129"/>
      <c r="SGJ162" s="129"/>
      <c r="SGK162" s="129"/>
      <c r="SGL162" s="129"/>
      <c r="SGM162" s="129"/>
      <c r="SGN162" s="129"/>
      <c r="SGO162" s="129"/>
      <c r="SPO162" s="129"/>
      <c r="SPP162" s="129"/>
      <c r="SPX162" s="129"/>
      <c r="SPY162" s="129"/>
      <c r="SPZ162" s="129"/>
      <c r="SQA162" s="129"/>
      <c r="SQB162" s="129"/>
      <c r="SQC162" s="129"/>
      <c r="SQD162" s="129"/>
      <c r="SQE162" s="129"/>
      <c r="SQF162" s="129"/>
      <c r="SQG162" s="129"/>
      <c r="SQH162" s="129"/>
      <c r="SQI162" s="129"/>
      <c r="SQJ162" s="129"/>
      <c r="SQK162" s="129"/>
      <c r="SZK162" s="129"/>
      <c r="SZL162" s="129"/>
      <c r="SZT162" s="129"/>
      <c r="SZU162" s="129"/>
      <c r="SZV162" s="129"/>
      <c r="SZW162" s="129"/>
      <c r="SZX162" s="129"/>
      <c r="SZY162" s="129"/>
      <c r="SZZ162" s="129"/>
      <c r="TAA162" s="129"/>
      <c r="TAB162" s="129"/>
      <c r="TAC162" s="129"/>
      <c r="TAD162" s="129"/>
      <c r="TAE162" s="129"/>
      <c r="TAF162" s="129"/>
      <c r="TAG162" s="129"/>
      <c r="TJG162" s="129"/>
      <c r="TJH162" s="129"/>
      <c r="TJP162" s="129"/>
      <c r="TJQ162" s="129"/>
      <c r="TJR162" s="129"/>
      <c r="TJS162" s="129"/>
      <c r="TJT162" s="129"/>
      <c r="TJU162" s="129"/>
      <c r="TJV162" s="129"/>
      <c r="TJW162" s="129"/>
      <c r="TJX162" s="129"/>
      <c r="TJY162" s="129"/>
      <c r="TJZ162" s="129"/>
      <c r="TKA162" s="129"/>
      <c r="TKB162" s="129"/>
      <c r="TKC162" s="129"/>
      <c r="TTC162" s="129"/>
      <c r="TTD162" s="129"/>
      <c r="TTL162" s="129"/>
      <c r="TTM162" s="129"/>
      <c r="TTN162" s="129"/>
      <c r="TTO162" s="129"/>
      <c r="TTP162" s="129"/>
      <c r="TTQ162" s="129"/>
      <c r="TTR162" s="129"/>
      <c r="TTS162" s="129"/>
      <c r="TTT162" s="129"/>
      <c r="TTU162" s="129"/>
      <c r="TTV162" s="129"/>
      <c r="TTW162" s="129"/>
      <c r="TTX162" s="129"/>
      <c r="TTY162" s="129"/>
      <c r="UCY162" s="129"/>
      <c r="UCZ162" s="129"/>
      <c r="UDH162" s="129"/>
      <c r="UDI162" s="129"/>
      <c r="UDJ162" s="129"/>
      <c r="UDK162" s="129"/>
      <c r="UDL162" s="129"/>
      <c r="UDM162" s="129"/>
      <c r="UDN162" s="129"/>
      <c r="UDO162" s="129"/>
      <c r="UDP162" s="129"/>
      <c r="UDQ162" s="129"/>
      <c r="UDR162" s="129"/>
      <c r="UDS162" s="129"/>
      <c r="UDT162" s="129"/>
      <c r="UDU162" s="129"/>
      <c r="UMU162" s="129"/>
      <c r="UMV162" s="129"/>
      <c r="UND162" s="129"/>
      <c r="UNE162" s="129"/>
      <c r="UNF162" s="129"/>
      <c r="UNG162" s="129"/>
      <c r="UNH162" s="129"/>
      <c r="UNI162" s="129"/>
      <c r="UNJ162" s="129"/>
      <c r="UNK162" s="129"/>
      <c r="UNL162" s="129"/>
      <c r="UNM162" s="129"/>
      <c r="UNN162" s="129"/>
      <c r="UNO162" s="129"/>
      <c r="UNP162" s="129"/>
      <c r="UNQ162" s="129"/>
      <c r="UWQ162" s="129"/>
      <c r="UWR162" s="129"/>
      <c r="UWZ162" s="129"/>
      <c r="UXA162" s="129"/>
      <c r="UXB162" s="129"/>
      <c r="UXC162" s="129"/>
      <c r="UXD162" s="129"/>
      <c r="UXE162" s="129"/>
      <c r="UXF162" s="129"/>
      <c r="UXG162" s="129"/>
      <c r="UXH162" s="129"/>
      <c r="UXI162" s="129"/>
      <c r="UXJ162" s="129"/>
      <c r="UXK162" s="129"/>
      <c r="UXL162" s="129"/>
      <c r="UXM162" s="129"/>
      <c r="VGM162" s="129"/>
      <c r="VGN162" s="129"/>
      <c r="VGV162" s="129"/>
      <c r="VGW162" s="129"/>
      <c r="VGX162" s="129"/>
      <c r="VGY162" s="129"/>
      <c r="VGZ162" s="129"/>
      <c r="VHA162" s="129"/>
      <c r="VHB162" s="129"/>
      <c r="VHC162" s="129"/>
      <c r="VHD162" s="129"/>
      <c r="VHE162" s="129"/>
      <c r="VHF162" s="129"/>
      <c r="VHG162" s="129"/>
      <c r="VHH162" s="129"/>
      <c r="VHI162" s="129"/>
      <c r="VQI162" s="129"/>
      <c r="VQJ162" s="129"/>
      <c r="VQR162" s="129"/>
      <c r="VQS162" s="129"/>
      <c r="VQT162" s="129"/>
      <c r="VQU162" s="129"/>
      <c r="VQV162" s="129"/>
      <c r="VQW162" s="129"/>
      <c r="VQX162" s="129"/>
      <c r="VQY162" s="129"/>
      <c r="VQZ162" s="129"/>
      <c r="VRA162" s="129"/>
      <c r="VRB162" s="129"/>
      <c r="VRC162" s="129"/>
      <c r="VRD162" s="129"/>
      <c r="VRE162" s="129"/>
      <c r="WAE162" s="129"/>
      <c r="WAF162" s="129"/>
      <c r="WAN162" s="129"/>
      <c r="WAO162" s="129"/>
      <c r="WAP162" s="129"/>
      <c r="WAQ162" s="129"/>
      <c r="WAR162" s="129"/>
      <c r="WAS162" s="129"/>
      <c r="WAT162" s="129"/>
      <c r="WAU162" s="129"/>
      <c r="WAV162" s="129"/>
      <c r="WAW162" s="129"/>
      <c r="WAX162" s="129"/>
      <c r="WAY162" s="129"/>
      <c r="WAZ162" s="129"/>
      <c r="WBA162" s="129"/>
      <c r="WKA162" s="129"/>
      <c r="WKB162" s="129"/>
      <c r="WKJ162" s="129"/>
      <c r="WKK162" s="129"/>
      <c r="WKL162" s="129"/>
      <c r="WKM162" s="129"/>
      <c r="WKN162" s="129"/>
      <c r="WKO162" s="129"/>
      <c r="WKP162" s="129"/>
      <c r="WKQ162" s="129"/>
      <c r="WKR162" s="129"/>
      <c r="WKS162" s="129"/>
      <c r="WKT162" s="129"/>
      <c r="WKU162" s="129"/>
      <c r="WKV162" s="129"/>
      <c r="WKW162" s="129"/>
      <c r="WTW162" s="129"/>
      <c r="WTX162" s="129"/>
      <c r="WUF162" s="129"/>
      <c r="WUG162" s="129"/>
      <c r="WUH162" s="129"/>
      <c r="WUI162" s="129"/>
      <c r="WUJ162" s="129"/>
      <c r="WUK162" s="129"/>
      <c r="WUL162" s="129"/>
      <c r="WUM162" s="129"/>
      <c r="WUN162" s="129"/>
      <c r="WUO162" s="129"/>
      <c r="WUP162" s="129"/>
      <c r="WUQ162" s="129"/>
      <c r="WUR162" s="129"/>
      <c r="WUS162" s="129"/>
    </row>
    <row r="163" spans="1:1009 1243:2033 2267:3057 3291:4081 4315:5105 5339:6129 6363:7153 7387:8177 8411:9201 9435:10225 10459:11249 11483:12273 12507:13297 13531:14321 14555:15345 15579:16113" s="120" customFormat="1" ht="31.5" outlineLevel="1">
      <c r="A163" s="240"/>
      <c r="B163" s="273" t="s">
        <v>466</v>
      </c>
      <c r="C163" s="270"/>
      <c r="D163" s="258">
        <v>108.4</v>
      </c>
      <c r="E163" s="260"/>
      <c r="F163" s="258">
        <v>108.4</v>
      </c>
      <c r="G163" s="245">
        <v>0</v>
      </c>
      <c r="H163" s="229">
        <f t="shared" si="7"/>
        <v>0</v>
      </c>
      <c r="I163" s="298"/>
      <c r="J163" s="247"/>
      <c r="K163" s="298"/>
      <c r="L163" s="298"/>
      <c r="M163" s="297">
        <v>819</v>
      </c>
      <c r="HK163" s="129"/>
      <c r="HL163" s="129"/>
      <c r="HT163" s="129"/>
      <c r="HU163" s="129"/>
      <c r="HV163" s="129"/>
      <c r="HW163" s="129"/>
      <c r="HX163" s="129"/>
      <c r="HY163" s="129"/>
      <c r="HZ163" s="129"/>
      <c r="IA163" s="129"/>
      <c r="IB163" s="129"/>
      <c r="IC163" s="129"/>
      <c r="ID163" s="129"/>
      <c r="IE163" s="129"/>
      <c r="IF163" s="129"/>
      <c r="IG163" s="129"/>
      <c r="RG163" s="129"/>
      <c r="RH163" s="129"/>
      <c r="RP163" s="129"/>
      <c r="RQ163" s="129"/>
      <c r="RR163" s="129"/>
      <c r="RS163" s="129"/>
      <c r="RT163" s="129"/>
      <c r="RU163" s="129"/>
      <c r="RV163" s="129"/>
      <c r="RW163" s="129"/>
      <c r="RX163" s="129"/>
      <c r="RY163" s="129"/>
      <c r="RZ163" s="129"/>
      <c r="SA163" s="129"/>
      <c r="SB163" s="129"/>
      <c r="SC163" s="129"/>
      <c r="ABC163" s="129"/>
      <c r="ABD163" s="129"/>
      <c r="ABL163" s="129"/>
      <c r="ABM163" s="129"/>
      <c r="ABN163" s="129"/>
      <c r="ABO163" s="129"/>
      <c r="ABP163" s="129"/>
      <c r="ABQ163" s="129"/>
      <c r="ABR163" s="129"/>
      <c r="ABS163" s="129"/>
      <c r="ABT163" s="129"/>
      <c r="ABU163" s="129"/>
      <c r="ABV163" s="129"/>
      <c r="ABW163" s="129"/>
      <c r="ABX163" s="129"/>
      <c r="ABY163" s="129"/>
      <c r="AKY163" s="129"/>
      <c r="AKZ163" s="129"/>
      <c r="ALH163" s="129"/>
      <c r="ALI163" s="129"/>
      <c r="ALJ163" s="129"/>
      <c r="ALK163" s="129"/>
      <c r="ALL163" s="129"/>
      <c r="ALM163" s="129"/>
      <c r="ALN163" s="129"/>
      <c r="ALO163" s="129"/>
      <c r="ALP163" s="129"/>
      <c r="ALQ163" s="129"/>
      <c r="ALR163" s="129"/>
      <c r="ALS163" s="129"/>
      <c r="ALT163" s="129"/>
      <c r="ALU163" s="129"/>
      <c r="AUU163" s="129"/>
      <c r="AUV163" s="129"/>
      <c r="AVD163" s="129"/>
      <c r="AVE163" s="129"/>
      <c r="AVF163" s="129"/>
      <c r="AVG163" s="129"/>
      <c r="AVH163" s="129"/>
      <c r="AVI163" s="129"/>
      <c r="AVJ163" s="129"/>
      <c r="AVK163" s="129"/>
      <c r="AVL163" s="129"/>
      <c r="AVM163" s="129"/>
      <c r="AVN163" s="129"/>
      <c r="AVO163" s="129"/>
      <c r="AVP163" s="129"/>
      <c r="AVQ163" s="129"/>
      <c r="BEQ163" s="129"/>
      <c r="BER163" s="129"/>
      <c r="BEZ163" s="129"/>
      <c r="BFA163" s="129"/>
      <c r="BFB163" s="129"/>
      <c r="BFC163" s="129"/>
      <c r="BFD163" s="129"/>
      <c r="BFE163" s="129"/>
      <c r="BFF163" s="129"/>
      <c r="BFG163" s="129"/>
      <c r="BFH163" s="129"/>
      <c r="BFI163" s="129"/>
      <c r="BFJ163" s="129"/>
      <c r="BFK163" s="129"/>
      <c r="BFL163" s="129"/>
      <c r="BFM163" s="129"/>
      <c r="BOM163" s="129"/>
      <c r="BON163" s="129"/>
      <c r="BOV163" s="129"/>
      <c r="BOW163" s="129"/>
      <c r="BOX163" s="129"/>
      <c r="BOY163" s="129"/>
      <c r="BOZ163" s="129"/>
      <c r="BPA163" s="129"/>
      <c r="BPB163" s="129"/>
      <c r="BPC163" s="129"/>
      <c r="BPD163" s="129"/>
      <c r="BPE163" s="129"/>
      <c r="BPF163" s="129"/>
      <c r="BPG163" s="129"/>
      <c r="BPH163" s="129"/>
      <c r="BPI163" s="129"/>
      <c r="BYI163" s="129"/>
      <c r="BYJ163" s="129"/>
      <c r="BYR163" s="129"/>
      <c r="BYS163" s="129"/>
      <c r="BYT163" s="129"/>
      <c r="BYU163" s="129"/>
      <c r="BYV163" s="129"/>
      <c r="BYW163" s="129"/>
      <c r="BYX163" s="129"/>
      <c r="BYY163" s="129"/>
      <c r="BYZ163" s="129"/>
      <c r="BZA163" s="129"/>
      <c r="BZB163" s="129"/>
      <c r="BZC163" s="129"/>
      <c r="BZD163" s="129"/>
      <c r="BZE163" s="129"/>
      <c r="CIE163" s="129"/>
      <c r="CIF163" s="129"/>
      <c r="CIN163" s="129"/>
      <c r="CIO163" s="129"/>
      <c r="CIP163" s="129"/>
      <c r="CIQ163" s="129"/>
      <c r="CIR163" s="129"/>
      <c r="CIS163" s="129"/>
      <c r="CIT163" s="129"/>
      <c r="CIU163" s="129"/>
      <c r="CIV163" s="129"/>
      <c r="CIW163" s="129"/>
      <c r="CIX163" s="129"/>
      <c r="CIY163" s="129"/>
      <c r="CIZ163" s="129"/>
      <c r="CJA163" s="129"/>
      <c r="CSA163" s="129"/>
      <c r="CSB163" s="129"/>
      <c r="CSJ163" s="129"/>
      <c r="CSK163" s="129"/>
      <c r="CSL163" s="129"/>
      <c r="CSM163" s="129"/>
      <c r="CSN163" s="129"/>
      <c r="CSO163" s="129"/>
      <c r="CSP163" s="129"/>
      <c r="CSQ163" s="129"/>
      <c r="CSR163" s="129"/>
      <c r="CSS163" s="129"/>
      <c r="CST163" s="129"/>
      <c r="CSU163" s="129"/>
      <c r="CSV163" s="129"/>
      <c r="CSW163" s="129"/>
      <c r="DBW163" s="129"/>
      <c r="DBX163" s="129"/>
      <c r="DCF163" s="129"/>
      <c r="DCG163" s="129"/>
      <c r="DCH163" s="129"/>
      <c r="DCI163" s="129"/>
      <c r="DCJ163" s="129"/>
      <c r="DCK163" s="129"/>
      <c r="DCL163" s="129"/>
      <c r="DCM163" s="129"/>
      <c r="DCN163" s="129"/>
      <c r="DCO163" s="129"/>
      <c r="DCP163" s="129"/>
      <c r="DCQ163" s="129"/>
      <c r="DCR163" s="129"/>
      <c r="DCS163" s="129"/>
      <c r="DLS163" s="129"/>
      <c r="DLT163" s="129"/>
      <c r="DMB163" s="129"/>
      <c r="DMC163" s="129"/>
      <c r="DMD163" s="129"/>
      <c r="DME163" s="129"/>
      <c r="DMF163" s="129"/>
      <c r="DMG163" s="129"/>
      <c r="DMH163" s="129"/>
      <c r="DMI163" s="129"/>
      <c r="DMJ163" s="129"/>
      <c r="DMK163" s="129"/>
      <c r="DML163" s="129"/>
      <c r="DMM163" s="129"/>
      <c r="DMN163" s="129"/>
      <c r="DMO163" s="129"/>
      <c r="DVO163" s="129"/>
      <c r="DVP163" s="129"/>
      <c r="DVX163" s="129"/>
      <c r="DVY163" s="129"/>
      <c r="DVZ163" s="129"/>
      <c r="DWA163" s="129"/>
      <c r="DWB163" s="129"/>
      <c r="DWC163" s="129"/>
      <c r="DWD163" s="129"/>
      <c r="DWE163" s="129"/>
      <c r="DWF163" s="129"/>
      <c r="DWG163" s="129"/>
      <c r="DWH163" s="129"/>
      <c r="DWI163" s="129"/>
      <c r="DWJ163" s="129"/>
      <c r="DWK163" s="129"/>
      <c r="EFK163" s="129"/>
      <c r="EFL163" s="129"/>
      <c r="EFT163" s="129"/>
      <c r="EFU163" s="129"/>
      <c r="EFV163" s="129"/>
      <c r="EFW163" s="129"/>
      <c r="EFX163" s="129"/>
      <c r="EFY163" s="129"/>
      <c r="EFZ163" s="129"/>
      <c r="EGA163" s="129"/>
      <c r="EGB163" s="129"/>
      <c r="EGC163" s="129"/>
      <c r="EGD163" s="129"/>
      <c r="EGE163" s="129"/>
      <c r="EGF163" s="129"/>
      <c r="EGG163" s="129"/>
      <c r="EPG163" s="129"/>
      <c r="EPH163" s="129"/>
      <c r="EPP163" s="129"/>
      <c r="EPQ163" s="129"/>
      <c r="EPR163" s="129"/>
      <c r="EPS163" s="129"/>
      <c r="EPT163" s="129"/>
      <c r="EPU163" s="129"/>
      <c r="EPV163" s="129"/>
      <c r="EPW163" s="129"/>
      <c r="EPX163" s="129"/>
      <c r="EPY163" s="129"/>
      <c r="EPZ163" s="129"/>
      <c r="EQA163" s="129"/>
      <c r="EQB163" s="129"/>
      <c r="EQC163" s="129"/>
      <c r="EZC163" s="129"/>
      <c r="EZD163" s="129"/>
      <c r="EZL163" s="129"/>
      <c r="EZM163" s="129"/>
      <c r="EZN163" s="129"/>
      <c r="EZO163" s="129"/>
      <c r="EZP163" s="129"/>
      <c r="EZQ163" s="129"/>
      <c r="EZR163" s="129"/>
      <c r="EZS163" s="129"/>
      <c r="EZT163" s="129"/>
      <c r="EZU163" s="129"/>
      <c r="EZV163" s="129"/>
      <c r="EZW163" s="129"/>
      <c r="EZX163" s="129"/>
      <c r="EZY163" s="129"/>
      <c r="FIY163" s="129"/>
      <c r="FIZ163" s="129"/>
      <c r="FJH163" s="129"/>
      <c r="FJI163" s="129"/>
      <c r="FJJ163" s="129"/>
      <c r="FJK163" s="129"/>
      <c r="FJL163" s="129"/>
      <c r="FJM163" s="129"/>
      <c r="FJN163" s="129"/>
      <c r="FJO163" s="129"/>
      <c r="FJP163" s="129"/>
      <c r="FJQ163" s="129"/>
      <c r="FJR163" s="129"/>
      <c r="FJS163" s="129"/>
      <c r="FJT163" s="129"/>
      <c r="FJU163" s="129"/>
      <c r="FSU163" s="129"/>
      <c r="FSV163" s="129"/>
      <c r="FTD163" s="129"/>
      <c r="FTE163" s="129"/>
      <c r="FTF163" s="129"/>
      <c r="FTG163" s="129"/>
      <c r="FTH163" s="129"/>
      <c r="FTI163" s="129"/>
      <c r="FTJ163" s="129"/>
      <c r="FTK163" s="129"/>
      <c r="FTL163" s="129"/>
      <c r="FTM163" s="129"/>
      <c r="FTN163" s="129"/>
      <c r="FTO163" s="129"/>
      <c r="FTP163" s="129"/>
      <c r="FTQ163" s="129"/>
      <c r="GCQ163" s="129"/>
      <c r="GCR163" s="129"/>
      <c r="GCZ163" s="129"/>
      <c r="GDA163" s="129"/>
      <c r="GDB163" s="129"/>
      <c r="GDC163" s="129"/>
      <c r="GDD163" s="129"/>
      <c r="GDE163" s="129"/>
      <c r="GDF163" s="129"/>
      <c r="GDG163" s="129"/>
      <c r="GDH163" s="129"/>
      <c r="GDI163" s="129"/>
      <c r="GDJ163" s="129"/>
      <c r="GDK163" s="129"/>
      <c r="GDL163" s="129"/>
      <c r="GDM163" s="129"/>
      <c r="GMM163" s="129"/>
      <c r="GMN163" s="129"/>
      <c r="GMV163" s="129"/>
      <c r="GMW163" s="129"/>
      <c r="GMX163" s="129"/>
      <c r="GMY163" s="129"/>
      <c r="GMZ163" s="129"/>
      <c r="GNA163" s="129"/>
      <c r="GNB163" s="129"/>
      <c r="GNC163" s="129"/>
      <c r="GND163" s="129"/>
      <c r="GNE163" s="129"/>
      <c r="GNF163" s="129"/>
      <c r="GNG163" s="129"/>
      <c r="GNH163" s="129"/>
      <c r="GNI163" s="129"/>
      <c r="GWI163" s="129"/>
      <c r="GWJ163" s="129"/>
      <c r="GWR163" s="129"/>
      <c r="GWS163" s="129"/>
      <c r="GWT163" s="129"/>
      <c r="GWU163" s="129"/>
      <c r="GWV163" s="129"/>
      <c r="GWW163" s="129"/>
      <c r="GWX163" s="129"/>
      <c r="GWY163" s="129"/>
      <c r="GWZ163" s="129"/>
      <c r="GXA163" s="129"/>
      <c r="GXB163" s="129"/>
      <c r="GXC163" s="129"/>
      <c r="GXD163" s="129"/>
      <c r="GXE163" s="129"/>
      <c r="HGE163" s="129"/>
      <c r="HGF163" s="129"/>
      <c r="HGN163" s="129"/>
      <c r="HGO163" s="129"/>
      <c r="HGP163" s="129"/>
      <c r="HGQ163" s="129"/>
      <c r="HGR163" s="129"/>
      <c r="HGS163" s="129"/>
      <c r="HGT163" s="129"/>
      <c r="HGU163" s="129"/>
      <c r="HGV163" s="129"/>
      <c r="HGW163" s="129"/>
      <c r="HGX163" s="129"/>
      <c r="HGY163" s="129"/>
      <c r="HGZ163" s="129"/>
      <c r="HHA163" s="129"/>
      <c r="HQA163" s="129"/>
      <c r="HQB163" s="129"/>
      <c r="HQJ163" s="129"/>
      <c r="HQK163" s="129"/>
      <c r="HQL163" s="129"/>
      <c r="HQM163" s="129"/>
      <c r="HQN163" s="129"/>
      <c r="HQO163" s="129"/>
      <c r="HQP163" s="129"/>
      <c r="HQQ163" s="129"/>
      <c r="HQR163" s="129"/>
      <c r="HQS163" s="129"/>
      <c r="HQT163" s="129"/>
      <c r="HQU163" s="129"/>
      <c r="HQV163" s="129"/>
      <c r="HQW163" s="129"/>
      <c r="HZW163" s="129"/>
      <c r="HZX163" s="129"/>
      <c r="IAF163" s="129"/>
      <c r="IAG163" s="129"/>
      <c r="IAH163" s="129"/>
      <c r="IAI163" s="129"/>
      <c r="IAJ163" s="129"/>
      <c r="IAK163" s="129"/>
      <c r="IAL163" s="129"/>
      <c r="IAM163" s="129"/>
      <c r="IAN163" s="129"/>
      <c r="IAO163" s="129"/>
      <c r="IAP163" s="129"/>
      <c r="IAQ163" s="129"/>
      <c r="IAR163" s="129"/>
      <c r="IAS163" s="129"/>
      <c r="IJS163" s="129"/>
      <c r="IJT163" s="129"/>
      <c r="IKB163" s="129"/>
      <c r="IKC163" s="129"/>
      <c r="IKD163" s="129"/>
      <c r="IKE163" s="129"/>
      <c r="IKF163" s="129"/>
      <c r="IKG163" s="129"/>
      <c r="IKH163" s="129"/>
      <c r="IKI163" s="129"/>
      <c r="IKJ163" s="129"/>
      <c r="IKK163" s="129"/>
      <c r="IKL163" s="129"/>
      <c r="IKM163" s="129"/>
      <c r="IKN163" s="129"/>
      <c r="IKO163" s="129"/>
      <c r="ITO163" s="129"/>
      <c r="ITP163" s="129"/>
      <c r="ITX163" s="129"/>
      <c r="ITY163" s="129"/>
      <c r="ITZ163" s="129"/>
      <c r="IUA163" s="129"/>
      <c r="IUB163" s="129"/>
      <c r="IUC163" s="129"/>
      <c r="IUD163" s="129"/>
      <c r="IUE163" s="129"/>
      <c r="IUF163" s="129"/>
      <c r="IUG163" s="129"/>
      <c r="IUH163" s="129"/>
      <c r="IUI163" s="129"/>
      <c r="IUJ163" s="129"/>
      <c r="IUK163" s="129"/>
      <c r="JDK163" s="129"/>
      <c r="JDL163" s="129"/>
      <c r="JDT163" s="129"/>
      <c r="JDU163" s="129"/>
      <c r="JDV163" s="129"/>
      <c r="JDW163" s="129"/>
      <c r="JDX163" s="129"/>
      <c r="JDY163" s="129"/>
      <c r="JDZ163" s="129"/>
      <c r="JEA163" s="129"/>
      <c r="JEB163" s="129"/>
      <c r="JEC163" s="129"/>
      <c r="JED163" s="129"/>
      <c r="JEE163" s="129"/>
      <c r="JEF163" s="129"/>
      <c r="JEG163" s="129"/>
      <c r="JNG163" s="129"/>
      <c r="JNH163" s="129"/>
      <c r="JNP163" s="129"/>
      <c r="JNQ163" s="129"/>
      <c r="JNR163" s="129"/>
      <c r="JNS163" s="129"/>
      <c r="JNT163" s="129"/>
      <c r="JNU163" s="129"/>
      <c r="JNV163" s="129"/>
      <c r="JNW163" s="129"/>
      <c r="JNX163" s="129"/>
      <c r="JNY163" s="129"/>
      <c r="JNZ163" s="129"/>
      <c r="JOA163" s="129"/>
      <c r="JOB163" s="129"/>
      <c r="JOC163" s="129"/>
      <c r="JXC163" s="129"/>
      <c r="JXD163" s="129"/>
      <c r="JXL163" s="129"/>
      <c r="JXM163" s="129"/>
      <c r="JXN163" s="129"/>
      <c r="JXO163" s="129"/>
      <c r="JXP163" s="129"/>
      <c r="JXQ163" s="129"/>
      <c r="JXR163" s="129"/>
      <c r="JXS163" s="129"/>
      <c r="JXT163" s="129"/>
      <c r="JXU163" s="129"/>
      <c r="JXV163" s="129"/>
      <c r="JXW163" s="129"/>
      <c r="JXX163" s="129"/>
      <c r="JXY163" s="129"/>
      <c r="KGY163" s="129"/>
      <c r="KGZ163" s="129"/>
      <c r="KHH163" s="129"/>
      <c r="KHI163" s="129"/>
      <c r="KHJ163" s="129"/>
      <c r="KHK163" s="129"/>
      <c r="KHL163" s="129"/>
      <c r="KHM163" s="129"/>
      <c r="KHN163" s="129"/>
      <c r="KHO163" s="129"/>
      <c r="KHP163" s="129"/>
      <c r="KHQ163" s="129"/>
      <c r="KHR163" s="129"/>
      <c r="KHS163" s="129"/>
      <c r="KHT163" s="129"/>
      <c r="KHU163" s="129"/>
      <c r="KQU163" s="129"/>
      <c r="KQV163" s="129"/>
      <c r="KRD163" s="129"/>
      <c r="KRE163" s="129"/>
      <c r="KRF163" s="129"/>
      <c r="KRG163" s="129"/>
      <c r="KRH163" s="129"/>
      <c r="KRI163" s="129"/>
      <c r="KRJ163" s="129"/>
      <c r="KRK163" s="129"/>
      <c r="KRL163" s="129"/>
      <c r="KRM163" s="129"/>
      <c r="KRN163" s="129"/>
      <c r="KRO163" s="129"/>
      <c r="KRP163" s="129"/>
      <c r="KRQ163" s="129"/>
      <c r="LAQ163" s="129"/>
      <c r="LAR163" s="129"/>
      <c r="LAZ163" s="129"/>
      <c r="LBA163" s="129"/>
      <c r="LBB163" s="129"/>
      <c r="LBC163" s="129"/>
      <c r="LBD163" s="129"/>
      <c r="LBE163" s="129"/>
      <c r="LBF163" s="129"/>
      <c r="LBG163" s="129"/>
      <c r="LBH163" s="129"/>
      <c r="LBI163" s="129"/>
      <c r="LBJ163" s="129"/>
      <c r="LBK163" s="129"/>
      <c r="LBL163" s="129"/>
      <c r="LBM163" s="129"/>
      <c r="LKM163" s="129"/>
      <c r="LKN163" s="129"/>
      <c r="LKV163" s="129"/>
      <c r="LKW163" s="129"/>
      <c r="LKX163" s="129"/>
      <c r="LKY163" s="129"/>
      <c r="LKZ163" s="129"/>
      <c r="LLA163" s="129"/>
      <c r="LLB163" s="129"/>
      <c r="LLC163" s="129"/>
      <c r="LLD163" s="129"/>
      <c r="LLE163" s="129"/>
      <c r="LLF163" s="129"/>
      <c r="LLG163" s="129"/>
      <c r="LLH163" s="129"/>
      <c r="LLI163" s="129"/>
      <c r="LUI163" s="129"/>
      <c r="LUJ163" s="129"/>
      <c r="LUR163" s="129"/>
      <c r="LUS163" s="129"/>
      <c r="LUT163" s="129"/>
      <c r="LUU163" s="129"/>
      <c r="LUV163" s="129"/>
      <c r="LUW163" s="129"/>
      <c r="LUX163" s="129"/>
      <c r="LUY163" s="129"/>
      <c r="LUZ163" s="129"/>
      <c r="LVA163" s="129"/>
      <c r="LVB163" s="129"/>
      <c r="LVC163" s="129"/>
      <c r="LVD163" s="129"/>
      <c r="LVE163" s="129"/>
      <c r="MEE163" s="129"/>
      <c r="MEF163" s="129"/>
      <c r="MEN163" s="129"/>
      <c r="MEO163" s="129"/>
      <c r="MEP163" s="129"/>
      <c r="MEQ163" s="129"/>
      <c r="MER163" s="129"/>
      <c r="MES163" s="129"/>
      <c r="MET163" s="129"/>
      <c r="MEU163" s="129"/>
      <c r="MEV163" s="129"/>
      <c r="MEW163" s="129"/>
      <c r="MEX163" s="129"/>
      <c r="MEY163" s="129"/>
      <c r="MEZ163" s="129"/>
      <c r="MFA163" s="129"/>
      <c r="MOA163" s="129"/>
      <c r="MOB163" s="129"/>
      <c r="MOJ163" s="129"/>
      <c r="MOK163" s="129"/>
      <c r="MOL163" s="129"/>
      <c r="MOM163" s="129"/>
      <c r="MON163" s="129"/>
      <c r="MOO163" s="129"/>
      <c r="MOP163" s="129"/>
      <c r="MOQ163" s="129"/>
      <c r="MOR163" s="129"/>
      <c r="MOS163" s="129"/>
      <c r="MOT163" s="129"/>
      <c r="MOU163" s="129"/>
      <c r="MOV163" s="129"/>
      <c r="MOW163" s="129"/>
      <c r="MXW163" s="129"/>
      <c r="MXX163" s="129"/>
      <c r="MYF163" s="129"/>
      <c r="MYG163" s="129"/>
      <c r="MYH163" s="129"/>
      <c r="MYI163" s="129"/>
      <c r="MYJ163" s="129"/>
      <c r="MYK163" s="129"/>
      <c r="MYL163" s="129"/>
      <c r="MYM163" s="129"/>
      <c r="MYN163" s="129"/>
      <c r="MYO163" s="129"/>
      <c r="MYP163" s="129"/>
      <c r="MYQ163" s="129"/>
      <c r="MYR163" s="129"/>
      <c r="MYS163" s="129"/>
      <c r="NHS163" s="129"/>
      <c r="NHT163" s="129"/>
      <c r="NIB163" s="129"/>
      <c r="NIC163" s="129"/>
      <c r="NID163" s="129"/>
      <c r="NIE163" s="129"/>
      <c r="NIF163" s="129"/>
      <c r="NIG163" s="129"/>
      <c r="NIH163" s="129"/>
      <c r="NII163" s="129"/>
      <c r="NIJ163" s="129"/>
      <c r="NIK163" s="129"/>
      <c r="NIL163" s="129"/>
      <c r="NIM163" s="129"/>
      <c r="NIN163" s="129"/>
      <c r="NIO163" s="129"/>
      <c r="NRO163" s="129"/>
      <c r="NRP163" s="129"/>
      <c r="NRX163" s="129"/>
      <c r="NRY163" s="129"/>
      <c r="NRZ163" s="129"/>
      <c r="NSA163" s="129"/>
      <c r="NSB163" s="129"/>
      <c r="NSC163" s="129"/>
      <c r="NSD163" s="129"/>
      <c r="NSE163" s="129"/>
      <c r="NSF163" s="129"/>
      <c r="NSG163" s="129"/>
      <c r="NSH163" s="129"/>
      <c r="NSI163" s="129"/>
      <c r="NSJ163" s="129"/>
      <c r="NSK163" s="129"/>
      <c r="OBK163" s="129"/>
      <c r="OBL163" s="129"/>
      <c r="OBT163" s="129"/>
      <c r="OBU163" s="129"/>
      <c r="OBV163" s="129"/>
      <c r="OBW163" s="129"/>
      <c r="OBX163" s="129"/>
      <c r="OBY163" s="129"/>
      <c r="OBZ163" s="129"/>
      <c r="OCA163" s="129"/>
      <c r="OCB163" s="129"/>
      <c r="OCC163" s="129"/>
      <c r="OCD163" s="129"/>
      <c r="OCE163" s="129"/>
      <c r="OCF163" s="129"/>
      <c r="OCG163" s="129"/>
      <c r="OLG163" s="129"/>
      <c r="OLH163" s="129"/>
      <c r="OLP163" s="129"/>
      <c r="OLQ163" s="129"/>
      <c r="OLR163" s="129"/>
      <c r="OLS163" s="129"/>
      <c r="OLT163" s="129"/>
      <c r="OLU163" s="129"/>
      <c r="OLV163" s="129"/>
      <c r="OLW163" s="129"/>
      <c r="OLX163" s="129"/>
      <c r="OLY163" s="129"/>
      <c r="OLZ163" s="129"/>
      <c r="OMA163" s="129"/>
      <c r="OMB163" s="129"/>
      <c r="OMC163" s="129"/>
      <c r="OVC163" s="129"/>
      <c r="OVD163" s="129"/>
      <c r="OVL163" s="129"/>
      <c r="OVM163" s="129"/>
      <c r="OVN163" s="129"/>
      <c r="OVO163" s="129"/>
      <c r="OVP163" s="129"/>
      <c r="OVQ163" s="129"/>
      <c r="OVR163" s="129"/>
      <c r="OVS163" s="129"/>
      <c r="OVT163" s="129"/>
      <c r="OVU163" s="129"/>
      <c r="OVV163" s="129"/>
      <c r="OVW163" s="129"/>
      <c r="OVX163" s="129"/>
      <c r="OVY163" s="129"/>
      <c r="PEY163" s="129"/>
      <c r="PEZ163" s="129"/>
      <c r="PFH163" s="129"/>
      <c r="PFI163" s="129"/>
      <c r="PFJ163" s="129"/>
      <c r="PFK163" s="129"/>
      <c r="PFL163" s="129"/>
      <c r="PFM163" s="129"/>
      <c r="PFN163" s="129"/>
      <c r="PFO163" s="129"/>
      <c r="PFP163" s="129"/>
      <c r="PFQ163" s="129"/>
      <c r="PFR163" s="129"/>
      <c r="PFS163" s="129"/>
      <c r="PFT163" s="129"/>
      <c r="PFU163" s="129"/>
      <c r="POU163" s="129"/>
      <c r="POV163" s="129"/>
      <c r="PPD163" s="129"/>
      <c r="PPE163" s="129"/>
      <c r="PPF163" s="129"/>
      <c r="PPG163" s="129"/>
      <c r="PPH163" s="129"/>
      <c r="PPI163" s="129"/>
      <c r="PPJ163" s="129"/>
      <c r="PPK163" s="129"/>
      <c r="PPL163" s="129"/>
      <c r="PPM163" s="129"/>
      <c r="PPN163" s="129"/>
      <c r="PPO163" s="129"/>
      <c r="PPP163" s="129"/>
      <c r="PPQ163" s="129"/>
      <c r="PYQ163" s="129"/>
      <c r="PYR163" s="129"/>
      <c r="PYZ163" s="129"/>
      <c r="PZA163" s="129"/>
      <c r="PZB163" s="129"/>
      <c r="PZC163" s="129"/>
      <c r="PZD163" s="129"/>
      <c r="PZE163" s="129"/>
      <c r="PZF163" s="129"/>
      <c r="PZG163" s="129"/>
      <c r="PZH163" s="129"/>
      <c r="PZI163" s="129"/>
      <c r="PZJ163" s="129"/>
      <c r="PZK163" s="129"/>
      <c r="PZL163" s="129"/>
      <c r="PZM163" s="129"/>
      <c r="QIM163" s="129"/>
      <c r="QIN163" s="129"/>
      <c r="QIV163" s="129"/>
      <c r="QIW163" s="129"/>
      <c r="QIX163" s="129"/>
      <c r="QIY163" s="129"/>
      <c r="QIZ163" s="129"/>
      <c r="QJA163" s="129"/>
      <c r="QJB163" s="129"/>
      <c r="QJC163" s="129"/>
      <c r="QJD163" s="129"/>
      <c r="QJE163" s="129"/>
      <c r="QJF163" s="129"/>
      <c r="QJG163" s="129"/>
      <c r="QJH163" s="129"/>
      <c r="QJI163" s="129"/>
      <c r="QSI163" s="129"/>
      <c r="QSJ163" s="129"/>
      <c r="QSR163" s="129"/>
      <c r="QSS163" s="129"/>
      <c r="QST163" s="129"/>
      <c r="QSU163" s="129"/>
      <c r="QSV163" s="129"/>
      <c r="QSW163" s="129"/>
      <c r="QSX163" s="129"/>
      <c r="QSY163" s="129"/>
      <c r="QSZ163" s="129"/>
      <c r="QTA163" s="129"/>
      <c r="QTB163" s="129"/>
      <c r="QTC163" s="129"/>
      <c r="QTD163" s="129"/>
      <c r="QTE163" s="129"/>
      <c r="RCE163" s="129"/>
      <c r="RCF163" s="129"/>
      <c r="RCN163" s="129"/>
      <c r="RCO163" s="129"/>
      <c r="RCP163" s="129"/>
      <c r="RCQ163" s="129"/>
      <c r="RCR163" s="129"/>
      <c r="RCS163" s="129"/>
      <c r="RCT163" s="129"/>
      <c r="RCU163" s="129"/>
      <c r="RCV163" s="129"/>
      <c r="RCW163" s="129"/>
      <c r="RCX163" s="129"/>
      <c r="RCY163" s="129"/>
      <c r="RCZ163" s="129"/>
      <c r="RDA163" s="129"/>
      <c r="RMA163" s="129"/>
      <c r="RMB163" s="129"/>
      <c r="RMJ163" s="129"/>
      <c r="RMK163" s="129"/>
      <c r="RML163" s="129"/>
      <c r="RMM163" s="129"/>
      <c r="RMN163" s="129"/>
      <c r="RMO163" s="129"/>
      <c r="RMP163" s="129"/>
      <c r="RMQ163" s="129"/>
      <c r="RMR163" s="129"/>
      <c r="RMS163" s="129"/>
      <c r="RMT163" s="129"/>
      <c r="RMU163" s="129"/>
      <c r="RMV163" s="129"/>
      <c r="RMW163" s="129"/>
      <c r="RVW163" s="129"/>
      <c r="RVX163" s="129"/>
      <c r="RWF163" s="129"/>
      <c r="RWG163" s="129"/>
      <c r="RWH163" s="129"/>
      <c r="RWI163" s="129"/>
      <c r="RWJ163" s="129"/>
      <c r="RWK163" s="129"/>
      <c r="RWL163" s="129"/>
      <c r="RWM163" s="129"/>
      <c r="RWN163" s="129"/>
      <c r="RWO163" s="129"/>
      <c r="RWP163" s="129"/>
      <c r="RWQ163" s="129"/>
      <c r="RWR163" s="129"/>
      <c r="RWS163" s="129"/>
      <c r="SFS163" s="129"/>
      <c r="SFT163" s="129"/>
      <c r="SGB163" s="129"/>
      <c r="SGC163" s="129"/>
      <c r="SGD163" s="129"/>
      <c r="SGE163" s="129"/>
      <c r="SGF163" s="129"/>
      <c r="SGG163" s="129"/>
      <c r="SGH163" s="129"/>
      <c r="SGI163" s="129"/>
      <c r="SGJ163" s="129"/>
      <c r="SGK163" s="129"/>
      <c r="SGL163" s="129"/>
      <c r="SGM163" s="129"/>
      <c r="SGN163" s="129"/>
      <c r="SGO163" s="129"/>
      <c r="SPO163" s="129"/>
      <c r="SPP163" s="129"/>
      <c r="SPX163" s="129"/>
      <c r="SPY163" s="129"/>
      <c r="SPZ163" s="129"/>
      <c r="SQA163" s="129"/>
      <c r="SQB163" s="129"/>
      <c r="SQC163" s="129"/>
      <c r="SQD163" s="129"/>
      <c r="SQE163" s="129"/>
      <c r="SQF163" s="129"/>
      <c r="SQG163" s="129"/>
      <c r="SQH163" s="129"/>
      <c r="SQI163" s="129"/>
      <c r="SQJ163" s="129"/>
      <c r="SQK163" s="129"/>
      <c r="SZK163" s="129"/>
      <c r="SZL163" s="129"/>
      <c r="SZT163" s="129"/>
      <c r="SZU163" s="129"/>
      <c r="SZV163" s="129"/>
      <c r="SZW163" s="129"/>
      <c r="SZX163" s="129"/>
      <c r="SZY163" s="129"/>
      <c r="SZZ163" s="129"/>
      <c r="TAA163" s="129"/>
      <c r="TAB163" s="129"/>
      <c r="TAC163" s="129"/>
      <c r="TAD163" s="129"/>
      <c r="TAE163" s="129"/>
      <c r="TAF163" s="129"/>
      <c r="TAG163" s="129"/>
      <c r="TJG163" s="129"/>
      <c r="TJH163" s="129"/>
      <c r="TJP163" s="129"/>
      <c r="TJQ163" s="129"/>
      <c r="TJR163" s="129"/>
      <c r="TJS163" s="129"/>
      <c r="TJT163" s="129"/>
      <c r="TJU163" s="129"/>
      <c r="TJV163" s="129"/>
      <c r="TJW163" s="129"/>
      <c r="TJX163" s="129"/>
      <c r="TJY163" s="129"/>
      <c r="TJZ163" s="129"/>
      <c r="TKA163" s="129"/>
      <c r="TKB163" s="129"/>
      <c r="TKC163" s="129"/>
      <c r="TTC163" s="129"/>
      <c r="TTD163" s="129"/>
      <c r="TTL163" s="129"/>
      <c r="TTM163" s="129"/>
      <c r="TTN163" s="129"/>
      <c r="TTO163" s="129"/>
      <c r="TTP163" s="129"/>
      <c r="TTQ163" s="129"/>
      <c r="TTR163" s="129"/>
      <c r="TTS163" s="129"/>
      <c r="TTT163" s="129"/>
      <c r="TTU163" s="129"/>
      <c r="TTV163" s="129"/>
      <c r="TTW163" s="129"/>
      <c r="TTX163" s="129"/>
      <c r="TTY163" s="129"/>
      <c r="UCY163" s="129"/>
      <c r="UCZ163" s="129"/>
      <c r="UDH163" s="129"/>
      <c r="UDI163" s="129"/>
      <c r="UDJ163" s="129"/>
      <c r="UDK163" s="129"/>
      <c r="UDL163" s="129"/>
      <c r="UDM163" s="129"/>
      <c r="UDN163" s="129"/>
      <c r="UDO163" s="129"/>
      <c r="UDP163" s="129"/>
      <c r="UDQ163" s="129"/>
      <c r="UDR163" s="129"/>
      <c r="UDS163" s="129"/>
      <c r="UDT163" s="129"/>
      <c r="UDU163" s="129"/>
      <c r="UMU163" s="129"/>
      <c r="UMV163" s="129"/>
      <c r="UND163" s="129"/>
      <c r="UNE163" s="129"/>
      <c r="UNF163" s="129"/>
      <c r="UNG163" s="129"/>
      <c r="UNH163" s="129"/>
      <c r="UNI163" s="129"/>
      <c r="UNJ163" s="129"/>
      <c r="UNK163" s="129"/>
      <c r="UNL163" s="129"/>
      <c r="UNM163" s="129"/>
      <c r="UNN163" s="129"/>
      <c r="UNO163" s="129"/>
      <c r="UNP163" s="129"/>
      <c r="UNQ163" s="129"/>
      <c r="UWQ163" s="129"/>
      <c r="UWR163" s="129"/>
      <c r="UWZ163" s="129"/>
      <c r="UXA163" s="129"/>
      <c r="UXB163" s="129"/>
      <c r="UXC163" s="129"/>
      <c r="UXD163" s="129"/>
      <c r="UXE163" s="129"/>
      <c r="UXF163" s="129"/>
      <c r="UXG163" s="129"/>
      <c r="UXH163" s="129"/>
      <c r="UXI163" s="129"/>
      <c r="UXJ163" s="129"/>
      <c r="UXK163" s="129"/>
      <c r="UXL163" s="129"/>
      <c r="UXM163" s="129"/>
      <c r="VGM163" s="129"/>
      <c r="VGN163" s="129"/>
      <c r="VGV163" s="129"/>
      <c r="VGW163" s="129"/>
      <c r="VGX163" s="129"/>
      <c r="VGY163" s="129"/>
      <c r="VGZ163" s="129"/>
      <c r="VHA163" s="129"/>
      <c r="VHB163" s="129"/>
      <c r="VHC163" s="129"/>
      <c r="VHD163" s="129"/>
      <c r="VHE163" s="129"/>
      <c r="VHF163" s="129"/>
      <c r="VHG163" s="129"/>
      <c r="VHH163" s="129"/>
      <c r="VHI163" s="129"/>
      <c r="VQI163" s="129"/>
      <c r="VQJ163" s="129"/>
      <c r="VQR163" s="129"/>
      <c r="VQS163" s="129"/>
      <c r="VQT163" s="129"/>
      <c r="VQU163" s="129"/>
      <c r="VQV163" s="129"/>
      <c r="VQW163" s="129"/>
      <c r="VQX163" s="129"/>
      <c r="VQY163" s="129"/>
      <c r="VQZ163" s="129"/>
      <c r="VRA163" s="129"/>
      <c r="VRB163" s="129"/>
      <c r="VRC163" s="129"/>
      <c r="VRD163" s="129"/>
      <c r="VRE163" s="129"/>
      <c r="WAE163" s="129"/>
      <c r="WAF163" s="129"/>
      <c r="WAN163" s="129"/>
      <c r="WAO163" s="129"/>
      <c r="WAP163" s="129"/>
      <c r="WAQ163" s="129"/>
      <c r="WAR163" s="129"/>
      <c r="WAS163" s="129"/>
      <c r="WAT163" s="129"/>
      <c r="WAU163" s="129"/>
      <c r="WAV163" s="129"/>
      <c r="WAW163" s="129"/>
      <c r="WAX163" s="129"/>
      <c r="WAY163" s="129"/>
      <c r="WAZ163" s="129"/>
      <c r="WBA163" s="129"/>
      <c r="WKA163" s="129"/>
      <c r="WKB163" s="129"/>
      <c r="WKJ163" s="129"/>
      <c r="WKK163" s="129"/>
      <c r="WKL163" s="129"/>
      <c r="WKM163" s="129"/>
      <c r="WKN163" s="129"/>
      <c r="WKO163" s="129"/>
      <c r="WKP163" s="129"/>
      <c r="WKQ163" s="129"/>
      <c r="WKR163" s="129"/>
      <c r="WKS163" s="129"/>
      <c r="WKT163" s="129"/>
      <c r="WKU163" s="129"/>
      <c r="WKV163" s="129"/>
      <c r="WKW163" s="129"/>
      <c r="WTW163" s="129"/>
      <c r="WTX163" s="129"/>
      <c r="WUF163" s="129"/>
      <c r="WUG163" s="129"/>
      <c r="WUH163" s="129"/>
      <c r="WUI163" s="129"/>
      <c r="WUJ163" s="129"/>
      <c r="WUK163" s="129"/>
      <c r="WUL163" s="129"/>
      <c r="WUM163" s="129"/>
      <c r="WUN163" s="129"/>
      <c r="WUO163" s="129"/>
      <c r="WUP163" s="129"/>
      <c r="WUQ163" s="129"/>
      <c r="WUR163" s="129"/>
      <c r="WUS163" s="129"/>
    </row>
    <row r="164" spans="1:1009 1243:2033 2267:3057 3291:4081 4315:5105 5339:6129 6363:7153 7387:8177 8411:9201 9435:10225 10459:11249 11483:12273 12507:13297 13531:14321 14555:15345 15579:16113" s="120" customFormat="1" outlineLevel="1">
      <c r="A164" s="240"/>
      <c r="B164" s="273" t="s">
        <v>467</v>
      </c>
      <c r="C164" s="270"/>
      <c r="D164" s="258"/>
      <c r="E164" s="260"/>
      <c r="F164" s="258"/>
      <c r="G164" s="245"/>
      <c r="H164" s="229">
        <f t="shared" si="7"/>
        <v>79.933000000000007</v>
      </c>
      <c r="I164" s="301">
        <f>79933000/1000000</f>
        <v>79.933000000000007</v>
      </c>
      <c r="J164" s="247"/>
      <c r="K164" s="298"/>
      <c r="L164" s="298"/>
      <c r="M164" s="297"/>
      <c r="HK164" s="129"/>
      <c r="HL164" s="129"/>
      <c r="HT164" s="129"/>
      <c r="HU164" s="129"/>
      <c r="HV164" s="129"/>
      <c r="HW164" s="129"/>
      <c r="HX164" s="129"/>
      <c r="HY164" s="129"/>
      <c r="HZ164" s="129"/>
      <c r="IA164" s="129"/>
      <c r="IB164" s="129"/>
      <c r="IC164" s="129"/>
      <c r="ID164" s="129"/>
      <c r="IE164" s="129"/>
      <c r="IF164" s="129"/>
      <c r="IG164" s="129"/>
      <c r="RG164" s="129"/>
      <c r="RH164" s="129"/>
      <c r="RP164" s="129"/>
      <c r="RQ164" s="129"/>
      <c r="RR164" s="129"/>
      <c r="RS164" s="129"/>
      <c r="RT164" s="129"/>
      <c r="RU164" s="129"/>
      <c r="RV164" s="129"/>
      <c r="RW164" s="129"/>
      <c r="RX164" s="129"/>
      <c r="RY164" s="129"/>
      <c r="RZ164" s="129"/>
      <c r="SA164" s="129"/>
      <c r="SB164" s="129"/>
      <c r="SC164" s="129"/>
      <c r="ABC164" s="129"/>
      <c r="ABD164" s="129"/>
      <c r="ABL164" s="129"/>
      <c r="ABM164" s="129"/>
      <c r="ABN164" s="129"/>
      <c r="ABO164" s="129"/>
      <c r="ABP164" s="129"/>
      <c r="ABQ164" s="129"/>
      <c r="ABR164" s="129"/>
      <c r="ABS164" s="129"/>
      <c r="ABT164" s="129"/>
      <c r="ABU164" s="129"/>
      <c r="ABV164" s="129"/>
      <c r="ABW164" s="129"/>
      <c r="ABX164" s="129"/>
      <c r="ABY164" s="129"/>
      <c r="AKY164" s="129"/>
      <c r="AKZ164" s="129"/>
      <c r="ALH164" s="129"/>
      <c r="ALI164" s="129"/>
      <c r="ALJ164" s="129"/>
      <c r="ALK164" s="129"/>
      <c r="ALL164" s="129"/>
      <c r="ALM164" s="129"/>
      <c r="ALN164" s="129"/>
      <c r="ALO164" s="129"/>
      <c r="ALP164" s="129"/>
      <c r="ALQ164" s="129"/>
      <c r="ALR164" s="129"/>
      <c r="ALS164" s="129"/>
      <c r="ALT164" s="129"/>
      <c r="ALU164" s="129"/>
      <c r="AUU164" s="129"/>
      <c r="AUV164" s="129"/>
      <c r="AVD164" s="129"/>
      <c r="AVE164" s="129"/>
      <c r="AVF164" s="129"/>
      <c r="AVG164" s="129"/>
      <c r="AVH164" s="129"/>
      <c r="AVI164" s="129"/>
      <c r="AVJ164" s="129"/>
      <c r="AVK164" s="129"/>
      <c r="AVL164" s="129"/>
      <c r="AVM164" s="129"/>
      <c r="AVN164" s="129"/>
      <c r="AVO164" s="129"/>
      <c r="AVP164" s="129"/>
      <c r="AVQ164" s="129"/>
      <c r="BEQ164" s="129"/>
      <c r="BER164" s="129"/>
      <c r="BEZ164" s="129"/>
      <c r="BFA164" s="129"/>
      <c r="BFB164" s="129"/>
      <c r="BFC164" s="129"/>
      <c r="BFD164" s="129"/>
      <c r="BFE164" s="129"/>
      <c r="BFF164" s="129"/>
      <c r="BFG164" s="129"/>
      <c r="BFH164" s="129"/>
      <c r="BFI164" s="129"/>
      <c r="BFJ164" s="129"/>
      <c r="BFK164" s="129"/>
      <c r="BFL164" s="129"/>
      <c r="BFM164" s="129"/>
      <c r="BOM164" s="129"/>
      <c r="BON164" s="129"/>
      <c r="BOV164" s="129"/>
      <c r="BOW164" s="129"/>
      <c r="BOX164" s="129"/>
      <c r="BOY164" s="129"/>
      <c r="BOZ164" s="129"/>
      <c r="BPA164" s="129"/>
      <c r="BPB164" s="129"/>
      <c r="BPC164" s="129"/>
      <c r="BPD164" s="129"/>
      <c r="BPE164" s="129"/>
      <c r="BPF164" s="129"/>
      <c r="BPG164" s="129"/>
      <c r="BPH164" s="129"/>
      <c r="BPI164" s="129"/>
      <c r="BYI164" s="129"/>
      <c r="BYJ164" s="129"/>
      <c r="BYR164" s="129"/>
      <c r="BYS164" s="129"/>
      <c r="BYT164" s="129"/>
      <c r="BYU164" s="129"/>
      <c r="BYV164" s="129"/>
      <c r="BYW164" s="129"/>
      <c r="BYX164" s="129"/>
      <c r="BYY164" s="129"/>
      <c r="BYZ164" s="129"/>
      <c r="BZA164" s="129"/>
      <c r="BZB164" s="129"/>
      <c r="BZC164" s="129"/>
      <c r="BZD164" s="129"/>
      <c r="BZE164" s="129"/>
      <c r="CIE164" s="129"/>
      <c r="CIF164" s="129"/>
      <c r="CIN164" s="129"/>
      <c r="CIO164" s="129"/>
      <c r="CIP164" s="129"/>
      <c r="CIQ164" s="129"/>
      <c r="CIR164" s="129"/>
      <c r="CIS164" s="129"/>
      <c r="CIT164" s="129"/>
      <c r="CIU164" s="129"/>
      <c r="CIV164" s="129"/>
      <c r="CIW164" s="129"/>
      <c r="CIX164" s="129"/>
      <c r="CIY164" s="129"/>
      <c r="CIZ164" s="129"/>
      <c r="CJA164" s="129"/>
      <c r="CSA164" s="129"/>
      <c r="CSB164" s="129"/>
      <c r="CSJ164" s="129"/>
      <c r="CSK164" s="129"/>
      <c r="CSL164" s="129"/>
      <c r="CSM164" s="129"/>
      <c r="CSN164" s="129"/>
      <c r="CSO164" s="129"/>
      <c r="CSP164" s="129"/>
      <c r="CSQ164" s="129"/>
      <c r="CSR164" s="129"/>
      <c r="CSS164" s="129"/>
      <c r="CST164" s="129"/>
      <c r="CSU164" s="129"/>
      <c r="CSV164" s="129"/>
      <c r="CSW164" s="129"/>
      <c r="DBW164" s="129"/>
      <c r="DBX164" s="129"/>
      <c r="DCF164" s="129"/>
      <c r="DCG164" s="129"/>
      <c r="DCH164" s="129"/>
      <c r="DCI164" s="129"/>
      <c r="DCJ164" s="129"/>
      <c r="DCK164" s="129"/>
      <c r="DCL164" s="129"/>
      <c r="DCM164" s="129"/>
      <c r="DCN164" s="129"/>
      <c r="DCO164" s="129"/>
      <c r="DCP164" s="129"/>
      <c r="DCQ164" s="129"/>
      <c r="DCR164" s="129"/>
      <c r="DCS164" s="129"/>
      <c r="DLS164" s="129"/>
      <c r="DLT164" s="129"/>
      <c r="DMB164" s="129"/>
      <c r="DMC164" s="129"/>
      <c r="DMD164" s="129"/>
      <c r="DME164" s="129"/>
      <c r="DMF164" s="129"/>
      <c r="DMG164" s="129"/>
      <c r="DMH164" s="129"/>
      <c r="DMI164" s="129"/>
      <c r="DMJ164" s="129"/>
      <c r="DMK164" s="129"/>
      <c r="DML164" s="129"/>
      <c r="DMM164" s="129"/>
      <c r="DMN164" s="129"/>
      <c r="DMO164" s="129"/>
      <c r="DVO164" s="129"/>
      <c r="DVP164" s="129"/>
      <c r="DVX164" s="129"/>
      <c r="DVY164" s="129"/>
      <c r="DVZ164" s="129"/>
      <c r="DWA164" s="129"/>
      <c r="DWB164" s="129"/>
      <c r="DWC164" s="129"/>
      <c r="DWD164" s="129"/>
      <c r="DWE164" s="129"/>
      <c r="DWF164" s="129"/>
      <c r="DWG164" s="129"/>
      <c r="DWH164" s="129"/>
      <c r="DWI164" s="129"/>
      <c r="DWJ164" s="129"/>
      <c r="DWK164" s="129"/>
      <c r="EFK164" s="129"/>
      <c r="EFL164" s="129"/>
      <c r="EFT164" s="129"/>
      <c r="EFU164" s="129"/>
      <c r="EFV164" s="129"/>
      <c r="EFW164" s="129"/>
      <c r="EFX164" s="129"/>
      <c r="EFY164" s="129"/>
      <c r="EFZ164" s="129"/>
      <c r="EGA164" s="129"/>
      <c r="EGB164" s="129"/>
      <c r="EGC164" s="129"/>
      <c r="EGD164" s="129"/>
      <c r="EGE164" s="129"/>
      <c r="EGF164" s="129"/>
      <c r="EGG164" s="129"/>
      <c r="EPG164" s="129"/>
      <c r="EPH164" s="129"/>
      <c r="EPP164" s="129"/>
      <c r="EPQ164" s="129"/>
      <c r="EPR164" s="129"/>
      <c r="EPS164" s="129"/>
      <c r="EPT164" s="129"/>
      <c r="EPU164" s="129"/>
      <c r="EPV164" s="129"/>
      <c r="EPW164" s="129"/>
      <c r="EPX164" s="129"/>
      <c r="EPY164" s="129"/>
      <c r="EPZ164" s="129"/>
      <c r="EQA164" s="129"/>
      <c r="EQB164" s="129"/>
      <c r="EQC164" s="129"/>
      <c r="EZC164" s="129"/>
      <c r="EZD164" s="129"/>
      <c r="EZL164" s="129"/>
      <c r="EZM164" s="129"/>
      <c r="EZN164" s="129"/>
      <c r="EZO164" s="129"/>
      <c r="EZP164" s="129"/>
      <c r="EZQ164" s="129"/>
      <c r="EZR164" s="129"/>
      <c r="EZS164" s="129"/>
      <c r="EZT164" s="129"/>
      <c r="EZU164" s="129"/>
      <c r="EZV164" s="129"/>
      <c r="EZW164" s="129"/>
      <c r="EZX164" s="129"/>
      <c r="EZY164" s="129"/>
      <c r="FIY164" s="129"/>
      <c r="FIZ164" s="129"/>
      <c r="FJH164" s="129"/>
      <c r="FJI164" s="129"/>
      <c r="FJJ164" s="129"/>
      <c r="FJK164" s="129"/>
      <c r="FJL164" s="129"/>
      <c r="FJM164" s="129"/>
      <c r="FJN164" s="129"/>
      <c r="FJO164" s="129"/>
      <c r="FJP164" s="129"/>
      <c r="FJQ164" s="129"/>
      <c r="FJR164" s="129"/>
      <c r="FJS164" s="129"/>
      <c r="FJT164" s="129"/>
      <c r="FJU164" s="129"/>
      <c r="FSU164" s="129"/>
      <c r="FSV164" s="129"/>
      <c r="FTD164" s="129"/>
      <c r="FTE164" s="129"/>
      <c r="FTF164" s="129"/>
      <c r="FTG164" s="129"/>
      <c r="FTH164" s="129"/>
      <c r="FTI164" s="129"/>
      <c r="FTJ164" s="129"/>
      <c r="FTK164" s="129"/>
      <c r="FTL164" s="129"/>
      <c r="FTM164" s="129"/>
      <c r="FTN164" s="129"/>
      <c r="FTO164" s="129"/>
      <c r="FTP164" s="129"/>
      <c r="FTQ164" s="129"/>
      <c r="GCQ164" s="129"/>
      <c r="GCR164" s="129"/>
      <c r="GCZ164" s="129"/>
      <c r="GDA164" s="129"/>
      <c r="GDB164" s="129"/>
      <c r="GDC164" s="129"/>
      <c r="GDD164" s="129"/>
      <c r="GDE164" s="129"/>
      <c r="GDF164" s="129"/>
      <c r="GDG164" s="129"/>
      <c r="GDH164" s="129"/>
      <c r="GDI164" s="129"/>
      <c r="GDJ164" s="129"/>
      <c r="GDK164" s="129"/>
      <c r="GDL164" s="129"/>
      <c r="GDM164" s="129"/>
      <c r="GMM164" s="129"/>
      <c r="GMN164" s="129"/>
      <c r="GMV164" s="129"/>
      <c r="GMW164" s="129"/>
      <c r="GMX164" s="129"/>
      <c r="GMY164" s="129"/>
      <c r="GMZ164" s="129"/>
      <c r="GNA164" s="129"/>
      <c r="GNB164" s="129"/>
      <c r="GNC164" s="129"/>
      <c r="GND164" s="129"/>
      <c r="GNE164" s="129"/>
      <c r="GNF164" s="129"/>
      <c r="GNG164" s="129"/>
      <c r="GNH164" s="129"/>
      <c r="GNI164" s="129"/>
      <c r="GWI164" s="129"/>
      <c r="GWJ164" s="129"/>
      <c r="GWR164" s="129"/>
      <c r="GWS164" s="129"/>
      <c r="GWT164" s="129"/>
      <c r="GWU164" s="129"/>
      <c r="GWV164" s="129"/>
      <c r="GWW164" s="129"/>
      <c r="GWX164" s="129"/>
      <c r="GWY164" s="129"/>
      <c r="GWZ164" s="129"/>
      <c r="GXA164" s="129"/>
      <c r="GXB164" s="129"/>
      <c r="GXC164" s="129"/>
      <c r="GXD164" s="129"/>
      <c r="GXE164" s="129"/>
      <c r="HGE164" s="129"/>
      <c r="HGF164" s="129"/>
      <c r="HGN164" s="129"/>
      <c r="HGO164" s="129"/>
      <c r="HGP164" s="129"/>
      <c r="HGQ164" s="129"/>
      <c r="HGR164" s="129"/>
      <c r="HGS164" s="129"/>
      <c r="HGT164" s="129"/>
      <c r="HGU164" s="129"/>
      <c r="HGV164" s="129"/>
      <c r="HGW164" s="129"/>
      <c r="HGX164" s="129"/>
      <c r="HGY164" s="129"/>
      <c r="HGZ164" s="129"/>
      <c r="HHA164" s="129"/>
      <c r="HQA164" s="129"/>
      <c r="HQB164" s="129"/>
      <c r="HQJ164" s="129"/>
      <c r="HQK164" s="129"/>
      <c r="HQL164" s="129"/>
      <c r="HQM164" s="129"/>
      <c r="HQN164" s="129"/>
      <c r="HQO164" s="129"/>
      <c r="HQP164" s="129"/>
      <c r="HQQ164" s="129"/>
      <c r="HQR164" s="129"/>
      <c r="HQS164" s="129"/>
      <c r="HQT164" s="129"/>
      <c r="HQU164" s="129"/>
      <c r="HQV164" s="129"/>
      <c r="HQW164" s="129"/>
      <c r="HZW164" s="129"/>
      <c r="HZX164" s="129"/>
      <c r="IAF164" s="129"/>
      <c r="IAG164" s="129"/>
      <c r="IAH164" s="129"/>
      <c r="IAI164" s="129"/>
      <c r="IAJ164" s="129"/>
      <c r="IAK164" s="129"/>
      <c r="IAL164" s="129"/>
      <c r="IAM164" s="129"/>
      <c r="IAN164" s="129"/>
      <c r="IAO164" s="129"/>
      <c r="IAP164" s="129"/>
      <c r="IAQ164" s="129"/>
      <c r="IAR164" s="129"/>
      <c r="IAS164" s="129"/>
      <c r="IJS164" s="129"/>
      <c r="IJT164" s="129"/>
      <c r="IKB164" s="129"/>
      <c r="IKC164" s="129"/>
      <c r="IKD164" s="129"/>
      <c r="IKE164" s="129"/>
      <c r="IKF164" s="129"/>
      <c r="IKG164" s="129"/>
      <c r="IKH164" s="129"/>
      <c r="IKI164" s="129"/>
      <c r="IKJ164" s="129"/>
      <c r="IKK164" s="129"/>
      <c r="IKL164" s="129"/>
      <c r="IKM164" s="129"/>
      <c r="IKN164" s="129"/>
      <c r="IKO164" s="129"/>
      <c r="ITO164" s="129"/>
      <c r="ITP164" s="129"/>
      <c r="ITX164" s="129"/>
      <c r="ITY164" s="129"/>
      <c r="ITZ164" s="129"/>
      <c r="IUA164" s="129"/>
      <c r="IUB164" s="129"/>
      <c r="IUC164" s="129"/>
      <c r="IUD164" s="129"/>
      <c r="IUE164" s="129"/>
      <c r="IUF164" s="129"/>
      <c r="IUG164" s="129"/>
      <c r="IUH164" s="129"/>
      <c r="IUI164" s="129"/>
      <c r="IUJ164" s="129"/>
      <c r="IUK164" s="129"/>
      <c r="JDK164" s="129"/>
      <c r="JDL164" s="129"/>
      <c r="JDT164" s="129"/>
      <c r="JDU164" s="129"/>
      <c r="JDV164" s="129"/>
      <c r="JDW164" s="129"/>
      <c r="JDX164" s="129"/>
      <c r="JDY164" s="129"/>
      <c r="JDZ164" s="129"/>
      <c r="JEA164" s="129"/>
      <c r="JEB164" s="129"/>
      <c r="JEC164" s="129"/>
      <c r="JED164" s="129"/>
      <c r="JEE164" s="129"/>
      <c r="JEF164" s="129"/>
      <c r="JEG164" s="129"/>
      <c r="JNG164" s="129"/>
      <c r="JNH164" s="129"/>
      <c r="JNP164" s="129"/>
      <c r="JNQ164" s="129"/>
      <c r="JNR164" s="129"/>
      <c r="JNS164" s="129"/>
      <c r="JNT164" s="129"/>
      <c r="JNU164" s="129"/>
      <c r="JNV164" s="129"/>
      <c r="JNW164" s="129"/>
      <c r="JNX164" s="129"/>
      <c r="JNY164" s="129"/>
      <c r="JNZ164" s="129"/>
      <c r="JOA164" s="129"/>
      <c r="JOB164" s="129"/>
      <c r="JOC164" s="129"/>
      <c r="JXC164" s="129"/>
      <c r="JXD164" s="129"/>
      <c r="JXL164" s="129"/>
      <c r="JXM164" s="129"/>
      <c r="JXN164" s="129"/>
      <c r="JXO164" s="129"/>
      <c r="JXP164" s="129"/>
      <c r="JXQ164" s="129"/>
      <c r="JXR164" s="129"/>
      <c r="JXS164" s="129"/>
      <c r="JXT164" s="129"/>
      <c r="JXU164" s="129"/>
      <c r="JXV164" s="129"/>
      <c r="JXW164" s="129"/>
      <c r="JXX164" s="129"/>
      <c r="JXY164" s="129"/>
      <c r="KGY164" s="129"/>
      <c r="KGZ164" s="129"/>
      <c r="KHH164" s="129"/>
      <c r="KHI164" s="129"/>
      <c r="KHJ164" s="129"/>
      <c r="KHK164" s="129"/>
      <c r="KHL164" s="129"/>
      <c r="KHM164" s="129"/>
      <c r="KHN164" s="129"/>
      <c r="KHO164" s="129"/>
      <c r="KHP164" s="129"/>
      <c r="KHQ164" s="129"/>
      <c r="KHR164" s="129"/>
      <c r="KHS164" s="129"/>
      <c r="KHT164" s="129"/>
      <c r="KHU164" s="129"/>
      <c r="KQU164" s="129"/>
      <c r="KQV164" s="129"/>
      <c r="KRD164" s="129"/>
      <c r="KRE164" s="129"/>
      <c r="KRF164" s="129"/>
      <c r="KRG164" s="129"/>
      <c r="KRH164" s="129"/>
      <c r="KRI164" s="129"/>
      <c r="KRJ164" s="129"/>
      <c r="KRK164" s="129"/>
      <c r="KRL164" s="129"/>
      <c r="KRM164" s="129"/>
      <c r="KRN164" s="129"/>
      <c r="KRO164" s="129"/>
      <c r="KRP164" s="129"/>
      <c r="KRQ164" s="129"/>
      <c r="LAQ164" s="129"/>
      <c r="LAR164" s="129"/>
      <c r="LAZ164" s="129"/>
      <c r="LBA164" s="129"/>
      <c r="LBB164" s="129"/>
      <c r="LBC164" s="129"/>
      <c r="LBD164" s="129"/>
      <c r="LBE164" s="129"/>
      <c r="LBF164" s="129"/>
      <c r="LBG164" s="129"/>
      <c r="LBH164" s="129"/>
      <c r="LBI164" s="129"/>
      <c r="LBJ164" s="129"/>
      <c r="LBK164" s="129"/>
      <c r="LBL164" s="129"/>
      <c r="LBM164" s="129"/>
      <c r="LKM164" s="129"/>
      <c r="LKN164" s="129"/>
      <c r="LKV164" s="129"/>
      <c r="LKW164" s="129"/>
      <c r="LKX164" s="129"/>
      <c r="LKY164" s="129"/>
      <c r="LKZ164" s="129"/>
      <c r="LLA164" s="129"/>
      <c r="LLB164" s="129"/>
      <c r="LLC164" s="129"/>
      <c r="LLD164" s="129"/>
      <c r="LLE164" s="129"/>
      <c r="LLF164" s="129"/>
      <c r="LLG164" s="129"/>
      <c r="LLH164" s="129"/>
      <c r="LLI164" s="129"/>
      <c r="LUI164" s="129"/>
      <c r="LUJ164" s="129"/>
      <c r="LUR164" s="129"/>
      <c r="LUS164" s="129"/>
      <c r="LUT164" s="129"/>
      <c r="LUU164" s="129"/>
      <c r="LUV164" s="129"/>
      <c r="LUW164" s="129"/>
      <c r="LUX164" s="129"/>
      <c r="LUY164" s="129"/>
      <c r="LUZ164" s="129"/>
      <c r="LVA164" s="129"/>
      <c r="LVB164" s="129"/>
      <c r="LVC164" s="129"/>
      <c r="LVD164" s="129"/>
      <c r="LVE164" s="129"/>
      <c r="MEE164" s="129"/>
      <c r="MEF164" s="129"/>
      <c r="MEN164" s="129"/>
      <c r="MEO164" s="129"/>
      <c r="MEP164" s="129"/>
      <c r="MEQ164" s="129"/>
      <c r="MER164" s="129"/>
      <c r="MES164" s="129"/>
      <c r="MET164" s="129"/>
      <c r="MEU164" s="129"/>
      <c r="MEV164" s="129"/>
      <c r="MEW164" s="129"/>
      <c r="MEX164" s="129"/>
      <c r="MEY164" s="129"/>
      <c r="MEZ164" s="129"/>
      <c r="MFA164" s="129"/>
      <c r="MOA164" s="129"/>
      <c r="MOB164" s="129"/>
      <c r="MOJ164" s="129"/>
      <c r="MOK164" s="129"/>
      <c r="MOL164" s="129"/>
      <c r="MOM164" s="129"/>
      <c r="MON164" s="129"/>
      <c r="MOO164" s="129"/>
      <c r="MOP164" s="129"/>
      <c r="MOQ164" s="129"/>
      <c r="MOR164" s="129"/>
      <c r="MOS164" s="129"/>
      <c r="MOT164" s="129"/>
      <c r="MOU164" s="129"/>
      <c r="MOV164" s="129"/>
      <c r="MOW164" s="129"/>
      <c r="MXW164" s="129"/>
      <c r="MXX164" s="129"/>
      <c r="MYF164" s="129"/>
      <c r="MYG164" s="129"/>
      <c r="MYH164" s="129"/>
      <c r="MYI164" s="129"/>
      <c r="MYJ164" s="129"/>
      <c r="MYK164" s="129"/>
      <c r="MYL164" s="129"/>
      <c r="MYM164" s="129"/>
      <c r="MYN164" s="129"/>
      <c r="MYO164" s="129"/>
      <c r="MYP164" s="129"/>
      <c r="MYQ164" s="129"/>
      <c r="MYR164" s="129"/>
      <c r="MYS164" s="129"/>
      <c r="NHS164" s="129"/>
      <c r="NHT164" s="129"/>
      <c r="NIB164" s="129"/>
      <c r="NIC164" s="129"/>
      <c r="NID164" s="129"/>
      <c r="NIE164" s="129"/>
      <c r="NIF164" s="129"/>
      <c r="NIG164" s="129"/>
      <c r="NIH164" s="129"/>
      <c r="NII164" s="129"/>
      <c r="NIJ164" s="129"/>
      <c r="NIK164" s="129"/>
      <c r="NIL164" s="129"/>
      <c r="NIM164" s="129"/>
      <c r="NIN164" s="129"/>
      <c r="NIO164" s="129"/>
      <c r="NRO164" s="129"/>
      <c r="NRP164" s="129"/>
      <c r="NRX164" s="129"/>
      <c r="NRY164" s="129"/>
      <c r="NRZ164" s="129"/>
      <c r="NSA164" s="129"/>
      <c r="NSB164" s="129"/>
      <c r="NSC164" s="129"/>
      <c r="NSD164" s="129"/>
      <c r="NSE164" s="129"/>
      <c r="NSF164" s="129"/>
      <c r="NSG164" s="129"/>
      <c r="NSH164" s="129"/>
      <c r="NSI164" s="129"/>
      <c r="NSJ164" s="129"/>
      <c r="NSK164" s="129"/>
      <c r="OBK164" s="129"/>
      <c r="OBL164" s="129"/>
      <c r="OBT164" s="129"/>
      <c r="OBU164" s="129"/>
      <c r="OBV164" s="129"/>
      <c r="OBW164" s="129"/>
      <c r="OBX164" s="129"/>
      <c r="OBY164" s="129"/>
      <c r="OBZ164" s="129"/>
      <c r="OCA164" s="129"/>
      <c r="OCB164" s="129"/>
      <c r="OCC164" s="129"/>
      <c r="OCD164" s="129"/>
      <c r="OCE164" s="129"/>
      <c r="OCF164" s="129"/>
      <c r="OCG164" s="129"/>
      <c r="OLG164" s="129"/>
      <c r="OLH164" s="129"/>
      <c r="OLP164" s="129"/>
      <c r="OLQ164" s="129"/>
      <c r="OLR164" s="129"/>
      <c r="OLS164" s="129"/>
      <c r="OLT164" s="129"/>
      <c r="OLU164" s="129"/>
      <c r="OLV164" s="129"/>
      <c r="OLW164" s="129"/>
      <c r="OLX164" s="129"/>
      <c r="OLY164" s="129"/>
      <c r="OLZ164" s="129"/>
      <c r="OMA164" s="129"/>
      <c r="OMB164" s="129"/>
      <c r="OMC164" s="129"/>
      <c r="OVC164" s="129"/>
      <c r="OVD164" s="129"/>
      <c r="OVL164" s="129"/>
      <c r="OVM164" s="129"/>
      <c r="OVN164" s="129"/>
      <c r="OVO164" s="129"/>
      <c r="OVP164" s="129"/>
      <c r="OVQ164" s="129"/>
      <c r="OVR164" s="129"/>
      <c r="OVS164" s="129"/>
      <c r="OVT164" s="129"/>
      <c r="OVU164" s="129"/>
      <c r="OVV164" s="129"/>
      <c r="OVW164" s="129"/>
      <c r="OVX164" s="129"/>
      <c r="OVY164" s="129"/>
      <c r="PEY164" s="129"/>
      <c r="PEZ164" s="129"/>
      <c r="PFH164" s="129"/>
      <c r="PFI164" s="129"/>
      <c r="PFJ164" s="129"/>
      <c r="PFK164" s="129"/>
      <c r="PFL164" s="129"/>
      <c r="PFM164" s="129"/>
      <c r="PFN164" s="129"/>
      <c r="PFO164" s="129"/>
      <c r="PFP164" s="129"/>
      <c r="PFQ164" s="129"/>
      <c r="PFR164" s="129"/>
      <c r="PFS164" s="129"/>
      <c r="PFT164" s="129"/>
      <c r="PFU164" s="129"/>
      <c r="POU164" s="129"/>
      <c r="POV164" s="129"/>
      <c r="PPD164" s="129"/>
      <c r="PPE164" s="129"/>
      <c r="PPF164" s="129"/>
      <c r="PPG164" s="129"/>
      <c r="PPH164" s="129"/>
      <c r="PPI164" s="129"/>
      <c r="PPJ164" s="129"/>
      <c r="PPK164" s="129"/>
      <c r="PPL164" s="129"/>
      <c r="PPM164" s="129"/>
      <c r="PPN164" s="129"/>
      <c r="PPO164" s="129"/>
      <c r="PPP164" s="129"/>
      <c r="PPQ164" s="129"/>
      <c r="PYQ164" s="129"/>
      <c r="PYR164" s="129"/>
      <c r="PYZ164" s="129"/>
      <c r="PZA164" s="129"/>
      <c r="PZB164" s="129"/>
      <c r="PZC164" s="129"/>
      <c r="PZD164" s="129"/>
      <c r="PZE164" s="129"/>
      <c r="PZF164" s="129"/>
      <c r="PZG164" s="129"/>
      <c r="PZH164" s="129"/>
      <c r="PZI164" s="129"/>
      <c r="PZJ164" s="129"/>
      <c r="PZK164" s="129"/>
      <c r="PZL164" s="129"/>
      <c r="PZM164" s="129"/>
      <c r="QIM164" s="129"/>
      <c r="QIN164" s="129"/>
      <c r="QIV164" s="129"/>
      <c r="QIW164" s="129"/>
      <c r="QIX164" s="129"/>
      <c r="QIY164" s="129"/>
      <c r="QIZ164" s="129"/>
      <c r="QJA164" s="129"/>
      <c r="QJB164" s="129"/>
      <c r="QJC164" s="129"/>
      <c r="QJD164" s="129"/>
      <c r="QJE164" s="129"/>
      <c r="QJF164" s="129"/>
      <c r="QJG164" s="129"/>
      <c r="QJH164" s="129"/>
      <c r="QJI164" s="129"/>
      <c r="QSI164" s="129"/>
      <c r="QSJ164" s="129"/>
      <c r="QSR164" s="129"/>
      <c r="QSS164" s="129"/>
      <c r="QST164" s="129"/>
      <c r="QSU164" s="129"/>
      <c r="QSV164" s="129"/>
      <c r="QSW164" s="129"/>
      <c r="QSX164" s="129"/>
      <c r="QSY164" s="129"/>
      <c r="QSZ164" s="129"/>
      <c r="QTA164" s="129"/>
      <c r="QTB164" s="129"/>
      <c r="QTC164" s="129"/>
      <c r="QTD164" s="129"/>
      <c r="QTE164" s="129"/>
      <c r="RCE164" s="129"/>
      <c r="RCF164" s="129"/>
      <c r="RCN164" s="129"/>
      <c r="RCO164" s="129"/>
      <c r="RCP164" s="129"/>
      <c r="RCQ164" s="129"/>
      <c r="RCR164" s="129"/>
      <c r="RCS164" s="129"/>
      <c r="RCT164" s="129"/>
      <c r="RCU164" s="129"/>
      <c r="RCV164" s="129"/>
      <c r="RCW164" s="129"/>
      <c r="RCX164" s="129"/>
      <c r="RCY164" s="129"/>
      <c r="RCZ164" s="129"/>
      <c r="RDA164" s="129"/>
      <c r="RMA164" s="129"/>
      <c r="RMB164" s="129"/>
      <c r="RMJ164" s="129"/>
      <c r="RMK164" s="129"/>
      <c r="RML164" s="129"/>
      <c r="RMM164" s="129"/>
      <c r="RMN164" s="129"/>
      <c r="RMO164" s="129"/>
      <c r="RMP164" s="129"/>
      <c r="RMQ164" s="129"/>
      <c r="RMR164" s="129"/>
      <c r="RMS164" s="129"/>
      <c r="RMT164" s="129"/>
      <c r="RMU164" s="129"/>
      <c r="RMV164" s="129"/>
      <c r="RMW164" s="129"/>
      <c r="RVW164" s="129"/>
      <c r="RVX164" s="129"/>
      <c r="RWF164" s="129"/>
      <c r="RWG164" s="129"/>
      <c r="RWH164" s="129"/>
      <c r="RWI164" s="129"/>
      <c r="RWJ164" s="129"/>
      <c r="RWK164" s="129"/>
      <c r="RWL164" s="129"/>
      <c r="RWM164" s="129"/>
      <c r="RWN164" s="129"/>
      <c r="RWO164" s="129"/>
      <c r="RWP164" s="129"/>
      <c r="RWQ164" s="129"/>
      <c r="RWR164" s="129"/>
      <c r="RWS164" s="129"/>
      <c r="SFS164" s="129"/>
      <c r="SFT164" s="129"/>
      <c r="SGB164" s="129"/>
      <c r="SGC164" s="129"/>
      <c r="SGD164" s="129"/>
      <c r="SGE164" s="129"/>
      <c r="SGF164" s="129"/>
      <c r="SGG164" s="129"/>
      <c r="SGH164" s="129"/>
      <c r="SGI164" s="129"/>
      <c r="SGJ164" s="129"/>
      <c r="SGK164" s="129"/>
      <c r="SGL164" s="129"/>
      <c r="SGM164" s="129"/>
      <c r="SGN164" s="129"/>
      <c r="SGO164" s="129"/>
      <c r="SPO164" s="129"/>
      <c r="SPP164" s="129"/>
      <c r="SPX164" s="129"/>
      <c r="SPY164" s="129"/>
      <c r="SPZ164" s="129"/>
      <c r="SQA164" s="129"/>
      <c r="SQB164" s="129"/>
      <c r="SQC164" s="129"/>
      <c r="SQD164" s="129"/>
      <c r="SQE164" s="129"/>
      <c r="SQF164" s="129"/>
      <c r="SQG164" s="129"/>
      <c r="SQH164" s="129"/>
      <c r="SQI164" s="129"/>
      <c r="SQJ164" s="129"/>
      <c r="SQK164" s="129"/>
      <c r="SZK164" s="129"/>
      <c r="SZL164" s="129"/>
      <c r="SZT164" s="129"/>
      <c r="SZU164" s="129"/>
      <c r="SZV164" s="129"/>
      <c r="SZW164" s="129"/>
      <c r="SZX164" s="129"/>
      <c r="SZY164" s="129"/>
      <c r="SZZ164" s="129"/>
      <c r="TAA164" s="129"/>
      <c r="TAB164" s="129"/>
      <c r="TAC164" s="129"/>
      <c r="TAD164" s="129"/>
      <c r="TAE164" s="129"/>
      <c r="TAF164" s="129"/>
      <c r="TAG164" s="129"/>
      <c r="TJG164" s="129"/>
      <c r="TJH164" s="129"/>
      <c r="TJP164" s="129"/>
      <c r="TJQ164" s="129"/>
      <c r="TJR164" s="129"/>
      <c r="TJS164" s="129"/>
      <c r="TJT164" s="129"/>
      <c r="TJU164" s="129"/>
      <c r="TJV164" s="129"/>
      <c r="TJW164" s="129"/>
      <c r="TJX164" s="129"/>
      <c r="TJY164" s="129"/>
      <c r="TJZ164" s="129"/>
      <c r="TKA164" s="129"/>
      <c r="TKB164" s="129"/>
      <c r="TKC164" s="129"/>
      <c r="TTC164" s="129"/>
      <c r="TTD164" s="129"/>
      <c r="TTL164" s="129"/>
      <c r="TTM164" s="129"/>
      <c r="TTN164" s="129"/>
      <c r="TTO164" s="129"/>
      <c r="TTP164" s="129"/>
      <c r="TTQ164" s="129"/>
      <c r="TTR164" s="129"/>
      <c r="TTS164" s="129"/>
      <c r="TTT164" s="129"/>
      <c r="TTU164" s="129"/>
      <c r="TTV164" s="129"/>
      <c r="TTW164" s="129"/>
      <c r="TTX164" s="129"/>
      <c r="TTY164" s="129"/>
      <c r="UCY164" s="129"/>
      <c r="UCZ164" s="129"/>
      <c r="UDH164" s="129"/>
      <c r="UDI164" s="129"/>
      <c r="UDJ164" s="129"/>
      <c r="UDK164" s="129"/>
      <c r="UDL164" s="129"/>
      <c r="UDM164" s="129"/>
      <c r="UDN164" s="129"/>
      <c r="UDO164" s="129"/>
      <c r="UDP164" s="129"/>
      <c r="UDQ164" s="129"/>
      <c r="UDR164" s="129"/>
      <c r="UDS164" s="129"/>
      <c r="UDT164" s="129"/>
      <c r="UDU164" s="129"/>
      <c r="UMU164" s="129"/>
      <c r="UMV164" s="129"/>
      <c r="UND164" s="129"/>
      <c r="UNE164" s="129"/>
      <c r="UNF164" s="129"/>
      <c r="UNG164" s="129"/>
      <c r="UNH164" s="129"/>
      <c r="UNI164" s="129"/>
      <c r="UNJ164" s="129"/>
      <c r="UNK164" s="129"/>
      <c r="UNL164" s="129"/>
      <c r="UNM164" s="129"/>
      <c r="UNN164" s="129"/>
      <c r="UNO164" s="129"/>
      <c r="UNP164" s="129"/>
      <c r="UNQ164" s="129"/>
      <c r="UWQ164" s="129"/>
      <c r="UWR164" s="129"/>
      <c r="UWZ164" s="129"/>
      <c r="UXA164" s="129"/>
      <c r="UXB164" s="129"/>
      <c r="UXC164" s="129"/>
      <c r="UXD164" s="129"/>
      <c r="UXE164" s="129"/>
      <c r="UXF164" s="129"/>
      <c r="UXG164" s="129"/>
      <c r="UXH164" s="129"/>
      <c r="UXI164" s="129"/>
      <c r="UXJ164" s="129"/>
      <c r="UXK164" s="129"/>
      <c r="UXL164" s="129"/>
      <c r="UXM164" s="129"/>
      <c r="VGM164" s="129"/>
      <c r="VGN164" s="129"/>
      <c r="VGV164" s="129"/>
      <c r="VGW164" s="129"/>
      <c r="VGX164" s="129"/>
      <c r="VGY164" s="129"/>
      <c r="VGZ164" s="129"/>
      <c r="VHA164" s="129"/>
      <c r="VHB164" s="129"/>
      <c r="VHC164" s="129"/>
      <c r="VHD164" s="129"/>
      <c r="VHE164" s="129"/>
      <c r="VHF164" s="129"/>
      <c r="VHG164" s="129"/>
      <c r="VHH164" s="129"/>
      <c r="VHI164" s="129"/>
      <c r="VQI164" s="129"/>
      <c r="VQJ164" s="129"/>
      <c r="VQR164" s="129"/>
      <c r="VQS164" s="129"/>
      <c r="VQT164" s="129"/>
      <c r="VQU164" s="129"/>
      <c r="VQV164" s="129"/>
      <c r="VQW164" s="129"/>
      <c r="VQX164" s="129"/>
      <c r="VQY164" s="129"/>
      <c r="VQZ164" s="129"/>
      <c r="VRA164" s="129"/>
      <c r="VRB164" s="129"/>
      <c r="VRC164" s="129"/>
      <c r="VRD164" s="129"/>
      <c r="VRE164" s="129"/>
      <c r="WAE164" s="129"/>
      <c r="WAF164" s="129"/>
      <c r="WAN164" s="129"/>
      <c r="WAO164" s="129"/>
      <c r="WAP164" s="129"/>
      <c r="WAQ164" s="129"/>
      <c r="WAR164" s="129"/>
      <c r="WAS164" s="129"/>
      <c r="WAT164" s="129"/>
      <c r="WAU164" s="129"/>
      <c r="WAV164" s="129"/>
      <c r="WAW164" s="129"/>
      <c r="WAX164" s="129"/>
      <c r="WAY164" s="129"/>
      <c r="WAZ164" s="129"/>
      <c r="WBA164" s="129"/>
      <c r="WKA164" s="129"/>
      <c r="WKB164" s="129"/>
      <c r="WKJ164" s="129"/>
      <c r="WKK164" s="129"/>
      <c r="WKL164" s="129"/>
      <c r="WKM164" s="129"/>
      <c r="WKN164" s="129"/>
      <c r="WKO164" s="129"/>
      <c r="WKP164" s="129"/>
      <c r="WKQ164" s="129"/>
      <c r="WKR164" s="129"/>
      <c r="WKS164" s="129"/>
      <c r="WKT164" s="129"/>
      <c r="WKU164" s="129"/>
      <c r="WKV164" s="129"/>
      <c r="WKW164" s="129"/>
      <c r="WTW164" s="129"/>
      <c r="WTX164" s="129"/>
      <c r="WUF164" s="129"/>
      <c r="WUG164" s="129"/>
      <c r="WUH164" s="129"/>
      <c r="WUI164" s="129"/>
      <c r="WUJ164" s="129"/>
      <c r="WUK164" s="129"/>
      <c r="WUL164" s="129"/>
      <c r="WUM164" s="129"/>
      <c r="WUN164" s="129"/>
      <c r="WUO164" s="129"/>
      <c r="WUP164" s="129"/>
      <c r="WUQ164" s="129"/>
      <c r="WUR164" s="129"/>
      <c r="WUS164" s="129"/>
    </row>
    <row r="165" spans="1:1009 1243:2033 2267:3057 3291:4081 4315:5105 5339:6129 6363:7153 7387:8177 8411:9201 9435:10225 10459:11249 11483:12273 12507:13297 13531:14321 14555:15345 15579:16113" s="120" customFormat="1">
      <c r="A165" s="138">
        <v>2</v>
      </c>
      <c r="B165" s="302" t="s">
        <v>161</v>
      </c>
      <c r="C165" s="238">
        <v>18</v>
      </c>
      <c r="D165" s="217">
        <v>4046.8509999999997</v>
      </c>
      <c r="E165" s="217">
        <v>3667.5059999999999</v>
      </c>
      <c r="F165" s="217">
        <v>379.34500000000003</v>
      </c>
      <c r="G165" s="245">
        <v>0</v>
      </c>
      <c r="H165" s="229">
        <f t="shared" si="7"/>
        <v>10.271633</v>
      </c>
      <c r="I165" s="254">
        <f>SUM(I166:I172)</f>
        <v>10.271633</v>
      </c>
      <c r="J165" s="254">
        <f>SUM(J166:J172)</f>
        <v>0</v>
      </c>
      <c r="K165" s="254">
        <f>SUM(K166:K171)</f>
        <v>0</v>
      </c>
      <c r="L165" s="254">
        <f>SUM(L166:L171)</f>
        <v>0</v>
      </c>
      <c r="M165" s="238">
        <f>SUM(M166:M171)</f>
        <v>2460</v>
      </c>
      <c r="HK165" s="129"/>
      <c r="HL165" s="129"/>
      <c r="HT165" s="129"/>
      <c r="HU165" s="129"/>
      <c r="HV165" s="129"/>
      <c r="HW165" s="129"/>
      <c r="HX165" s="129"/>
      <c r="HY165" s="129"/>
      <c r="HZ165" s="129"/>
      <c r="IA165" s="129"/>
      <c r="IB165" s="129"/>
      <c r="IC165" s="129"/>
      <c r="ID165" s="129"/>
      <c r="IE165" s="129"/>
      <c r="IF165" s="129"/>
      <c r="IG165" s="129"/>
      <c r="RG165" s="129"/>
      <c r="RH165" s="129"/>
      <c r="RP165" s="129"/>
      <c r="RQ165" s="129"/>
      <c r="RR165" s="129"/>
      <c r="RS165" s="129"/>
      <c r="RT165" s="129"/>
      <c r="RU165" s="129"/>
      <c r="RV165" s="129"/>
      <c r="RW165" s="129"/>
      <c r="RX165" s="129"/>
      <c r="RY165" s="129"/>
      <c r="RZ165" s="129"/>
      <c r="SA165" s="129"/>
      <c r="SB165" s="129"/>
      <c r="SC165" s="129"/>
      <c r="ABC165" s="129"/>
      <c r="ABD165" s="129"/>
      <c r="ABL165" s="129"/>
      <c r="ABM165" s="129"/>
      <c r="ABN165" s="129"/>
      <c r="ABO165" s="129"/>
      <c r="ABP165" s="129"/>
      <c r="ABQ165" s="129"/>
      <c r="ABR165" s="129"/>
      <c r="ABS165" s="129"/>
      <c r="ABT165" s="129"/>
      <c r="ABU165" s="129"/>
      <c r="ABV165" s="129"/>
      <c r="ABW165" s="129"/>
      <c r="ABX165" s="129"/>
      <c r="ABY165" s="129"/>
      <c r="AKY165" s="129"/>
      <c r="AKZ165" s="129"/>
      <c r="ALH165" s="129"/>
      <c r="ALI165" s="129"/>
      <c r="ALJ165" s="129"/>
      <c r="ALK165" s="129"/>
      <c r="ALL165" s="129"/>
      <c r="ALM165" s="129"/>
      <c r="ALN165" s="129"/>
      <c r="ALO165" s="129"/>
      <c r="ALP165" s="129"/>
      <c r="ALQ165" s="129"/>
      <c r="ALR165" s="129"/>
      <c r="ALS165" s="129"/>
      <c r="ALT165" s="129"/>
      <c r="ALU165" s="129"/>
      <c r="AUU165" s="129"/>
      <c r="AUV165" s="129"/>
      <c r="AVD165" s="129"/>
      <c r="AVE165" s="129"/>
      <c r="AVF165" s="129"/>
      <c r="AVG165" s="129"/>
      <c r="AVH165" s="129"/>
      <c r="AVI165" s="129"/>
      <c r="AVJ165" s="129"/>
      <c r="AVK165" s="129"/>
      <c r="AVL165" s="129"/>
      <c r="AVM165" s="129"/>
      <c r="AVN165" s="129"/>
      <c r="AVO165" s="129"/>
      <c r="AVP165" s="129"/>
      <c r="AVQ165" s="129"/>
      <c r="BEQ165" s="129"/>
      <c r="BER165" s="129"/>
      <c r="BEZ165" s="129"/>
      <c r="BFA165" s="129"/>
      <c r="BFB165" s="129"/>
      <c r="BFC165" s="129"/>
      <c r="BFD165" s="129"/>
      <c r="BFE165" s="129"/>
      <c r="BFF165" s="129"/>
      <c r="BFG165" s="129"/>
      <c r="BFH165" s="129"/>
      <c r="BFI165" s="129"/>
      <c r="BFJ165" s="129"/>
      <c r="BFK165" s="129"/>
      <c r="BFL165" s="129"/>
      <c r="BFM165" s="129"/>
      <c r="BOM165" s="129"/>
      <c r="BON165" s="129"/>
      <c r="BOV165" s="129"/>
      <c r="BOW165" s="129"/>
      <c r="BOX165" s="129"/>
      <c r="BOY165" s="129"/>
      <c r="BOZ165" s="129"/>
      <c r="BPA165" s="129"/>
      <c r="BPB165" s="129"/>
      <c r="BPC165" s="129"/>
      <c r="BPD165" s="129"/>
      <c r="BPE165" s="129"/>
      <c r="BPF165" s="129"/>
      <c r="BPG165" s="129"/>
      <c r="BPH165" s="129"/>
      <c r="BPI165" s="129"/>
      <c r="BYI165" s="129"/>
      <c r="BYJ165" s="129"/>
      <c r="BYR165" s="129"/>
      <c r="BYS165" s="129"/>
      <c r="BYT165" s="129"/>
      <c r="BYU165" s="129"/>
      <c r="BYV165" s="129"/>
      <c r="BYW165" s="129"/>
      <c r="BYX165" s="129"/>
      <c r="BYY165" s="129"/>
      <c r="BYZ165" s="129"/>
      <c r="BZA165" s="129"/>
      <c r="BZB165" s="129"/>
      <c r="BZC165" s="129"/>
      <c r="BZD165" s="129"/>
      <c r="BZE165" s="129"/>
      <c r="CIE165" s="129"/>
      <c r="CIF165" s="129"/>
      <c r="CIN165" s="129"/>
      <c r="CIO165" s="129"/>
      <c r="CIP165" s="129"/>
      <c r="CIQ165" s="129"/>
      <c r="CIR165" s="129"/>
      <c r="CIS165" s="129"/>
      <c r="CIT165" s="129"/>
      <c r="CIU165" s="129"/>
      <c r="CIV165" s="129"/>
      <c r="CIW165" s="129"/>
      <c r="CIX165" s="129"/>
      <c r="CIY165" s="129"/>
      <c r="CIZ165" s="129"/>
      <c r="CJA165" s="129"/>
      <c r="CSA165" s="129"/>
      <c r="CSB165" s="129"/>
      <c r="CSJ165" s="129"/>
      <c r="CSK165" s="129"/>
      <c r="CSL165" s="129"/>
      <c r="CSM165" s="129"/>
      <c r="CSN165" s="129"/>
      <c r="CSO165" s="129"/>
      <c r="CSP165" s="129"/>
      <c r="CSQ165" s="129"/>
      <c r="CSR165" s="129"/>
      <c r="CSS165" s="129"/>
      <c r="CST165" s="129"/>
      <c r="CSU165" s="129"/>
      <c r="CSV165" s="129"/>
      <c r="CSW165" s="129"/>
      <c r="DBW165" s="129"/>
      <c r="DBX165" s="129"/>
      <c r="DCF165" s="129"/>
      <c r="DCG165" s="129"/>
      <c r="DCH165" s="129"/>
      <c r="DCI165" s="129"/>
      <c r="DCJ165" s="129"/>
      <c r="DCK165" s="129"/>
      <c r="DCL165" s="129"/>
      <c r="DCM165" s="129"/>
      <c r="DCN165" s="129"/>
      <c r="DCO165" s="129"/>
      <c r="DCP165" s="129"/>
      <c r="DCQ165" s="129"/>
      <c r="DCR165" s="129"/>
      <c r="DCS165" s="129"/>
      <c r="DLS165" s="129"/>
      <c r="DLT165" s="129"/>
      <c r="DMB165" s="129"/>
      <c r="DMC165" s="129"/>
      <c r="DMD165" s="129"/>
      <c r="DME165" s="129"/>
      <c r="DMF165" s="129"/>
      <c r="DMG165" s="129"/>
      <c r="DMH165" s="129"/>
      <c r="DMI165" s="129"/>
      <c r="DMJ165" s="129"/>
      <c r="DMK165" s="129"/>
      <c r="DML165" s="129"/>
      <c r="DMM165" s="129"/>
      <c r="DMN165" s="129"/>
      <c r="DMO165" s="129"/>
      <c r="DVO165" s="129"/>
      <c r="DVP165" s="129"/>
      <c r="DVX165" s="129"/>
      <c r="DVY165" s="129"/>
      <c r="DVZ165" s="129"/>
      <c r="DWA165" s="129"/>
      <c r="DWB165" s="129"/>
      <c r="DWC165" s="129"/>
      <c r="DWD165" s="129"/>
      <c r="DWE165" s="129"/>
      <c r="DWF165" s="129"/>
      <c r="DWG165" s="129"/>
      <c r="DWH165" s="129"/>
      <c r="DWI165" s="129"/>
      <c r="DWJ165" s="129"/>
      <c r="DWK165" s="129"/>
      <c r="EFK165" s="129"/>
      <c r="EFL165" s="129"/>
      <c r="EFT165" s="129"/>
      <c r="EFU165" s="129"/>
      <c r="EFV165" s="129"/>
      <c r="EFW165" s="129"/>
      <c r="EFX165" s="129"/>
      <c r="EFY165" s="129"/>
      <c r="EFZ165" s="129"/>
      <c r="EGA165" s="129"/>
      <c r="EGB165" s="129"/>
      <c r="EGC165" s="129"/>
      <c r="EGD165" s="129"/>
      <c r="EGE165" s="129"/>
      <c r="EGF165" s="129"/>
      <c r="EGG165" s="129"/>
      <c r="EPG165" s="129"/>
      <c r="EPH165" s="129"/>
      <c r="EPP165" s="129"/>
      <c r="EPQ165" s="129"/>
      <c r="EPR165" s="129"/>
      <c r="EPS165" s="129"/>
      <c r="EPT165" s="129"/>
      <c r="EPU165" s="129"/>
      <c r="EPV165" s="129"/>
      <c r="EPW165" s="129"/>
      <c r="EPX165" s="129"/>
      <c r="EPY165" s="129"/>
      <c r="EPZ165" s="129"/>
      <c r="EQA165" s="129"/>
      <c r="EQB165" s="129"/>
      <c r="EQC165" s="129"/>
      <c r="EZC165" s="129"/>
      <c r="EZD165" s="129"/>
      <c r="EZL165" s="129"/>
      <c r="EZM165" s="129"/>
      <c r="EZN165" s="129"/>
      <c r="EZO165" s="129"/>
      <c r="EZP165" s="129"/>
      <c r="EZQ165" s="129"/>
      <c r="EZR165" s="129"/>
      <c r="EZS165" s="129"/>
      <c r="EZT165" s="129"/>
      <c r="EZU165" s="129"/>
      <c r="EZV165" s="129"/>
      <c r="EZW165" s="129"/>
      <c r="EZX165" s="129"/>
      <c r="EZY165" s="129"/>
      <c r="FIY165" s="129"/>
      <c r="FIZ165" s="129"/>
      <c r="FJH165" s="129"/>
      <c r="FJI165" s="129"/>
      <c r="FJJ165" s="129"/>
      <c r="FJK165" s="129"/>
      <c r="FJL165" s="129"/>
      <c r="FJM165" s="129"/>
      <c r="FJN165" s="129"/>
      <c r="FJO165" s="129"/>
      <c r="FJP165" s="129"/>
      <c r="FJQ165" s="129"/>
      <c r="FJR165" s="129"/>
      <c r="FJS165" s="129"/>
      <c r="FJT165" s="129"/>
      <c r="FJU165" s="129"/>
      <c r="FSU165" s="129"/>
      <c r="FSV165" s="129"/>
      <c r="FTD165" s="129"/>
      <c r="FTE165" s="129"/>
      <c r="FTF165" s="129"/>
      <c r="FTG165" s="129"/>
      <c r="FTH165" s="129"/>
      <c r="FTI165" s="129"/>
      <c r="FTJ165" s="129"/>
      <c r="FTK165" s="129"/>
      <c r="FTL165" s="129"/>
      <c r="FTM165" s="129"/>
      <c r="FTN165" s="129"/>
      <c r="FTO165" s="129"/>
      <c r="FTP165" s="129"/>
      <c r="FTQ165" s="129"/>
      <c r="GCQ165" s="129"/>
      <c r="GCR165" s="129"/>
      <c r="GCZ165" s="129"/>
      <c r="GDA165" s="129"/>
      <c r="GDB165" s="129"/>
      <c r="GDC165" s="129"/>
      <c r="GDD165" s="129"/>
      <c r="GDE165" s="129"/>
      <c r="GDF165" s="129"/>
      <c r="GDG165" s="129"/>
      <c r="GDH165" s="129"/>
      <c r="GDI165" s="129"/>
      <c r="GDJ165" s="129"/>
      <c r="GDK165" s="129"/>
      <c r="GDL165" s="129"/>
      <c r="GDM165" s="129"/>
      <c r="GMM165" s="129"/>
      <c r="GMN165" s="129"/>
      <c r="GMV165" s="129"/>
      <c r="GMW165" s="129"/>
      <c r="GMX165" s="129"/>
      <c r="GMY165" s="129"/>
      <c r="GMZ165" s="129"/>
      <c r="GNA165" s="129"/>
      <c r="GNB165" s="129"/>
      <c r="GNC165" s="129"/>
      <c r="GND165" s="129"/>
      <c r="GNE165" s="129"/>
      <c r="GNF165" s="129"/>
      <c r="GNG165" s="129"/>
      <c r="GNH165" s="129"/>
      <c r="GNI165" s="129"/>
      <c r="GWI165" s="129"/>
      <c r="GWJ165" s="129"/>
      <c r="GWR165" s="129"/>
      <c r="GWS165" s="129"/>
      <c r="GWT165" s="129"/>
      <c r="GWU165" s="129"/>
      <c r="GWV165" s="129"/>
      <c r="GWW165" s="129"/>
      <c r="GWX165" s="129"/>
      <c r="GWY165" s="129"/>
      <c r="GWZ165" s="129"/>
      <c r="GXA165" s="129"/>
      <c r="GXB165" s="129"/>
      <c r="GXC165" s="129"/>
      <c r="GXD165" s="129"/>
      <c r="GXE165" s="129"/>
      <c r="HGE165" s="129"/>
      <c r="HGF165" s="129"/>
      <c r="HGN165" s="129"/>
      <c r="HGO165" s="129"/>
      <c r="HGP165" s="129"/>
      <c r="HGQ165" s="129"/>
      <c r="HGR165" s="129"/>
      <c r="HGS165" s="129"/>
      <c r="HGT165" s="129"/>
      <c r="HGU165" s="129"/>
      <c r="HGV165" s="129"/>
      <c r="HGW165" s="129"/>
      <c r="HGX165" s="129"/>
      <c r="HGY165" s="129"/>
      <c r="HGZ165" s="129"/>
      <c r="HHA165" s="129"/>
      <c r="HQA165" s="129"/>
      <c r="HQB165" s="129"/>
      <c r="HQJ165" s="129"/>
      <c r="HQK165" s="129"/>
      <c r="HQL165" s="129"/>
      <c r="HQM165" s="129"/>
      <c r="HQN165" s="129"/>
      <c r="HQO165" s="129"/>
      <c r="HQP165" s="129"/>
      <c r="HQQ165" s="129"/>
      <c r="HQR165" s="129"/>
      <c r="HQS165" s="129"/>
      <c r="HQT165" s="129"/>
      <c r="HQU165" s="129"/>
      <c r="HQV165" s="129"/>
      <c r="HQW165" s="129"/>
      <c r="HZW165" s="129"/>
      <c r="HZX165" s="129"/>
      <c r="IAF165" s="129"/>
      <c r="IAG165" s="129"/>
      <c r="IAH165" s="129"/>
      <c r="IAI165" s="129"/>
      <c r="IAJ165" s="129"/>
      <c r="IAK165" s="129"/>
      <c r="IAL165" s="129"/>
      <c r="IAM165" s="129"/>
      <c r="IAN165" s="129"/>
      <c r="IAO165" s="129"/>
      <c r="IAP165" s="129"/>
      <c r="IAQ165" s="129"/>
      <c r="IAR165" s="129"/>
      <c r="IAS165" s="129"/>
      <c r="IJS165" s="129"/>
      <c r="IJT165" s="129"/>
      <c r="IKB165" s="129"/>
      <c r="IKC165" s="129"/>
      <c r="IKD165" s="129"/>
      <c r="IKE165" s="129"/>
      <c r="IKF165" s="129"/>
      <c r="IKG165" s="129"/>
      <c r="IKH165" s="129"/>
      <c r="IKI165" s="129"/>
      <c r="IKJ165" s="129"/>
      <c r="IKK165" s="129"/>
      <c r="IKL165" s="129"/>
      <c r="IKM165" s="129"/>
      <c r="IKN165" s="129"/>
      <c r="IKO165" s="129"/>
      <c r="ITO165" s="129"/>
      <c r="ITP165" s="129"/>
      <c r="ITX165" s="129"/>
      <c r="ITY165" s="129"/>
      <c r="ITZ165" s="129"/>
      <c r="IUA165" s="129"/>
      <c r="IUB165" s="129"/>
      <c r="IUC165" s="129"/>
      <c r="IUD165" s="129"/>
      <c r="IUE165" s="129"/>
      <c r="IUF165" s="129"/>
      <c r="IUG165" s="129"/>
      <c r="IUH165" s="129"/>
      <c r="IUI165" s="129"/>
      <c r="IUJ165" s="129"/>
      <c r="IUK165" s="129"/>
      <c r="JDK165" s="129"/>
      <c r="JDL165" s="129"/>
      <c r="JDT165" s="129"/>
      <c r="JDU165" s="129"/>
      <c r="JDV165" s="129"/>
      <c r="JDW165" s="129"/>
      <c r="JDX165" s="129"/>
      <c r="JDY165" s="129"/>
      <c r="JDZ165" s="129"/>
      <c r="JEA165" s="129"/>
      <c r="JEB165" s="129"/>
      <c r="JEC165" s="129"/>
      <c r="JED165" s="129"/>
      <c r="JEE165" s="129"/>
      <c r="JEF165" s="129"/>
      <c r="JEG165" s="129"/>
      <c r="JNG165" s="129"/>
      <c r="JNH165" s="129"/>
      <c r="JNP165" s="129"/>
      <c r="JNQ165" s="129"/>
      <c r="JNR165" s="129"/>
      <c r="JNS165" s="129"/>
      <c r="JNT165" s="129"/>
      <c r="JNU165" s="129"/>
      <c r="JNV165" s="129"/>
      <c r="JNW165" s="129"/>
      <c r="JNX165" s="129"/>
      <c r="JNY165" s="129"/>
      <c r="JNZ165" s="129"/>
      <c r="JOA165" s="129"/>
      <c r="JOB165" s="129"/>
      <c r="JOC165" s="129"/>
      <c r="JXC165" s="129"/>
      <c r="JXD165" s="129"/>
      <c r="JXL165" s="129"/>
      <c r="JXM165" s="129"/>
      <c r="JXN165" s="129"/>
      <c r="JXO165" s="129"/>
      <c r="JXP165" s="129"/>
      <c r="JXQ165" s="129"/>
      <c r="JXR165" s="129"/>
      <c r="JXS165" s="129"/>
      <c r="JXT165" s="129"/>
      <c r="JXU165" s="129"/>
      <c r="JXV165" s="129"/>
      <c r="JXW165" s="129"/>
      <c r="JXX165" s="129"/>
      <c r="JXY165" s="129"/>
      <c r="KGY165" s="129"/>
      <c r="KGZ165" s="129"/>
      <c r="KHH165" s="129"/>
      <c r="KHI165" s="129"/>
      <c r="KHJ165" s="129"/>
      <c r="KHK165" s="129"/>
      <c r="KHL165" s="129"/>
      <c r="KHM165" s="129"/>
      <c r="KHN165" s="129"/>
      <c r="KHO165" s="129"/>
      <c r="KHP165" s="129"/>
      <c r="KHQ165" s="129"/>
      <c r="KHR165" s="129"/>
      <c r="KHS165" s="129"/>
      <c r="KHT165" s="129"/>
      <c r="KHU165" s="129"/>
      <c r="KQU165" s="129"/>
      <c r="KQV165" s="129"/>
      <c r="KRD165" s="129"/>
      <c r="KRE165" s="129"/>
      <c r="KRF165" s="129"/>
      <c r="KRG165" s="129"/>
      <c r="KRH165" s="129"/>
      <c r="KRI165" s="129"/>
      <c r="KRJ165" s="129"/>
      <c r="KRK165" s="129"/>
      <c r="KRL165" s="129"/>
      <c r="KRM165" s="129"/>
      <c r="KRN165" s="129"/>
      <c r="KRO165" s="129"/>
      <c r="KRP165" s="129"/>
      <c r="KRQ165" s="129"/>
      <c r="LAQ165" s="129"/>
      <c r="LAR165" s="129"/>
      <c r="LAZ165" s="129"/>
      <c r="LBA165" s="129"/>
      <c r="LBB165" s="129"/>
      <c r="LBC165" s="129"/>
      <c r="LBD165" s="129"/>
      <c r="LBE165" s="129"/>
      <c r="LBF165" s="129"/>
      <c r="LBG165" s="129"/>
      <c r="LBH165" s="129"/>
      <c r="LBI165" s="129"/>
      <c r="LBJ165" s="129"/>
      <c r="LBK165" s="129"/>
      <c r="LBL165" s="129"/>
      <c r="LBM165" s="129"/>
      <c r="LKM165" s="129"/>
      <c r="LKN165" s="129"/>
      <c r="LKV165" s="129"/>
      <c r="LKW165" s="129"/>
      <c r="LKX165" s="129"/>
      <c r="LKY165" s="129"/>
      <c r="LKZ165" s="129"/>
      <c r="LLA165" s="129"/>
      <c r="LLB165" s="129"/>
      <c r="LLC165" s="129"/>
      <c r="LLD165" s="129"/>
      <c r="LLE165" s="129"/>
      <c r="LLF165" s="129"/>
      <c r="LLG165" s="129"/>
      <c r="LLH165" s="129"/>
      <c r="LLI165" s="129"/>
      <c r="LUI165" s="129"/>
      <c r="LUJ165" s="129"/>
      <c r="LUR165" s="129"/>
      <c r="LUS165" s="129"/>
      <c r="LUT165" s="129"/>
      <c r="LUU165" s="129"/>
      <c r="LUV165" s="129"/>
      <c r="LUW165" s="129"/>
      <c r="LUX165" s="129"/>
      <c r="LUY165" s="129"/>
      <c r="LUZ165" s="129"/>
      <c r="LVA165" s="129"/>
      <c r="LVB165" s="129"/>
      <c r="LVC165" s="129"/>
      <c r="LVD165" s="129"/>
      <c r="LVE165" s="129"/>
      <c r="MEE165" s="129"/>
      <c r="MEF165" s="129"/>
      <c r="MEN165" s="129"/>
      <c r="MEO165" s="129"/>
      <c r="MEP165" s="129"/>
      <c r="MEQ165" s="129"/>
      <c r="MER165" s="129"/>
      <c r="MES165" s="129"/>
      <c r="MET165" s="129"/>
      <c r="MEU165" s="129"/>
      <c r="MEV165" s="129"/>
      <c r="MEW165" s="129"/>
      <c r="MEX165" s="129"/>
      <c r="MEY165" s="129"/>
      <c r="MEZ165" s="129"/>
      <c r="MFA165" s="129"/>
      <c r="MOA165" s="129"/>
      <c r="MOB165" s="129"/>
      <c r="MOJ165" s="129"/>
      <c r="MOK165" s="129"/>
      <c r="MOL165" s="129"/>
      <c r="MOM165" s="129"/>
      <c r="MON165" s="129"/>
      <c r="MOO165" s="129"/>
      <c r="MOP165" s="129"/>
      <c r="MOQ165" s="129"/>
      <c r="MOR165" s="129"/>
      <c r="MOS165" s="129"/>
      <c r="MOT165" s="129"/>
      <c r="MOU165" s="129"/>
      <c r="MOV165" s="129"/>
      <c r="MOW165" s="129"/>
      <c r="MXW165" s="129"/>
      <c r="MXX165" s="129"/>
      <c r="MYF165" s="129"/>
      <c r="MYG165" s="129"/>
      <c r="MYH165" s="129"/>
      <c r="MYI165" s="129"/>
      <c r="MYJ165" s="129"/>
      <c r="MYK165" s="129"/>
      <c r="MYL165" s="129"/>
      <c r="MYM165" s="129"/>
      <c r="MYN165" s="129"/>
      <c r="MYO165" s="129"/>
      <c r="MYP165" s="129"/>
      <c r="MYQ165" s="129"/>
      <c r="MYR165" s="129"/>
      <c r="MYS165" s="129"/>
      <c r="NHS165" s="129"/>
      <c r="NHT165" s="129"/>
      <c r="NIB165" s="129"/>
      <c r="NIC165" s="129"/>
      <c r="NID165" s="129"/>
      <c r="NIE165" s="129"/>
      <c r="NIF165" s="129"/>
      <c r="NIG165" s="129"/>
      <c r="NIH165" s="129"/>
      <c r="NII165" s="129"/>
      <c r="NIJ165" s="129"/>
      <c r="NIK165" s="129"/>
      <c r="NIL165" s="129"/>
      <c r="NIM165" s="129"/>
      <c r="NIN165" s="129"/>
      <c r="NIO165" s="129"/>
      <c r="NRO165" s="129"/>
      <c r="NRP165" s="129"/>
      <c r="NRX165" s="129"/>
      <c r="NRY165" s="129"/>
      <c r="NRZ165" s="129"/>
      <c r="NSA165" s="129"/>
      <c r="NSB165" s="129"/>
      <c r="NSC165" s="129"/>
      <c r="NSD165" s="129"/>
      <c r="NSE165" s="129"/>
      <c r="NSF165" s="129"/>
      <c r="NSG165" s="129"/>
      <c r="NSH165" s="129"/>
      <c r="NSI165" s="129"/>
      <c r="NSJ165" s="129"/>
      <c r="NSK165" s="129"/>
      <c r="OBK165" s="129"/>
      <c r="OBL165" s="129"/>
      <c r="OBT165" s="129"/>
      <c r="OBU165" s="129"/>
      <c r="OBV165" s="129"/>
      <c r="OBW165" s="129"/>
      <c r="OBX165" s="129"/>
      <c r="OBY165" s="129"/>
      <c r="OBZ165" s="129"/>
      <c r="OCA165" s="129"/>
      <c r="OCB165" s="129"/>
      <c r="OCC165" s="129"/>
      <c r="OCD165" s="129"/>
      <c r="OCE165" s="129"/>
      <c r="OCF165" s="129"/>
      <c r="OCG165" s="129"/>
      <c r="OLG165" s="129"/>
      <c r="OLH165" s="129"/>
      <c r="OLP165" s="129"/>
      <c r="OLQ165" s="129"/>
      <c r="OLR165" s="129"/>
      <c r="OLS165" s="129"/>
      <c r="OLT165" s="129"/>
      <c r="OLU165" s="129"/>
      <c r="OLV165" s="129"/>
      <c r="OLW165" s="129"/>
      <c r="OLX165" s="129"/>
      <c r="OLY165" s="129"/>
      <c r="OLZ165" s="129"/>
      <c r="OMA165" s="129"/>
      <c r="OMB165" s="129"/>
      <c r="OMC165" s="129"/>
      <c r="OVC165" s="129"/>
      <c r="OVD165" s="129"/>
      <c r="OVL165" s="129"/>
      <c r="OVM165" s="129"/>
      <c r="OVN165" s="129"/>
      <c r="OVO165" s="129"/>
      <c r="OVP165" s="129"/>
      <c r="OVQ165" s="129"/>
      <c r="OVR165" s="129"/>
      <c r="OVS165" s="129"/>
      <c r="OVT165" s="129"/>
      <c r="OVU165" s="129"/>
      <c r="OVV165" s="129"/>
      <c r="OVW165" s="129"/>
      <c r="OVX165" s="129"/>
      <c r="OVY165" s="129"/>
      <c r="PEY165" s="129"/>
      <c r="PEZ165" s="129"/>
      <c r="PFH165" s="129"/>
      <c r="PFI165" s="129"/>
      <c r="PFJ165" s="129"/>
      <c r="PFK165" s="129"/>
      <c r="PFL165" s="129"/>
      <c r="PFM165" s="129"/>
      <c r="PFN165" s="129"/>
      <c r="PFO165" s="129"/>
      <c r="PFP165" s="129"/>
      <c r="PFQ165" s="129"/>
      <c r="PFR165" s="129"/>
      <c r="PFS165" s="129"/>
      <c r="PFT165" s="129"/>
      <c r="PFU165" s="129"/>
      <c r="POU165" s="129"/>
      <c r="POV165" s="129"/>
      <c r="PPD165" s="129"/>
      <c r="PPE165" s="129"/>
      <c r="PPF165" s="129"/>
      <c r="PPG165" s="129"/>
      <c r="PPH165" s="129"/>
      <c r="PPI165" s="129"/>
      <c r="PPJ165" s="129"/>
      <c r="PPK165" s="129"/>
      <c r="PPL165" s="129"/>
      <c r="PPM165" s="129"/>
      <c r="PPN165" s="129"/>
      <c r="PPO165" s="129"/>
      <c r="PPP165" s="129"/>
      <c r="PPQ165" s="129"/>
      <c r="PYQ165" s="129"/>
      <c r="PYR165" s="129"/>
      <c r="PYZ165" s="129"/>
      <c r="PZA165" s="129"/>
      <c r="PZB165" s="129"/>
      <c r="PZC165" s="129"/>
      <c r="PZD165" s="129"/>
      <c r="PZE165" s="129"/>
      <c r="PZF165" s="129"/>
      <c r="PZG165" s="129"/>
      <c r="PZH165" s="129"/>
      <c r="PZI165" s="129"/>
      <c r="PZJ165" s="129"/>
      <c r="PZK165" s="129"/>
      <c r="PZL165" s="129"/>
      <c r="PZM165" s="129"/>
      <c r="QIM165" s="129"/>
      <c r="QIN165" s="129"/>
      <c r="QIV165" s="129"/>
      <c r="QIW165" s="129"/>
      <c r="QIX165" s="129"/>
      <c r="QIY165" s="129"/>
      <c r="QIZ165" s="129"/>
      <c r="QJA165" s="129"/>
      <c r="QJB165" s="129"/>
      <c r="QJC165" s="129"/>
      <c r="QJD165" s="129"/>
      <c r="QJE165" s="129"/>
      <c r="QJF165" s="129"/>
      <c r="QJG165" s="129"/>
      <c r="QJH165" s="129"/>
      <c r="QJI165" s="129"/>
      <c r="QSI165" s="129"/>
      <c r="QSJ165" s="129"/>
      <c r="QSR165" s="129"/>
      <c r="QSS165" s="129"/>
      <c r="QST165" s="129"/>
      <c r="QSU165" s="129"/>
      <c r="QSV165" s="129"/>
      <c r="QSW165" s="129"/>
      <c r="QSX165" s="129"/>
      <c r="QSY165" s="129"/>
      <c r="QSZ165" s="129"/>
      <c r="QTA165" s="129"/>
      <c r="QTB165" s="129"/>
      <c r="QTC165" s="129"/>
      <c r="QTD165" s="129"/>
      <c r="QTE165" s="129"/>
      <c r="RCE165" s="129"/>
      <c r="RCF165" s="129"/>
      <c r="RCN165" s="129"/>
      <c r="RCO165" s="129"/>
      <c r="RCP165" s="129"/>
      <c r="RCQ165" s="129"/>
      <c r="RCR165" s="129"/>
      <c r="RCS165" s="129"/>
      <c r="RCT165" s="129"/>
      <c r="RCU165" s="129"/>
      <c r="RCV165" s="129"/>
      <c r="RCW165" s="129"/>
      <c r="RCX165" s="129"/>
      <c r="RCY165" s="129"/>
      <c r="RCZ165" s="129"/>
      <c r="RDA165" s="129"/>
      <c r="RMA165" s="129"/>
      <c r="RMB165" s="129"/>
      <c r="RMJ165" s="129"/>
      <c r="RMK165" s="129"/>
      <c r="RML165" s="129"/>
      <c r="RMM165" s="129"/>
      <c r="RMN165" s="129"/>
      <c r="RMO165" s="129"/>
      <c r="RMP165" s="129"/>
      <c r="RMQ165" s="129"/>
      <c r="RMR165" s="129"/>
      <c r="RMS165" s="129"/>
      <c r="RMT165" s="129"/>
      <c r="RMU165" s="129"/>
      <c r="RMV165" s="129"/>
      <c r="RMW165" s="129"/>
      <c r="RVW165" s="129"/>
      <c r="RVX165" s="129"/>
      <c r="RWF165" s="129"/>
      <c r="RWG165" s="129"/>
      <c r="RWH165" s="129"/>
      <c r="RWI165" s="129"/>
      <c r="RWJ165" s="129"/>
      <c r="RWK165" s="129"/>
      <c r="RWL165" s="129"/>
      <c r="RWM165" s="129"/>
      <c r="RWN165" s="129"/>
      <c r="RWO165" s="129"/>
      <c r="RWP165" s="129"/>
      <c r="RWQ165" s="129"/>
      <c r="RWR165" s="129"/>
      <c r="RWS165" s="129"/>
      <c r="SFS165" s="129"/>
      <c r="SFT165" s="129"/>
      <c r="SGB165" s="129"/>
      <c r="SGC165" s="129"/>
      <c r="SGD165" s="129"/>
      <c r="SGE165" s="129"/>
      <c r="SGF165" s="129"/>
      <c r="SGG165" s="129"/>
      <c r="SGH165" s="129"/>
      <c r="SGI165" s="129"/>
      <c r="SGJ165" s="129"/>
      <c r="SGK165" s="129"/>
      <c r="SGL165" s="129"/>
      <c r="SGM165" s="129"/>
      <c r="SGN165" s="129"/>
      <c r="SGO165" s="129"/>
      <c r="SPO165" s="129"/>
      <c r="SPP165" s="129"/>
      <c r="SPX165" s="129"/>
      <c r="SPY165" s="129"/>
      <c r="SPZ165" s="129"/>
      <c r="SQA165" s="129"/>
      <c r="SQB165" s="129"/>
      <c r="SQC165" s="129"/>
      <c r="SQD165" s="129"/>
      <c r="SQE165" s="129"/>
      <c r="SQF165" s="129"/>
      <c r="SQG165" s="129"/>
      <c r="SQH165" s="129"/>
      <c r="SQI165" s="129"/>
      <c r="SQJ165" s="129"/>
      <c r="SQK165" s="129"/>
      <c r="SZK165" s="129"/>
      <c r="SZL165" s="129"/>
      <c r="SZT165" s="129"/>
      <c r="SZU165" s="129"/>
      <c r="SZV165" s="129"/>
      <c r="SZW165" s="129"/>
      <c r="SZX165" s="129"/>
      <c r="SZY165" s="129"/>
      <c r="SZZ165" s="129"/>
      <c r="TAA165" s="129"/>
      <c r="TAB165" s="129"/>
      <c r="TAC165" s="129"/>
      <c r="TAD165" s="129"/>
      <c r="TAE165" s="129"/>
      <c r="TAF165" s="129"/>
      <c r="TAG165" s="129"/>
      <c r="TJG165" s="129"/>
      <c r="TJH165" s="129"/>
      <c r="TJP165" s="129"/>
      <c r="TJQ165" s="129"/>
      <c r="TJR165" s="129"/>
      <c r="TJS165" s="129"/>
      <c r="TJT165" s="129"/>
      <c r="TJU165" s="129"/>
      <c r="TJV165" s="129"/>
      <c r="TJW165" s="129"/>
      <c r="TJX165" s="129"/>
      <c r="TJY165" s="129"/>
      <c r="TJZ165" s="129"/>
      <c r="TKA165" s="129"/>
      <c r="TKB165" s="129"/>
      <c r="TKC165" s="129"/>
      <c r="TTC165" s="129"/>
      <c r="TTD165" s="129"/>
      <c r="TTL165" s="129"/>
      <c r="TTM165" s="129"/>
      <c r="TTN165" s="129"/>
      <c r="TTO165" s="129"/>
      <c r="TTP165" s="129"/>
      <c r="TTQ165" s="129"/>
      <c r="TTR165" s="129"/>
      <c r="TTS165" s="129"/>
      <c r="TTT165" s="129"/>
      <c r="TTU165" s="129"/>
      <c r="TTV165" s="129"/>
      <c r="TTW165" s="129"/>
      <c r="TTX165" s="129"/>
      <c r="TTY165" s="129"/>
      <c r="UCY165" s="129"/>
      <c r="UCZ165" s="129"/>
      <c r="UDH165" s="129"/>
      <c r="UDI165" s="129"/>
      <c r="UDJ165" s="129"/>
      <c r="UDK165" s="129"/>
      <c r="UDL165" s="129"/>
      <c r="UDM165" s="129"/>
      <c r="UDN165" s="129"/>
      <c r="UDO165" s="129"/>
      <c r="UDP165" s="129"/>
      <c r="UDQ165" s="129"/>
      <c r="UDR165" s="129"/>
      <c r="UDS165" s="129"/>
      <c r="UDT165" s="129"/>
      <c r="UDU165" s="129"/>
      <c r="UMU165" s="129"/>
      <c r="UMV165" s="129"/>
      <c r="UND165" s="129"/>
      <c r="UNE165" s="129"/>
      <c r="UNF165" s="129"/>
      <c r="UNG165" s="129"/>
      <c r="UNH165" s="129"/>
      <c r="UNI165" s="129"/>
      <c r="UNJ165" s="129"/>
      <c r="UNK165" s="129"/>
      <c r="UNL165" s="129"/>
      <c r="UNM165" s="129"/>
      <c r="UNN165" s="129"/>
      <c r="UNO165" s="129"/>
      <c r="UNP165" s="129"/>
      <c r="UNQ165" s="129"/>
      <c r="UWQ165" s="129"/>
      <c r="UWR165" s="129"/>
      <c r="UWZ165" s="129"/>
      <c r="UXA165" s="129"/>
      <c r="UXB165" s="129"/>
      <c r="UXC165" s="129"/>
      <c r="UXD165" s="129"/>
      <c r="UXE165" s="129"/>
      <c r="UXF165" s="129"/>
      <c r="UXG165" s="129"/>
      <c r="UXH165" s="129"/>
      <c r="UXI165" s="129"/>
      <c r="UXJ165" s="129"/>
      <c r="UXK165" s="129"/>
      <c r="UXL165" s="129"/>
      <c r="UXM165" s="129"/>
      <c r="VGM165" s="129"/>
      <c r="VGN165" s="129"/>
      <c r="VGV165" s="129"/>
      <c r="VGW165" s="129"/>
      <c r="VGX165" s="129"/>
      <c r="VGY165" s="129"/>
      <c r="VGZ165" s="129"/>
      <c r="VHA165" s="129"/>
      <c r="VHB165" s="129"/>
      <c r="VHC165" s="129"/>
      <c r="VHD165" s="129"/>
      <c r="VHE165" s="129"/>
      <c r="VHF165" s="129"/>
      <c r="VHG165" s="129"/>
      <c r="VHH165" s="129"/>
      <c r="VHI165" s="129"/>
      <c r="VQI165" s="129"/>
      <c r="VQJ165" s="129"/>
      <c r="VQR165" s="129"/>
      <c r="VQS165" s="129"/>
      <c r="VQT165" s="129"/>
      <c r="VQU165" s="129"/>
      <c r="VQV165" s="129"/>
      <c r="VQW165" s="129"/>
      <c r="VQX165" s="129"/>
      <c r="VQY165" s="129"/>
      <c r="VQZ165" s="129"/>
      <c r="VRA165" s="129"/>
      <c r="VRB165" s="129"/>
      <c r="VRC165" s="129"/>
      <c r="VRD165" s="129"/>
      <c r="VRE165" s="129"/>
      <c r="WAE165" s="129"/>
      <c r="WAF165" s="129"/>
      <c r="WAN165" s="129"/>
      <c r="WAO165" s="129"/>
      <c r="WAP165" s="129"/>
      <c r="WAQ165" s="129"/>
      <c r="WAR165" s="129"/>
      <c r="WAS165" s="129"/>
      <c r="WAT165" s="129"/>
      <c r="WAU165" s="129"/>
      <c r="WAV165" s="129"/>
      <c r="WAW165" s="129"/>
      <c r="WAX165" s="129"/>
      <c r="WAY165" s="129"/>
      <c r="WAZ165" s="129"/>
      <c r="WBA165" s="129"/>
      <c r="WKA165" s="129"/>
      <c r="WKB165" s="129"/>
      <c r="WKJ165" s="129"/>
      <c r="WKK165" s="129"/>
      <c r="WKL165" s="129"/>
      <c r="WKM165" s="129"/>
      <c r="WKN165" s="129"/>
      <c r="WKO165" s="129"/>
      <c r="WKP165" s="129"/>
      <c r="WKQ165" s="129"/>
      <c r="WKR165" s="129"/>
      <c r="WKS165" s="129"/>
      <c r="WKT165" s="129"/>
      <c r="WKU165" s="129"/>
      <c r="WKV165" s="129"/>
      <c r="WKW165" s="129"/>
      <c r="WTW165" s="129"/>
      <c r="WTX165" s="129"/>
      <c r="WUF165" s="129"/>
      <c r="WUG165" s="129"/>
      <c r="WUH165" s="129"/>
      <c r="WUI165" s="129"/>
      <c r="WUJ165" s="129"/>
      <c r="WUK165" s="129"/>
      <c r="WUL165" s="129"/>
      <c r="WUM165" s="129"/>
      <c r="WUN165" s="129"/>
      <c r="WUO165" s="129"/>
      <c r="WUP165" s="129"/>
      <c r="WUQ165" s="129"/>
      <c r="WUR165" s="129"/>
      <c r="WUS165" s="129"/>
    </row>
    <row r="166" spans="1:1009 1243:2033 2267:3057 3291:4081 4315:5105 5339:6129 6363:7153 7387:8177 8411:9201 9435:10225 10459:11249 11483:12273 12507:13297 13531:14321 14555:15345 15579:16113" s="120" customFormat="1" ht="31.5" outlineLevel="1">
      <c r="A166" s="240"/>
      <c r="B166" s="241" t="s">
        <v>468</v>
      </c>
      <c r="C166" s="270"/>
      <c r="D166" s="258">
        <v>994.68600000000004</v>
      </c>
      <c r="E166" s="257">
        <v>893.21400000000006</v>
      </c>
      <c r="F166" s="258">
        <v>101.47199999999999</v>
      </c>
      <c r="G166" s="245">
        <v>0</v>
      </c>
      <c r="H166" s="229">
        <f t="shared" si="7"/>
        <v>0</v>
      </c>
      <c r="I166" s="247"/>
      <c r="J166" s="298"/>
      <c r="K166" s="298"/>
      <c r="L166" s="298"/>
      <c r="M166" s="297">
        <v>820</v>
      </c>
      <c r="HK166" s="129"/>
      <c r="HL166" s="129"/>
      <c r="HT166" s="129"/>
      <c r="HU166" s="129"/>
      <c r="HV166" s="129"/>
      <c r="HW166" s="129"/>
      <c r="HX166" s="129"/>
      <c r="HY166" s="129"/>
      <c r="HZ166" s="129"/>
      <c r="IA166" s="129"/>
      <c r="IB166" s="129"/>
      <c r="IC166" s="129"/>
      <c r="ID166" s="129"/>
      <c r="IE166" s="129"/>
      <c r="IF166" s="129"/>
      <c r="IG166" s="129"/>
      <c r="RG166" s="129"/>
      <c r="RH166" s="129"/>
      <c r="RP166" s="129"/>
      <c r="RQ166" s="129"/>
      <c r="RR166" s="129"/>
      <c r="RS166" s="129"/>
      <c r="RT166" s="129"/>
      <c r="RU166" s="129"/>
      <c r="RV166" s="129"/>
      <c r="RW166" s="129"/>
      <c r="RX166" s="129"/>
      <c r="RY166" s="129"/>
      <c r="RZ166" s="129"/>
      <c r="SA166" s="129"/>
      <c r="SB166" s="129"/>
      <c r="SC166" s="129"/>
      <c r="ABC166" s="129"/>
      <c r="ABD166" s="129"/>
      <c r="ABL166" s="129"/>
      <c r="ABM166" s="129"/>
      <c r="ABN166" s="129"/>
      <c r="ABO166" s="129"/>
      <c r="ABP166" s="129"/>
      <c r="ABQ166" s="129"/>
      <c r="ABR166" s="129"/>
      <c r="ABS166" s="129"/>
      <c r="ABT166" s="129"/>
      <c r="ABU166" s="129"/>
      <c r="ABV166" s="129"/>
      <c r="ABW166" s="129"/>
      <c r="ABX166" s="129"/>
      <c r="ABY166" s="129"/>
      <c r="AKY166" s="129"/>
      <c r="AKZ166" s="129"/>
      <c r="ALH166" s="129"/>
      <c r="ALI166" s="129"/>
      <c r="ALJ166" s="129"/>
      <c r="ALK166" s="129"/>
      <c r="ALL166" s="129"/>
      <c r="ALM166" s="129"/>
      <c r="ALN166" s="129"/>
      <c r="ALO166" s="129"/>
      <c r="ALP166" s="129"/>
      <c r="ALQ166" s="129"/>
      <c r="ALR166" s="129"/>
      <c r="ALS166" s="129"/>
      <c r="ALT166" s="129"/>
      <c r="ALU166" s="129"/>
      <c r="AUU166" s="129"/>
      <c r="AUV166" s="129"/>
      <c r="AVD166" s="129"/>
      <c r="AVE166" s="129"/>
      <c r="AVF166" s="129"/>
      <c r="AVG166" s="129"/>
      <c r="AVH166" s="129"/>
      <c r="AVI166" s="129"/>
      <c r="AVJ166" s="129"/>
      <c r="AVK166" s="129"/>
      <c r="AVL166" s="129"/>
      <c r="AVM166" s="129"/>
      <c r="AVN166" s="129"/>
      <c r="AVO166" s="129"/>
      <c r="AVP166" s="129"/>
      <c r="AVQ166" s="129"/>
      <c r="BEQ166" s="129"/>
      <c r="BER166" s="129"/>
      <c r="BEZ166" s="129"/>
      <c r="BFA166" s="129"/>
      <c r="BFB166" s="129"/>
      <c r="BFC166" s="129"/>
      <c r="BFD166" s="129"/>
      <c r="BFE166" s="129"/>
      <c r="BFF166" s="129"/>
      <c r="BFG166" s="129"/>
      <c r="BFH166" s="129"/>
      <c r="BFI166" s="129"/>
      <c r="BFJ166" s="129"/>
      <c r="BFK166" s="129"/>
      <c r="BFL166" s="129"/>
      <c r="BFM166" s="129"/>
      <c r="BOM166" s="129"/>
      <c r="BON166" s="129"/>
      <c r="BOV166" s="129"/>
      <c r="BOW166" s="129"/>
      <c r="BOX166" s="129"/>
      <c r="BOY166" s="129"/>
      <c r="BOZ166" s="129"/>
      <c r="BPA166" s="129"/>
      <c r="BPB166" s="129"/>
      <c r="BPC166" s="129"/>
      <c r="BPD166" s="129"/>
      <c r="BPE166" s="129"/>
      <c r="BPF166" s="129"/>
      <c r="BPG166" s="129"/>
      <c r="BPH166" s="129"/>
      <c r="BPI166" s="129"/>
      <c r="BYI166" s="129"/>
      <c r="BYJ166" s="129"/>
      <c r="BYR166" s="129"/>
      <c r="BYS166" s="129"/>
      <c r="BYT166" s="129"/>
      <c r="BYU166" s="129"/>
      <c r="BYV166" s="129"/>
      <c r="BYW166" s="129"/>
      <c r="BYX166" s="129"/>
      <c r="BYY166" s="129"/>
      <c r="BYZ166" s="129"/>
      <c r="BZA166" s="129"/>
      <c r="BZB166" s="129"/>
      <c r="BZC166" s="129"/>
      <c r="BZD166" s="129"/>
      <c r="BZE166" s="129"/>
      <c r="CIE166" s="129"/>
      <c r="CIF166" s="129"/>
      <c r="CIN166" s="129"/>
      <c r="CIO166" s="129"/>
      <c r="CIP166" s="129"/>
      <c r="CIQ166" s="129"/>
      <c r="CIR166" s="129"/>
      <c r="CIS166" s="129"/>
      <c r="CIT166" s="129"/>
      <c r="CIU166" s="129"/>
      <c r="CIV166" s="129"/>
      <c r="CIW166" s="129"/>
      <c r="CIX166" s="129"/>
      <c r="CIY166" s="129"/>
      <c r="CIZ166" s="129"/>
      <c r="CJA166" s="129"/>
      <c r="CSA166" s="129"/>
      <c r="CSB166" s="129"/>
      <c r="CSJ166" s="129"/>
      <c r="CSK166" s="129"/>
      <c r="CSL166" s="129"/>
      <c r="CSM166" s="129"/>
      <c r="CSN166" s="129"/>
      <c r="CSO166" s="129"/>
      <c r="CSP166" s="129"/>
      <c r="CSQ166" s="129"/>
      <c r="CSR166" s="129"/>
      <c r="CSS166" s="129"/>
      <c r="CST166" s="129"/>
      <c r="CSU166" s="129"/>
      <c r="CSV166" s="129"/>
      <c r="CSW166" s="129"/>
      <c r="DBW166" s="129"/>
      <c r="DBX166" s="129"/>
      <c r="DCF166" s="129"/>
      <c r="DCG166" s="129"/>
      <c r="DCH166" s="129"/>
      <c r="DCI166" s="129"/>
      <c r="DCJ166" s="129"/>
      <c r="DCK166" s="129"/>
      <c r="DCL166" s="129"/>
      <c r="DCM166" s="129"/>
      <c r="DCN166" s="129"/>
      <c r="DCO166" s="129"/>
      <c r="DCP166" s="129"/>
      <c r="DCQ166" s="129"/>
      <c r="DCR166" s="129"/>
      <c r="DCS166" s="129"/>
      <c r="DLS166" s="129"/>
      <c r="DLT166" s="129"/>
      <c r="DMB166" s="129"/>
      <c r="DMC166" s="129"/>
      <c r="DMD166" s="129"/>
      <c r="DME166" s="129"/>
      <c r="DMF166" s="129"/>
      <c r="DMG166" s="129"/>
      <c r="DMH166" s="129"/>
      <c r="DMI166" s="129"/>
      <c r="DMJ166" s="129"/>
      <c r="DMK166" s="129"/>
      <c r="DML166" s="129"/>
      <c r="DMM166" s="129"/>
      <c r="DMN166" s="129"/>
      <c r="DMO166" s="129"/>
      <c r="DVO166" s="129"/>
      <c r="DVP166" s="129"/>
      <c r="DVX166" s="129"/>
      <c r="DVY166" s="129"/>
      <c r="DVZ166" s="129"/>
      <c r="DWA166" s="129"/>
      <c r="DWB166" s="129"/>
      <c r="DWC166" s="129"/>
      <c r="DWD166" s="129"/>
      <c r="DWE166" s="129"/>
      <c r="DWF166" s="129"/>
      <c r="DWG166" s="129"/>
      <c r="DWH166" s="129"/>
      <c r="DWI166" s="129"/>
      <c r="DWJ166" s="129"/>
      <c r="DWK166" s="129"/>
      <c r="EFK166" s="129"/>
      <c r="EFL166" s="129"/>
      <c r="EFT166" s="129"/>
      <c r="EFU166" s="129"/>
      <c r="EFV166" s="129"/>
      <c r="EFW166" s="129"/>
      <c r="EFX166" s="129"/>
      <c r="EFY166" s="129"/>
      <c r="EFZ166" s="129"/>
      <c r="EGA166" s="129"/>
      <c r="EGB166" s="129"/>
      <c r="EGC166" s="129"/>
      <c r="EGD166" s="129"/>
      <c r="EGE166" s="129"/>
      <c r="EGF166" s="129"/>
      <c r="EGG166" s="129"/>
      <c r="EPG166" s="129"/>
      <c r="EPH166" s="129"/>
      <c r="EPP166" s="129"/>
      <c r="EPQ166" s="129"/>
      <c r="EPR166" s="129"/>
      <c r="EPS166" s="129"/>
      <c r="EPT166" s="129"/>
      <c r="EPU166" s="129"/>
      <c r="EPV166" s="129"/>
      <c r="EPW166" s="129"/>
      <c r="EPX166" s="129"/>
      <c r="EPY166" s="129"/>
      <c r="EPZ166" s="129"/>
      <c r="EQA166" s="129"/>
      <c r="EQB166" s="129"/>
      <c r="EQC166" s="129"/>
      <c r="EZC166" s="129"/>
      <c r="EZD166" s="129"/>
      <c r="EZL166" s="129"/>
      <c r="EZM166" s="129"/>
      <c r="EZN166" s="129"/>
      <c r="EZO166" s="129"/>
      <c r="EZP166" s="129"/>
      <c r="EZQ166" s="129"/>
      <c r="EZR166" s="129"/>
      <c r="EZS166" s="129"/>
      <c r="EZT166" s="129"/>
      <c r="EZU166" s="129"/>
      <c r="EZV166" s="129"/>
      <c r="EZW166" s="129"/>
      <c r="EZX166" s="129"/>
      <c r="EZY166" s="129"/>
      <c r="FIY166" s="129"/>
      <c r="FIZ166" s="129"/>
      <c r="FJH166" s="129"/>
      <c r="FJI166" s="129"/>
      <c r="FJJ166" s="129"/>
      <c r="FJK166" s="129"/>
      <c r="FJL166" s="129"/>
      <c r="FJM166" s="129"/>
      <c r="FJN166" s="129"/>
      <c r="FJO166" s="129"/>
      <c r="FJP166" s="129"/>
      <c r="FJQ166" s="129"/>
      <c r="FJR166" s="129"/>
      <c r="FJS166" s="129"/>
      <c r="FJT166" s="129"/>
      <c r="FJU166" s="129"/>
      <c r="FSU166" s="129"/>
      <c r="FSV166" s="129"/>
      <c r="FTD166" s="129"/>
      <c r="FTE166" s="129"/>
      <c r="FTF166" s="129"/>
      <c r="FTG166" s="129"/>
      <c r="FTH166" s="129"/>
      <c r="FTI166" s="129"/>
      <c r="FTJ166" s="129"/>
      <c r="FTK166" s="129"/>
      <c r="FTL166" s="129"/>
      <c r="FTM166" s="129"/>
      <c r="FTN166" s="129"/>
      <c r="FTO166" s="129"/>
      <c r="FTP166" s="129"/>
      <c r="FTQ166" s="129"/>
      <c r="GCQ166" s="129"/>
      <c r="GCR166" s="129"/>
      <c r="GCZ166" s="129"/>
      <c r="GDA166" s="129"/>
      <c r="GDB166" s="129"/>
      <c r="GDC166" s="129"/>
      <c r="GDD166" s="129"/>
      <c r="GDE166" s="129"/>
      <c r="GDF166" s="129"/>
      <c r="GDG166" s="129"/>
      <c r="GDH166" s="129"/>
      <c r="GDI166" s="129"/>
      <c r="GDJ166" s="129"/>
      <c r="GDK166" s="129"/>
      <c r="GDL166" s="129"/>
      <c r="GDM166" s="129"/>
      <c r="GMM166" s="129"/>
      <c r="GMN166" s="129"/>
      <c r="GMV166" s="129"/>
      <c r="GMW166" s="129"/>
      <c r="GMX166" s="129"/>
      <c r="GMY166" s="129"/>
      <c r="GMZ166" s="129"/>
      <c r="GNA166" s="129"/>
      <c r="GNB166" s="129"/>
      <c r="GNC166" s="129"/>
      <c r="GND166" s="129"/>
      <c r="GNE166" s="129"/>
      <c r="GNF166" s="129"/>
      <c r="GNG166" s="129"/>
      <c r="GNH166" s="129"/>
      <c r="GNI166" s="129"/>
      <c r="GWI166" s="129"/>
      <c r="GWJ166" s="129"/>
      <c r="GWR166" s="129"/>
      <c r="GWS166" s="129"/>
      <c r="GWT166" s="129"/>
      <c r="GWU166" s="129"/>
      <c r="GWV166" s="129"/>
      <c r="GWW166" s="129"/>
      <c r="GWX166" s="129"/>
      <c r="GWY166" s="129"/>
      <c r="GWZ166" s="129"/>
      <c r="GXA166" s="129"/>
      <c r="GXB166" s="129"/>
      <c r="GXC166" s="129"/>
      <c r="GXD166" s="129"/>
      <c r="GXE166" s="129"/>
      <c r="HGE166" s="129"/>
      <c r="HGF166" s="129"/>
      <c r="HGN166" s="129"/>
      <c r="HGO166" s="129"/>
      <c r="HGP166" s="129"/>
      <c r="HGQ166" s="129"/>
      <c r="HGR166" s="129"/>
      <c r="HGS166" s="129"/>
      <c r="HGT166" s="129"/>
      <c r="HGU166" s="129"/>
      <c r="HGV166" s="129"/>
      <c r="HGW166" s="129"/>
      <c r="HGX166" s="129"/>
      <c r="HGY166" s="129"/>
      <c r="HGZ166" s="129"/>
      <c r="HHA166" s="129"/>
      <c r="HQA166" s="129"/>
      <c r="HQB166" s="129"/>
      <c r="HQJ166" s="129"/>
      <c r="HQK166" s="129"/>
      <c r="HQL166" s="129"/>
      <c r="HQM166" s="129"/>
      <c r="HQN166" s="129"/>
      <c r="HQO166" s="129"/>
      <c r="HQP166" s="129"/>
      <c r="HQQ166" s="129"/>
      <c r="HQR166" s="129"/>
      <c r="HQS166" s="129"/>
      <c r="HQT166" s="129"/>
      <c r="HQU166" s="129"/>
      <c r="HQV166" s="129"/>
      <c r="HQW166" s="129"/>
      <c r="HZW166" s="129"/>
      <c r="HZX166" s="129"/>
      <c r="IAF166" s="129"/>
      <c r="IAG166" s="129"/>
      <c r="IAH166" s="129"/>
      <c r="IAI166" s="129"/>
      <c r="IAJ166" s="129"/>
      <c r="IAK166" s="129"/>
      <c r="IAL166" s="129"/>
      <c r="IAM166" s="129"/>
      <c r="IAN166" s="129"/>
      <c r="IAO166" s="129"/>
      <c r="IAP166" s="129"/>
      <c r="IAQ166" s="129"/>
      <c r="IAR166" s="129"/>
      <c r="IAS166" s="129"/>
      <c r="IJS166" s="129"/>
      <c r="IJT166" s="129"/>
      <c r="IKB166" s="129"/>
      <c r="IKC166" s="129"/>
      <c r="IKD166" s="129"/>
      <c r="IKE166" s="129"/>
      <c r="IKF166" s="129"/>
      <c r="IKG166" s="129"/>
      <c r="IKH166" s="129"/>
      <c r="IKI166" s="129"/>
      <c r="IKJ166" s="129"/>
      <c r="IKK166" s="129"/>
      <c r="IKL166" s="129"/>
      <c r="IKM166" s="129"/>
      <c r="IKN166" s="129"/>
      <c r="IKO166" s="129"/>
      <c r="ITO166" s="129"/>
      <c r="ITP166" s="129"/>
      <c r="ITX166" s="129"/>
      <c r="ITY166" s="129"/>
      <c r="ITZ166" s="129"/>
      <c r="IUA166" s="129"/>
      <c r="IUB166" s="129"/>
      <c r="IUC166" s="129"/>
      <c r="IUD166" s="129"/>
      <c r="IUE166" s="129"/>
      <c r="IUF166" s="129"/>
      <c r="IUG166" s="129"/>
      <c r="IUH166" s="129"/>
      <c r="IUI166" s="129"/>
      <c r="IUJ166" s="129"/>
      <c r="IUK166" s="129"/>
      <c r="JDK166" s="129"/>
      <c r="JDL166" s="129"/>
      <c r="JDT166" s="129"/>
      <c r="JDU166" s="129"/>
      <c r="JDV166" s="129"/>
      <c r="JDW166" s="129"/>
      <c r="JDX166" s="129"/>
      <c r="JDY166" s="129"/>
      <c r="JDZ166" s="129"/>
      <c r="JEA166" s="129"/>
      <c r="JEB166" s="129"/>
      <c r="JEC166" s="129"/>
      <c r="JED166" s="129"/>
      <c r="JEE166" s="129"/>
      <c r="JEF166" s="129"/>
      <c r="JEG166" s="129"/>
      <c r="JNG166" s="129"/>
      <c r="JNH166" s="129"/>
      <c r="JNP166" s="129"/>
      <c r="JNQ166" s="129"/>
      <c r="JNR166" s="129"/>
      <c r="JNS166" s="129"/>
      <c r="JNT166" s="129"/>
      <c r="JNU166" s="129"/>
      <c r="JNV166" s="129"/>
      <c r="JNW166" s="129"/>
      <c r="JNX166" s="129"/>
      <c r="JNY166" s="129"/>
      <c r="JNZ166" s="129"/>
      <c r="JOA166" s="129"/>
      <c r="JOB166" s="129"/>
      <c r="JOC166" s="129"/>
      <c r="JXC166" s="129"/>
      <c r="JXD166" s="129"/>
      <c r="JXL166" s="129"/>
      <c r="JXM166" s="129"/>
      <c r="JXN166" s="129"/>
      <c r="JXO166" s="129"/>
      <c r="JXP166" s="129"/>
      <c r="JXQ166" s="129"/>
      <c r="JXR166" s="129"/>
      <c r="JXS166" s="129"/>
      <c r="JXT166" s="129"/>
      <c r="JXU166" s="129"/>
      <c r="JXV166" s="129"/>
      <c r="JXW166" s="129"/>
      <c r="JXX166" s="129"/>
      <c r="JXY166" s="129"/>
      <c r="KGY166" s="129"/>
      <c r="KGZ166" s="129"/>
      <c r="KHH166" s="129"/>
      <c r="KHI166" s="129"/>
      <c r="KHJ166" s="129"/>
      <c r="KHK166" s="129"/>
      <c r="KHL166" s="129"/>
      <c r="KHM166" s="129"/>
      <c r="KHN166" s="129"/>
      <c r="KHO166" s="129"/>
      <c r="KHP166" s="129"/>
      <c r="KHQ166" s="129"/>
      <c r="KHR166" s="129"/>
      <c r="KHS166" s="129"/>
      <c r="KHT166" s="129"/>
      <c r="KHU166" s="129"/>
      <c r="KQU166" s="129"/>
      <c r="KQV166" s="129"/>
      <c r="KRD166" s="129"/>
      <c r="KRE166" s="129"/>
      <c r="KRF166" s="129"/>
      <c r="KRG166" s="129"/>
      <c r="KRH166" s="129"/>
      <c r="KRI166" s="129"/>
      <c r="KRJ166" s="129"/>
      <c r="KRK166" s="129"/>
      <c r="KRL166" s="129"/>
      <c r="KRM166" s="129"/>
      <c r="KRN166" s="129"/>
      <c r="KRO166" s="129"/>
      <c r="KRP166" s="129"/>
      <c r="KRQ166" s="129"/>
      <c r="LAQ166" s="129"/>
      <c r="LAR166" s="129"/>
      <c r="LAZ166" s="129"/>
      <c r="LBA166" s="129"/>
      <c r="LBB166" s="129"/>
      <c r="LBC166" s="129"/>
      <c r="LBD166" s="129"/>
      <c r="LBE166" s="129"/>
      <c r="LBF166" s="129"/>
      <c r="LBG166" s="129"/>
      <c r="LBH166" s="129"/>
      <c r="LBI166" s="129"/>
      <c r="LBJ166" s="129"/>
      <c r="LBK166" s="129"/>
      <c r="LBL166" s="129"/>
      <c r="LBM166" s="129"/>
      <c r="LKM166" s="129"/>
      <c r="LKN166" s="129"/>
      <c r="LKV166" s="129"/>
      <c r="LKW166" s="129"/>
      <c r="LKX166" s="129"/>
      <c r="LKY166" s="129"/>
      <c r="LKZ166" s="129"/>
      <c r="LLA166" s="129"/>
      <c r="LLB166" s="129"/>
      <c r="LLC166" s="129"/>
      <c r="LLD166" s="129"/>
      <c r="LLE166" s="129"/>
      <c r="LLF166" s="129"/>
      <c r="LLG166" s="129"/>
      <c r="LLH166" s="129"/>
      <c r="LLI166" s="129"/>
      <c r="LUI166" s="129"/>
      <c r="LUJ166" s="129"/>
      <c r="LUR166" s="129"/>
      <c r="LUS166" s="129"/>
      <c r="LUT166" s="129"/>
      <c r="LUU166" s="129"/>
      <c r="LUV166" s="129"/>
      <c r="LUW166" s="129"/>
      <c r="LUX166" s="129"/>
      <c r="LUY166" s="129"/>
      <c r="LUZ166" s="129"/>
      <c r="LVA166" s="129"/>
      <c r="LVB166" s="129"/>
      <c r="LVC166" s="129"/>
      <c r="LVD166" s="129"/>
      <c r="LVE166" s="129"/>
      <c r="MEE166" s="129"/>
      <c r="MEF166" s="129"/>
      <c r="MEN166" s="129"/>
      <c r="MEO166" s="129"/>
      <c r="MEP166" s="129"/>
      <c r="MEQ166" s="129"/>
      <c r="MER166" s="129"/>
      <c r="MES166" s="129"/>
      <c r="MET166" s="129"/>
      <c r="MEU166" s="129"/>
      <c r="MEV166" s="129"/>
      <c r="MEW166" s="129"/>
      <c r="MEX166" s="129"/>
      <c r="MEY166" s="129"/>
      <c r="MEZ166" s="129"/>
      <c r="MFA166" s="129"/>
      <c r="MOA166" s="129"/>
      <c r="MOB166" s="129"/>
      <c r="MOJ166" s="129"/>
      <c r="MOK166" s="129"/>
      <c r="MOL166" s="129"/>
      <c r="MOM166" s="129"/>
      <c r="MON166" s="129"/>
      <c r="MOO166" s="129"/>
      <c r="MOP166" s="129"/>
      <c r="MOQ166" s="129"/>
      <c r="MOR166" s="129"/>
      <c r="MOS166" s="129"/>
      <c r="MOT166" s="129"/>
      <c r="MOU166" s="129"/>
      <c r="MOV166" s="129"/>
      <c r="MOW166" s="129"/>
      <c r="MXW166" s="129"/>
      <c r="MXX166" s="129"/>
      <c r="MYF166" s="129"/>
      <c r="MYG166" s="129"/>
      <c r="MYH166" s="129"/>
      <c r="MYI166" s="129"/>
      <c r="MYJ166" s="129"/>
      <c r="MYK166" s="129"/>
      <c r="MYL166" s="129"/>
      <c r="MYM166" s="129"/>
      <c r="MYN166" s="129"/>
      <c r="MYO166" s="129"/>
      <c r="MYP166" s="129"/>
      <c r="MYQ166" s="129"/>
      <c r="MYR166" s="129"/>
      <c r="MYS166" s="129"/>
      <c r="NHS166" s="129"/>
      <c r="NHT166" s="129"/>
      <c r="NIB166" s="129"/>
      <c r="NIC166" s="129"/>
      <c r="NID166" s="129"/>
      <c r="NIE166" s="129"/>
      <c r="NIF166" s="129"/>
      <c r="NIG166" s="129"/>
      <c r="NIH166" s="129"/>
      <c r="NII166" s="129"/>
      <c r="NIJ166" s="129"/>
      <c r="NIK166" s="129"/>
      <c r="NIL166" s="129"/>
      <c r="NIM166" s="129"/>
      <c r="NIN166" s="129"/>
      <c r="NIO166" s="129"/>
      <c r="NRO166" s="129"/>
      <c r="NRP166" s="129"/>
      <c r="NRX166" s="129"/>
      <c r="NRY166" s="129"/>
      <c r="NRZ166" s="129"/>
      <c r="NSA166" s="129"/>
      <c r="NSB166" s="129"/>
      <c r="NSC166" s="129"/>
      <c r="NSD166" s="129"/>
      <c r="NSE166" s="129"/>
      <c r="NSF166" s="129"/>
      <c r="NSG166" s="129"/>
      <c r="NSH166" s="129"/>
      <c r="NSI166" s="129"/>
      <c r="NSJ166" s="129"/>
      <c r="NSK166" s="129"/>
      <c r="OBK166" s="129"/>
      <c r="OBL166" s="129"/>
      <c r="OBT166" s="129"/>
      <c r="OBU166" s="129"/>
      <c r="OBV166" s="129"/>
      <c r="OBW166" s="129"/>
      <c r="OBX166" s="129"/>
      <c r="OBY166" s="129"/>
      <c r="OBZ166" s="129"/>
      <c r="OCA166" s="129"/>
      <c r="OCB166" s="129"/>
      <c r="OCC166" s="129"/>
      <c r="OCD166" s="129"/>
      <c r="OCE166" s="129"/>
      <c r="OCF166" s="129"/>
      <c r="OCG166" s="129"/>
      <c r="OLG166" s="129"/>
      <c r="OLH166" s="129"/>
      <c r="OLP166" s="129"/>
      <c r="OLQ166" s="129"/>
      <c r="OLR166" s="129"/>
      <c r="OLS166" s="129"/>
      <c r="OLT166" s="129"/>
      <c r="OLU166" s="129"/>
      <c r="OLV166" s="129"/>
      <c r="OLW166" s="129"/>
      <c r="OLX166" s="129"/>
      <c r="OLY166" s="129"/>
      <c r="OLZ166" s="129"/>
      <c r="OMA166" s="129"/>
      <c r="OMB166" s="129"/>
      <c r="OMC166" s="129"/>
      <c r="OVC166" s="129"/>
      <c r="OVD166" s="129"/>
      <c r="OVL166" s="129"/>
      <c r="OVM166" s="129"/>
      <c r="OVN166" s="129"/>
      <c r="OVO166" s="129"/>
      <c r="OVP166" s="129"/>
      <c r="OVQ166" s="129"/>
      <c r="OVR166" s="129"/>
      <c r="OVS166" s="129"/>
      <c r="OVT166" s="129"/>
      <c r="OVU166" s="129"/>
      <c r="OVV166" s="129"/>
      <c r="OVW166" s="129"/>
      <c r="OVX166" s="129"/>
      <c r="OVY166" s="129"/>
      <c r="PEY166" s="129"/>
      <c r="PEZ166" s="129"/>
      <c r="PFH166" s="129"/>
      <c r="PFI166" s="129"/>
      <c r="PFJ166" s="129"/>
      <c r="PFK166" s="129"/>
      <c r="PFL166" s="129"/>
      <c r="PFM166" s="129"/>
      <c r="PFN166" s="129"/>
      <c r="PFO166" s="129"/>
      <c r="PFP166" s="129"/>
      <c r="PFQ166" s="129"/>
      <c r="PFR166" s="129"/>
      <c r="PFS166" s="129"/>
      <c r="PFT166" s="129"/>
      <c r="PFU166" s="129"/>
      <c r="POU166" s="129"/>
      <c r="POV166" s="129"/>
      <c r="PPD166" s="129"/>
      <c r="PPE166" s="129"/>
      <c r="PPF166" s="129"/>
      <c r="PPG166" s="129"/>
      <c r="PPH166" s="129"/>
      <c r="PPI166" s="129"/>
      <c r="PPJ166" s="129"/>
      <c r="PPK166" s="129"/>
      <c r="PPL166" s="129"/>
      <c r="PPM166" s="129"/>
      <c r="PPN166" s="129"/>
      <c r="PPO166" s="129"/>
      <c r="PPP166" s="129"/>
      <c r="PPQ166" s="129"/>
      <c r="PYQ166" s="129"/>
      <c r="PYR166" s="129"/>
      <c r="PYZ166" s="129"/>
      <c r="PZA166" s="129"/>
      <c r="PZB166" s="129"/>
      <c r="PZC166" s="129"/>
      <c r="PZD166" s="129"/>
      <c r="PZE166" s="129"/>
      <c r="PZF166" s="129"/>
      <c r="PZG166" s="129"/>
      <c r="PZH166" s="129"/>
      <c r="PZI166" s="129"/>
      <c r="PZJ166" s="129"/>
      <c r="PZK166" s="129"/>
      <c r="PZL166" s="129"/>
      <c r="PZM166" s="129"/>
      <c r="QIM166" s="129"/>
      <c r="QIN166" s="129"/>
      <c r="QIV166" s="129"/>
      <c r="QIW166" s="129"/>
      <c r="QIX166" s="129"/>
      <c r="QIY166" s="129"/>
      <c r="QIZ166" s="129"/>
      <c r="QJA166" s="129"/>
      <c r="QJB166" s="129"/>
      <c r="QJC166" s="129"/>
      <c r="QJD166" s="129"/>
      <c r="QJE166" s="129"/>
      <c r="QJF166" s="129"/>
      <c r="QJG166" s="129"/>
      <c r="QJH166" s="129"/>
      <c r="QJI166" s="129"/>
      <c r="QSI166" s="129"/>
      <c r="QSJ166" s="129"/>
      <c r="QSR166" s="129"/>
      <c r="QSS166" s="129"/>
      <c r="QST166" s="129"/>
      <c r="QSU166" s="129"/>
      <c r="QSV166" s="129"/>
      <c r="QSW166" s="129"/>
      <c r="QSX166" s="129"/>
      <c r="QSY166" s="129"/>
      <c r="QSZ166" s="129"/>
      <c r="QTA166" s="129"/>
      <c r="QTB166" s="129"/>
      <c r="QTC166" s="129"/>
      <c r="QTD166" s="129"/>
      <c r="QTE166" s="129"/>
      <c r="RCE166" s="129"/>
      <c r="RCF166" s="129"/>
      <c r="RCN166" s="129"/>
      <c r="RCO166" s="129"/>
      <c r="RCP166" s="129"/>
      <c r="RCQ166" s="129"/>
      <c r="RCR166" s="129"/>
      <c r="RCS166" s="129"/>
      <c r="RCT166" s="129"/>
      <c r="RCU166" s="129"/>
      <c r="RCV166" s="129"/>
      <c r="RCW166" s="129"/>
      <c r="RCX166" s="129"/>
      <c r="RCY166" s="129"/>
      <c r="RCZ166" s="129"/>
      <c r="RDA166" s="129"/>
      <c r="RMA166" s="129"/>
      <c r="RMB166" s="129"/>
      <c r="RMJ166" s="129"/>
      <c r="RMK166" s="129"/>
      <c r="RML166" s="129"/>
      <c r="RMM166" s="129"/>
      <c r="RMN166" s="129"/>
      <c r="RMO166" s="129"/>
      <c r="RMP166" s="129"/>
      <c r="RMQ166" s="129"/>
      <c r="RMR166" s="129"/>
      <c r="RMS166" s="129"/>
      <c r="RMT166" s="129"/>
      <c r="RMU166" s="129"/>
      <c r="RMV166" s="129"/>
      <c r="RMW166" s="129"/>
      <c r="RVW166" s="129"/>
      <c r="RVX166" s="129"/>
      <c r="RWF166" s="129"/>
      <c r="RWG166" s="129"/>
      <c r="RWH166" s="129"/>
      <c r="RWI166" s="129"/>
      <c r="RWJ166" s="129"/>
      <c r="RWK166" s="129"/>
      <c r="RWL166" s="129"/>
      <c r="RWM166" s="129"/>
      <c r="RWN166" s="129"/>
      <c r="RWO166" s="129"/>
      <c r="RWP166" s="129"/>
      <c r="RWQ166" s="129"/>
      <c r="RWR166" s="129"/>
      <c r="RWS166" s="129"/>
      <c r="SFS166" s="129"/>
      <c r="SFT166" s="129"/>
      <c r="SGB166" s="129"/>
      <c r="SGC166" s="129"/>
      <c r="SGD166" s="129"/>
      <c r="SGE166" s="129"/>
      <c r="SGF166" s="129"/>
      <c r="SGG166" s="129"/>
      <c r="SGH166" s="129"/>
      <c r="SGI166" s="129"/>
      <c r="SGJ166" s="129"/>
      <c r="SGK166" s="129"/>
      <c r="SGL166" s="129"/>
      <c r="SGM166" s="129"/>
      <c r="SGN166" s="129"/>
      <c r="SGO166" s="129"/>
      <c r="SPO166" s="129"/>
      <c r="SPP166" s="129"/>
      <c r="SPX166" s="129"/>
      <c r="SPY166" s="129"/>
      <c r="SPZ166" s="129"/>
      <c r="SQA166" s="129"/>
      <c r="SQB166" s="129"/>
      <c r="SQC166" s="129"/>
      <c r="SQD166" s="129"/>
      <c r="SQE166" s="129"/>
      <c r="SQF166" s="129"/>
      <c r="SQG166" s="129"/>
      <c r="SQH166" s="129"/>
      <c r="SQI166" s="129"/>
      <c r="SQJ166" s="129"/>
      <c r="SQK166" s="129"/>
      <c r="SZK166" s="129"/>
      <c r="SZL166" s="129"/>
      <c r="SZT166" s="129"/>
      <c r="SZU166" s="129"/>
      <c r="SZV166" s="129"/>
      <c r="SZW166" s="129"/>
      <c r="SZX166" s="129"/>
      <c r="SZY166" s="129"/>
      <c r="SZZ166" s="129"/>
      <c r="TAA166" s="129"/>
      <c r="TAB166" s="129"/>
      <c r="TAC166" s="129"/>
      <c r="TAD166" s="129"/>
      <c r="TAE166" s="129"/>
      <c r="TAF166" s="129"/>
      <c r="TAG166" s="129"/>
      <c r="TJG166" s="129"/>
      <c r="TJH166" s="129"/>
      <c r="TJP166" s="129"/>
      <c r="TJQ166" s="129"/>
      <c r="TJR166" s="129"/>
      <c r="TJS166" s="129"/>
      <c r="TJT166" s="129"/>
      <c r="TJU166" s="129"/>
      <c r="TJV166" s="129"/>
      <c r="TJW166" s="129"/>
      <c r="TJX166" s="129"/>
      <c r="TJY166" s="129"/>
      <c r="TJZ166" s="129"/>
      <c r="TKA166" s="129"/>
      <c r="TKB166" s="129"/>
      <c r="TKC166" s="129"/>
      <c r="TTC166" s="129"/>
      <c r="TTD166" s="129"/>
      <c r="TTL166" s="129"/>
      <c r="TTM166" s="129"/>
      <c r="TTN166" s="129"/>
      <c r="TTO166" s="129"/>
      <c r="TTP166" s="129"/>
      <c r="TTQ166" s="129"/>
      <c r="TTR166" s="129"/>
      <c r="TTS166" s="129"/>
      <c r="TTT166" s="129"/>
      <c r="TTU166" s="129"/>
      <c r="TTV166" s="129"/>
      <c r="TTW166" s="129"/>
      <c r="TTX166" s="129"/>
      <c r="TTY166" s="129"/>
      <c r="UCY166" s="129"/>
      <c r="UCZ166" s="129"/>
      <c r="UDH166" s="129"/>
      <c r="UDI166" s="129"/>
      <c r="UDJ166" s="129"/>
      <c r="UDK166" s="129"/>
      <c r="UDL166" s="129"/>
      <c r="UDM166" s="129"/>
      <c r="UDN166" s="129"/>
      <c r="UDO166" s="129"/>
      <c r="UDP166" s="129"/>
      <c r="UDQ166" s="129"/>
      <c r="UDR166" s="129"/>
      <c r="UDS166" s="129"/>
      <c r="UDT166" s="129"/>
      <c r="UDU166" s="129"/>
      <c r="UMU166" s="129"/>
      <c r="UMV166" s="129"/>
      <c r="UND166" s="129"/>
      <c r="UNE166" s="129"/>
      <c r="UNF166" s="129"/>
      <c r="UNG166" s="129"/>
      <c r="UNH166" s="129"/>
      <c r="UNI166" s="129"/>
      <c r="UNJ166" s="129"/>
      <c r="UNK166" s="129"/>
      <c r="UNL166" s="129"/>
      <c r="UNM166" s="129"/>
      <c r="UNN166" s="129"/>
      <c r="UNO166" s="129"/>
      <c r="UNP166" s="129"/>
      <c r="UNQ166" s="129"/>
      <c r="UWQ166" s="129"/>
      <c r="UWR166" s="129"/>
      <c r="UWZ166" s="129"/>
      <c r="UXA166" s="129"/>
      <c r="UXB166" s="129"/>
      <c r="UXC166" s="129"/>
      <c r="UXD166" s="129"/>
      <c r="UXE166" s="129"/>
      <c r="UXF166" s="129"/>
      <c r="UXG166" s="129"/>
      <c r="UXH166" s="129"/>
      <c r="UXI166" s="129"/>
      <c r="UXJ166" s="129"/>
      <c r="UXK166" s="129"/>
      <c r="UXL166" s="129"/>
      <c r="UXM166" s="129"/>
      <c r="VGM166" s="129"/>
      <c r="VGN166" s="129"/>
      <c r="VGV166" s="129"/>
      <c r="VGW166" s="129"/>
      <c r="VGX166" s="129"/>
      <c r="VGY166" s="129"/>
      <c r="VGZ166" s="129"/>
      <c r="VHA166" s="129"/>
      <c r="VHB166" s="129"/>
      <c r="VHC166" s="129"/>
      <c r="VHD166" s="129"/>
      <c r="VHE166" s="129"/>
      <c r="VHF166" s="129"/>
      <c r="VHG166" s="129"/>
      <c r="VHH166" s="129"/>
      <c r="VHI166" s="129"/>
      <c r="VQI166" s="129"/>
      <c r="VQJ166" s="129"/>
      <c r="VQR166" s="129"/>
      <c r="VQS166" s="129"/>
      <c r="VQT166" s="129"/>
      <c r="VQU166" s="129"/>
      <c r="VQV166" s="129"/>
      <c r="VQW166" s="129"/>
      <c r="VQX166" s="129"/>
      <c r="VQY166" s="129"/>
      <c r="VQZ166" s="129"/>
      <c r="VRA166" s="129"/>
      <c r="VRB166" s="129"/>
      <c r="VRC166" s="129"/>
      <c r="VRD166" s="129"/>
      <c r="VRE166" s="129"/>
      <c r="WAE166" s="129"/>
      <c r="WAF166" s="129"/>
      <c r="WAN166" s="129"/>
      <c r="WAO166" s="129"/>
      <c r="WAP166" s="129"/>
      <c r="WAQ166" s="129"/>
      <c r="WAR166" s="129"/>
      <c r="WAS166" s="129"/>
      <c r="WAT166" s="129"/>
      <c r="WAU166" s="129"/>
      <c r="WAV166" s="129"/>
      <c r="WAW166" s="129"/>
      <c r="WAX166" s="129"/>
      <c r="WAY166" s="129"/>
      <c r="WAZ166" s="129"/>
      <c r="WBA166" s="129"/>
      <c r="WKA166" s="129"/>
      <c r="WKB166" s="129"/>
      <c r="WKJ166" s="129"/>
      <c r="WKK166" s="129"/>
      <c r="WKL166" s="129"/>
      <c r="WKM166" s="129"/>
      <c r="WKN166" s="129"/>
      <c r="WKO166" s="129"/>
      <c r="WKP166" s="129"/>
      <c r="WKQ166" s="129"/>
      <c r="WKR166" s="129"/>
      <c r="WKS166" s="129"/>
      <c r="WKT166" s="129"/>
      <c r="WKU166" s="129"/>
      <c r="WKV166" s="129"/>
      <c r="WKW166" s="129"/>
      <c r="WTW166" s="129"/>
      <c r="WTX166" s="129"/>
      <c r="WUF166" s="129"/>
      <c r="WUG166" s="129"/>
      <c r="WUH166" s="129"/>
      <c r="WUI166" s="129"/>
      <c r="WUJ166" s="129"/>
      <c r="WUK166" s="129"/>
      <c r="WUL166" s="129"/>
      <c r="WUM166" s="129"/>
      <c r="WUN166" s="129"/>
      <c r="WUO166" s="129"/>
      <c r="WUP166" s="129"/>
      <c r="WUQ166" s="129"/>
      <c r="WUR166" s="129"/>
      <c r="WUS166" s="129"/>
    </row>
    <row r="167" spans="1:1009 1243:2033 2267:3057 3291:4081 4315:5105 5339:6129 6363:7153 7387:8177 8411:9201 9435:10225 10459:11249 11483:12273 12507:13297 13531:14321 14555:15345 15579:16113" s="120" customFormat="1" ht="47.25" outlineLevel="1">
      <c r="A167" s="240"/>
      <c r="B167" s="273" t="s">
        <v>428</v>
      </c>
      <c r="C167" s="270"/>
      <c r="D167" s="258">
        <v>86.457999999999998</v>
      </c>
      <c r="E167" s="257"/>
      <c r="F167" s="258">
        <v>86.457999999999998</v>
      </c>
      <c r="G167" s="245">
        <v>0</v>
      </c>
      <c r="H167" s="229">
        <f t="shared" si="7"/>
        <v>0</v>
      </c>
      <c r="I167" s="247"/>
      <c r="J167" s="298"/>
      <c r="K167" s="298"/>
      <c r="L167" s="298"/>
      <c r="M167" s="297">
        <v>820</v>
      </c>
      <c r="HK167" s="129"/>
      <c r="HL167" s="129"/>
      <c r="HT167" s="129"/>
      <c r="HU167" s="129"/>
      <c r="HV167" s="129"/>
      <c r="HW167" s="129"/>
      <c r="HX167" s="129"/>
      <c r="HY167" s="129"/>
      <c r="HZ167" s="129"/>
      <c r="IA167" s="129"/>
      <c r="IB167" s="129"/>
      <c r="IC167" s="129"/>
      <c r="ID167" s="129"/>
      <c r="IE167" s="129"/>
      <c r="IF167" s="129"/>
      <c r="IG167" s="129"/>
      <c r="RG167" s="129"/>
      <c r="RH167" s="129"/>
      <c r="RP167" s="129"/>
      <c r="RQ167" s="129"/>
      <c r="RR167" s="129"/>
      <c r="RS167" s="129"/>
      <c r="RT167" s="129"/>
      <c r="RU167" s="129"/>
      <c r="RV167" s="129"/>
      <c r="RW167" s="129"/>
      <c r="RX167" s="129"/>
      <c r="RY167" s="129"/>
      <c r="RZ167" s="129"/>
      <c r="SA167" s="129"/>
      <c r="SB167" s="129"/>
      <c r="SC167" s="129"/>
      <c r="ABC167" s="129"/>
      <c r="ABD167" s="129"/>
      <c r="ABL167" s="129"/>
      <c r="ABM167" s="129"/>
      <c r="ABN167" s="129"/>
      <c r="ABO167" s="129"/>
      <c r="ABP167" s="129"/>
      <c r="ABQ167" s="129"/>
      <c r="ABR167" s="129"/>
      <c r="ABS167" s="129"/>
      <c r="ABT167" s="129"/>
      <c r="ABU167" s="129"/>
      <c r="ABV167" s="129"/>
      <c r="ABW167" s="129"/>
      <c r="ABX167" s="129"/>
      <c r="ABY167" s="129"/>
      <c r="AKY167" s="129"/>
      <c r="AKZ167" s="129"/>
      <c r="ALH167" s="129"/>
      <c r="ALI167" s="129"/>
      <c r="ALJ167" s="129"/>
      <c r="ALK167" s="129"/>
      <c r="ALL167" s="129"/>
      <c r="ALM167" s="129"/>
      <c r="ALN167" s="129"/>
      <c r="ALO167" s="129"/>
      <c r="ALP167" s="129"/>
      <c r="ALQ167" s="129"/>
      <c r="ALR167" s="129"/>
      <c r="ALS167" s="129"/>
      <c r="ALT167" s="129"/>
      <c r="ALU167" s="129"/>
      <c r="AUU167" s="129"/>
      <c r="AUV167" s="129"/>
      <c r="AVD167" s="129"/>
      <c r="AVE167" s="129"/>
      <c r="AVF167" s="129"/>
      <c r="AVG167" s="129"/>
      <c r="AVH167" s="129"/>
      <c r="AVI167" s="129"/>
      <c r="AVJ167" s="129"/>
      <c r="AVK167" s="129"/>
      <c r="AVL167" s="129"/>
      <c r="AVM167" s="129"/>
      <c r="AVN167" s="129"/>
      <c r="AVO167" s="129"/>
      <c r="AVP167" s="129"/>
      <c r="AVQ167" s="129"/>
      <c r="BEQ167" s="129"/>
      <c r="BER167" s="129"/>
      <c r="BEZ167" s="129"/>
      <c r="BFA167" s="129"/>
      <c r="BFB167" s="129"/>
      <c r="BFC167" s="129"/>
      <c r="BFD167" s="129"/>
      <c r="BFE167" s="129"/>
      <c r="BFF167" s="129"/>
      <c r="BFG167" s="129"/>
      <c r="BFH167" s="129"/>
      <c r="BFI167" s="129"/>
      <c r="BFJ167" s="129"/>
      <c r="BFK167" s="129"/>
      <c r="BFL167" s="129"/>
      <c r="BFM167" s="129"/>
      <c r="BOM167" s="129"/>
      <c r="BON167" s="129"/>
      <c r="BOV167" s="129"/>
      <c r="BOW167" s="129"/>
      <c r="BOX167" s="129"/>
      <c r="BOY167" s="129"/>
      <c r="BOZ167" s="129"/>
      <c r="BPA167" s="129"/>
      <c r="BPB167" s="129"/>
      <c r="BPC167" s="129"/>
      <c r="BPD167" s="129"/>
      <c r="BPE167" s="129"/>
      <c r="BPF167" s="129"/>
      <c r="BPG167" s="129"/>
      <c r="BPH167" s="129"/>
      <c r="BPI167" s="129"/>
      <c r="BYI167" s="129"/>
      <c r="BYJ167" s="129"/>
      <c r="BYR167" s="129"/>
      <c r="BYS167" s="129"/>
      <c r="BYT167" s="129"/>
      <c r="BYU167" s="129"/>
      <c r="BYV167" s="129"/>
      <c r="BYW167" s="129"/>
      <c r="BYX167" s="129"/>
      <c r="BYY167" s="129"/>
      <c r="BYZ167" s="129"/>
      <c r="BZA167" s="129"/>
      <c r="BZB167" s="129"/>
      <c r="BZC167" s="129"/>
      <c r="BZD167" s="129"/>
      <c r="BZE167" s="129"/>
      <c r="CIE167" s="129"/>
      <c r="CIF167" s="129"/>
      <c r="CIN167" s="129"/>
      <c r="CIO167" s="129"/>
      <c r="CIP167" s="129"/>
      <c r="CIQ167" s="129"/>
      <c r="CIR167" s="129"/>
      <c r="CIS167" s="129"/>
      <c r="CIT167" s="129"/>
      <c r="CIU167" s="129"/>
      <c r="CIV167" s="129"/>
      <c r="CIW167" s="129"/>
      <c r="CIX167" s="129"/>
      <c r="CIY167" s="129"/>
      <c r="CIZ167" s="129"/>
      <c r="CJA167" s="129"/>
      <c r="CSA167" s="129"/>
      <c r="CSB167" s="129"/>
      <c r="CSJ167" s="129"/>
      <c r="CSK167" s="129"/>
      <c r="CSL167" s="129"/>
      <c r="CSM167" s="129"/>
      <c r="CSN167" s="129"/>
      <c r="CSO167" s="129"/>
      <c r="CSP167" s="129"/>
      <c r="CSQ167" s="129"/>
      <c r="CSR167" s="129"/>
      <c r="CSS167" s="129"/>
      <c r="CST167" s="129"/>
      <c r="CSU167" s="129"/>
      <c r="CSV167" s="129"/>
      <c r="CSW167" s="129"/>
      <c r="DBW167" s="129"/>
      <c r="DBX167" s="129"/>
      <c r="DCF167" s="129"/>
      <c r="DCG167" s="129"/>
      <c r="DCH167" s="129"/>
      <c r="DCI167" s="129"/>
      <c r="DCJ167" s="129"/>
      <c r="DCK167" s="129"/>
      <c r="DCL167" s="129"/>
      <c r="DCM167" s="129"/>
      <c r="DCN167" s="129"/>
      <c r="DCO167" s="129"/>
      <c r="DCP167" s="129"/>
      <c r="DCQ167" s="129"/>
      <c r="DCR167" s="129"/>
      <c r="DCS167" s="129"/>
      <c r="DLS167" s="129"/>
      <c r="DLT167" s="129"/>
      <c r="DMB167" s="129"/>
      <c r="DMC167" s="129"/>
      <c r="DMD167" s="129"/>
      <c r="DME167" s="129"/>
      <c r="DMF167" s="129"/>
      <c r="DMG167" s="129"/>
      <c r="DMH167" s="129"/>
      <c r="DMI167" s="129"/>
      <c r="DMJ167" s="129"/>
      <c r="DMK167" s="129"/>
      <c r="DML167" s="129"/>
      <c r="DMM167" s="129"/>
      <c r="DMN167" s="129"/>
      <c r="DMO167" s="129"/>
      <c r="DVO167" s="129"/>
      <c r="DVP167" s="129"/>
      <c r="DVX167" s="129"/>
      <c r="DVY167" s="129"/>
      <c r="DVZ167" s="129"/>
      <c r="DWA167" s="129"/>
      <c r="DWB167" s="129"/>
      <c r="DWC167" s="129"/>
      <c r="DWD167" s="129"/>
      <c r="DWE167" s="129"/>
      <c r="DWF167" s="129"/>
      <c r="DWG167" s="129"/>
      <c r="DWH167" s="129"/>
      <c r="DWI167" s="129"/>
      <c r="DWJ167" s="129"/>
      <c r="DWK167" s="129"/>
      <c r="EFK167" s="129"/>
      <c r="EFL167" s="129"/>
      <c r="EFT167" s="129"/>
      <c r="EFU167" s="129"/>
      <c r="EFV167" s="129"/>
      <c r="EFW167" s="129"/>
      <c r="EFX167" s="129"/>
      <c r="EFY167" s="129"/>
      <c r="EFZ167" s="129"/>
      <c r="EGA167" s="129"/>
      <c r="EGB167" s="129"/>
      <c r="EGC167" s="129"/>
      <c r="EGD167" s="129"/>
      <c r="EGE167" s="129"/>
      <c r="EGF167" s="129"/>
      <c r="EGG167" s="129"/>
      <c r="EPG167" s="129"/>
      <c r="EPH167" s="129"/>
      <c r="EPP167" s="129"/>
      <c r="EPQ167" s="129"/>
      <c r="EPR167" s="129"/>
      <c r="EPS167" s="129"/>
      <c r="EPT167" s="129"/>
      <c r="EPU167" s="129"/>
      <c r="EPV167" s="129"/>
      <c r="EPW167" s="129"/>
      <c r="EPX167" s="129"/>
      <c r="EPY167" s="129"/>
      <c r="EPZ167" s="129"/>
      <c r="EQA167" s="129"/>
      <c r="EQB167" s="129"/>
      <c r="EQC167" s="129"/>
      <c r="EZC167" s="129"/>
      <c r="EZD167" s="129"/>
      <c r="EZL167" s="129"/>
      <c r="EZM167" s="129"/>
      <c r="EZN167" s="129"/>
      <c r="EZO167" s="129"/>
      <c r="EZP167" s="129"/>
      <c r="EZQ167" s="129"/>
      <c r="EZR167" s="129"/>
      <c r="EZS167" s="129"/>
      <c r="EZT167" s="129"/>
      <c r="EZU167" s="129"/>
      <c r="EZV167" s="129"/>
      <c r="EZW167" s="129"/>
      <c r="EZX167" s="129"/>
      <c r="EZY167" s="129"/>
      <c r="FIY167" s="129"/>
      <c r="FIZ167" s="129"/>
      <c r="FJH167" s="129"/>
      <c r="FJI167" s="129"/>
      <c r="FJJ167" s="129"/>
      <c r="FJK167" s="129"/>
      <c r="FJL167" s="129"/>
      <c r="FJM167" s="129"/>
      <c r="FJN167" s="129"/>
      <c r="FJO167" s="129"/>
      <c r="FJP167" s="129"/>
      <c r="FJQ167" s="129"/>
      <c r="FJR167" s="129"/>
      <c r="FJS167" s="129"/>
      <c r="FJT167" s="129"/>
      <c r="FJU167" s="129"/>
      <c r="FSU167" s="129"/>
      <c r="FSV167" s="129"/>
      <c r="FTD167" s="129"/>
      <c r="FTE167" s="129"/>
      <c r="FTF167" s="129"/>
      <c r="FTG167" s="129"/>
      <c r="FTH167" s="129"/>
      <c r="FTI167" s="129"/>
      <c r="FTJ167" s="129"/>
      <c r="FTK167" s="129"/>
      <c r="FTL167" s="129"/>
      <c r="FTM167" s="129"/>
      <c r="FTN167" s="129"/>
      <c r="FTO167" s="129"/>
      <c r="FTP167" s="129"/>
      <c r="FTQ167" s="129"/>
      <c r="GCQ167" s="129"/>
      <c r="GCR167" s="129"/>
      <c r="GCZ167" s="129"/>
      <c r="GDA167" s="129"/>
      <c r="GDB167" s="129"/>
      <c r="GDC167" s="129"/>
      <c r="GDD167" s="129"/>
      <c r="GDE167" s="129"/>
      <c r="GDF167" s="129"/>
      <c r="GDG167" s="129"/>
      <c r="GDH167" s="129"/>
      <c r="GDI167" s="129"/>
      <c r="GDJ167" s="129"/>
      <c r="GDK167" s="129"/>
      <c r="GDL167" s="129"/>
      <c r="GDM167" s="129"/>
      <c r="GMM167" s="129"/>
      <c r="GMN167" s="129"/>
      <c r="GMV167" s="129"/>
      <c r="GMW167" s="129"/>
      <c r="GMX167" s="129"/>
      <c r="GMY167" s="129"/>
      <c r="GMZ167" s="129"/>
      <c r="GNA167" s="129"/>
      <c r="GNB167" s="129"/>
      <c r="GNC167" s="129"/>
      <c r="GND167" s="129"/>
      <c r="GNE167" s="129"/>
      <c r="GNF167" s="129"/>
      <c r="GNG167" s="129"/>
      <c r="GNH167" s="129"/>
      <c r="GNI167" s="129"/>
      <c r="GWI167" s="129"/>
      <c r="GWJ167" s="129"/>
      <c r="GWR167" s="129"/>
      <c r="GWS167" s="129"/>
      <c r="GWT167" s="129"/>
      <c r="GWU167" s="129"/>
      <c r="GWV167" s="129"/>
      <c r="GWW167" s="129"/>
      <c r="GWX167" s="129"/>
      <c r="GWY167" s="129"/>
      <c r="GWZ167" s="129"/>
      <c r="GXA167" s="129"/>
      <c r="GXB167" s="129"/>
      <c r="GXC167" s="129"/>
      <c r="GXD167" s="129"/>
      <c r="GXE167" s="129"/>
      <c r="HGE167" s="129"/>
      <c r="HGF167" s="129"/>
      <c r="HGN167" s="129"/>
      <c r="HGO167" s="129"/>
      <c r="HGP167" s="129"/>
      <c r="HGQ167" s="129"/>
      <c r="HGR167" s="129"/>
      <c r="HGS167" s="129"/>
      <c r="HGT167" s="129"/>
      <c r="HGU167" s="129"/>
      <c r="HGV167" s="129"/>
      <c r="HGW167" s="129"/>
      <c r="HGX167" s="129"/>
      <c r="HGY167" s="129"/>
      <c r="HGZ167" s="129"/>
      <c r="HHA167" s="129"/>
      <c r="HQA167" s="129"/>
      <c r="HQB167" s="129"/>
      <c r="HQJ167" s="129"/>
      <c r="HQK167" s="129"/>
      <c r="HQL167" s="129"/>
      <c r="HQM167" s="129"/>
      <c r="HQN167" s="129"/>
      <c r="HQO167" s="129"/>
      <c r="HQP167" s="129"/>
      <c r="HQQ167" s="129"/>
      <c r="HQR167" s="129"/>
      <c r="HQS167" s="129"/>
      <c r="HQT167" s="129"/>
      <c r="HQU167" s="129"/>
      <c r="HQV167" s="129"/>
      <c r="HQW167" s="129"/>
      <c r="HZW167" s="129"/>
      <c r="HZX167" s="129"/>
      <c r="IAF167" s="129"/>
      <c r="IAG167" s="129"/>
      <c r="IAH167" s="129"/>
      <c r="IAI167" s="129"/>
      <c r="IAJ167" s="129"/>
      <c r="IAK167" s="129"/>
      <c r="IAL167" s="129"/>
      <c r="IAM167" s="129"/>
      <c r="IAN167" s="129"/>
      <c r="IAO167" s="129"/>
      <c r="IAP167" s="129"/>
      <c r="IAQ167" s="129"/>
      <c r="IAR167" s="129"/>
      <c r="IAS167" s="129"/>
      <c r="IJS167" s="129"/>
      <c r="IJT167" s="129"/>
      <c r="IKB167" s="129"/>
      <c r="IKC167" s="129"/>
      <c r="IKD167" s="129"/>
      <c r="IKE167" s="129"/>
      <c r="IKF167" s="129"/>
      <c r="IKG167" s="129"/>
      <c r="IKH167" s="129"/>
      <c r="IKI167" s="129"/>
      <c r="IKJ167" s="129"/>
      <c r="IKK167" s="129"/>
      <c r="IKL167" s="129"/>
      <c r="IKM167" s="129"/>
      <c r="IKN167" s="129"/>
      <c r="IKO167" s="129"/>
      <c r="ITO167" s="129"/>
      <c r="ITP167" s="129"/>
      <c r="ITX167" s="129"/>
      <c r="ITY167" s="129"/>
      <c r="ITZ167" s="129"/>
      <c r="IUA167" s="129"/>
      <c r="IUB167" s="129"/>
      <c r="IUC167" s="129"/>
      <c r="IUD167" s="129"/>
      <c r="IUE167" s="129"/>
      <c r="IUF167" s="129"/>
      <c r="IUG167" s="129"/>
      <c r="IUH167" s="129"/>
      <c r="IUI167" s="129"/>
      <c r="IUJ167" s="129"/>
      <c r="IUK167" s="129"/>
      <c r="JDK167" s="129"/>
      <c r="JDL167" s="129"/>
      <c r="JDT167" s="129"/>
      <c r="JDU167" s="129"/>
      <c r="JDV167" s="129"/>
      <c r="JDW167" s="129"/>
      <c r="JDX167" s="129"/>
      <c r="JDY167" s="129"/>
      <c r="JDZ167" s="129"/>
      <c r="JEA167" s="129"/>
      <c r="JEB167" s="129"/>
      <c r="JEC167" s="129"/>
      <c r="JED167" s="129"/>
      <c r="JEE167" s="129"/>
      <c r="JEF167" s="129"/>
      <c r="JEG167" s="129"/>
      <c r="JNG167" s="129"/>
      <c r="JNH167" s="129"/>
      <c r="JNP167" s="129"/>
      <c r="JNQ167" s="129"/>
      <c r="JNR167" s="129"/>
      <c r="JNS167" s="129"/>
      <c r="JNT167" s="129"/>
      <c r="JNU167" s="129"/>
      <c r="JNV167" s="129"/>
      <c r="JNW167" s="129"/>
      <c r="JNX167" s="129"/>
      <c r="JNY167" s="129"/>
      <c r="JNZ167" s="129"/>
      <c r="JOA167" s="129"/>
      <c r="JOB167" s="129"/>
      <c r="JOC167" s="129"/>
      <c r="JXC167" s="129"/>
      <c r="JXD167" s="129"/>
      <c r="JXL167" s="129"/>
      <c r="JXM167" s="129"/>
      <c r="JXN167" s="129"/>
      <c r="JXO167" s="129"/>
      <c r="JXP167" s="129"/>
      <c r="JXQ167" s="129"/>
      <c r="JXR167" s="129"/>
      <c r="JXS167" s="129"/>
      <c r="JXT167" s="129"/>
      <c r="JXU167" s="129"/>
      <c r="JXV167" s="129"/>
      <c r="JXW167" s="129"/>
      <c r="JXX167" s="129"/>
      <c r="JXY167" s="129"/>
      <c r="KGY167" s="129"/>
      <c r="KGZ167" s="129"/>
      <c r="KHH167" s="129"/>
      <c r="KHI167" s="129"/>
      <c r="KHJ167" s="129"/>
      <c r="KHK167" s="129"/>
      <c r="KHL167" s="129"/>
      <c r="KHM167" s="129"/>
      <c r="KHN167" s="129"/>
      <c r="KHO167" s="129"/>
      <c r="KHP167" s="129"/>
      <c r="KHQ167" s="129"/>
      <c r="KHR167" s="129"/>
      <c r="KHS167" s="129"/>
      <c r="KHT167" s="129"/>
      <c r="KHU167" s="129"/>
      <c r="KQU167" s="129"/>
      <c r="KQV167" s="129"/>
      <c r="KRD167" s="129"/>
      <c r="KRE167" s="129"/>
      <c r="KRF167" s="129"/>
      <c r="KRG167" s="129"/>
      <c r="KRH167" s="129"/>
      <c r="KRI167" s="129"/>
      <c r="KRJ167" s="129"/>
      <c r="KRK167" s="129"/>
      <c r="KRL167" s="129"/>
      <c r="KRM167" s="129"/>
      <c r="KRN167" s="129"/>
      <c r="KRO167" s="129"/>
      <c r="KRP167" s="129"/>
      <c r="KRQ167" s="129"/>
      <c r="LAQ167" s="129"/>
      <c r="LAR167" s="129"/>
      <c r="LAZ167" s="129"/>
      <c r="LBA167" s="129"/>
      <c r="LBB167" s="129"/>
      <c r="LBC167" s="129"/>
      <c r="LBD167" s="129"/>
      <c r="LBE167" s="129"/>
      <c r="LBF167" s="129"/>
      <c r="LBG167" s="129"/>
      <c r="LBH167" s="129"/>
      <c r="LBI167" s="129"/>
      <c r="LBJ167" s="129"/>
      <c r="LBK167" s="129"/>
      <c r="LBL167" s="129"/>
      <c r="LBM167" s="129"/>
      <c r="LKM167" s="129"/>
      <c r="LKN167" s="129"/>
      <c r="LKV167" s="129"/>
      <c r="LKW167" s="129"/>
      <c r="LKX167" s="129"/>
      <c r="LKY167" s="129"/>
      <c r="LKZ167" s="129"/>
      <c r="LLA167" s="129"/>
      <c r="LLB167" s="129"/>
      <c r="LLC167" s="129"/>
      <c r="LLD167" s="129"/>
      <c r="LLE167" s="129"/>
      <c r="LLF167" s="129"/>
      <c r="LLG167" s="129"/>
      <c r="LLH167" s="129"/>
      <c r="LLI167" s="129"/>
      <c r="LUI167" s="129"/>
      <c r="LUJ167" s="129"/>
      <c r="LUR167" s="129"/>
      <c r="LUS167" s="129"/>
      <c r="LUT167" s="129"/>
      <c r="LUU167" s="129"/>
      <c r="LUV167" s="129"/>
      <c r="LUW167" s="129"/>
      <c r="LUX167" s="129"/>
      <c r="LUY167" s="129"/>
      <c r="LUZ167" s="129"/>
      <c r="LVA167" s="129"/>
      <c r="LVB167" s="129"/>
      <c r="LVC167" s="129"/>
      <c r="LVD167" s="129"/>
      <c r="LVE167" s="129"/>
      <c r="MEE167" s="129"/>
      <c r="MEF167" s="129"/>
      <c r="MEN167" s="129"/>
      <c r="MEO167" s="129"/>
      <c r="MEP167" s="129"/>
      <c r="MEQ167" s="129"/>
      <c r="MER167" s="129"/>
      <c r="MES167" s="129"/>
      <c r="MET167" s="129"/>
      <c r="MEU167" s="129"/>
      <c r="MEV167" s="129"/>
      <c r="MEW167" s="129"/>
      <c r="MEX167" s="129"/>
      <c r="MEY167" s="129"/>
      <c r="MEZ167" s="129"/>
      <c r="MFA167" s="129"/>
      <c r="MOA167" s="129"/>
      <c r="MOB167" s="129"/>
      <c r="MOJ167" s="129"/>
      <c r="MOK167" s="129"/>
      <c r="MOL167" s="129"/>
      <c r="MOM167" s="129"/>
      <c r="MON167" s="129"/>
      <c r="MOO167" s="129"/>
      <c r="MOP167" s="129"/>
      <c r="MOQ167" s="129"/>
      <c r="MOR167" s="129"/>
      <c r="MOS167" s="129"/>
      <c r="MOT167" s="129"/>
      <c r="MOU167" s="129"/>
      <c r="MOV167" s="129"/>
      <c r="MOW167" s="129"/>
      <c r="MXW167" s="129"/>
      <c r="MXX167" s="129"/>
      <c r="MYF167" s="129"/>
      <c r="MYG167" s="129"/>
      <c r="MYH167" s="129"/>
      <c r="MYI167" s="129"/>
      <c r="MYJ167" s="129"/>
      <c r="MYK167" s="129"/>
      <c r="MYL167" s="129"/>
      <c r="MYM167" s="129"/>
      <c r="MYN167" s="129"/>
      <c r="MYO167" s="129"/>
      <c r="MYP167" s="129"/>
      <c r="MYQ167" s="129"/>
      <c r="MYR167" s="129"/>
      <c r="MYS167" s="129"/>
      <c r="NHS167" s="129"/>
      <c r="NHT167" s="129"/>
      <c r="NIB167" s="129"/>
      <c r="NIC167" s="129"/>
      <c r="NID167" s="129"/>
      <c r="NIE167" s="129"/>
      <c r="NIF167" s="129"/>
      <c r="NIG167" s="129"/>
      <c r="NIH167" s="129"/>
      <c r="NII167" s="129"/>
      <c r="NIJ167" s="129"/>
      <c r="NIK167" s="129"/>
      <c r="NIL167" s="129"/>
      <c r="NIM167" s="129"/>
      <c r="NIN167" s="129"/>
      <c r="NIO167" s="129"/>
      <c r="NRO167" s="129"/>
      <c r="NRP167" s="129"/>
      <c r="NRX167" s="129"/>
      <c r="NRY167" s="129"/>
      <c r="NRZ167" s="129"/>
      <c r="NSA167" s="129"/>
      <c r="NSB167" s="129"/>
      <c r="NSC167" s="129"/>
      <c r="NSD167" s="129"/>
      <c r="NSE167" s="129"/>
      <c r="NSF167" s="129"/>
      <c r="NSG167" s="129"/>
      <c r="NSH167" s="129"/>
      <c r="NSI167" s="129"/>
      <c r="NSJ167" s="129"/>
      <c r="NSK167" s="129"/>
      <c r="OBK167" s="129"/>
      <c r="OBL167" s="129"/>
      <c r="OBT167" s="129"/>
      <c r="OBU167" s="129"/>
      <c r="OBV167" s="129"/>
      <c r="OBW167" s="129"/>
      <c r="OBX167" s="129"/>
      <c r="OBY167" s="129"/>
      <c r="OBZ167" s="129"/>
      <c r="OCA167" s="129"/>
      <c r="OCB167" s="129"/>
      <c r="OCC167" s="129"/>
      <c r="OCD167" s="129"/>
      <c r="OCE167" s="129"/>
      <c r="OCF167" s="129"/>
      <c r="OCG167" s="129"/>
      <c r="OLG167" s="129"/>
      <c r="OLH167" s="129"/>
      <c r="OLP167" s="129"/>
      <c r="OLQ167" s="129"/>
      <c r="OLR167" s="129"/>
      <c r="OLS167" s="129"/>
      <c r="OLT167" s="129"/>
      <c r="OLU167" s="129"/>
      <c r="OLV167" s="129"/>
      <c r="OLW167" s="129"/>
      <c r="OLX167" s="129"/>
      <c r="OLY167" s="129"/>
      <c r="OLZ167" s="129"/>
      <c r="OMA167" s="129"/>
      <c r="OMB167" s="129"/>
      <c r="OMC167" s="129"/>
      <c r="OVC167" s="129"/>
      <c r="OVD167" s="129"/>
      <c r="OVL167" s="129"/>
      <c r="OVM167" s="129"/>
      <c r="OVN167" s="129"/>
      <c r="OVO167" s="129"/>
      <c r="OVP167" s="129"/>
      <c r="OVQ167" s="129"/>
      <c r="OVR167" s="129"/>
      <c r="OVS167" s="129"/>
      <c r="OVT167" s="129"/>
      <c r="OVU167" s="129"/>
      <c r="OVV167" s="129"/>
      <c r="OVW167" s="129"/>
      <c r="OVX167" s="129"/>
      <c r="OVY167" s="129"/>
      <c r="PEY167" s="129"/>
      <c r="PEZ167" s="129"/>
      <c r="PFH167" s="129"/>
      <c r="PFI167" s="129"/>
      <c r="PFJ167" s="129"/>
      <c r="PFK167" s="129"/>
      <c r="PFL167" s="129"/>
      <c r="PFM167" s="129"/>
      <c r="PFN167" s="129"/>
      <c r="PFO167" s="129"/>
      <c r="PFP167" s="129"/>
      <c r="PFQ167" s="129"/>
      <c r="PFR167" s="129"/>
      <c r="PFS167" s="129"/>
      <c r="PFT167" s="129"/>
      <c r="PFU167" s="129"/>
      <c r="POU167" s="129"/>
      <c r="POV167" s="129"/>
      <c r="PPD167" s="129"/>
      <c r="PPE167" s="129"/>
      <c r="PPF167" s="129"/>
      <c r="PPG167" s="129"/>
      <c r="PPH167" s="129"/>
      <c r="PPI167" s="129"/>
      <c r="PPJ167" s="129"/>
      <c r="PPK167" s="129"/>
      <c r="PPL167" s="129"/>
      <c r="PPM167" s="129"/>
      <c r="PPN167" s="129"/>
      <c r="PPO167" s="129"/>
      <c r="PPP167" s="129"/>
      <c r="PPQ167" s="129"/>
      <c r="PYQ167" s="129"/>
      <c r="PYR167" s="129"/>
      <c r="PYZ167" s="129"/>
      <c r="PZA167" s="129"/>
      <c r="PZB167" s="129"/>
      <c r="PZC167" s="129"/>
      <c r="PZD167" s="129"/>
      <c r="PZE167" s="129"/>
      <c r="PZF167" s="129"/>
      <c r="PZG167" s="129"/>
      <c r="PZH167" s="129"/>
      <c r="PZI167" s="129"/>
      <c r="PZJ167" s="129"/>
      <c r="PZK167" s="129"/>
      <c r="PZL167" s="129"/>
      <c r="PZM167" s="129"/>
      <c r="QIM167" s="129"/>
      <c r="QIN167" s="129"/>
      <c r="QIV167" s="129"/>
      <c r="QIW167" s="129"/>
      <c r="QIX167" s="129"/>
      <c r="QIY167" s="129"/>
      <c r="QIZ167" s="129"/>
      <c r="QJA167" s="129"/>
      <c r="QJB167" s="129"/>
      <c r="QJC167" s="129"/>
      <c r="QJD167" s="129"/>
      <c r="QJE167" s="129"/>
      <c r="QJF167" s="129"/>
      <c r="QJG167" s="129"/>
      <c r="QJH167" s="129"/>
      <c r="QJI167" s="129"/>
      <c r="QSI167" s="129"/>
      <c r="QSJ167" s="129"/>
      <c r="QSR167" s="129"/>
      <c r="QSS167" s="129"/>
      <c r="QST167" s="129"/>
      <c r="QSU167" s="129"/>
      <c r="QSV167" s="129"/>
      <c r="QSW167" s="129"/>
      <c r="QSX167" s="129"/>
      <c r="QSY167" s="129"/>
      <c r="QSZ167" s="129"/>
      <c r="QTA167" s="129"/>
      <c r="QTB167" s="129"/>
      <c r="QTC167" s="129"/>
      <c r="QTD167" s="129"/>
      <c r="QTE167" s="129"/>
      <c r="RCE167" s="129"/>
      <c r="RCF167" s="129"/>
      <c r="RCN167" s="129"/>
      <c r="RCO167" s="129"/>
      <c r="RCP167" s="129"/>
      <c r="RCQ167" s="129"/>
      <c r="RCR167" s="129"/>
      <c r="RCS167" s="129"/>
      <c r="RCT167" s="129"/>
      <c r="RCU167" s="129"/>
      <c r="RCV167" s="129"/>
      <c r="RCW167" s="129"/>
      <c r="RCX167" s="129"/>
      <c r="RCY167" s="129"/>
      <c r="RCZ167" s="129"/>
      <c r="RDA167" s="129"/>
      <c r="RMA167" s="129"/>
      <c r="RMB167" s="129"/>
      <c r="RMJ167" s="129"/>
      <c r="RMK167" s="129"/>
      <c r="RML167" s="129"/>
      <c r="RMM167" s="129"/>
      <c r="RMN167" s="129"/>
      <c r="RMO167" s="129"/>
      <c r="RMP167" s="129"/>
      <c r="RMQ167" s="129"/>
      <c r="RMR167" s="129"/>
      <c r="RMS167" s="129"/>
      <c r="RMT167" s="129"/>
      <c r="RMU167" s="129"/>
      <c r="RMV167" s="129"/>
      <c r="RMW167" s="129"/>
      <c r="RVW167" s="129"/>
      <c r="RVX167" s="129"/>
      <c r="RWF167" s="129"/>
      <c r="RWG167" s="129"/>
      <c r="RWH167" s="129"/>
      <c r="RWI167" s="129"/>
      <c r="RWJ167" s="129"/>
      <c r="RWK167" s="129"/>
      <c r="RWL167" s="129"/>
      <c r="RWM167" s="129"/>
      <c r="RWN167" s="129"/>
      <c r="RWO167" s="129"/>
      <c r="RWP167" s="129"/>
      <c r="RWQ167" s="129"/>
      <c r="RWR167" s="129"/>
      <c r="RWS167" s="129"/>
      <c r="SFS167" s="129"/>
      <c r="SFT167" s="129"/>
      <c r="SGB167" s="129"/>
      <c r="SGC167" s="129"/>
      <c r="SGD167" s="129"/>
      <c r="SGE167" s="129"/>
      <c r="SGF167" s="129"/>
      <c r="SGG167" s="129"/>
      <c r="SGH167" s="129"/>
      <c r="SGI167" s="129"/>
      <c r="SGJ167" s="129"/>
      <c r="SGK167" s="129"/>
      <c r="SGL167" s="129"/>
      <c r="SGM167" s="129"/>
      <c r="SGN167" s="129"/>
      <c r="SGO167" s="129"/>
      <c r="SPO167" s="129"/>
      <c r="SPP167" s="129"/>
      <c r="SPX167" s="129"/>
      <c r="SPY167" s="129"/>
      <c r="SPZ167" s="129"/>
      <c r="SQA167" s="129"/>
      <c r="SQB167" s="129"/>
      <c r="SQC167" s="129"/>
      <c r="SQD167" s="129"/>
      <c r="SQE167" s="129"/>
      <c r="SQF167" s="129"/>
      <c r="SQG167" s="129"/>
      <c r="SQH167" s="129"/>
      <c r="SQI167" s="129"/>
      <c r="SQJ167" s="129"/>
      <c r="SQK167" s="129"/>
      <c r="SZK167" s="129"/>
      <c r="SZL167" s="129"/>
      <c r="SZT167" s="129"/>
      <c r="SZU167" s="129"/>
      <c r="SZV167" s="129"/>
      <c r="SZW167" s="129"/>
      <c r="SZX167" s="129"/>
      <c r="SZY167" s="129"/>
      <c r="SZZ167" s="129"/>
      <c r="TAA167" s="129"/>
      <c r="TAB167" s="129"/>
      <c r="TAC167" s="129"/>
      <c r="TAD167" s="129"/>
      <c r="TAE167" s="129"/>
      <c r="TAF167" s="129"/>
      <c r="TAG167" s="129"/>
      <c r="TJG167" s="129"/>
      <c r="TJH167" s="129"/>
      <c r="TJP167" s="129"/>
      <c r="TJQ167" s="129"/>
      <c r="TJR167" s="129"/>
      <c r="TJS167" s="129"/>
      <c r="TJT167" s="129"/>
      <c r="TJU167" s="129"/>
      <c r="TJV167" s="129"/>
      <c r="TJW167" s="129"/>
      <c r="TJX167" s="129"/>
      <c r="TJY167" s="129"/>
      <c r="TJZ167" s="129"/>
      <c r="TKA167" s="129"/>
      <c r="TKB167" s="129"/>
      <c r="TKC167" s="129"/>
      <c r="TTC167" s="129"/>
      <c r="TTD167" s="129"/>
      <c r="TTL167" s="129"/>
      <c r="TTM167" s="129"/>
      <c r="TTN167" s="129"/>
      <c r="TTO167" s="129"/>
      <c r="TTP167" s="129"/>
      <c r="TTQ167" s="129"/>
      <c r="TTR167" s="129"/>
      <c r="TTS167" s="129"/>
      <c r="TTT167" s="129"/>
      <c r="TTU167" s="129"/>
      <c r="TTV167" s="129"/>
      <c r="TTW167" s="129"/>
      <c r="TTX167" s="129"/>
      <c r="TTY167" s="129"/>
      <c r="UCY167" s="129"/>
      <c r="UCZ167" s="129"/>
      <c r="UDH167" s="129"/>
      <c r="UDI167" s="129"/>
      <c r="UDJ167" s="129"/>
      <c r="UDK167" s="129"/>
      <c r="UDL167" s="129"/>
      <c r="UDM167" s="129"/>
      <c r="UDN167" s="129"/>
      <c r="UDO167" s="129"/>
      <c r="UDP167" s="129"/>
      <c r="UDQ167" s="129"/>
      <c r="UDR167" s="129"/>
      <c r="UDS167" s="129"/>
      <c r="UDT167" s="129"/>
      <c r="UDU167" s="129"/>
      <c r="UMU167" s="129"/>
      <c r="UMV167" s="129"/>
      <c r="UND167" s="129"/>
      <c r="UNE167" s="129"/>
      <c r="UNF167" s="129"/>
      <c r="UNG167" s="129"/>
      <c r="UNH167" s="129"/>
      <c r="UNI167" s="129"/>
      <c r="UNJ167" s="129"/>
      <c r="UNK167" s="129"/>
      <c r="UNL167" s="129"/>
      <c r="UNM167" s="129"/>
      <c r="UNN167" s="129"/>
      <c r="UNO167" s="129"/>
      <c r="UNP167" s="129"/>
      <c r="UNQ167" s="129"/>
      <c r="UWQ167" s="129"/>
      <c r="UWR167" s="129"/>
      <c r="UWZ167" s="129"/>
      <c r="UXA167" s="129"/>
      <c r="UXB167" s="129"/>
      <c r="UXC167" s="129"/>
      <c r="UXD167" s="129"/>
      <c r="UXE167" s="129"/>
      <c r="UXF167" s="129"/>
      <c r="UXG167" s="129"/>
      <c r="UXH167" s="129"/>
      <c r="UXI167" s="129"/>
      <c r="UXJ167" s="129"/>
      <c r="UXK167" s="129"/>
      <c r="UXL167" s="129"/>
      <c r="UXM167" s="129"/>
      <c r="VGM167" s="129"/>
      <c r="VGN167" s="129"/>
      <c r="VGV167" s="129"/>
      <c r="VGW167" s="129"/>
      <c r="VGX167" s="129"/>
      <c r="VGY167" s="129"/>
      <c r="VGZ167" s="129"/>
      <c r="VHA167" s="129"/>
      <c r="VHB167" s="129"/>
      <c r="VHC167" s="129"/>
      <c r="VHD167" s="129"/>
      <c r="VHE167" s="129"/>
      <c r="VHF167" s="129"/>
      <c r="VHG167" s="129"/>
      <c r="VHH167" s="129"/>
      <c r="VHI167" s="129"/>
      <c r="VQI167" s="129"/>
      <c r="VQJ167" s="129"/>
      <c r="VQR167" s="129"/>
      <c r="VQS167" s="129"/>
      <c r="VQT167" s="129"/>
      <c r="VQU167" s="129"/>
      <c r="VQV167" s="129"/>
      <c r="VQW167" s="129"/>
      <c r="VQX167" s="129"/>
      <c r="VQY167" s="129"/>
      <c r="VQZ167" s="129"/>
      <c r="VRA167" s="129"/>
      <c r="VRB167" s="129"/>
      <c r="VRC167" s="129"/>
      <c r="VRD167" s="129"/>
      <c r="VRE167" s="129"/>
      <c r="WAE167" s="129"/>
      <c r="WAF167" s="129"/>
      <c r="WAN167" s="129"/>
      <c r="WAO167" s="129"/>
      <c r="WAP167" s="129"/>
      <c r="WAQ167" s="129"/>
      <c r="WAR167" s="129"/>
      <c r="WAS167" s="129"/>
      <c r="WAT167" s="129"/>
      <c r="WAU167" s="129"/>
      <c r="WAV167" s="129"/>
      <c r="WAW167" s="129"/>
      <c r="WAX167" s="129"/>
      <c r="WAY167" s="129"/>
      <c r="WAZ167" s="129"/>
      <c r="WBA167" s="129"/>
      <c r="WKA167" s="129"/>
      <c r="WKB167" s="129"/>
      <c r="WKJ167" s="129"/>
      <c r="WKK167" s="129"/>
      <c r="WKL167" s="129"/>
      <c r="WKM167" s="129"/>
      <c r="WKN167" s="129"/>
      <c r="WKO167" s="129"/>
      <c r="WKP167" s="129"/>
      <c r="WKQ167" s="129"/>
      <c r="WKR167" s="129"/>
      <c r="WKS167" s="129"/>
      <c r="WKT167" s="129"/>
      <c r="WKU167" s="129"/>
      <c r="WKV167" s="129"/>
      <c r="WKW167" s="129"/>
      <c r="WTW167" s="129"/>
      <c r="WTX167" s="129"/>
      <c r="WUF167" s="129"/>
      <c r="WUG167" s="129"/>
      <c r="WUH167" s="129"/>
      <c r="WUI167" s="129"/>
      <c r="WUJ167" s="129"/>
      <c r="WUK167" s="129"/>
      <c r="WUL167" s="129"/>
      <c r="WUM167" s="129"/>
      <c r="WUN167" s="129"/>
      <c r="WUO167" s="129"/>
      <c r="WUP167" s="129"/>
      <c r="WUQ167" s="129"/>
      <c r="WUR167" s="129"/>
      <c r="WUS167" s="129"/>
    </row>
    <row r="168" spans="1:1009 1243:2033 2267:3057 3291:4081 4315:5105 5339:6129 6363:7153 7387:8177 8411:9201 9435:10225 10459:11249 11483:12273 12507:13297 13531:14321 14555:15345 15579:16113" s="120" customFormat="1" ht="63" outlineLevel="1">
      <c r="A168" s="240"/>
      <c r="B168" s="273" t="s">
        <v>469</v>
      </c>
      <c r="C168" s="270"/>
      <c r="D168" s="258">
        <v>380</v>
      </c>
      <c r="E168" s="257">
        <v>380</v>
      </c>
      <c r="F168" s="258">
        <v>0</v>
      </c>
      <c r="G168" s="245">
        <v>0</v>
      </c>
      <c r="H168" s="229">
        <f t="shared" si="7"/>
        <v>0</v>
      </c>
      <c r="I168" s="247"/>
      <c r="J168" s="298"/>
      <c r="K168" s="298"/>
      <c r="L168" s="298"/>
      <c r="M168" s="297"/>
      <c r="HK168" s="129"/>
      <c r="HL168" s="129"/>
      <c r="HT168" s="129"/>
      <c r="HU168" s="129"/>
      <c r="HV168" s="129"/>
      <c r="HW168" s="129"/>
      <c r="HX168" s="129"/>
      <c r="HY168" s="129"/>
      <c r="HZ168" s="129"/>
      <c r="IA168" s="129"/>
      <c r="IB168" s="129"/>
      <c r="IC168" s="129"/>
      <c r="ID168" s="129"/>
      <c r="IE168" s="129"/>
      <c r="IF168" s="129"/>
      <c r="IG168" s="129"/>
      <c r="RG168" s="129"/>
      <c r="RH168" s="129"/>
      <c r="RP168" s="129"/>
      <c r="RQ168" s="129"/>
      <c r="RR168" s="129"/>
      <c r="RS168" s="129"/>
      <c r="RT168" s="129"/>
      <c r="RU168" s="129"/>
      <c r="RV168" s="129"/>
      <c r="RW168" s="129"/>
      <c r="RX168" s="129"/>
      <c r="RY168" s="129"/>
      <c r="RZ168" s="129"/>
      <c r="SA168" s="129"/>
      <c r="SB168" s="129"/>
      <c r="SC168" s="129"/>
      <c r="ABC168" s="129"/>
      <c r="ABD168" s="129"/>
      <c r="ABL168" s="129"/>
      <c r="ABM168" s="129"/>
      <c r="ABN168" s="129"/>
      <c r="ABO168" s="129"/>
      <c r="ABP168" s="129"/>
      <c r="ABQ168" s="129"/>
      <c r="ABR168" s="129"/>
      <c r="ABS168" s="129"/>
      <c r="ABT168" s="129"/>
      <c r="ABU168" s="129"/>
      <c r="ABV168" s="129"/>
      <c r="ABW168" s="129"/>
      <c r="ABX168" s="129"/>
      <c r="ABY168" s="129"/>
      <c r="AKY168" s="129"/>
      <c r="AKZ168" s="129"/>
      <c r="ALH168" s="129"/>
      <c r="ALI168" s="129"/>
      <c r="ALJ168" s="129"/>
      <c r="ALK168" s="129"/>
      <c r="ALL168" s="129"/>
      <c r="ALM168" s="129"/>
      <c r="ALN168" s="129"/>
      <c r="ALO168" s="129"/>
      <c r="ALP168" s="129"/>
      <c r="ALQ168" s="129"/>
      <c r="ALR168" s="129"/>
      <c r="ALS168" s="129"/>
      <c r="ALT168" s="129"/>
      <c r="ALU168" s="129"/>
      <c r="AUU168" s="129"/>
      <c r="AUV168" s="129"/>
      <c r="AVD168" s="129"/>
      <c r="AVE168" s="129"/>
      <c r="AVF168" s="129"/>
      <c r="AVG168" s="129"/>
      <c r="AVH168" s="129"/>
      <c r="AVI168" s="129"/>
      <c r="AVJ168" s="129"/>
      <c r="AVK168" s="129"/>
      <c r="AVL168" s="129"/>
      <c r="AVM168" s="129"/>
      <c r="AVN168" s="129"/>
      <c r="AVO168" s="129"/>
      <c r="AVP168" s="129"/>
      <c r="AVQ168" s="129"/>
      <c r="BEQ168" s="129"/>
      <c r="BER168" s="129"/>
      <c r="BEZ168" s="129"/>
      <c r="BFA168" s="129"/>
      <c r="BFB168" s="129"/>
      <c r="BFC168" s="129"/>
      <c r="BFD168" s="129"/>
      <c r="BFE168" s="129"/>
      <c r="BFF168" s="129"/>
      <c r="BFG168" s="129"/>
      <c r="BFH168" s="129"/>
      <c r="BFI168" s="129"/>
      <c r="BFJ168" s="129"/>
      <c r="BFK168" s="129"/>
      <c r="BFL168" s="129"/>
      <c r="BFM168" s="129"/>
      <c r="BOM168" s="129"/>
      <c r="BON168" s="129"/>
      <c r="BOV168" s="129"/>
      <c r="BOW168" s="129"/>
      <c r="BOX168" s="129"/>
      <c r="BOY168" s="129"/>
      <c r="BOZ168" s="129"/>
      <c r="BPA168" s="129"/>
      <c r="BPB168" s="129"/>
      <c r="BPC168" s="129"/>
      <c r="BPD168" s="129"/>
      <c r="BPE168" s="129"/>
      <c r="BPF168" s="129"/>
      <c r="BPG168" s="129"/>
      <c r="BPH168" s="129"/>
      <c r="BPI168" s="129"/>
      <c r="BYI168" s="129"/>
      <c r="BYJ168" s="129"/>
      <c r="BYR168" s="129"/>
      <c r="BYS168" s="129"/>
      <c r="BYT168" s="129"/>
      <c r="BYU168" s="129"/>
      <c r="BYV168" s="129"/>
      <c r="BYW168" s="129"/>
      <c r="BYX168" s="129"/>
      <c r="BYY168" s="129"/>
      <c r="BYZ168" s="129"/>
      <c r="BZA168" s="129"/>
      <c r="BZB168" s="129"/>
      <c r="BZC168" s="129"/>
      <c r="BZD168" s="129"/>
      <c r="BZE168" s="129"/>
      <c r="CIE168" s="129"/>
      <c r="CIF168" s="129"/>
      <c r="CIN168" s="129"/>
      <c r="CIO168" s="129"/>
      <c r="CIP168" s="129"/>
      <c r="CIQ168" s="129"/>
      <c r="CIR168" s="129"/>
      <c r="CIS168" s="129"/>
      <c r="CIT168" s="129"/>
      <c r="CIU168" s="129"/>
      <c r="CIV168" s="129"/>
      <c r="CIW168" s="129"/>
      <c r="CIX168" s="129"/>
      <c r="CIY168" s="129"/>
      <c r="CIZ168" s="129"/>
      <c r="CJA168" s="129"/>
      <c r="CSA168" s="129"/>
      <c r="CSB168" s="129"/>
      <c r="CSJ168" s="129"/>
      <c r="CSK168" s="129"/>
      <c r="CSL168" s="129"/>
      <c r="CSM168" s="129"/>
      <c r="CSN168" s="129"/>
      <c r="CSO168" s="129"/>
      <c r="CSP168" s="129"/>
      <c r="CSQ168" s="129"/>
      <c r="CSR168" s="129"/>
      <c r="CSS168" s="129"/>
      <c r="CST168" s="129"/>
      <c r="CSU168" s="129"/>
      <c r="CSV168" s="129"/>
      <c r="CSW168" s="129"/>
      <c r="DBW168" s="129"/>
      <c r="DBX168" s="129"/>
      <c r="DCF168" s="129"/>
      <c r="DCG168" s="129"/>
      <c r="DCH168" s="129"/>
      <c r="DCI168" s="129"/>
      <c r="DCJ168" s="129"/>
      <c r="DCK168" s="129"/>
      <c r="DCL168" s="129"/>
      <c r="DCM168" s="129"/>
      <c r="DCN168" s="129"/>
      <c r="DCO168" s="129"/>
      <c r="DCP168" s="129"/>
      <c r="DCQ168" s="129"/>
      <c r="DCR168" s="129"/>
      <c r="DCS168" s="129"/>
      <c r="DLS168" s="129"/>
      <c r="DLT168" s="129"/>
      <c r="DMB168" s="129"/>
      <c r="DMC168" s="129"/>
      <c r="DMD168" s="129"/>
      <c r="DME168" s="129"/>
      <c r="DMF168" s="129"/>
      <c r="DMG168" s="129"/>
      <c r="DMH168" s="129"/>
      <c r="DMI168" s="129"/>
      <c r="DMJ168" s="129"/>
      <c r="DMK168" s="129"/>
      <c r="DML168" s="129"/>
      <c r="DMM168" s="129"/>
      <c r="DMN168" s="129"/>
      <c r="DMO168" s="129"/>
      <c r="DVO168" s="129"/>
      <c r="DVP168" s="129"/>
      <c r="DVX168" s="129"/>
      <c r="DVY168" s="129"/>
      <c r="DVZ168" s="129"/>
      <c r="DWA168" s="129"/>
      <c r="DWB168" s="129"/>
      <c r="DWC168" s="129"/>
      <c r="DWD168" s="129"/>
      <c r="DWE168" s="129"/>
      <c r="DWF168" s="129"/>
      <c r="DWG168" s="129"/>
      <c r="DWH168" s="129"/>
      <c r="DWI168" s="129"/>
      <c r="DWJ168" s="129"/>
      <c r="DWK168" s="129"/>
      <c r="EFK168" s="129"/>
      <c r="EFL168" s="129"/>
      <c r="EFT168" s="129"/>
      <c r="EFU168" s="129"/>
      <c r="EFV168" s="129"/>
      <c r="EFW168" s="129"/>
      <c r="EFX168" s="129"/>
      <c r="EFY168" s="129"/>
      <c r="EFZ168" s="129"/>
      <c r="EGA168" s="129"/>
      <c r="EGB168" s="129"/>
      <c r="EGC168" s="129"/>
      <c r="EGD168" s="129"/>
      <c r="EGE168" s="129"/>
      <c r="EGF168" s="129"/>
      <c r="EGG168" s="129"/>
      <c r="EPG168" s="129"/>
      <c r="EPH168" s="129"/>
      <c r="EPP168" s="129"/>
      <c r="EPQ168" s="129"/>
      <c r="EPR168" s="129"/>
      <c r="EPS168" s="129"/>
      <c r="EPT168" s="129"/>
      <c r="EPU168" s="129"/>
      <c r="EPV168" s="129"/>
      <c r="EPW168" s="129"/>
      <c r="EPX168" s="129"/>
      <c r="EPY168" s="129"/>
      <c r="EPZ168" s="129"/>
      <c r="EQA168" s="129"/>
      <c r="EQB168" s="129"/>
      <c r="EQC168" s="129"/>
      <c r="EZC168" s="129"/>
      <c r="EZD168" s="129"/>
      <c r="EZL168" s="129"/>
      <c r="EZM168" s="129"/>
      <c r="EZN168" s="129"/>
      <c r="EZO168" s="129"/>
      <c r="EZP168" s="129"/>
      <c r="EZQ168" s="129"/>
      <c r="EZR168" s="129"/>
      <c r="EZS168" s="129"/>
      <c r="EZT168" s="129"/>
      <c r="EZU168" s="129"/>
      <c r="EZV168" s="129"/>
      <c r="EZW168" s="129"/>
      <c r="EZX168" s="129"/>
      <c r="EZY168" s="129"/>
      <c r="FIY168" s="129"/>
      <c r="FIZ168" s="129"/>
      <c r="FJH168" s="129"/>
      <c r="FJI168" s="129"/>
      <c r="FJJ168" s="129"/>
      <c r="FJK168" s="129"/>
      <c r="FJL168" s="129"/>
      <c r="FJM168" s="129"/>
      <c r="FJN168" s="129"/>
      <c r="FJO168" s="129"/>
      <c r="FJP168" s="129"/>
      <c r="FJQ168" s="129"/>
      <c r="FJR168" s="129"/>
      <c r="FJS168" s="129"/>
      <c r="FJT168" s="129"/>
      <c r="FJU168" s="129"/>
      <c r="FSU168" s="129"/>
      <c r="FSV168" s="129"/>
      <c r="FTD168" s="129"/>
      <c r="FTE168" s="129"/>
      <c r="FTF168" s="129"/>
      <c r="FTG168" s="129"/>
      <c r="FTH168" s="129"/>
      <c r="FTI168" s="129"/>
      <c r="FTJ168" s="129"/>
      <c r="FTK168" s="129"/>
      <c r="FTL168" s="129"/>
      <c r="FTM168" s="129"/>
      <c r="FTN168" s="129"/>
      <c r="FTO168" s="129"/>
      <c r="FTP168" s="129"/>
      <c r="FTQ168" s="129"/>
      <c r="GCQ168" s="129"/>
      <c r="GCR168" s="129"/>
      <c r="GCZ168" s="129"/>
      <c r="GDA168" s="129"/>
      <c r="GDB168" s="129"/>
      <c r="GDC168" s="129"/>
      <c r="GDD168" s="129"/>
      <c r="GDE168" s="129"/>
      <c r="GDF168" s="129"/>
      <c r="GDG168" s="129"/>
      <c r="GDH168" s="129"/>
      <c r="GDI168" s="129"/>
      <c r="GDJ168" s="129"/>
      <c r="GDK168" s="129"/>
      <c r="GDL168" s="129"/>
      <c r="GDM168" s="129"/>
      <c r="GMM168" s="129"/>
      <c r="GMN168" s="129"/>
      <c r="GMV168" s="129"/>
      <c r="GMW168" s="129"/>
      <c r="GMX168" s="129"/>
      <c r="GMY168" s="129"/>
      <c r="GMZ168" s="129"/>
      <c r="GNA168" s="129"/>
      <c r="GNB168" s="129"/>
      <c r="GNC168" s="129"/>
      <c r="GND168" s="129"/>
      <c r="GNE168" s="129"/>
      <c r="GNF168" s="129"/>
      <c r="GNG168" s="129"/>
      <c r="GNH168" s="129"/>
      <c r="GNI168" s="129"/>
      <c r="GWI168" s="129"/>
      <c r="GWJ168" s="129"/>
      <c r="GWR168" s="129"/>
      <c r="GWS168" s="129"/>
      <c r="GWT168" s="129"/>
      <c r="GWU168" s="129"/>
      <c r="GWV168" s="129"/>
      <c r="GWW168" s="129"/>
      <c r="GWX168" s="129"/>
      <c r="GWY168" s="129"/>
      <c r="GWZ168" s="129"/>
      <c r="GXA168" s="129"/>
      <c r="GXB168" s="129"/>
      <c r="GXC168" s="129"/>
      <c r="GXD168" s="129"/>
      <c r="GXE168" s="129"/>
      <c r="HGE168" s="129"/>
      <c r="HGF168" s="129"/>
      <c r="HGN168" s="129"/>
      <c r="HGO168" s="129"/>
      <c r="HGP168" s="129"/>
      <c r="HGQ168" s="129"/>
      <c r="HGR168" s="129"/>
      <c r="HGS168" s="129"/>
      <c r="HGT168" s="129"/>
      <c r="HGU168" s="129"/>
      <c r="HGV168" s="129"/>
      <c r="HGW168" s="129"/>
      <c r="HGX168" s="129"/>
      <c r="HGY168" s="129"/>
      <c r="HGZ168" s="129"/>
      <c r="HHA168" s="129"/>
      <c r="HQA168" s="129"/>
      <c r="HQB168" s="129"/>
      <c r="HQJ168" s="129"/>
      <c r="HQK168" s="129"/>
      <c r="HQL168" s="129"/>
      <c r="HQM168" s="129"/>
      <c r="HQN168" s="129"/>
      <c r="HQO168" s="129"/>
      <c r="HQP168" s="129"/>
      <c r="HQQ168" s="129"/>
      <c r="HQR168" s="129"/>
      <c r="HQS168" s="129"/>
      <c r="HQT168" s="129"/>
      <c r="HQU168" s="129"/>
      <c r="HQV168" s="129"/>
      <c r="HQW168" s="129"/>
      <c r="HZW168" s="129"/>
      <c r="HZX168" s="129"/>
      <c r="IAF168" s="129"/>
      <c r="IAG168" s="129"/>
      <c r="IAH168" s="129"/>
      <c r="IAI168" s="129"/>
      <c r="IAJ168" s="129"/>
      <c r="IAK168" s="129"/>
      <c r="IAL168" s="129"/>
      <c r="IAM168" s="129"/>
      <c r="IAN168" s="129"/>
      <c r="IAO168" s="129"/>
      <c r="IAP168" s="129"/>
      <c r="IAQ168" s="129"/>
      <c r="IAR168" s="129"/>
      <c r="IAS168" s="129"/>
      <c r="IJS168" s="129"/>
      <c r="IJT168" s="129"/>
      <c r="IKB168" s="129"/>
      <c r="IKC168" s="129"/>
      <c r="IKD168" s="129"/>
      <c r="IKE168" s="129"/>
      <c r="IKF168" s="129"/>
      <c r="IKG168" s="129"/>
      <c r="IKH168" s="129"/>
      <c r="IKI168" s="129"/>
      <c r="IKJ168" s="129"/>
      <c r="IKK168" s="129"/>
      <c r="IKL168" s="129"/>
      <c r="IKM168" s="129"/>
      <c r="IKN168" s="129"/>
      <c r="IKO168" s="129"/>
      <c r="ITO168" s="129"/>
      <c r="ITP168" s="129"/>
      <c r="ITX168" s="129"/>
      <c r="ITY168" s="129"/>
      <c r="ITZ168" s="129"/>
      <c r="IUA168" s="129"/>
      <c r="IUB168" s="129"/>
      <c r="IUC168" s="129"/>
      <c r="IUD168" s="129"/>
      <c r="IUE168" s="129"/>
      <c r="IUF168" s="129"/>
      <c r="IUG168" s="129"/>
      <c r="IUH168" s="129"/>
      <c r="IUI168" s="129"/>
      <c r="IUJ168" s="129"/>
      <c r="IUK168" s="129"/>
      <c r="JDK168" s="129"/>
      <c r="JDL168" s="129"/>
      <c r="JDT168" s="129"/>
      <c r="JDU168" s="129"/>
      <c r="JDV168" s="129"/>
      <c r="JDW168" s="129"/>
      <c r="JDX168" s="129"/>
      <c r="JDY168" s="129"/>
      <c r="JDZ168" s="129"/>
      <c r="JEA168" s="129"/>
      <c r="JEB168" s="129"/>
      <c r="JEC168" s="129"/>
      <c r="JED168" s="129"/>
      <c r="JEE168" s="129"/>
      <c r="JEF168" s="129"/>
      <c r="JEG168" s="129"/>
      <c r="JNG168" s="129"/>
      <c r="JNH168" s="129"/>
      <c r="JNP168" s="129"/>
      <c r="JNQ168" s="129"/>
      <c r="JNR168" s="129"/>
      <c r="JNS168" s="129"/>
      <c r="JNT168" s="129"/>
      <c r="JNU168" s="129"/>
      <c r="JNV168" s="129"/>
      <c r="JNW168" s="129"/>
      <c r="JNX168" s="129"/>
      <c r="JNY168" s="129"/>
      <c r="JNZ168" s="129"/>
      <c r="JOA168" s="129"/>
      <c r="JOB168" s="129"/>
      <c r="JOC168" s="129"/>
      <c r="JXC168" s="129"/>
      <c r="JXD168" s="129"/>
      <c r="JXL168" s="129"/>
      <c r="JXM168" s="129"/>
      <c r="JXN168" s="129"/>
      <c r="JXO168" s="129"/>
      <c r="JXP168" s="129"/>
      <c r="JXQ168" s="129"/>
      <c r="JXR168" s="129"/>
      <c r="JXS168" s="129"/>
      <c r="JXT168" s="129"/>
      <c r="JXU168" s="129"/>
      <c r="JXV168" s="129"/>
      <c r="JXW168" s="129"/>
      <c r="JXX168" s="129"/>
      <c r="JXY168" s="129"/>
      <c r="KGY168" s="129"/>
      <c r="KGZ168" s="129"/>
      <c r="KHH168" s="129"/>
      <c r="KHI168" s="129"/>
      <c r="KHJ168" s="129"/>
      <c r="KHK168" s="129"/>
      <c r="KHL168" s="129"/>
      <c r="KHM168" s="129"/>
      <c r="KHN168" s="129"/>
      <c r="KHO168" s="129"/>
      <c r="KHP168" s="129"/>
      <c r="KHQ168" s="129"/>
      <c r="KHR168" s="129"/>
      <c r="KHS168" s="129"/>
      <c r="KHT168" s="129"/>
      <c r="KHU168" s="129"/>
      <c r="KQU168" s="129"/>
      <c r="KQV168" s="129"/>
      <c r="KRD168" s="129"/>
      <c r="KRE168" s="129"/>
      <c r="KRF168" s="129"/>
      <c r="KRG168" s="129"/>
      <c r="KRH168" s="129"/>
      <c r="KRI168" s="129"/>
      <c r="KRJ168" s="129"/>
      <c r="KRK168" s="129"/>
      <c r="KRL168" s="129"/>
      <c r="KRM168" s="129"/>
      <c r="KRN168" s="129"/>
      <c r="KRO168" s="129"/>
      <c r="KRP168" s="129"/>
      <c r="KRQ168" s="129"/>
      <c r="LAQ168" s="129"/>
      <c r="LAR168" s="129"/>
      <c r="LAZ168" s="129"/>
      <c r="LBA168" s="129"/>
      <c r="LBB168" s="129"/>
      <c r="LBC168" s="129"/>
      <c r="LBD168" s="129"/>
      <c r="LBE168" s="129"/>
      <c r="LBF168" s="129"/>
      <c r="LBG168" s="129"/>
      <c r="LBH168" s="129"/>
      <c r="LBI168" s="129"/>
      <c r="LBJ168" s="129"/>
      <c r="LBK168" s="129"/>
      <c r="LBL168" s="129"/>
      <c r="LBM168" s="129"/>
      <c r="LKM168" s="129"/>
      <c r="LKN168" s="129"/>
      <c r="LKV168" s="129"/>
      <c r="LKW168" s="129"/>
      <c r="LKX168" s="129"/>
      <c r="LKY168" s="129"/>
      <c r="LKZ168" s="129"/>
      <c r="LLA168" s="129"/>
      <c r="LLB168" s="129"/>
      <c r="LLC168" s="129"/>
      <c r="LLD168" s="129"/>
      <c r="LLE168" s="129"/>
      <c r="LLF168" s="129"/>
      <c r="LLG168" s="129"/>
      <c r="LLH168" s="129"/>
      <c r="LLI168" s="129"/>
      <c r="LUI168" s="129"/>
      <c r="LUJ168" s="129"/>
      <c r="LUR168" s="129"/>
      <c r="LUS168" s="129"/>
      <c r="LUT168" s="129"/>
      <c r="LUU168" s="129"/>
      <c r="LUV168" s="129"/>
      <c r="LUW168" s="129"/>
      <c r="LUX168" s="129"/>
      <c r="LUY168" s="129"/>
      <c r="LUZ168" s="129"/>
      <c r="LVA168" s="129"/>
      <c r="LVB168" s="129"/>
      <c r="LVC168" s="129"/>
      <c r="LVD168" s="129"/>
      <c r="LVE168" s="129"/>
      <c r="MEE168" s="129"/>
      <c r="MEF168" s="129"/>
      <c r="MEN168" s="129"/>
      <c r="MEO168" s="129"/>
      <c r="MEP168" s="129"/>
      <c r="MEQ168" s="129"/>
      <c r="MER168" s="129"/>
      <c r="MES168" s="129"/>
      <c r="MET168" s="129"/>
      <c r="MEU168" s="129"/>
      <c r="MEV168" s="129"/>
      <c r="MEW168" s="129"/>
      <c r="MEX168" s="129"/>
      <c r="MEY168" s="129"/>
      <c r="MEZ168" s="129"/>
      <c r="MFA168" s="129"/>
      <c r="MOA168" s="129"/>
      <c r="MOB168" s="129"/>
      <c r="MOJ168" s="129"/>
      <c r="MOK168" s="129"/>
      <c r="MOL168" s="129"/>
      <c r="MOM168" s="129"/>
      <c r="MON168" s="129"/>
      <c r="MOO168" s="129"/>
      <c r="MOP168" s="129"/>
      <c r="MOQ168" s="129"/>
      <c r="MOR168" s="129"/>
      <c r="MOS168" s="129"/>
      <c r="MOT168" s="129"/>
      <c r="MOU168" s="129"/>
      <c r="MOV168" s="129"/>
      <c r="MOW168" s="129"/>
      <c r="MXW168" s="129"/>
      <c r="MXX168" s="129"/>
      <c r="MYF168" s="129"/>
      <c r="MYG168" s="129"/>
      <c r="MYH168" s="129"/>
      <c r="MYI168" s="129"/>
      <c r="MYJ168" s="129"/>
      <c r="MYK168" s="129"/>
      <c r="MYL168" s="129"/>
      <c r="MYM168" s="129"/>
      <c r="MYN168" s="129"/>
      <c r="MYO168" s="129"/>
      <c r="MYP168" s="129"/>
      <c r="MYQ168" s="129"/>
      <c r="MYR168" s="129"/>
      <c r="MYS168" s="129"/>
      <c r="NHS168" s="129"/>
      <c r="NHT168" s="129"/>
      <c r="NIB168" s="129"/>
      <c r="NIC168" s="129"/>
      <c r="NID168" s="129"/>
      <c r="NIE168" s="129"/>
      <c r="NIF168" s="129"/>
      <c r="NIG168" s="129"/>
      <c r="NIH168" s="129"/>
      <c r="NII168" s="129"/>
      <c r="NIJ168" s="129"/>
      <c r="NIK168" s="129"/>
      <c r="NIL168" s="129"/>
      <c r="NIM168" s="129"/>
      <c r="NIN168" s="129"/>
      <c r="NIO168" s="129"/>
      <c r="NRO168" s="129"/>
      <c r="NRP168" s="129"/>
      <c r="NRX168" s="129"/>
      <c r="NRY168" s="129"/>
      <c r="NRZ168" s="129"/>
      <c r="NSA168" s="129"/>
      <c r="NSB168" s="129"/>
      <c r="NSC168" s="129"/>
      <c r="NSD168" s="129"/>
      <c r="NSE168" s="129"/>
      <c r="NSF168" s="129"/>
      <c r="NSG168" s="129"/>
      <c r="NSH168" s="129"/>
      <c r="NSI168" s="129"/>
      <c r="NSJ168" s="129"/>
      <c r="NSK168" s="129"/>
      <c r="OBK168" s="129"/>
      <c r="OBL168" s="129"/>
      <c r="OBT168" s="129"/>
      <c r="OBU168" s="129"/>
      <c r="OBV168" s="129"/>
      <c r="OBW168" s="129"/>
      <c r="OBX168" s="129"/>
      <c r="OBY168" s="129"/>
      <c r="OBZ168" s="129"/>
      <c r="OCA168" s="129"/>
      <c r="OCB168" s="129"/>
      <c r="OCC168" s="129"/>
      <c r="OCD168" s="129"/>
      <c r="OCE168" s="129"/>
      <c r="OCF168" s="129"/>
      <c r="OCG168" s="129"/>
      <c r="OLG168" s="129"/>
      <c r="OLH168" s="129"/>
      <c r="OLP168" s="129"/>
      <c r="OLQ168" s="129"/>
      <c r="OLR168" s="129"/>
      <c r="OLS168" s="129"/>
      <c r="OLT168" s="129"/>
      <c r="OLU168" s="129"/>
      <c r="OLV168" s="129"/>
      <c r="OLW168" s="129"/>
      <c r="OLX168" s="129"/>
      <c r="OLY168" s="129"/>
      <c r="OLZ168" s="129"/>
      <c r="OMA168" s="129"/>
      <c r="OMB168" s="129"/>
      <c r="OMC168" s="129"/>
      <c r="OVC168" s="129"/>
      <c r="OVD168" s="129"/>
      <c r="OVL168" s="129"/>
      <c r="OVM168" s="129"/>
      <c r="OVN168" s="129"/>
      <c r="OVO168" s="129"/>
      <c r="OVP168" s="129"/>
      <c r="OVQ168" s="129"/>
      <c r="OVR168" s="129"/>
      <c r="OVS168" s="129"/>
      <c r="OVT168" s="129"/>
      <c r="OVU168" s="129"/>
      <c r="OVV168" s="129"/>
      <c r="OVW168" s="129"/>
      <c r="OVX168" s="129"/>
      <c r="OVY168" s="129"/>
      <c r="PEY168" s="129"/>
      <c r="PEZ168" s="129"/>
      <c r="PFH168" s="129"/>
      <c r="PFI168" s="129"/>
      <c r="PFJ168" s="129"/>
      <c r="PFK168" s="129"/>
      <c r="PFL168" s="129"/>
      <c r="PFM168" s="129"/>
      <c r="PFN168" s="129"/>
      <c r="PFO168" s="129"/>
      <c r="PFP168" s="129"/>
      <c r="PFQ168" s="129"/>
      <c r="PFR168" s="129"/>
      <c r="PFS168" s="129"/>
      <c r="PFT168" s="129"/>
      <c r="PFU168" s="129"/>
      <c r="POU168" s="129"/>
      <c r="POV168" s="129"/>
      <c r="PPD168" s="129"/>
      <c r="PPE168" s="129"/>
      <c r="PPF168" s="129"/>
      <c r="PPG168" s="129"/>
      <c r="PPH168" s="129"/>
      <c r="PPI168" s="129"/>
      <c r="PPJ168" s="129"/>
      <c r="PPK168" s="129"/>
      <c r="PPL168" s="129"/>
      <c r="PPM168" s="129"/>
      <c r="PPN168" s="129"/>
      <c r="PPO168" s="129"/>
      <c r="PPP168" s="129"/>
      <c r="PPQ168" s="129"/>
      <c r="PYQ168" s="129"/>
      <c r="PYR168" s="129"/>
      <c r="PYZ168" s="129"/>
      <c r="PZA168" s="129"/>
      <c r="PZB168" s="129"/>
      <c r="PZC168" s="129"/>
      <c r="PZD168" s="129"/>
      <c r="PZE168" s="129"/>
      <c r="PZF168" s="129"/>
      <c r="PZG168" s="129"/>
      <c r="PZH168" s="129"/>
      <c r="PZI168" s="129"/>
      <c r="PZJ168" s="129"/>
      <c r="PZK168" s="129"/>
      <c r="PZL168" s="129"/>
      <c r="PZM168" s="129"/>
      <c r="QIM168" s="129"/>
      <c r="QIN168" s="129"/>
      <c r="QIV168" s="129"/>
      <c r="QIW168" s="129"/>
      <c r="QIX168" s="129"/>
      <c r="QIY168" s="129"/>
      <c r="QIZ168" s="129"/>
      <c r="QJA168" s="129"/>
      <c r="QJB168" s="129"/>
      <c r="QJC168" s="129"/>
      <c r="QJD168" s="129"/>
      <c r="QJE168" s="129"/>
      <c r="QJF168" s="129"/>
      <c r="QJG168" s="129"/>
      <c r="QJH168" s="129"/>
      <c r="QJI168" s="129"/>
      <c r="QSI168" s="129"/>
      <c r="QSJ168" s="129"/>
      <c r="QSR168" s="129"/>
      <c r="QSS168" s="129"/>
      <c r="QST168" s="129"/>
      <c r="QSU168" s="129"/>
      <c r="QSV168" s="129"/>
      <c r="QSW168" s="129"/>
      <c r="QSX168" s="129"/>
      <c r="QSY168" s="129"/>
      <c r="QSZ168" s="129"/>
      <c r="QTA168" s="129"/>
      <c r="QTB168" s="129"/>
      <c r="QTC168" s="129"/>
      <c r="QTD168" s="129"/>
      <c r="QTE168" s="129"/>
      <c r="RCE168" s="129"/>
      <c r="RCF168" s="129"/>
      <c r="RCN168" s="129"/>
      <c r="RCO168" s="129"/>
      <c r="RCP168" s="129"/>
      <c r="RCQ168" s="129"/>
      <c r="RCR168" s="129"/>
      <c r="RCS168" s="129"/>
      <c r="RCT168" s="129"/>
      <c r="RCU168" s="129"/>
      <c r="RCV168" s="129"/>
      <c r="RCW168" s="129"/>
      <c r="RCX168" s="129"/>
      <c r="RCY168" s="129"/>
      <c r="RCZ168" s="129"/>
      <c r="RDA168" s="129"/>
      <c r="RMA168" s="129"/>
      <c r="RMB168" s="129"/>
      <c r="RMJ168" s="129"/>
      <c r="RMK168" s="129"/>
      <c r="RML168" s="129"/>
      <c r="RMM168" s="129"/>
      <c r="RMN168" s="129"/>
      <c r="RMO168" s="129"/>
      <c r="RMP168" s="129"/>
      <c r="RMQ168" s="129"/>
      <c r="RMR168" s="129"/>
      <c r="RMS168" s="129"/>
      <c r="RMT168" s="129"/>
      <c r="RMU168" s="129"/>
      <c r="RMV168" s="129"/>
      <c r="RMW168" s="129"/>
      <c r="RVW168" s="129"/>
      <c r="RVX168" s="129"/>
      <c r="RWF168" s="129"/>
      <c r="RWG168" s="129"/>
      <c r="RWH168" s="129"/>
      <c r="RWI168" s="129"/>
      <c r="RWJ168" s="129"/>
      <c r="RWK168" s="129"/>
      <c r="RWL168" s="129"/>
      <c r="RWM168" s="129"/>
      <c r="RWN168" s="129"/>
      <c r="RWO168" s="129"/>
      <c r="RWP168" s="129"/>
      <c r="RWQ168" s="129"/>
      <c r="RWR168" s="129"/>
      <c r="RWS168" s="129"/>
      <c r="SFS168" s="129"/>
      <c r="SFT168" s="129"/>
      <c r="SGB168" s="129"/>
      <c r="SGC168" s="129"/>
      <c r="SGD168" s="129"/>
      <c r="SGE168" s="129"/>
      <c r="SGF168" s="129"/>
      <c r="SGG168" s="129"/>
      <c r="SGH168" s="129"/>
      <c r="SGI168" s="129"/>
      <c r="SGJ168" s="129"/>
      <c r="SGK168" s="129"/>
      <c r="SGL168" s="129"/>
      <c r="SGM168" s="129"/>
      <c r="SGN168" s="129"/>
      <c r="SGO168" s="129"/>
      <c r="SPO168" s="129"/>
      <c r="SPP168" s="129"/>
      <c r="SPX168" s="129"/>
      <c r="SPY168" s="129"/>
      <c r="SPZ168" s="129"/>
      <c r="SQA168" s="129"/>
      <c r="SQB168" s="129"/>
      <c r="SQC168" s="129"/>
      <c r="SQD168" s="129"/>
      <c r="SQE168" s="129"/>
      <c r="SQF168" s="129"/>
      <c r="SQG168" s="129"/>
      <c r="SQH168" s="129"/>
      <c r="SQI168" s="129"/>
      <c r="SQJ168" s="129"/>
      <c r="SQK168" s="129"/>
      <c r="SZK168" s="129"/>
      <c r="SZL168" s="129"/>
      <c r="SZT168" s="129"/>
      <c r="SZU168" s="129"/>
      <c r="SZV168" s="129"/>
      <c r="SZW168" s="129"/>
      <c r="SZX168" s="129"/>
      <c r="SZY168" s="129"/>
      <c r="SZZ168" s="129"/>
      <c r="TAA168" s="129"/>
      <c r="TAB168" s="129"/>
      <c r="TAC168" s="129"/>
      <c r="TAD168" s="129"/>
      <c r="TAE168" s="129"/>
      <c r="TAF168" s="129"/>
      <c r="TAG168" s="129"/>
      <c r="TJG168" s="129"/>
      <c r="TJH168" s="129"/>
      <c r="TJP168" s="129"/>
      <c r="TJQ168" s="129"/>
      <c r="TJR168" s="129"/>
      <c r="TJS168" s="129"/>
      <c r="TJT168" s="129"/>
      <c r="TJU168" s="129"/>
      <c r="TJV168" s="129"/>
      <c r="TJW168" s="129"/>
      <c r="TJX168" s="129"/>
      <c r="TJY168" s="129"/>
      <c r="TJZ168" s="129"/>
      <c r="TKA168" s="129"/>
      <c r="TKB168" s="129"/>
      <c r="TKC168" s="129"/>
      <c r="TTC168" s="129"/>
      <c r="TTD168" s="129"/>
      <c r="TTL168" s="129"/>
      <c r="TTM168" s="129"/>
      <c r="TTN168" s="129"/>
      <c r="TTO168" s="129"/>
      <c r="TTP168" s="129"/>
      <c r="TTQ168" s="129"/>
      <c r="TTR168" s="129"/>
      <c r="TTS168" s="129"/>
      <c r="TTT168" s="129"/>
      <c r="TTU168" s="129"/>
      <c r="TTV168" s="129"/>
      <c r="TTW168" s="129"/>
      <c r="TTX168" s="129"/>
      <c r="TTY168" s="129"/>
      <c r="UCY168" s="129"/>
      <c r="UCZ168" s="129"/>
      <c r="UDH168" s="129"/>
      <c r="UDI168" s="129"/>
      <c r="UDJ168" s="129"/>
      <c r="UDK168" s="129"/>
      <c r="UDL168" s="129"/>
      <c r="UDM168" s="129"/>
      <c r="UDN168" s="129"/>
      <c r="UDO168" s="129"/>
      <c r="UDP168" s="129"/>
      <c r="UDQ168" s="129"/>
      <c r="UDR168" s="129"/>
      <c r="UDS168" s="129"/>
      <c r="UDT168" s="129"/>
      <c r="UDU168" s="129"/>
      <c r="UMU168" s="129"/>
      <c r="UMV168" s="129"/>
      <c r="UND168" s="129"/>
      <c r="UNE168" s="129"/>
      <c r="UNF168" s="129"/>
      <c r="UNG168" s="129"/>
      <c r="UNH168" s="129"/>
      <c r="UNI168" s="129"/>
      <c r="UNJ168" s="129"/>
      <c r="UNK168" s="129"/>
      <c r="UNL168" s="129"/>
      <c r="UNM168" s="129"/>
      <c r="UNN168" s="129"/>
      <c r="UNO168" s="129"/>
      <c r="UNP168" s="129"/>
      <c r="UNQ168" s="129"/>
      <c r="UWQ168" s="129"/>
      <c r="UWR168" s="129"/>
      <c r="UWZ168" s="129"/>
      <c r="UXA168" s="129"/>
      <c r="UXB168" s="129"/>
      <c r="UXC168" s="129"/>
      <c r="UXD168" s="129"/>
      <c r="UXE168" s="129"/>
      <c r="UXF168" s="129"/>
      <c r="UXG168" s="129"/>
      <c r="UXH168" s="129"/>
      <c r="UXI168" s="129"/>
      <c r="UXJ168" s="129"/>
      <c r="UXK168" s="129"/>
      <c r="UXL168" s="129"/>
      <c r="UXM168" s="129"/>
      <c r="VGM168" s="129"/>
      <c r="VGN168" s="129"/>
      <c r="VGV168" s="129"/>
      <c r="VGW168" s="129"/>
      <c r="VGX168" s="129"/>
      <c r="VGY168" s="129"/>
      <c r="VGZ168" s="129"/>
      <c r="VHA168" s="129"/>
      <c r="VHB168" s="129"/>
      <c r="VHC168" s="129"/>
      <c r="VHD168" s="129"/>
      <c r="VHE168" s="129"/>
      <c r="VHF168" s="129"/>
      <c r="VHG168" s="129"/>
      <c r="VHH168" s="129"/>
      <c r="VHI168" s="129"/>
      <c r="VQI168" s="129"/>
      <c r="VQJ168" s="129"/>
      <c r="VQR168" s="129"/>
      <c r="VQS168" s="129"/>
      <c r="VQT168" s="129"/>
      <c r="VQU168" s="129"/>
      <c r="VQV168" s="129"/>
      <c r="VQW168" s="129"/>
      <c r="VQX168" s="129"/>
      <c r="VQY168" s="129"/>
      <c r="VQZ168" s="129"/>
      <c r="VRA168" s="129"/>
      <c r="VRB168" s="129"/>
      <c r="VRC168" s="129"/>
      <c r="VRD168" s="129"/>
      <c r="VRE168" s="129"/>
      <c r="WAE168" s="129"/>
      <c r="WAF168" s="129"/>
      <c r="WAN168" s="129"/>
      <c r="WAO168" s="129"/>
      <c r="WAP168" s="129"/>
      <c r="WAQ168" s="129"/>
      <c r="WAR168" s="129"/>
      <c r="WAS168" s="129"/>
      <c r="WAT168" s="129"/>
      <c r="WAU168" s="129"/>
      <c r="WAV168" s="129"/>
      <c r="WAW168" s="129"/>
      <c r="WAX168" s="129"/>
      <c r="WAY168" s="129"/>
      <c r="WAZ168" s="129"/>
      <c r="WBA168" s="129"/>
      <c r="WKA168" s="129"/>
      <c r="WKB168" s="129"/>
      <c r="WKJ168" s="129"/>
      <c r="WKK168" s="129"/>
      <c r="WKL168" s="129"/>
      <c r="WKM168" s="129"/>
      <c r="WKN168" s="129"/>
      <c r="WKO168" s="129"/>
      <c r="WKP168" s="129"/>
      <c r="WKQ168" s="129"/>
      <c r="WKR168" s="129"/>
      <c r="WKS168" s="129"/>
      <c r="WKT168" s="129"/>
      <c r="WKU168" s="129"/>
      <c r="WKV168" s="129"/>
      <c r="WKW168" s="129"/>
      <c r="WTW168" s="129"/>
      <c r="WTX168" s="129"/>
      <c r="WUF168" s="129"/>
      <c r="WUG168" s="129"/>
      <c r="WUH168" s="129"/>
      <c r="WUI168" s="129"/>
      <c r="WUJ168" s="129"/>
      <c r="WUK168" s="129"/>
      <c r="WUL168" s="129"/>
      <c r="WUM168" s="129"/>
      <c r="WUN168" s="129"/>
      <c r="WUO168" s="129"/>
      <c r="WUP168" s="129"/>
      <c r="WUQ168" s="129"/>
      <c r="WUR168" s="129"/>
      <c r="WUS168" s="129"/>
    </row>
    <row r="169" spans="1:1009 1243:2033 2267:3057 3291:4081 4315:5105 5339:6129 6363:7153 7387:8177 8411:9201 9435:10225 10459:11249 11483:12273 12507:13297 13531:14321 14555:15345 15579:16113" s="120" customFormat="1" ht="47.25" outlineLevel="1">
      <c r="A169" s="240"/>
      <c r="B169" s="273" t="s">
        <v>470</v>
      </c>
      <c r="C169" s="270"/>
      <c r="D169" s="258">
        <v>2394.2919999999999</v>
      </c>
      <c r="E169" s="257">
        <v>2394.2919999999999</v>
      </c>
      <c r="F169" s="258">
        <v>0</v>
      </c>
      <c r="G169" s="245">
        <v>0</v>
      </c>
      <c r="H169" s="229">
        <f t="shared" si="7"/>
        <v>0</v>
      </c>
      <c r="I169" s="247"/>
      <c r="J169" s="298"/>
      <c r="K169" s="298"/>
      <c r="L169" s="298"/>
      <c r="M169" s="297"/>
      <c r="HK169" s="129"/>
      <c r="HL169" s="129"/>
      <c r="HT169" s="129"/>
      <c r="HU169" s="129"/>
      <c r="HV169" s="129"/>
      <c r="HW169" s="129"/>
      <c r="HX169" s="129"/>
      <c r="HY169" s="129"/>
      <c r="HZ169" s="129"/>
      <c r="IA169" s="129"/>
      <c r="IB169" s="129"/>
      <c r="IC169" s="129"/>
      <c r="ID169" s="129"/>
      <c r="IE169" s="129"/>
      <c r="IF169" s="129"/>
      <c r="IG169" s="129"/>
      <c r="RG169" s="129"/>
      <c r="RH169" s="129"/>
      <c r="RP169" s="129"/>
      <c r="RQ169" s="129"/>
      <c r="RR169" s="129"/>
      <c r="RS169" s="129"/>
      <c r="RT169" s="129"/>
      <c r="RU169" s="129"/>
      <c r="RV169" s="129"/>
      <c r="RW169" s="129"/>
      <c r="RX169" s="129"/>
      <c r="RY169" s="129"/>
      <c r="RZ169" s="129"/>
      <c r="SA169" s="129"/>
      <c r="SB169" s="129"/>
      <c r="SC169" s="129"/>
      <c r="ABC169" s="129"/>
      <c r="ABD169" s="129"/>
      <c r="ABL169" s="129"/>
      <c r="ABM169" s="129"/>
      <c r="ABN169" s="129"/>
      <c r="ABO169" s="129"/>
      <c r="ABP169" s="129"/>
      <c r="ABQ169" s="129"/>
      <c r="ABR169" s="129"/>
      <c r="ABS169" s="129"/>
      <c r="ABT169" s="129"/>
      <c r="ABU169" s="129"/>
      <c r="ABV169" s="129"/>
      <c r="ABW169" s="129"/>
      <c r="ABX169" s="129"/>
      <c r="ABY169" s="129"/>
      <c r="AKY169" s="129"/>
      <c r="AKZ169" s="129"/>
      <c r="ALH169" s="129"/>
      <c r="ALI169" s="129"/>
      <c r="ALJ169" s="129"/>
      <c r="ALK169" s="129"/>
      <c r="ALL169" s="129"/>
      <c r="ALM169" s="129"/>
      <c r="ALN169" s="129"/>
      <c r="ALO169" s="129"/>
      <c r="ALP169" s="129"/>
      <c r="ALQ169" s="129"/>
      <c r="ALR169" s="129"/>
      <c r="ALS169" s="129"/>
      <c r="ALT169" s="129"/>
      <c r="ALU169" s="129"/>
      <c r="AUU169" s="129"/>
      <c r="AUV169" s="129"/>
      <c r="AVD169" s="129"/>
      <c r="AVE169" s="129"/>
      <c r="AVF169" s="129"/>
      <c r="AVG169" s="129"/>
      <c r="AVH169" s="129"/>
      <c r="AVI169" s="129"/>
      <c r="AVJ169" s="129"/>
      <c r="AVK169" s="129"/>
      <c r="AVL169" s="129"/>
      <c r="AVM169" s="129"/>
      <c r="AVN169" s="129"/>
      <c r="AVO169" s="129"/>
      <c r="AVP169" s="129"/>
      <c r="AVQ169" s="129"/>
      <c r="BEQ169" s="129"/>
      <c r="BER169" s="129"/>
      <c r="BEZ169" s="129"/>
      <c r="BFA169" s="129"/>
      <c r="BFB169" s="129"/>
      <c r="BFC169" s="129"/>
      <c r="BFD169" s="129"/>
      <c r="BFE169" s="129"/>
      <c r="BFF169" s="129"/>
      <c r="BFG169" s="129"/>
      <c r="BFH169" s="129"/>
      <c r="BFI169" s="129"/>
      <c r="BFJ169" s="129"/>
      <c r="BFK169" s="129"/>
      <c r="BFL169" s="129"/>
      <c r="BFM169" s="129"/>
      <c r="BOM169" s="129"/>
      <c r="BON169" s="129"/>
      <c r="BOV169" s="129"/>
      <c r="BOW169" s="129"/>
      <c r="BOX169" s="129"/>
      <c r="BOY169" s="129"/>
      <c r="BOZ169" s="129"/>
      <c r="BPA169" s="129"/>
      <c r="BPB169" s="129"/>
      <c r="BPC169" s="129"/>
      <c r="BPD169" s="129"/>
      <c r="BPE169" s="129"/>
      <c r="BPF169" s="129"/>
      <c r="BPG169" s="129"/>
      <c r="BPH169" s="129"/>
      <c r="BPI169" s="129"/>
      <c r="BYI169" s="129"/>
      <c r="BYJ169" s="129"/>
      <c r="BYR169" s="129"/>
      <c r="BYS169" s="129"/>
      <c r="BYT169" s="129"/>
      <c r="BYU169" s="129"/>
      <c r="BYV169" s="129"/>
      <c r="BYW169" s="129"/>
      <c r="BYX169" s="129"/>
      <c r="BYY169" s="129"/>
      <c r="BYZ169" s="129"/>
      <c r="BZA169" s="129"/>
      <c r="BZB169" s="129"/>
      <c r="BZC169" s="129"/>
      <c r="BZD169" s="129"/>
      <c r="BZE169" s="129"/>
      <c r="CIE169" s="129"/>
      <c r="CIF169" s="129"/>
      <c r="CIN169" s="129"/>
      <c r="CIO169" s="129"/>
      <c r="CIP169" s="129"/>
      <c r="CIQ169" s="129"/>
      <c r="CIR169" s="129"/>
      <c r="CIS169" s="129"/>
      <c r="CIT169" s="129"/>
      <c r="CIU169" s="129"/>
      <c r="CIV169" s="129"/>
      <c r="CIW169" s="129"/>
      <c r="CIX169" s="129"/>
      <c r="CIY169" s="129"/>
      <c r="CIZ169" s="129"/>
      <c r="CJA169" s="129"/>
      <c r="CSA169" s="129"/>
      <c r="CSB169" s="129"/>
      <c r="CSJ169" s="129"/>
      <c r="CSK169" s="129"/>
      <c r="CSL169" s="129"/>
      <c r="CSM169" s="129"/>
      <c r="CSN169" s="129"/>
      <c r="CSO169" s="129"/>
      <c r="CSP169" s="129"/>
      <c r="CSQ169" s="129"/>
      <c r="CSR169" s="129"/>
      <c r="CSS169" s="129"/>
      <c r="CST169" s="129"/>
      <c r="CSU169" s="129"/>
      <c r="CSV169" s="129"/>
      <c r="CSW169" s="129"/>
      <c r="DBW169" s="129"/>
      <c r="DBX169" s="129"/>
      <c r="DCF169" s="129"/>
      <c r="DCG169" s="129"/>
      <c r="DCH169" s="129"/>
      <c r="DCI169" s="129"/>
      <c r="DCJ169" s="129"/>
      <c r="DCK169" s="129"/>
      <c r="DCL169" s="129"/>
      <c r="DCM169" s="129"/>
      <c r="DCN169" s="129"/>
      <c r="DCO169" s="129"/>
      <c r="DCP169" s="129"/>
      <c r="DCQ169" s="129"/>
      <c r="DCR169" s="129"/>
      <c r="DCS169" s="129"/>
      <c r="DLS169" s="129"/>
      <c r="DLT169" s="129"/>
      <c r="DMB169" s="129"/>
      <c r="DMC169" s="129"/>
      <c r="DMD169" s="129"/>
      <c r="DME169" s="129"/>
      <c r="DMF169" s="129"/>
      <c r="DMG169" s="129"/>
      <c r="DMH169" s="129"/>
      <c r="DMI169" s="129"/>
      <c r="DMJ169" s="129"/>
      <c r="DMK169" s="129"/>
      <c r="DML169" s="129"/>
      <c r="DMM169" s="129"/>
      <c r="DMN169" s="129"/>
      <c r="DMO169" s="129"/>
      <c r="DVO169" s="129"/>
      <c r="DVP169" s="129"/>
      <c r="DVX169" s="129"/>
      <c r="DVY169" s="129"/>
      <c r="DVZ169" s="129"/>
      <c r="DWA169" s="129"/>
      <c r="DWB169" s="129"/>
      <c r="DWC169" s="129"/>
      <c r="DWD169" s="129"/>
      <c r="DWE169" s="129"/>
      <c r="DWF169" s="129"/>
      <c r="DWG169" s="129"/>
      <c r="DWH169" s="129"/>
      <c r="DWI169" s="129"/>
      <c r="DWJ169" s="129"/>
      <c r="DWK169" s="129"/>
      <c r="EFK169" s="129"/>
      <c r="EFL169" s="129"/>
      <c r="EFT169" s="129"/>
      <c r="EFU169" s="129"/>
      <c r="EFV169" s="129"/>
      <c r="EFW169" s="129"/>
      <c r="EFX169" s="129"/>
      <c r="EFY169" s="129"/>
      <c r="EFZ169" s="129"/>
      <c r="EGA169" s="129"/>
      <c r="EGB169" s="129"/>
      <c r="EGC169" s="129"/>
      <c r="EGD169" s="129"/>
      <c r="EGE169" s="129"/>
      <c r="EGF169" s="129"/>
      <c r="EGG169" s="129"/>
      <c r="EPG169" s="129"/>
      <c r="EPH169" s="129"/>
      <c r="EPP169" s="129"/>
      <c r="EPQ169" s="129"/>
      <c r="EPR169" s="129"/>
      <c r="EPS169" s="129"/>
      <c r="EPT169" s="129"/>
      <c r="EPU169" s="129"/>
      <c r="EPV169" s="129"/>
      <c r="EPW169" s="129"/>
      <c r="EPX169" s="129"/>
      <c r="EPY169" s="129"/>
      <c r="EPZ169" s="129"/>
      <c r="EQA169" s="129"/>
      <c r="EQB169" s="129"/>
      <c r="EQC169" s="129"/>
      <c r="EZC169" s="129"/>
      <c r="EZD169" s="129"/>
      <c r="EZL169" s="129"/>
      <c r="EZM169" s="129"/>
      <c r="EZN169" s="129"/>
      <c r="EZO169" s="129"/>
      <c r="EZP169" s="129"/>
      <c r="EZQ169" s="129"/>
      <c r="EZR169" s="129"/>
      <c r="EZS169" s="129"/>
      <c r="EZT169" s="129"/>
      <c r="EZU169" s="129"/>
      <c r="EZV169" s="129"/>
      <c r="EZW169" s="129"/>
      <c r="EZX169" s="129"/>
      <c r="EZY169" s="129"/>
      <c r="FIY169" s="129"/>
      <c r="FIZ169" s="129"/>
      <c r="FJH169" s="129"/>
      <c r="FJI169" s="129"/>
      <c r="FJJ169" s="129"/>
      <c r="FJK169" s="129"/>
      <c r="FJL169" s="129"/>
      <c r="FJM169" s="129"/>
      <c r="FJN169" s="129"/>
      <c r="FJO169" s="129"/>
      <c r="FJP169" s="129"/>
      <c r="FJQ169" s="129"/>
      <c r="FJR169" s="129"/>
      <c r="FJS169" s="129"/>
      <c r="FJT169" s="129"/>
      <c r="FJU169" s="129"/>
      <c r="FSU169" s="129"/>
      <c r="FSV169" s="129"/>
      <c r="FTD169" s="129"/>
      <c r="FTE169" s="129"/>
      <c r="FTF169" s="129"/>
      <c r="FTG169" s="129"/>
      <c r="FTH169" s="129"/>
      <c r="FTI169" s="129"/>
      <c r="FTJ169" s="129"/>
      <c r="FTK169" s="129"/>
      <c r="FTL169" s="129"/>
      <c r="FTM169" s="129"/>
      <c r="FTN169" s="129"/>
      <c r="FTO169" s="129"/>
      <c r="FTP169" s="129"/>
      <c r="FTQ169" s="129"/>
      <c r="GCQ169" s="129"/>
      <c r="GCR169" s="129"/>
      <c r="GCZ169" s="129"/>
      <c r="GDA169" s="129"/>
      <c r="GDB169" s="129"/>
      <c r="GDC169" s="129"/>
      <c r="GDD169" s="129"/>
      <c r="GDE169" s="129"/>
      <c r="GDF169" s="129"/>
      <c r="GDG169" s="129"/>
      <c r="GDH169" s="129"/>
      <c r="GDI169" s="129"/>
      <c r="GDJ169" s="129"/>
      <c r="GDK169" s="129"/>
      <c r="GDL169" s="129"/>
      <c r="GDM169" s="129"/>
      <c r="GMM169" s="129"/>
      <c r="GMN169" s="129"/>
      <c r="GMV169" s="129"/>
      <c r="GMW169" s="129"/>
      <c r="GMX169" s="129"/>
      <c r="GMY169" s="129"/>
      <c r="GMZ169" s="129"/>
      <c r="GNA169" s="129"/>
      <c r="GNB169" s="129"/>
      <c r="GNC169" s="129"/>
      <c r="GND169" s="129"/>
      <c r="GNE169" s="129"/>
      <c r="GNF169" s="129"/>
      <c r="GNG169" s="129"/>
      <c r="GNH169" s="129"/>
      <c r="GNI169" s="129"/>
      <c r="GWI169" s="129"/>
      <c r="GWJ169" s="129"/>
      <c r="GWR169" s="129"/>
      <c r="GWS169" s="129"/>
      <c r="GWT169" s="129"/>
      <c r="GWU169" s="129"/>
      <c r="GWV169" s="129"/>
      <c r="GWW169" s="129"/>
      <c r="GWX169" s="129"/>
      <c r="GWY169" s="129"/>
      <c r="GWZ169" s="129"/>
      <c r="GXA169" s="129"/>
      <c r="GXB169" s="129"/>
      <c r="GXC169" s="129"/>
      <c r="GXD169" s="129"/>
      <c r="GXE169" s="129"/>
      <c r="HGE169" s="129"/>
      <c r="HGF169" s="129"/>
      <c r="HGN169" s="129"/>
      <c r="HGO169" s="129"/>
      <c r="HGP169" s="129"/>
      <c r="HGQ169" s="129"/>
      <c r="HGR169" s="129"/>
      <c r="HGS169" s="129"/>
      <c r="HGT169" s="129"/>
      <c r="HGU169" s="129"/>
      <c r="HGV169" s="129"/>
      <c r="HGW169" s="129"/>
      <c r="HGX169" s="129"/>
      <c r="HGY169" s="129"/>
      <c r="HGZ169" s="129"/>
      <c r="HHA169" s="129"/>
      <c r="HQA169" s="129"/>
      <c r="HQB169" s="129"/>
      <c r="HQJ169" s="129"/>
      <c r="HQK169" s="129"/>
      <c r="HQL169" s="129"/>
      <c r="HQM169" s="129"/>
      <c r="HQN169" s="129"/>
      <c r="HQO169" s="129"/>
      <c r="HQP169" s="129"/>
      <c r="HQQ169" s="129"/>
      <c r="HQR169" s="129"/>
      <c r="HQS169" s="129"/>
      <c r="HQT169" s="129"/>
      <c r="HQU169" s="129"/>
      <c r="HQV169" s="129"/>
      <c r="HQW169" s="129"/>
      <c r="HZW169" s="129"/>
      <c r="HZX169" s="129"/>
      <c r="IAF169" s="129"/>
      <c r="IAG169" s="129"/>
      <c r="IAH169" s="129"/>
      <c r="IAI169" s="129"/>
      <c r="IAJ169" s="129"/>
      <c r="IAK169" s="129"/>
      <c r="IAL169" s="129"/>
      <c r="IAM169" s="129"/>
      <c r="IAN169" s="129"/>
      <c r="IAO169" s="129"/>
      <c r="IAP169" s="129"/>
      <c r="IAQ169" s="129"/>
      <c r="IAR169" s="129"/>
      <c r="IAS169" s="129"/>
      <c r="IJS169" s="129"/>
      <c r="IJT169" s="129"/>
      <c r="IKB169" s="129"/>
      <c r="IKC169" s="129"/>
      <c r="IKD169" s="129"/>
      <c r="IKE169" s="129"/>
      <c r="IKF169" s="129"/>
      <c r="IKG169" s="129"/>
      <c r="IKH169" s="129"/>
      <c r="IKI169" s="129"/>
      <c r="IKJ169" s="129"/>
      <c r="IKK169" s="129"/>
      <c r="IKL169" s="129"/>
      <c r="IKM169" s="129"/>
      <c r="IKN169" s="129"/>
      <c r="IKO169" s="129"/>
      <c r="ITO169" s="129"/>
      <c r="ITP169" s="129"/>
      <c r="ITX169" s="129"/>
      <c r="ITY169" s="129"/>
      <c r="ITZ169" s="129"/>
      <c r="IUA169" s="129"/>
      <c r="IUB169" s="129"/>
      <c r="IUC169" s="129"/>
      <c r="IUD169" s="129"/>
      <c r="IUE169" s="129"/>
      <c r="IUF169" s="129"/>
      <c r="IUG169" s="129"/>
      <c r="IUH169" s="129"/>
      <c r="IUI169" s="129"/>
      <c r="IUJ169" s="129"/>
      <c r="IUK169" s="129"/>
      <c r="JDK169" s="129"/>
      <c r="JDL169" s="129"/>
      <c r="JDT169" s="129"/>
      <c r="JDU169" s="129"/>
      <c r="JDV169" s="129"/>
      <c r="JDW169" s="129"/>
      <c r="JDX169" s="129"/>
      <c r="JDY169" s="129"/>
      <c r="JDZ169" s="129"/>
      <c r="JEA169" s="129"/>
      <c r="JEB169" s="129"/>
      <c r="JEC169" s="129"/>
      <c r="JED169" s="129"/>
      <c r="JEE169" s="129"/>
      <c r="JEF169" s="129"/>
      <c r="JEG169" s="129"/>
      <c r="JNG169" s="129"/>
      <c r="JNH169" s="129"/>
      <c r="JNP169" s="129"/>
      <c r="JNQ169" s="129"/>
      <c r="JNR169" s="129"/>
      <c r="JNS169" s="129"/>
      <c r="JNT169" s="129"/>
      <c r="JNU169" s="129"/>
      <c r="JNV169" s="129"/>
      <c r="JNW169" s="129"/>
      <c r="JNX169" s="129"/>
      <c r="JNY169" s="129"/>
      <c r="JNZ169" s="129"/>
      <c r="JOA169" s="129"/>
      <c r="JOB169" s="129"/>
      <c r="JOC169" s="129"/>
      <c r="JXC169" s="129"/>
      <c r="JXD169" s="129"/>
      <c r="JXL169" s="129"/>
      <c r="JXM169" s="129"/>
      <c r="JXN169" s="129"/>
      <c r="JXO169" s="129"/>
      <c r="JXP169" s="129"/>
      <c r="JXQ169" s="129"/>
      <c r="JXR169" s="129"/>
      <c r="JXS169" s="129"/>
      <c r="JXT169" s="129"/>
      <c r="JXU169" s="129"/>
      <c r="JXV169" s="129"/>
      <c r="JXW169" s="129"/>
      <c r="JXX169" s="129"/>
      <c r="JXY169" s="129"/>
      <c r="KGY169" s="129"/>
      <c r="KGZ169" s="129"/>
      <c r="KHH169" s="129"/>
      <c r="KHI169" s="129"/>
      <c r="KHJ169" s="129"/>
      <c r="KHK169" s="129"/>
      <c r="KHL169" s="129"/>
      <c r="KHM169" s="129"/>
      <c r="KHN169" s="129"/>
      <c r="KHO169" s="129"/>
      <c r="KHP169" s="129"/>
      <c r="KHQ169" s="129"/>
      <c r="KHR169" s="129"/>
      <c r="KHS169" s="129"/>
      <c r="KHT169" s="129"/>
      <c r="KHU169" s="129"/>
      <c r="KQU169" s="129"/>
      <c r="KQV169" s="129"/>
      <c r="KRD169" s="129"/>
      <c r="KRE169" s="129"/>
      <c r="KRF169" s="129"/>
      <c r="KRG169" s="129"/>
      <c r="KRH169" s="129"/>
      <c r="KRI169" s="129"/>
      <c r="KRJ169" s="129"/>
      <c r="KRK169" s="129"/>
      <c r="KRL169" s="129"/>
      <c r="KRM169" s="129"/>
      <c r="KRN169" s="129"/>
      <c r="KRO169" s="129"/>
      <c r="KRP169" s="129"/>
      <c r="KRQ169" s="129"/>
      <c r="LAQ169" s="129"/>
      <c r="LAR169" s="129"/>
      <c r="LAZ169" s="129"/>
      <c r="LBA169" s="129"/>
      <c r="LBB169" s="129"/>
      <c r="LBC169" s="129"/>
      <c r="LBD169" s="129"/>
      <c r="LBE169" s="129"/>
      <c r="LBF169" s="129"/>
      <c r="LBG169" s="129"/>
      <c r="LBH169" s="129"/>
      <c r="LBI169" s="129"/>
      <c r="LBJ169" s="129"/>
      <c r="LBK169" s="129"/>
      <c r="LBL169" s="129"/>
      <c r="LBM169" s="129"/>
      <c r="LKM169" s="129"/>
      <c r="LKN169" s="129"/>
      <c r="LKV169" s="129"/>
      <c r="LKW169" s="129"/>
      <c r="LKX169" s="129"/>
      <c r="LKY169" s="129"/>
      <c r="LKZ169" s="129"/>
      <c r="LLA169" s="129"/>
      <c r="LLB169" s="129"/>
      <c r="LLC169" s="129"/>
      <c r="LLD169" s="129"/>
      <c r="LLE169" s="129"/>
      <c r="LLF169" s="129"/>
      <c r="LLG169" s="129"/>
      <c r="LLH169" s="129"/>
      <c r="LLI169" s="129"/>
      <c r="LUI169" s="129"/>
      <c r="LUJ169" s="129"/>
      <c r="LUR169" s="129"/>
      <c r="LUS169" s="129"/>
      <c r="LUT169" s="129"/>
      <c r="LUU169" s="129"/>
      <c r="LUV169" s="129"/>
      <c r="LUW169" s="129"/>
      <c r="LUX169" s="129"/>
      <c r="LUY169" s="129"/>
      <c r="LUZ169" s="129"/>
      <c r="LVA169" s="129"/>
      <c r="LVB169" s="129"/>
      <c r="LVC169" s="129"/>
      <c r="LVD169" s="129"/>
      <c r="LVE169" s="129"/>
      <c r="MEE169" s="129"/>
      <c r="MEF169" s="129"/>
      <c r="MEN169" s="129"/>
      <c r="MEO169" s="129"/>
      <c r="MEP169" s="129"/>
      <c r="MEQ169" s="129"/>
      <c r="MER169" s="129"/>
      <c r="MES169" s="129"/>
      <c r="MET169" s="129"/>
      <c r="MEU169" s="129"/>
      <c r="MEV169" s="129"/>
      <c r="MEW169" s="129"/>
      <c r="MEX169" s="129"/>
      <c r="MEY169" s="129"/>
      <c r="MEZ169" s="129"/>
      <c r="MFA169" s="129"/>
      <c r="MOA169" s="129"/>
      <c r="MOB169" s="129"/>
      <c r="MOJ169" s="129"/>
      <c r="MOK169" s="129"/>
      <c r="MOL169" s="129"/>
      <c r="MOM169" s="129"/>
      <c r="MON169" s="129"/>
      <c r="MOO169" s="129"/>
      <c r="MOP169" s="129"/>
      <c r="MOQ169" s="129"/>
      <c r="MOR169" s="129"/>
      <c r="MOS169" s="129"/>
      <c r="MOT169" s="129"/>
      <c r="MOU169" s="129"/>
      <c r="MOV169" s="129"/>
      <c r="MOW169" s="129"/>
      <c r="MXW169" s="129"/>
      <c r="MXX169" s="129"/>
      <c r="MYF169" s="129"/>
      <c r="MYG169" s="129"/>
      <c r="MYH169" s="129"/>
      <c r="MYI169" s="129"/>
      <c r="MYJ169" s="129"/>
      <c r="MYK169" s="129"/>
      <c r="MYL169" s="129"/>
      <c r="MYM169" s="129"/>
      <c r="MYN169" s="129"/>
      <c r="MYO169" s="129"/>
      <c r="MYP169" s="129"/>
      <c r="MYQ169" s="129"/>
      <c r="MYR169" s="129"/>
      <c r="MYS169" s="129"/>
      <c r="NHS169" s="129"/>
      <c r="NHT169" s="129"/>
      <c r="NIB169" s="129"/>
      <c r="NIC169" s="129"/>
      <c r="NID169" s="129"/>
      <c r="NIE169" s="129"/>
      <c r="NIF169" s="129"/>
      <c r="NIG169" s="129"/>
      <c r="NIH169" s="129"/>
      <c r="NII169" s="129"/>
      <c r="NIJ169" s="129"/>
      <c r="NIK169" s="129"/>
      <c r="NIL169" s="129"/>
      <c r="NIM169" s="129"/>
      <c r="NIN169" s="129"/>
      <c r="NIO169" s="129"/>
      <c r="NRO169" s="129"/>
      <c r="NRP169" s="129"/>
      <c r="NRX169" s="129"/>
      <c r="NRY169" s="129"/>
      <c r="NRZ169" s="129"/>
      <c r="NSA169" s="129"/>
      <c r="NSB169" s="129"/>
      <c r="NSC169" s="129"/>
      <c r="NSD169" s="129"/>
      <c r="NSE169" s="129"/>
      <c r="NSF169" s="129"/>
      <c r="NSG169" s="129"/>
      <c r="NSH169" s="129"/>
      <c r="NSI169" s="129"/>
      <c r="NSJ169" s="129"/>
      <c r="NSK169" s="129"/>
      <c r="OBK169" s="129"/>
      <c r="OBL169" s="129"/>
      <c r="OBT169" s="129"/>
      <c r="OBU169" s="129"/>
      <c r="OBV169" s="129"/>
      <c r="OBW169" s="129"/>
      <c r="OBX169" s="129"/>
      <c r="OBY169" s="129"/>
      <c r="OBZ169" s="129"/>
      <c r="OCA169" s="129"/>
      <c r="OCB169" s="129"/>
      <c r="OCC169" s="129"/>
      <c r="OCD169" s="129"/>
      <c r="OCE169" s="129"/>
      <c r="OCF169" s="129"/>
      <c r="OCG169" s="129"/>
      <c r="OLG169" s="129"/>
      <c r="OLH169" s="129"/>
      <c r="OLP169" s="129"/>
      <c r="OLQ169" s="129"/>
      <c r="OLR169" s="129"/>
      <c r="OLS169" s="129"/>
      <c r="OLT169" s="129"/>
      <c r="OLU169" s="129"/>
      <c r="OLV169" s="129"/>
      <c r="OLW169" s="129"/>
      <c r="OLX169" s="129"/>
      <c r="OLY169" s="129"/>
      <c r="OLZ169" s="129"/>
      <c r="OMA169" s="129"/>
      <c r="OMB169" s="129"/>
      <c r="OMC169" s="129"/>
      <c r="OVC169" s="129"/>
      <c r="OVD169" s="129"/>
      <c r="OVL169" s="129"/>
      <c r="OVM169" s="129"/>
      <c r="OVN169" s="129"/>
      <c r="OVO169" s="129"/>
      <c r="OVP169" s="129"/>
      <c r="OVQ169" s="129"/>
      <c r="OVR169" s="129"/>
      <c r="OVS169" s="129"/>
      <c r="OVT169" s="129"/>
      <c r="OVU169" s="129"/>
      <c r="OVV169" s="129"/>
      <c r="OVW169" s="129"/>
      <c r="OVX169" s="129"/>
      <c r="OVY169" s="129"/>
      <c r="PEY169" s="129"/>
      <c r="PEZ169" s="129"/>
      <c r="PFH169" s="129"/>
      <c r="PFI169" s="129"/>
      <c r="PFJ169" s="129"/>
      <c r="PFK169" s="129"/>
      <c r="PFL169" s="129"/>
      <c r="PFM169" s="129"/>
      <c r="PFN169" s="129"/>
      <c r="PFO169" s="129"/>
      <c r="PFP169" s="129"/>
      <c r="PFQ169" s="129"/>
      <c r="PFR169" s="129"/>
      <c r="PFS169" s="129"/>
      <c r="PFT169" s="129"/>
      <c r="PFU169" s="129"/>
      <c r="POU169" s="129"/>
      <c r="POV169" s="129"/>
      <c r="PPD169" s="129"/>
      <c r="PPE169" s="129"/>
      <c r="PPF169" s="129"/>
      <c r="PPG169" s="129"/>
      <c r="PPH169" s="129"/>
      <c r="PPI169" s="129"/>
      <c r="PPJ169" s="129"/>
      <c r="PPK169" s="129"/>
      <c r="PPL169" s="129"/>
      <c r="PPM169" s="129"/>
      <c r="PPN169" s="129"/>
      <c r="PPO169" s="129"/>
      <c r="PPP169" s="129"/>
      <c r="PPQ169" s="129"/>
      <c r="PYQ169" s="129"/>
      <c r="PYR169" s="129"/>
      <c r="PYZ169" s="129"/>
      <c r="PZA169" s="129"/>
      <c r="PZB169" s="129"/>
      <c r="PZC169" s="129"/>
      <c r="PZD169" s="129"/>
      <c r="PZE169" s="129"/>
      <c r="PZF169" s="129"/>
      <c r="PZG169" s="129"/>
      <c r="PZH169" s="129"/>
      <c r="PZI169" s="129"/>
      <c r="PZJ169" s="129"/>
      <c r="PZK169" s="129"/>
      <c r="PZL169" s="129"/>
      <c r="PZM169" s="129"/>
      <c r="QIM169" s="129"/>
      <c r="QIN169" s="129"/>
      <c r="QIV169" s="129"/>
      <c r="QIW169" s="129"/>
      <c r="QIX169" s="129"/>
      <c r="QIY169" s="129"/>
      <c r="QIZ169" s="129"/>
      <c r="QJA169" s="129"/>
      <c r="QJB169" s="129"/>
      <c r="QJC169" s="129"/>
      <c r="QJD169" s="129"/>
      <c r="QJE169" s="129"/>
      <c r="QJF169" s="129"/>
      <c r="QJG169" s="129"/>
      <c r="QJH169" s="129"/>
      <c r="QJI169" s="129"/>
      <c r="QSI169" s="129"/>
      <c r="QSJ169" s="129"/>
      <c r="QSR169" s="129"/>
      <c r="QSS169" s="129"/>
      <c r="QST169" s="129"/>
      <c r="QSU169" s="129"/>
      <c r="QSV169" s="129"/>
      <c r="QSW169" s="129"/>
      <c r="QSX169" s="129"/>
      <c r="QSY169" s="129"/>
      <c r="QSZ169" s="129"/>
      <c r="QTA169" s="129"/>
      <c r="QTB169" s="129"/>
      <c r="QTC169" s="129"/>
      <c r="QTD169" s="129"/>
      <c r="QTE169" s="129"/>
      <c r="RCE169" s="129"/>
      <c r="RCF169" s="129"/>
      <c r="RCN169" s="129"/>
      <c r="RCO169" s="129"/>
      <c r="RCP169" s="129"/>
      <c r="RCQ169" s="129"/>
      <c r="RCR169" s="129"/>
      <c r="RCS169" s="129"/>
      <c r="RCT169" s="129"/>
      <c r="RCU169" s="129"/>
      <c r="RCV169" s="129"/>
      <c r="RCW169" s="129"/>
      <c r="RCX169" s="129"/>
      <c r="RCY169" s="129"/>
      <c r="RCZ169" s="129"/>
      <c r="RDA169" s="129"/>
      <c r="RMA169" s="129"/>
      <c r="RMB169" s="129"/>
      <c r="RMJ169" s="129"/>
      <c r="RMK169" s="129"/>
      <c r="RML169" s="129"/>
      <c r="RMM169" s="129"/>
      <c r="RMN169" s="129"/>
      <c r="RMO169" s="129"/>
      <c r="RMP169" s="129"/>
      <c r="RMQ169" s="129"/>
      <c r="RMR169" s="129"/>
      <c r="RMS169" s="129"/>
      <c r="RMT169" s="129"/>
      <c r="RMU169" s="129"/>
      <c r="RMV169" s="129"/>
      <c r="RMW169" s="129"/>
      <c r="RVW169" s="129"/>
      <c r="RVX169" s="129"/>
      <c r="RWF169" s="129"/>
      <c r="RWG169" s="129"/>
      <c r="RWH169" s="129"/>
      <c r="RWI169" s="129"/>
      <c r="RWJ169" s="129"/>
      <c r="RWK169" s="129"/>
      <c r="RWL169" s="129"/>
      <c r="RWM169" s="129"/>
      <c r="RWN169" s="129"/>
      <c r="RWO169" s="129"/>
      <c r="RWP169" s="129"/>
      <c r="RWQ169" s="129"/>
      <c r="RWR169" s="129"/>
      <c r="RWS169" s="129"/>
      <c r="SFS169" s="129"/>
      <c r="SFT169" s="129"/>
      <c r="SGB169" s="129"/>
      <c r="SGC169" s="129"/>
      <c r="SGD169" s="129"/>
      <c r="SGE169" s="129"/>
      <c r="SGF169" s="129"/>
      <c r="SGG169" s="129"/>
      <c r="SGH169" s="129"/>
      <c r="SGI169" s="129"/>
      <c r="SGJ169" s="129"/>
      <c r="SGK169" s="129"/>
      <c r="SGL169" s="129"/>
      <c r="SGM169" s="129"/>
      <c r="SGN169" s="129"/>
      <c r="SGO169" s="129"/>
      <c r="SPO169" s="129"/>
      <c r="SPP169" s="129"/>
      <c r="SPX169" s="129"/>
      <c r="SPY169" s="129"/>
      <c r="SPZ169" s="129"/>
      <c r="SQA169" s="129"/>
      <c r="SQB169" s="129"/>
      <c r="SQC169" s="129"/>
      <c r="SQD169" s="129"/>
      <c r="SQE169" s="129"/>
      <c r="SQF169" s="129"/>
      <c r="SQG169" s="129"/>
      <c r="SQH169" s="129"/>
      <c r="SQI169" s="129"/>
      <c r="SQJ169" s="129"/>
      <c r="SQK169" s="129"/>
      <c r="SZK169" s="129"/>
      <c r="SZL169" s="129"/>
      <c r="SZT169" s="129"/>
      <c r="SZU169" s="129"/>
      <c r="SZV169" s="129"/>
      <c r="SZW169" s="129"/>
      <c r="SZX169" s="129"/>
      <c r="SZY169" s="129"/>
      <c r="SZZ169" s="129"/>
      <c r="TAA169" s="129"/>
      <c r="TAB169" s="129"/>
      <c r="TAC169" s="129"/>
      <c r="TAD169" s="129"/>
      <c r="TAE169" s="129"/>
      <c r="TAF169" s="129"/>
      <c r="TAG169" s="129"/>
      <c r="TJG169" s="129"/>
      <c r="TJH169" s="129"/>
      <c r="TJP169" s="129"/>
      <c r="TJQ169" s="129"/>
      <c r="TJR169" s="129"/>
      <c r="TJS169" s="129"/>
      <c r="TJT169" s="129"/>
      <c r="TJU169" s="129"/>
      <c r="TJV169" s="129"/>
      <c r="TJW169" s="129"/>
      <c r="TJX169" s="129"/>
      <c r="TJY169" s="129"/>
      <c r="TJZ169" s="129"/>
      <c r="TKA169" s="129"/>
      <c r="TKB169" s="129"/>
      <c r="TKC169" s="129"/>
      <c r="TTC169" s="129"/>
      <c r="TTD169" s="129"/>
      <c r="TTL169" s="129"/>
      <c r="TTM169" s="129"/>
      <c r="TTN169" s="129"/>
      <c r="TTO169" s="129"/>
      <c r="TTP169" s="129"/>
      <c r="TTQ169" s="129"/>
      <c r="TTR169" s="129"/>
      <c r="TTS169" s="129"/>
      <c r="TTT169" s="129"/>
      <c r="TTU169" s="129"/>
      <c r="TTV169" s="129"/>
      <c r="TTW169" s="129"/>
      <c r="TTX169" s="129"/>
      <c r="TTY169" s="129"/>
      <c r="UCY169" s="129"/>
      <c r="UCZ169" s="129"/>
      <c r="UDH169" s="129"/>
      <c r="UDI169" s="129"/>
      <c r="UDJ169" s="129"/>
      <c r="UDK169" s="129"/>
      <c r="UDL169" s="129"/>
      <c r="UDM169" s="129"/>
      <c r="UDN169" s="129"/>
      <c r="UDO169" s="129"/>
      <c r="UDP169" s="129"/>
      <c r="UDQ169" s="129"/>
      <c r="UDR169" s="129"/>
      <c r="UDS169" s="129"/>
      <c r="UDT169" s="129"/>
      <c r="UDU169" s="129"/>
      <c r="UMU169" s="129"/>
      <c r="UMV169" s="129"/>
      <c r="UND169" s="129"/>
      <c r="UNE169" s="129"/>
      <c r="UNF169" s="129"/>
      <c r="UNG169" s="129"/>
      <c r="UNH169" s="129"/>
      <c r="UNI169" s="129"/>
      <c r="UNJ169" s="129"/>
      <c r="UNK169" s="129"/>
      <c r="UNL169" s="129"/>
      <c r="UNM169" s="129"/>
      <c r="UNN169" s="129"/>
      <c r="UNO169" s="129"/>
      <c r="UNP169" s="129"/>
      <c r="UNQ169" s="129"/>
      <c r="UWQ169" s="129"/>
      <c r="UWR169" s="129"/>
      <c r="UWZ169" s="129"/>
      <c r="UXA169" s="129"/>
      <c r="UXB169" s="129"/>
      <c r="UXC169" s="129"/>
      <c r="UXD169" s="129"/>
      <c r="UXE169" s="129"/>
      <c r="UXF169" s="129"/>
      <c r="UXG169" s="129"/>
      <c r="UXH169" s="129"/>
      <c r="UXI169" s="129"/>
      <c r="UXJ169" s="129"/>
      <c r="UXK169" s="129"/>
      <c r="UXL169" s="129"/>
      <c r="UXM169" s="129"/>
      <c r="VGM169" s="129"/>
      <c r="VGN169" s="129"/>
      <c r="VGV169" s="129"/>
      <c r="VGW169" s="129"/>
      <c r="VGX169" s="129"/>
      <c r="VGY169" s="129"/>
      <c r="VGZ169" s="129"/>
      <c r="VHA169" s="129"/>
      <c r="VHB169" s="129"/>
      <c r="VHC169" s="129"/>
      <c r="VHD169" s="129"/>
      <c r="VHE169" s="129"/>
      <c r="VHF169" s="129"/>
      <c r="VHG169" s="129"/>
      <c r="VHH169" s="129"/>
      <c r="VHI169" s="129"/>
      <c r="VQI169" s="129"/>
      <c r="VQJ169" s="129"/>
      <c r="VQR169" s="129"/>
      <c r="VQS169" s="129"/>
      <c r="VQT169" s="129"/>
      <c r="VQU169" s="129"/>
      <c r="VQV169" s="129"/>
      <c r="VQW169" s="129"/>
      <c r="VQX169" s="129"/>
      <c r="VQY169" s="129"/>
      <c r="VQZ169" s="129"/>
      <c r="VRA169" s="129"/>
      <c r="VRB169" s="129"/>
      <c r="VRC169" s="129"/>
      <c r="VRD169" s="129"/>
      <c r="VRE169" s="129"/>
      <c r="WAE169" s="129"/>
      <c r="WAF169" s="129"/>
      <c r="WAN169" s="129"/>
      <c r="WAO169" s="129"/>
      <c r="WAP169" s="129"/>
      <c r="WAQ169" s="129"/>
      <c r="WAR169" s="129"/>
      <c r="WAS169" s="129"/>
      <c r="WAT169" s="129"/>
      <c r="WAU169" s="129"/>
      <c r="WAV169" s="129"/>
      <c r="WAW169" s="129"/>
      <c r="WAX169" s="129"/>
      <c r="WAY169" s="129"/>
      <c r="WAZ169" s="129"/>
      <c r="WBA169" s="129"/>
      <c r="WKA169" s="129"/>
      <c r="WKB169" s="129"/>
      <c r="WKJ169" s="129"/>
      <c r="WKK169" s="129"/>
      <c r="WKL169" s="129"/>
      <c r="WKM169" s="129"/>
      <c r="WKN169" s="129"/>
      <c r="WKO169" s="129"/>
      <c r="WKP169" s="129"/>
      <c r="WKQ169" s="129"/>
      <c r="WKR169" s="129"/>
      <c r="WKS169" s="129"/>
      <c r="WKT169" s="129"/>
      <c r="WKU169" s="129"/>
      <c r="WKV169" s="129"/>
      <c r="WKW169" s="129"/>
      <c r="WTW169" s="129"/>
      <c r="WTX169" s="129"/>
      <c r="WUF169" s="129"/>
      <c r="WUG169" s="129"/>
      <c r="WUH169" s="129"/>
      <c r="WUI169" s="129"/>
      <c r="WUJ169" s="129"/>
      <c r="WUK169" s="129"/>
      <c r="WUL169" s="129"/>
      <c r="WUM169" s="129"/>
      <c r="WUN169" s="129"/>
      <c r="WUO169" s="129"/>
      <c r="WUP169" s="129"/>
      <c r="WUQ169" s="129"/>
      <c r="WUR169" s="129"/>
      <c r="WUS169" s="129"/>
    </row>
    <row r="170" spans="1:1009 1243:2033 2267:3057 3291:4081 4315:5105 5339:6129 6363:7153 7387:8177 8411:9201 9435:10225 10459:11249 11483:12273 12507:13297 13531:14321 14555:15345 15579:16113" s="120" customFormat="1" outlineLevel="1">
      <c r="A170" s="240"/>
      <c r="B170" s="273" t="s">
        <v>471</v>
      </c>
      <c r="C170" s="270"/>
      <c r="D170" s="258">
        <v>169.41499999999999</v>
      </c>
      <c r="E170" s="260"/>
      <c r="F170" s="258">
        <v>169.41499999999999</v>
      </c>
      <c r="G170" s="245">
        <v>0</v>
      </c>
      <c r="H170" s="229">
        <f t="shared" si="7"/>
        <v>0</v>
      </c>
      <c r="I170" s="247"/>
      <c r="J170" s="247"/>
      <c r="K170" s="298"/>
      <c r="L170" s="298"/>
      <c r="M170" s="297">
        <v>820</v>
      </c>
      <c r="HK170" s="129"/>
      <c r="HL170" s="129"/>
      <c r="HT170" s="129"/>
      <c r="HU170" s="129"/>
      <c r="HV170" s="129"/>
      <c r="HW170" s="129"/>
      <c r="HX170" s="129"/>
      <c r="HY170" s="129"/>
      <c r="HZ170" s="129"/>
      <c r="IA170" s="129"/>
      <c r="IB170" s="129"/>
      <c r="IC170" s="129"/>
      <c r="ID170" s="129"/>
      <c r="IE170" s="129"/>
      <c r="IF170" s="129"/>
      <c r="IG170" s="129"/>
      <c r="RG170" s="129"/>
      <c r="RH170" s="129"/>
      <c r="RP170" s="129"/>
      <c r="RQ170" s="129"/>
      <c r="RR170" s="129"/>
      <c r="RS170" s="129"/>
      <c r="RT170" s="129"/>
      <c r="RU170" s="129"/>
      <c r="RV170" s="129"/>
      <c r="RW170" s="129"/>
      <c r="RX170" s="129"/>
      <c r="RY170" s="129"/>
      <c r="RZ170" s="129"/>
      <c r="SA170" s="129"/>
      <c r="SB170" s="129"/>
      <c r="SC170" s="129"/>
      <c r="ABC170" s="129"/>
      <c r="ABD170" s="129"/>
      <c r="ABL170" s="129"/>
      <c r="ABM170" s="129"/>
      <c r="ABN170" s="129"/>
      <c r="ABO170" s="129"/>
      <c r="ABP170" s="129"/>
      <c r="ABQ170" s="129"/>
      <c r="ABR170" s="129"/>
      <c r="ABS170" s="129"/>
      <c r="ABT170" s="129"/>
      <c r="ABU170" s="129"/>
      <c r="ABV170" s="129"/>
      <c r="ABW170" s="129"/>
      <c r="ABX170" s="129"/>
      <c r="ABY170" s="129"/>
      <c r="AKY170" s="129"/>
      <c r="AKZ170" s="129"/>
      <c r="ALH170" s="129"/>
      <c r="ALI170" s="129"/>
      <c r="ALJ170" s="129"/>
      <c r="ALK170" s="129"/>
      <c r="ALL170" s="129"/>
      <c r="ALM170" s="129"/>
      <c r="ALN170" s="129"/>
      <c r="ALO170" s="129"/>
      <c r="ALP170" s="129"/>
      <c r="ALQ170" s="129"/>
      <c r="ALR170" s="129"/>
      <c r="ALS170" s="129"/>
      <c r="ALT170" s="129"/>
      <c r="ALU170" s="129"/>
      <c r="AUU170" s="129"/>
      <c r="AUV170" s="129"/>
      <c r="AVD170" s="129"/>
      <c r="AVE170" s="129"/>
      <c r="AVF170" s="129"/>
      <c r="AVG170" s="129"/>
      <c r="AVH170" s="129"/>
      <c r="AVI170" s="129"/>
      <c r="AVJ170" s="129"/>
      <c r="AVK170" s="129"/>
      <c r="AVL170" s="129"/>
      <c r="AVM170" s="129"/>
      <c r="AVN170" s="129"/>
      <c r="AVO170" s="129"/>
      <c r="AVP170" s="129"/>
      <c r="AVQ170" s="129"/>
      <c r="BEQ170" s="129"/>
      <c r="BER170" s="129"/>
      <c r="BEZ170" s="129"/>
      <c r="BFA170" s="129"/>
      <c r="BFB170" s="129"/>
      <c r="BFC170" s="129"/>
      <c r="BFD170" s="129"/>
      <c r="BFE170" s="129"/>
      <c r="BFF170" s="129"/>
      <c r="BFG170" s="129"/>
      <c r="BFH170" s="129"/>
      <c r="BFI170" s="129"/>
      <c r="BFJ170" s="129"/>
      <c r="BFK170" s="129"/>
      <c r="BFL170" s="129"/>
      <c r="BFM170" s="129"/>
      <c r="BOM170" s="129"/>
      <c r="BON170" s="129"/>
      <c r="BOV170" s="129"/>
      <c r="BOW170" s="129"/>
      <c r="BOX170" s="129"/>
      <c r="BOY170" s="129"/>
      <c r="BOZ170" s="129"/>
      <c r="BPA170" s="129"/>
      <c r="BPB170" s="129"/>
      <c r="BPC170" s="129"/>
      <c r="BPD170" s="129"/>
      <c r="BPE170" s="129"/>
      <c r="BPF170" s="129"/>
      <c r="BPG170" s="129"/>
      <c r="BPH170" s="129"/>
      <c r="BPI170" s="129"/>
      <c r="BYI170" s="129"/>
      <c r="BYJ170" s="129"/>
      <c r="BYR170" s="129"/>
      <c r="BYS170" s="129"/>
      <c r="BYT170" s="129"/>
      <c r="BYU170" s="129"/>
      <c r="BYV170" s="129"/>
      <c r="BYW170" s="129"/>
      <c r="BYX170" s="129"/>
      <c r="BYY170" s="129"/>
      <c r="BYZ170" s="129"/>
      <c r="BZA170" s="129"/>
      <c r="BZB170" s="129"/>
      <c r="BZC170" s="129"/>
      <c r="BZD170" s="129"/>
      <c r="BZE170" s="129"/>
      <c r="CIE170" s="129"/>
      <c r="CIF170" s="129"/>
      <c r="CIN170" s="129"/>
      <c r="CIO170" s="129"/>
      <c r="CIP170" s="129"/>
      <c r="CIQ170" s="129"/>
      <c r="CIR170" s="129"/>
      <c r="CIS170" s="129"/>
      <c r="CIT170" s="129"/>
      <c r="CIU170" s="129"/>
      <c r="CIV170" s="129"/>
      <c r="CIW170" s="129"/>
      <c r="CIX170" s="129"/>
      <c r="CIY170" s="129"/>
      <c r="CIZ170" s="129"/>
      <c r="CJA170" s="129"/>
      <c r="CSA170" s="129"/>
      <c r="CSB170" s="129"/>
      <c r="CSJ170" s="129"/>
      <c r="CSK170" s="129"/>
      <c r="CSL170" s="129"/>
      <c r="CSM170" s="129"/>
      <c r="CSN170" s="129"/>
      <c r="CSO170" s="129"/>
      <c r="CSP170" s="129"/>
      <c r="CSQ170" s="129"/>
      <c r="CSR170" s="129"/>
      <c r="CSS170" s="129"/>
      <c r="CST170" s="129"/>
      <c r="CSU170" s="129"/>
      <c r="CSV170" s="129"/>
      <c r="CSW170" s="129"/>
      <c r="DBW170" s="129"/>
      <c r="DBX170" s="129"/>
      <c r="DCF170" s="129"/>
      <c r="DCG170" s="129"/>
      <c r="DCH170" s="129"/>
      <c r="DCI170" s="129"/>
      <c r="DCJ170" s="129"/>
      <c r="DCK170" s="129"/>
      <c r="DCL170" s="129"/>
      <c r="DCM170" s="129"/>
      <c r="DCN170" s="129"/>
      <c r="DCO170" s="129"/>
      <c r="DCP170" s="129"/>
      <c r="DCQ170" s="129"/>
      <c r="DCR170" s="129"/>
      <c r="DCS170" s="129"/>
      <c r="DLS170" s="129"/>
      <c r="DLT170" s="129"/>
      <c r="DMB170" s="129"/>
      <c r="DMC170" s="129"/>
      <c r="DMD170" s="129"/>
      <c r="DME170" s="129"/>
      <c r="DMF170" s="129"/>
      <c r="DMG170" s="129"/>
      <c r="DMH170" s="129"/>
      <c r="DMI170" s="129"/>
      <c r="DMJ170" s="129"/>
      <c r="DMK170" s="129"/>
      <c r="DML170" s="129"/>
      <c r="DMM170" s="129"/>
      <c r="DMN170" s="129"/>
      <c r="DMO170" s="129"/>
      <c r="DVO170" s="129"/>
      <c r="DVP170" s="129"/>
      <c r="DVX170" s="129"/>
      <c r="DVY170" s="129"/>
      <c r="DVZ170" s="129"/>
      <c r="DWA170" s="129"/>
      <c r="DWB170" s="129"/>
      <c r="DWC170" s="129"/>
      <c r="DWD170" s="129"/>
      <c r="DWE170" s="129"/>
      <c r="DWF170" s="129"/>
      <c r="DWG170" s="129"/>
      <c r="DWH170" s="129"/>
      <c r="DWI170" s="129"/>
      <c r="DWJ170" s="129"/>
      <c r="DWK170" s="129"/>
      <c r="EFK170" s="129"/>
      <c r="EFL170" s="129"/>
      <c r="EFT170" s="129"/>
      <c r="EFU170" s="129"/>
      <c r="EFV170" s="129"/>
      <c r="EFW170" s="129"/>
      <c r="EFX170" s="129"/>
      <c r="EFY170" s="129"/>
      <c r="EFZ170" s="129"/>
      <c r="EGA170" s="129"/>
      <c r="EGB170" s="129"/>
      <c r="EGC170" s="129"/>
      <c r="EGD170" s="129"/>
      <c r="EGE170" s="129"/>
      <c r="EGF170" s="129"/>
      <c r="EGG170" s="129"/>
      <c r="EPG170" s="129"/>
      <c r="EPH170" s="129"/>
      <c r="EPP170" s="129"/>
      <c r="EPQ170" s="129"/>
      <c r="EPR170" s="129"/>
      <c r="EPS170" s="129"/>
      <c r="EPT170" s="129"/>
      <c r="EPU170" s="129"/>
      <c r="EPV170" s="129"/>
      <c r="EPW170" s="129"/>
      <c r="EPX170" s="129"/>
      <c r="EPY170" s="129"/>
      <c r="EPZ170" s="129"/>
      <c r="EQA170" s="129"/>
      <c r="EQB170" s="129"/>
      <c r="EQC170" s="129"/>
      <c r="EZC170" s="129"/>
      <c r="EZD170" s="129"/>
      <c r="EZL170" s="129"/>
      <c r="EZM170" s="129"/>
      <c r="EZN170" s="129"/>
      <c r="EZO170" s="129"/>
      <c r="EZP170" s="129"/>
      <c r="EZQ170" s="129"/>
      <c r="EZR170" s="129"/>
      <c r="EZS170" s="129"/>
      <c r="EZT170" s="129"/>
      <c r="EZU170" s="129"/>
      <c r="EZV170" s="129"/>
      <c r="EZW170" s="129"/>
      <c r="EZX170" s="129"/>
      <c r="EZY170" s="129"/>
      <c r="FIY170" s="129"/>
      <c r="FIZ170" s="129"/>
      <c r="FJH170" s="129"/>
      <c r="FJI170" s="129"/>
      <c r="FJJ170" s="129"/>
      <c r="FJK170" s="129"/>
      <c r="FJL170" s="129"/>
      <c r="FJM170" s="129"/>
      <c r="FJN170" s="129"/>
      <c r="FJO170" s="129"/>
      <c r="FJP170" s="129"/>
      <c r="FJQ170" s="129"/>
      <c r="FJR170" s="129"/>
      <c r="FJS170" s="129"/>
      <c r="FJT170" s="129"/>
      <c r="FJU170" s="129"/>
      <c r="FSU170" s="129"/>
      <c r="FSV170" s="129"/>
      <c r="FTD170" s="129"/>
      <c r="FTE170" s="129"/>
      <c r="FTF170" s="129"/>
      <c r="FTG170" s="129"/>
      <c r="FTH170" s="129"/>
      <c r="FTI170" s="129"/>
      <c r="FTJ170" s="129"/>
      <c r="FTK170" s="129"/>
      <c r="FTL170" s="129"/>
      <c r="FTM170" s="129"/>
      <c r="FTN170" s="129"/>
      <c r="FTO170" s="129"/>
      <c r="FTP170" s="129"/>
      <c r="FTQ170" s="129"/>
      <c r="GCQ170" s="129"/>
      <c r="GCR170" s="129"/>
      <c r="GCZ170" s="129"/>
      <c r="GDA170" s="129"/>
      <c r="GDB170" s="129"/>
      <c r="GDC170" s="129"/>
      <c r="GDD170" s="129"/>
      <c r="GDE170" s="129"/>
      <c r="GDF170" s="129"/>
      <c r="GDG170" s="129"/>
      <c r="GDH170" s="129"/>
      <c r="GDI170" s="129"/>
      <c r="GDJ170" s="129"/>
      <c r="GDK170" s="129"/>
      <c r="GDL170" s="129"/>
      <c r="GDM170" s="129"/>
      <c r="GMM170" s="129"/>
      <c r="GMN170" s="129"/>
      <c r="GMV170" s="129"/>
      <c r="GMW170" s="129"/>
      <c r="GMX170" s="129"/>
      <c r="GMY170" s="129"/>
      <c r="GMZ170" s="129"/>
      <c r="GNA170" s="129"/>
      <c r="GNB170" s="129"/>
      <c r="GNC170" s="129"/>
      <c r="GND170" s="129"/>
      <c r="GNE170" s="129"/>
      <c r="GNF170" s="129"/>
      <c r="GNG170" s="129"/>
      <c r="GNH170" s="129"/>
      <c r="GNI170" s="129"/>
      <c r="GWI170" s="129"/>
      <c r="GWJ170" s="129"/>
      <c r="GWR170" s="129"/>
      <c r="GWS170" s="129"/>
      <c r="GWT170" s="129"/>
      <c r="GWU170" s="129"/>
      <c r="GWV170" s="129"/>
      <c r="GWW170" s="129"/>
      <c r="GWX170" s="129"/>
      <c r="GWY170" s="129"/>
      <c r="GWZ170" s="129"/>
      <c r="GXA170" s="129"/>
      <c r="GXB170" s="129"/>
      <c r="GXC170" s="129"/>
      <c r="GXD170" s="129"/>
      <c r="GXE170" s="129"/>
      <c r="HGE170" s="129"/>
      <c r="HGF170" s="129"/>
      <c r="HGN170" s="129"/>
      <c r="HGO170" s="129"/>
      <c r="HGP170" s="129"/>
      <c r="HGQ170" s="129"/>
      <c r="HGR170" s="129"/>
      <c r="HGS170" s="129"/>
      <c r="HGT170" s="129"/>
      <c r="HGU170" s="129"/>
      <c r="HGV170" s="129"/>
      <c r="HGW170" s="129"/>
      <c r="HGX170" s="129"/>
      <c r="HGY170" s="129"/>
      <c r="HGZ170" s="129"/>
      <c r="HHA170" s="129"/>
      <c r="HQA170" s="129"/>
      <c r="HQB170" s="129"/>
      <c r="HQJ170" s="129"/>
      <c r="HQK170" s="129"/>
      <c r="HQL170" s="129"/>
      <c r="HQM170" s="129"/>
      <c r="HQN170" s="129"/>
      <c r="HQO170" s="129"/>
      <c r="HQP170" s="129"/>
      <c r="HQQ170" s="129"/>
      <c r="HQR170" s="129"/>
      <c r="HQS170" s="129"/>
      <c r="HQT170" s="129"/>
      <c r="HQU170" s="129"/>
      <c r="HQV170" s="129"/>
      <c r="HQW170" s="129"/>
      <c r="HZW170" s="129"/>
      <c r="HZX170" s="129"/>
      <c r="IAF170" s="129"/>
      <c r="IAG170" s="129"/>
      <c r="IAH170" s="129"/>
      <c r="IAI170" s="129"/>
      <c r="IAJ170" s="129"/>
      <c r="IAK170" s="129"/>
      <c r="IAL170" s="129"/>
      <c r="IAM170" s="129"/>
      <c r="IAN170" s="129"/>
      <c r="IAO170" s="129"/>
      <c r="IAP170" s="129"/>
      <c r="IAQ170" s="129"/>
      <c r="IAR170" s="129"/>
      <c r="IAS170" s="129"/>
      <c r="IJS170" s="129"/>
      <c r="IJT170" s="129"/>
      <c r="IKB170" s="129"/>
      <c r="IKC170" s="129"/>
      <c r="IKD170" s="129"/>
      <c r="IKE170" s="129"/>
      <c r="IKF170" s="129"/>
      <c r="IKG170" s="129"/>
      <c r="IKH170" s="129"/>
      <c r="IKI170" s="129"/>
      <c r="IKJ170" s="129"/>
      <c r="IKK170" s="129"/>
      <c r="IKL170" s="129"/>
      <c r="IKM170" s="129"/>
      <c r="IKN170" s="129"/>
      <c r="IKO170" s="129"/>
      <c r="ITO170" s="129"/>
      <c r="ITP170" s="129"/>
      <c r="ITX170" s="129"/>
      <c r="ITY170" s="129"/>
      <c r="ITZ170" s="129"/>
      <c r="IUA170" s="129"/>
      <c r="IUB170" s="129"/>
      <c r="IUC170" s="129"/>
      <c r="IUD170" s="129"/>
      <c r="IUE170" s="129"/>
      <c r="IUF170" s="129"/>
      <c r="IUG170" s="129"/>
      <c r="IUH170" s="129"/>
      <c r="IUI170" s="129"/>
      <c r="IUJ170" s="129"/>
      <c r="IUK170" s="129"/>
      <c r="JDK170" s="129"/>
      <c r="JDL170" s="129"/>
      <c r="JDT170" s="129"/>
      <c r="JDU170" s="129"/>
      <c r="JDV170" s="129"/>
      <c r="JDW170" s="129"/>
      <c r="JDX170" s="129"/>
      <c r="JDY170" s="129"/>
      <c r="JDZ170" s="129"/>
      <c r="JEA170" s="129"/>
      <c r="JEB170" s="129"/>
      <c r="JEC170" s="129"/>
      <c r="JED170" s="129"/>
      <c r="JEE170" s="129"/>
      <c r="JEF170" s="129"/>
      <c r="JEG170" s="129"/>
      <c r="JNG170" s="129"/>
      <c r="JNH170" s="129"/>
      <c r="JNP170" s="129"/>
      <c r="JNQ170" s="129"/>
      <c r="JNR170" s="129"/>
      <c r="JNS170" s="129"/>
      <c r="JNT170" s="129"/>
      <c r="JNU170" s="129"/>
      <c r="JNV170" s="129"/>
      <c r="JNW170" s="129"/>
      <c r="JNX170" s="129"/>
      <c r="JNY170" s="129"/>
      <c r="JNZ170" s="129"/>
      <c r="JOA170" s="129"/>
      <c r="JOB170" s="129"/>
      <c r="JOC170" s="129"/>
      <c r="JXC170" s="129"/>
      <c r="JXD170" s="129"/>
      <c r="JXL170" s="129"/>
      <c r="JXM170" s="129"/>
      <c r="JXN170" s="129"/>
      <c r="JXO170" s="129"/>
      <c r="JXP170" s="129"/>
      <c r="JXQ170" s="129"/>
      <c r="JXR170" s="129"/>
      <c r="JXS170" s="129"/>
      <c r="JXT170" s="129"/>
      <c r="JXU170" s="129"/>
      <c r="JXV170" s="129"/>
      <c r="JXW170" s="129"/>
      <c r="JXX170" s="129"/>
      <c r="JXY170" s="129"/>
      <c r="KGY170" s="129"/>
      <c r="KGZ170" s="129"/>
      <c r="KHH170" s="129"/>
      <c r="KHI170" s="129"/>
      <c r="KHJ170" s="129"/>
      <c r="KHK170" s="129"/>
      <c r="KHL170" s="129"/>
      <c r="KHM170" s="129"/>
      <c r="KHN170" s="129"/>
      <c r="KHO170" s="129"/>
      <c r="KHP170" s="129"/>
      <c r="KHQ170" s="129"/>
      <c r="KHR170" s="129"/>
      <c r="KHS170" s="129"/>
      <c r="KHT170" s="129"/>
      <c r="KHU170" s="129"/>
      <c r="KQU170" s="129"/>
      <c r="KQV170" s="129"/>
      <c r="KRD170" s="129"/>
      <c r="KRE170" s="129"/>
      <c r="KRF170" s="129"/>
      <c r="KRG170" s="129"/>
      <c r="KRH170" s="129"/>
      <c r="KRI170" s="129"/>
      <c r="KRJ170" s="129"/>
      <c r="KRK170" s="129"/>
      <c r="KRL170" s="129"/>
      <c r="KRM170" s="129"/>
      <c r="KRN170" s="129"/>
      <c r="KRO170" s="129"/>
      <c r="KRP170" s="129"/>
      <c r="KRQ170" s="129"/>
      <c r="LAQ170" s="129"/>
      <c r="LAR170" s="129"/>
      <c r="LAZ170" s="129"/>
      <c r="LBA170" s="129"/>
      <c r="LBB170" s="129"/>
      <c r="LBC170" s="129"/>
      <c r="LBD170" s="129"/>
      <c r="LBE170" s="129"/>
      <c r="LBF170" s="129"/>
      <c r="LBG170" s="129"/>
      <c r="LBH170" s="129"/>
      <c r="LBI170" s="129"/>
      <c r="LBJ170" s="129"/>
      <c r="LBK170" s="129"/>
      <c r="LBL170" s="129"/>
      <c r="LBM170" s="129"/>
      <c r="LKM170" s="129"/>
      <c r="LKN170" s="129"/>
      <c r="LKV170" s="129"/>
      <c r="LKW170" s="129"/>
      <c r="LKX170" s="129"/>
      <c r="LKY170" s="129"/>
      <c r="LKZ170" s="129"/>
      <c r="LLA170" s="129"/>
      <c r="LLB170" s="129"/>
      <c r="LLC170" s="129"/>
      <c r="LLD170" s="129"/>
      <c r="LLE170" s="129"/>
      <c r="LLF170" s="129"/>
      <c r="LLG170" s="129"/>
      <c r="LLH170" s="129"/>
      <c r="LLI170" s="129"/>
      <c r="LUI170" s="129"/>
      <c r="LUJ170" s="129"/>
      <c r="LUR170" s="129"/>
      <c r="LUS170" s="129"/>
      <c r="LUT170" s="129"/>
      <c r="LUU170" s="129"/>
      <c r="LUV170" s="129"/>
      <c r="LUW170" s="129"/>
      <c r="LUX170" s="129"/>
      <c r="LUY170" s="129"/>
      <c r="LUZ170" s="129"/>
      <c r="LVA170" s="129"/>
      <c r="LVB170" s="129"/>
      <c r="LVC170" s="129"/>
      <c r="LVD170" s="129"/>
      <c r="LVE170" s="129"/>
      <c r="MEE170" s="129"/>
      <c r="MEF170" s="129"/>
      <c r="MEN170" s="129"/>
      <c r="MEO170" s="129"/>
      <c r="MEP170" s="129"/>
      <c r="MEQ170" s="129"/>
      <c r="MER170" s="129"/>
      <c r="MES170" s="129"/>
      <c r="MET170" s="129"/>
      <c r="MEU170" s="129"/>
      <c r="MEV170" s="129"/>
      <c r="MEW170" s="129"/>
      <c r="MEX170" s="129"/>
      <c r="MEY170" s="129"/>
      <c r="MEZ170" s="129"/>
      <c r="MFA170" s="129"/>
      <c r="MOA170" s="129"/>
      <c r="MOB170" s="129"/>
      <c r="MOJ170" s="129"/>
      <c r="MOK170" s="129"/>
      <c r="MOL170" s="129"/>
      <c r="MOM170" s="129"/>
      <c r="MON170" s="129"/>
      <c r="MOO170" s="129"/>
      <c r="MOP170" s="129"/>
      <c r="MOQ170" s="129"/>
      <c r="MOR170" s="129"/>
      <c r="MOS170" s="129"/>
      <c r="MOT170" s="129"/>
      <c r="MOU170" s="129"/>
      <c r="MOV170" s="129"/>
      <c r="MOW170" s="129"/>
      <c r="MXW170" s="129"/>
      <c r="MXX170" s="129"/>
      <c r="MYF170" s="129"/>
      <c r="MYG170" s="129"/>
      <c r="MYH170" s="129"/>
      <c r="MYI170" s="129"/>
      <c r="MYJ170" s="129"/>
      <c r="MYK170" s="129"/>
      <c r="MYL170" s="129"/>
      <c r="MYM170" s="129"/>
      <c r="MYN170" s="129"/>
      <c r="MYO170" s="129"/>
      <c r="MYP170" s="129"/>
      <c r="MYQ170" s="129"/>
      <c r="MYR170" s="129"/>
      <c r="MYS170" s="129"/>
      <c r="NHS170" s="129"/>
      <c r="NHT170" s="129"/>
      <c r="NIB170" s="129"/>
      <c r="NIC170" s="129"/>
      <c r="NID170" s="129"/>
      <c r="NIE170" s="129"/>
      <c r="NIF170" s="129"/>
      <c r="NIG170" s="129"/>
      <c r="NIH170" s="129"/>
      <c r="NII170" s="129"/>
      <c r="NIJ170" s="129"/>
      <c r="NIK170" s="129"/>
      <c r="NIL170" s="129"/>
      <c r="NIM170" s="129"/>
      <c r="NIN170" s="129"/>
      <c r="NIO170" s="129"/>
      <c r="NRO170" s="129"/>
      <c r="NRP170" s="129"/>
      <c r="NRX170" s="129"/>
      <c r="NRY170" s="129"/>
      <c r="NRZ170" s="129"/>
      <c r="NSA170" s="129"/>
      <c r="NSB170" s="129"/>
      <c r="NSC170" s="129"/>
      <c r="NSD170" s="129"/>
      <c r="NSE170" s="129"/>
      <c r="NSF170" s="129"/>
      <c r="NSG170" s="129"/>
      <c r="NSH170" s="129"/>
      <c r="NSI170" s="129"/>
      <c r="NSJ170" s="129"/>
      <c r="NSK170" s="129"/>
      <c r="OBK170" s="129"/>
      <c r="OBL170" s="129"/>
      <c r="OBT170" s="129"/>
      <c r="OBU170" s="129"/>
      <c r="OBV170" s="129"/>
      <c r="OBW170" s="129"/>
      <c r="OBX170" s="129"/>
      <c r="OBY170" s="129"/>
      <c r="OBZ170" s="129"/>
      <c r="OCA170" s="129"/>
      <c r="OCB170" s="129"/>
      <c r="OCC170" s="129"/>
      <c r="OCD170" s="129"/>
      <c r="OCE170" s="129"/>
      <c r="OCF170" s="129"/>
      <c r="OCG170" s="129"/>
      <c r="OLG170" s="129"/>
      <c r="OLH170" s="129"/>
      <c r="OLP170" s="129"/>
      <c r="OLQ170" s="129"/>
      <c r="OLR170" s="129"/>
      <c r="OLS170" s="129"/>
      <c r="OLT170" s="129"/>
      <c r="OLU170" s="129"/>
      <c r="OLV170" s="129"/>
      <c r="OLW170" s="129"/>
      <c r="OLX170" s="129"/>
      <c r="OLY170" s="129"/>
      <c r="OLZ170" s="129"/>
      <c r="OMA170" s="129"/>
      <c r="OMB170" s="129"/>
      <c r="OMC170" s="129"/>
      <c r="OVC170" s="129"/>
      <c r="OVD170" s="129"/>
      <c r="OVL170" s="129"/>
      <c r="OVM170" s="129"/>
      <c r="OVN170" s="129"/>
      <c r="OVO170" s="129"/>
      <c r="OVP170" s="129"/>
      <c r="OVQ170" s="129"/>
      <c r="OVR170" s="129"/>
      <c r="OVS170" s="129"/>
      <c r="OVT170" s="129"/>
      <c r="OVU170" s="129"/>
      <c r="OVV170" s="129"/>
      <c r="OVW170" s="129"/>
      <c r="OVX170" s="129"/>
      <c r="OVY170" s="129"/>
      <c r="PEY170" s="129"/>
      <c r="PEZ170" s="129"/>
      <c r="PFH170" s="129"/>
      <c r="PFI170" s="129"/>
      <c r="PFJ170" s="129"/>
      <c r="PFK170" s="129"/>
      <c r="PFL170" s="129"/>
      <c r="PFM170" s="129"/>
      <c r="PFN170" s="129"/>
      <c r="PFO170" s="129"/>
      <c r="PFP170" s="129"/>
      <c r="PFQ170" s="129"/>
      <c r="PFR170" s="129"/>
      <c r="PFS170" s="129"/>
      <c r="PFT170" s="129"/>
      <c r="PFU170" s="129"/>
      <c r="POU170" s="129"/>
      <c r="POV170" s="129"/>
      <c r="PPD170" s="129"/>
      <c r="PPE170" s="129"/>
      <c r="PPF170" s="129"/>
      <c r="PPG170" s="129"/>
      <c r="PPH170" s="129"/>
      <c r="PPI170" s="129"/>
      <c r="PPJ170" s="129"/>
      <c r="PPK170" s="129"/>
      <c r="PPL170" s="129"/>
      <c r="PPM170" s="129"/>
      <c r="PPN170" s="129"/>
      <c r="PPO170" s="129"/>
      <c r="PPP170" s="129"/>
      <c r="PPQ170" s="129"/>
      <c r="PYQ170" s="129"/>
      <c r="PYR170" s="129"/>
      <c r="PYZ170" s="129"/>
      <c r="PZA170" s="129"/>
      <c r="PZB170" s="129"/>
      <c r="PZC170" s="129"/>
      <c r="PZD170" s="129"/>
      <c r="PZE170" s="129"/>
      <c r="PZF170" s="129"/>
      <c r="PZG170" s="129"/>
      <c r="PZH170" s="129"/>
      <c r="PZI170" s="129"/>
      <c r="PZJ170" s="129"/>
      <c r="PZK170" s="129"/>
      <c r="PZL170" s="129"/>
      <c r="PZM170" s="129"/>
      <c r="QIM170" s="129"/>
      <c r="QIN170" s="129"/>
      <c r="QIV170" s="129"/>
      <c r="QIW170" s="129"/>
      <c r="QIX170" s="129"/>
      <c r="QIY170" s="129"/>
      <c r="QIZ170" s="129"/>
      <c r="QJA170" s="129"/>
      <c r="QJB170" s="129"/>
      <c r="QJC170" s="129"/>
      <c r="QJD170" s="129"/>
      <c r="QJE170" s="129"/>
      <c r="QJF170" s="129"/>
      <c r="QJG170" s="129"/>
      <c r="QJH170" s="129"/>
      <c r="QJI170" s="129"/>
      <c r="QSI170" s="129"/>
      <c r="QSJ170" s="129"/>
      <c r="QSR170" s="129"/>
      <c r="QSS170" s="129"/>
      <c r="QST170" s="129"/>
      <c r="QSU170" s="129"/>
      <c r="QSV170" s="129"/>
      <c r="QSW170" s="129"/>
      <c r="QSX170" s="129"/>
      <c r="QSY170" s="129"/>
      <c r="QSZ170" s="129"/>
      <c r="QTA170" s="129"/>
      <c r="QTB170" s="129"/>
      <c r="QTC170" s="129"/>
      <c r="QTD170" s="129"/>
      <c r="QTE170" s="129"/>
      <c r="RCE170" s="129"/>
      <c r="RCF170" s="129"/>
      <c r="RCN170" s="129"/>
      <c r="RCO170" s="129"/>
      <c r="RCP170" s="129"/>
      <c r="RCQ170" s="129"/>
      <c r="RCR170" s="129"/>
      <c r="RCS170" s="129"/>
      <c r="RCT170" s="129"/>
      <c r="RCU170" s="129"/>
      <c r="RCV170" s="129"/>
      <c r="RCW170" s="129"/>
      <c r="RCX170" s="129"/>
      <c r="RCY170" s="129"/>
      <c r="RCZ170" s="129"/>
      <c r="RDA170" s="129"/>
      <c r="RMA170" s="129"/>
      <c r="RMB170" s="129"/>
      <c r="RMJ170" s="129"/>
      <c r="RMK170" s="129"/>
      <c r="RML170" s="129"/>
      <c r="RMM170" s="129"/>
      <c r="RMN170" s="129"/>
      <c r="RMO170" s="129"/>
      <c r="RMP170" s="129"/>
      <c r="RMQ170" s="129"/>
      <c r="RMR170" s="129"/>
      <c r="RMS170" s="129"/>
      <c r="RMT170" s="129"/>
      <c r="RMU170" s="129"/>
      <c r="RMV170" s="129"/>
      <c r="RMW170" s="129"/>
      <c r="RVW170" s="129"/>
      <c r="RVX170" s="129"/>
      <c r="RWF170" s="129"/>
      <c r="RWG170" s="129"/>
      <c r="RWH170" s="129"/>
      <c r="RWI170" s="129"/>
      <c r="RWJ170" s="129"/>
      <c r="RWK170" s="129"/>
      <c r="RWL170" s="129"/>
      <c r="RWM170" s="129"/>
      <c r="RWN170" s="129"/>
      <c r="RWO170" s="129"/>
      <c r="RWP170" s="129"/>
      <c r="RWQ170" s="129"/>
      <c r="RWR170" s="129"/>
      <c r="RWS170" s="129"/>
      <c r="SFS170" s="129"/>
      <c r="SFT170" s="129"/>
      <c r="SGB170" s="129"/>
      <c r="SGC170" s="129"/>
      <c r="SGD170" s="129"/>
      <c r="SGE170" s="129"/>
      <c r="SGF170" s="129"/>
      <c r="SGG170" s="129"/>
      <c r="SGH170" s="129"/>
      <c r="SGI170" s="129"/>
      <c r="SGJ170" s="129"/>
      <c r="SGK170" s="129"/>
      <c r="SGL170" s="129"/>
      <c r="SGM170" s="129"/>
      <c r="SGN170" s="129"/>
      <c r="SGO170" s="129"/>
      <c r="SPO170" s="129"/>
      <c r="SPP170" s="129"/>
      <c r="SPX170" s="129"/>
      <c r="SPY170" s="129"/>
      <c r="SPZ170" s="129"/>
      <c r="SQA170" s="129"/>
      <c r="SQB170" s="129"/>
      <c r="SQC170" s="129"/>
      <c r="SQD170" s="129"/>
      <c r="SQE170" s="129"/>
      <c r="SQF170" s="129"/>
      <c r="SQG170" s="129"/>
      <c r="SQH170" s="129"/>
      <c r="SQI170" s="129"/>
      <c r="SQJ170" s="129"/>
      <c r="SQK170" s="129"/>
      <c r="SZK170" s="129"/>
      <c r="SZL170" s="129"/>
      <c r="SZT170" s="129"/>
      <c r="SZU170" s="129"/>
      <c r="SZV170" s="129"/>
      <c r="SZW170" s="129"/>
      <c r="SZX170" s="129"/>
      <c r="SZY170" s="129"/>
      <c r="SZZ170" s="129"/>
      <c r="TAA170" s="129"/>
      <c r="TAB170" s="129"/>
      <c r="TAC170" s="129"/>
      <c r="TAD170" s="129"/>
      <c r="TAE170" s="129"/>
      <c r="TAF170" s="129"/>
      <c r="TAG170" s="129"/>
      <c r="TJG170" s="129"/>
      <c r="TJH170" s="129"/>
      <c r="TJP170" s="129"/>
      <c r="TJQ170" s="129"/>
      <c r="TJR170" s="129"/>
      <c r="TJS170" s="129"/>
      <c r="TJT170" s="129"/>
      <c r="TJU170" s="129"/>
      <c r="TJV170" s="129"/>
      <c r="TJW170" s="129"/>
      <c r="TJX170" s="129"/>
      <c r="TJY170" s="129"/>
      <c r="TJZ170" s="129"/>
      <c r="TKA170" s="129"/>
      <c r="TKB170" s="129"/>
      <c r="TKC170" s="129"/>
      <c r="TTC170" s="129"/>
      <c r="TTD170" s="129"/>
      <c r="TTL170" s="129"/>
      <c r="TTM170" s="129"/>
      <c r="TTN170" s="129"/>
      <c r="TTO170" s="129"/>
      <c r="TTP170" s="129"/>
      <c r="TTQ170" s="129"/>
      <c r="TTR170" s="129"/>
      <c r="TTS170" s="129"/>
      <c r="TTT170" s="129"/>
      <c r="TTU170" s="129"/>
      <c r="TTV170" s="129"/>
      <c r="TTW170" s="129"/>
      <c r="TTX170" s="129"/>
      <c r="TTY170" s="129"/>
      <c r="UCY170" s="129"/>
      <c r="UCZ170" s="129"/>
      <c r="UDH170" s="129"/>
      <c r="UDI170" s="129"/>
      <c r="UDJ170" s="129"/>
      <c r="UDK170" s="129"/>
      <c r="UDL170" s="129"/>
      <c r="UDM170" s="129"/>
      <c r="UDN170" s="129"/>
      <c r="UDO170" s="129"/>
      <c r="UDP170" s="129"/>
      <c r="UDQ170" s="129"/>
      <c r="UDR170" s="129"/>
      <c r="UDS170" s="129"/>
      <c r="UDT170" s="129"/>
      <c r="UDU170" s="129"/>
      <c r="UMU170" s="129"/>
      <c r="UMV170" s="129"/>
      <c r="UND170" s="129"/>
      <c r="UNE170" s="129"/>
      <c r="UNF170" s="129"/>
      <c r="UNG170" s="129"/>
      <c r="UNH170" s="129"/>
      <c r="UNI170" s="129"/>
      <c r="UNJ170" s="129"/>
      <c r="UNK170" s="129"/>
      <c r="UNL170" s="129"/>
      <c r="UNM170" s="129"/>
      <c r="UNN170" s="129"/>
      <c r="UNO170" s="129"/>
      <c r="UNP170" s="129"/>
      <c r="UNQ170" s="129"/>
      <c r="UWQ170" s="129"/>
      <c r="UWR170" s="129"/>
      <c r="UWZ170" s="129"/>
      <c r="UXA170" s="129"/>
      <c r="UXB170" s="129"/>
      <c r="UXC170" s="129"/>
      <c r="UXD170" s="129"/>
      <c r="UXE170" s="129"/>
      <c r="UXF170" s="129"/>
      <c r="UXG170" s="129"/>
      <c r="UXH170" s="129"/>
      <c r="UXI170" s="129"/>
      <c r="UXJ170" s="129"/>
      <c r="UXK170" s="129"/>
      <c r="UXL170" s="129"/>
      <c r="UXM170" s="129"/>
      <c r="VGM170" s="129"/>
      <c r="VGN170" s="129"/>
      <c r="VGV170" s="129"/>
      <c r="VGW170" s="129"/>
      <c r="VGX170" s="129"/>
      <c r="VGY170" s="129"/>
      <c r="VGZ170" s="129"/>
      <c r="VHA170" s="129"/>
      <c r="VHB170" s="129"/>
      <c r="VHC170" s="129"/>
      <c r="VHD170" s="129"/>
      <c r="VHE170" s="129"/>
      <c r="VHF170" s="129"/>
      <c r="VHG170" s="129"/>
      <c r="VHH170" s="129"/>
      <c r="VHI170" s="129"/>
      <c r="VQI170" s="129"/>
      <c r="VQJ170" s="129"/>
      <c r="VQR170" s="129"/>
      <c r="VQS170" s="129"/>
      <c r="VQT170" s="129"/>
      <c r="VQU170" s="129"/>
      <c r="VQV170" s="129"/>
      <c r="VQW170" s="129"/>
      <c r="VQX170" s="129"/>
      <c r="VQY170" s="129"/>
      <c r="VQZ170" s="129"/>
      <c r="VRA170" s="129"/>
      <c r="VRB170" s="129"/>
      <c r="VRC170" s="129"/>
      <c r="VRD170" s="129"/>
      <c r="VRE170" s="129"/>
      <c r="WAE170" s="129"/>
      <c r="WAF170" s="129"/>
      <c r="WAN170" s="129"/>
      <c r="WAO170" s="129"/>
      <c r="WAP170" s="129"/>
      <c r="WAQ170" s="129"/>
      <c r="WAR170" s="129"/>
      <c r="WAS170" s="129"/>
      <c r="WAT170" s="129"/>
      <c r="WAU170" s="129"/>
      <c r="WAV170" s="129"/>
      <c r="WAW170" s="129"/>
      <c r="WAX170" s="129"/>
      <c r="WAY170" s="129"/>
      <c r="WAZ170" s="129"/>
      <c r="WBA170" s="129"/>
      <c r="WKA170" s="129"/>
      <c r="WKB170" s="129"/>
      <c r="WKJ170" s="129"/>
      <c r="WKK170" s="129"/>
      <c r="WKL170" s="129"/>
      <c r="WKM170" s="129"/>
      <c r="WKN170" s="129"/>
      <c r="WKO170" s="129"/>
      <c r="WKP170" s="129"/>
      <c r="WKQ170" s="129"/>
      <c r="WKR170" s="129"/>
      <c r="WKS170" s="129"/>
      <c r="WKT170" s="129"/>
      <c r="WKU170" s="129"/>
      <c r="WKV170" s="129"/>
      <c r="WKW170" s="129"/>
      <c r="WTW170" s="129"/>
      <c r="WTX170" s="129"/>
      <c r="WUF170" s="129"/>
      <c r="WUG170" s="129"/>
      <c r="WUH170" s="129"/>
      <c r="WUI170" s="129"/>
      <c r="WUJ170" s="129"/>
      <c r="WUK170" s="129"/>
      <c r="WUL170" s="129"/>
      <c r="WUM170" s="129"/>
      <c r="WUN170" s="129"/>
      <c r="WUO170" s="129"/>
      <c r="WUP170" s="129"/>
      <c r="WUQ170" s="129"/>
      <c r="WUR170" s="129"/>
      <c r="WUS170" s="129"/>
    </row>
    <row r="171" spans="1:1009 1243:2033 2267:3057 3291:4081 4315:5105 5339:6129 6363:7153 7387:8177 8411:9201 9435:10225 10459:11249 11483:12273 12507:13297 13531:14321 14555:15345 15579:16113" s="120" customFormat="1" ht="31.5" outlineLevel="1">
      <c r="A171" s="240"/>
      <c r="B171" s="273" t="s">
        <v>472</v>
      </c>
      <c r="C171" s="270"/>
      <c r="D171" s="258">
        <v>22</v>
      </c>
      <c r="E171" s="260"/>
      <c r="F171" s="258">
        <v>22</v>
      </c>
      <c r="G171" s="245">
        <v>0</v>
      </c>
      <c r="H171" s="229">
        <f t="shared" si="7"/>
        <v>0</v>
      </c>
      <c r="I171" s="247"/>
      <c r="J171" s="247"/>
      <c r="K171" s="298"/>
      <c r="L171" s="298"/>
      <c r="M171" s="297"/>
      <c r="HK171" s="129"/>
      <c r="HL171" s="129"/>
      <c r="HT171" s="129"/>
      <c r="HU171" s="129"/>
      <c r="HV171" s="129"/>
      <c r="HW171" s="129"/>
      <c r="HX171" s="129"/>
      <c r="HY171" s="129"/>
      <c r="HZ171" s="129"/>
      <c r="IA171" s="129"/>
      <c r="IB171" s="129"/>
      <c r="IC171" s="129"/>
      <c r="ID171" s="129"/>
      <c r="IE171" s="129"/>
      <c r="IF171" s="129"/>
      <c r="IG171" s="129"/>
      <c r="RG171" s="129"/>
      <c r="RH171" s="129"/>
      <c r="RP171" s="129"/>
      <c r="RQ171" s="129"/>
      <c r="RR171" s="129"/>
      <c r="RS171" s="129"/>
      <c r="RT171" s="129"/>
      <c r="RU171" s="129"/>
      <c r="RV171" s="129"/>
      <c r="RW171" s="129"/>
      <c r="RX171" s="129"/>
      <c r="RY171" s="129"/>
      <c r="RZ171" s="129"/>
      <c r="SA171" s="129"/>
      <c r="SB171" s="129"/>
      <c r="SC171" s="129"/>
      <c r="ABC171" s="129"/>
      <c r="ABD171" s="129"/>
      <c r="ABL171" s="129"/>
      <c r="ABM171" s="129"/>
      <c r="ABN171" s="129"/>
      <c r="ABO171" s="129"/>
      <c r="ABP171" s="129"/>
      <c r="ABQ171" s="129"/>
      <c r="ABR171" s="129"/>
      <c r="ABS171" s="129"/>
      <c r="ABT171" s="129"/>
      <c r="ABU171" s="129"/>
      <c r="ABV171" s="129"/>
      <c r="ABW171" s="129"/>
      <c r="ABX171" s="129"/>
      <c r="ABY171" s="129"/>
      <c r="AKY171" s="129"/>
      <c r="AKZ171" s="129"/>
      <c r="ALH171" s="129"/>
      <c r="ALI171" s="129"/>
      <c r="ALJ171" s="129"/>
      <c r="ALK171" s="129"/>
      <c r="ALL171" s="129"/>
      <c r="ALM171" s="129"/>
      <c r="ALN171" s="129"/>
      <c r="ALO171" s="129"/>
      <c r="ALP171" s="129"/>
      <c r="ALQ171" s="129"/>
      <c r="ALR171" s="129"/>
      <c r="ALS171" s="129"/>
      <c r="ALT171" s="129"/>
      <c r="ALU171" s="129"/>
      <c r="AUU171" s="129"/>
      <c r="AUV171" s="129"/>
      <c r="AVD171" s="129"/>
      <c r="AVE171" s="129"/>
      <c r="AVF171" s="129"/>
      <c r="AVG171" s="129"/>
      <c r="AVH171" s="129"/>
      <c r="AVI171" s="129"/>
      <c r="AVJ171" s="129"/>
      <c r="AVK171" s="129"/>
      <c r="AVL171" s="129"/>
      <c r="AVM171" s="129"/>
      <c r="AVN171" s="129"/>
      <c r="AVO171" s="129"/>
      <c r="AVP171" s="129"/>
      <c r="AVQ171" s="129"/>
      <c r="BEQ171" s="129"/>
      <c r="BER171" s="129"/>
      <c r="BEZ171" s="129"/>
      <c r="BFA171" s="129"/>
      <c r="BFB171" s="129"/>
      <c r="BFC171" s="129"/>
      <c r="BFD171" s="129"/>
      <c r="BFE171" s="129"/>
      <c r="BFF171" s="129"/>
      <c r="BFG171" s="129"/>
      <c r="BFH171" s="129"/>
      <c r="BFI171" s="129"/>
      <c r="BFJ171" s="129"/>
      <c r="BFK171" s="129"/>
      <c r="BFL171" s="129"/>
      <c r="BFM171" s="129"/>
      <c r="BOM171" s="129"/>
      <c r="BON171" s="129"/>
      <c r="BOV171" s="129"/>
      <c r="BOW171" s="129"/>
      <c r="BOX171" s="129"/>
      <c r="BOY171" s="129"/>
      <c r="BOZ171" s="129"/>
      <c r="BPA171" s="129"/>
      <c r="BPB171" s="129"/>
      <c r="BPC171" s="129"/>
      <c r="BPD171" s="129"/>
      <c r="BPE171" s="129"/>
      <c r="BPF171" s="129"/>
      <c r="BPG171" s="129"/>
      <c r="BPH171" s="129"/>
      <c r="BPI171" s="129"/>
      <c r="BYI171" s="129"/>
      <c r="BYJ171" s="129"/>
      <c r="BYR171" s="129"/>
      <c r="BYS171" s="129"/>
      <c r="BYT171" s="129"/>
      <c r="BYU171" s="129"/>
      <c r="BYV171" s="129"/>
      <c r="BYW171" s="129"/>
      <c r="BYX171" s="129"/>
      <c r="BYY171" s="129"/>
      <c r="BYZ171" s="129"/>
      <c r="BZA171" s="129"/>
      <c r="BZB171" s="129"/>
      <c r="BZC171" s="129"/>
      <c r="BZD171" s="129"/>
      <c r="BZE171" s="129"/>
      <c r="CIE171" s="129"/>
      <c r="CIF171" s="129"/>
      <c r="CIN171" s="129"/>
      <c r="CIO171" s="129"/>
      <c r="CIP171" s="129"/>
      <c r="CIQ171" s="129"/>
      <c r="CIR171" s="129"/>
      <c r="CIS171" s="129"/>
      <c r="CIT171" s="129"/>
      <c r="CIU171" s="129"/>
      <c r="CIV171" s="129"/>
      <c r="CIW171" s="129"/>
      <c r="CIX171" s="129"/>
      <c r="CIY171" s="129"/>
      <c r="CIZ171" s="129"/>
      <c r="CJA171" s="129"/>
      <c r="CSA171" s="129"/>
      <c r="CSB171" s="129"/>
      <c r="CSJ171" s="129"/>
      <c r="CSK171" s="129"/>
      <c r="CSL171" s="129"/>
      <c r="CSM171" s="129"/>
      <c r="CSN171" s="129"/>
      <c r="CSO171" s="129"/>
      <c r="CSP171" s="129"/>
      <c r="CSQ171" s="129"/>
      <c r="CSR171" s="129"/>
      <c r="CSS171" s="129"/>
      <c r="CST171" s="129"/>
      <c r="CSU171" s="129"/>
      <c r="CSV171" s="129"/>
      <c r="CSW171" s="129"/>
      <c r="DBW171" s="129"/>
      <c r="DBX171" s="129"/>
      <c r="DCF171" s="129"/>
      <c r="DCG171" s="129"/>
      <c r="DCH171" s="129"/>
      <c r="DCI171" s="129"/>
      <c r="DCJ171" s="129"/>
      <c r="DCK171" s="129"/>
      <c r="DCL171" s="129"/>
      <c r="DCM171" s="129"/>
      <c r="DCN171" s="129"/>
      <c r="DCO171" s="129"/>
      <c r="DCP171" s="129"/>
      <c r="DCQ171" s="129"/>
      <c r="DCR171" s="129"/>
      <c r="DCS171" s="129"/>
      <c r="DLS171" s="129"/>
      <c r="DLT171" s="129"/>
      <c r="DMB171" s="129"/>
      <c r="DMC171" s="129"/>
      <c r="DMD171" s="129"/>
      <c r="DME171" s="129"/>
      <c r="DMF171" s="129"/>
      <c r="DMG171" s="129"/>
      <c r="DMH171" s="129"/>
      <c r="DMI171" s="129"/>
      <c r="DMJ171" s="129"/>
      <c r="DMK171" s="129"/>
      <c r="DML171" s="129"/>
      <c r="DMM171" s="129"/>
      <c r="DMN171" s="129"/>
      <c r="DMO171" s="129"/>
      <c r="DVO171" s="129"/>
      <c r="DVP171" s="129"/>
      <c r="DVX171" s="129"/>
      <c r="DVY171" s="129"/>
      <c r="DVZ171" s="129"/>
      <c r="DWA171" s="129"/>
      <c r="DWB171" s="129"/>
      <c r="DWC171" s="129"/>
      <c r="DWD171" s="129"/>
      <c r="DWE171" s="129"/>
      <c r="DWF171" s="129"/>
      <c r="DWG171" s="129"/>
      <c r="DWH171" s="129"/>
      <c r="DWI171" s="129"/>
      <c r="DWJ171" s="129"/>
      <c r="DWK171" s="129"/>
      <c r="EFK171" s="129"/>
      <c r="EFL171" s="129"/>
      <c r="EFT171" s="129"/>
      <c r="EFU171" s="129"/>
      <c r="EFV171" s="129"/>
      <c r="EFW171" s="129"/>
      <c r="EFX171" s="129"/>
      <c r="EFY171" s="129"/>
      <c r="EFZ171" s="129"/>
      <c r="EGA171" s="129"/>
      <c r="EGB171" s="129"/>
      <c r="EGC171" s="129"/>
      <c r="EGD171" s="129"/>
      <c r="EGE171" s="129"/>
      <c r="EGF171" s="129"/>
      <c r="EGG171" s="129"/>
      <c r="EPG171" s="129"/>
      <c r="EPH171" s="129"/>
      <c r="EPP171" s="129"/>
      <c r="EPQ171" s="129"/>
      <c r="EPR171" s="129"/>
      <c r="EPS171" s="129"/>
      <c r="EPT171" s="129"/>
      <c r="EPU171" s="129"/>
      <c r="EPV171" s="129"/>
      <c r="EPW171" s="129"/>
      <c r="EPX171" s="129"/>
      <c r="EPY171" s="129"/>
      <c r="EPZ171" s="129"/>
      <c r="EQA171" s="129"/>
      <c r="EQB171" s="129"/>
      <c r="EQC171" s="129"/>
      <c r="EZC171" s="129"/>
      <c r="EZD171" s="129"/>
      <c r="EZL171" s="129"/>
      <c r="EZM171" s="129"/>
      <c r="EZN171" s="129"/>
      <c r="EZO171" s="129"/>
      <c r="EZP171" s="129"/>
      <c r="EZQ171" s="129"/>
      <c r="EZR171" s="129"/>
      <c r="EZS171" s="129"/>
      <c r="EZT171" s="129"/>
      <c r="EZU171" s="129"/>
      <c r="EZV171" s="129"/>
      <c r="EZW171" s="129"/>
      <c r="EZX171" s="129"/>
      <c r="EZY171" s="129"/>
      <c r="FIY171" s="129"/>
      <c r="FIZ171" s="129"/>
      <c r="FJH171" s="129"/>
      <c r="FJI171" s="129"/>
      <c r="FJJ171" s="129"/>
      <c r="FJK171" s="129"/>
      <c r="FJL171" s="129"/>
      <c r="FJM171" s="129"/>
      <c r="FJN171" s="129"/>
      <c r="FJO171" s="129"/>
      <c r="FJP171" s="129"/>
      <c r="FJQ171" s="129"/>
      <c r="FJR171" s="129"/>
      <c r="FJS171" s="129"/>
      <c r="FJT171" s="129"/>
      <c r="FJU171" s="129"/>
      <c r="FSU171" s="129"/>
      <c r="FSV171" s="129"/>
      <c r="FTD171" s="129"/>
      <c r="FTE171" s="129"/>
      <c r="FTF171" s="129"/>
      <c r="FTG171" s="129"/>
      <c r="FTH171" s="129"/>
      <c r="FTI171" s="129"/>
      <c r="FTJ171" s="129"/>
      <c r="FTK171" s="129"/>
      <c r="FTL171" s="129"/>
      <c r="FTM171" s="129"/>
      <c r="FTN171" s="129"/>
      <c r="FTO171" s="129"/>
      <c r="FTP171" s="129"/>
      <c r="FTQ171" s="129"/>
      <c r="GCQ171" s="129"/>
      <c r="GCR171" s="129"/>
      <c r="GCZ171" s="129"/>
      <c r="GDA171" s="129"/>
      <c r="GDB171" s="129"/>
      <c r="GDC171" s="129"/>
      <c r="GDD171" s="129"/>
      <c r="GDE171" s="129"/>
      <c r="GDF171" s="129"/>
      <c r="GDG171" s="129"/>
      <c r="GDH171" s="129"/>
      <c r="GDI171" s="129"/>
      <c r="GDJ171" s="129"/>
      <c r="GDK171" s="129"/>
      <c r="GDL171" s="129"/>
      <c r="GDM171" s="129"/>
      <c r="GMM171" s="129"/>
      <c r="GMN171" s="129"/>
      <c r="GMV171" s="129"/>
      <c r="GMW171" s="129"/>
      <c r="GMX171" s="129"/>
      <c r="GMY171" s="129"/>
      <c r="GMZ171" s="129"/>
      <c r="GNA171" s="129"/>
      <c r="GNB171" s="129"/>
      <c r="GNC171" s="129"/>
      <c r="GND171" s="129"/>
      <c r="GNE171" s="129"/>
      <c r="GNF171" s="129"/>
      <c r="GNG171" s="129"/>
      <c r="GNH171" s="129"/>
      <c r="GNI171" s="129"/>
      <c r="GWI171" s="129"/>
      <c r="GWJ171" s="129"/>
      <c r="GWR171" s="129"/>
      <c r="GWS171" s="129"/>
      <c r="GWT171" s="129"/>
      <c r="GWU171" s="129"/>
      <c r="GWV171" s="129"/>
      <c r="GWW171" s="129"/>
      <c r="GWX171" s="129"/>
      <c r="GWY171" s="129"/>
      <c r="GWZ171" s="129"/>
      <c r="GXA171" s="129"/>
      <c r="GXB171" s="129"/>
      <c r="GXC171" s="129"/>
      <c r="GXD171" s="129"/>
      <c r="GXE171" s="129"/>
      <c r="HGE171" s="129"/>
      <c r="HGF171" s="129"/>
      <c r="HGN171" s="129"/>
      <c r="HGO171" s="129"/>
      <c r="HGP171" s="129"/>
      <c r="HGQ171" s="129"/>
      <c r="HGR171" s="129"/>
      <c r="HGS171" s="129"/>
      <c r="HGT171" s="129"/>
      <c r="HGU171" s="129"/>
      <c r="HGV171" s="129"/>
      <c r="HGW171" s="129"/>
      <c r="HGX171" s="129"/>
      <c r="HGY171" s="129"/>
      <c r="HGZ171" s="129"/>
      <c r="HHA171" s="129"/>
      <c r="HQA171" s="129"/>
      <c r="HQB171" s="129"/>
      <c r="HQJ171" s="129"/>
      <c r="HQK171" s="129"/>
      <c r="HQL171" s="129"/>
      <c r="HQM171" s="129"/>
      <c r="HQN171" s="129"/>
      <c r="HQO171" s="129"/>
      <c r="HQP171" s="129"/>
      <c r="HQQ171" s="129"/>
      <c r="HQR171" s="129"/>
      <c r="HQS171" s="129"/>
      <c r="HQT171" s="129"/>
      <c r="HQU171" s="129"/>
      <c r="HQV171" s="129"/>
      <c r="HQW171" s="129"/>
      <c r="HZW171" s="129"/>
      <c r="HZX171" s="129"/>
      <c r="IAF171" s="129"/>
      <c r="IAG171" s="129"/>
      <c r="IAH171" s="129"/>
      <c r="IAI171" s="129"/>
      <c r="IAJ171" s="129"/>
      <c r="IAK171" s="129"/>
      <c r="IAL171" s="129"/>
      <c r="IAM171" s="129"/>
      <c r="IAN171" s="129"/>
      <c r="IAO171" s="129"/>
      <c r="IAP171" s="129"/>
      <c r="IAQ171" s="129"/>
      <c r="IAR171" s="129"/>
      <c r="IAS171" s="129"/>
      <c r="IJS171" s="129"/>
      <c r="IJT171" s="129"/>
      <c r="IKB171" s="129"/>
      <c r="IKC171" s="129"/>
      <c r="IKD171" s="129"/>
      <c r="IKE171" s="129"/>
      <c r="IKF171" s="129"/>
      <c r="IKG171" s="129"/>
      <c r="IKH171" s="129"/>
      <c r="IKI171" s="129"/>
      <c r="IKJ171" s="129"/>
      <c r="IKK171" s="129"/>
      <c r="IKL171" s="129"/>
      <c r="IKM171" s="129"/>
      <c r="IKN171" s="129"/>
      <c r="IKO171" s="129"/>
      <c r="ITO171" s="129"/>
      <c r="ITP171" s="129"/>
      <c r="ITX171" s="129"/>
      <c r="ITY171" s="129"/>
      <c r="ITZ171" s="129"/>
      <c r="IUA171" s="129"/>
      <c r="IUB171" s="129"/>
      <c r="IUC171" s="129"/>
      <c r="IUD171" s="129"/>
      <c r="IUE171" s="129"/>
      <c r="IUF171" s="129"/>
      <c r="IUG171" s="129"/>
      <c r="IUH171" s="129"/>
      <c r="IUI171" s="129"/>
      <c r="IUJ171" s="129"/>
      <c r="IUK171" s="129"/>
      <c r="JDK171" s="129"/>
      <c r="JDL171" s="129"/>
      <c r="JDT171" s="129"/>
      <c r="JDU171" s="129"/>
      <c r="JDV171" s="129"/>
      <c r="JDW171" s="129"/>
      <c r="JDX171" s="129"/>
      <c r="JDY171" s="129"/>
      <c r="JDZ171" s="129"/>
      <c r="JEA171" s="129"/>
      <c r="JEB171" s="129"/>
      <c r="JEC171" s="129"/>
      <c r="JED171" s="129"/>
      <c r="JEE171" s="129"/>
      <c r="JEF171" s="129"/>
      <c r="JEG171" s="129"/>
      <c r="JNG171" s="129"/>
      <c r="JNH171" s="129"/>
      <c r="JNP171" s="129"/>
      <c r="JNQ171" s="129"/>
      <c r="JNR171" s="129"/>
      <c r="JNS171" s="129"/>
      <c r="JNT171" s="129"/>
      <c r="JNU171" s="129"/>
      <c r="JNV171" s="129"/>
      <c r="JNW171" s="129"/>
      <c r="JNX171" s="129"/>
      <c r="JNY171" s="129"/>
      <c r="JNZ171" s="129"/>
      <c r="JOA171" s="129"/>
      <c r="JOB171" s="129"/>
      <c r="JOC171" s="129"/>
      <c r="JXC171" s="129"/>
      <c r="JXD171" s="129"/>
      <c r="JXL171" s="129"/>
      <c r="JXM171" s="129"/>
      <c r="JXN171" s="129"/>
      <c r="JXO171" s="129"/>
      <c r="JXP171" s="129"/>
      <c r="JXQ171" s="129"/>
      <c r="JXR171" s="129"/>
      <c r="JXS171" s="129"/>
      <c r="JXT171" s="129"/>
      <c r="JXU171" s="129"/>
      <c r="JXV171" s="129"/>
      <c r="JXW171" s="129"/>
      <c r="JXX171" s="129"/>
      <c r="JXY171" s="129"/>
      <c r="KGY171" s="129"/>
      <c r="KGZ171" s="129"/>
      <c r="KHH171" s="129"/>
      <c r="KHI171" s="129"/>
      <c r="KHJ171" s="129"/>
      <c r="KHK171" s="129"/>
      <c r="KHL171" s="129"/>
      <c r="KHM171" s="129"/>
      <c r="KHN171" s="129"/>
      <c r="KHO171" s="129"/>
      <c r="KHP171" s="129"/>
      <c r="KHQ171" s="129"/>
      <c r="KHR171" s="129"/>
      <c r="KHS171" s="129"/>
      <c r="KHT171" s="129"/>
      <c r="KHU171" s="129"/>
      <c r="KQU171" s="129"/>
      <c r="KQV171" s="129"/>
      <c r="KRD171" s="129"/>
      <c r="KRE171" s="129"/>
      <c r="KRF171" s="129"/>
      <c r="KRG171" s="129"/>
      <c r="KRH171" s="129"/>
      <c r="KRI171" s="129"/>
      <c r="KRJ171" s="129"/>
      <c r="KRK171" s="129"/>
      <c r="KRL171" s="129"/>
      <c r="KRM171" s="129"/>
      <c r="KRN171" s="129"/>
      <c r="KRO171" s="129"/>
      <c r="KRP171" s="129"/>
      <c r="KRQ171" s="129"/>
      <c r="LAQ171" s="129"/>
      <c r="LAR171" s="129"/>
      <c r="LAZ171" s="129"/>
      <c r="LBA171" s="129"/>
      <c r="LBB171" s="129"/>
      <c r="LBC171" s="129"/>
      <c r="LBD171" s="129"/>
      <c r="LBE171" s="129"/>
      <c r="LBF171" s="129"/>
      <c r="LBG171" s="129"/>
      <c r="LBH171" s="129"/>
      <c r="LBI171" s="129"/>
      <c r="LBJ171" s="129"/>
      <c r="LBK171" s="129"/>
      <c r="LBL171" s="129"/>
      <c r="LBM171" s="129"/>
      <c r="LKM171" s="129"/>
      <c r="LKN171" s="129"/>
      <c r="LKV171" s="129"/>
      <c r="LKW171" s="129"/>
      <c r="LKX171" s="129"/>
      <c r="LKY171" s="129"/>
      <c r="LKZ171" s="129"/>
      <c r="LLA171" s="129"/>
      <c r="LLB171" s="129"/>
      <c r="LLC171" s="129"/>
      <c r="LLD171" s="129"/>
      <c r="LLE171" s="129"/>
      <c r="LLF171" s="129"/>
      <c r="LLG171" s="129"/>
      <c r="LLH171" s="129"/>
      <c r="LLI171" s="129"/>
      <c r="LUI171" s="129"/>
      <c r="LUJ171" s="129"/>
      <c r="LUR171" s="129"/>
      <c r="LUS171" s="129"/>
      <c r="LUT171" s="129"/>
      <c r="LUU171" s="129"/>
      <c r="LUV171" s="129"/>
      <c r="LUW171" s="129"/>
      <c r="LUX171" s="129"/>
      <c r="LUY171" s="129"/>
      <c r="LUZ171" s="129"/>
      <c r="LVA171" s="129"/>
      <c r="LVB171" s="129"/>
      <c r="LVC171" s="129"/>
      <c r="LVD171" s="129"/>
      <c r="LVE171" s="129"/>
      <c r="MEE171" s="129"/>
      <c r="MEF171" s="129"/>
      <c r="MEN171" s="129"/>
      <c r="MEO171" s="129"/>
      <c r="MEP171" s="129"/>
      <c r="MEQ171" s="129"/>
      <c r="MER171" s="129"/>
      <c r="MES171" s="129"/>
      <c r="MET171" s="129"/>
      <c r="MEU171" s="129"/>
      <c r="MEV171" s="129"/>
      <c r="MEW171" s="129"/>
      <c r="MEX171" s="129"/>
      <c r="MEY171" s="129"/>
      <c r="MEZ171" s="129"/>
      <c r="MFA171" s="129"/>
      <c r="MOA171" s="129"/>
      <c r="MOB171" s="129"/>
      <c r="MOJ171" s="129"/>
      <c r="MOK171" s="129"/>
      <c r="MOL171" s="129"/>
      <c r="MOM171" s="129"/>
      <c r="MON171" s="129"/>
      <c r="MOO171" s="129"/>
      <c r="MOP171" s="129"/>
      <c r="MOQ171" s="129"/>
      <c r="MOR171" s="129"/>
      <c r="MOS171" s="129"/>
      <c r="MOT171" s="129"/>
      <c r="MOU171" s="129"/>
      <c r="MOV171" s="129"/>
      <c r="MOW171" s="129"/>
      <c r="MXW171" s="129"/>
      <c r="MXX171" s="129"/>
      <c r="MYF171" s="129"/>
      <c r="MYG171" s="129"/>
      <c r="MYH171" s="129"/>
      <c r="MYI171" s="129"/>
      <c r="MYJ171" s="129"/>
      <c r="MYK171" s="129"/>
      <c r="MYL171" s="129"/>
      <c r="MYM171" s="129"/>
      <c r="MYN171" s="129"/>
      <c r="MYO171" s="129"/>
      <c r="MYP171" s="129"/>
      <c r="MYQ171" s="129"/>
      <c r="MYR171" s="129"/>
      <c r="MYS171" s="129"/>
      <c r="NHS171" s="129"/>
      <c r="NHT171" s="129"/>
      <c r="NIB171" s="129"/>
      <c r="NIC171" s="129"/>
      <c r="NID171" s="129"/>
      <c r="NIE171" s="129"/>
      <c r="NIF171" s="129"/>
      <c r="NIG171" s="129"/>
      <c r="NIH171" s="129"/>
      <c r="NII171" s="129"/>
      <c r="NIJ171" s="129"/>
      <c r="NIK171" s="129"/>
      <c r="NIL171" s="129"/>
      <c r="NIM171" s="129"/>
      <c r="NIN171" s="129"/>
      <c r="NIO171" s="129"/>
      <c r="NRO171" s="129"/>
      <c r="NRP171" s="129"/>
      <c r="NRX171" s="129"/>
      <c r="NRY171" s="129"/>
      <c r="NRZ171" s="129"/>
      <c r="NSA171" s="129"/>
      <c r="NSB171" s="129"/>
      <c r="NSC171" s="129"/>
      <c r="NSD171" s="129"/>
      <c r="NSE171" s="129"/>
      <c r="NSF171" s="129"/>
      <c r="NSG171" s="129"/>
      <c r="NSH171" s="129"/>
      <c r="NSI171" s="129"/>
      <c r="NSJ171" s="129"/>
      <c r="NSK171" s="129"/>
      <c r="OBK171" s="129"/>
      <c r="OBL171" s="129"/>
      <c r="OBT171" s="129"/>
      <c r="OBU171" s="129"/>
      <c r="OBV171" s="129"/>
      <c r="OBW171" s="129"/>
      <c r="OBX171" s="129"/>
      <c r="OBY171" s="129"/>
      <c r="OBZ171" s="129"/>
      <c r="OCA171" s="129"/>
      <c r="OCB171" s="129"/>
      <c r="OCC171" s="129"/>
      <c r="OCD171" s="129"/>
      <c r="OCE171" s="129"/>
      <c r="OCF171" s="129"/>
      <c r="OCG171" s="129"/>
      <c r="OLG171" s="129"/>
      <c r="OLH171" s="129"/>
      <c r="OLP171" s="129"/>
      <c r="OLQ171" s="129"/>
      <c r="OLR171" s="129"/>
      <c r="OLS171" s="129"/>
      <c r="OLT171" s="129"/>
      <c r="OLU171" s="129"/>
      <c r="OLV171" s="129"/>
      <c r="OLW171" s="129"/>
      <c r="OLX171" s="129"/>
      <c r="OLY171" s="129"/>
      <c r="OLZ171" s="129"/>
      <c r="OMA171" s="129"/>
      <c r="OMB171" s="129"/>
      <c r="OMC171" s="129"/>
      <c r="OVC171" s="129"/>
      <c r="OVD171" s="129"/>
      <c r="OVL171" s="129"/>
      <c r="OVM171" s="129"/>
      <c r="OVN171" s="129"/>
      <c r="OVO171" s="129"/>
      <c r="OVP171" s="129"/>
      <c r="OVQ171" s="129"/>
      <c r="OVR171" s="129"/>
      <c r="OVS171" s="129"/>
      <c r="OVT171" s="129"/>
      <c r="OVU171" s="129"/>
      <c r="OVV171" s="129"/>
      <c r="OVW171" s="129"/>
      <c r="OVX171" s="129"/>
      <c r="OVY171" s="129"/>
      <c r="PEY171" s="129"/>
      <c r="PEZ171" s="129"/>
      <c r="PFH171" s="129"/>
      <c r="PFI171" s="129"/>
      <c r="PFJ171" s="129"/>
      <c r="PFK171" s="129"/>
      <c r="PFL171" s="129"/>
      <c r="PFM171" s="129"/>
      <c r="PFN171" s="129"/>
      <c r="PFO171" s="129"/>
      <c r="PFP171" s="129"/>
      <c r="PFQ171" s="129"/>
      <c r="PFR171" s="129"/>
      <c r="PFS171" s="129"/>
      <c r="PFT171" s="129"/>
      <c r="PFU171" s="129"/>
      <c r="POU171" s="129"/>
      <c r="POV171" s="129"/>
      <c r="PPD171" s="129"/>
      <c r="PPE171" s="129"/>
      <c r="PPF171" s="129"/>
      <c r="PPG171" s="129"/>
      <c r="PPH171" s="129"/>
      <c r="PPI171" s="129"/>
      <c r="PPJ171" s="129"/>
      <c r="PPK171" s="129"/>
      <c r="PPL171" s="129"/>
      <c r="PPM171" s="129"/>
      <c r="PPN171" s="129"/>
      <c r="PPO171" s="129"/>
      <c r="PPP171" s="129"/>
      <c r="PPQ171" s="129"/>
      <c r="PYQ171" s="129"/>
      <c r="PYR171" s="129"/>
      <c r="PYZ171" s="129"/>
      <c r="PZA171" s="129"/>
      <c r="PZB171" s="129"/>
      <c r="PZC171" s="129"/>
      <c r="PZD171" s="129"/>
      <c r="PZE171" s="129"/>
      <c r="PZF171" s="129"/>
      <c r="PZG171" s="129"/>
      <c r="PZH171" s="129"/>
      <c r="PZI171" s="129"/>
      <c r="PZJ171" s="129"/>
      <c r="PZK171" s="129"/>
      <c r="PZL171" s="129"/>
      <c r="PZM171" s="129"/>
      <c r="QIM171" s="129"/>
      <c r="QIN171" s="129"/>
      <c r="QIV171" s="129"/>
      <c r="QIW171" s="129"/>
      <c r="QIX171" s="129"/>
      <c r="QIY171" s="129"/>
      <c r="QIZ171" s="129"/>
      <c r="QJA171" s="129"/>
      <c r="QJB171" s="129"/>
      <c r="QJC171" s="129"/>
      <c r="QJD171" s="129"/>
      <c r="QJE171" s="129"/>
      <c r="QJF171" s="129"/>
      <c r="QJG171" s="129"/>
      <c r="QJH171" s="129"/>
      <c r="QJI171" s="129"/>
      <c r="QSI171" s="129"/>
      <c r="QSJ171" s="129"/>
      <c r="QSR171" s="129"/>
      <c r="QSS171" s="129"/>
      <c r="QST171" s="129"/>
      <c r="QSU171" s="129"/>
      <c r="QSV171" s="129"/>
      <c r="QSW171" s="129"/>
      <c r="QSX171" s="129"/>
      <c r="QSY171" s="129"/>
      <c r="QSZ171" s="129"/>
      <c r="QTA171" s="129"/>
      <c r="QTB171" s="129"/>
      <c r="QTC171" s="129"/>
      <c r="QTD171" s="129"/>
      <c r="QTE171" s="129"/>
      <c r="RCE171" s="129"/>
      <c r="RCF171" s="129"/>
      <c r="RCN171" s="129"/>
      <c r="RCO171" s="129"/>
      <c r="RCP171" s="129"/>
      <c r="RCQ171" s="129"/>
      <c r="RCR171" s="129"/>
      <c r="RCS171" s="129"/>
      <c r="RCT171" s="129"/>
      <c r="RCU171" s="129"/>
      <c r="RCV171" s="129"/>
      <c r="RCW171" s="129"/>
      <c r="RCX171" s="129"/>
      <c r="RCY171" s="129"/>
      <c r="RCZ171" s="129"/>
      <c r="RDA171" s="129"/>
      <c r="RMA171" s="129"/>
      <c r="RMB171" s="129"/>
      <c r="RMJ171" s="129"/>
      <c r="RMK171" s="129"/>
      <c r="RML171" s="129"/>
      <c r="RMM171" s="129"/>
      <c r="RMN171" s="129"/>
      <c r="RMO171" s="129"/>
      <c r="RMP171" s="129"/>
      <c r="RMQ171" s="129"/>
      <c r="RMR171" s="129"/>
      <c r="RMS171" s="129"/>
      <c r="RMT171" s="129"/>
      <c r="RMU171" s="129"/>
      <c r="RMV171" s="129"/>
      <c r="RMW171" s="129"/>
      <c r="RVW171" s="129"/>
      <c r="RVX171" s="129"/>
      <c r="RWF171" s="129"/>
      <c r="RWG171" s="129"/>
      <c r="RWH171" s="129"/>
      <c r="RWI171" s="129"/>
      <c r="RWJ171" s="129"/>
      <c r="RWK171" s="129"/>
      <c r="RWL171" s="129"/>
      <c r="RWM171" s="129"/>
      <c r="RWN171" s="129"/>
      <c r="RWO171" s="129"/>
      <c r="RWP171" s="129"/>
      <c r="RWQ171" s="129"/>
      <c r="RWR171" s="129"/>
      <c r="RWS171" s="129"/>
      <c r="SFS171" s="129"/>
      <c r="SFT171" s="129"/>
      <c r="SGB171" s="129"/>
      <c r="SGC171" s="129"/>
      <c r="SGD171" s="129"/>
      <c r="SGE171" s="129"/>
      <c r="SGF171" s="129"/>
      <c r="SGG171" s="129"/>
      <c r="SGH171" s="129"/>
      <c r="SGI171" s="129"/>
      <c r="SGJ171" s="129"/>
      <c r="SGK171" s="129"/>
      <c r="SGL171" s="129"/>
      <c r="SGM171" s="129"/>
      <c r="SGN171" s="129"/>
      <c r="SGO171" s="129"/>
      <c r="SPO171" s="129"/>
      <c r="SPP171" s="129"/>
      <c r="SPX171" s="129"/>
      <c r="SPY171" s="129"/>
      <c r="SPZ171" s="129"/>
      <c r="SQA171" s="129"/>
      <c r="SQB171" s="129"/>
      <c r="SQC171" s="129"/>
      <c r="SQD171" s="129"/>
      <c r="SQE171" s="129"/>
      <c r="SQF171" s="129"/>
      <c r="SQG171" s="129"/>
      <c r="SQH171" s="129"/>
      <c r="SQI171" s="129"/>
      <c r="SQJ171" s="129"/>
      <c r="SQK171" s="129"/>
      <c r="SZK171" s="129"/>
      <c r="SZL171" s="129"/>
      <c r="SZT171" s="129"/>
      <c r="SZU171" s="129"/>
      <c r="SZV171" s="129"/>
      <c r="SZW171" s="129"/>
      <c r="SZX171" s="129"/>
      <c r="SZY171" s="129"/>
      <c r="SZZ171" s="129"/>
      <c r="TAA171" s="129"/>
      <c r="TAB171" s="129"/>
      <c r="TAC171" s="129"/>
      <c r="TAD171" s="129"/>
      <c r="TAE171" s="129"/>
      <c r="TAF171" s="129"/>
      <c r="TAG171" s="129"/>
      <c r="TJG171" s="129"/>
      <c r="TJH171" s="129"/>
      <c r="TJP171" s="129"/>
      <c r="TJQ171" s="129"/>
      <c r="TJR171" s="129"/>
      <c r="TJS171" s="129"/>
      <c r="TJT171" s="129"/>
      <c r="TJU171" s="129"/>
      <c r="TJV171" s="129"/>
      <c r="TJW171" s="129"/>
      <c r="TJX171" s="129"/>
      <c r="TJY171" s="129"/>
      <c r="TJZ171" s="129"/>
      <c r="TKA171" s="129"/>
      <c r="TKB171" s="129"/>
      <c r="TKC171" s="129"/>
      <c r="TTC171" s="129"/>
      <c r="TTD171" s="129"/>
      <c r="TTL171" s="129"/>
      <c r="TTM171" s="129"/>
      <c r="TTN171" s="129"/>
      <c r="TTO171" s="129"/>
      <c r="TTP171" s="129"/>
      <c r="TTQ171" s="129"/>
      <c r="TTR171" s="129"/>
      <c r="TTS171" s="129"/>
      <c r="TTT171" s="129"/>
      <c r="TTU171" s="129"/>
      <c r="TTV171" s="129"/>
      <c r="TTW171" s="129"/>
      <c r="TTX171" s="129"/>
      <c r="TTY171" s="129"/>
      <c r="UCY171" s="129"/>
      <c r="UCZ171" s="129"/>
      <c r="UDH171" s="129"/>
      <c r="UDI171" s="129"/>
      <c r="UDJ171" s="129"/>
      <c r="UDK171" s="129"/>
      <c r="UDL171" s="129"/>
      <c r="UDM171" s="129"/>
      <c r="UDN171" s="129"/>
      <c r="UDO171" s="129"/>
      <c r="UDP171" s="129"/>
      <c r="UDQ171" s="129"/>
      <c r="UDR171" s="129"/>
      <c r="UDS171" s="129"/>
      <c r="UDT171" s="129"/>
      <c r="UDU171" s="129"/>
      <c r="UMU171" s="129"/>
      <c r="UMV171" s="129"/>
      <c r="UND171" s="129"/>
      <c r="UNE171" s="129"/>
      <c r="UNF171" s="129"/>
      <c r="UNG171" s="129"/>
      <c r="UNH171" s="129"/>
      <c r="UNI171" s="129"/>
      <c r="UNJ171" s="129"/>
      <c r="UNK171" s="129"/>
      <c r="UNL171" s="129"/>
      <c r="UNM171" s="129"/>
      <c r="UNN171" s="129"/>
      <c r="UNO171" s="129"/>
      <c r="UNP171" s="129"/>
      <c r="UNQ171" s="129"/>
      <c r="UWQ171" s="129"/>
      <c r="UWR171" s="129"/>
      <c r="UWZ171" s="129"/>
      <c r="UXA171" s="129"/>
      <c r="UXB171" s="129"/>
      <c r="UXC171" s="129"/>
      <c r="UXD171" s="129"/>
      <c r="UXE171" s="129"/>
      <c r="UXF171" s="129"/>
      <c r="UXG171" s="129"/>
      <c r="UXH171" s="129"/>
      <c r="UXI171" s="129"/>
      <c r="UXJ171" s="129"/>
      <c r="UXK171" s="129"/>
      <c r="UXL171" s="129"/>
      <c r="UXM171" s="129"/>
      <c r="VGM171" s="129"/>
      <c r="VGN171" s="129"/>
      <c r="VGV171" s="129"/>
      <c r="VGW171" s="129"/>
      <c r="VGX171" s="129"/>
      <c r="VGY171" s="129"/>
      <c r="VGZ171" s="129"/>
      <c r="VHA171" s="129"/>
      <c r="VHB171" s="129"/>
      <c r="VHC171" s="129"/>
      <c r="VHD171" s="129"/>
      <c r="VHE171" s="129"/>
      <c r="VHF171" s="129"/>
      <c r="VHG171" s="129"/>
      <c r="VHH171" s="129"/>
      <c r="VHI171" s="129"/>
      <c r="VQI171" s="129"/>
      <c r="VQJ171" s="129"/>
      <c r="VQR171" s="129"/>
      <c r="VQS171" s="129"/>
      <c r="VQT171" s="129"/>
      <c r="VQU171" s="129"/>
      <c r="VQV171" s="129"/>
      <c r="VQW171" s="129"/>
      <c r="VQX171" s="129"/>
      <c r="VQY171" s="129"/>
      <c r="VQZ171" s="129"/>
      <c r="VRA171" s="129"/>
      <c r="VRB171" s="129"/>
      <c r="VRC171" s="129"/>
      <c r="VRD171" s="129"/>
      <c r="VRE171" s="129"/>
      <c r="WAE171" s="129"/>
      <c r="WAF171" s="129"/>
      <c r="WAN171" s="129"/>
      <c r="WAO171" s="129"/>
      <c r="WAP171" s="129"/>
      <c r="WAQ171" s="129"/>
      <c r="WAR171" s="129"/>
      <c r="WAS171" s="129"/>
      <c r="WAT171" s="129"/>
      <c r="WAU171" s="129"/>
      <c r="WAV171" s="129"/>
      <c r="WAW171" s="129"/>
      <c r="WAX171" s="129"/>
      <c r="WAY171" s="129"/>
      <c r="WAZ171" s="129"/>
      <c r="WBA171" s="129"/>
      <c r="WKA171" s="129"/>
      <c r="WKB171" s="129"/>
      <c r="WKJ171" s="129"/>
      <c r="WKK171" s="129"/>
      <c r="WKL171" s="129"/>
      <c r="WKM171" s="129"/>
      <c r="WKN171" s="129"/>
      <c r="WKO171" s="129"/>
      <c r="WKP171" s="129"/>
      <c r="WKQ171" s="129"/>
      <c r="WKR171" s="129"/>
      <c r="WKS171" s="129"/>
      <c r="WKT171" s="129"/>
      <c r="WKU171" s="129"/>
      <c r="WKV171" s="129"/>
      <c r="WKW171" s="129"/>
      <c r="WTW171" s="129"/>
      <c r="WTX171" s="129"/>
      <c r="WUF171" s="129"/>
      <c r="WUG171" s="129"/>
      <c r="WUH171" s="129"/>
      <c r="WUI171" s="129"/>
      <c r="WUJ171" s="129"/>
      <c r="WUK171" s="129"/>
      <c r="WUL171" s="129"/>
      <c r="WUM171" s="129"/>
      <c r="WUN171" s="129"/>
      <c r="WUO171" s="129"/>
      <c r="WUP171" s="129"/>
      <c r="WUQ171" s="129"/>
      <c r="WUR171" s="129"/>
      <c r="WUS171" s="129"/>
    </row>
    <row r="172" spans="1:1009 1243:2033 2267:3057 3291:4081 4315:5105 5339:6129 6363:7153 7387:8177 8411:9201 9435:10225 10459:11249 11483:12273 12507:13297 13531:14321 14555:15345 15579:16113" s="120" customFormat="1" outlineLevel="1">
      <c r="A172" s="240"/>
      <c r="B172" s="273" t="s">
        <v>467</v>
      </c>
      <c r="C172" s="270"/>
      <c r="D172" s="258"/>
      <c r="E172" s="260"/>
      <c r="F172" s="258"/>
      <c r="G172" s="245"/>
      <c r="H172" s="229">
        <f t="shared" si="7"/>
        <v>10.271633</v>
      </c>
      <c r="I172" s="301">
        <f>10271633/1000000</f>
        <v>10.271633</v>
      </c>
      <c r="J172" s="247"/>
      <c r="K172" s="298"/>
      <c r="L172" s="298"/>
      <c r="M172" s="297"/>
      <c r="HK172" s="129"/>
      <c r="HL172" s="129"/>
      <c r="HT172" s="129"/>
      <c r="HU172" s="129"/>
      <c r="HV172" s="129"/>
      <c r="HW172" s="129"/>
      <c r="HX172" s="129"/>
      <c r="HY172" s="129"/>
      <c r="HZ172" s="129"/>
      <c r="IA172" s="129"/>
      <c r="IB172" s="129"/>
      <c r="IC172" s="129"/>
      <c r="ID172" s="129"/>
      <c r="IE172" s="129"/>
      <c r="IF172" s="129"/>
      <c r="IG172" s="129"/>
      <c r="RG172" s="129"/>
      <c r="RH172" s="129"/>
      <c r="RP172" s="129"/>
      <c r="RQ172" s="129"/>
      <c r="RR172" s="129"/>
      <c r="RS172" s="129"/>
      <c r="RT172" s="129"/>
      <c r="RU172" s="129"/>
      <c r="RV172" s="129"/>
      <c r="RW172" s="129"/>
      <c r="RX172" s="129"/>
      <c r="RY172" s="129"/>
      <c r="RZ172" s="129"/>
      <c r="SA172" s="129"/>
      <c r="SB172" s="129"/>
      <c r="SC172" s="129"/>
      <c r="ABC172" s="129"/>
      <c r="ABD172" s="129"/>
      <c r="ABL172" s="129"/>
      <c r="ABM172" s="129"/>
      <c r="ABN172" s="129"/>
      <c r="ABO172" s="129"/>
      <c r="ABP172" s="129"/>
      <c r="ABQ172" s="129"/>
      <c r="ABR172" s="129"/>
      <c r="ABS172" s="129"/>
      <c r="ABT172" s="129"/>
      <c r="ABU172" s="129"/>
      <c r="ABV172" s="129"/>
      <c r="ABW172" s="129"/>
      <c r="ABX172" s="129"/>
      <c r="ABY172" s="129"/>
      <c r="AKY172" s="129"/>
      <c r="AKZ172" s="129"/>
      <c r="ALH172" s="129"/>
      <c r="ALI172" s="129"/>
      <c r="ALJ172" s="129"/>
      <c r="ALK172" s="129"/>
      <c r="ALL172" s="129"/>
      <c r="ALM172" s="129"/>
      <c r="ALN172" s="129"/>
      <c r="ALO172" s="129"/>
      <c r="ALP172" s="129"/>
      <c r="ALQ172" s="129"/>
      <c r="ALR172" s="129"/>
      <c r="ALS172" s="129"/>
      <c r="ALT172" s="129"/>
      <c r="ALU172" s="129"/>
      <c r="AUU172" s="129"/>
      <c r="AUV172" s="129"/>
      <c r="AVD172" s="129"/>
      <c r="AVE172" s="129"/>
      <c r="AVF172" s="129"/>
      <c r="AVG172" s="129"/>
      <c r="AVH172" s="129"/>
      <c r="AVI172" s="129"/>
      <c r="AVJ172" s="129"/>
      <c r="AVK172" s="129"/>
      <c r="AVL172" s="129"/>
      <c r="AVM172" s="129"/>
      <c r="AVN172" s="129"/>
      <c r="AVO172" s="129"/>
      <c r="AVP172" s="129"/>
      <c r="AVQ172" s="129"/>
      <c r="BEQ172" s="129"/>
      <c r="BER172" s="129"/>
      <c r="BEZ172" s="129"/>
      <c r="BFA172" s="129"/>
      <c r="BFB172" s="129"/>
      <c r="BFC172" s="129"/>
      <c r="BFD172" s="129"/>
      <c r="BFE172" s="129"/>
      <c r="BFF172" s="129"/>
      <c r="BFG172" s="129"/>
      <c r="BFH172" s="129"/>
      <c r="BFI172" s="129"/>
      <c r="BFJ172" s="129"/>
      <c r="BFK172" s="129"/>
      <c r="BFL172" s="129"/>
      <c r="BFM172" s="129"/>
      <c r="BOM172" s="129"/>
      <c r="BON172" s="129"/>
      <c r="BOV172" s="129"/>
      <c r="BOW172" s="129"/>
      <c r="BOX172" s="129"/>
      <c r="BOY172" s="129"/>
      <c r="BOZ172" s="129"/>
      <c r="BPA172" s="129"/>
      <c r="BPB172" s="129"/>
      <c r="BPC172" s="129"/>
      <c r="BPD172" s="129"/>
      <c r="BPE172" s="129"/>
      <c r="BPF172" s="129"/>
      <c r="BPG172" s="129"/>
      <c r="BPH172" s="129"/>
      <c r="BPI172" s="129"/>
      <c r="BYI172" s="129"/>
      <c r="BYJ172" s="129"/>
      <c r="BYR172" s="129"/>
      <c r="BYS172" s="129"/>
      <c r="BYT172" s="129"/>
      <c r="BYU172" s="129"/>
      <c r="BYV172" s="129"/>
      <c r="BYW172" s="129"/>
      <c r="BYX172" s="129"/>
      <c r="BYY172" s="129"/>
      <c r="BYZ172" s="129"/>
      <c r="BZA172" s="129"/>
      <c r="BZB172" s="129"/>
      <c r="BZC172" s="129"/>
      <c r="BZD172" s="129"/>
      <c r="BZE172" s="129"/>
      <c r="CIE172" s="129"/>
      <c r="CIF172" s="129"/>
      <c r="CIN172" s="129"/>
      <c r="CIO172" s="129"/>
      <c r="CIP172" s="129"/>
      <c r="CIQ172" s="129"/>
      <c r="CIR172" s="129"/>
      <c r="CIS172" s="129"/>
      <c r="CIT172" s="129"/>
      <c r="CIU172" s="129"/>
      <c r="CIV172" s="129"/>
      <c r="CIW172" s="129"/>
      <c r="CIX172" s="129"/>
      <c r="CIY172" s="129"/>
      <c r="CIZ172" s="129"/>
      <c r="CJA172" s="129"/>
      <c r="CSA172" s="129"/>
      <c r="CSB172" s="129"/>
      <c r="CSJ172" s="129"/>
      <c r="CSK172" s="129"/>
      <c r="CSL172" s="129"/>
      <c r="CSM172" s="129"/>
      <c r="CSN172" s="129"/>
      <c r="CSO172" s="129"/>
      <c r="CSP172" s="129"/>
      <c r="CSQ172" s="129"/>
      <c r="CSR172" s="129"/>
      <c r="CSS172" s="129"/>
      <c r="CST172" s="129"/>
      <c r="CSU172" s="129"/>
      <c r="CSV172" s="129"/>
      <c r="CSW172" s="129"/>
      <c r="DBW172" s="129"/>
      <c r="DBX172" s="129"/>
      <c r="DCF172" s="129"/>
      <c r="DCG172" s="129"/>
      <c r="DCH172" s="129"/>
      <c r="DCI172" s="129"/>
      <c r="DCJ172" s="129"/>
      <c r="DCK172" s="129"/>
      <c r="DCL172" s="129"/>
      <c r="DCM172" s="129"/>
      <c r="DCN172" s="129"/>
      <c r="DCO172" s="129"/>
      <c r="DCP172" s="129"/>
      <c r="DCQ172" s="129"/>
      <c r="DCR172" s="129"/>
      <c r="DCS172" s="129"/>
      <c r="DLS172" s="129"/>
      <c r="DLT172" s="129"/>
      <c r="DMB172" s="129"/>
      <c r="DMC172" s="129"/>
      <c r="DMD172" s="129"/>
      <c r="DME172" s="129"/>
      <c r="DMF172" s="129"/>
      <c r="DMG172" s="129"/>
      <c r="DMH172" s="129"/>
      <c r="DMI172" s="129"/>
      <c r="DMJ172" s="129"/>
      <c r="DMK172" s="129"/>
      <c r="DML172" s="129"/>
      <c r="DMM172" s="129"/>
      <c r="DMN172" s="129"/>
      <c r="DMO172" s="129"/>
      <c r="DVO172" s="129"/>
      <c r="DVP172" s="129"/>
      <c r="DVX172" s="129"/>
      <c r="DVY172" s="129"/>
      <c r="DVZ172" s="129"/>
      <c r="DWA172" s="129"/>
      <c r="DWB172" s="129"/>
      <c r="DWC172" s="129"/>
      <c r="DWD172" s="129"/>
      <c r="DWE172" s="129"/>
      <c r="DWF172" s="129"/>
      <c r="DWG172" s="129"/>
      <c r="DWH172" s="129"/>
      <c r="DWI172" s="129"/>
      <c r="DWJ172" s="129"/>
      <c r="DWK172" s="129"/>
      <c r="EFK172" s="129"/>
      <c r="EFL172" s="129"/>
      <c r="EFT172" s="129"/>
      <c r="EFU172" s="129"/>
      <c r="EFV172" s="129"/>
      <c r="EFW172" s="129"/>
      <c r="EFX172" s="129"/>
      <c r="EFY172" s="129"/>
      <c r="EFZ172" s="129"/>
      <c r="EGA172" s="129"/>
      <c r="EGB172" s="129"/>
      <c r="EGC172" s="129"/>
      <c r="EGD172" s="129"/>
      <c r="EGE172" s="129"/>
      <c r="EGF172" s="129"/>
      <c r="EGG172" s="129"/>
      <c r="EPG172" s="129"/>
      <c r="EPH172" s="129"/>
      <c r="EPP172" s="129"/>
      <c r="EPQ172" s="129"/>
      <c r="EPR172" s="129"/>
      <c r="EPS172" s="129"/>
      <c r="EPT172" s="129"/>
      <c r="EPU172" s="129"/>
      <c r="EPV172" s="129"/>
      <c r="EPW172" s="129"/>
      <c r="EPX172" s="129"/>
      <c r="EPY172" s="129"/>
      <c r="EPZ172" s="129"/>
      <c r="EQA172" s="129"/>
      <c r="EQB172" s="129"/>
      <c r="EQC172" s="129"/>
      <c r="EZC172" s="129"/>
      <c r="EZD172" s="129"/>
      <c r="EZL172" s="129"/>
      <c r="EZM172" s="129"/>
      <c r="EZN172" s="129"/>
      <c r="EZO172" s="129"/>
      <c r="EZP172" s="129"/>
      <c r="EZQ172" s="129"/>
      <c r="EZR172" s="129"/>
      <c r="EZS172" s="129"/>
      <c r="EZT172" s="129"/>
      <c r="EZU172" s="129"/>
      <c r="EZV172" s="129"/>
      <c r="EZW172" s="129"/>
      <c r="EZX172" s="129"/>
      <c r="EZY172" s="129"/>
      <c r="FIY172" s="129"/>
      <c r="FIZ172" s="129"/>
      <c r="FJH172" s="129"/>
      <c r="FJI172" s="129"/>
      <c r="FJJ172" s="129"/>
      <c r="FJK172" s="129"/>
      <c r="FJL172" s="129"/>
      <c r="FJM172" s="129"/>
      <c r="FJN172" s="129"/>
      <c r="FJO172" s="129"/>
      <c r="FJP172" s="129"/>
      <c r="FJQ172" s="129"/>
      <c r="FJR172" s="129"/>
      <c r="FJS172" s="129"/>
      <c r="FJT172" s="129"/>
      <c r="FJU172" s="129"/>
      <c r="FSU172" s="129"/>
      <c r="FSV172" s="129"/>
      <c r="FTD172" s="129"/>
      <c r="FTE172" s="129"/>
      <c r="FTF172" s="129"/>
      <c r="FTG172" s="129"/>
      <c r="FTH172" s="129"/>
      <c r="FTI172" s="129"/>
      <c r="FTJ172" s="129"/>
      <c r="FTK172" s="129"/>
      <c r="FTL172" s="129"/>
      <c r="FTM172" s="129"/>
      <c r="FTN172" s="129"/>
      <c r="FTO172" s="129"/>
      <c r="FTP172" s="129"/>
      <c r="FTQ172" s="129"/>
      <c r="GCQ172" s="129"/>
      <c r="GCR172" s="129"/>
      <c r="GCZ172" s="129"/>
      <c r="GDA172" s="129"/>
      <c r="GDB172" s="129"/>
      <c r="GDC172" s="129"/>
      <c r="GDD172" s="129"/>
      <c r="GDE172" s="129"/>
      <c r="GDF172" s="129"/>
      <c r="GDG172" s="129"/>
      <c r="GDH172" s="129"/>
      <c r="GDI172" s="129"/>
      <c r="GDJ172" s="129"/>
      <c r="GDK172" s="129"/>
      <c r="GDL172" s="129"/>
      <c r="GDM172" s="129"/>
      <c r="GMM172" s="129"/>
      <c r="GMN172" s="129"/>
      <c r="GMV172" s="129"/>
      <c r="GMW172" s="129"/>
      <c r="GMX172" s="129"/>
      <c r="GMY172" s="129"/>
      <c r="GMZ172" s="129"/>
      <c r="GNA172" s="129"/>
      <c r="GNB172" s="129"/>
      <c r="GNC172" s="129"/>
      <c r="GND172" s="129"/>
      <c r="GNE172" s="129"/>
      <c r="GNF172" s="129"/>
      <c r="GNG172" s="129"/>
      <c r="GNH172" s="129"/>
      <c r="GNI172" s="129"/>
      <c r="GWI172" s="129"/>
      <c r="GWJ172" s="129"/>
      <c r="GWR172" s="129"/>
      <c r="GWS172" s="129"/>
      <c r="GWT172" s="129"/>
      <c r="GWU172" s="129"/>
      <c r="GWV172" s="129"/>
      <c r="GWW172" s="129"/>
      <c r="GWX172" s="129"/>
      <c r="GWY172" s="129"/>
      <c r="GWZ172" s="129"/>
      <c r="GXA172" s="129"/>
      <c r="GXB172" s="129"/>
      <c r="GXC172" s="129"/>
      <c r="GXD172" s="129"/>
      <c r="GXE172" s="129"/>
      <c r="HGE172" s="129"/>
      <c r="HGF172" s="129"/>
      <c r="HGN172" s="129"/>
      <c r="HGO172" s="129"/>
      <c r="HGP172" s="129"/>
      <c r="HGQ172" s="129"/>
      <c r="HGR172" s="129"/>
      <c r="HGS172" s="129"/>
      <c r="HGT172" s="129"/>
      <c r="HGU172" s="129"/>
      <c r="HGV172" s="129"/>
      <c r="HGW172" s="129"/>
      <c r="HGX172" s="129"/>
      <c r="HGY172" s="129"/>
      <c r="HGZ172" s="129"/>
      <c r="HHA172" s="129"/>
      <c r="HQA172" s="129"/>
      <c r="HQB172" s="129"/>
      <c r="HQJ172" s="129"/>
      <c r="HQK172" s="129"/>
      <c r="HQL172" s="129"/>
      <c r="HQM172" s="129"/>
      <c r="HQN172" s="129"/>
      <c r="HQO172" s="129"/>
      <c r="HQP172" s="129"/>
      <c r="HQQ172" s="129"/>
      <c r="HQR172" s="129"/>
      <c r="HQS172" s="129"/>
      <c r="HQT172" s="129"/>
      <c r="HQU172" s="129"/>
      <c r="HQV172" s="129"/>
      <c r="HQW172" s="129"/>
      <c r="HZW172" s="129"/>
      <c r="HZX172" s="129"/>
      <c r="IAF172" s="129"/>
      <c r="IAG172" s="129"/>
      <c r="IAH172" s="129"/>
      <c r="IAI172" s="129"/>
      <c r="IAJ172" s="129"/>
      <c r="IAK172" s="129"/>
      <c r="IAL172" s="129"/>
      <c r="IAM172" s="129"/>
      <c r="IAN172" s="129"/>
      <c r="IAO172" s="129"/>
      <c r="IAP172" s="129"/>
      <c r="IAQ172" s="129"/>
      <c r="IAR172" s="129"/>
      <c r="IAS172" s="129"/>
      <c r="IJS172" s="129"/>
      <c r="IJT172" s="129"/>
      <c r="IKB172" s="129"/>
      <c r="IKC172" s="129"/>
      <c r="IKD172" s="129"/>
      <c r="IKE172" s="129"/>
      <c r="IKF172" s="129"/>
      <c r="IKG172" s="129"/>
      <c r="IKH172" s="129"/>
      <c r="IKI172" s="129"/>
      <c r="IKJ172" s="129"/>
      <c r="IKK172" s="129"/>
      <c r="IKL172" s="129"/>
      <c r="IKM172" s="129"/>
      <c r="IKN172" s="129"/>
      <c r="IKO172" s="129"/>
      <c r="ITO172" s="129"/>
      <c r="ITP172" s="129"/>
      <c r="ITX172" s="129"/>
      <c r="ITY172" s="129"/>
      <c r="ITZ172" s="129"/>
      <c r="IUA172" s="129"/>
      <c r="IUB172" s="129"/>
      <c r="IUC172" s="129"/>
      <c r="IUD172" s="129"/>
      <c r="IUE172" s="129"/>
      <c r="IUF172" s="129"/>
      <c r="IUG172" s="129"/>
      <c r="IUH172" s="129"/>
      <c r="IUI172" s="129"/>
      <c r="IUJ172" s="129"/>
      <c r="IUK172" s="129"/>
      <c r="JDK172" s="129"/>
      <c r="JDL172" s="129"/>
      <c r="JDT172" s="129"/>
      <c r="JDU172" s="129"/>
      <c r="JDV172" s="129"/>
      <c r="JDW172" s="129"/>
      <c r="JDX172" s="129"/>
      <c r="JDY172" s="129"/>
      <c r="JDZ172" s="129"/>
      <c r="JEA172" s="129"/>
      <c r="JEB172" s="129"/>
      <c r="JEC172" s="129"/>
      <c r="JED172" s="129"/>
      <c r="JEE172" s="129"/>
      <c r="JEF172" s="129"/>
      <c r="JEG172" s="129"/>
      <c r="JNG172" s="129"/>
      <c r="JNH172" s="129"/>
      <c r="JNP172" s="129"/>
      <c r="JNQ172" s="129"/>
      <c r="JNR172" s="129"/>
      <c r="JNS172" s="129"/>
      <c r="JNT172" s="129"/>
      <c r="JNU172" s="129"/>
      <c r="JNV172" s="129"/>
      <c r="JNW172" s="129"/>
      <c r="JNX172" s="129"/>
      <c r="JNY172" s="129"/>
      <c r="JNZ172" s="129"/>
      <c r="JOA172" s="129"/>
      <c r="JOB172" s="129"/>
      <c r="JOC172" s="129"/>
      <c r="JXC172" s="129"/>
      <c r="JXD172" s="129"/>
      <c r="JXL172" s="129"/>
      <c r="JXM172" s="129"/>
      <c r="JXN172" s="129"/>
      <c r="JXO172" s="129"/>
      <c r="JXP172" s="129"/>
      <c r="JXQ172" s="129"/>
      <c r="JXR172" s="129"/>
      <c r="JXS172" s="129"/>
      <c r="JXT172" s="129"/>
      <c r="JXU172" s="129"/>
      <c r="JXV172" s="129"/>
      <c r="JXW172" s="129"/>
      <c r="JXX172" s="129"/>
      <c r="JXY172" s="129"/>
      <c r="KGY172" s="129"/>
      <c r="KGZ172" s="129"/>
      <c r="KHH172" s="129"/>
      <c r="KHI172" s="129"/>
      <c r="KHJ172" s="129"/>
      <c r="KHK172" s="129"/>
      <c r="KHL172" s="129"/>
      <c r="KHM172" s="129"/>
      <c r="KHN172" s="129"/>
      <c r="KHO172" s="129"/>
      <c r="KHP172" s="129"/>
      <c r="KHQ172" s="129"/>
      <c r="KHR172" s="129"/>
      <c r="KHS172" s="129"/>
      <c r="KHT172" s="129"/>
      <c r="KHU172" s="129"/>
      <c r="KQU172" s="129"/>
      <c r="KQV172" s="129"/>
      <c r="KRD172" s="129"/>
      <c r="KRE172" s="129"/>
      <c r="KRF172" s="129"/>
      <c r="KRG172" s="129"/>
      <c r="KRH172" s="129"/>
      <c r="KRI172" s="129"/>
      <c r="KRJ172" s="129"/>
      <c r="KRK172" s="129"/>
      <c r="KRL172" s="129"/>
      <c r="KRM172" s="129"/>
      <c r="KRN172" s="129"/>
      <c r="KRO172" s="129"/>
      <c r="KRP172" s="129"/>
      <c r="KRQ172" s="129"/>
      <c r="LAQ172" s="129"/>
      <c r="LAR172" s="129"/>
      <c r="LAZ172" s="129"/>
      <c r="LBA172" s="129"/>
      <c r="LBB172" s="129"/>
      <c r="LBC172" s="129"/>
      <c r="LBD172" s="129"/>
      <c r="LBE172" s="129"/>
      <c r="LBF172" s="129"/>
      <c r="LBG172" s="129"/>
      <c r="LBH172" s="129"/>
      <c r="LBI172" s="129"/>
      <c r="LBJ172" s="129"/>
      <c r="LBK172" s="129"/>
      <c r="LBL172" s="129"/>
      <c r="LBM172" s="129"/>
      <c r="LKM172" s="129"/>
      <c r="LKN172" s="129"/>
      <c r="LKV172" s="129"/>
      <c r="LKW172" s="129"/>
      <c r="LKX172" s="129"/>
      <c r="LKY172" s="129"/>
      <c r="LKZ172" s="129"/>
      <c r="LLA172" s="129"/>
      <c r="LLB172" s="129"/>
      <c r="LLC172" s="129"/>
      <c r="LLD172" s="129"/>
      <c r="LLE172" s="129"/>
      <c r="LLF172" s="129"/>
      <c r="LLG172" s="129"/>
      <c r="LLH172" s="129"/>
      <c r="LLI172" s="129"/>
      <c r="LUI172" s="129"/>
      <c r="LUJ172" s="129"/>
      <c r="LUR172" s="129"/>
      <c r="LUS172" s="129"/>
      <c r="LUT172" s="129"/>
      <c r="LUU172" s="129"/>
      <c r="LUV172" s="129"/>
      <c r="LUW172" s="129"/>
      <c r="LUX172" s="129"/>
      <c r="LUY172" s="129"/>
      <c r="LUZ172" s="129"/>
      <c r="LVA172" s="129"/>
      <c r="LVB172" s="129"/>
      <c r="LVC172" s="129"/>
      <c r="LVD172" s="129"/>
      <c r="LVE172" s="129"/>
      <c r="MEE172" s="129"/>
      <c r="MEF172" s="129"/>
      <c r="MEN172" s="129"/>
      <c r="MEO172" s="129"/>
      <c r="MEP172" s="129"/>
      <c r="MEQ172" s="129"/>
      <c r="MER172" s="129"/>
      <c r="MES172" s="129"/>
      <c r="MET172" s="129"/>
      <c r="MEU172" s="129"/>
      <c r="MEV172" s="129"/>
      <c r="MEW172" s="129"/>
      <c r="MEX172" s="129"/>
      <c r="MEY172" s="129"/>
      <c r="MEZ172" s="129"/>
      <c r="MFA172" s="129"/>
      <c r="MOA172" s="129"/>
      <c r="MOB172" s="129"/>
      <c r="MOJ172" s="129"/>
      <c r="MOK172" s="129"/>
      <c r="MOL172" s="129"/>
      <c r="MOM172" s="129"/>
      <c r="MON172" s="129"/>
      <c r="MOO172" s="129"/>
      <c r="MOP172" s="129"/>
      <c r="MOQ172" s="129"/>
      <c r="MOR172" s="129"/>
      <c r="MOS172" s="129"/>
      <c r="MOT172" s="129"/>
      <c r="MOU172" s="129"/>
      <c r="MOV172" s="129"/>
      <c r="MOW172" s="129"/>
      <c r="MXW172" s="129"/>
      <c r="MXX172" s="129"/>
      <c r="MYF172" s="129"/>
      <c r="MYG172" s="129"/>
      <c r="MYH172" s="129"/>
      <c r="MYI172" s="129"/>
      <c r="MYJ172" s="129"/>
      <c r="MYK172" s="129"/>
      <c r="MYL172" s="129"/>
      <c r="MYM172" s="129"/>
      <c r="MYN172" s="129"/>
      <c r="MYO172" s="129"/>
      <c r="MYP172" s="129"/>
      <c r="MYQ172" s="129"/>
      <c r="MYR172" s="129"/>
      <c r="MYS172" s="129"/>
      <c r="NHS172" s="129"/>
      <c r="NHT172" s="129"/>
      <c r="NIB172" s="129"/>
      <c r="NIC172" s="129"/>
      <c r="NID172" s="129"/>
      <c r="NIE172" s="129"/>
      <c r="NIF172" s="129"/>
      <c r="NIG172" s="129"/>
      <c r="NIH172" s="129"/>
      <c r="NII172" s="129"/>
      <c r="NIJ172" s="129"/>
      <c r="NIK172" s="129"/>
      <c r="NIL172" s="129"/>
      <c r="NIM172" s="129"/>
      <c r="NIN172" s="129"/>
      <c r="NIO172" s="129"/>
      <c r="NRO172" s="129"/>
      <c r="NRP172" s="129"/>
      <c r="NRX172" s="129"/>
      <c r="NRY172" s="129"/>
      <c r="NRZ172" s="129"/>
      <c r="NSA172" s="129"/>
      <c r="NSB172" s="129"/>
      <c r="NSC172" s="129"/>
      <c r="NSD172" s="129"/>
      <c r="NSE172" s="129"/>
      <c r="NSF172" s="129"/>
      <c r="NSG172" s="129"/>
      <c r="NSH172" s="129"/>
      <c r="NSI172" s="129"/>
      <c r="NSJ172" s="129"/>
      <c r="NSK172" s="129"/>
      <c r="OBK172" s="129"/>
      <c r="OBL172" s="129"/>
      <c r="OBT172" s="129"/>
      <c r="OBU172" s="129"/>
      <c r="OBV172" s="129"/>
      <c r="OBW172" s="129"/>
      <c r="OBX172" s="129"/>
      <c r="OBY172" s="129"/>
      <c r="OBZ172" s="129"/>
      <c r="OCA172" s="129"/>
      <c r="OCB172" s="129"/>
      <c r="OCC172" s="129"/>
      <c r="OCD172" s="129"/>
      <c r="OCE172" s="129"/>
      <c r="OCF172" s="129"/>
      <c r="OCG172" s="129"/>
      <c r="OLG172" s="129"/>
      <c r="OLH172" s="129"/>
      <c r="OLP172" s="129"/>
      <c r="OLQ172" s="129"/>
      <c r="OLR172" s="129"/>
      <c r="OLS172" s="129"/>
      <c r="OLT172" s="129"/>
      <c r="OLU172" s="129"/>
      <c r="OLV172" s="129"/>
      <c r="OLW172" s="129"/>
      <c r="OLX172" s="129"/>
      <c r="OLY172" s="129"/>
      <c r="OLZ172" s="129"/>
      <c r="OMA172" s="129"/>
      <c r="OMB172" s="129"/>
      <c r="OMC172" s="129"/>
      <c r="OVC172" s="129"/>
      <c r="OVD172" s="129"/>
      <c r="OVL172" s="129"/>
      <c r="OVM172" s="129"/>
      <c r="OVN172" s="129"/>
      <c r="OVO172" s="129"/>
      <c r="OVP172" s="129"/>
      <c r="OVQ172" s="129"/>
      <c r="OVR172" s="129"/>
      <c r="OVS172" s="129"/>
      <c r="OVT172" s="129"/>
      <c r="OVU172" s="129"/>
      <c r="OVV172" s="129"/>
      <c r="OVW172" s="129"/>
      <c r="OVX172" s="129"/>
      <c r="OVY172" s="129"/>
      <c r="PEY172" s="129"/>
      <c r="PEZ172" s="129"/>
      <c r="PFH172" s="129"/>
      <c r="PFI172" s="129"/>
      <c r="PFJ172" s="129"/>
      <c r="PFK172" s="129"/>
      <c r="PFL172" s="129"/>
      <c r="PFM172" s="129"/>
      <c r="PFN172" s="129"/>
      <c r="PFO172" s="129"/>
      <c r="PFP172" s="129"/>
      <c r="PFQ172" s="129"/>
      <c r="PFR172" s="129"/>
      <c r="PFS172" s="129"/>
      <c r="PFT172" s="129"/>
      <c r="PFU172" s="129"/>
      <c r="POU172" s="129"/>
      <c r="POV172" s="129"/>
      <c r="PPD172" s="129"/>
      <c r="PPE172" s="129"/>
      <c r="PPF172" s="129"/>
      <c r="PPG172" s="129"/>
      <c r="PPH172" s="129"/>
      <c r="PPI172" s="129"/>
      <c r="PPJ172" s="129"/>
      <c r="PPK172" s="129"/>
      <c r="PPL172" s="129"/>
      <c r="PPM172" s="129"/>
      <c r="PPN172" s="129"/>
      <c r="PPO172" s="129"/>
      <c r="PPP172" s="129"/>
      <c r="PPQ172" s="129"/>
      <c r="PYQ172" s="129"/>
      <c r="PYR172" s="129"/>
      <c r="PYZ172" s="129"/>
      <c r="PZA172" s="129"/>
      <c r="PZB172" s="129"/>
      <c r="PZC172" s="129"/>
      <c r="PZD172" s="129"/>
      <c r="PZE172" s="129"/>
      <c r="PZF172" s="129"/>
      <c r="PZG172" s="129"/>
      <c r="PZH172" s="129"/>
      <c r="PZI172" s="129"/>
      <c r="PZJ172" s="129"/>
      <c r="PZK172" s="129"/>
      <c r="PZL172" s="129"/>
      <c r="PZM172" s="129"/>
      <c r="QIM172" s="129"/>
      <c r="QIN172" s="129"/>
      <c r="QIV172" s="129"/>
      <c r="QIW172" s="129"/>
      <c r="QIX172" s="129"/>
      <c r="QIY172" s="129"/>
      <c r="QIZ172" s="129"/>
      <c r="QJA172" s="129"/>
      <c r="QJB172" s="129"/>
      <c r="QJC172" s="129"/>
      <c r="QJD172" s="129"/>
      <c r="QJE172" s="129"/>
      <c r="QJF172" s="129"/>
      <c r="QJG172" s="129"/>
      <c r="QJH172" s="129"/>
      <c r="QJI172" s="129"/>
      <c r="QSI172" s="129"/>
      <c r="QSJ172" s="129"/>
      <c r="QSR172" s="129"/>
      <c r="QSS172" s="129"/>
      <c r="QST172" s="129"/>
      <c r="QSU172" s="129"/>
      <c r="QSV172" s="129"/>
      <c r="QSW172" s="129"/>
      <c r="QSX172" s="129"/>
      <c r="QSY172" s="129"/>
      <c r="QSZ172" s="129"/>
      <c r="QTA172" s="129"/>
      <c r="QTB172" s="129"/>
      <c r="QTC172" s="129"/>
      <c r="QTD172" s="129"/>
      <c r="QTE172" s="129"/>
      <c r="RCE172" s="129"/>
      <c r="RCF172" s="129"/>
      <c r="RCN172" s="129"/>
      <c r="RCO172" s="129"/>
      <c r="RCP172" s="129"/>
      <c r="RCQ172" s="129"/>
      <c r="RCR172" s="129"/>
      <c r="RCS172" s="129"/>
      <c r="RCT172" s="129"/>
      <c r="RCU172" s="129"/>
      <c r="RCV172" s="129"/>
      <c r="RCW172" s="129"/>
      <c r="RCX172" s="129"/>
      <c r="RCY172" s="129"/>
      <c r="RCZ172" s="129"/>
      <c r="RDA172" s="129"/>
      <c r="RMA172" s="129"/>
      <c r="RMB172" s="129"/>
      <c r="RMJ172" s="129"/>
      <c r="RMK172" s="129"/>
      <c r="RML172" s="129"/>
      <c r="RMM172" s="129"/>
      <c r="RMN172" s="129"/>
      <c r="RMO172" s="129"/>
      <c r="RMP172" s="129"/>
      <c r="RMQ172" s="129"/>
      <c r="RMR172" s="129"/>
      <c r="RMS172" s="129"/>
      <c r="RMT172" s="129"/>
      <c r="RMU172" s="129"/>
      <c r="RMV172" s="129"/>
      <c r="RMW172" s="129"/>
      <c r="RVW172" s="129"/>
      <c r="RVX172" s="129"/>
      <c r="RWF172" s="129"/>
      <c r="RWG172" s="129"/>
      <c r="RWH172" s="129"/>
      <c r="RWI172" s="129"/>
      <c r="RWJ172" s="129"/>
      <c r="RWK172" s="129"/>
      <c r="RWL172" s="129"/>
      <c r="RWM172" s="129"/>
      <c r="RWN172" s="129"/>
      <c r="RWO172" s="129"/>
      <c r="RWP172" s="129"/>
      <c r="RWQ172" s="129"/>
      <c r="RWR172" s="129"/>
      <c r="RWS172" s="129"/>
      <c r="SFS172" s="129"/>
      <c r="SFT172" s="129"/>
      <c r="SGB172" s="129"/>
      <c r="SGC172" s="129"/>
      <c r="SGD172" s="129"/>
      <c r="SGE172" s="129"/>
      <c r="SGF172" s="129"/>
      <c r="SGG172" s="129"/>
      <c r="SGH172" s="129"/>
      <c r="SGI172" s="129"/>
      <c r="SGJ172" s="129"/>
      <c r="SGK172" s="129"/>
      <c r="SGL172" s="129"/>
      <c r="SGM172" s="129"/>
      <c r="SGN172" s="129"/>
      <c r="SGO172" s="129"/>
      <c r="SPO172" s="129"/>
      <c r="SPP172" s="129"/>
      <c r="SPX172" s="129"/>
      <c r="SPY172" s="129"/>
      <c r="SPZ172" s="129"/>
      <c r="SQA172" s="129"/>
      <c r="SQB172" s="129"/>
      <c r="SQC172" s="129"/>
      <c r="SQD172" s="129"/>
      <c r="SQE172" s="129"/>
      <c r="SQF172" s="129"/>
      <c r="SQG172" s="129"/>
      <c r="SQH172" s="129"/>
      <c r="SQI172" s="129"/>
      <c r="SQJ172" s="129"/>
      <c r="SQK172" s="129"/>
      <c r="SZK172" s="129"/>
      <c r="SZL172" s="129"/>
      <c r="SZT172" s="129"/>
      <c r="SZU172" s="129"/>
      <c r="SZV172" s="129"/>
      <c r="SZW172" s="129"/>
      <c r="SZX172" s="129"/>
      <c r="SZY172" s="129"/>
      <c r="SZZ172" s="129"/>
      <c r="TAA172" s="129"/>
      <c r="TAB172" s="129"/>
      <c r="TAC172" s="129"/>
      <c r="TAD172" s="129"/>
      <c r="TAE172" s="129"/>
      <c r="TAF172" s="129"/>
      <c r="TAG172" s="129"/>
      <c r="TJG172" s="129"/>
      <c r="TJH172" s="129"/>
      <c r="TJP172" s="129"/>
      <c r="TJQ172" s="129"/>
      <c r="TJR172" s="129"/>
      <c r="TJS172" s="129"/>
      <c r="TJT172" s="129"/>
      <c r="TJU172" s="129"/>
      <c r="TJV172" s="129"/>
      <c r="TJW172" s="129"/>
      <c r="TJX172" s="129"/>
      <c r="TJY172" s="129"/>
      <c r="TJZ172" s="129"/>
      <c r="TKA172" s="129"/>
      <c r="TKB172" s="129"/>
      <c r="TKC172" s="129"/>
      <c r="TTC172" s="129"/>
      <c r="TTD172" s="129"/>
      <c r="TTL172" s="129"/>
      <c r="TTM172" s="129"/>
      <c r="TTN172" s="129"/>
      <c r="TTO172" s="129"/>
      <c r="TTP172" s="129"/>
      <c r="TTQ172" s="129"/>
      <c r="TTR172" s="129"/>
      <c r="TTS172" s="129"/>
      <c r="TTT172" s="129"/>
      <c r="TTU172" s="129"/>
      <c r="TTV172" s="129"/>
      <c r="TTW172" s="129"/>
      <c r="TTX172" s="129"/>
      <c r="TTY172" s="129"/>
      <c r="UCY172" s="129"/>
      <c r="UCZ172" s="129"/>
      <c r="UDH172" s="129"/>
      <c r="UDI172" s="129"/>
      <c r="UDJ172" s="129"/>
      <c r="UDK172" s="129"/>
      <c r="UDL172" s="129"/>
      <c r="UDM172" s="129"/>
      <c r="UDN172" s="129"/>
      <c r="UDO172" s="129"/>
      <c r="UDP172" s="129"/>
      <c r="UDQ172" s="129"/>
      <c r="UDR172" s="129"/>
      <c r="UDS172" s="129"/>
      <c r="UDT172" s="129"/>
      <c r="UDU172" s="129"/>
      <c r="UMU172" s="129"/>
      <c r="UMV172" s="129"/>
      <c r="UND172" s="129"/>
      <c r="UNE172" s="129"/>
      <c r="UNF172" s="129"/>
      <c r="UNG172" s="129"/>
      <c r="UNH172" s="129"/>
      <c r="UNI172" s="129"/>
      <c r="UNJ172" s="129"/>
      <c r="UNK172" s="129"/>
      <c r="UNL172" s="129"/>
      <c r="UNM172" s="129"/>
      <c r="UNN172" s="129"/>
      <c r="UNO172" s="129"/>
      <c r="UNP172" s="129"/>
      <c r="UNQ172" s="129"/>
      <c r="UWQ172" s="129"/>
      <c r="UWR172" s="129"/>
      <c r="UWZ172" s="129"/>
      <c r="UXA172" s="129"/>
      <c r="UXB172" s="129"/>
      <c r="UXC172" s="129"/>
      <c r="UXD172" s="129"/>
      <c r="UXE172" s="129"/>
      <c r="UXF172" s="129"/>
      <c r="UXG172" s="129"/>
      <c r="UXH172" s="129"/>
      <c r="UXI172" s="129"/>
      <c r="UXJ172" s="129"/>
      <c r="UXK172" s="129"/>
      <c r="UXL172" s="129"/>
      <c r="UXM172" s="129"/>
      <c r="VGM172" s="129"/>
      <c r="VGN172" s="129"/>
      <c r="VGV172" s="129"/>
      <c r="VGW172" s="129"/>
      <c r="VGX172" s="129"/>
      <c r="VGY172" s="129"/>
      <c r="VGZ172" s="129"/>
      <c r="VHA172" s="129"/>
      <c r="VHB172" s="129"/>
      <c r="VHC172" s="129"/>
      <c r="VHD172" s="129"/>
      <c r="VHE172" s="129"/>
      <c r="VHF172" s="129"/>
      <c r="VHG172" s="129"/>
      <c r="VHH172" s="129"/>
      <c r="VHI172" s="129"/>
      <c r="VQI172" s="129"/>
      <c r="VQJ172" s="129"/>
      <c r="VQR172" s="129"/>
      <c r="VQS172" s="129"/>
      <c r="VQT172" s="129"/>
      <c r="VQU172" s="129"/>
      <c r="VQV172" s="129"/>
      <c r="VQW172" s="129"/>
      <c r="VQX172" s="129"/>
      <c r="VQY172" s="129"/>
      <c r="VQZ172" s="129"/>
      <c r="VRA172" s="129"/>
      <c r="VRB172" s="129"/>
      <c r="VRC172" s="129"/>
      <c r="VRD172" s="129"/>
      <c r="VRE172" s="129"/>
      <c r="WAE172" s="129"/>
      <c r="WAF172" s="129"/>
      <c r="WAN172" s="129"/>
      <c r="WAO172" s="129"/>
      <c r="WAP172" s="129"/>
      <c r="WAQ172" s="129"/>
      <c r="WAR172" s="129"/>
      <c r="WAS172" s="129"/>
      <c r="WAT172" s="129"/>
      <c r="WAU172" s="129"/>
      <c r="WAV172" s="129"/>
      <c r="WAW172" s="129"/>
      <c r="WAX172" s="129"/>
      <c r="WAY172" s="129"/>
      <c r="WAZ172" s="129"/>
      <c r="WBA172" s="129"/>
      <c r="WKA172" s="129"/>
      <c r="WKB172" s="129"/>
      <c r="WKJ172" s="129"/>
      <c r="WKK172" s="129"/>
      <c r="WKL172" s="129"/>
      <c r="WKM172" s="129"/>
      <c r="WKN172" s="129"/>
      <c r="WKO172" s="129"/>
      <c r="WKP172" s="129"/>
      <c r="WKQ172" s="129"/>
      <c r="WKR172" s="129"/>
      <c r="WKS172" s="129"/>
      <c r="WKT172" s="129"/>
      <c r="WKU172" s="129"/>
      <c r="WKV172" s="129"/>
      <c r="WKW172" s="129"/>
      <c r="WTW172" s="129"/>
      <c r="WTX172" s="129"/>
      <c r="WUF172" s="129"/>
      <c r="WUG172" s="129"/>
      <c r="WUH172" s="129"/>
      <c r="WUI172" s="129"/>
      <c r="WUJ172" s="129"/>
      <c r="WUK172" s="129"/>
      <c r="WUL172" s="129"/>
      <c r="WUM172" s="129"/>
      <c r="WUN172" s="129"/>
      <c r="WUO172" s="129"/>
      <c r="WUP172" s="129"/>
      <c r="WUQ172" s="129"/>
      <c r="WUR172" s="129"/>
      <c r="WUS172" s="129"/>
    </row>
    <row r="173" spans="1:1009 1243:2033 2267:3057 3291:4081 4315:5105 5339:6129 6363:7153 7387:8177 8411:9201 9435:10225 10459:11249 11483:12273 12507:13297 13531:14321 14555:15345 15579:16113" s="120" customFormat="1">
      <c r="A173" s="138">
        <v>3</v>
      </c>
      <c r="B173" s="292" t="s">
        <v>162</v>
      </c>
      <c r="C173" s="238"/>
      <c r="D173" s="217">
        <v>18727.133000000002</v>
      </c>
      <c r="E173" s="217">
        <v>15566.276</v>
      </c>
      <c r="F173" s="217">
        <v>3160.857</v>
      </c>
      <c r="G173" s="245">
        <v>5333.0472</v>
      </c>
      <c r="H173" s="229">
        <f t="shared" si="7"/>
        <v>9562.6393860000007</v>
      </c>
      <c r="I173" s="254">
        <f>I174+I182+I191+I204+I210</f>
        <v>864.690516</v>
      </c>
      <c r="J173" s="254">
        <f>J174+J182+J191+J204+J210</f>
        <v>8697.9488700000002</v>
      </c>
      <c r="K173" s="254">
        <f>K174+K182+K191+K204+K210</f>
        <v>0</v>
      </c>
      <c r="L173" s="254">
        <f>L174+L182+L191+L204+L210</f>
        <v>0</v>
      </c>
      <c r="M173" s="238"/>
      <c r="HK173" s="129"/>
      <c r="HL173" s="129"/>
      <c r="HT173" s="129"/>
      <c r="HU173" s="129"/>
      <c r="HV173" s="129"/>
      <c r="HW173" s="129"/>
      <c r="HX173" s="129"/>
      <c r="HY173" s="129"/>
      <c r="HZ173" s="129"/>
      <c r="IA173" s="129"/>
      <c r="IB173" s="129"/>
      <c r="IC173" s="129"/>
      <c r="ID173" s="129"/>
      <c r="IE173" s="129"/>
      <c r="IF173" s="129"/>
      <c r="IG173" s="129"/>
      <c r="RG173" s="129"/>
      <c r="RH173" s="129"/>
      <c r="RP173" s="129"/>
      <c r="RQ173" s="129"/>
      <c r="RR173" s="129"/>
      <c r="RS173" s="129"/>
      <c r="RT173" s="129"/>
      <c r="RU173" s="129"/>
      <c r="RV173" s="129"/>
      <c r="RW173" s="129"/>
      <c r="RX173" s="129"/>
      <c r="RY173" s="129"/>
      <c r="RZ173" s="129"/>
      <c r="SA173" s="129"/>
      <c r="SB173" s="129"/>
      <c r="SC173" s="129"/>
      <c r="ABC173" s="129"/>
      <c r="ABD173" s="129"/>
      <c r="ABL173" s="129"/>
      <c r="ABM173" s="129"/>
      <c r="ABN173" s="129"/>
      <c r="ABO173" s="129"/>
      <c r="ABP173" s="129"/>
      <c r="ABQ173" s="129"/>
      <c r="ABR173" s="129"/>
      <c r="ABS173" s="129"/>
      <c r="ABT173" s="129"/>
      <c r="ABU173" s="129"/>
      <c r="ABV173" s="129"/>
      <c r="ABW173" s="129"/>
      <c r="ABX173" s="129"/>
      <c r="ABY173" s="129"/>
      <c r="AKY173" s="129"/>
      <c r="AKZ173" s="129"/>
      <c r="ALH173" s="129"/>
      <c r="ALI173" s="129"/>
      <c r="ALJ173" s="129"/>
      <c r="ALK173" s="129"/>
      <c r="ALL173" s="129"/>
      <c r="ALM173" s="129"/>
      <c r="ALN173" s="129"/>
      <c r="ALO173" s="129"/>
      <c r="ALP173" s="129"/>
      <c r="ALQ173" s="129"/>
      <c r="ALR173" s="129"/>
      <c r="ALS173" s="129"/>
      <c r="ALT173" s="129"/>
      <c r="ALU173" s="129"/>
      <c r="AUU173" s="129"/>
      <c r="AUV173" s="129"/>
      <c r="AVD173" s="129"/>
      <c r="AVE173" s="129"/>
      <c r="AVF173" s="129"/>
      <c r="AVG173" s="129"/>
      <c r="AVH173" s="129"/>
      <c r="AVI173" s="129"/>
      <c r="AVJ173" s="129"/>
      <c r="AVK173" s="129"/>
      <c r="AVL173" s="129"/>
      <c r="AVM173" s="129"/>
      <c r="AVN173" s="129"/>
      <c r="AVO173" s="129"/>
      <c r="AVP173" s="129"/>
      <c r="AVQ173" s="129"/>
      <c r="BEQ173" s="129"/>
      <c r="BER173" s="129"/>
      <c r="BEZ173" s="129"/>
      <c r="BFA173" s="129"/>
      <c r="BFB173" s="129"/>
      <c r="BFC173" s="129"/>
      <c r="BFD173" s="129"/>
      <c r="BFE173" s="129"/>
      <c r="BFF173" s="129"/>
      <c r="BFG173" s="129"/>
      <c r="BFH173" s="129"/>
      <c r="BFI173" s="129"/>
      <c r="BFJ173" s="129"/>
      <c r="BFK173" s="129"/>
      <c r="BFL173" s="129"/>
      <c r="BFM173" s="129"/>
      <c r="BOM173" s="129"/>
      <c r="BON173" s="129"/>
      <c r="BOV173" s="129"/>
      <c r="BOW173" s="129"/>
      <c r="BOX173" s="129"/>
      <c r="BOY173" s="129"/>
      <c r="BOZ173" s="129"/>
      <c r="BPA173" s="129"/>
      <c r="BPB173" s="129"/>
      <c r="BPC173" s="129"/>
      <c r="BPD173" s="129"/>
      <c r="BPE173" s="129"/>
      <c r="BPF173" s="129"/>
      <c r="BPG173" s="129"/>
      <c r="BPH173" s="129"/>
      <c r="BPI173" s="129"/>
      <c r="BYI173" s="129"/>
      <c r="BYJ173" s="129"/>
      <c r="BYR173" s="129"/>
      <c r="BYS173" s="129"/>
      <c r="BYT173" s="129"/>
      <c r="BYU173" s="129"/>
      <c r="BYV173" s="129"/>
      <c r="BYW173" s="129"/>
      <c r="BYX173" s="129"/>
      <c r="BYY173" s="129"/>
      <c r="BYZ173" s="129"/>
      <c r="BZA173" s="129"/>
      <c r="BZB173" s="129"/>
      <c r="BZC173" s="129"/>
      <c r="BZD173" s="129"/>
      <c r="BZE173" s="129"/>
      <c r="CIE173" s="129"/>
      <c r="CIF173" s="129"/>
      <c r="CIN173" s="129"/>
      <c r="CIO173" s="129"/>
      <c r="CIP173" s="129"/>
      <c r="CIQ173" s="129"/>
      <c r="CIR173" s="129"/>
      <c r="CIS173" s="129"/>
      <c r="CIT173" s="129"/>
      <c r="CIU173" s="129"/>
      <c r="CIV173" s="129"/>
      <c r="CIW173" s="129"/>
      <c r="CIX173" s="129"/>
      <c r="CIY173" s="129"/>
      <c r="CIZ173" s="129"/>
      <c r="CJA173" s="129"/>
      <c r="CSA173" s="129"/>
      <c r="CSB173" s="129"/>
      <c r="CSJ173" s="129"/>
      <c r="CSK173" s="129"/>
      <c r="CSL173" s="129"/>
      <c r="CSM173" s="129"/>
      <c r="CSN173" s="129"/>
      <c r="CSO173" s="129"/>
      <c r="CSP173" s="129"/>
      <c r="CSQ173" s="129"/>
      <c r="CSR173" s="129"/>
      <c r="CSS173" s="129"/>
      <c r="CST173" s="129"/>
      <c r="CSU173" s="129"/>
      <c r="CSV173" s="129"/>
      <c r="CSW173" s="129"/>
      <c r="DBW173" s="129"/>
      <c r="DBX173" s="129"/>
      <c r="DCF173" s="129"/>
      <c r="DCG173" s="129"/>
      <c r="DCH173" s="129"/>
      <c r="DCI173" s="129"/>
      <c r="DCJ173" s="129"/>
      <c r="DCK173" s="129"/>
      <c r="DCL173" s="129"/>
      <c r="DCM173" s="129"/>
      <c r="DCN173" s="129"/>
      <c r="DCO173" s="129"/>
      <c r="DCP173" s="129"/>
      <c r="DCQ173" s="129"/>
      <c r="DCR173" s="129"/>
      <c r="DCS173" s="129"/>
      <c r="DLS173" s="129"/>
      <c r="DLT173" s="129"/>
      <c r="DMB173" s="129"/>
      <c r="DMC173" s="129"/>
      <c r="DMD173" s="129"/>
      <c r="DME173" s="129"/>
      <c r="DMF173" s="129"/>
      <c r="DMG173" s="129"/>
      <c r="DMH173" s="129"/>
      <c r="DMI173" s="129"/>
      <c r="DMJ173" s="129"/>
      <c r="DMK173" s="129"/>
      <c r="DML173" s="129"/>
      <c r="DMM173" s="129"/>
      <c r="DMN173" s="129"/>
      <c r="DMO173" s="129"/>
      <c r="DVO173" s="129"/>
      <c r="DVP173" s="129"/>
      <c r="DVX173" s="129"/>
      <c r="DVY173" s="129"/>
      <c r="DVZ173" s="129"/>
      <c r="DWA173" s="129"/>
      <c r="DWB173" s="129"/>
      <c r="DWC173" s="129"/>
      <c r="DWD173" s="129"/>
      <c r="DWE173" s="129"/>
      <c r="DWF173" s="129"/>
      <c r="DWG173" s="129"/>
      <c r="DWH173" s="129"/>
      <c r="DWI173" s="129"/>
      <c r="DWJ173" s="129"/>
      <c r="DWK173" s="129"/>
      <c r="EFK173" s="129"/>
      <c r="EFL173" s="129"/>
      <c r="EFT173" s="129"/>
      <c r="EFU173" s="129"/>
      <c r="EFV173" s="129"/>
      <c r="EFW173" s="129"/>
      <c r="EFX173" s="129"/>
      <c r="EFY173" s="129"/>
      <c r="EFZ173" s="129"/>
      <c r="EGA173" s="129"/>
      <c r="EGB173" s="129"/>
      <c r="EGC173" s="129"/>
      <c r="EGD173" s="129"/>
      <c r="EGE173" s="129"/>
      <c r="EGF173" s="129"/>
      <c r="EGG173" s="129"/>
      <c r="EPG173" s="129"/>
      <c r="EPH173" s="129"/>
      <c r="EPP173" s="129"/>
      <c r="EPQ173" s="129"/>
      <c r="EPR173" s="129"/>
      <c r="EPS173" s="129"/>
      <c r="EPT173" s="129"/>
      <c r="EPU173" s="129"/>
      <c r="EPV173" s="129"/>
      <c r="EPW173" s="129"/>
      <c r="EPX173" s="129"/>
      <c r="EPY173" s="129"/>
      <c r="EPZ173" s="129"/>
      <c r="EQA173" s="129"/>
      <c r="EQB173" s="129"/>
      <c r="EQC173" s="129"/>
      <c r="EZC173" s="129"/>
      <c r="EZD173" s="129"/>
      <c r="EZL173" s="129"/>
      <c r="EZM173" s="129"/>
      <c r="EZN173" s="129"/>
      <c r="EZO173" s="129"/>
      <c r="EZP173" s="129"/>
      <c r="EZQ173" s="129"/>
      <c r="EZR173" s="129"/>
      <c r="EZS173" s="129"/>
      <c r="EZT173" s="129"/>
      <c r="EZU173" s="129"/>
      <c r="EZV173" s="129"/>
      <c r="EZW173" s="129"/>
      <c r="EZX173" s="129"/>
      <c r="EZY173" s="129"/>
      <c r="FIY173" s="129"/>
      <c r="FIZ173" s="129"/>
      <c r="FJH173" s="129"/>
      <c r="FJI173" s="129"/>
      <c r="FJJ173" s="129"/>
      <c r="FJK173" s="129"/>
      <c r="FJL173" s="129"/>
      <c r="FJM173" s="129"/>
      <c r="FJN173" s="129"/>
      <c r="FJO173" s="129"/>
      <c r="FJP173" s="129"/>
      <c r="FJQ173" s="129"/>
      <c r="FJR173" s="129"/>
      <c r="FJS173" s="129"/>
      <c r="FJT173" s="129"/>
      <c r="FJU173" s="129"/>
      <c r="FSU173" s="129"/>
      <c r="FSV173" s="129"/>
      <c r="FTD173" s="129"/>
      <c r="FTE173" s="129"/>
      <c r="FTF173" s="129"/>
      <c r="FTG173" s="129"/>
      <c r="FTH173" s="129"/>
      <c r="FTI173" s="129"/>
      <c r="FTJ173" s="129"/>
      <c r="FTK173" s="129"/>
      <c r="FTL173" s="129"/>
      <c r="FTM173" s="129"/>
      <c r="FTN173" s="129"/>
      <c r="FTO173" s="129"/>
      <c r="FTP173" s="129"/>
      <c r="FTQ173" s="129"/>
      <c r="GCQ173" s="129"/>
      <c r="GCR173" s="129"/>
      <c r="GCZ173" s="129"/>
      <c r="GDA173" s="129"/>
      <c r="GDB173" s="129"/>
      <c r="GDC173" s="129"/>
      <c r="GDD173" s="129"/>
      <c r="GDE173" s="129"/>
      <c r="GDF173" s="129"/>
      <c r="GDG173" s="129"/>
      <c r="GDH173" s="129"/>
      <c r="GDI173" s="129"/>
      <c r="GDJ173" s="129"/>
      <c r="GDK173" s="129"/>
      <c r="GDL173" s="129"/>
      <c r="GDM173" s="129"/>
      <c r="GMM173" s="129"/>
      <c r="GMN173" s="129"/>
      <c r="GMV173" s="129"/>
      <c r="GMW173" s="129"/>
      <c r="GMX173" s="129"/>
      <c r="GMY173" s="129"/>
      <c r="GMZ173" s="129"/>
      <c r="GNA173" s="129"/>
      <c r="GNB173" s="129"/>
      <c r="GNC173" s="129"/>
      <c r="GND173" s="129"/>
      <c r="GNE173" s="129"/>
      <c r="GNF173" s="129"/>
      <c r="GNG173" s="129"/>
      <c r="GNH173" s="129"/>
      <c r="GNI173" s="129"/>
      <c r="GWI173" s="129"/>
      <c r="GWJ173" s="129"/>
      <c r="GWR173" s="129"/>
      <c r="GWS173" s="129"/>
      <c r="GWT173" s="129"/>
      <c r="GWU173" s="129"/>
      <c r="GWV173" s="129"/>
      <c r="GWW173" s="129"/>
      <c r="GWX173" s="129"/>
      <c r="GWY173" s="129"/>
      <c r="GWZ173" s="129"/>
      <c r="GXA173" s="129"/>
      <c r="GXB173" s="129"/>
      <c r="GXC173" s="129"/>
      <c r="GXD173" s="129"/>
      <c r="GXE173" s="129"/>
      <c r="HGE173" s="129"/>
      <c r="HGF173" s="129"/>
      <c r="HGN173" s="129"/>
      <c r="HGO173" s="129"/>
      <c r="HGP173" s="129"/>
      <c r="HGQ173" s="129"/>
      <c r="HGR173" s="129"/>
      <c r="HGS173" s="129"/>
      <c r="HGT173" s="129"/>
      <c r="HGU173" s="129"/>
      <c r="HGV173" s="129"/>
      <c r="HGW173" s="129"/>
      <c r="HGX173" s="129"/>
      <c r="HGY173" s="129"/>
      <c r="HGZ173" s="129"/>
      <c r="HHA173" s="129"/>
      <c r="HQA173" s="129"/>
      <c r="HQB173" s="129"/>
      <c r="HQJ173" s="129"/>
      <c r="HQK173" s="129"/>
      <c r="HQL173" s="129"/>
      <c r="HQM173" s="129"/>
      <c r="HQN173" s="129"/>
      <c r="HQO173" s="129"/>
      <c r="HQP173" s="129"/>
      <c r="HQQ173" s="129"/>
      <c r="HQR173" s="129"/>
      <c r="HQS173" s="129"/>
      <c r="HQT173" s="129"/>
      <c r="HQU173" s="129"/>
      <c r="HQV173" s="129"/>
      <c r="HQW173" s="129"/>
      <c r="HZW173" s="129"/>
      <c r="HZX173" s="129"/>
      <c r="IAF173" s="129"/>
      <c r="IAG173" s="129"/>
      <c r="IAH173" s="129"/>
      <c r="IAI173" s="129"/>
      <c r="IAJ173" s="129"/>
      <c r="IAK173" s="129"/>
      <c r="IAL173" s="129"/>
      <c r="IAM173" s="129"/>
      <c r="IAN173" s="129"/>
      <c r="IAO173" s="129"/>
      <c r="IAP173" s="129"/>
      <c r="IAQ173" s="129"/>
      <c r="IAR173" s="129"/>
      <c r="IAS173" s="129"/>
      <c r="IJS173" s="129"/>
      <c r="IJT173" s="129"/>
      <c r="IKB173" s="129"/>
      <c r="IKC173" s="129"/>
      <c r="IKD173" s="129"/>
      <c r="IKE173" s="129"/>
      <c r="IKF173" s="129"/>
      <c r="IKG173" s="129"/>
      <c r="IKH173" s="129"/>
      <c r="IKI173" s="129"/>
      <c r="IKJ173" s="129"/>
      <c r="IKK173" s="129"/>
      <c r="IKL173" s="129"/>
      <c r="IKM173" s="129"/>
      <c r="IKN173" s="129"/>
      <c r="IKO173" s="129"/>
      <c r="ITO173" s="129"/>
      <c r="ITP173" s="129"/>
      <c r="ITX173" s="129"/>
      <c r="ITY173" s="129"/>
      <c r="ITZ173" s="129"/>
      <c r="IUA173" s="129"/>
      <c r="IUB173" s="129"/>
      <c r="IUC173" s="129"/>
      <c r="IUD173" s="129"/>
      <c r="IUE173" s="129"/>
      <c r="IUF173" s="129"/>
      <c r="IUG173" s="129"/>
      <c r="IUH173" s="129"/>
      <c r="IUI173" s="129"/>
      <c r="IUJ173" s="129"/>
      <c r="IUK173" s="129"/>
      <c r="JDK173" s="129"/>
      <c r="JDL173" s="129"/>
      <c r="JDT173" s="129"/>
      <c r="JDU173" s="129"/>
      <c r="JDV173" s="129"/>
      <c r="JDW173" s="129"/>
      <c r="JDX173" s="129"/>
      <c r="JDY173" s="129"/>
      <c r="JDZ173" s="129"/>
      <c r="JEA173" s="129"/>
      <c r="JEB173" s="129"/>
      <c r="JEC173" s="129"/>
      <c r="JED173" s="129"/>
      <c r="JEE173" s="129"/>
      <c r="JEF173" s="129"/>
      <c r="JEG173" s="129"/>
      <c r="JNG173" s="129"/>
      <c r="JNH173" s="129"/>
      <c r="JNP173" s="129"/>
      <c r="JNQ173" s="129"/>
      <c r="JNR173" s="129"/>
      <c r="JNS173" s="129"/>
      <c r="JNT173" s="129"/>
      <c r="JNU173" s="129"/>
      <c r="JNV173" s="129"/>
      <c r="JNW173" s="129"/>
      <c r="JNX173" s="129"/>
      <c r="JNY173" s="129"/>
      <c r="JNZ173" s="129"/>
      <c r="JOA173" s="129"/>
      <c r="JOB173" s="129"/>
      <c r="JOC173" s="129"/>
      <c r="JXC173" s="129"/>
      <c r="JXD173" s="129"/>
      <c r="JXL173" s="129"/>
      <c r="JXM173" s="129"/>
      <c r="JXN173" s="129"/>
      <c r="JXO173" s="129"/>
      <c r="JXP173" s="129"/>
      <c r="JXQ173" s="129"/>
      <c r="JXR173" s="129"/>
      <c r="JXS173" s="129"/>
      <c r="JXT173" s="129"/>
      <c r="JXU173" s="129"/>
      <c r="JXV173" s="129"/>
      <c r="JXW173" s="129"/>
      <c r="JXX173" s="129"/>
      <c r="JXY173" s="129"/>
      <c r="KGY173" s="129"/>
      <c r="KGZ173" s="129"/>
      <c r="KHH173" s="129"/>
      <c r="KHI173" s="129"/>
      <c r="KHJ173" s="129"/>
      <c r="KHK173" s="129"/>
      <c r="KHL173" s="129"/>
      <c r="KHM173" s="129"/>
      <c r="KHN173" s="129"/>
      <c r="KHO173" s="129"/>
      <c r="KHP173" s="129"/>
      <c r="KHQ173" s="129"/>
      <c r="KHR173" s="129"/>
      <c r="KHS173" s="129"/>
      <c r="KHT173" s="129"/>
      <c r="KHU173" s="129"/>
      <c r="KQU173" s="129"/>
      <c r="KQV173" s="129"/>
      <c r="KRD173" s="129"/>
      <c r="KRE173" s="129"/>
      <c r="KRF173" s="129"/>
      <c r="KRG173" s="129"/>
      <c r="KRH173" s="129"/>
      <c r="KRI173" s="129"/>
      <c r="KRJ173" s="129"/>
      <c r="KRK173" s="129"/>
      <c r="KRL173" s="129"/>
      <c r="KRM173" s="129"/>
      <c r="KRN173" s="129"/>
      <c r="KRO173" s="129"/>
      <c r="KRP173" s="129"/>
      <c r="KRQ173" s="129"/>
      <c r="LAQ173" s="129"/>
      <c r="LAR173" s="129"/>
      <c r="LAZ173" s="129"/>
      <c r="LBA173" s="129"/>
      <c r="LBB173" s="129"/>
      <c r="LBC173" s="129"/>
      <c r="LBD173" s="129"/>
      <c r="LBE173" s="129"/>
      <c r="LBF173" s="129"/>
      <c r="LBG173" s="129"/>
      <c r="LBH173" s="129"/>
      <c r="LBI173" s="129"/>
      <c r="LBJ173" s="129"/>
      <c r="LBK173" s="129"/>
      <c r="LBL173" s="129"/>
      <c r="LBM173" s="129"/>
      <c r="LKM173" s="129"/>
      <c r="LKN173" s="129"/>
      <c r="LKV173" s="129"/>
      <c r="LKW173" s="129"/>
      <c r="LKX173" s="129"/>
      <c r="LKY173" s="129"/>
      <c r="LKZ173" s="129"/>
      <c r="LLA173" s="129"/>
      <c r="LLB173" s="129"/>
      <c r="LLC173" s="129"/>
      <c r="LLD173" s="129"/>
      <c r="LLE173" s="129"/>
      <c r="LLF173" s="129"/>
      <c r="LLG173" s="129"/>
      <c r="LLH173" s="129"/>
      <c r="LLI173" s="129"/>
      <c r="LUI173" s="129"/>
      <c r="LUJ173" s="129"/>
      <c r="LUR173" s="129"/>
      <c r="LUS173" s="129"/>
      <c r="LUT173" s="129"/>
      <c r="LUU173" s="129"/>
      <c r="LUV173" s="129"/>
      <c r="LUW173" s="129"/>
      <c r="LUX173" s="129"/>
      <c r="LUY173" s="129"/>
      <c r="LUZ173" s="129"/>
      <c r="LVA173" s="129"/>
      <c r="LVB173" s="129"/>
      <c r="LVC173" s="129"/>
      <c r="LVD173" s="129"/>
      <c r="LVE173" s="129"/>
      <c r="MEE173" s="129"/>
      <c r="MEF173" s="129"/>
      <c r="MEN173" s="129"/>
      <c r="MEO173" s="129"/>
      <c r="MEP173" s="129"/>
      <c r="MEQ173" s="129"/>
      <c r="MER173" s="129"/>
      <c r="MES173" s="129"/>
      <c r="MET173" s="129"/>
      <c r="MEU173" s="129"/>
      <c r="MEV173" s="129"/>
      <c r="MEW173" s="129"/>
      <c r="MEX173" s="129"/>
      <c r="MEY173" s="129"/>
      <c r="MEZ173" s="129"/>
      <c r="MFA173" s="129"/>
      <c r="MOA173" s="129"/>
      <c r="MOB173" s="129"/>
      <c r="MOJ173" s="129"/>
      <c r="MOK173" s="129"/>
      <c r="MOL173" s="129"/>
      <c r="MOM173" s="129"/>
      <c r="MON173" s="129"/>
      <c r="MOO173" s="129"/>
      <c r="MOP173" s="129"/>
      <c r="MOQ173" s="129"/>
      <c r="MOR173" s="129"/>
      <c r="MOS173" s="129"/>
      <c r="MOT173" s="129"/>
      <c r="MOU173" s="129"/>
      <c r="MOV173" s="129"/>
      <c r="MOW173" s="129"/>
      <c r="MXW173" s="129"/>
      <c r="MXX173" s="129"/>
      <c r="MYF173" s="129"/>
      <c r="MYG173" s="129"/>
      <c r="MYH173" s="129"/>
      <c r="MYI173" s="129"/>
      <c r="MYJ173" s="129"/>
      <c r="MYK173" s="129"/>
      <c r="MYL173" s="129"/>
      <c r="MYM173" s="129"/>
      <c r="MYN173" s="129"/>
      <c r="MYO173" s="129"/>
      <c r="MYP173" s="129"/>
      <c r="MYQ173" s="129"/>
      <c r="MYR173" s="129"/>
      <c r="MYS173" s="129"/>
      <c r="NHS173" s="129"/>
      <c r="NHT173" s="129"/>
      <c r="NIB173" s="129"/>
      <c r="NIC173" s="129"/>
      <c r="NID173" s="129"/>
      <c r="NIE173" s="129"/>
      <c r="NIF173" s="129"/>
      <c r="NIG173" s="129"/>
      <c r="NIH173" s="129"/>
      <c r="NII173" s="129"/>
      <c r="NIJ173" s="129"/>
      <c r="NIK173" s="129"/>
      <c r="NIL173" s="129"/>
      <c r="NIM173" s="129"/>
      <c r="NIN173" s="129"/>
      <c r="NIO173" s="129"/>
      <c r="NRO173" s="129"/>
      <c r="NRP173" s="129"/>
      <c r="NRX173" s="129"/>
      <c r="NRY173" s="129"/>
      <c r="NRZ173" s="129"/>
      <c r="NSA173" s="129"/>
      <c r="NSB173" s="129"/>
      <c r="NSC173" s="129"/>
      <c r="NSD173" s="129"/>
      <c r="NSE173" s="129"/>
      <c r="NSF173" s="129"/>
      <c r="NSG173" s="129"/>
      <c r="NSH173" s="129"/>
      <c r="NSI173" s="129"/>
      <c r="NSJ173" s="129"/>
      <c r="NSK173" s="129"/>
      <c r="OBK173" s="129"/>
      <c r="OBL173" s="129"/>
      <c r="OBT173" s="129"/>
      <c r="OBU173" s="129"/>
      <c r="OBV173" s="129"/>
      <c r="OBW173" s="129"/>
      <c r="OBX173" s="129"/>
      <c r="OBY173" s="129"/>
      <c r="OBZ173" s="129"/>
      <c r="OCA173" s="129"/>
      <c r="OCB173" s="129"/>
      <c r="OCC173" s="129"/>
      <c r="OCD173" s="129"/>
      <c r="OCE173" s="129"/>
      <c r="OCF173" s="129"/>
      <c r="OCG173" s="129"/>
      <c r="OLG173" s="129"/>
      <c r="OLH173" s="129"/>
      <c r="OLP173" s="129"/>
      <c r="OLQ173" s="129"/>
      <c r="OLR173" s="129"/>
      <c r="OLS173" s="129"/>
      <c r="OLT173" s="129"/>
      <c r="OLU173" s="129"/>
      <c r="OLV173" s="129"/>
      <c r="OLW173" s="129"/>
      <c r="OLX173" s="129"/>
      <c r="OLY173" s="129"/>
      <c r="OLZ173" s="129"/>
      <c r="OMA173" s="129"/>
      <c r="OMB173" s="129"/>
      <c r="OMC173" s="129"/>
      <c r="OVC173" s="129"/>
      <c r="OVD173" s="129"/>
      <c r="OVL173" s="129"/>
      <c r="OVM173" s="129"/>
      <c r="OVN173" s="129"/>
      <c r="OVO173" s="129"/>
      <c r="OVP173" s="129"/>
      <c r="OVQ173" s="129"/>
      <c r="OVR173" s="129"/>
      <c r="OVS173" s="129"/>
      <c r="OVT173" s="129"/>
      <c r="OVU173" s="129"/>
      <c r="OVV173" s="129"/>
      <c r="OVW173" s="129"/>
      <c r="OVX173" s="129"/>
      <c r="OVY173" s="129"/>
      <c r="PEY173" s="129"/>
      <c r="PEZ173" s="129"/>
      <c r="PFH173" s="129"/>
      <c r="PFI173" s="129"/>
      <c r="PFJ173" s="129"/>
      <c r="PFK173" s="129"/>
      <c r="PFL173" s="129"/>
      <c r="PFM173" s="129"/>
      <c r="PFN173" s="129"/>
      <c r="PFO173" s="129"/>
      <c r="PFP173" s="129"/>
      <c r="PFQ173" s="129"/>
      <c r="PFR173" s="129"/>
      <c r="PFS173" s="129"/>
      <c r="PFT173" s="129"/>
      <c r="PFU173" s="129"/>
      <c r="POU173" s="129"/>
      <c r="POV173" s="129"/>
      <c r="PPD173" s="129"/>
      <c r="PPE173" s="129"/>
      <c r="PPF173" s="129"/>
      <c r="PPG173" s="129"/>
      <c r="PPH173" s="129"/>
      <c r="PPI173" s="129"/>
      <c r="PPJ173" s="129"/>
      <c r="PPK173" s="129"/>
      <c r="PPL173" s="129"/>
      <c r="PPM173" s="129"/>
      <c r="PPN173" s="129"/>
      <c r="PPO173" s="129"/>
      <c r="PPP173" s="129"/>
      <c r="PPQ173" s="129"/>
      <c r="PYQ173" s="129"/>
      <c r="PYR173" s="129"/>
      <c r="PYZ173" s="129"/>
      <c r="PZA173" s="129"/>
      <c r="PZB173" s="129"/>
      <c r="PZC173" s="129"/>
      <c r="PZD173" s="129"/>
      <c r="PZE173" s="129"/>
      <c r="PZF173" s="129"/>
      <c r="PZG173" s="129"/>
      <c r="PZH173" s="129"/>
      <c r="PZI173" s="129"/>
      <c r="PZJ173" s="129"/>
      <c r="PZK173" s="129"/>
      <c r="PZL173" s="129"/>
      <c r="PZM173" s="129"/>
      <c r="QIM173" s="129"/>
      <c r="QIN173" s="129"/>
      <c r="QIV173" s="129"/>
      <c r="QIW173" s="129"/>
      <c r="QIX173" s="129"/>
      <c r="QIY173" s="129"/>
      <c r="QIZ173" s="129"/>
      <c r="QJA173" s="129"/>
      <c r="QJB173" s="129"/>
      <c r="QJC173" s="129"/>
      <c r="QJD173" s="129"/>
      <c r="QJE173" s="129"/>
      <c r="QJF173" s="129"/>
      <c r="QJG173" s="129"/>
      <c r="QJH173" s="129"/>
      <c r="QJI173" s="129"/>
      <c r="QSI173" s="129"/>
      <c r="QSJ173" s="129"/>
      <c r="QSR173" s="129"/>
      <c r="QSS173" s="129"/>
      <c r="QST173" s="129"/>
      <c r="QSU173" s="129"/>
      <c r="QSV173" s="129"/>
      <c r="QSW173" s="129"/>
      <c r="QSX173" s="129"/>
      <c r="QSY173" s="129"/>
      <c r="QSZ173" s="129"/>
      <c r="QTA173" s="129"/>
      <c r="QTB173" s="129"/>
      <c r="QTC173" s="129"/>
      <c r="QTD173" s="129"/>
      <c r="QTE173" s="129"/>
      <c r="RCE173" s="129"/>
      <c r="RCF173" s="129"/>
      <c r="RCN173" s="129"/>
      <c r="RCO173" s="129"/>
      <c r="RCP173" s="129"/>
      <c r="RCQ173" s="129"/>
      <c r="RCR173" s="129"/>
      <c r="RCS173" s="129"/>
      <c r="RCT173" s="129"/>
      <c r="RCU173" s="129"/>
      <c r="RCV173" s="129"/>
      <c r="RCW173" s="129"/>
      <c r="RCX173" s="129"/>
      <c r="RCY173" s="129"/>
      <c r="RCZ173" s="129"/>
      <c r="RDA173" s="129"/>
      <c r="RMA173" s="129"/>
      <c r="RMB173" s="129"/>
      <c r="RMJ173" s="129"/>
      <c r="RMK173" s="129"/>
      <c r="RML173" s="129"/>
      <c r="RMM173" s="129"/>
      <c r="RMN173" s="129"/>
      <c r="RMO173" s="129"/>
      <c r="RMP173" s="129"/>
      <c r="RMQ173" s="129"/>
      <c r="RMR173" s="129"/>
      <c r="RMS173" s="129"/>
      <c r="RMT173" s="129"/>
      <c r="RMU173" s="129"/>
      <c r="RMV173" s="129"/>
      <c r="RMW173" s="129"/>
      <c r="RVW173" s="129"/>
      <c r="RVX173" s="129"/>
      <c r="RWF173" s="129"/>
      <c r="RWG173" s="129"/>
      <c r="RWH173" s="129"/>
      <c r="RWI173" s="129"/>
      <c r="RWJ173" s="129"/>
      <c r="RWK173" s="129"/>
      <c r="RWL173" s="129"/>
      <c r="RWM173" s="129"/>
      <c r="RWN173" s="129"/>
      <c r="RWO173" s="129"/>
      <c r="RWP173" s="129"/>
      <c r="RWQ173" s="129"/>
      <c r="RWR173" s="129"/>
      <c r="RWS173" s="129"/>
      <c r="SFS173" s="129"/>
      <c r="SFT173" s="129"/>
      <c r="SGB173" s="129"/>
      <c r="SGC173" s="129"/>
      <c r="SGD173" s="129"/>
      <c r="SGE173" s="129"/>
      <c r="SGF173" s="129"/>
      <c r="SGG173" s="129"/>
      <c r="SGH173" s="129"/>
      <c r="SGI173" s="129"/>
      <c r="SGJ173" s="129"/>
      <c r="SGK173" s="129"/>
      <c r="SGL173" s="129"/>
      <c r="SGM173" s="129"/>
      <c r="SGN173" s="129"/>
      <c r="SGO173" s="129"/>
      <c r="SPO173" s="129"/>
      <c r="SPP173" s="129"/>
      <c r="SPX173" s="129"/>
      <c r="SPY173" s="129"/>
      <c r="SPZ173" s="129"/>
      <c r="SQA173" s="129"/>
      <c r="SQB173" s="129"/>
      <c r="SQC173" s="129"/>
      <c r="SQD173" s="129"/>
      <c r="SQE173" s="129"/>
      <c r="SQF173" s="129"/>
      <c r="SQG173" s="129"/>
      <c r="SQH173" s="129"/>
      <c r="SQI173" s="129"/>
      <c r="SQJ173" s="129"/>
      <c r="SQK173" s="129"/>
      <c r="SZK173" s="129"/>
      <c r="SZL173" s="129"/>
      <c r="SZT173" s="129"/>
      <c r="SZU173" s="129"/>
      <c r="SZV173" s="129"/>
      <c r="SZW173" s="129"/>
      <c r="SZX173" s="129"/>
      <c r="SZY173" s="129"/>
      <c r="SZZ173" s="129"/>
      <c r="TAA173" s="129"/>
      <c r="TAB173" s="129"/>
      <c r="TAC173" s="129"/>
      <c r="TAD173" s="129"/>
      <c r="TAE173" s="129"/>
      <c r="TAF173" s="129"/>
      <c r="TAG173" s="129"/>
      <c r="TJG173" s="129"/>
      <c r="TJH173" s="129"/>
      <c r="TJP173" s="129"/>
      <c r="TJQ173" s="129"/>
      <c r="TJR173" s="129"/>
      <c r="TJS173" s="129"/>
      <c r="TJT173" s="129"/>
      <c r="TJU173" s="129"/>
      <c r="TJV173" s="129"/>
      <c r="TJW173" s="129"/>
      <c r="TJX173" s="129"/>
      <c r="TJY173" s="129"/>
      <c r="TJZ173" s="129"/>
      <c r="TKA173" s="129"/>
      <c r="TKB173" s="129"/>
      <c r="TKC173" s="129"/>
      <c r="TTC173" s="129"/>
      <c r="TTD173" s="129"/>
      <c r="TTL173" s="129"/>
      <c r="TTM173" s="129"/>
      <c r="TTN173" s="129"/>
      <c r="TTO173" s="129"/>
      <c r="TTP173" s="129"/>
      <c r="TTQ173" s="129"/>
      <c r="TTR173" s="129"/>
      <c r="TTS173" s="129"/>
      <c r="TTT173" s="129"/>
      <c r="TTU173" s="129"/>
      <c r="TTV173" s="129"/>
      <c r="TTW173" s="129"/>
      <c r="TTX173" s="129"/>
      <c r="TTY173" s="129"/>
      <c r="UCY173" s="129"/>
      <c r="UCZ173" s="129"/>
      <c r="UDH173" s="129"/>
      <c r="UDI173" s="129"/>
      <c r="UDJ173" s="129"/>
      <c r="UDK173" s="129"/>
      <c r="UDL173" s="129"/>
      <c r="UDM173" s="129"/>
      <c r="UDN173" s="129"/>
      <c r="UDO173" s="129"/>
      <c r="UDP173" s="129"/>
      <c r="UDQ173" s="129"/>
      <c r="UDR173" s="129"/>
      <c r="UDS173" s="129"/>
      <c r="UDT173" s="129"/>
      <c r="UDU173" s="129"/>
      <c r="UMU173" s="129"/>
      <c r="UMV173" s="129"/>
      <c r="UND173" s="129"/>
      <c r="UNE173" s="129"/>
      <c r="UNF173" s="129"/>
      <c r="UNG173" s="129"/>
      <c r="UNH173" s="129"/>
      <c r="UNI173" s="129"/>
      <c r="UNJ173" s="129"/>
      <c r="UNK173" s="129"/>
      <c r="UNL173" s="129"/>
      <c r="UNM173" s="129"/>
      <c r="UNN173" s="129"/>
      <c r="UNO173" s="129"/>
      <c r="UNP173" s="129"/>
      <c r="UNQ173" s="129"/>
      <c r="UWQ173" s="129"/>
      <c r="UWR173" s="129"/>
      <c r="UWZ173" s="129"/>
      <c r="UXA173" s="129"/>
      <c r="UXB173" s="129"/>
      <c r="UXC173" s="129"/>
      <c r="UXD173" s="129"/>
      <c r="UXE173" s="129"/>
      <c r="UXF173" s="129"/>
      <c r="UXG173" s="129"/>
      <c r="UXH173" s="129"/>
      <c r="UXI173" s="129"/>
      <c r="UXJ173" s="129"/>
      <c r="UXK173" s="129"/>
      <c r="UXL173" s="129"/>
      <c r="UXM173" s="129"/>
      <c r="VGM173" s="129"/>
      <c r="VGN173" s="129"/>
      <c r="VGV173" s="129"/>
      <c r="VGW173" s="129"/>
      <c r="VGX173" s="129"/>
      <c r="VGY173" s="129"/>
      <c r="VGZ173" s="129"/>
      <c r="VHA173" s="129"/>
      <c r="VHB173" s="129"/>
      <c r="VHC173" s="129"/>
      <c r="VHD173" s="129"/>
      <c r="VHE173" s="129"/>
      <c r="VHF173" s="129"/>
      <c r="VHG173" s="129"/>
      <c r="VHH173" s="129"/>
      <c r="VHI173" s="129"/>
      <c r="VQI173" s="129"/>
      <c r="VQJ173" s="129"/>
      <c r="VQR173" s="129"/>
      <c r="VQS173" s="129"/>
      <c r="VQT173" s="129"/>
      <c r="VQU173" s="129"/>
      <c r="VQV173" s="129"/>
      <c r="VQW173" s="129"/>
      <c r="VQX173" s="129"/>
      <c r="VQY173" s="129"/>
      <c r="VQZ173" s="129"/>
      <c r="VRA173" s="129"/>
      <c r="VRB173" s="129"/>
      <c r="VRC173" s="129"/>
      <c r="VRD173" s="129"/>
      <c r="VRE173" s="129"/>
      <c r="WAE173" s="129"/>
      <c r="WAF173" s="129"/>
      <c r="WAN173" s="129"/>
      <c r="WAO173" s="129"/>
      <c r="WAP173" s="129"/>
      <c r="WAQ173" s="129"/>
      <c r="WAR173" s="129"/>
      <c r="WAS173" s="129"/>
      <c r="WAT173" s="129"/>
      <c r="WAU173" s="129"/>
      <c r="WAV173" s="129"/>
      <c r="WAW173" s="129"/>
      <c r="WAX173" s="129"/>
      <c r="WAY173" s="129"/>
      <c r="WAZ173" s="129"/>
      <c r="WBA173" s="129"/>
      <c r="WKA173" s="129"/>
      <c r="WKB173" s="129"/>
      <c r="WKJ173" s="129"/>
      <c r="WKK173" s="129"/>
      <c r="WKL173" s="129"/>
      <c r="WKM173" s="129"/>
      <c r="WKN173" s="129"/>
      <c r="WKO173" s="129"/>
      <c r="WKP173" s="129"/>
      <c r="WKQ173" s="129"/>
      <c r="WKR173" s="129"/>
      <c r="WKS173" s="129"/>
      <c r="WKT173" s="129"/>
      <c r="WKU173" s="129"/>
      <c r="WKV173" s="129"/>
      <c r="WKW173" s="129"/>
      <c r="WTW173" s="129"/>
      <c r="WTX173" s="129"/>
      <c r="WUF173" s="129"/>
      <c r="WUG173" s="129"/>
      <c r="WUH173" s="129"/>
      <c r="WUI173" s="129"/>
      <c r="WUJ173" s="129"/>
      <c r="WUK173" s="129"/>
      <c r="WUL173" s="129"/>
      <c r="WUM173" s="129"/>
      <c r="WUN173" s="129"/>
      <c r="WUO173" s="129"/>
      <c r="WUP173" s="129"/>
      <c r="WUQ173" s="129"/>
      <c r="WUR173" s="129"/>
      <c r="WUS173" s="129"/>
    </row>
    <row r="174" spans="1:1009 1243:2033 2267:3057 3291:4081 4315:5105 5339:6129 6363:7153 7387:8177 8411:9201 9435:10225 10459:11249 11483:12273 12507:13297 13531:14321 14555:15345 15579:16113">
      <c r="A174" s="138" t="s">
        <v>163</v>
      </c>
      <c r="B174" s="292" t="s">
        <v>142</v>
      </c>
      <c r="C174" s="238">
        <v>8</v>
      </c>
      <c r="D174" s="217">
        <v>1452.0800000000002</v>
      </c>
      <c r="E174" s="217">
        <v>1144.8020000000001</v>
      </c>
      <c r="F174" s="217">
        <v>307.27800000000002</v>
      </c>
      <c r="G174" s="245">
        <v>0</v>
      </c>
      <c r="H174" s="229">
        <f t="shared" si="7"/>
        <v>60</v>
      </c>
      <c r="I174" s="254">
        <f>SUM(I175:I181)</f>
        <v>60</v>
      </c>
      <c r="J174" s="254">
        <f>SUM(J175:J181)</f>
        <v>0</v>
      </c>
      <c r="K174" s="254">
        <f t="shared" ref="K174:L174" si="10">SUM(K175:K180)</f>
        <v>0</v>
      </c>
      <c r="L174" s="254">
        <f t="shared" si="10"/>
        <v>0</v>
      </c>
      <c r="M174" s="270"/>
      <c r="HK174" s="128"/>
      <c r="HL174" s="128"/>
      <c r="HT174" s="128"/>
      <c r="HU174" s="128"/>
      <c r="HV174" s="128"/>
      <c r="HW174" s="128"/>
      <c r="HX174" s="128"/>
      <c r="HY174" s="128"/>
      <c r="HZ174" s="128"/>
      <c r="IA174" s="128"/>
      <c r="IB174" s="128"/>
      <c r="IC174" s="128"/>
      <c r="ID174" s="128"/>
      <c r="IE174" s="128"/>
      <c r="IF174" s="128"/>
      <c r="IG174" s="128"/>
      <c r="RG174" s="128"/>
      <c r="RH174" s="128"/>
      <c r="RP174" s="128"/>
      <c r="RQ174" s="128"/>
      <c r="RR174" s="128"/>
      <c r="RS174" s="128"/>
      <c r="RT174" s="128"/>
      <c r="RU174" s="128"/>
      <c r="RV174" s="128"/>
      <c r="RW174" s="128"/>
      <c r="RX174" s="128"/>
      <c r="RY174" s="128"/>
      <c r="RZ174" s="128"/>
      <c r="SA174" s="128"/>
      <c r="SB174" s="128"/>
      <c r="SC174" s="128"/>
      <c r="ABC174" s="128"/>
      <c r="ABD174" s="128"/>
      <c r="ABL174" s="128"/>
      <c r="ABM174" s="128"/>
      <c r="ABN174" s="128"/>
      <c r="ABO174" s="128"/>
      <c r="ABP174" s="128"/>
      <c r="ABQ174" s="128"/>
      <c r="ABR174" s="128"/>
      <c r="ABS174" s="128"/>
      <c r="ABT174" s="128"/>
      <c r="ABU174" s="128"/>
      <c r="ABV174" s="128"/>
      <c r="ABW174" s="128"/>
      <c r="ABX174" s="128"/>
      <c r="ABY174" s="128"/>
      <c r="AKY174" s="128"/>
      <c r="AKZ174" s="128"/>
      <c r="ALH174" s="128"/>
      <c r="ALI174" s="128"/>
      <c r="ALJ174" s="128"/>
      <c r="ALK174" s="128"/>
      <c r="ALL174" s="128"/>
      <c r="ALM174" s="128"/>
      <c r="ALN174" s="128"/>
      <c r="ALO174" s="128"/>
      <c r="ALP174" s="128"/>
      <c r="ALQ174" s="128"/>
      <c r="ALR174" s="128"/>
      <c r="ALS174" s="128"/>
      <c r="ALT174" s="128"/>
      <c r="ALU174" s="128"/>
      <c r="AUU174" s="128"/>
      <c r="AUV174" s="128"/>
      <c r="AVD174" s="128"/>
      <c r="AVE174" s="128"/>
      <c r="AVF174" s="128"/>
      <c r="AVG174" s="128"/>
      <c r="AVH174" s="128"/>
      <c r="AVI174" s="128"/>
      <c r="AVJ174" s="128"/>
      <c r="AVK174" s="128"/>
      <c r="AVL174" s="128"/>
      <c r="AVM174" s="128"/>
      <c r="AVN174" s="128"/>
      <c r="AVO174" s="128"/>
      <c r="AVP174" s="128"/>
      <c r="AVQ174" s="128"/>
      <c r="BEQ174" s="128"/>
      <c r="BER174" s="128"/>
      <c r="BEZ174" s="128"/>
      <c r="BFA174" s="128"/>
      <c r="BFB174" s="128"/>
      <c r="BFC174" s="128"/>
      <c r="BFD174" s="128"/>
      <c r="BFE174" s="128"/>
      <c r="BFF174" s="128"/>
      <c r="BFG174" s="128"/>
      <c r="BFH174" s="128"/>
      <c r="BFI174" s="128"/>
      <c r="BFJ174" s="128"/>
      <c r="BFK174" s="128"/>
      <c r="BFL174" s="128"/>
      <c r="BFM174" s="128"/>
      <c r="BOM174" s="128"/>
      <c r="BON174" s="128"/>
      <c r="BOV174" s="128"/>
      <c r="BOW174" s="128"/>
      <c r="BOX174" s="128"/>
      <c r="BOY174" s="128"/>
      <c r="BOZ174" s="128"/>
      <c r="BPA174" s="128"/>
      <c r="BPB174" s="128"/>
      <c r="BPC174" s="128"/>
      <c r="BPD174" s="128"/>
      <c r="BPE174" s="128"/>
      <c r="BPF174" s="128"/>
      <c r="BPG174" s="128"/>
      <c r="BPH174" s="128"/>
      <c r="BPI174" s="128"/>
      <c r="BYI174" s="128"/>
      <c r="BYJ174" s="128"/>
      <c r="BYR174" s="128"/>
      <c r="BYS174" s="128"/>
      <c r="BYT174" s="128"/>
      <c r="BYU174" s="128"/>
      <c r="BYV174" s="128"/>
      <c r="BYW174" s="128"/>
      <c r="BYX174" s="128"/>
      <c r="BYY174" s="128"/>
      <c r="BYZ174" s="128"/>
      <c r="BZA174" s="128"/>
      <c r="BZB174" s="128"/>
      <c r="BZC174" s="128"/>
      <c r="BZD174" s="128"/>
      <c r="BZE174" s="128"/>
      <c r="CIE174" s="128"/>
      <c r="CIF174" s="128"/>
      <c r="CIN174" s="128"/>
      <c r="CIO174" s="128"/>
      <c r="CIP174" s="128"/>
      <c r="CIQ174" s="128"/>
      <c r="CIR174" s="128"/>
      <c r="CIS174" s="128"/>
      <c r="CIT174" s="128"/>
      <c r="CIU174" s="128"/>
      <c r="CIV174" s="128"/>
      <c r="CIW174" s="128"/>
      <c r="CIX174" s="128"/>
      <c r="CIY174" s="128"/>
      <c r="CIZ174" s="128"/>
      <c r="CJA174" s="128"/>
      <c r="CSA174" s="128"/>
      <c r="CSB174" s="128"/>
      <c r="CSJ174" s="128"/>
      <c r="CSK174" s="128"/>
      <c r="CSL174" s="128"/>
      <c r="CSM174" s="128"/>
      <c r="CSN174" s="128"/>
      <c r="CSO174" s="128"/>
      <c r="CSP174" s="128"/>
      <c r="CSQ174" s="128"/>
      <c r="CSR174" s="128"/>
      <c r="CSS174" s="128"/>
      <c r="CST174" s="128"/>
      <c r="CSU174" s="128"/>
      <c r="CSV174" s="128"/>
      <c r="CSW174" s="128"/>
      <c r="DBW174" s="128"/>
      <c r="DBX174" s="128"/>
      <c r="DCF174" s="128"/>
      <c r="DCG174" s="128"/>
      <c r="DCH174" s="128"/>
      <c r="DCI174" s="128"/>
      <c r="DCJ174" s="128"/>
      <c r="DCK174" s="128"/>
      <c r="DCL174" s="128"/>
      <c r="DCM174" s="128"/>
      <c r="DCN174" s="128"/>
      <c r="DCO174" s="128"/>
      <c r="DCP174" s="128"/>
      <c r="DCQ174" s="128"/>
      <c r="DCR174" s="128"/>
      <c r="DCS174" s="128"/>
      <c r="DLS174" s="128"/>
      <c r="DLT174" s="128"/>
      <c r="DMB174" s="128"/>
      <c r="DMC174" s="128"/>
      <c r="DMD174" s="128"/>
      <c r="DME174" s="128"/>
      <c r="DMF174" s="128"/>
      <c r="DMG174" s="128"/>
      <c r="DMH174" s="128"/>
      <c r="DMI174" s="128"/>
      <c r="DMJ174" s="128"/>
      <c r="DMK174" s="128"/>
      <c r="DML174" s="128"/>
      <c r="DMM174" s="128"/>
      <c r="DMN174" s="128"/>
      <c r="DMO174" s="128"/>
      <c r="DVO174" s="128"/>
      <c r="DVP174" s="128"/>
      <c r="DVX174" s="128"/>
      <c r="DVY174" s="128"/>
      <c r="DVZ174" s="128"/>
      <c r="DWA174" s="128"/>
      <c r="DWB174" s="128"/>
      <c r="DWC174" s="128"/>
      <c r="DWD174" s="128"/>
      <c r="DWE174" s="128"/>
      <c r="DWF174" s="128"/>
      <c r="DWG174" s="128"/>
      <c r="DWH174" s="128"/>
      <c r="DWI174" s="128"/>
      <c r="DWJ174" s="128"/>
      <c r="DWK174" s="128"/>
      <c r="EFK174" s="128"/>
      <c r="EFL174" s="128"/>
      <c r="EFT174" s="128"/>
      <c r="EFU174" s="128"/>
      <c r="EFV174" s="128"/>
      <c r="EFW174" s="128"/>
      <c r="EFX174" s="128"/>
      <c r="EFY174" s="128"/>
      <c r="EFZ174" s="128"/>
      <c r="EGA174" s="128"/>
      <c r="EGB174" s="128"/>
      <c r="EGC174" s="128"/>
      <c r="EGD174" s="128"/>
      <c r="EGE174" s="128"/>
      <c r="EGF174" s="128"/>
      <c r="EGG174" s="128"/>
      <c r="EPG174" s="128"/>
      <c r="EPH174" s="128"/>
      <c r="EPP174" s="128"/>
      <c r="EPQ174" s="128"/>
      <c r="EPR174" s="128"/>
      <c r="EPS174" s="128"/>
      <c r="EPT174" s="128"/>
      <c r="EPU174" s="128"/>
      <c r="EPV174" s="128"/>
      <c r="EPW174" s="128"/>
      <c r="EPX174" s="128"/>
      <c r="EPY174" s="128"/>
      <c r="EPZ174" s="128"/>
      <c r="EQA174" s="128"/>
      <c r="EQB174" s="128"/>
      <c r="EQC174" s="128"/>
      <c r="EZC174" s="128"/>
      <c r="EZD174" s="128"/>
      <c r="EZL174" s="128"/>
      <c r="EZM174" s="128"/>
      <c r="EZN174" s="128"/>
      <c r="EZO174" s="128"/>
      <c r="EZP174" s="128"/>
      <c r="EZQ174" s="128"/>
      <c r="EZR174" s="128"/>
      <c r="EZS174" s="128"/>
      <c r="EZT174" s="128"/>
      <c r="EZU174" s="128"/>
      <c r="EZV174" s="128"/>
      <c r="EZW174" s="128"/>
      <c r="EZX174" s="128"/>
      <c r="EZY174" s="128"/>
      <c r="FIY174" s="128"/>
      <c r="FIZ174" s="128"/>
      <c r="FJH174" s="128"/>
      <c r="FJI174" s="128"/>
      <c r="FJJ174" s="128"/>
      <c r="FJK174" s="128"/>
      <c r="FJL174" s="128"/>
      <c r="FJM174" s="128"/>
      <c r="FJN174" s="128"/>
      <c r="FJO174" s="128"/>
      <c r="FJP174" s="128"/>
      <c r="FJQ174" s="128"/>
      <c r="FJR174" s="128"/>
      <c r="FJS174" s="128"/>
      <c r="FJT174" s="128"/>
      <c r="FJU174" s="128"/>
      <c r="FSU174" s="128"/>
      <c r="FSV174" s="128"/>
      <c r="FTD174" s="128"/>
      <c r="FTE174" s="128"/>
      <c r="FTF174" s="128"/>
      <c r="FTG174" s="128"/>
      <c r="FTH174" s="128"/>
      <c r="FTI174" s="128"/>
      <c r="FTJ174" s="128"/>
      <c r="FTK174" s="128"/>
      <c r="FTL174" s="128"/>
      <c r="FTM174" s="128"/>
      <c r="FTN174" s="128"/>
      <c r="FTO174" s="128"/>
      <c r="FTP174" s="128"/>
      <c r="FTQ174" s="128"/>
      <c r="GCQ174" s="128"/>
      <c r="GCR174" s="128"/>
      <c r="GCZ174" s="128"/>
      <c r="GDA174" s="128"/>
      <c r="GDB174" s="128"/>
      <c r="GDC174" s="128"/>
      <c r="GDD174" s="128"/>
      <c r="GDE174" s="128"/>
      <c r="GDF174" s="128"/>
      <c r="GDG174" s="128"/>
      <c r="GDH174" s="128"/>
      <c r="GDI174" s="128"/>
      <c r="GDJ174" s="128"/>
      <c r="GDK174" s="128"/>
      <c r="GDL174" s="128"/>
      <c r="GDM174" s="128"/>
      <c r="GMM174" s="128"/>
      <c r="GMN174" s="128"/>
      <c r="GMV174" s="128"/>
      <c r="GMW174" s="128"/>
      <c r="GMX174" s="128"/>
      <c r="GMY174" s="128"/>
      <c r="GMZ174" s="128"/>
      <c r="GNA174" s="128"/>
      <c r="GNB174" s="128"/>
      <c r="GNC174" s="128"/>
      <c r="GND174" s="128"/>
      <c r="GNE174" s="128"/>
      <c r="GNF174" s="128"/>
      <c r="GNG174" s="128"/>
      <c r="GNH174" s="128"/>
      <c r="GNI174" s="128"/>
      <c r="GWI174" s="128"/>
      <c r="GWJ174" s="128"/>
      <c r="GWR174" s="128"/>
      <c r="GWS174" s="128"/>
      <c r="GWT174" s="128"/>
      <c r="GWU174" s="128"/>
      <c r="GWV174" s="128"/>
      <c r="GWW174" s="128"/>
      <c r="GWX174" s="128"/>
      <c r="GWY174" s="128"/>
      <c r="GWZ174" s="128"/>
      <c r="GXA174" s="128"/>
      <c r="GXB174" s="128"/>
      <c r="GXC174" s="128"/>
      <c r="GXD174" s="128"/>
      <c r="GXE174" s="128"/>
      <c r="HGE174" s="128"/>
      <c r="HGF174" s="128"/>
      <c r="HGN174" s="128"/>
      <c r="HGO174" s="128"/>
      <c r="HGP174" s="128"/>
      <c r="HGQ174" s="128"/>
      <c r="HGR174" s="128"/>
      <c r="HGS174" s="128"/>
      <c r="HGT174" s="128"/>
      <c r="HGU174" s="128"/>
      <c r="HGV174" s="128"/>
      <c r="HGW174" s="128"/>
      <c r="HGX174" s="128"/>
      <c r="HGY174" s="128"/>
      <c r="HGZ174" s="128"/>
      <c r="HHA174" s="128"/>
      <c r="HQA174" s="128"/>
      <c r="HQB174" s="128"/>
      <c r="HQJ174" s="128"/>
      <c r="HQK174" s="128"/>
      <c r="HQL174" s="128"/>
      <c r="HQM174" s="128"/>
      <c r="HQN174" s="128"/>
      <c r="HQO174" s="128"/>
      <c r="HQP174" s="128"/>
      <c r="HQQ174" s="128"/>
      <c r="HQR174" s="128"/>
      <c r="HQS174" s="128"/>
      <c r="HQT174" s="128"/>
      <c r="HQU174" s="128"/>
      <c r="HQV174" s="128"/>
      <c r="HQW174" s="128"/>
      <c r="HZW174" s="128"/>
      <c r="HZX174" s="128"/>
      <c r="IAF174" s="128"/>
      <c r="IAG174" s="128"/>
      <c r="IAH174" s="128"/>
      <c r="IAI174" s="128"/>
      <c r="IAJ174" s="128"/>
      <c r="IAK174" s="128"/>
      <c r="IAL174" s="128"/>
      <c r="IAM174" s="128"/>
      <c r="IAN174" s="128"/>
      <c r="IAO174" s="128"/>
      <c r="IAP174" s="128"/>
      <c r="IAQ174" s="128"/>
      <c r="IAR174" s="128"/>
      <c r="IAS174" s="128"/>
      <c r="IJS174" s="128"/>
      <c r="IJT174" s="128"/>
      <c r="IKB174" s="128"/>
      <c r="IKC174" s="128"/>
      <c r="IKD174" s="128"/>
      <c r="IKE174" s="128"/>
      <c r="IKF174" s="128"/>
      <c r="IKG174" s="128"/>
      <c r="IKH174" s="128"/>
      <c r="IKI174" s="128"/>
      <c r="IKJ174" s="128"/>
      <c r="IKK174" s="128"/>
      <c r="IKL174" s="128"/>
      <c r="IKM174" s="128"/>
      <c r="IKN174" s="128"/>
      <c r="IKO174" s="128"/>
      <c r="ITO174" s="128"/>
      <c r="ITP174" s="128"/>
      <c r="ITX174" s="128"/>
      <c r="ITY174" s="128"/>
      <c r="ITZ174" s="128"/>
      <c r="IUA174" s="128"/>
      <c r="IUB174" s="128"/>
      <c r="IUC174" s="128"/>
      <c r="IUD174" s="128"/>
      <c r="IUE174" s="128"/>
      <c r="IUF174" s="128"/>
      <c r="IUG174" s="128"/>
      <c r="IUH174" s="128"/>
      <c r="IUI174" s="128"/>
      <c r="IUJ174" s="128"/>
      <c r="IUK174" s="128"/>
      <c r="JDK174" s="128"/>
      <c r="JDL174" s="128"/>
      <c r="JDT174" s="128"/>
      <c r="JDU174" s="128"/>
      <c r="JDV174" s="128"/>
      <c r="JDW174" s="128"/>
      <c r="JDX174" s="128"/>
      <c r="JDY174" s="128"/>
      <c r="JDZ174" s="128"/>
      <c r="JEA174" s="128"/>
      <c r="JEB174" s="128"/>
      <c r="JEC174" s="128"/>
      <c r="JED174" s="128"/>
      <c r="JEE174" s="128"/>
      <c r="JEF174" s="128"/>
      <c r="JEG174" s="128"/>
      <c r="JNG174" s="128"/>
      <c r="JNH174" s="128"/>
      <c r="JNP174" s="128"/>
      <c r="JNQ174" s="128"/>
      <c r="JNR174" s="128"/>
      <c r="JNS174" s="128"/>
      <c r="JNT174" s="128"/>
      <c r="JNU174" s="128"/>
      <c r="JNV174" s="128"/>
      <c r="JNW174" s="128"/>
      <c r="JNX174" s="128"/>
      <c r="JNY174" s="128"/>
      <c r="JNZ174" s="128"/>
      <c r="JOA174" s="128"/>
      <c r="JOB174" s="128"/>
      <c r="JOC174" s="128"/>
      <c r="JXC174" s="128"/>
      <c r="JXD174" s="128"/>
      <c r="JXL174" s="128"/>
      <c r="JXM174" s="128"/>
      <c r="JXN174" s="128"/>
      <c r="JXO174" s="128"/>
      <c r="JXP174" s="128"/>
      <c r="JXQ174" s="128"/>
      <c r="JXR174" s="128"/>
      <c r="JXS174" s="128"/>
      <c r="JXT174" s="128"/>
      <c r="JXU174" s="128"/>
      <c r="JXV174" s="128"/>
      <c r="JXW174" s="128"/>
      <c r="JXX174" s="128"/>
      <c r="JXY174" s="128"/>
      <c r="KGY174" s="128"/>
      <c r="KGZ174" s="128"/>
      <c r="KHH174" s="128"/>
      <c r="KHI174" s="128"/>
      <c r="KHJ174" s="128"/>
      <c r="KHK174" s="128"/>
      <c r="KHL174" s="128"/>
      <c r="KHM174" s="128"/>
      <c r="KHN174" s="128"/>
      <c r="KHO174" s="128"/>
      <c r="KHP174" s="128"/>
      <c r="KHQ174" s="128"/>
      <c r="KHR174" s="128"/>
      <c r="KHS174" s="128"/>
      <c r="KHT174" s="128"/>
      <c r="KHU174" s="128"/>
      <c r="KQU174" s="128"/>
      <c r="KQV174" s="128"/>
      <c r="KRD174" s="128"/>
      <c r="KRE174" s="128"/>
      <c r="KRF174" s="128"/>
      <c r="KRG174" s="128"/>
      <c r="KRH174" s="128"/>
      <c r="KRI174" s="128"/>
      <c r="KRJ174" s="128"/>
      <c r="KRK174" s="128"/>
      <c r="KRL174" s="128"/>
      <c r="KRM174" s="128"/>
      <c r="KRN174" s="128"/>
      <c r="KRO174" s="128"/>
      <c r="KRP174" s="128"/>
      <c r="KRQ174" s="128"/>
      <c r="LAQ174" s="128"/>
      <c r="LAR174" s="128"/>
      <c r="LAZ174" s="128"/>
      <c r="LBA174" s="128"/>
      <c r="LBB174" s="128"/>
      <c r="LBC174" s="128"/>
      <c r="LBD174" s="128"/>
      <c r="LBE174" s="128"/>
      <c r="LBF174" s="128"/>
      <c r="LBG174" s="128"/>
      <c r="LBH174" s="128"/>
      <c r="LBI174" s="128"/>
      <c r="LBJ174" s="128"/>
      <c r="LBK174" s="128"/>
      <c r="LBL174" s="128"/>
      <c r="LBM174" s="128"/>
      <c r="LKM174" s="128"/>
      <c r="LKN174" s="128"/>
      <c r="LKV174" s="128"/>
      <c r="LKW174" s="128"/>
      <c r="LKX174" s="128"/>
      <c r="LKY174" s="128"/>
      <c r="LKZ174" s="128"/>
      <c r="LLA174" s="128"/>
      <c r="LLB174" s="128"/>
      <c r="LLC174" s="128"/>
      <c r="LLD174" s="128"/>
      <c r="LLE174" s="128"/>
      <c r="LLF174" s="128"/>
      <c r="LLG174" s="128"/>
      <c r="LLH174" s="128"/>
      <c r="LLI174" s="128"/>
      <c r="LUI174" s="128"/>
      <c r="LUJ174" s="128"/>
      <c r="LUR174" s="128"/>
      <c r="LUS174" s="128"/>
      <c r="LUT174" s="128"/>
      <c r="LUU174" s="128"/>
      <c r="LUV174" s="128"/>
      <c r="LUW174" s="128"/>
      <c r="LUX174" s="128"/>
      <c r="LUY174" s="128"/>
      <c r="LUZ174" s="128"/>
      <c r="LVA174" s="128"/>
      <c r="LVB174" s="128"/>
      <c r="LVC174" s="128"/>
      <c r="LVD174" s="128"/>
      <c r="LVE174" s="128"/>
      <c r="MEE174" s="128"/>
      <c r="MEF174" s="128"/>
      <c r="MEN174" s="128"/>
      <c r="MEO174" s="128"/>
      <c r="MEP174" s="128"/>
      <c r="MEQ174" s="128"/>
      <c r="MER174" s="128"/>
      <c r="MES174" s="128"/>
      <c r="MET174" s="128"/>
      <c r="MEU174" s="128"/>
      <c r="MEV174" s="128"/>
      <c r="MEW174" s="128"/>
      <c r="MEX174" s="128"/>
      <c r="MEY174" s="128"/>
      <c r="MEZ174" s="128"/>
      <c r="MFA174" s="128"/>
      <c r="MOA174" s="128"/>
      <c r="MOB174" s="128"/>
      <c r="MOJ174" s="128"/>
      <c r="MOK174" s="128"/>
      <c r="MOL174" s="128"/>
      <c r="MOM174" s="128"/>
      <c r="MON174" s="128"/>
      <c r="MOO174" s="128"/>
      <c r="MOP174" s="128"/>
      <c r="MOQ174" s="128"/>
      <c r="MOR174" s="128"/>
      <c r="MOS174" s="128"/>
      <c r="MOT174" s="128"/>
      <c r="MOU174" s="128"/>
      <c r="MOV174" s="128"/>
      <c r="MOW174" s="128"/>
      <c r="MXW174" s="128"/>
      <c r="MXX174" s="128"/>
      <c r="MYF174" s="128"/>
      <c r="MYG174" s="128"/>
      <c r="MYH174" s="128"/>
      <c r="MYI174" s="128"/>
      <c r="MYJ174" s="128"/>
      <c r="MYK174" s="128"/>
      <c r="MYL174" s="128"/>
      <c r="MYM174" s="128"/>
      <c r="MYN174" s="128"/>
      <c r="MYO174" s="128"/>
      <c r="MYP174" s="128"/>
      <c r="MYQ174" s="128"/>
      <c r="MYR174" s="128"/>
      <c r="MYS174" s="128"/>
      <c r="NHS174" s="128"/>
      <c r="NHT174" s="128"/>
      <c r="NIB174" s="128"/>
      <c r="NIC174" s="128"/>
      <c r="NID174" s="128"/>
      <c r="NIE174" s="128"/>
      <c r="NIF174" s="128"/>
      <c r="NIG174" s="128"/>
      <c r="NIH174" s="128"/>
      <c r="NII174" s="128"/>
      <c r="NIJ174" s="128"/>
      <c r="NIK174" s="128"/>
      <c r="NIL174" s="128"/>
      <c r="NIM174" s="128"/>
      <c r="NIN174" s="128"/>
      <c r="NIO174" s="128"/>
      <c r="NRO174" s="128"/>
      <c r="NRP174" s="128"/>
      <c r="NRX174" s="128"/>
      <c r="NRY174" s="128"/>
      <c r="NRZ174" s="128"/>
      <c r="NSA174" s="128"/>
      <c r="NSB174" s="128"/>
      <c r="NSC174" s="128"/>
      <c r="NSD174" s="128"/>
      <c r="NSE174" s="128"/>
      <c r="NSF174" s="128"/>
      <c r="NSG174" s="128"/>
      <c r="NSH174" s="128"/>
      <c r="NSI174" s="128"/>
      <c r="NSJ174" s="128"/>
      <c r="NSK174" s="128"/>
      <c r="OBK174" s="128"/>
      <c r="OBL174" s="128"/>
      <c r="OBT174" s="128"/>
      <c r="OBU174" s="128"/>
      <c r="OBV174" s="128"/>
      <c r="OBW174" s="128"/>
      <c r="OBX174" s="128"/>
      <c r="OBY174" s="128"/>
      <c r="OBZ174" s="128"/>
      <c r="OCA174" s="128"/>
      <c r="OCB174" s="128"/>
      <c r="OCC174" s="128"/>
      <c r="OCD174" s="128"/>
      <c r="OCE174" s="128"/>
      <c r="OCF174" s="128"/>
      <c r="OCG174" s="128"/>
      <c r="OLG174" s="128"/>
      <c r="OLH174" s="128"/>
      <c r="OLP174" s="128"/>
      <c r="OLQ174" s="128"/>
      <c r="OLR174" s="128"/>
      <c r="OLS174" s="128"/>
      <c r="OLT174" s="128"/>
      <c r="OLU174" s="128"/>
      <c r="OLV174" s="128"/>
      <c r="OLW174" s="128"/>
      <c r="OLX174" s="128"/>
      <c r="OLY174" s="128"/>
      <c r="OLZ174" s="128"/>
      <c r="OMA174" s="128"/>
      <c r="OMB174" s="128"/>
      <c r="OMC174" s="128"/>
      <c r="OVC174" s="128"/>
      <c r="OVD174" s="128"/>
      <c r="OVL174" s="128"/>
      <c r="OVM174" s="128"/>
      <c r="OVN174" s="128"/>
      <c r="OVO174" s="128"/>
      <c r="OVP174" s="128"/>
      <c r="OVQ174" s="128"/>
      <c r="OVR174" s="128"/>
      <c r="OVS174" s="128"/>
      <c r="OVT174" s="128"/>
      <c r="OVU174" s="128"/>
      <c r="OVV174" s="128"/>
      <c r="OVW174" s="128"/>
      <c r="OVX174" s="128"/>
      <c r="OVY174" s="128"/>
      <c r="PEY174" s="128"/>
      <c r="PEZ174" s="128"/>
      <c r="PFH174" s="128"/>
      <c r="PFI174" s="128"/>
      <c r="PFJ174" s="128"/>
      <c r="PFK174" s="128"/>
      <c r="PFL174" s="128"/>
      <c r="PFM174" s="128"/>
      <c r="PFN174" s="128"/>
      <c r="PFO174" s="128"/>
      <c r="PFP174" s="128"/>
      <c r="PFQ174" s="128"/>
      <c r="PFR174" s="128"/>
      <c r="PFS174" s="128"/>
      <c r="PFT174" s="128"/>
      <c r="PFU174" s="128"/>
      <c r="POU174" s="128"/>
      <c r="POV174" s="128"/>
      <c r="PPD174" s="128"/>
      <c r="PPE174" s="128"/>
      <c r="PPF174" s="128"/>
      <c r="PPG174" s="128"/>
      <c r="PPH174" s="128"/>
      <c r="PPI174" s="128"/>
      <c r="PPJ174" s="128"/>
      <c r="PPK174" s="128"/>
      <c r="PPL174" s="128"/>
      <c r="PPM174" s="128"/>
      <c r="PPN174" s="128"/>
      <c r="PPO174" s="128"/>
      <c r="PPP174" s="128"/>
      <c r="PPQ174" s="128"/>
      <c r="PYQ174" s="128"/>
      <c r="PYR174" s="128"/>
      <c r="PYZ174" s="128"/>
      <c r="PZA174" s="128"/>
      <c r="PZB174" s="128"/>
      <c r="PZC174" s="128"/>
      <c r="PZD174" s="128"/>
      <c r="PZE174" s="128"/>
      <c r="PZF174" s="128"/>
      <c r="PZG174" s="128"/>
      <c r="PZH174" s="128"/>
      <c r="PZI174" s="128"/>
      <c r="PZJ174" s="128"/>
      <c r="PZK174" s="128"/>
      <c r="PZL174" s="128"/>
      <c r="PZM174" s="128"/>
      <c r="QIM174" s="128"/>
      <c r="QIN174" s="128"/>
      <c r="QIV174" s="128"/>
      <c r="QIW174" s="128"/>
      <c r="QIX174" s="128"/>
      <c r="QIY174" s="128"/>
      <c r="QIZ174" s="128"/>
      <c r="QJA174" s="128"/>
      <c r="QJB174" s="128"/>
      <c r="QJC174" s="128"/>
      <c r="QJD174" s="128"/>
      <c r="QJE174" s="128"/>
      <c r="QJF174" s="128"/>
      <c r="QJG174" s="128"/>
      <c r="QJH174" s="128"/>
      <c r="QJI174" s="128"/>
      <c r="QSI174" s="128"/>
      <c r="QSJ174" s="128"/>
      <c r="QSR174" s="128"/>
      <c r="QSS174" s="128"/>
      <c r="QST174" s="128"/>
      <c r="QSU174" s="128"/>
      <c r="QSV174" s="128"/>
      <c r="QSW174" s="128"/>
      <c r="QSX174" s="128"/>
      <c r="QSY174" s="128"/>
      <c r="QSZ174" s="128"/>
      <c r="QTA174" s="128"/>
      <c r="QTB174" s="128"/>
      <c r="QTC174" s="128"/>
      <c r="QTD174" s="128"/>
      <c r="QTE174" s="128"/>
      <c r="RCE174" s="128"/>
      <c r="RCF174" s="128"/>
      <c r="RCN174" s="128"/>
      <c r="RCO174" s="128"/>
      <c r="RCP174" s="128"/>
      <c r="RCQ174" s="128"/>
      <c r="RCR174" s="128"/>
      <c r="RCS174" s="128"/>
      <c r="RCT174" s="128"/>
      <c r="RCU174" s="128"/>
      <c r="RCV174" s="128"/>
      <c r="RCW174" s="128"/>
      <c r="RCX174" s="128"/>
      <c r="RCY174" s="128"/>
      <c r="RCZ174" s="128"/>
      <c r="RDA174" s="128"/>
      <c r="RMA174" s="128"/>
      <c r="RMB174" s="128"/>
      <c r="RMJ174" s="128"/>
      <c r="RMK174" s="128"/>
      <c r="RML174" s="128"/>
      <c r="RMM174" s="128"/>
      <c r="RMN174" s="128"/>
      <c r="RMO174" s="128"/>
      <c r="RMP174" s="128"/>
      <c r="RMQ174" s="128"/>
      <c r="RMR174" s="128"/>
      <c r="RMS174" s="128"/>
      <c r="RMT174" s="128"/>
      <c r="RMU174" s="128"/>
      <c r="RMV174" s="128"/>
      <c r="RMW174" s="128"/>
      <c r="RVW174" s="128"/>
      <c r="RVX174" s="128"/>
      <c r="RWF174" s="128"/>
      <c r="RWG174" s="128"/>
      <c r="RWH174" s="128"/>
      <c r="RWI174" s="128"/>
      <c r="RWJ174" s="128"/>
      <c r="RWK174" s="128"/>
      <c r="RWL174" s="128"/>
      <c r="RWM174" s="128"/>
      <c r="RWN174" s="128"/>
      <c r="RWO174" s="128"/>
      <c r="RWP174" s="128"/>
      <c r="RWQ174" s="128"/>
      <c r="RWR174" s="128"/>
      <c r="RWS174" s="128"/>
      <c r="SFS174" s="128"/>
      <c r="SFT174" s="128"/>
      <c r="SGB174" s="128"/>
      <c r="SGC174" s="128"/>
      <c r="SGD174" s="128"/>
      <c r="SGE174" s="128"/>
      <c r="SGF174" s="128"/>
      <c r="SGG174" s="128"/>
      <c r="SGH174" s="128"/>
      <c r="SGI174" s="128"/>
      <c r="SGJ174" s="128"/>
      <c r="SGK174" s="128"/>
      <c r="SGL174" s="128"/>
      <c r="SGM174" s="128"/>
      <c r="SGN174" s="128"/>
      <c r="SGO174" s="128"/>
      <c r="SPO174" s="128"/>
      <c r="SPP174" s="128"/>
      <c r="SPX174" s="128"/>
      <c r="SPY174" s="128"/>
      <c r="SPZ174" s="128"/>
      <c r="SQA174" s="128"/>
      <c r="SQB174" s="128"/>
      <c r="SQC174" s="128"/>
      <c r="SQD174" s="128"/>
      <c r="SQE174" s="128"/>
      <c r="SQF174" s="128"/>
      <c r="SQG174" s="128"/>
      <c r="SQH174" s="128"/>
      <c r="SQI174" s="128"/>
      <c r="SQJ174" s="128"/>
      <c r="SQK174" s="128"/>
      <c r="SZK174" s="128"/>
      <c r="SZL174" s="128"/>
      <c r="SZT174" s="128"/>
      <c r="SZU174" s="128"/>
      <c r="SZV174" s="128"/>
      <c r="SZW174" s="128"/>
      <c r="SZX174" s="128"/>
      <c r="SZY174" s="128"/>
      <c r="SZZ174" s="128"/>
      <c r="TAA174" s="128"/>
      <c r="TAB174" s="128"/>
      <c r="TAC174" s="128"/>
      <c r="TAD174" s="128"/>
      <c r="TAE174" s="128"/>
      <c r="TAF174" s="128"/>
      <c r="TAG174" s="128"/>
      <c r="TJG174" s="128"/>
      <c r="TJH174" s="128"/>
      <c r="TJP174" s="128"/>
      <c r="TJQ174" s="128"/>
      <c r="TJR174" s="128"/>
      <c r="TJS174" s="128"/>
      <c r="TJT174" s="128"/>
      <c r="TJU174" s="128"/>
      <c r="TJV174" s="128"/>
      <c r="TJW174" s="128"/>
      <c r="TJX174" s="128"/>
      <c r="TJY174" s="128"/>
      <c r="TJZ174" s="128"/>
      <c r="TKA174" s="128"/>
      <c r="TKB174" s="128"/>
      <c r="TKC174" s="128"/>
      <c r="TTC174" s="128"/>
      <c r="TTD174" s="128"/>
      <c r="TTL174" s="128"/>
      <c r="TTM174" s="128"/>
      <c r="TTN174" s="128"/>
      <c r="TTO174" s="128"/>
      <c r="TTP174" s="128"/>
      <c r="TTQ174" s="128"/>
      <c r="TTR174" s="128"/>
      <c r="TTS174" s="128"/>
      <c r="TTT174" s="128"/>
      <c r="TTU174" s="128"/>
      <c r="TTV174" s="128"/>
      <c r="TTW174" s="128"/>
      <c r="TTX174" s="128"/>
      <c r="TTY174" s="128"/>
      <c r="UCY174" s="128"/>
      <c r="UCZ174" s="128"/>
      <c r="UDH174" s="128"/>
      <c r="UDI174" s="128"/>
      <c r="UDJ174" s="128"/>
      <c r="UDK174" s="128"/>
      <c r="UDL174" s="128"/>
      <c r="UDM174" s="128"/>
      <c r="UDN174" s="128"/>
      <c r="UDO174" s="128"/>
      <c r="UDP174" s="128"/>
      <c r="UDQ174" s="128"/>
      <c r="UDR174" s="128"/>
      <c r="UDS174" s="128"/>
      <c r="UDT174" s="128"/>
      <c r="UDU174" s="128"/>
      <c r="UMU174" s="128"/>
      <c r="UMV174" s="128"/>
      <c r="UND174" s="128"/>
      <c r="UNE174" s="128"/>
      <c r="UNF174" s="128"/>
      <c r="UNG174" s="128"/>
      <c r="UNH174" s="128"/>
      <c r="UNI174" s="128"/>
      <c r="UNJ174" s="128"/>
      <c r="UNK174" s="128"/>
      <c r="UNL174" s="128"/>
      <c r="UNM174" s="128"/>
      <c r="UNN174" s="128"/>
      <c r="UNO174" s="128"/>
      <c r="UNP174" s="128"/>
      <c r="UNQ174" s="128"/>
      <c r="UWQ174" s="128"/>
      <c r="UWR174" s="128"/>
      <c r="UWZ174" s="128"/>
      <c r="UXA174" s="128"/>
      <c r="UXB174" s="128"/>
      <c r="UXC174" s="128"/>
      <c r="UXD174" s="128"/>
      <c r="UXE174" s="128"/>
      <c r="UXF174" s="128"/>
      <c r="UXG174" s="128"/>
      <c r="UXH174" s="128"/>
      <c r="UXI174" s="128"/>
      <c r="UXJ174" s="128"/>
      <c r="UXK174" s="128"/>
      <c r="UXL174" s="128"/>
      <c r="UXM174" s="128"/>
      <c r="VGM174" s="128"/>
      <c r="VGN174" s="128"/>
      <c r="VGV174" s="128"/>
      <c r="VGW174" s="128"/>
      <c r="VGX174" s="128"/>
      <c r="VGY174" s="128"/>
      <c r="VGZ174" s="128"/>
      <c r="VHA174" s="128"/>
      <c r="VHB174" s="128"/>
      <c r="VHC174" s="128"/>
      <c r="VHD174" s="128"/>
      <c r="VHE174" s="128"/>
      <c r="VHF174" s="128"/>
      <c r="VHG174" s="128"/>
      <c r="VHH174" s="128"/>
      <c r="VHI174" s="128"/>
      <c r="VQI174" s="128"/>
      <c r="VQJ174" s="128"/>
      <c r="VQR174" s="128"/>
      <c r="VQS174" s="128"/>
      <c r="VQT174" s="128"/>
      <c r="VQU174" s="128"/>
      <c r="VQV174" s="128"/>
      <c r="VQW174" s="128"/>
      <c r="VQX174" s="128"/>
      <c r="VQY174" s="128"/>
      <c r="VQZ174" s="128"/>
      <c r="VRA174" s="128"/>
      <c r="VRB174" s="128"/>
      <c r="VRC174" s="128"/>
      <c r="VRD174" s="128"/>
      <c r="VRE174" s="128"/>
      <c r="WAE174" s="128"/>
      <c r="WAF174" s="128"/>
      <c r="WAN174" s="128"/>
      <c r="WAO174" s="128"/>
      <c r="WAP174" s="128"/>
      <c r="WAQ174" s="128"/>
      <c r="WAR174" s="128"/>
      <c r="WAS174" s="128"/>
      <c r="WAT174" s="128"/>
      <c r="WAU174" s="128"/>
      <c r="WAV174" s="128"/>
      <c r="WAW174" s="128"/>
      <c r="WAX174" s="128"/>
      <c r="WAY174" s="128"/>
      <c r="WAZ174" s="128"/>
      <c r="WBA174" s="128"/>
      <c r="WKA174" s="128"/>
      <c r="WKB174" s="128"/>
      <c r="WKJ174" s="128"/>
      <c r="WKK174" s="128"/>
      <c r="WKL174" s="128"/>
      <c r="WKM174" s="128"/>
      <c r="WKN174" s="128"/>
      <c r="WKO174" s="128"/>
      <c r="WKP174" s="128"/>
      <c r="WKQ174" s="128"/>
      <c r="WKR174" s="128"/>
      <c r="WKS174" s="128"/>
      <c r="WKT174" s="128"/>
      <c r="WKU174" s="128"/>
      <c r="WKV174" s="128"/>
      <c r="WKW174" s="128"/>
      <c r="WTW174" s="128"/>
      <c r="WTX174" s="128"/>
      <c r="WUF174" s="128"/>
      <c r="WUG174" s="128"/>
      <c r="WUH174" s="128"/>
      <c r="WUI174" s="128"/>
      <c r="WUJ174" s="128"/>
      <c r="WUK174" s="128"/>
      <c r="WUL174" s="128"/>
      <c r="WUM174" s="128"/>
      <c r="WUN174" s="128"/>
      <c r="WUO174" s="128"/>
      <c r="WUP174" s="128"/>
      <c r="WUQ174" s="128"/>
      <c r="WUR174" s="128"/>
      <c r="WUS174" s="128"/>
    </row>
    <row r="175" spans="1:1009 1243:2033 2267:3057 3291:4081 4315:5105 5339:6129 6363:7153 7387:8177 8411:9201 9435:10225 10459:11249 11483:12273 12507:13297 13531:14321 14555:15345 15579:16113" s="271" customFormat="1" ht="31.5" outlineLevel="1">
      <c r="A175" s="240"/>
      <c r="B175" s="273" t="s">
        <v>473</v>
      </c>
      <c r="C175" s="270"/>
      <c r="D175" s="258">
        <v>1042.3119999999999</v>
      </c>
      <c r="E175" s="257">
        <v>810.53399999999999</v>
      </c>
      <c r="F175" s="258">
        <v>231.77799999999999</v>
      </c>
      <c r="G175" s="245">
        <v>0</v>
      </c>
      <c r="H175" s="229">
        <f t="shared" si="7"/>
        <v>0</v>
      </c>
      <c r="I175" s="247"/>
      <c r="J175" s="298"/>
      <c r="K175" s="298"/>
      <c r="L175" s="298"/>
      <c r="M175" s="238">
        <v>832</v>
      </c>
      <c r="HK175" s="131"/>
      <c r="HL175" s="131"/>
      <c r="HT175" s="131"/>
      <c r="HU175" s="131"/>
      <c r="HV175" s="131"/>
      <c r="HW175" s="131"/>
      <c r="HX175" s="131"/>
      <c r="HY175" s="131"/>
      <c r="HZ175" s="131"/>
      <c r="IA175" s="131"/>
      <c r="IB175" s="131"/>
      <c r="IC175" s="131"/>
      <c r="ID175" s="131"/>
      <c r="IE175" s="131"/>
      <c r="IF175" s="131"/>
      <c r="IG175" s="131"/>
      <c r="RG175" s="131"/>
      <c r="RH175" s="131"/>
      <c r="RP175" s="131"/>
      <c r="RQ175" s="131"/>
      <c r="RR175" s="131"/>
      <c r="RS175" s="131"/>
      <c r="RT175" s="131"/>
      <c r="RU175" s="131"/>
      <c r="RV175" s="131"/>
      <c r="RW175" s="131"/>
      <c r="RX175" s="131"/>
      <c r="RY175" s="131"/>
      <c r="RZ175" s="131"/>
      <c r="SA175" s="131"/>
      <c r="SB175" s="131"/>
      <c r="SC175" s="131"/>
      <c r="ABC175" s="131"/>
      <c r="ABD175" s="131"/>
      <c r="ABL175" s="131"/>
      <c r="ABM175" s="131"/>
      <c r="ABN175" s="131"/>
      <c r="ABO175" s="131"/>
      <c r="ABP175" s="131"/>
      <c r="ABQ175" s="131"/>
      <c r="ABR175" s="131"/>
      <c r="ABS175" s="131"/>
      <c r="ABT175" s="131"/>
      <c r="ABU175" s="131"/>
      <c r="ABV175" s="131"/>
      <c r="ABW175" s="131"/>
      <c r="ABX175" s="131"/>
      <c r="ABY175" s="131"/>
      <c r="AKY175" s="131"/>
      <c r="AKZ175" s="131"/>
      <c r="ALH175" s="131"/>
      <c r="ALI175" s="131"/>
      <c r="ALJ175" s="131"/>
      <c r="ALK175" s="131"/>
      <c r="ALL175" s="131"/>
      <c r="ALM175" s="131"/>
      <c r="ALN175" s="131"/>
      <c r="ALO175" s="131"/>
      <c r="ALP175" s="131"/>
      <c r="ALQ175" s="131"/>
      <c r="ALR175" s="131"/>
      <c r="ALS175" s="131"/>
      <c r="ALT175" s="131"/>
      <c r="ALU175" s="131"/>
      <c r="AUU175" s="131"/>
      <c r="AUV175" s="131"/>
      <c r="AVD175" s="131"/>
      <c r="AVE175" s="131"/>
      <c r="AVF175" s="131"/>
      <c r="AVG175" s="131"/>
      <c r="AVH175" s="131"/>
      <c r="AVI175" s="131"/>
      <c r="AVJ175" s="131"/>
      <c r="AVK175" s="131"/>
      <c r="AVL175" s="131"/>
      <c r="AVM175" s="131"/>
      <c r="AVN175" s="131"/>
      <c r="AVO175" s="131"/>
      <c r="AVP175" s="131"/>
      <c r="AVQ175" s="131"/>
      <c r="BEQ175" s="131"/>
      <c r="BER175" s="131"/>
      <c r="BEZ175" s="131"/>
      <c r="BFA175" s="131"/>
      <c r="BFB175" s="131"/>
      <c r="BFC175" s="131"/>
      <c r="BFD175" s="131"/>
      <c r="BFE175" s="131"/>
      <c r="BFF175" s="131"/>
      <c r="BFG175" s="131"/>
      <c r="BFH175" s="131"/>
      <c r="BFI175" s="131"/>
      <c r="BFJ175" s="131"/>
      <c r="BFK175" s="131"/>
      <c r="BFL175" s="131"/>
      <c r="BFM175" s="131"/>
      <c r="BOM175" s="131"/>
      <c r="BON175" s="131"/>
      <c r="BOV175" s="131"/>
      <c r="BOW175" s="131"/>
      <c r="BOX175" s="131"/>
      <c r="BOY175" s="131"/>
      <c r="BOZ175" s="131"/>
      <c r="BPA175" s="131"/>
      <c r="BPB175" s="131"/>
      <c r="BPC175" s="131"/>
      <c r="BPD175" s="131"/>
      <c r="BPE175" s="131"/>
      <c r="BPF175" s="131"/>
      <c r="BPG175" s="131"/>
      <c r="BPH175" s="131"/>
      <c r="BPI175" s="131"/>
      <c r="BYI175" s="131"/>
      <c r="BYJ175" s="131"/>
      <c r="BYR175" s="131"/>
      <c r="BYS175" s="131"/>
      <c r="BYT175" s="131"/>
      <c r="BYU175" s="131"/>
      <c r="BYV175" s="131"/>
      <c r="BYW175" s="131"/>
      <c r="BYX175" s="131"/>
      <c r="BYY175" s="131"/>
      <c r="BYZ175" s="131"/>
      <c r="BZA175" s="131"/>
      <c r="BZB175" s="131"/>
      <c r="BZC175" s="131"/>
      <c r="BZD175" s="131"/>
      <c r="BZE175" s="131"/>
      <c r="CIE175" s="131"/>
      <c r="CIF175" s="131"/>
      <c r="CIN175" s="131"/>
      <c r="CIO175" s="131"/>
      <c r="CIP175" s="131"/>
      <c r="CIQ175" s="131"/>
      <c r="CIR175" s="131"/>
      <c r="CIS175" s="131"/>
      <c r="CIT175" s="131"/>
      <c r="CIU175" s="131"/>
      <c r="CIV175" s="131"/>
      <c r="CIW175" s="131"/>
      <c r="CIX175" s="131"/>
      <c r="CIY175" s="131"/>
      <c r="CIZ175" s="131"/>
      <c r="CJA175" s="131"/>
      <c r="CSA175" s="131"/>
      <c r="CSB175" s="131"/>
      <c r="CSJ175" s="131"/>
      <c r="CSK175" s="131"/>
      <c r="CSL175" s="131"/>
      <c r="CSM175" s="131"/>
      <c r="CSN175" s="131"/>
      <c r="CSO175" s="131"/>
      <c r="CSP175" s="131"/>
      <c r="CSQ175" s="131"/>
      <c r="CSR175" s="131"/>
      <c r="CSS175" s="131"/>
      <c r="CST175" s="131"/>
      <c r="CSU175" s="131"/>
      <c r="CSV175" s="131"/>
      <c r="CSW175" s="131"/>
      <c r="DBW175" s="131"/>
      <c r="DBX175" s="131"/>
      <c r="DCF175" s="131"/>
      <c r="DCG175" s="131"/>
      <c r="DCH175" s="131"/>
      <c r="DCI175" s="131"/>
      <c r="DCJ175" s="131"/>
      <c r="DCK175" s="131"/>
      <c r="DCL175" s="131"/>
      <c r="DCM175" s="131"/>
      <c r="DCN175" s="131"/>
      <c r="DCO175" s="131"/>
      <c r="DCP175" s="131"/>
      <c r="DCQ175" s="131"/>
      <c r="DCR175" s="131"/>
      <c r="DCS175" s="131"/>
      <c r="DLS175" s="131"/>
      <c r="DLT175" s="131"/>
      <c r="DMB175" s="131"/>
      <c r="DMC175" s="131"/>
      <c r="DMD175" s="131"/>
      <c r="DME175" s="131"/>
      <c r="DMF175" s="131"/>
      <c r="DMG175" s="131"/>
      <c r="DMH175" s="131"/>
      <c r="DMI175" s="131"/>
      <c r="DMJ175" s="131"/>
      <c r="DMK175" s="131"/>
      <c r="DML175" s="131"/>
      <c r="DMM175" s="131"/>
      <c r="DMN175" s="131"/>
      <c r="DMO175" s="131"/>
      <c r="DVO175" s="131"/>
      <c r="DVP175" s="131"/>
      <c r="DVX175" s="131"/>
      <c r="DVY175" s="131"/>
      <c r="DVZ175" s="131"/>
      <c r="DWA175" s="131"/>
      <c r="DWB175" s="131"/>
      <c r="DWC175" s="131"/>
      <c r="DWD175" s="131"/>
      <c r="DWE175" s="131"/>
      <c r="DWF175" s="131"/>
      <c r="DWG175" s="131"/>
      <c r="DWH175" s="131"/>
      <c r="DWI175" s="131"/>
      <c r="DWJ175" s="131"/>
      <c r="DWK175" s="131"/>
      <c r="EFK175" s="131"/>
      <c r="EFL175" s="131"/>
      <c r="EFT175" s="131"/>
      <c r="EFU175" s="131"/>
      <c r="EFV175" s="131"/>
      <c r="EFW175" s="131"/>
      <c r="EFX175" s="131"/>
      <c r="EFY175" s="131"/>
      <c r="EFZ175" s="131"/>
      <c r="EGA175" s="131"/>
      <c r="EGB175" s="131"/>
      <c r="EGC175" s="131"/>
      <c r="EGD175" s="131"/>
      <c r="EGE175" s="131"/>
      <c r="EGF175" s="131"/>
      <c r="EGG175" s="131"/>
      <c r="EPG175" s="131"/>
      <c r="EPH175" s="131"/>
      <c r="EPP175" s="131"/>
      <c r="EPQ175" s="131"/>
      <c r="EPR175" s="131"/>
      <c r="EPS175" s="131"/>
      <c r="EPT175" s="131"/>
      <c r="EPU175" s="131"/>
      <c r="EPV175" s="131"/>
      <c r="EPW175" s="131"/>
      <c r="EPX175" s="131"/>
      <c r="EPY175" s="131"/>
      <c r="EPZ175" s="131"/>
      <c r="EQA175" s="131"/>
      <c r="EQB175" s="131"/>
      <c r="EQC175" s="131"/>
      <c r="EZC175" s="131"/>
      <c r="EZD175" s="131"/>
      <c r="EZL175" s="131"/>
      <c r="EZM175" s="131"/>
      <c r="EZN175" s="131"/>
      <c r="EZO175" s="131"/>
      <c r="EZP175" s="131"/>
      <c r="EZQ175" s="131"/>
      <c r="EZR175" s="131"/>
      <c r="EZS175" s="131"/>
      <c r="EZT175" s="131"/>
      <c r="EZU175" s="131"/>
      <c r="EZV175" s="131"/>
      <c r="EZW175" s="131"/>
      <c r="EZX175" s="131"/>
      <c r="EZY175" s="131"/>
      <c r="FIY175" s="131"/>
      <c r="FIZ175" s="131"/>
      <c r="FJH175" s="131"/>
      <c r="FJI175" s="131"/>
      <c r="FJJ175" s="131"/>
      <c r="FJK175" s="131"/>
      <c r="FJL175" s="131"/>
      <c r="FJM175" s="131"/>
      <c r="FJN175" s="131"/>
      <c r="FJO175" s="131"/>
      <c r="FJP175" s="131"/>
      <c r="FJQ175" s="131"/>
      <c r="FJR175" s="131"/>
      <c r="FJS175" s="131"/>
      <c r="FJT175" s="131"/>
      <c r="FJU175" s="131"/>
      <c r="FSU175" s="131"/>
      <c r="FSV175" s="131"/>
      <c r="FTD175" s="131"/>
      <c r="FTE175" s="131"/>
      <c r="FTF175" s="131"/>
      <c r="FTG175" s="131"/>
      <c r="FTH175" s="131"/>
      <c r="FTI175" s="131"/>
      <c r="FTJ175" s="131"/>
      <c r="FTK175" s="131"/>
      <c r="FTL175" s="131"/>
      <c r="FTM175" s="131"/>
      <c r="FTN175" s="131"/>
      <c r="FTO175" s="131"/>
      <c r="FTP175" s="131"/>
      <c r="FTQ175" s="131"/>
      <c r="GCQ175" s="131"/>
      <c r="GCR175" s="131"/>
      <c r="GCZ175" s="131"/>
      <c r="GDA175" s="131"/>
      <c r="GDB175" s="131"/>
      <c r="GDC175" s="131"/>
      <c r="GDD175" s="131"/>
      <c r="GDE175" s="131"/>
      <c r="GDF175" s="131"/>
      <c r="GDG175" s="131"/>
      <c r="GDH175" s="131"/>
      <c r="GDI175" s="131"/>
      <c r="GDJ175" s="131"/>
      <c r="GDK175" s="131"/>
      <c r="GDL175" s="131"/>
      <c r="GDM175" s="131"/>
      <c r="GMM175" s="131"/>
      <c r="GMN175" s="131"/>
      <c r="GMV175" s="131"/>
      <c r="GMW175" s="131"/>
      <c r="GMX175" s="131"/>
      <c r="GMY175" s="131"/>
      <c r="GMZ175" s="131"/>
      <c r="GNA175" s="131"/>
      <c r="GNB175" s="131"/>
      <c r="GNC175" s="131"/>
      <c r="GND175" s="131"/>
      <c r="GNE175" s="131"/>
      <c r="GNF175" s="131"/>
      <c r="GNG175" s="131"/>
      <c r="GNH175" s="131"/>
      <c r="GNI175" s="131"/>
      <c r="GWI175" s="131"/>
      <c r="GWJ175" s="131"/>
      <c r="GWR175" s="131"/>
      <c r="GWS175" s="131"/>
      <c r="GWT175" s="131"/>
      <c r="GWU175" s="131"/>
      <c r="GWV175" s="131"/>
      <c r="GWW175" s="131"/>
      <c r="GWX175" s="131"/>
      <c r="GWY175" s="131"/>
      <c r="GWZ175" s="131"/>
      <c r="GXA175" s="131"/>
      <c r="GXB175" s="131"/>
      <c r="GXC175" s="131"/>
      <c r="GXD175" s="131"/>
      <c r="GXE175" s="131"/>
      <c r="HGE175" s="131"/>
      <c r="HGF175" s="131"/>
      <c r="HGN175" s="131"/>
      <c r="HGO175" s="131"/>
      <c r="HGP175" s="131"/>
      <c r="HGQ175" s="131"/>
      <c r="HGR175" s="131"/>
      <c r="HGS175" s="131"/>
      <c r="HGT175" s="131"/>
      <c r="HGU175" s="131"/>
      <c r="HGV175" s="131"/>
      <c r="HGW175" s="131"/>
      <c r="HGX175" s="131"/>
      <c r="HGY175" s="131"/>
      <c r="HGZ175" s="131"/>
      <c r="HHA175" s="131"/>
      <c r="HQA175" s="131"/>
      <c r="HQB175" s="131"/>
      <c r="HQJ175" s="131"/>
      <c r="HQK175" s="131"/>
      <c r="HQL175" s="131"/>
      <c r="HQM175" s="131"/>
      <c r="HQN175" s="131"/>
      <c r="HQO175" s="131"/>
      <c r="HQP175" s="131"/>
      <c r="HQQ175" s="131"/>
      <c r="HQR175" s="131"/>
      <c r="HQS175" s="131"/>
      <c r="HQT175" s="131"/>
      <c r="HQU175" s="131"/>
      <c r="HQV175" s="131"/>
      <c r="HQW175" s="131"/>
      <c r="HZW175" s="131"/>
      <c r="HZX175" s="131"/>
      <c r="IAF175" s="131"/>
      <c r="IAG175" s="131"/>
      <c r="IAH175" s="131"/>
      <c r="IAI175" s="131"/>
      <c r="IAJ175" s="131"/>
      <c r="IAK175" s="131"/>
      <c r="IAL175" s="131"/>
      <c r="IAM175" s="131"/>
      <c r="IAN175" s="131"/>
      <c r="IAO175" s="131"/>
      <c r="IAP175" s="131"/>
      <c r="IAQ175" s="131"/>
      <c r="IAR175" s="131"/>
      <c r="IAS175" s="131"/>
      <c r="IJS175" s="131"/>
      <c r="IJT175" s="131"/>
      <c r="IKB175" s="131"/>
      <c r="IKC175" s="131"/>
      <c r="IKD175" s="131"/>
      <c r="IKE175" s="131"/>
      <c r="IKF175" s="131"/>
      <c r="IKG175" s="131"/>
      <c r="IKH175" s="131"/>
      <c r="IKI175" s="131"/>
      <c r="IKJ175" s="131"/>
      <c r="IKK175" s="131"/>
      <c r="IKL175" s="131"/>
      <c r="IKM175" s="131"/>
      <c r="IKN175" s="131"/>
      <c r="IKO175" s="131"/>
      <c r="ITO175" s="131"/>
      <c r="ITP175" s="131"/>
      <c r="ITX175" s="131"/>
      <c r="ITY175" s="131"/>
      <c r="ITZ175" s="131"/>
      <c r="IUA175" s="131"/>
      <c r="IUB175" s="131"/>
      <c r="IUC175" s="131"/>
      <c r="IUD175" s="131"/>
      <c r="IUE175" s="131"/>
      <c r="IUF175" s="131"/>
      <c r="IUG175" s="131"/>
      <c r="IUH175" s="131"/>
      <c r="IUI175" s="131"/>
      <c r="IUJ175" s="131"/>
      <c r="IUK175" s="131"/>
      <c r="JDK175" s="131"/>
      <c r="JDL175" s="131"/>
      <c r="JDT175" s="131"/>
      <c r="JDU175" s="131"/>
      <c r="JDV175" s="131"/>
      <c r="JDW175" s="131"/>
      <c r="JDX175" s="131"/>
      <c r="JDY175" s="131"/>
      <c r="JDZ175" s="131"/>
      <c r="JEA175" s="131"/>
      <c r="JEB175" s="131"/>
      <c r="JEC175" s="131"/>
      <c r="JED175" s="131"/>
      <c r="JEE175" s="131"/>
      <c r="JEF175" s="131"/>
      <c r="JEG175" s="131"/>
      <c r="JNG175" s="131"/>
      <c r="JNH175" s="131"/>
      <c r="JNP175" s="131"/>
      <c r="JNQ175" s="131"/>
      <c r="JNR175" s="131"/>
      <c r="JNS175" s="131"/>
      <c r="JNT175" s="131"/>
      <c r="JNU175" s="131"/>
      <c r="JNV175" s="131"/>
      <c r="JNW175" s="131"/>
      <c r="JNX175" s="131"/>
      <c r="JNY175" s="131"/>
      <c r="JNZ175" s="131"/>
      <c r="JOA175" s="131"/>
      <c r="JOB175" s="131"/>
      <c r="JOC175" s="131"/>
      <c r="JXC175" s="131"/>
      <c r="JXD175" s="131"/>
      <c r="JXL175" s="131"/>
      <c r="JXM175" s="131"/>
      <c r="JXN175" s="131"/>
      <c r="JXO175" s="131"/>
      <c r="JXP175" s="131"/>
      <c r="JXQ175" s="131"/>
      <c r="JXR175" s="131"/>
      <c r="JXS175" s="131"/>
      <c r="JXT175" s="131"/>
      <c r="JXU175" s="131"/>
      <c r="JXV175" s="131"/>
      <c r="JXW175" s="131"/>
      <c r="JXX175" s="131"/>
      <c r="JXY175" s="131"/>
      <c r="KGY175" s="131"/>
      <c r="KGZ175" s="131"/>
      <c r="KHH175" s="131"/>
      <c r="KHI175" s="131"/>
      <c r="KHJ175" s="131"/>
      <c r="KHK175" s="131"/>
      <c r="KHL175" s="131"/>
      <c r="KHM175" s="131"/>
      <c r="KHN175" s="131"/>
      <c r="KHO175" s="131"/>
      <c r="KHP175" s="131"/>
      <c r="KHQ175" s="131"/>
      <c r="KHR175" s="131"/>
      <c r="KHS175" s="131"/>
      <c r="KHT175" s="131"/>
      <c r="KHU175" s="131"/>
      <c r="KQU175" s="131"/>
      <c r="KQV175" s="131"/>
      <c r="KRD175" s="131"/>
      <c r="KRE175" s="131"/>
      <c r="KRF175" s="131"/>
      <c r="KRG175" s="131"/>
      <c r="KRH175" s="131"/>
      <c r="KRI175" s="131"/>
      <c r="KRJ175" s="131"/>
      <c r="KRK175" s="131"/>
      <c r="KRL175" s="131"/>
      <c r="KRM175" s="131"/>
      <c r="KRN175" s="131"/>
      <c r="KRO175" s="131"/>
      <c r="KRP175" s="131"/>
      <c r="KRQ175" s="131"/>
      <c r="LAQ175" s="131"/>
      <c r="LAR175" s="131"/>
      <c r="LAZ175" s="131"/>
      <c r="LBA175" s="131"/>
      <c r="LBB175" s="131"/>
      <c r="LBC175" s="131"/>
      <c r="LBD175" s="131"/>
      <c r="LBE175" s="131"/>
      <c r="LBF175" s="131"/>
      <c r="LBG175" s="131"/>
      <c r="LBH175" s="131"/>
      <c r="LBI175" s="131"/>
      <c r="LBJ175" s="131"/>
      <c r="LBK175" s="131"/>
      <c r="LBL175" s="131"/>
      <c r="LBM175" s="131"/>
      <c r="LKM175" s="131"/>
      <c r="LKN175" s="131"/>
      <c r="LKV175" s="131"/>
      <c r="LKW175" s="131"/>
      <c r="LKX175" s="131"/>
      <c r="LKY175" s="131"/>
      <c r="LKZ175" s="131"/>
      <c r="LLA175" s="131"/>
      <c r="LLB175" s="131"/>
      <c r="LLC175" s="131"/>
      <c r="LLD175" s="131"/>
      <c r="LLE175" s="131"/>
      <c r="LLF175" s="131"/>
      <c r="LLG175" s="131"/>
      <c r="LLH175" s="131"/>
      <c r="LLI175" s="131"/>
      <c r="LUI175" s="131"/>
      <c r="LUJ175" s="131"/>
      <c r="LUR175" s="131"/>
      <c r="LUS175" s="131"/>
      <c r="LUT175" s="131"/>
      <c r="LUU175" s="131"/>
      <c r="LUV175" s="131"/>
      <c r="LUW175" s="131"/>
      <c r="LUX175" s="131"/>
      <c r="LUY175" s="131"/>
      <c r="LUZ175" s="131"/>
      <c r="LVA175" s="131"/>
      <c r="LVB175" s="131"/>
      <c r="LVC175" s="131"/>
      <c r="LVD175" s="131"/>
      <c r="LVE175" s="131"/>
      <c r="MEE175" s="131"/>
      <c r="MEF175" s="131"/>
      <c r="MEN175" s="131"/>
      <c r="MEO175" s="131"/>
      <c r="MEP175" s="131"/>
      <c r="MEQ175" s="131"/>
      <c r="MER175" s="131"/>
      <c r="MES175" s="131"/>
      <c r="MET175" s="131"/>
      <c r="MEU175" s="131"/>
      <c r="MEV175" s="131"/>
      <c r="MEW175" s="131"/>
      <c r="MEX175" s="131"/>
      <c r="MEY175" s="131"/>
      <c r="MEZ175" s="131"/>
      <c r="MFA175" s="131"/>
      <c r="MOA175" s="131"/>
      <c r="MOB175" s="131"/>
      <c r="MOJ175" s="131"/>
      <c r="MOK175" s="131"/>
      <c r="MOL175" s="131"/>
      <c r="MOM175" s="131"/>
      <c r="MON175" s="131"/>
      <c r="MOO175" s="131"/>
      <c r="MOP175" s="131"/>
      <c r="MOQ175" s="131"/>
      <c r="MOR175" s="131"/>
      <c r="MOS175" s="131"/>
      <c r="MOT175" s="131"/>
      <c r="MOU175" s="131"/>
      <c r="MOV175" s="131"/>
      <c r="MOW175" s="131"/>
      <c r="MXW175" s="131"/>
      <c r="MXX175" s="131"/>
      <c r="MYF175" s="131"/>
      <c r="MYG175" s="131"/>
      <c r="MYH175" s="131"/>
      <c r="MYI175" s="131"/>
      <c r="MYJ175" s="131"/>
      <c r="MYK175" s="131"/>
      <c r="MYL175" s="131"/>
      <c r="MYM175" s="131"/>
      <c r="MYN175" s="131"/>
      <c r="MYO175" s="131"/>
      <c r="MYP175" s="131"/>
      <c r="MYQ175" s="131"/>
      <c r="MYR175" s="131"/>
      <c r="MYS175" s="131"/>
      <c r="NHS175" s="131"/>
      <c r="NHT175" s="131"/>
      <c r="NIB175" s="131"/>
      <c r="NIC175" s="131"/>
      <c r="NID175" s="131"/>
      <c r="NIE175" s="131"/>
      <c r="NIF175" s="131"/>
      <c r="NIG175" s="131"/>
      <c r="NIH175" s="131"/>
      <c r="NII175" s="131"/>
      <c r="NIJ175" s="131"/>
      <c r="NIK175" s="131"/>
      <c r="NIL175" s="131"/>
      <c r="NIM175" s="131"/>
      <c r="NIN175" s="131"/>
      <c r="NIO175" s="131"/>
      <c r="NRO175" s="131"/>
      <c r="NRP175" s="131"/>
      <c r="NRX175" s="131"/>
      <c r="NRY175" s="131"/>
      <c r="NRZ175" s="131"/>
      <c r="NSA175" s="131"/>
      <c r="NSB175" s="131"/>
      <c r="NSC175" s="131"/>
      <c r="NSD175" s="131"/>
      <c r="NSE175" s="131"/>
      <c r="NSF175" s="131"/>
      <c r="NSG175" s="131"/>
      <c r="NSH175" s="131"/>
      <c r="NSI175" s="131"/>
      <c r="NSJ175" s="131"/>
      <c r="NSK175" s="131"/>
      <c r="OBK175" s="131"/>
      <c r="OBL175" s="131"/>
      <c r="OBT175" s="131"/>
      <c r="OBU175" s="131"/>
      <c r="OBV175" s="131"/>
      <c r="OBW175" s="131"/>
      <c r="OBX175" s="131"/>
      <c r="OBY175" s="131"/>
      <c r="OBZ175" s="131"/>
      <c r="OCA175" s="131"/>
      <c r="OCB175" s="131"/>
      <c r="OCC175" s="131"/>
      <c r="OCD175" s="131"/>
      <c r="OCE175" s="131"/>
      <c r="OCF175" s="131"/>
      <c r="OCG175" s="131"/>
      <c r="OLG175" s="131"/>
      <c r="OLH175" s="131"/>
      <c r="OLP175" s="131"/>
      <c r="OLQ175" s="131"/>
      <c r="OLR175" s="131"/>
      <c r="OLS175" s="131"/>
      <c r="OLT175" s="131"/>
      <c r="OLU175" s="131"/>
      <c r="OLV175" s="131"/>
      <c r="OLW175" s="131"/>
      <c r="OLX175" s="131"/>
      <c r="OLY175" s="131"/>
      <c r="OLZ175" s="131"/>
      <c r="OMA175" s="131"/>
      <c r="OMB175" s="131"/>
      <c r="OMC175" s="131"/>
      <c r="OVC175" s="131"/>
      <c r="OVD175" s="131"/>
      <c r="OVL175" s="131"/>
      <c r="OVM175" s="131"/>
      <c r="OVN175" s="131"/>
      <c r="OVO175" s="131"/>
      <c r="OVP175" s="131"/>
      <c r="OVQ175" s="131"/>
      <c r="OVR175" s="131"/>
      <c r="OVS175" s="131"/>
      <c r="OVT175" s="131"/>
      <c r="OVU175" s="131"/>
      <c r="OVV175" s="131"/>
      <c r="OVW175" s="131"/>
      <c r="OVX175" s="131"/>
      <c r="OVY175" s="131"/>
      <c r="PEY175" s="131"/>
      <c r="PEZ175" s="131"/>
      <c r="PFH175" s="131"/>
      <c r="PFI175" s="131"/>
      <c r="PFJ175" s="131"/>
      <c r="PFK175" s="131"/>
      <c r="PFL175" s="131"/>
      <c r="PFM175" s="131"/>
      <c r="PFN175" s="131"/>
      <c r="PFO175" s="131"/>
      <c r="PFP175" s="131"/>
      <c r="PFQ175" s="131"/>
      <c r="PFR175" s="131"/>
      <c r="PFS175" s="131"/>
      <c r="PFT175" s="131"/>
      <c r="PFU175" s="131"/>
      <c r="POU175" s="131"/>
      <c r="POV175" s="131"/>
      <c r="PPD175" s="131"/>
      <c r="PPE175" s="131"/>
      <c r="PPF175" s="131"/>
      <c r="PPG175" s="131"/>
      <c r="PPH175" s="131"/>
      <c r="PPI175" s="131"/>
      <c r="PPJ175" s="131"/>
      <c r="PPK175" s="131"/>
      <c r="PPL175" s="131"/>
      <c r="PPM175" s="131"/>
      <c r="PPN175" s="131"/>
      <c r="PPO175" s="131"/>
      <c r="PPP175" s="131"/>
      <c r="PPQ175" s="131"/>
      <c r="PYQ175" s="131"/>
      <c r="PYR175" s="131"/>
      <c r="PYZ175" s="131"/>
      <c r="PZA175" s="131"/>
      <c r="PZB175" s="131"/>
      <c r="PZC175" s="131"/>
      <c r="PZD175" s="131"/>
      <c r="PZE175" s="131"/>
      <c r="PZF175" s="131"/>
      <c r="PZG175" s="131"/>
      <c r="PZH175" s="131"/>
      <c r="PZI175" s="131"/>
      <c r="PZJ175" s="131"/>
      <c r="PZK175" s="131"/>
      <c r="PZL175" s="131"/>
      <c r="PZM175" s="131"/>
      <c r="QIM175" s="131"/>
      <c r="QIN175" s="131"/>
      <c r="QIV175" s="131"/>
      <c r="QIW175" s="131"/>
      <c r="QIX175" s="131"/>
      <c r="QIY175" s="131"/>
      <c r="QIZ175" s="131"/>
      <c r="QJA175" s="131"/>
      <c r="QJB175" s="131"/>
      <c r="QJC175" s="131"/>
      <c r="QJD175" s="131"/>
      <c r="QJE175" s="131"/>
      <c r="QJF175" s="131"/>
      <c r="QJG175" s="131"/>
      <c r="QJH175" s="131"/>
      <c r="QJI175" s="131"/>
      <c r="QSI175" s="131"/>
      <c r="QSJ175" s="131"/>
      <c r="QSR175" s="131"/>
      <c r="QSS175" s="131"/>
      <c r="QST175" s="131"/>
      <c r="QSU175" s="131"/>
      <c r="QSV175" s="131"/>
      <c r="QSW175" s="131"/>
      <c r="QSX175" s="131"/>
      <c r="QSY175" s="131"/>
      <c r="QSZ175" s="131"/>
      <c r="QTA175" s="131"/>
      <c r="QTB175" s="131"/>
      <c r="QTC175" s="131"/>
      <c r="QTD175" s="131"/>
      <c r="QTE175" s="131"/>
      <c r="RCE175" s="131"/>
      <c r="RCF175" s="131"/>
      <c r="RCN175" s="131"/>
      <c r="RCO175" s="131"/>
      <c r="RCP175" s="131"/>
      <c r="RCQ175" s="131"/>
      <c r="RCR175" s="131"/>
      <c r="RCS175" s="131"/>
      <c r="RCT175" s="131"/>
      <c r="RCU175" s="131"/>
      <c r="RCV175" s="131"/>
      <c r="RCW175" s="131"/>
      <c r="RCX175" s="131"/>
      <c r="RCY175" s="131"/>
      <c r="RCZ175" s="131"/>
      <c r="RDA175" s="131"/>
      <c r="RMA175" s="131"/>
      <c r="RMB175" s="131"/>
      <c r="RMJ175" s="131"/>
      <c r="RMK175" s="131"/>
      <c r="RML175" s="131"/>
      <c r="RMM175" s="131"/>
      <c r="RMN175" s="131"/>
      <c r="RMO175" s="131"/>
      <c r="RMP175" s="131"/>
      <c r="RMQ175" s="131"/>
      <c r="RMR175" s="131"/>
      <c r="RMS175" s="131"/>
      <c r="RMT175" s="131"/>
      <c r="RMU175" s="131"/>
      <c r="RMV175" s="131"/>
      <c r="RMW175" s="131"/>
      <c r="RVW175" s="131"/>
      <c r="RVX175" s="131"/>
      <c r="RWF175" s="131"/>
      <c r="RWG175" s="131"/>
      <c r="RWH175" s="131"/>
      <c r="RWI175" s="131"/>
      <c r="RWJ175" s="131"/>
      <c r="RWK175" s="131"/>
      <c r="RWL175" s="131"/>
      <c r="RWM175" s="131"/>
      <c r="RWN175" s="131"/>
      <c r="RWO175" s="131"/>
      <c r="RWP175" s="131"/>
      <c r="RWQ175" s="131"/>
      <c r="RWR175" s="131"/>
      <c r="RWS175" s="131"/>
      <c r="SFS175" s="131"/>
      <c r="SFT175" s="131"/>
      <c r="SGB175" s="131"/>
      <c r="SGC175" s="131"/>
      <c r="SGD175" s="131"/>
      <c r="SGE175" s="131"/>
      <c r="SGF175" s="131"/>
      <c r="SGG175" s="131"/>
      <c r="SGH175" s="131"/>
      <c r="SGI175" s="131"/>
      <c r="SGJ175" s="131"/>
      <c r="SGK175" s="131"/>
      <c r="SGL175" s="131"/>
      <c r="SGM175" s="131"/>
      <c r="SGN175" s="131"/>
      <c r="SGO175" s="131"/>
      <c r="SPO175" s="131"/>
      <c r="SPP175" s="131"/>
      <c r="SPX175" s="131"/>
      <c r="SPY175" s="131"/>
      <c r="SPZ175" s="131"/>
      <c r="SQA175" s="131"/>
      <c r="SQB175" s="131"/>
      <c r="SQC175" s="131"/>
      <c r="SQD175" s="131"/>
      <c r="SQE175" s="131"/>
      <c r="SQF175" s="131"/>
      <c r="SQG175" s="131"/>
      <c r="SQH175" s="131"/>
      <c r="SQI175" s="131"/>
      <c r="SQJ175" s="131"/>
      <c r="SQK175" s="131"/>
      <c r="SZK175" s="131"/>
      <c r="SZL175" s="131"/>
      <c r="SZT175" s="131"/>
      <c r="SZU175" s="131"/>
      <c r="SZV175" s="131"/>
      <c r="SZW175" s="131"/>
      <c r="SZX175" s="131"/>
      <c r="SZY175" s="131"/>
      <c r="SZZ175" s="131"/>
      <c r="TAA175" s="131"/>
      <c r="TAB175" s="131"/>
      <c r="TAC175" s="131"/>
      <c r="TAD175" s="131"/>
      <c r="TAE175" s="131"/>
      <c r="TAF175" s="131"/>
      <c r="TAG175" s="131"/>
      <c r="TJG175" s="131"/>
      <c r="TJH175" s="131"/>
      <c r="TJP175" s="131"/>
      <c r="TJQ175" s="131"/>
      <c r="TJR175" s="131"/>
      <c r="TJS175" s="131"/>
      <c r="TJT175" s="131"/>
      <c r="TJU175" s="131"/>
      <c r="TJV175" s="131"/>
      <c r="TJW175" s="131"/>
      <c r="TJX175" s="131"/>
      <c r="TJY175" s="131"/>
      <c r="TJZ175" s="131"/>
      <c r="TKA175" s="131"/>
      <c r="TKB175" s="131"/>
      <c r="TKC175" s="131"/>
      <c r="TTC175" s="131"/>
      <c r="TTD175" s="131"/>
      <c r="TTL175" s="131"/>
      <c r="TTM175" s="131"/>
      <c r="TTN175" s="131"/>
      <c r="TTO175" s="131"/>
      <c r="TTP175" s="131"/>
      <c r="TTQ175" s="131"/>
      <c r="TTR175" s="131"/>
      <c r="TTS175" s="131"/>
      <c r="TTT175" s="131"/>
      <c r="TTU175" s="131"/>
      <c r="TTV175" s="131"/>
      <c r="TTW175" s="131"/>
      <c r="TTX175" s="131"/>
      <c r="TTY175" s="131"/>
      <c r="UCY175" s="131"/>
      <c r="UCZ175" s="131"/>
      <c r="UDH175" s="131"/>
      <c r="UDI175" s="131"/>
      <c r="UDJ175" s="131"/>
      <c r="UDK175" s="131"/>
      <c r="UDL175" s="131"/>
      <c r="UDM175" s="131"/>
      <c r="UDN175" s="131"/>
      <c r="UDO175" s="131"/>
      <c r="UDP175" s="131"/>
      <c r="UDQ175" s="131"/>
      <c r="UDR175" s="131"/>
      <c r="UDS175" s="131"/>
      <c r="UDT175" s="131"/>
      <c r="UDU175" s="131"/>
      <c r="UMU175" s="131"/>
      <c r="UMV175" s="131"/>
      <c r="UND175" s="131"/>
      <c r="UNE175" s="131"/>
      <c r="UNF175" s="131"/>
      <c r="UNG175" s="131"/>
      <c r="UNH175" s="131"/>
      <c r="UNI175" s="131"/>
      <c r="UNJ175" s="131"/>
      <c r="UNK175" s="131"/>
      <c r="UNL175" s="131"/>
      <c r="UNM175" s="131"/>
      <c r="UNN175" s="131"/>
      <c r="UNO175" s="131"/>
      <c r="UNP175" s="131"/>
      <c r="UNQ175" s="131"/>
      <c r="UWQ175" s="131"/>
      <c r="UWR175" s="131"/>
      <c r="UWZ175" s="131"/>
      <c r="UXA175" s="131"/>
      <c r="UXB175" s="131"/>
      <c r="UXC175" s="131"/>
      <c r="UXD175" s="131"/>
      <c r="UXE175" s="131"/>
      <c r="UXF175" s="131"/>
      <c r="UXG175" s="131"/>
      <c r="UXH175" s="131"/>
      <c r="UXI175" s="131"/>
      <c r="UXJ175" s="131"/>
      <c r="UXK175" s="131"/>
      <c r="UXL175" s="131"/>
      <c r="UXM175" s="131"/>
      <c r="VGM175" s="131"/>
      <c r="VGN175" s="131"/>
      <c r="VGV175" s="131"/>
      <c r="VGW175" s="131"/>
      <c r="VGX175" s="131"/>
      <c r="VGY175" s="131"/>
      <c r="VGZ175" s="131"/>
      <c r="VHA175" s="131"/>
      <c r="VHB175" s="131"/>
      <c r="VHC175" s="131"/>
      <c r="VHD175" s="131"/>
      <c r="VHE175" s="131"/>
      <c r="VHF175" s="131"/>
      <c r="VHG175" s="131"/>
      <c r="VHH175" s="131"/>
      <c r="VHI175" s="131"/>
      <c r="VQI175" s="131"/>
      <c r="VQJ175" s="131"/>
      <c r="VQR175" s="131"/>
      <c r="VQS175" s="131"/>
      <c r="VQT175" s="131"/>
      <c r="VQU175" s="131"/>
      <c r="VQV175" s="131"/>
      <c r="VQW175" s="131"/>
      <c r="VQX175" s="131"/>
      <c r="VQY175" s="131"/>
      <c r="VQZ175" s="131"/>
      <c r="VRA175" s="131"/>
      <c r="VRB175" s="131"/>
      <c r="VRC175" s="131"/>
      <c r="VRD175" s="131"/>
      <c r="VRE175" s="131"/>
      <c r="WAE175" s="131"/>
      <c r="WAF175" s="131"/>
      <c r="WAN175" s="131"/>
      <c r="WAO175" s="131"/>
      <c r="WAP175" s="131"/>
      <c r="WAQ175" s="131"/>
      <c r="WAR175" s="131"/>
      <c r="WAS175" s="131"/>
      <c r="WAT175" s="131"/>
      <c r="WAU175" s="131"/>
      <c r="WAV175" s="131"/>
      <c r="WAW175" s="131"/>
      <c r="WAX175" s="131"/>
      <c r="WAY175" s="131"/>
      <c r="WAZ175" s="131"/>
      <c r="WBA175" s="131"/>
      <c r="WKA175" s="131"/>
      <c r="WKB175" s="131"/>
      <c r="WKJ175" s="131"/>
      <c r="WKK175" s="131"/>
      <c r="WKL175" s="131"/>
      <c r="WKM175" s="131"/>
      <c r="WKN175" s="131"/>
      <c r="WKO175" s="131"/>
      <c r="WKP175" s="131"/>
      <c r="WKQ175" s="131"/>
      <c r="WKR175" s="131"/>
      <c r="WKS175" s="131"/>
      <c r="WKT175" s="131"/>
      <c r="WKU175" s="131"/>
      <c r="WKV175" s="131"/>
      <c r="WKW175" s="131"/>
      <c r="WTW175" s="131"/>
      <c r="WTX175" s="131"/>
      <c r="WUF175" s="131"/>
      <c r="WUG175" s="131"/>
      <c r="WUH175" s="131"/>
      <c r="WUI175" s="131"/>
      <c r="WUJ175" s="131"/>
      <c r="WUK175" s="131"/>
      <c r="WUL175" s="131"/>
      <c r="WUM175" s="131"/>
      <c r="WUN175" s="131"/>
      <c r="WUO175" s="131"/>
      <c r="WUP175" s="131"/>
      <c r="WUQ175" s="131"/>
      <c r="WUR175" s="131"/>
      <c r="WUS175" s="131"/>
    </row>
    <row r="176" spans="1:1009 1243:2033 2267:3057 3291:4081 4315:5105 5339:6129 6363:7153 7387:8177 8411:9201 9435:10225 10459:11249 11483:12273 12507:13297 13531:14321 14555:15345 15579:16113" s="271" customFormat="1" ht="47.25" outlineLevel="1">
      <c r="A176" s="240"/>
      <c r="B176" s="273" t="s">
        <v>428</v>
      </c>
      <c r="C176" s="270"/>
      <c r="D176" s="258">
        <v>225.3</v>
      </c>
      <c r="E176" s="257">
        <v>225.3</v>
      </c>
      <c r="F176" s="258">
        <v>0</v>
      </c>
      <c r="G176" s="245">
        <v>0</v>
      </c>
      <c r="H176" s="229">
        <f t="shared" si="7"/>
        <v>0</v>
      </c>
      <c r="I176" s="247"/>
      <c r="J176" s="298"/>
      <c r="K176" s="298"/>
      <c r="L176" s="298"/>
      <c r="M176" s="270"/>
      <c r="HK176" s="131"/>
      <c r="HL176" s="131"/>
      <c r="HT176" s="131"/>
      <c r="HU176" s="131"/>
      <c r="HV176" s="131"/>
      <c r="HW176" s="131"/>
      <c r="HX176" s="131"/>
      <c r="HY176" s="131"/>
      <c r="HZ176" s="131"/>
      <c r="IA176" s="131"/>
      <c r="IB176" s="131"/>
      <c r="IC176" s="131"/>
      <c r="ID176" s="131"/>
      <c r="IE176" s="131"/>
      <c r="IF176" s="131"/>
      <c r="IG176" s="131"/>
      <c r="RG176" s="131"/>
      <c r="RH176" s="131"/>
      <c r="RP176" s="131"/>
      <c r="RQ176" s="131"/>
      <c r="RR176" s="131"/>
      <c r="RS176" s="131"/>
      <c r="RT176" s="131"/>
      <c r="RU176" s="131"/>
      <c r="RV176" s="131"/>
      <c r="RW176" s="131"/>
      <c r="RX176" s="131"/>
      <c r="RY176" s="131"/>
      <c r="RZ176" s="131"/>
      <c r="SA176" s="131"/>
      <c r="SB176" s="131"/>
      <c r="SC176" s="131"/>
      <c r="ABC176" s="131"/>
      <c r="ABD176" s="131"/>
      <c r="ABL176" s="131"/>
      <c r="ABM176" s="131"/>
      <c r="ABN176" s="131"/>
      <c r="ABO176" s="131"/>
      <c r="ABP176" s="131"/>
      <c r="ABQ176" s="131"/>
      <c r="ABR176" s="131"/>
      <c r="ABS176" s="131"/>
      <c r="ABT176" s="131"/>
      <c r="ABU176" s="131"/>
      <c r="ABV176" s="131"/>
      <c r="ABW176" s="131"/>
      <c r="ABX176" s="131"/>
      <c r="ABY176" s="131"/>
      <c r="AKY176" s="131"/>
      <c r="AKZ176" s="131"/>
      <c r="ALH176" s="131"/>
      <c r="ALI176" s="131"/>
      <c r="ALJ176" s="131"/>
      <c r="ALK176" s="131"/>
      <c r="ALL176" s="131"/>
      <c r="ALM176" s="131"/>
      <c r="ALN176" s="131"/>
      <c r="ALO176" s="131"/>
      <c r="ALP176" s="131"/>
      <c r="ALQ176" s="131"/>
      <c r="ALR176" s="131"/>
      <c r="ALS176" s="131"/>
      <c r="ALT176" s="131"/>
      <c r="ALU176" s="131"/>
      <c r="AUU176" s="131"/>
      <c r="AUV176" s="131"/>
      <c r="AVD176" s="131"/>
      <c r="AVE176" s="131"/>
      <c r="AVF176" s="131"/>
      <c r="AVG176" s="131"/>
      <c r="AVH176" s="131"/>
      <c r="AVI176" s="131"/>
      <c r="AVJ176" s="131"/>
      <c r="AVK176" s="131"/>
      <c r="AVL176" s="131"/>
      <c r="AVM176" s="131"/>
      <c r="AVN176" s="131"/>
      <c r="AVO176" s="131"/>
      <c r="AVP176" s="131"/>
      <c r="AVQ176" s="131"/>
      <c r="BEQ176" s="131"/>
      <c r="BER176" s="131"/>
      <c r="BEZ176" s="131"/>
      <c r="BFA176" s="131"/>
      <c r="BFB176" s="131"/>
      <c r="BFC176" s="131"/>
      <c r="BFD176" s="131"/>
      <c r="BFE176" s="131"/>
      <c r="BFF176" s="131"/>
      <c r="BFG176" s="131"/>
      <c r="BFH176" s="131"/>
      <c r="BFI176" s="131"/>
      <c r="BFJ176" s="131"/>
      <c r="BFK176" s="131"/>
      <c r="BFL176" s="131"/>
      <c r="BFM176" s="131"/>
      <c r="BOM176" s="131"/>
      <c r="BON176" s="131"/>
      <c r="BOV176" s="131"/>
      <c r="BOW176" s="131"/>
      <c r="BOX176" s="131"/>
      <c r="BOY176" s="131"/>
      <c r="BOZ176" s="131"/>
      <c r="BPA176" s="131"/>
      <c r="BPB176" s="131"/>
      <c r="BPC176" s="131"/>
      <c r="BPD176" s="131"/>
      <c r="BPE176" s="131"/>
      <c r="BPF176" s="131"/>
      <c r="BPG176" s="131"/>
      <c r="BPH176" s="131"/>
      <c r="BPI176" s="131"/>
      <c r="BYI176" s="131"/>
      <c r="BYJ176" s="131"/>
      <c r="BYR176" s="131"/>
      <c r="BYS176" s="131"/>
      <c r="BYT176" s="131"/>
      <c r="BYU176" s="131"/>
      <c r="BYV176" s="131"/>
      <c r="BYW176" s="131"/>
      <c r="BYX176" s="131"/>
      <c r="BYY176" s="131"/>
      <c r="BYZ176" s="131"/>
      <c r="BZA176" s="131"/>
      <c r="BZB176" s="131"/>
      <c r="BZC176" s="131"/>
      <c r="BZD176" s="131"/>
      <c r="BZE176" s="131"/>
      <c r="CIE176" s="131"/>
      <c r="CIF176" s="131"/>
      <c r="CIN176" s="131"/>
      <c r="CIO176" s="131"/>
      <c r="CIP176" s="131"/>
      <c r="CIQ176" s="131"/>
      <c r="CIR176" s="131"/>
      <c r="CIS176" s="131"/>
      <c r="CIT176" s="131"/>
      <c r="CIU176" s="131"/>
      <c r="CIV176" s="131"/>
      <c r="CIW176" s="131"/>
      <c r="CIX176" s="131"/>
      <c r="CIY176" s="131"/>
      <c r="CIZ176" s="131"/>
      <c r="CJA176" s="131"/>
      <c r="CSA176" s="131"/>
      <c r="CSB176" s="131"/>
      <c r="CSJ176" s="131"/>
      <c r="CSK176" s="131"/>
      <c r="CSL176" s="131"/>
      <c r="CSM176" s="131"/>
      <c r="CSN176" s="131"/>
      <c r="CSO176" s="131"/>
      <c r="CSP176" s="131"/>
      <c r="CSQ176" s="131"/>
      <c r="CSR176" s="131"/>
      <c r="CSS176" s="131"/>
      <c r="CST176" s="131"/>
      <c r="CSU176" s="131"/>
      <c r="CSV176" s="131"/>
      <c r="CSW176" s="131"/>
      <c r="DBW176" s="131"/>
      <c r="DBX176" s="131"/>
      <c r="DCF176" s="131"/>
      <c r="DCG176" s="131"/>
      <c r="DCH176" s="131"/>
      <c r="DCI176" s="131"/>
      <c r="DCJ176" s="131"/>
      <c r="DCK176" s="131"/>
      <c r="DCL176" s="131"/>
      <c r="DCM176" s="131"/>
      <c r="DCN176" s="131"/>
      <c r="DCO176" s="131"/>
      <c r="DCP176" s="131"/>
      <c r="DCQ176" s="131"/>
      <c r="DCR176" s="131"/>
      <c r="DCS176" s="131"/>
      <c r="DLS176" s="131"/>
      <c r="DLT176" s="131"/>
      <c r="DMB176" s="131"/>
      <c r="DMC176" s="131"/>
      <c r="DMD176" s="131"/>
      <c r="DME176" s="131"/>
      <c r="DMF176" s="131"/>
      <c r="DMG176" s="131"/>
      <c r="DMH176" s="131"/>
      <c r="DMI176" s="131"/>
      <c r="DMJ176" s="131"/>
      <c r="DMK176" s="131"/>
      <c r="DML176" s="131"/>
      <c r="DMM176" s="131"/>
      <c r="DMN176" s="131"/>
      <c r="DMO176" s="131"/>
      <c r="DVO176" s="131"/>
      <c r="DVP176" s="131"/>
      <c r="DVX176" s="131"/>
      <c r="DVY176" s="131"/>
      <c r="DVZ176" s="131"/>
      <c r="DWA176" s="131"/>
      <c r="DWB176" s="131"/>
      <c r="DWC176" s="131"/>
      <c r="DWD176" s="131"/>
      <c r="DWE176" s="131"/>
      <c r="DWF176" s="131"/>
      <c r="DWG176" s="131"/>
      <c r="DWH176" s="131"/>
      <c r="DWI176" s="131"/>
      <c r="DWJ176" s="131"/>
      <c r="DWK176" s="131"/>
      <c r="EFK176" s="131"/>
      <c r="EFL176" s="131"/>
      <c r="EFT176" s="131"/>
      <c r="EFU176" s="131"/>
      <c r="EFV176" s="131"/>
      <c r="EFW176" s="131"/>
      <c r="EFX176" s="131"/>
      <c r="EFY176" s="131"/>
      <c r="EFZ176" s="131"/>
      <c r="EGA176" s="131"/>
      <c r="EGB176" s="131"/>
      <c r="EGC176" s="131"/>
      <c r="EGD176" s="131"/>
      <c r="EGE176" s="131"/>
      <c r="EGF176" s="131"/>
      <c r="EGG176" s="131"/>
      <c r="EPG176" s="131"/>
      <c r="EPH176" s="131"/>
      <c r="EPP176" s="131"/>
      <c r="EPQ176" s="131"/>
      <c r="EPR176" s="131"/>
      <c r="EPS176" s="131"/>
      <c r="EPT176" s="131"/>
      <c r="EPU176" s="131"/>
      <c r="EPV176" s="131"/>
      <c r="EPW176" s="131"/>
      <c r="EPX176" s="131"/>
      <c r="EPY176" s="131"/>
      <c r="EPZ176" s="131"/>
      <c r="EQA176" s="131"/>
      <c r="EQB176" s="131"/>
      <c r="EQC176" s="131"/>
      <c r="EZC176" s="131"/>
      <c r="EZD176" s="131"/>
      <c r="EZL176" s="131"/>
      <c r="EZM176" s="131"/>
      <c r="EZN176" s="131"/>
      <c r="EZO176" s="131"/>
      <c r="EZP176" s="131"/>
      <c r="EZQ176" s="131"/>
      <c r="EZR176" s="131"/>
      <c r="EZS176" s="131"/>
      <c r="EZT176" s="131"/>
      <c r="EZU176" s="131"/>
      <c r="EZV176" s="131"/>
      <c r="EZW176" s="131"/>
      <c r="EZX176" s="131"/>
      <c r="EZY176" s="131"/>
      <c r="FIY176" s="131"/>
      <c r="FIZ176" s="131"/>
      <c r="FJH176" s="131"/>
      <c r="FJI176" s="131"/>
      <c r="FJJ176" s="131"/>
      <c r="FJK176" s="131"/>
      <c r="FJL176" s="131"/>
      <c r="FJM176" s="131"/>
      <c r="FJN176" s="131"/>
      <c r="FJO176" s="131"/>
      <c r="FJP176" s="131"/>
      <c r="FJQ176" s="131"/>
      <c r="FJR176" s="131"/>
      <c r="FJS176" s="131"/>
      <c r="FJT176" s="131"/>
      <c r="FJU176" s="131"/>
      <c r="FSU176" s="131"/>
      <c r="FSV176" s="131"/>
      <c r="FTD176" s="131"/>
      <c r="FTE176" s="131"/>
      <c r="FTF176" s="131"/>
      <c r="FTG176" s="131"/>
      <c r="FTH176" s="131"/>
      <c r="FTI176" s="131"/>
      <c r="FTJ176" s="131"/>
      <c r="FTK176" s="131"/>
      <c r="FTL176" s="131"/>
      <c r="FTM176" s="131"/>
      <c r="FTN176" s="131"/>
      <c r="FTO176" s="131"/>
      <c r="FTP176" s="131"/>
      <c r="FTQ176" s="131"/>
      <c r="GCQ176" s="131"/>
      <c r="GCR176" s="131"/>
      <c r="GCZ176" s="131"/>
      <c r="GDA176" s="131"/>
      <c r="GDB176" s="131"/>
      <c r="GDC176" s="131"/>
      <c r="GDD176" s="131"/>
      <c r="GDE176" s="131"/>
      <c r="GDF176" s="131"/>
      <c r="GDG176" s="131"/>
      <c r="GDH176" s="131"/>
      <c r="GDI176" s="131"/>
      <c r="GDJ176" s="131"/>
      <c r="GDK176" s="131"/>
      <c r="GDL176" s="131"/>
      <c r="GDM176" s="131"/>
      <c r="GMM176" s="131"/>
      <c r="GMN176" s="131"/>
      <c r="GMV176" s="131"/>
      <c r="GMW176" s="131"/>
      <c r="GMX176" s="131"/>
      <c r="GMY176" s="131"/>
      <c r="GMZ176" s="131"/>
      <c r="GNA176" s="131"/>
      <c r="GNB176" s="131"/>
      <c r="GNC176" s="131"/>
      <c r="GND176" s="131"/>
      <c r="GNE176" s="131"/>
      <c r="GNF176" s="131"/>
      <c r="GNG176" s="131"/>
      <c r="GNH176" s="131"/>
      <c r="GNI176" s="131"/>
      <c r="GWI176" s="131"/>
      <c r="GWJ176" s="131"/>
      <c r="GWR176" s="131"/>
      <c r="GWS176" s="131"/>
      <c r="GWT176" s="131"/>
      <c r="GWU176" s="131"/>
      <c r="GWV176" s="131"/>
      <c r="GWW176" s="131"/>
      <c r="GWX176" s="131"/>
      <c r="GWY176" s="131"/>
      <c r="GWZ176" s="131"/>
      <c r="GXA176" s="131"/>
      <c r="GXB176" s="131"/>
      <c r="GXC176" s="131"/>
      <c r="GXD176" s="131"/>
      <c r="GXE176" s="131"/>
      <c r="HGE176" s="131"/>
      <c r="HGF176" s="131"/>
      <c r="HGN176" s="131"/>
      <c r="HGO176" s="131"/>
      <c r="HGP176" s="131"/>
      <c r="HGQ176" s="131"/>
      <c r="HGR176" s="131"/>
      <c r="HGS176" s="131"/>
      <c r="HGT176" s="131"/>
      <c r="HGU176" s="131"/>
      <c r="HGV176" s="131"/>
      <c r="HGW176" s="131"/>
      <c r="HGX176" s="131"/>
      <c r="HGY176" s="131"/>
      <c r="HGZ176" s="131"/>
      <c r="HHA176" s="131"/>
      <c r="HQA176" s="131"/>
      <c r="HQB176" s="131"/>
      <c r="HQJ176" s="131"/>
      <c r="HQK176" s="131"/>
      <c r="HQL176" s="131"/>
      <c r="HQM176" s="131"/>
      <c r="HQN176" s="131"/>
      <c r="HQO176" s="131"/>
      <c r="HQP176" s="131"/>
      <c r="HQQ176" s="131"/>
      <c r="HQR176" s="131"/>
      <c r="HQS176" s="131"/>
      <c r="HQT176" s="131"/>
      <c r="HQU176" s="131"/>
      <c r="HQV176" s="131"/>
      <c r="HQW176" s="131"/>
      <c r="HZW176" s="131"/>
      <c r="HZX176" s="131"/>
      <c r="IAF176" s="131"/>
      <c r="IAG176" s="131"/>
      <c r="IAH176" s="131"/>
      <c r="IAI176" s="131"/>
      <c r="IAJ176" s="131"/>
      <c r="IAK176" s="131"/>
      <c r="IAL176" s="131"/>
      <c r="IAM176" s="131"/>
      <c r="IAN176" s="131"/>
      <c r="IAO176" s="131"/>
      <c r="IAP176" s="131"/>
      <c r="IAQ176" s="131"/>
      <c r="IAR176" s="131"/>
      <c r="IAS176" s="131"/>
      <c r="IJS176" s="131"/>
      <c r="IJT176" s="131"/>
      <c r="IKB176" s="131"/>
      <c r="IKC176" s="131"/>
      <c r="IKD176" s="131"/>
      <c r="IKE176" s="131"/>
      <c r="IKF176" s="131"/>
      <c r="IKG176" s="131"/>
      <c r="IKH176" s="131"/>
      <c r="IKI176" s="131"/>
      <c r="IKJ176" s="131"/>
      <c r="IKK176" s="131"/>
      <c r="IKL176" s="131"/>
      <c r="IKM176" s="131"/>
      <c r="IKN176" s="131"/>
      <c r="IKO176" s="131"/>
      <c r="ITO176" s="131"/>
      <c r="ITP176" s="131"/>
      <c r="ITX176" s="131"/>
      <c r="ITY176" s="131"/>
      <c r="ITZ176" s="131"/>
      <c r="IUA176" s="131"/>
      <c r="IUB176" s="131"/>
      <c r="IUC176" s="131"/>
      <c r="IUD176" s="131"/>
      <c r="IUE176" s="131"/>
      <c r="IUF176" s="131"/>
      <c r="IUG176" s="131"/>
      <c r="IUH176" s="131"/>
      <c r="IUI176" s="131"/>
      <c r="IUJ176" s="131"/>
      <c r="IUK176" s="131"/>
      <c r="JDK176" s="131"/>
      <c r="JDL176" s="131"/>
      <c r="JDT176" s="131"/>
      <c r="JDU176" s="131"/>
      <c r="JDV176" s="131"/>
      <c r="JDW176" s="131"/>
      <c r="JDX176" s="131"/>
      <c r="JDY176" s="131"/>
      <c r="JDZ176" s="131"/>
      <c r="JEA176" s="131"/>
      <c r="JEB176" s="131"/>
      <c r="JEC176" s="131"/>
      <c r="JED176" s="131"/>
      <c r="JEE176" s="131"/>
      <c r="JEF176" s="131"/>
      <c r="JEG176" s="131"/>
      <c r="JNG176" s="131"/>
      <c r="JNH176" s="131"/>
      <c r="JNP176" s="131"/>
      <c r="JNQ176" s="131"/>
      <c r="JNR176" s="131"/>
      <c r="JNS176" s="131"/>
      <c r="JNT176" s="131"/>
      <c r="JNU176" s="131"/>
      <c r="JNV176" s="131"/>
      <c r="JNW176" s="131"/>
      <c r="JNX176" s="131"/>
      <c r="JNY176" s="131"/>
      <c r="JNZ176" s="131"/>
      <c r="JOA176" s="131"/>
      <c r="JOB176" s="131"/>
      <c r="JOC176" s="131"/>
      <c r="JXC176" s="131"/>
      <c r="JXD176" s="131"/>
      <c r="JXL176" s="131"/>
      <c r="JXM176" s="131"/>
      <c r="JXN176" s="131"/>
      <c r="JXO176" s="131"/>
      <c r="JXP176" s="131"/>
      <c r="JXQ176" s="131"/>
      <c r="JXR176" s="131"/>
      <c r="JXS176" s="131"/>
      <c r="JXT176" s="131"/>
      <c r="JXU176" s="131"/>
      <c r="JXV176" s="131"/>
      <c r="JXW176" s="131"/>
      <c r="JXX176" s="131"/>
      <c r="JXY176" s="131"/>
      <c r="KGY176" s="131"/>
      <c r="KGZ176" s="131"/>
      <c r="KHH176" s="131"/>
      <c r="KHI176" s="131"/>
      <c r="KHJ176" s="131"/>
      <c r="KHK176" s="131"/>
      <c r="KHL176" s="131"/>
      <c r="KHM176" s="131"/>
      <c r="KHN176" s="131"/>
      <c r="KHO176" s="131"/>
      <c r="KHP176" s="131"/>
      <c r="KHQ176" s="131"/>
      <c r="KHR176" s="131"/>
      <c r="KHS176" s="131"/>
      <c r="KHT176" s="131"/>
      <c r="KHU176" s="131"/>
      <c r="KQU176" s="131"/>
      <c r="KQV176" s="131"/>
      <c r="KRD176" s="131"/>
      <c r="KRE176" s="131"/>
      <c r="KRF176" s="131"/>
      <c r="KRG176" s="131"/>
      <c r="KRH176" s="131"/>
      <c r="KRI176" s="131"/>
      <c r="KRJ176" s="131"/>
      <c r="KRK176" s="131"/>
      <c r="KRL176" s="131"/>
      <c r="KRM176" s="131"/>
      <c r="KRN176" s="131"/>
      <c r="KRO176" s="131"/>
      <c r="KRP176" s="131"/>
      <c r="KRQ176" s="131"/>
      <c r="LAQ176" s="131"/>
      <c r="LAR176" s="131"/>
      <c r="LAZ176" s="131"/>
      <c r="LBA176" s="131"/>
      <c r="LBB176" s="131"/>
      <c r="LBC176" s="131"/>
      <c r="LBD176" s="131"/>
      <c r="LBE176" s="131"/>
      <c r="LBF176" s="131"/>
      <c r="LBG176" s="131"/>
      <c r="LBH176" s="131"/>
      <c r="LBI176" s="131"/>
      <c r="LBJ176" s="131"/>
      <c r="LBK176" s="131"/>
      <c r="LBL176" s="131"/>
      <c r="LBM176" s="131"/>
      <c r="LKM176" s="131"/>
      <c r="LKN176" s="131"/>
      <c r="LKV176" s="131"/>
      <c r="LKW176" s="131"/>
      <c r="LKX176" s="131"/>
      <c r="LKY176" s="131"/>
      <c r="LKZ176" s="131"/>
      <c r="LLA176" s="131"/>
      <c r="LLB176" s="131"/>
      <c r="LLC176" s="131"/>
      <c r="LLD176" s="131"/>
      <c r="LLE176" s="131"/>
      <c r="LLF176" s="131"/>
      <c r="LLG176" s="131"/>
      <c r="LLH176" s="131"/>
      <c r="LLI176" s="131"/>
      <c r="LUI176" s="131"/>
      <c r="LUJ176" s="131"/>
      <c r="LUR176" s="131"/>
      <c r="LUS176" s="131"/>
      <c r="LUT176" s="131"/>
      <c r="LUU176" s="131"/>
      <c r="LUV176" s="131"/>
      <c r="LUW176" s="131"/>
      <c r="LUX176" s="131"/>
      <c r="LUY176" s="131"/>
      <c r="LUZ176" s="131"/>
      <c r="LVA176" s="131"/>
      <c r="LVB176" s="131"/>
      <c r="LVC176" s="131"/>
      <c r="LVD176" s="131"/>
      <c r="LVE176" s="131"/>
      <c r="MEE176" s="131"/>
      <c r="MEF176" s="131"/>
      <c r="MEN176" s="131"/>
      <c r="MEO176" s="131"/>
      <c r="MEP176" s="131"/>
      <c r="MEQ176" s="131"/>
      <c r="MER176" s="131"/>
      <c r="MES176" s="131"/>
      <c r="MET176" s="131"/>
      <c r="MEU176" s="131"/>
      <c r="MEV176" s="131"/>
      <c r="MEW176" s="131"/>
      <c r="MEX176" s="131"/>
      <c r="MEY176" s="131"/>
      <c r="MEZ176" s="131"/>
      <c r="MFA176" s="131"/>
      <c r="MOA176" s="131"/>
      <c r="MOB176" s="131"/>
      <c r="MOJ176" s="131"/>
      <c r="MOK176" s="131"/>
      <c r="MOL176" s="131"/>
      <c r="MOM176" s="131"/>
      <c r="MON176" s="131"/>
      <c r="MOO176" s="131"/>
      <c r="MOP176" s="131"/>
      <c r="MOQ176" s="131"/>
      <c r="MOR176" s="131"/>
      <c r="MOS176" s="131"/>
      <c r="MOT176" s="131"/>
      <c r="MOU176" s="131"/>
      <c r="MOV176" s="131"/>
      <c r="MOW176" s="131"/>
      <c r="MXW176" s="131"/>
      <c r="MXX176" s="131"/>
      <c r="MYF176" s="131"/>
      <c r="MYG176" s="131"/>
      <c r="MYH176" s="131"/>
      <c r="MYI176" s="131"/>
      <c r="MYJ176" s="131"/>
      <c r="MYK176" s="131"/>
      <c r="MYL176" s="131"/>
      <c r="MYM176" s="131"/>
      <c r="MYN176" s="131"/>
      <c r="MYO176" s="131"/>
      <c r="MYP176" s="131"/>
      <c r="MYQ176" s="131"/>
      <c r="MYR176" s="131"/>
      <c r="MYS176" s="131"/>
      <c r="NHS176" s="131"/>
      <c r="NHT176" s="131"/>
      <c r="NIB176" s="131"/>
      <c r="NIC176" s="131"/>
      <c r="NID176" s="131"/>
      <c r="NIE176" s="131"/>
      <c r="NIF176" s="131"/>
      <c r="NIG176" s="131"/>
      <c r="NIH176" s="131"/>
      <c r="NII176" s="131"/>
      <c r="NIJ176" s="131"/>
      <c r="NIK176" s="131"/>
      <c r="NIL176" s="131"/>
      <c r="NIM176" s="131"/>
      <c r="NIN176" s="131"/>
      <c r="NIO176" s="131"/>
      <c r="NRO176" s="131"/>
      <c r="NRP176" s="131"/>
      <c r="NRX176" s="131"/>
      <c r="NRY176" s="131"/>
      <c r="NRZ176" s="131"/>
      <c r="NSA176" s="131"/>
      <c r="NSB176" s="131"/>
      <c r="NSC176" s="131"/>
      <c r="NSD176" s="131"/>
      <c r="NSE176" s="131"/>
      <c r="NSF176" s="131"/>
      <c r="NSG176" s="131"/>
      <c r="NSH176" s="131"/>
      <c r="NSI176" s="131"/>
      <c r="NSJ176" s="131"/>
      <c r="NSK176" s="131"/>
      <c r="OBK176" s="131"/>
      <c r="OBL176" s="131"/>
      <c r="OBT176" s="131"/>
      <c r="OBU176" s="131"/>
      <c r="OBV176" s="131"/>
      <c r="OBW176" s="131"/>
      <c r="OBX176" s="131"/>
      <c r="OBY176" s="131"/>
      <c r="OBZ176" s="131"/>
      <c r="OCA176" s="131"/>
      <c r="OCB176" s="131"/>
      <c r="OCC176" s="131"/>
      <c r="OCD176" s="131"/>
      <c r="OCE176" s="131"/>
      <c r="OCF176" s="131"/>
      <c r="OCG176" s="131"/>
      <c r="OLG176" s="131"/>
      <c r="OLH176" s="131"/>
      <c r="OLP176" s="131"/>
      <c r="OLQ176" s="131"/>
      <c r="OLR176" s="131"/>
      <c r="OLS176" s="131"/>
      <c r="OLT176" s="131"/>
      <c r="OLU176" s="131"/>
      <c r="OLV176" s="131"/>
      <c r="OLW176" s="131"/>
      <c r="OLX176" s="131"/>
      <c r="OLY176" s="131"/>
      <c r="OLZ176" s="131"/>
      <c r="OMA176" s="131"/>
      <c r="OMB176" s="131"/>
      <c r="OMC176" s="131"/>
      <c r="OVC176" s="131"/>
      <c r="OVD176" s="131"/>
      <c r="OVL176" s="131"/>
      <c r="OVM176" s="131"/>
      <c r="OVN176" s="131"/>
      <c r="OVO176" s="131"/>
      <c r="OVP176" s="131"/>
      <c r="OVQ176" s="131"/>
      <c r="OVR176" s="131"/>
      <c r="OVS176" s="131"/>
      <c r="OVT176" s="131"/>
      <c r="OVU176" s="131"/>
      <c r="OVV176" s="131"/>
      <c r="OVW176" s="131"/>
      <c r="OVX176" s="131"/>
      <c r="OVY176" s="131"/>
      <c r="PEY176" s="131"/>
      <c r="PEZ176" s="131"/>
      <c r="PFH176" s="131"/>
      <c r="PFI176" s="131"/>
      <c r="PFJ176" s="131"/>
      <c r="PFK176" s="131"/>
      <c r="PFL176" s="131"/>
      <c r="PFM176" s="131"/>
      <c r="PFN176" s="131"/>
      <c r="PFO176" s="131"/>
      <c r="PFP176" s="131"/>
      <c r="PFQ176" s="131"/>
      <c r="PFR176" s="131"/>
      <c r="PFS176" s="131"/>
      <c r="PFT176" s="131"/>
      <c r="PFU176" s="131"/>
      <c r="POU176" s="131"/>
      <c r="POV176" s="131"/>
      <c r="PPD176" s="131"/>
      <c r="PPE176" s="131"/>
      <c r="PPF176" s="131"/>
      <c r="PPG176" s="131"/>
      <c r="PPH176" s="131"/>
      <c r="PPI176" s="131"/>
      <c r="PPJ176" s="131"/>
      <c r="PPK176" s="131"/>
      <c r="PPL176" s="131"/>
      <c r="PPM176" s="131"/>
      <c r="PPN176" s="131"/>
      <c r="PPO176" s="131"/>
      <c r="PPP176" s="131"/>
      <c r="PPQ176" s="131"/>
      <c r="PYQ176" s="131"/>
      <c r="PYR176" s="131"/>
      <c r="PYZ176" s="131"/>
      <c r="PZA176" s="131"/>
      <c r="PZB176" s="131"/>
      <c r="PZC176" s="131"/>
      <c r="PZD176" s="131"/>
      <c r="PZE176" s="131"/>
      <c r="PZF176" s="131"/>
      <c r="PZG176" s="131"/>
      <c r="PZH176" s="131"/>
      <c r="PZI176" s="131"/>
      <c r="PZJ176" s="131"/>
      <c r="PZK176" s="131"/>
      <c r="PZL176" s="131"/>
      <c r="PZM176" s="131"/>
      <c r="QIM176" s="131"/>
      <c r="QIN176" s="131"/>
      <c r="QIV176" s="131"/>
      <c r="QIW176" s="131"/>
      <c r="QIX176" s="131"/>
      <c r="QIY176" s="131"/>
      <c r="QIZ176" s="131"/>
      <c r="QJA176" s="131"/>
      <c r="QJB176" s="131"/>
      <c r="QJC176" s="131"/>
      <c r="QJD176" s="131"/>
      <c r="QJE176" s="131"/>
      <c r="QJF176" s="131"/>
      <c r="QJG176" s="131"/>
      <c r="QJH176" s="131"/>
      <c r="QJI176" s="131"/>
      <c r="QSI176" s="131"/>
      <c r="QSJ176" s="131"/>
      <c r="QSR176" s="131"/>
      <c r="QSS176" s="131"/>
      <c r="QST176" s="131"/>
      <c r="QSU176" s="131"/>
      <c r="QSV176" s="131"/>
      <c r="QSW176" s="131"/>
      <c r="QSX176" s="131"/>
      <c r="QSY176" s="131"/>
      <c r="QSZ176" s="131"/>
      <c r="QTA176" s="131"/>
      <c r="QTB176" s="131"/>
      <c r="QTC176" s="131"/>
      <c r="QTD176" s="131"/>
      <c r="QTE176" s="131"/>
      <c r="RCE176" s="131"/>
      <c r="RCF176" s="131"/>
      <c r="RCN176" s="131"/>
      <c r="RCO176" s="131"/>
      <c r="RCP176" s="131"/>
      <c r="RCQ176" s="131"/>
      <c r="RCR176" s="131"/>
      <c r="RCS176" s="131"/>
      <c r="RCT176" s="131"/>
      <c r="RCU176" s="131"/>
      <c r="RCV176" s="131"/>
      <c r="RCW176" s="131"/>
      <c r="RCX176" s="131"/>
      <c r="RCY176" s="131"/>
      <c r="RCZ176" s="131"/>
      <c r="RDA176" s="131"/>
      <c r="RMA176" s="131"/>
      <c r="RMB176" s="131"/>
      <c r="RMJ176" s="131"/>
      <c r="RMK176" s="131"/>
      <c r="RML176" s="131"/>
      <c r="RMM176" s="131"/>
      <c r="RMN176" s="131"/>
      <c r="RMO176" s="131"/>
      <c r="RMP176" s="131"/>
      <c r="RMQ176" s="131"/>
      <c r="RMR176" s="131"/>
      <c r="RMS176" s="131"/>
      <c r="RMT176" s="131"/>
      <c r="RMU176" s="131"/>
      <c r="RMV176" s="131"/>
      <c r="RMW176" s="131"/>
      <c r="RVW176" s="131"/>
      <c r="RVX176" s="131"/>
      <c r="RWF176" s="131"/>
      <c r="RWG176" s="131"/>
      <c r="RWH176" s="131"/>
      <c r="RWI176" s="131"/>
      <c r="RWJ176" s="131"/>
      <c r="RWK176" s="131"/>
      <c r="RWL176" s="131"/>
      <c r="RWM176" s="131"/>
      <c r="RWN176" s="131"/>
      <c r="RWO176" s="131"/>
      <c r="RWP176" s="131"/>
      <c r="RWQ176" s="131"/>
      <c r="RWR176" s="131"/>
      <c r="RWS176" s="131"/>
      <c r="SFS176" s="131"/>
      <c r="SFT176" s="131"/>
      <c r="SGB176" s="131"/>
      <c r="SGC176" s="131"/>
      <c r="SGD176" s="131"/>
      <c r="SGE176" s="131"/>
      <c r="SGF176" s="131"/>
      <c r="SGG176" s="131"/>
      <c r="SGH176" s="131"/>
      <c r="SGI176" s="131"/>
      <c r="SGJ176" s="131"/>
      <c r="SGK176" s="131"/>
      <c r="SGL176" s="131"/>
      <c r="SGM176" s="131"/>
      <c r="SGN176" s="131"/>
      <c r="SGO176" s="131"/>
      <c r="SPO176" s="131"/>
      <c r="SPP176" s="131"/>
      <c r="SPX176" s="131"/>
      <c r="SPY176" s="131"/>
      <c r="SPZ176" s="131"/>
      <c r="SQA176" s="131"/>
      <c r="SQB176" s="131"/>
      <c r="SQC176" s="131"/>
      <c r="SQD176" s="131"/>
      <c r="SQE176" s="131"/>
      <c r="SQF176" s="131"/>
      <c r="SQG176" s="131"/>
      <c r="SQH176" s="131"/>
      <c r="SQI176" s="131"/>
      <c r="SQJ176" s="131"/>
      <c r="SQK176" s="131"/>
      <c r="SZK176" s="131"/>
      <c r="SZL176" s="131"/>
      <c r="SZT176" s="131"/>
      <c r="SZU176" s="131"/>
      <c r="SZV176" s="131"/>
      <c r="SZW176" s="131"/>
      <c r="SZX176" s="131"/>
      <c r="SZY176" s="131"/>
      <c r="SZZ176" s="131"/>
      <c r="TAA176" s="131"/>
      <c r="TAB176" s="131"/>
      <c r="TAC176" s="131"/>
      <c r="TAD176" s="131"/>
      <c r="TAE176" s="131"/>
      <c r="TAF176" s="131"/>
      <c r="TAG176" s="131"/>
      <c r="TJG176" s="131"/>
      <c r="TJH176" s="131"/>
      <c r="TJP176" s="131"/>
      <c r="TJQ176" s="131"/>
      <c r="TJR176" s="131"/>
      <c r="TJS176" s="131"/>
      <c r="TJT176" s="131"/>
      <c r="TJU176" s="131"/>
      <c r="TJV176" s="131"/>
      <c r="TJW176" s="131"/>
      <c r="TJX176" s="131"/>
      <c r="TJY176" s="131"/>
      <c r="TJZ176" s="131"/>
      <c r="TKA176" s="131"/>
      <c r="TKB176" s="131"/>
      <c r="TKC176" s="131"/>
      <c r="TTC176" s="131"/>
      <c r="TTD176" s="131"/>
      <c r="TTL176" s="131"/>
      <c r="TTM176" s="131"/>
      <c r="TTN176" s="131"/>
      <c r="TTO176" s="131"/>
      <c r="TTP176" s="131"/>
      <c r="TTQ176" s="131"/>
      <c r="TTR176" s="131"/>
      <c r="TTS176" s="131"/>
      <c r="TTT176" s="131"/>
      <c r="TTU176" s="131"/>
      <c r="TTV176" s="131"/>
      <c r="TTW176" s="131"/>
      <c r="TTX176" s="131"/>
      <c r="TTY176" s="131"/>
      <c r="UCY176" s="131"/>
      <c r="UCZ176" s="131"/>
      <c r="UDH176" s="131"/>
      <c r="UDI176" s="131"/>
      <c r="UDJ176" s="131"/>
      <c r="UDK176" s="131"/>
      <c r="UDL176" s="131"/>
      <c r="UDM176" s="131"/>
      <c r="UDN176" s="131"/>
      <c r="UDO176" s="131"/>
      <c r="UDP176" s="131"/>
      <c r="UDQ176" s="131"/>
      <c r="UDR176" s="131"/>
      <c r="UDS176" s="131"/>
      <c r="UDT176" s="131"/>
      <c r="UDU176" s="131"/>
      <c r="UMU176" s="131"/>
      <c r="UMV176" s="131"/>
      <c r="UND176" s="131"/>
      <c r="UNE176" s="131"/>
      <c r="UNF176" s="131"/>
      <c r="UNG176" s="131"/>
      <c r="UNH176" s="131"/>
      <c r="UNI176" s="131"/>
      <c r="UNJ176" s="131"/>
      <c r="UNK176" s="131"/>
      <c r="UNL176" s="131"/>
      <c r="UNM176" s="131"/>
      <c r="UNN176" s="131"/>
      <c r="UNO176" s="131"/>
      <c r="UNP176" s="131"/>
      <c r="UNQ176" s="131"/>
      <c r="UWQ176" s="131"/>
      <c r="UWR176" s="131"/>
      <c r="UWZ176" s="131"/>
      <c r="UXA176" s="131"/>
      <c r="UXB176" s="131"/>
      <c r="UXC176" s="131"/>
      <c r="UXD176" s="131"/>
      <c r="UXE176" s="131"/>
      <c r="UXF176" s="131"/>
      <c r="UXG176" s="131"/>
      <c r="UXH176" s="131"/>
      <c r="UXI176" s="131"/>
      <c r="UXJ176" s="131"/>
      <c r="UXK176" s="131"/>
      <c r="UXL176" s="131"/>
      <c r="UXM176" s="131"/>
      <c r="VGM176" s="131"/>
      <c r="VGN176" s="131"/>
      <c r="VGV176" s="131"/>
      <c r="VGW176" s="131"/>
      <c r="VGX176" s="131"/>
      <c r="VGY176" s="131"/>
      <c r="VGZ176" s="131"/>
      <c r="VHA176" s="131"/>
      <c r="VHB176" s="131"/>
      <c r="VHC176" s="131"/>
      <c r="VHD176" s="131"/>
      <c r="VHE176" s="131"/>
      <c r="VHF176" s="131"/>
      <c r="VHG176" s="131"/>
      <c r="VHH176" s="131"/>
      <c r="VHI176" s="131"/>
      <c r="VQI176" s="131"/>
      <c r="VQJ176" s="131"/>
      <c r="VQR176" s="131"/>
      <c r="VQS176" s="131"/>
      <c r="VQT176" s="131"/>
      <c r="VQU176" s="131"/>
      <c r="VQV176" s="131"/>
      <c r="VQW176" s="131"/>
      <c r="VQX176" s="131"/>
      <c r="VQY176" s="131"/>
      <c r="VQZ176" s="131"/>
      <c r="VRA176" s="131"/>
      <c r="VRB176" s="131"/>
      <c r="VRC176" s="131"/>
      <c r="VRD176" s="131"/>
      <c r="VRE176" s="131"/>
      <c r="WAE176" s="131"/>
      <c r="WAF176" s="131"/>
      <c r="WAN176" s="131"/>
      <c r="WAO176" s="131"/>
      <c r="WAP176" s="131"/>
      <c r="WAQ176" s="131"/>
      <c r="WAR176" s="131"/>
      <c r="WAS176" s="131"/>
      <c r="WAT176" s="131"/>
      <c r="WAU176" s="131"/>
      <c r="WAV176" s="131"/>
      <c r="WAW176" s="131"/>
      <c r="WAX176" s="131"/>
      <c r="WAY176" s="131"/>
      <c r="WAZ176" s="131"/>
      <c r="WBA176" s="131"/>
      <c r="WKA176" s="131"/>
      <c r="WKB176" s="131"/>
      <c r="WKJ176" s="131"/>
      <c r="WKK176" s="131"/>
      <c r="WKL176" s="131"/>
      <c r="WKM176" s="131"/>
      <c r="WKN176" s="131"/>
      <c r="WKO176" s="131"/>
      <c r="WKP176" s="131"/>
      <c r="WKQ176" s="131"/>
      <c r="WKR176" s="131"/>
      <c r="WKS176" s="131"/>
      <c r="WKT176" s="131"/>
      <c r="WKU176" s="131"/>
      <c r="WKV176" s="131"/>
      <c r="WKW176" s="131"/>
      <c r="WTW176" s="131"/>
      <c r="WTX176" s="131"/>
      <c r="WUF176" s="131"/>
      <c r="WUG176" s="131"/>
      <c r="WUH176" s="131"/>
      <c r="WUI176" s="131"/>
      <c r="WUJ176" s="131"/>
      <c r="WUK176" s="131"/>
      <c r="WUL176" s="131"/>
      <c r="WUM176" s="131"/>
      <c r="WUN176" s="131"/>
      <c r="WUO176" s="131"/>
      <c r="WUP176" s="131"/>
      <c r="WUQ176" s="131"/>
      <c r="WUR176" s="131"/>
      <c r="WUS176" s="131"/>
    </row>
    <row r="177" spans="1:16344" s="120" customFormat="1" ht="22.5" customHeight="1" outlineLevel="1">
      <c r="A177" s="240"/>
      <c r="B177" s="273" t="s">
        <v>474</v>
      </c>
      <c r="C177" s="270"/>
      <c r="D177" s="258">
        <v>58.968000000000004</v>
      </c>
      <c r="E177" s="303">
        <v>58.968000000000004</v>
      </c>
      <c r="F177" s="258">
        <v>0</v>
      </c>
      <c r="G177" s="245">
        <v>0</v>
      </c>
      <c r="H177" s="229">
        <f t="shared" si="7"/>
        <v>0</v>
      </c>
      <c r="I177" s="298"/>
      <c r="J177" s="298"/>
      <c r="K177" s="298"/>
      <c r="L177" s="298"/>
      <c r="M177" s="238"/>
      <c r="HK177" s="129"/>
      <c r="HL177" s="129"/>
      <c r="HT177" s="129"/>
      <c r="HU177" s="129"/>
      <c r="HV177" s="129"/>
      <c r="HW177" s="129"/>
      <c r="HX177" s="129"/>
      <c r="HY177" s="129"/>
      <c r="HZ177" s="129"/>
      <c r="IA177" s="129"/>
      <c r="IB177" s="129"/>
      <c r="IC177" s="129"/>
      <c r="ID177" s="129"/>
      <c r="IE177" s="129"/>
      <c r="IF177" s="129"/>
      <c r="IG177" s="129"/>
      <c r="RG177" s="129"/>
      <c r="RH177" s="129"/>
      <c r="RP177" s="129"/>
      <c r="RQ177" s="129"/>
      <c r="RR177" s="129"/>
      <c r="RS177" s="129"/>
      <c r="RT177" s="129"/>
      <c r="RU177" s="129"/>
      <c r="RV177" s="129"/>
      <c r="RW177" s="129"/>
      <c r="RX177" s="129"/>
      <c r="RY177" s="129"/>
      <c r="RZ177" s="129"/>
      <c r="SA177" s="129"/>
      <c r="SB177" s="129"/>
      <c r="SC177" s="129"/>
      <c r="ABC177" s="129"/>
      <c r="ABD177" s="129"/>
      <c r="ABL177" s="129"/>
      <c r="ABM177" s="129"/>
      <c r="ABN177" s="129"/>
      <c r="ABO177" s="129"/>
      <c r="ABP177" s="129"/>
      <c r="ABQ177" s="129"/>
      <c r="ABR177" s="129"/>
      <c r="ABS177" s="129"/>
      <c r="ABT177" s="129"/>
      <c r="ABU177" s="129"/>
      <c r="ABV177" s="129"/>
      <c r="ABW177" s="129"/>
      <c r="ABX177" s="129"/>
      <c r="ABY177" s="129"/>
      <c r="AKY177" s="129"/>
      <c r="AKZ177" s="129"/>
      <c r="ALH177" s="129"/>
      <c r="ALI177" s="129"/>
      <c r="ALJ177" s="129"/>
      <c r="ALK177" s="129"/>
      <c r="ALL177" s="129"/>
      <c r="ALM177" s="129"/>
      <c r="ALN177" s="129"/>
      <c r="ALO177" s="129"/>
      <c r="ALP177" s="129"/>
      <c r="ALQ177" s="129"/>
      <c r="ALR177" s="129"/>
      <c r="ALS177" s="129"/>
      <c r="ALT177" s="129"/>
      <c r="ALU177" s="129"/>
      <c r="AUU177" s="129"/>
      <c r="AUV177" s="129"/>
      <c r="AVD177" s="129"/>
      <c r="AVE177" s="129"/>
      <c r="AVF177" s="129"/>
      <c r="AVG177" s="129"/>
      <c r="AVH177" s="129"/>
      <c r="AVI177" s="129"/>
      <c r="AVJ177" s="129"/>
      <c r="AVK177" s="129"/>
      <c r="AVL177" s="129"/>
      <c r="AVM177" s="129"/>
      <c r="AVN177" s="129"/>
      <c r="AVO177" s="129"/>
      <c r="AVP177" s="129"/>
      <c r="AVQ177" s="129"/>
      <c r="BEQ177" s="129"/>
      <c r="BER177" s="129"/>
      <c r="BEZ177" s="129"/>
      <c r="BFA177" s="129"/>
      <c r="BFB177" s="129"/>
      <c r="BFC177" s="129"/>
      <c r="BFD177" s="129"/>
      <c r="BFE177" s="129"/>
      <c r="BFF177" s="129"/>
      <c r="BFG177" s="129"/>
      <c r="BFH177" s="129"/>
      <c r="BFI177" s="129"/>
      <c r="BFJ177" s="129"/>
      <c r="BFK177" s="129"/>
      <c r="BFL177" s="129"/>
      <c r="BFM177" s="129"/>
      <c r="BOM177" s="129"/>
      <c r="BON177" s="129"/>
      <c r="BOV177" s="129"/>
      <c r="BOW177" s="129"/>
      <c r="BOX177" s="129"/>
      <c r="BOY177" s="129"/>
      <c r="BOZ177" s="129"/>
      <c r="BPA177" s="129"/>
      <c r="BPB177" s="129"/>
      <c r="BPC177" s="129"/>
      <c r="BPD177" s="129"/>
      <c r="BPE177" s="129"/>
      <c r="BPF177" s="129"/>
      <c r="BPG177" s="129"/>
      <c r="BPH177" s="129"/>
      <c r="BPI177" s="129"/>
      <c r="BYI177" s="129"/>
      <c r="BYJ177" s="129"/>
      <c r="BYR177" s="129"/>
      <c r="BYS177" s="129"/>
      <c r="BYT177" s="129"/>
      <c r="BYU177" s="129"/>
      <c r="BYV177" s="129"/>
      <c r="BYW177" s="129"/>
      <c r="BYX177" s="129"/>
      <c r="BYY177" s="129"/>
      <c r="BYZ177" s="129"/>
      <c r="BZA177" s="129"/>
      <c r="BZB177" s="129"/>
      <c r="BZC177" s="129"/>
      <c r="BZD177" s="129"/>
      <c r="BZE177" s="129"/>
      <c r="CIE177" s="129"/>
      <c r="CIF177" s="129"/>
      <c r="CIN177" s="129"/>
      <c r="CIO177" s="129"/>
      <c r="CIP177" s="129"/>
      <c r="CIQ177" s="129"/>
      <c r="CIR177" s="129"/>
      <c r="CIS177" s="129"/>
      <c r="CIT177" s="129"/>
      <c r="CIU177" s="129"/>
      <c r="CIV177" s="129"/>
      <c r="CIW177" s="129"/>
      <c r="CIX177" s="129"/>
      <c r="CIY177" s="129"/>
      <c r="CIZ177" s="129"/>
      <c r="CJA177" s="129"/>
      <c r="CSA177" s="129"/>
      <c r="CSB177" s="129"/>
      <c r="CSJ177" s="129"/>
      <c r="CSK177" s="129"/>
      <c r="CSL177" s="129"/>
      <c r="CSM177" s="129"/>
      <c r="CSN177" s="129"/>
      <c r="CSO177" s="129"/>
      <c r="CSP177" s="129"/>
      <c r="CSQ177" s="129"/>
      <c r="CSR177" s="129"/>
      <c r="CSS177" s="129"/>
      <c r="CST177" s="129"/>
      <c r="CSU177" s="129"/>
      <c r="CSV177" s="129"/>
      <c r="CSW177" s="129"/>
      <c r="DBW177" s="129"/>
      <c r="DBX177" s="129"/>
      <c r="DCF177" s="129"/>
      <c r="DCG177" s="129"/>
      <c r="DCH177" s="129"/>
      <c r="DCI177" s="129"/>
      <c r="DCJ177" s="129"/>
      <c r="DCK177" s="129"/>
      <c r="DCL177" s="129"/>
      <c r="DCM177" s="129"/>
      <c r="DCN177" s="129"/>
      <c r="DCO177" s="129"/>
      <c r="DCP177" s="129"/>
      <c r="DCQ177" s="129"/>
      <c r="DCR177" s="129"/>
      <c r="DCS177" s="129"/>
      <c r="DLS177" s="129"/>
      <c r="DLT177" s="129"/>
      <c r="DMB177" s="129"/>
      <c r="DMC177" s="129"/>
      <c r="DMD177" s="129"/>
      <c r="DME177" s="129"/>
      <c r="DMF177" s="129"/>
      <c r="DMG177" s="129"/>
      <c r="DMH177" s="129"/>
      <c r="DMI177" s="129"/>
      <c r="DMJ177" s="129"/>
      <c r="DMK177" s="129"/>
      <c r="DML177" s="129"/>
      <c r="DMM177" s="129"/>
      <c r="DMN177" s="129"/>
      <c r="DMO177" s="129"/>
      <c r="DVO177" s="129"/>
      <c r="DVP177" s="129"/>
      <c r="DVX177" s="129"/>
      <c r="DVY177" s="129"/>
      <c r="DVZ177" s="129"/>
      <c r="DWA177" s="129"/>
      <c r="DWB177" s="129"/>
      <c r="DWC177" s="129"/>
      <c r="DWD177" s="129"/>
      <c r="DWE177" s="129"/>
      <c r="DWF177" s="129"/>
      <c r="DWG177" s="129"/>
      <c r="DWH177" s="129"/>
      <c r="DWI177" s="129"/>
      <c r="DWJ177" s="129"/>
      <c r="DWK177" s="129"/>
      <c r="EFK177" s="129"/>
      <c r="EFL177" s="129"/>
      <c r="EFT177" s="129"/>
      <c r="EFU177" s="129"/>
      <c r="EFV177" s="129"/>
      <c r="EFW177" s="129"/>
      <c r="EFX177" s="129"/>
      <c r="EFY177" s="129"/>
      <c r="EFZ177" s="129"/>
      <c r="EGA177" s="129"/>
      <c r="EGB177" s="129"/>
      <c r="EGC177" s="129"/>
      <c r="EGD177" s="129"/>
      <c r="EGE177" s="129"/>
      <c r="EGF177" s="129"/>
      <c r="EGG177" s="129"/>
      <c r="EPG177" s="129"/>
      <c r="EPH177" s="129"/>
      <c r="EPP177" s="129"/>
      <c r="EPQ177" s="129"/>
      <c r="EPR177" s="129"/>
      <c r="EPS177" s="129"/>
      <c r="EPT177" s="129"/>
      <c r="EPU177" s="129"/>
      <c r="EPV177" s="129"/>
      <c r="EPW177" s="129"/>
      <c r="EPX177" s="129"/>
      <c r="EPY177" s="129"/>
      <c r="EPZ177" s="129"/>
      <c r="EQA177" s="129"/>
      <c r="EQB177" s="129"/>
      <c r="EQC177" s="129"/>
      <c r="EZC177" s="129"/>
      <c r="EZD177" s="129"/>
      <c r="EZL177" s="129"/>
      <c r="EZM177" s="129"/>
      <c r="EZN177" s="129"/>
      <c r="EZO177" s="129"/>
      <c r="EZP177" s="129"/>
      <c r="EZQ177" s="129"/>
      <c r="EZR177" s="129"/>
      <c r="EZS177" s="129"/>
      <c r="EZT177" s="129"/>
      <c r="EZU177" s="129"/>
      <c r="EZV177" s="129"/>
      <c r="EZW177" s="129"/>
      <c r="EZX177" s="129"/>
      <c r="EZY177" s="129"/>
      <c r="FIY177" s="129"/>
      <c r="FIZ177" s="129"/>
      <c r="FJH177" s="129"/>
      <c r="FJI177" s="129"/>
      <c r="FJJ177" s="129"/>
      <c r="FJK177" s="129"/>
      <c r="FJL177" s="129"/>
      <c r="FJM177" s="129"/>
      <c r="FJN177" s="129"/>
      <c r="FJO177" s="129"/>
      <c r="FJP177" s="129"/>
      <c r="FJQ177" s="129"/>
      <c r="FJR177" s="129"/>
      <c r="FJS177" s="129"/>
      <c r="FJT177" s="129"/>
      <c r="FJU177" s="129"/>
      <c r="FSU177" s="129"/>
      <c r="FSV177" s="129"/>
      <c r="FTD177" s="129"/>
      <c r="FTE177" s="129"/>
      <c r="FTF177" s="129"/>
      <c r="FTG177" s="129"/>
      <c r="FTH177" s="129"/>
      <c r="FTI177" s="129"/>
      <c r="FTJ177" s="129"/>
      <c r="FTK177" s="129"/>
      <c r="FTL177" s="129"/>
      <c r="FTM177" s="129"/>
      <c r="FTN177" s="129"/>
      <c r="FTO177" s="129"/>
      <c r="FTP177" s="129"/>
      <c r="FTQ177" s="129"/>
      <c r="GCQ177" s="129"/>
      <c r="GCR177" s="129"/>
      <c r="GCZ177" s="129"/>
      <c r="GDA177" s="129"/>
      <c r="GDB177" s="129"/>
      <c r="GDC177" s="129"/>
      <c r="GDD177" s="129"/>
      <c r="GDE177" s="129"/>
      <c r="GDF177" s="129"/>
      <c r="GDG177" s="129"/>
      <c r="GDH177" s="129"/>
      <c r="GDI177" s="129"/>
      <c r="GDJ177" s="129"/>
      <c r="GDK177" s="129"/>
      <c r="GDL177" s="129"/>
      <c r="GDM177" s="129"/>
      <c r="GMM177" s="129"/>
      <c r="GMN177" s="129"/>
      <c r="GMV177" s="129"/>
      <c r="GMW177" s="129"/>
      <c r="GMX177" s="129"/>
      <c r="GMY177" s="129"/>
      <c r="GMZ177" s="129"/>
      <c r="GNA177" s="129"/>
      <c r="GNB177" s="129"/>
      <c r="GNC177" s="129"/>
      <c r="GND177" s="129"/>
      <c r="GNE177" s="129"/>
      <c r="GNF177" s="129"/>
      <c r="GNG177" s="129"/>
      <c r="GNH177" s="129"/>
      <c r="GNI177" s="129"/>
      <c r="GWI177" s="129"/>
      <c r="GWJ177" s="129"/>
      <c r="GWR177" s="129"/>
      <c r="GWS177" s="129"/>
      <c r="GWT177" s="129"/>
      <c r="GWU177" s="129"/>
      <c r="GWV177" s="129"/>
      <c r="GWW177" s="129"/>
      <c r="GWX177" s="129"/>
      <c r="GWY177" s="129"/>
      <c r="GWZ177" s="129"/>
      <c r="GXA177" s="129"/>
      <c r="GXB177" s="129"/>
      <c r="GXC177" s="129"/>
      <c r="GXD177" s="129"/>
      <c r="GXE177" s="129"/>
      <c r="HGE177" s="129"/>
      <c r="HGF177" s="129"/>
      <c r="HGN177" s="129"/>
      <c r="HGO177" s="129"/>
      <c r="HGP177" s="129"/>
      <c r="HGQ177" s="129"/>
      <c r="HGR177" s="129"/>
      <c r="HGS177" s="129"/>
      <c r="HGT177" s="129"/>
      <c r="HGU177" s="129"/>
      <c r="HGV177" s="129"/>
      <c r="HGW177" s="129"/>
      <c r="HGX177" s="129"/>
      <c r="HGY177" s="129"/>
      <c r="HGZ177" s="129"/>
      <c r="HHA177" s="129"/>
      <c r="HQA177" s="129"/>
      <c r="HQB177" s="129"/>
      <c r="HQJ177" s="129"/>
      <c r="HQK177" s="129"/>
      <c r="HQL177" s="129"/>
      <c r="HQM177" s="129"/>
      <c r="HQN177" s="129"/>
      <c r="HQO177" s="129"/>
      <c r="HQP177" s="129"/>
      <c r="HQQ177" s="129"/>
      <c r="HQR177" s="129"/>
      <c r="HQS177" s="129"/>
      <c r="HQT177" s="129"/>
      <c r="HQU177" s="129"/>
      <c r="HQV177" s="129"/>
      <c r="HQW177" s="129"/>
      <c r="HZW177" s="129"/>
      <c r="HZX177" s="129"/>
      <c r="IAF177" s="129"/>
      <c r="IAG177" s="129"/>
      <c r="IAH177" s="129"/>
      <c r="IAI177" s="129"/>
      <c r="IAJ177" s="129"/>
      <c r="IAK177" s="129"/>
      <c r="IAL177" s="129"/>
      <c r="IAM177" s="129"/>
      <c r="IAN177" s="129"/>
      <c r="IAO177" s="129"/>
      <c r="IAP177" s="129"/>
      <c r="IAQ177" s="129"/>
      <c r="IAR177" s="129"/>
      <c r="IAS177" s="129"/>
      <c r="IJS177" s="129"/>
      <c r="IJT177" s="129"/>
      <c r="IKB177" s="129"/>
      <c r="IKC177" s="129"/>
      <c r="IKD177" s="129"/>
      <c r="IKE177" s="129"/>
      <c r="IKF177" s="129"/>
      <c r="IKG177" s="129"/>
      <c r="IKH177" s="129"/>
      <c r="IKI177" s="129"/>
      <c r="IKJ177" s="129"/>
      <c r="IKK177" s="129"/>
      <c r="IKL177" s="129"/>
      <c r="IKM177" s="129"/>
      <c r="IKN177" s="129"/>
      <c r="IKO177" s="129"/>
      <c r="ITO177" s="129"/>
      <c r="ITP177" s="129"/>
      <c r="ITX177" s="129"/>
      <c r="ITY177" s="129"/>
      <c r="ITZ177" s="129"/>
      <c r="IUA177" s="129"/>
      <c r="IUB177" s="129"/>
      <c r="IUC177" s="129"/>
      <c r="IUD177" s="129"/>
      <c r="IUE177" s="129"/>
      <c r="IUF177" s="129"/>
      <c r="IUG177" s="129"/>
      <c r="IUH177" s="129"/>
      <c r="IUI177" s="129"/>
      <c r="IUJ177" s="129"/>
      <c r="IUK177" s="129"/>
      <c r="JDK177" s="129"/>
      <c r="JDL177" s="129"/>
      <c r="JDT177" s="129"/>
      <c r="JDU177" s="129"/>
      <c r="JDV177" s="129"/>
      <c r="JDW177" s="129"/>
      <c r="JDX177" s="129"/>
      <c r="JDY177" s="129"/>
      <c r="JDZ177" s="129"/>
      <c r="JEA177" s="129"/>
      <c r="JEB177" s="129"/>
      <c r="JEC177" s="129"/>
      <c r="JED177" s="129"/>
      <c r="JEE177" s="129"/>
      <c r="JEF177" s="129"/>
      <c r="JEG177" s="129"/>
      <c r="JNG177" s="129"/>
      <c r="JNH177" s="129"/>
      <c r="JNP177" s="129"/>
      <c r="JNQ177" s="129"/>
      <c r="JNR177" s="129"/>
      <c r="JNS177" s="129"/>
      <c r="JNT177" s="129"/>
      <c r="JNU177" s="129"/>
      <c r="JNV177" s="129"/>
      <c r="JNW177" s="129"/>
      <c r="JNX177" s="129"/>
      <c r="JNY177" s="129"/>
      <c r="JNZ177" s="129"/>
      <c r="JOA177" s="129"/>
      <c r="JOB177" s="129"/>
      <c r="JOC177" s="129"/>
      <c r="JXC177" s="129"/>
      <c r="JXD177" s="129"/>
      <c r="JXL177" s="129"/>
      <c r="JXM177" s="129"/>
      <c r="JXN177" s="129"/>
      <c r="JXO177" s="129"/>
      <c r="JXP177" s="129"/>
      <c r="JXQ177" s="129"/>
      <c r="JXR177" s="129"/>
      <c r="JXS177" s="129"/>
      <c r="JXT177" s="129"/>
      <c r="JXU177" s="129"/>
      <c r="JXV177" s="129"/>
      <c r="JXW177" s="129"/>
      <c r="JXX177" s="129"/>
      <c r="JXY177" s="129"/>
      <c r="KGY177" s="129"/>
      <c r="KGZ177" s="129"/>
      <c r="KHH177" s="129"/>
      <c r="KHI177" s="129"/>
      <c r="KHJ177" s="129"/>
      <c r="KHK177" s="129"/>
      <c r="KHL177" s="129"/>
      <c r="KHM177" s="129"/>
      <c r="KHN177" s="129"/>
      <c r="KHO177" s="129"/>
      <c r="KHP177" s="129"/>
      <c r="KHQ177" s="129"/>
      <c r="KHR177" s="129"/>
      <c r="KHS177" s="129"/>
      <c r="KHT177" s="129"/>
      <c r="KHU177" s="129"/>
      <c r="KQU177" s="129"/>
      <c r="KQV177" s="129"/>
      <c r="KRD177" s="129"/>
      <c r="KRE177" s="129"/>
      <c r="KRF177" s="129"/>
      <c r="KRG177" s="129"/>
      <c r="KRH177" s="129"/>
      <c r="KRI177" s="129"/>
      <c r="KRJ177" s="129"/>
      <c r="KRK177" s="129"/>
      <c r="KRL177" s="129"/>
      <c r="KRM177" s="129"/>
      <c r="KRN177" s="129"/>
      <c r="KRO177" s="129"/>
      <c r="KRP177" s="129"/>
      <c r="KRQ177" s="129"/>
      <c r="LAQ177" s="129"/>
      <c r="LAR177" s="129"/>
      <c r="LAZ177" s="129"/>
      <c r="LBA177" s="129"/>
      <c r="LBB177" s="129"/>
      <c r="LBC177" s="129"/>
      <c r="LBD177" s="129"/>
      <c r="LBE177" s="129"/>
      <c r="LBF177" s="129"/>
      <c r="LBG177" s="129"/>
      <c r="LBH177" s="129"/>
      <c r="LBI177" s="129"/>
      <c r="LBJ177" s="129"/>
      <c r="LBK177" s="129"/>
      <c r="LBL177" s="129"/>
      <c r="LBM177" s="129"/>
      <c r="LKM177" s="129"/>
      <c r="LKN177" s="129"/>
      <c r="LKV177" s="129"/>
      <c r="LKW177" s="129"/>
      <c r="LKX177" s="129"/>
      <c r="LKY177" s="129"/>
      <c r="LKZ177" s="129"/>
      <c r="LLA177" s="129"/>
      <c r="LLB177" s="129"/>
      <c r="LLC177" s="129"/>
      <c r="LLD177" s="129"/>
      <c r="LLE177" s="129"/>
      <c r="LLF177" s="129"/>
      <c r="LLG177" s="129"/>
      <c r="LLH177" s="129"/>
      <c r="LLI177" s="129"/>
      <c r="LUI177" s="129"/>
      <c r="LUJ177" s="129"/>
      <c r="LUR177" s="129"/>
      <c r="LUS177" s="129"/>
      <c r="LUT177" s="129"/>
      <c r="LUU177" s="129"/>
      <c r="LUV177" s="129"/>
      <c r="LUW177" s="129"/>
      <c r="LUX177" s="129"/>
      <c r="LUY177" s="129"/>
      <c r="LUZ177" s="129"/>
      <c r="LVA177" s="129"/>
      <c r="LVB177" s="129"/>
      <c r="LVC177" s="129"/>
      <c r="LVD177" s="129"/>
      <c r="LVE177" s="129"/>
      <c r="MEE177" s="129"/>
      <c r="MEF177" s="129"/>
      <c r="MEN177" s="129"/>
      <c r="MEO177" s="129"/>
      <c r="MEP177" s="129"/>
      <c r="MEQ177" s="129"/>
      <c r="MER177" s="129"/>
      <c r="MES177" s="129"/>
      <c r="MET177" s="129"/>
      <c r="MEU177" s="129"/>
      <c r="MEV177" s="129"/>
      <c r="MEW177" s="129"/>
      <c r="MEX177" s="129"/>
      <c r="MEY177" s="129"/>
      <c r="MEZ177" s="129"/>
      <c r="MFA177" s="129"/>
      <c r="MOA177" s="129"/>
      <c r="MOB177" s="129"/>
      <c r="MOJ177" s="129"/>
      <c r="MOK177" s="129"/>
      <c r="MOL177" s="129"/>
      <c r="MOM177" s="129"/>
      <c r="MON177" s="129"/>
      <c r="MOO177" s="129"/>
      <c r="MOP177" s="129"/>
      <c r="MOQ177" s="129"/>
      <c r="MOR177" s="129"/>
      <c r="MOS177" s="129"/>
      <c r="MOT177" s="129"/>
      <c r="MOU177" s="129"/>
      <c r="MOV177" s="129"/>
      <c r="MOW177" s="129"/>
      <c r="MXW177" s="129"/>
      <c r="MXX177" s="129"/>
      <c r="MYF177" s="129"/>
      <c r="MYG177" s="129"/>
      <c r="MYH177" s="129"/>
      <c r="MYI177" s="129"/>
      <c r="MYJ177" s="129"/>
      <c r="MYK177" s="129"/>
      <c r="MYL177" s="129"/>
      <c r="MYM177" s="129"/>
      <c r="MYN177" s="129"/>
      <c r="MYO177" s="129"/>
      <c r="MYP177" s="129"/>
      <c r="MYQ177" s="129"/>
      <c r="MYR177" s="129"/>
      <c r="MYS177" s="129"/>
      <c r="NHS177" s="129"/>
      <c r="NHT177" s="129"/>
      <c r="NIB177" s="129"/>
      <c r="NIC177" s="129"/>
      <c r="NID177" s="129"/>
      <c r="NIE177" s="129"/>
      <c r="NIF177" s="129"/>
      <c r="NIG177" s="129"/>
      <c r="NIH177" s="129"/>
      <c r="NII177" s="129"/>
      <c r="NIJ177" s="129"/>
      <c r="NIK177" s="129"/>
      <c r="NIL177" s="129"/>
      <c r="NIM177" s="129"/>
      <c r="NIN177" s="129"/>
      <c r="NIO177" s="129"/>
      <c r="NRO177" s="129"/>
      <c r="NRP177" s="129"/>
      <c r="NRX177" s="129"/>
      <c r="NRY177" s="129"/>
      <c r="NRZ177" s="129"/>
      <c r="NSA177" s="129"/>
      <c r="NSB177" s="129"/>
      <c r="NSC177" s="129"/>
      <c r="NSD177" s="129"/>
      <c r="NSE177" s="129"/>
      <c r="NSF177" s="129"/>
      <c r="NSG177" s="129"/>
      <c r="NSH177" s="129"/>
      <c r="NSI177" s="129"/>
      <c r="NSJ177" s="129"/>
      <c r="NSK177" s="129"/>
      <c r="OBK177" s="129"/>
      <c r="OBL177" s="129"/>
      <c r="OBT177" s="129"/>
      <c r="OBU177" s="129"/>
      <c r="OBV177" s="129"/>
      <c r="OBW177" s="129"/>
      <c r="OBX177" s="129"/>
      <c r="OBY177" s="129"/>
      <c r="OBZ177" s="129"/>
      <c r="OCA177" s="129"/>
      <c r="OCB177" s="129"/>
      <c r="OCC177" s="129"/>
      <c r="OCD177" s="129"/>
      <c r="OCE177" s="129"/>
      <c r="OCF177" s="129"/>
      <c r="OCG177" s="129"/>
      <c r="OLG177" s="129"/>
      <c r="OLH177" s="129"/>
      <c r="OLP177" s="129"/>
      <c r="OLQ177" s="129"/>
      <c r="OLR177" s="129"/>
      <c r="OLS177" s="129"/>
      <c r="OLT177" s="129"/>
      <c r="OLU177" s="129"/>
      <c r="OLV177" s="129"/>
      <c r="OLW177" s="129"/>
      <c r="OLX177" s="129"/>
      <c r="OLY177" s="129"/>
      <c r="OLZ177" s="129"/>
      <c r="OMA177" s="129"/>
      <c r="OMB177" s="129"/>
      <c r="OMC177" s="129"/>
      <c r="OVC177" s="129"/>
      <c r="OVD177" s="129"/>
      <c r="OVL177" s="129"/>
      <c r="OVM177" s="129"/>
      <c r="OVN177" s="129"/>
      <c r="OVO177" s="129"/>
      <c r="OVP177" s="129"/>
      <c r="OVQ177" s="129"/>
      <c r="OVR177" s="129"/>
      <c r="OVS177" s="129"/>
      <c r="OVT177" s="129"/>
      <c r="OVU177" s="129"/>
      <c r="OVV177" s="129"/>
      <c r="OVW177" s="129"/>
      <c r="OVX177" s="129"/>
      <c r="OVY177" s="129"/>
      <c r="PEY177" s="129"/>
      <c r="PEZ177" s="129"/>
      <c r="PFH177" s="129"/>
      <c r="PFI177" s="129"/>
      <c r="PFJ177" s="129"/>
      <c r="PFK177" s="129"/>
      <c r="PFL177" s="129"/>
      <c r="PFM177" s="129"/>
      <c r="PFN177" s="129"/>
      <c r="PFO177" s="129"/>
      <c r="PFP177" s="129"/>
      <c r="PFQ177" s="129"/>
      <c r="PFR177" s="129"/>
      <c r="PFS177" s="129"/>
      <c r="PFT177" s="129"/>
      <c r="PFU177" s="129"/>
      <c r="POU177" s="129"/>
      <c r="POV177" s="129"/>
      <c r="PPD177" s="129"/>
      <c r="PPE177" s="129"/>
      <c r="PPF177" s="129"/>
      <c r="PPG177" s="129"/>
      <c r="PPH177" s="129"/>
      <c r="PPI177" s="129"/>
      <c r="PPJ177" s="129"/>
      <c r="PPK177" s="129"/>
      <c r="PPL177" s="129"/>
      <c r="PPM177" s="129"/>
      <c r="PPN177" s="129"/>
      <c r="PPO177" s="129"/>
      <c r="PPP177" s="129"/>
      <c r="PPQ177" s="129"/>
      <c r="PYQ177" s="129"/>
      <c r="PYR177" s="129"/>
      <c r="PYZ177" s="129"/>
      <c r="PZA177" s="129"/>
      <c r="PZB177" s="129"/>
      <c r="PZC177" s="129"/>
      <c r="PZD177" s="129"/>
      <c r="PZE177" s="129"/>
      <c r="PZF177" s="129"/>
      <c r="PZG177" s="129"/>
      <c r="PZH177" s="129"/>
      <c r="PZI177" s="129"/>
      <c r="PZJ177" s="129"/>
      <c r="PZK177" s="129"/>
      <c r="PZL177" s="129"/>
      <c r="PZM177" s="129"/>
      <c r="QIM177" s="129"/>
      <c r="QIN177" s="129"/>
      <c r="QIV177" s="129"/>
      <c r="QIW177" s="129"/>
      <c r="QIX177" s="129"/>
      <c r="QIY177" s="129"/>
      <c r="QIZ177" s="129"/>
      <c r="QJA177" s="129"/>
      <c r="QJB177" s="129"/>
      <c r="QJC177" s="129"/>
      <c r="QJD177" s="129"/>
      <c r="QJE177" s="129"/>
      <c r="QJF177" s="129"/>
      <c r="QJG177" s="129"/>
      <c r="QJH177" s="129"/>
      <c r="QJI177" s="129"/>
      <c r="QSI177" s="129"/>
      <c r="QSJ177" s="129"/>
      <c r="QSR177" s="129"/>
      <c r="QSS177" s="129"/>
      <c r="QST177" s="129"/>
      <c r="QSU177" s="129"/>
      <c r="QSV177" s="129"/>
      <c r="QSW177" s="129"/>
      <c r="QSX177" s="129"/>
      <c r="QSY177" s="129"/>
      <c r="QSZ177" s="129"/>
      <c r="QTA177" s="129"/>
      <c r="QTB177" s="129"/>
      <c r="QTC177" s="129"/>
      <c r="QTD177" s="129"/>
      <c r="QTE177" s="129"/>
      <c r="RCE177" s="129"/>
      <c r="RCF177" s="129"/>
      <c r="RCN177" s="129"/>
      <c r="RCO177" s="129"/>
      <c r="RCP177" s="129"/>
      <c r="RCQ177" s="129"/>
      <c r="RCR177" s="129"/>
      <c r="RCS177" s="129"/>
      <c r="RCT177" s="129"/>
      <c r="RCU177" s="129"/>
      <c r="RCV177" s="129"/>
      <c r="RCW177" s="129"/>
      <c r="RCX177" s="129"/>
      <c r="RCY177" s="129"/>
      <c r="RCZ177" s="129"/>
      <c r="RDA177" s="129"/>
      <c r="RMA177" s="129"/>
      <c r="RMB177" s="129"/>
      <c r="RMJ177" s="129"/>
      <c r="RMK177" s="129"/>
      <c r="RML177" s="129"/>
      <c r="RMM177" s="129"/>
      <c r="RMN177" s="129"/>
      <c r="RMO177" s="129"/>
      <c r="RMP177" s="129"/>
      <c r="RMQ177" s="129"/>
      <c r="RMR177" s="129"/>
      <c r="RMS177" s="129"/>
      <c r="RMT177" s="129"/>
      <c r="RMU177" s="129"/>
      <c r="RMV177" s="129"/>
      <c r="RMW177" s="129"/>
      <c r="RVW177" s="129"/>
      <c r="RVX177" s="129"/>
      <c r="RWF177" s="129"/>
      <c r="RWG177" s="129"/>
      <c r="RWH177" s="129"/>
      <c r="RWI177" s="129"/>
      <c r="RWJ177" s="129"/>
      <c r="RWK177" s="129"/>
      <c r="RWL177" s="129"/>
      <c r="RWM177" s="129"/>
      <c r="RWN177" s="129"/>
      <c r="RWO177" s="129"/>
      <c r="RWP177" s="129"/>
      <c r="RWQ177" s="129"/>
      <c r="RWR177" s="129"/>
      <c r="RWS177" s="129"/>
      <c r="SFS177" s="129"/>
      <c r="SFT177" s="129"/>
      <c r="SGB177" s="129"/>
      <c r="SGC177" s="129"/>
      <c r="SGD177" s="129"/>
      <c r="SGE177" s="129"/>
      <c r="SGF177" s="129"/>
      <c r="SGG177" s="129"/>
      <c r="SGH177" s="129"/>
      <c r="SGI177" s="129"/>
      <c r="SGJ177" s="129"/>
      <c r="SGK177" s="129"/>
      <c r="SGL177" s="129"/>
      <c r="SGM177" s="129"/>
      <c r="SGN177" s="129"/>
      <c r="SGO177" s="129"/>
      <c r="SPO177" s="129"/>
      <c r="SPP177" s="129"/>
      <c r="SPX177" s="129"/>
      <c r="SPY177" s="129"/>
      <c r="SPZ177" s="129"/>
      <c r="SQA177" s="129"/>
      <c r="SQB177" s="129"/>
      <c r="SQC177" s="129"/>
      <c r="SQD177" s="129"/>
      <c r="SQE177" s="129"/>
      <c r="SQF177" s="129"/>
      <c r="SQG177" s="129"/>
      <c r="SQH177" s="129"/>
      <c r="SQI177" s="129"/>
      <c r="SQJ177" s="129"/>
      <c r="SQK177" s="129"/>
      <c r="SZK177" s="129"/>
      <c r="SZL177" s="129"/>
      <c r="SZT177" s="129"/>
      <c r="SZU177" s="129"/>
      <c r="SZV177" s="129"/>
      <c r="SZW177" s="129"/>
      <c r="SZX177" s="129"/>
      <c r="SZY177" s="129"/>
      <c r="SZZ177" s="129"/>
      <c r="TAA177" s="129"/>
      <c r="TAB177" s="129"/>
      <c r="TAC177" s="129"/>
      <c r="TAD177" s="129"/>
      <c r="TAE177" s="129"/>
      <c r="TAF177" s="129"/>
      <c r="TAG177" s="129"/>
      <c r="TJG177" s="129"/>
      <c r="TJH177" s="129"/>
      <c r="TJP177" s="129"/>
      <c r="TJQ177" s="129"/>
      <c r="TJR177" s="129"/>
      <c r="TJS177" s="129"/>
      <c r="TJT177" s="129"/>
      <c r="TJU177" s="129"/>
      <c r="TJV177" s="129"/>
      <c r="TJW177" s="129"/>
      <c r="TJX177" s="129"/>
      <c r="TJY177" s="129"/>
      <c r="TJZ177" s="129"/>
      <c r="TKA177" s="129"/>
      <c r="TKB177" s="129"/>
      <c r="TKC177" s="129"/>
      <c r="TTC177" s="129"/>
      <c r="TTD177" s="129"/>
      <c r="TTL177" s="129"/>
      <c r="TTM177" s="129"/>
      <c r="TTN177" s="129"/>
      <c r="TTO177" s="129"/>
      <c r="TTP177" s="129"/>
      <c r="TTQ177" s="129"/>
      <c r="TTR177" s="129"/>
      <c r="TTS177" s="129"/>
      <c r="TTT177" s="129"/>
      <c r="TTU177" s="129"/>
      <c r="TTV177" s="129"/>
      <c r="TTW177" s="129"/>
      <c r="TTX177" s="129"/>
      <c r="TTY177" s="129"/>
      <c r="UCY177" s="129"/>
      <c r="UCZ177" s="129"/>
      <c r="UDH177" s="129"/>
      <c r="UDI177" s="129"/>
      <c r="UDJ177" s="129"/>
      <c r="UDK177" s="129"/>
      <c r="UDL177" s="129"/>
      <c r="UDM177" s="129"/>
      <c r="UDN177" s="129"/>
      <c r="UDO177" s="129"/>
      <c r="UDP177" s="129"/>
      <c r="UDQ177" s="129"/>
      <c r="UDR177" s="129"/>
      <c r="UDS177" s="129"/>
      <c r="UDT177" s="129"/>
      <c r="UDU177" s="129"/>
      <c r="UMU177" s="129"/>
      <c r="UMV177" s="129"/>
      <c r="UND177" s="129"/>
      <c r="UNE177" s="129"/>
      <c r="UNF177" s="129"/>
      <c r="UNG177" s="129"/>
      <c r="UNH177" s="129"/>
      <c r="UNI177" s="129"/>
      <c r="UNJ177" s="129"/>
      <c r="UNK177" s="129"/>
      <c r="UNL177" s="129"/>
      <c r="UNM177" s="129"/>
      <c r="UNN177" s="129"/>
      <c r="UNO177" s="129"/>
      <c r="UNP177" s="129"/>
      <c r="UNQ177" s="129"/>
      <c r="UWQ177" s="129"/>
      <c r="UWR177" s="129"/>
      <c r="UWZ177" s="129"/>
      <c r="UXA177" s="129"/>
      <c r="UXB177" s="129"/>
      <c r="UXC177" s="129"/>
      <c r="UXD177" s="129"/>
      <c r="UXE177" s="129"/>
      <c r="UXF177" s="129"/>
      <c r="UXG177" s="129"/>
      <c r="UXH177" s="129"/>
      <c r="UXI177" s="129"/>
      <c r="UXJ177" s="129"/>
      <c r="UXK177" s="129"/>
      <c r="UXL177" s="129"/>
      <c r="UXM177" s="129"/>
      <c r="VGM177" s="129"/>
      <c r="VGN177" s="129"/>
      <c r="VGV177" s="129"/>
      <c r="VGW177" s="129"/>
      <c r="VGX177" s="129"/>
      <c r="VGY177" s="129"/>
      <c r="VGZ177" s="129"/>
      <c r="VHA177" s="129"/>
      <c r="VHB177" s="129"/>
      <c r="VHC177" s="129"/>
      <c r="VHD177" s="129"/>
      <c r="VHE177" s="129"/>
      <c r="VHF177" s="129"/>
      <c r="VHG177" s="129"/>
      <c r="VHH177" s="129"/>
      <c r="VHI177" s="129"/>
      <c r="VQI177" s="129"/>
      <c r="VQJ177" s="129"/>
      <c r="VQR177" s="129"/>
      <c r="VQS177" s="129"/>
      <c r="VQT177" s="129"/>
      <c r="VQU177" s="129"/>
      <c r="VQV177" s="129"/>
      <c r="VQW177" s="129"/>
      <c r="VQX177" s="129"/>
      <c r="VQY177" s="129"/>
      <c r="VQZ177" s="129"/>
      <c r="VRA177" s="129"/>
      <c r="VRB177" s="129"/>
      <c r="VRC177" s="129"/>
      <c r="VRD177" s="129"/>
      <c r="VRE177" s="129"/>
      <c r="WAE177" s="129"/>
      <c r="WAF177" s="129"/>
      <c r="WAN177" s="129"/>
      <c r="WAO177" s="129"/>
      <c r="WAP177" s="129"/>
      <c r="WAQ177" s="129"/>
      <c r="WAR177" s="129"/>
      <c r="WAS177" s="129"/>
      <c r="WAT177" s="129"/>
      <c r="WAU177" s="129"/>
      <c r="WAV177" s="129"/>
      <c r="WAW177" s="129"/>
      <c r="WAX177" s="129"/>
      <c r="WAY177" s="129"/>
      <c r="WAZ177" s="129"/>
      <c r="WBA177" s="129"/>
      <c r="WKA177" s="129"/>
      <c r="WKB177" s="129"/>
      <c r="WKJ177" s="129"/>
      <c r="WKK177" s="129"/>
      <c r="WKL177" s="129"/>
      <c r="WKM177" s="129"/>
      <c r="WKN177" s="129"/>
      <c r="WKO177" s="129"/>
      <c r="WKP177" s="129"/>
      <c r="WKQ177" s="129"/>
      <c r="WKR177" s="129"/>
      <c r="WKS177" s="129"/>
      <c r="WKT177" s="129"/>
      <c r="WKU177" s="129"/>
      <c r="WKV177" s="129"/>
      <c r="WKW177" s="129"/>
      <c r="WTW177" s="129"/>
      <c r="WTX177" s="129"/>
      <c r="WUF177" s="129"/>
      <c r="WUG177" s="129"/>
      <c r="WUH177" s="129"/>
      <c r="WUI177" s="129"/>
      <c r="WUJ177" s="129"/>
      <c r="WUK177" s="129"/>
      <c r="WUL177" s="129"/>
      <c r="WUM177" s="129"/>
      <c r="WUN177" s="129"/>
      <c r="WUO177" s="129"/>
      <c r="WUP177" s="129"/>
      <c r="WUQ177" s="129"/>
      <c r="WUR177" s="129"/>
      <c r="WUS177" s="129"/>
    </row>
    <row r="178" spans="1:16344" ht="23.45" customHeight="1" outlineLevel="1">
      <c r="A178" s="240"/>
      <c r="B178" s="273" t="s">
        <v>475</v>
      </c>
      <c r="C178" s="270"/>
      <c r="D178" s="258">
        <v>20</v>
      </c>
      <c r="E178" s="260"/>
      <c r="F178" s="258">
        <v>20</v>
      </c>
      <c r="G178" s="245">
        <v>0</v>
      </c>
      <c r="H178" s="229">
        <f t="shared" si="7"/>
        <v>0</v>
      </c>
      <c r="I178" s="298"/>
      <c r="J178" s="298"/>
      <c r="K178" s="247"/>
      <c r="L178" s="247"/>
      <c r="M178" s="238">
        <v>832</v>
      </c>
      <c r="HK178" s="128"/>
      <c r="HL178" s="128"/>
      <c r="HT178" s="128"/>
      <c r="HU178" s="128"/>
      <c r="HV178" s="128"/>
      <c r="HW178" s="128"/>
      <c r="HX178" s="128"/>
      <c r="HY178" s="128"/>
      <c r="HZ178" s="128"/>
      <c r="IA178" s="128"/>
      <c r="IB178" s="128"/>
      <c r="IC178" s="128"/>
      <c r="ID178" s="128"/>
      <c r="IE178" s="128"/>
      <c r="IF178" s="128"/>
      <c r="IG178" s="128"/>
      <c r="RG178" s="128"/>
      <c r="RH178" s="128"/>
      <c r="RP178" s="128"/>
      <c r="RQ178" s="128"/>
      <c r="RR178" s="128"/>
      <c r="RS178" s="128"/>
      <c r="RT178" s="128"/>
      <c r="RU178" s="128"/>
      <c r="RV178" s="128"/>
      <c r="RW178" s="128"/>
      <c r="RX178" s="128"/>
      <c r="RY178" s="128"/>
      <c r="RZ178" s="128"/>
      <c r="SA178" s="128"/>
      <c r="SB178" s="128"/>
      <c r="SC178" s="128"/>
      <c r="ABC178" s="128"/>
      <c r="ABD178" s="128"/>
      <c r="ABL178" s="128"/>
      <c r="ABM178" s="128"/>
      <c r="ABN178" s="128"/>
      <c r="ABO178" s="128"/>
      <c r="ABP178" s="128"/>
      <c r="ABQ178" s="128"/>
      <c r="ABR178" s="128"/>
      <c r="ABS178" s="128"/>
      <c r="ABT178" s="128"/>
      <c r="ABU178" s="128"/>
      <c r="ABV178" s="128"/>
      <c r="ABW178" s="128"/>
      <c r="ABX178" s="128"/>
      <c r="ABY178" s="128"/>
      <c r="AKY178" s="128"/>
      <c r="AKZ178" s="128"/>
      <c r="ALH178" s="128"/>
      <c r="ALI178" s="128"/>
      <c r="ALJ178" s="128"/>
      <c r="ALK178" s="128"/>
      <c r="ALL178" s="128"/>
      <c r="ALM178" s="128"/>
      <c r="ALN178" s="128"/>
      <c r="ALO178" s="128"/>
      <c r="ALP178" s="128"/>
      <c r="ALQ178" s="128"/>
      <c r="ALR178" s="128"/>
      <c r="ALS178" s="128"/>
      <c r="ALT178" s="128"/>
      <c r="ALU178" s="128"/>
      <c r="AUU178" s="128"/>
      <c r="AUV178" s="128"/>
      <c r="AVD178" s="128"/>
      <c r="AVE178" s="128"/>
      <c r="AVF178" s="128"/>
      <c r="AVG178" s="128"/>
      <c r="AVH178" s="128"/>
      <c r="AVI178" s="128"/>
      <c r="AVJ178" s="128"/>
      <c r="AVK178" s="128"/>
      <c r="AVL178" s="128"/>
      <c r="AVM178" s="128"/>
      <c r="AVN178" s="128"/>
      <c r="AVO178" s="128"/>
      <c r="AVP178" s="128"/>
      <c r="AVQ178" s="128"/>
      <c r="BEQ178" s="128"/>
      <c r="BER178" s="128"/>
      <c r="BEZ178" s="128"/>
      <c r="BFA178" s="128"/>
      <c r="BFB178" s="128"/>
      <c r="BFC178" s="128"/>
      <c r="BFD178" s="128"/>
      <c r="BFE178" s="128"/>
      <c r="BFF178" s="128"/>
      <c r="BFG178" s="128"/>
      <c r="BFH178" s="128"/>
      <c r="BFI178" s="128"/>
      <c r="BFJ178" s="128"/>
      <c r="BFK178" s="128"/>
      <c r="BFL178" s="128"/>
      <c r="BFM178" s="128"/>
      <c r="BOM178" s="128"/>
      <c r="BON178" s="128"/>
      <c r="BOV178" s="128"/>
      <c r="BOW178" s="128"/>
      <c r="BOX178" s="128"/>
      <c r="BOY178" s="128"/>
      <c r="BOZ178" s="128"/>
      <c r="BPA178" s="128"/>
      <c r="BPB178" s="128"/>
      <c r="BPC178" s="128"/>
      <c r="BPD178" s="128"/>
      <c r="BPE178" s="128"/>
      <c r="BPF178" s="128"/>
      <c r="BPG178" s="128"/>
      <c r="BPH178" s="128"/>
      <c r="BPI178" s="128"/>
      <c r="BYI178" s="128"/>
      <c r="BYJ178" s="128"/>
      <c r="BYR178" s="128"/>
      <c r="BYS178" s="128"/>
      <c r="BYT178" s="128"/>
      <c r="BYU178" s="128"/>
      <c r="BYV178" s="128"/>
      <c r="BYW178" s="128"/>
      <c r="BYX178" s="128"/>
      <c r="BYY178" s="128"/>
      <c r="BYZ178" s="128"/>
      <c r="BZA178" s="128"/>
      <c r="BZB178" s="128"/>
      <c r="BZC178" s="128"/>
      <c r="BZD178" s="128"/>
      <c r="BZE178" s="128"/>
      <c r="CIE178" s="128"/>
      <c r="CIF178" s="128"/>
      <c r="CIN178" s="128"/>
      <c r="CIO178" s="128"/>
      <c r="CIP178" s="128"/>
      <c r="CIQ178" s="128"/>
      <c r="CIR178" s="128"/>
      <c r="CIS178" s="128"/>
      <c r="CIT178" s="128"/>
      <c r="CIU178" s="128"/>
      <c r="CIV178" s="128"/>
      <c r="CIW178" s="128"/>
      <c r="CIX178" s="128"/>
      <c r="CIY178" s="128"/>
      <c r="CIZ178" s="128"/>
      <c r="CJA178" s="128"/>
      <c r="CSA178" s="128"/>
      <c r="CSB178" s="128"/>
      <c r="CSJ178" s="128"/>
      <c r="CSK178" s="128"/>
      <c r="CSL178" s="128"/>
      <c r="CSM178" s="128"/>
      <c r="CSN178" s="128"/>
      <c r="CSO178" s="128"/>
      <c r="CSP178" s="128"/>
      <c r="CSQ178" s="128"/>
      <c r="CSR178" s="128"/>
      <c r="CSS178" s="128"/>
      <c r="CST178" s="128"/>
      <c r="CSU178" s="128"/>
      <c r="CSV178" s="128"/>
      <c r="CSW178" s="128"/>
      <c r="DBW178" s="128"/>
      <c r="DBX178" s="128"/>
      <c r="DCF178" s="128"/>
      <c r="DCG178" s="128"/>
      <c r="DCH178" s="128"/>
      <c r="DCI178" s="128"/>
      <c r="DCJ178" s="128"/>
      <c r="DCK178" s="128"/>
      <c r="DCL178" s="128"/>
      <c r="DCM178" s="128"/>
      <c r="DCN178" s="128"/>
      <c r="DCO178" s="128"/>
      <c r="DCP178" s="128"/>
      <c r="DCQ178" s="128"/>
      <c r="DCR178" s="128"/>
      <c r="DCS178" s="128"/>
      <c r="DLS178" s="128"/>
      <c r="DLT178" s="128"/>
      <c r="DMB178" s="128"/>
      <c r="DMC178" s="128"/>
      <c r="DMD178" s="128"/>
      <c r="DME178" s="128"/>
      <c r="DMF178" s="128"/>
      <c r="DMG178" s="128"/>
      <c r="DMH178" s="128"/>
      <c r="DMI178" s="128"/>
      <c r="DMJ178" s="128"/>
      <c r="DMK178" s="128"/>
      <c r="DML178" s="128"/>
      <c r="DMM178" s="128"/>
      <c r="DMN178" s="128"/>
      <c r="DMO178" s="128"/>
      <c r="DVO178" s="128"/>
      <c r="DVP178" s="128"/>
      <c r="DVX178" s="128"/>
      <c r="DVY178" s="128"/>
      <c r="DVZ178" s="128"/>
      <c r="DWA178" s="128"/>
      <c r="DWB178" s="128"/>
      <c r="DWC178" s="128"/>
      <c r="DWD178" s="128"/>
      <c r="DWE178" s="128"/>
      <c r="DWF178" s="128"/>
      <c r="DWG178" s="128"/>
      <c r="DWH178" s="128"/>
      <c r="DWI178" s="128"/>
      <c r="DWJ178" s="128"/>
      <c r="DWK178" s="128"/>
      <c r="EFK178" s="128"/>
      <c r="EFL178" s="128"/>
      <c r="EFT178" s="128"/>
      <c r="EFU178" s="128"/>
      <c r="EFV178" s="128"/>
      <c r="EFW178" s="128"/>
      <c r="EFX178" s="128"/>
      <c r="EFY178" s="128"/>
      <c r="EFZ178" s="128"/>
      <c r="EGA178" s="128"/>
      <c r="EGB178" s="128"/>
      <c r="EGC178" s="128"/>
      <c r="EGD178" s="128"/>
      <c r="EGE178" s="128"/>
      <c r="EGF178" s="128"/>
      <c r="EGG178" s="128"/>
      <c r="EPG178" s="128"/>
      <c r="EPH178" s="128"/>
      <c r="EPP178" s="128"/>
      <c r="EPQ178" s="128"/>
      <c r="EPR178" s="128"/>
      <c r="EPS178" s="128"/>
      <c r="EPT178" s="128"/>
      <c r="EPU178" s="128"/>
      <c r="EPV178" s="128"/>
      <c r="EPW178" s="128"/>
      <c r="EPX178" s="128"/>
      <c r="EPY178" s="128"/>
      <c r="EPZ178" s="128"/>
      <c r="EQA178" s="128"/>
      <c r="EQB178" s="128"/>
      <c r="EQC178" s="128"/>
      <c r="EZC178" s="128"/>
      <c r="EZD178" s="128"/>
      <c r="EZL178" s="128"/>
      <c r="EZM178" s="128"/>
      <c r="EZN178" s="128"/>
      <c r="EZO178" s="128"/>
      <c r="EZP178" s="128"/>
      <c r="EZQ178" s="128"/>
      <c r="EZR178" s="128"/>
      <c r="EZS178" s="128"/>
      <c r="EZT178" s="128"/>
      <c r="EZU178" s="128"/>
      <c r="EZV178" s="128"/>
      <c r="EZW178" s="128"/>
      <c r="EZX178" s="128"/>
      <c r="EZY178" s="128"/>
      <c r="FIY178" s="128"/>
      <c r="FIZ178" s="128"/>
      <c r="FJH178" s="128"/>
      <c r="FJI178" s="128"/>
      <c r="FJJ178" s="128"/>
      <c r="FJK178" s="128"/>
      <c r="FJL178" s="128"/>
      <c r="FJM178" s="128"/>
      <c r="FJN178" s="128"/>
      <c r="FJO178" s="128"/>
      <c r="FJP178" s="128"/>
      <c r="FJQ178" s="128"/>
      <c r="FJR178" s="128"/>
      <c r="FJS178" s="128"/>
      <c r="FJT178" s="128"/>
      <c r="FJU178" s="128"/>
      <c r="FSU178" s="128"/>
      <c r="FSV178" s="128"/>
      <c r="FTD178" s="128"/>
      <c r="FTE178" s="128"/>
      <c r="FTF178" s="128"/>
      <c r="FTG178" s="128"/>
      <c r="FTH178" s="128"/>
      <c r="FTI178" s="128"/>
      <c r="FTJ178" s="128"/>
      <c r="FTK178" s="128"/>
      <c r="FTL178" s="128"/>
      <c r="FTM178" s="128"/>
      <c r="FTN178" s="128"/>
      <c r="FTO178" s="128"/>
      <c r="FTP178" s="128"/>
      <c r="FTQ178" s="128"/>
      <c r="GCQ178" s="128"/>
      <c r="GCR178" s="128"/>
      <c r="GCZ178" s="128"/>
      <c r="GDA178" s="128"/>
      <c r="GDB178" s="128"/>
      <c r="GDC178" s="128"/>
      <c r="GDD178" s="128"/>
      <c r="GDE178" s="128"/>
      <c r="GDF178" s="128"/>
      <c r="GDG178" s="128"/>
      <c r="GDH178" s="128"/>
      <c r="GDI178" s="128"/>
      <c r="GDJ178" s="128"/>
      <c r="GDK178" s="128"/>
      <c r="GDL178" s="128"/>
      <c r="GDM178" s="128"/>
      <c r="GMM178" s="128"/>
      <c r="GMN178" s="128"/>
      <c r="GMV178" s="128"/>
      <c r="GMW178" s="128"/>
      <c r="GMX178" s="128"/>
      <c r="GMY178" s="128"/>
      <c r="GMZ178" s="128"/>
      <c r="GNA178" s="128"/>
      <c r="GNB178" s="128"/>
      <c r="GNC178" s="128"/>
      <c r="GND178" s="128"/>
      <c r="GNE178" s="128"/>
      <c r="GNF178" s="128"/>
      <c r="GNG178" s="128"/>
      <c r="GNH178" s="128"/>
      <c r="GNI178" s="128"/>
      <c r="GWI178" s="128"/>
      <c r="GWJ178" s="128"/>
      <c r="GWR178" s="128"/>
      <c r="GWS178" s="128"/>
      <c r="GWT178" s="128"/>
      <c r="GWU178" s="128"/>
      <c r="GWV178" s="128"/>
      <c r="GWW178" s="128"/>
      <c r="GWX178" s="128"/>
      <c r="GWY178" s="128"/>
      <c r="GWZ178" s="128"/>
      <c r="GXA178" s="128"/>
      <c r="GXB178" s="128"/>
      <c r="GXC178" s="128"/>
      <c r="GXD178" s="128"/>
      <c r="GXE178" s="128"/>
      <c r="HGE178" s="128"/>
      <c r="HGF178" s="128"/>
      <c r="HGN178" s="128"/>
      <c r="HGO178" s="128"/>
      <c r="HGP178" s="128"/>
      <c r="HGQ178" s="128"/>
      <c r="HGR178" s="128"/>
      <c r="HGS178" s="128"/>
      <c r="HGT178" s="128"/>
      <c r="HGU178" s="128"/>
      <c r="HGV178" s="128"/>
      <c r="HGW178" s="128"/>
      <c r="HGX178" s="128"/>
      <c r="HGY178" s="128"/>
      <c r="HGZ178" s="128"/>
      <c r="HHA178" s="128"/>
      <c r="HQA178" s="128"/>
      <c r="HQB178" s="128"/>
      <c r="HQJ178" s="128"/>
      <c r="HQK178" s="128"/>
      <c r="HQL178" s="128"/>
      <c r="HQM178" s="128"/>
      <c r="HQN178" s="128"/>
      <c r="HQO178" s="128"/>
      <c r="HQP178" s="128"/>
      <c r="HQQ178" s="128"/>
      <c r="HQR178" s="128"/>
      <c r="HQS178" s="128"/>
      <c r="HQT178" s="128"/>
      <c r="HQU178" s="128"/>
      <c r="HQV178" s="128"/>
      <c r="HQW178" s="128"/>
      <c r="HZW178" s="128"/>
      <c r="HZX178" s="128"/>
      <c r="IAF178" s="128"/>
      <c r="IAG178" s="128"/>
      <c r="IAH178" s="128"/>
      <c r="IAI178" s="128"/>
      <c r="IAJ178" s="128"/>
      <c r="IAK178" s="128"/>
      <c r="IAL178" s="128"/>
      <c r="IAM178" s="128"/>
      <c r="IAN178" s="128"/>
      <c r="IAO178" s="128"/>
      <c r="IAP178" s="128"/>
      <c r="IAQ178" s="128"/>
      <c r="IAR178" s="128"/>
      <c r="IAS178" s="128"/>
      <c r="IJS178" s="128"/>
      <c r="IJT178" s="128"/>
      <c r="IKB178" s="128"/>
      <c r="IKC178" s="128"/>
      <c r="IKD178" s="128"/>
      <c r="IKE178" s="128"/>
      <c r="IKF178" s="128"/>
      <c r="IKG178" s="128"/>
      <c r="IKH178" s="128"/>
      <c r="IKI178" s="128"/>
      <c r="IKJ178" s="128"/>
      <c r="IKK178" s="128"/>
      <c r="IKL178" s="128"/>
      <c r="IKM178" s="128"/>
      <c r="IKN178" s="128"/>
      <c r="IKO178" s="128"/>
      <c r="ITO178" s="128"/>
      <c r="ITP178" s="128"/>
      <c r="ITX178" s="128"/>
      <c r="ITY178" s="128"/>
      <c r="ITZ178" s="128"/>
      <c r="IUA178" s="128"/>
      <c r="IUB178" s="128"/>
      <c r="IUC178" s="128"/>
      <c r="IUD178" s="128"/>
      <c r="IUE178" s="128"/>
      <c r="IUF178" s="128"/>
      <c r="IUG178" s="128"/>
      <c r="IUH178" s="128"/>
      <c r="IUI178" s="128"/>
      <c r="IUJ178" s="128"/>
      <c r="IUK178" s="128"/>
      <c r="JDK178" s="128"/>
      <c r="JDL178" s="128"/>
      <c r="JDT178" s="128"/>
      <c r="JDU178" s="128"/>
      <c r="JDV178" s="128"/>
      <c r="JDW178" s="128"/>
      <c r="JDX178" s="128"/>
      <c r="JDY178" s="128"/>
      <c r="JDZ178" s="128"/>
      <c r="JEA178" s="128"/>
      <c r="JEB178" s="128"/>
      <c r="JEC178" s="128"/>
      <c r="JED178" s="128"/>
      <c r="JEE178" s="128"/>
      <c r="JEF178" s="128"/>
      <c r="JEG178" s="128"/>
      <c r="JNG178" s="128"/>
      <c r="JNH178" s="128"/>
      <c r="JNP178" s="128"/>
      <c r="JNQ178" s="128"/>
      <c r="JNR178" s="128"/>
      <c r="JNS178" s="128"/>
      <c r="JNT178" s="128"/>
      <c r="JNU178" s="128"/>
      <c r="JNV178" s="128"/>
      <c r="JNW178" s="128"/>
      <c r="JNX178" s="128"/>
      <c r="JNY178" s="128"/>
      <c r="JNZ178" s="128"/>
      <c r="JOA178" s="128"/>
      <c r="JOB178" s="128"/>
      <c r="JOC178" s="128"/>
      <c r="JXC178" s="128"/>
      <c r="JXD178" s="128"/>
      <c r="JXL178" s="128"/>
      <c r="JXM178" s="128"/>
      <c r="JXN178" s="128"/>
      <c r="JXO178" s="128"/>
      <c r="JXP178" s="128"/>
      <c r="JXQ178" s="128"/>
      <c r="JXR178" s="128"/>
      <c r="JXS178" s="128"/>
      <c r="JXT178" s="128"/>
      <c r="JXU178" s="128"/>
      <c r="JXV178" s="128"/>
      <c r="JXW178" s="128"/>
      <c r="JXX178" s="128"/>
      <c r="JXY178" s="128"/>
      <c r="KGY178" s="128"/>
      <c r="KGZ178" s="128"/>
      <c r="KHH178" s="128"/>
      <c r="KHI178" s="128"/>
      <c r="KHJ178" s="128"/>
      <c r="KHK178" s="128"/>
      <c r="KHL178" s="128"/>
      <c r="KHM178" s="128"/>
      <c r="KHN178" s="128"/>
      <c r="KHO178" s="128"/>
      <c r="KHP178" s="128"/>
      <c r="KHQ178" s="128"/>
      <c r="KHR178" s="128"/>
      <c r="KHS178" s="128"/>
      <c r="KHT178" s="128"/>
      <c r="KHU178" s="128"/>
      <c r="KQU178" s="128"/>
      <c r="KQV178" s="128"/>
      <c r="KRD178" s="128"/>
      <c r="KRE178" s="128"/>
      <c r="KRF178" s="128"/>
      <c r="KRG178" s="128"/>
      <c r="KRH178" s="128"/>
      <c r="KRI178" s="128"/>
      <c r="KRJ178" s="128"/>
      <c r="KRK178" s="128"/>
      <c r="KRL178" s="128"/>
      <c r="KRM178" s="128"/>
      <c r="KRN178" s="128"/>
      <c r="KRO178" s="128"/>
      <c r="KRP178" s="128"/>
      <c r="KRQ178" s="128"/>
      <c r="LAQ178" s="128"/>
      <c r="LAR178" s="128"/>
      <c r="LAZ178" s="128"/>
      <c r="LBA178" s="128"/>
      <c r="LBB178" s="128"/>
      <c r="LBC178" s="128"/>
      <c r="LBD178" s="128"/>
      <c r="LBE178" s="128"/>
      <c r="LBF178" s="128"/>
      <c r="LBG178" s="128"/>
      <c r="LBH178" s="128"/>
      <c r="LBI178" s="128"/>
      <c r="LBJ178" s="128"/>
      <c r="LBK178" s="128"/>
      <c r="LBL178" s="128"/>
      <c r="LBM178" s="128"/>
      <c r="LKM178" s="128"/>
      <c r="LKN178" s="128"/>
      <c r="LKV178" s="128"/>
      <c r="LKW178" s="128"/>
      <c r="LKX178" s="128"/>
      <c r="LKY178" s="128"/>
      <c r="LKZ178" s="128"/>
      <c r="LLA178" s="128"/>
      <c r="LLB178" s="128"/>
      <c r="LLC178" s="128"/>
      <c r="LLD178" s="128"/>
      <c r="LLE178" s="128"/>
      <c r="LLF178" s="128"/>
      <c r="LLG178" s="128"/>
      <c r="LLH178" s="128"/>
      <c r="LLI178" s="128"/>
      <c r="LUI178" s="128"/>
      <c r="LUJ178" s="128"/>
      <c r="LUR178" s="128"/>
      <c r="LUS178" s="128"/>
      <c r="LUT178" s="128"/>
      <c r="LUU178" s="128"/>
      <c r="LUV178" s="128"/>
      <c r="LUW178" s="128"/>
      <c r="LUX178" s="128"/>
      <c r="LUY178" s="128"/>
      <c r="LUZ178" s="128"/>
      <c r="LVA178" s="128"/>
      <c r="LVB178" s="128"/>
      <c r="LVC178" s="128"/>
      <c r="LVD178" s="128"/>
      <c r="LVE178" s="128"/>
      <c r="MEE178" s="128"/>
      <c r="MEF178" s="128"/>
      <c r="MEN178" s="128"/>
      <c r="MEO178" s="128"/>
      <c r="MEP178" s="128"/>
      <c r="MEQ178" s="128"/>
      <c r="MER178" s="128"/>
      <c r="MES178" s="128"/>
      <c r="MET178" s="128"/>
      <c r="MEU178" s="128"/>
      <c r="MEV178" s="128"/>
      <c r="MEW178" s="128"/>
      <c r="MEX178" s="128"/>
      <c r="MEY178" s="128"/>
      <c r="MEZ178" s="128"/>
      <c r="MFA178" s="128"/>
      <c r="MOA178" s="128"/>
      <c r="MOB178" s="128"/>
      <c r="MOJ178" s="128"/>
      <c r="MOK178" s="128"/>
      <c r="MOL178" s="128"/>
      <c r="MOM178" s="128"/>
      <c r="MON178" s="128"/>
      <c r="MOO178" s="128"/>
      <c r="MOP178" s="128"/>
      <c r="MOQ178" s="128"/>
      <c r="MOR178" s="128"/>
      <c r="MOS178" s="128"/>
      <c r="MOT178" s="128"/>
      <c r="MOU178" s="128"/>
      <c r="MOV178" s="128"/>
      <c r="MOW178" s="128"/>
      <c r="MXW178" s="128"/>
      <c r="MXX178" s="128"/>
      <c r="MYF178" s="128"/>
      <c r="MYG178" s="128"/>
      <c r="MYH178" s="128"/>
      <c r="MYI178" s="128"/>
      <c r="MYJ178" s="128"/>
      <c r="MYK178" s="128"/>
      <c r="MYL178" s="128"/>
      <c r="MYM178" s="128"/>
      <c r="MYN178" s="128"/>
      <c r="MYO178" s="128"/>
      <c r="MYP178" s="128"/>
      <c r="MYQ178" s="128"/>
      <c r="MYR178" s="128"/>
      <c r="MYS178" s="128"/>
      <c r="NHS178" s="128"/>
      <c r="NHT178" s="128"/>
      <c r="NIB178" s="128"/>
      <c r="NIC178" s="128"/>
      <c r="NID178" s="128"/>
      <c r="NIE178" s="128"/>
      <c r="NIF178" s="128"/>
      <c r="NIG178" s="128"/>
      <c r="NIH178" s="128"/>
      <c r="NII178" s="128"/>
      <c r="NIJ178" s="128"/>
      <c r="NIK178" s="128"/>
      <c r="NIL178" s="128"/>
      <c r="NIM178" s="128"/>
      <c r="NIN178" s="128"/>
      <c r="NIO178" s="128"/>
      <c r="NRO178" s="128"/>
      <c r="NRP178" s="128"/>
      <c r="NRX178" s="128"/>
      <c r="NRY178" s="128"/>
      <c r="NRZ178" s="128"/>
      <c r="NSA178" s="128"/>
      <c r="NSB178" s="128"/>
      <c r="NSC178" s="128"/>
      <c r="NSD178" s="128"/>
      <c r="NSE178" s="128"/>
      <c r="NSF178" s="128"/>
      <c r="NSG178" s="128"/>
      <c r="NSH178" s="128"/>
      <c r="NSI178" s="128"/>
      <c r="NSJ178" s="128"/>
      <c r="NSK178" s="128"/>
      <c r="OBK178" s="128"/>
      <c r="OBL178" s="128"/>
      <c r="OBT178" s="128"/>
      <c r="OBU178" s="128"/>
      <c r="OBV178" s="128"/>
      <c r="OBW178" s="128"/>
      <c r="OBX178" s="128"/>
      <c r="OBY178" s="128"/>
      <c r="OBZ178" s="128"/>
      <c r="OCA178" s="128"/>
      <c r="OCB178" s="128"/>
      <c r="OCC178" s="128"/>
      <c r="OCD178" s="128"/>
      <c r="OCE178" s="128"/>
      <c r="OCF178" s="128"/>
      <c r="OCG178" s="128"/>
      <c r="OLG178" s="128"/>
      <c r="OLH178" s="128"/>
      <c r="OLP178" s="128"/>
      <c r="OLQ178" s="128"/>
      <c r="OLR178" s="128"/>
      <c r="OLS178" s="128"/>
      <c r="OLT178" s="128"/>
      <c r="OLU178" s="128"/>
      <c r="OLV178" s="128"/>
      <c r="OLW178" s="128"/>
      <c r="OLX178" s="128"/>
      <c r="OLY178" s="128"/>
      <c r="OLZ178" s="128"/>
      <c r="OMA178" s="128"/>
      <c r="OMB178" s="128"/>
      <c r="OMC178" s="128"/>
      <c r="OVC178" s="128"/>
      <c r="OVD178" s="128"/>
      <c r="OVL178" s="128"/>
      <c r="OVM178" s="128"/>
      <c r="OVN178" s="128"/>
      <c r="OVO178" s="128"/>
      <c r="OVP178" s="128"/>
      <c r="OVQ178" s="128"/>
      <c r="OVR178" s="128"/>
      <c r="OVS178" s="128"/>
      <c r="OVT178" s="128"/>
      <c r="OVU178" s="128"/>
      <c r="OVV178" s="128"/>
      <c r="OVW178" s="128"/>
      <c r="OVX178" s="128"/>
      <c r="OVY178" s="128"/>
      <c r="PEY178" s="128"/>
      <c r="PEZ178" s="128"/>
      <c r="PFH178" s="128"/>
      <c r="PFI178" s="128"/>
      <c r="PFJ178" s="128"/>
      <c r="PFK178" s="128"/>
      <c r="PFL178" s="128"/>
      <c r="PFM178" s="128"/>
      <c r="PFN178" s="128"/>
      <c r="PFO178" s="128"/>
      <c r="PFP178" s="128"/>
      <c r="PFQ178" s="128"/>
      <c r="PFR178" s="128"/>
      <c r="PFS178" s="128"/>
      <c r="PFT178" s="128"/>
      <c r="PFU178" s="128"/>
      <c r="POU178" s="128"/>
      <c r="POV178" s="128"/>
      <c r="PPD178" s="128"/>
      <c r="PPE178" s="128"/>
      <c r="PPF178" s="128"/>
      <c r="PPG178" s="128"/>
      <c r="PPH178" s="128"/>
      <c r="PPI178" s="128"/>
      <c r="PPJ178" s="128"/>
      <c r="PPK178" s="128"/>
      <c r="PPL178" s="128"/>
      <c r="PPM178" s="128"/>
      <c r="PPN178" s="128"/>
      <c r="PPO178" s="128"/>
      <c r="PPP178" s="128"/>
      <c r="PPQ178" s="128"/>
      <c r="PYQ178" s="128"/>
      <c r="PYR178" s="128"/>
      <c r="PYZ178" s="128"/>
      <c r="PZA178" s="128"/>
      <c r="PZB178" s="128"/>
      <c r="PZC178" s="128"/>
      <c r="PZD178" s="128"/>
      <c r="PZE178" s="128"/>
      <c r="PZF178" s="128"/>
      <c r="PZG178" s="128"/>
      <c r="PZH178" s="128"/>
      <c r="PZI178" s="128"/>
      <c r="PZJ178" s="128"/>
      <c r="PZK178" s="128"/>
      <c r="PZL178" s="128"/>
      <c r="PZM178" s="128"/>
      <c r="QIM178" s="128"/>
      <c r="QIN178" s="128"/>
      <c r="QIV178" s="128"/>
      <c r="QIW178" s="128"/>
      <c r="QIX178" s="128"/>
      <c r="QIY178" s="128"/>
      <c r="QIZ178" s="128"/>
      <c r="QJA178" s="128"/>
      <c r="QJB178" s="128"/>
      <c r="QJC178" s="128"/>
      <c r="QJD178" s="128"/>
      <c r="QJE178" s="128"/>
      <c r="QJF178" s="128"/>
      <c r="QJG178" s="128"/>
      <c r="QJH178" s="128"/>
      <c r="QJI178" s="128"/>
      <c r="QSI178" s="128"/>
      <c r="QSJ178" s="128"/>
      <c r="QSR178" s="128"/>
      <c r="QSS178" s="128"/>
      <c r="QST178" s="128"/>
      <c r="QSU178" s="128"/>
      <c r="QSV178" s="128"/>
      <c r="QSW178" s="128"/>
      <c r="QSX178" s="128"/>
      <c r="QSY178" s="128"/>
      <c r="QSZ178" s="128"/>
      <c r="QTA178" s="128"/>
      <c r="QTB178" s="128"/>
      <c r="QTC178" s="128"/>
      <c r="QTD178" s="128"/>
      <c r="QTE178" s="128"/>
      <c r="RCE178" s="128"/>
      <c r="RCF178" s="128"/>
      <c r="RCN178" s="128"/>
      <c r="RCO178" s="128"/>
      <c r="RCP178" s="128"/>
      <c r="RCQ178" s="128"/>
      <c r="RCR178" s="128"/>
      <c r="RCS178" s="128"/>
      <c r="RCT178" s="128"/>
      <c r="RCU178" s="128"/>
      <c r="RCV178" s="128"/>
      <c r="RCW178" s="128"/>
      <c r="RCX178" s="128"/>
      <c r="RCY178" s="128"/>
      <c r="RCZ178" s="128"/>
      <c r="RDA178" s="128"/>
      <c r="RMA178" s="128"/>
      <c r="RMB178" s="128"/>
      <c r="RMJ178" s="128"/>
      <c r="RMK178" s="128"/>
      <c r="RML178" s="128"/>
      <c r="RMM178" s="128"/>
      <c r="RMN178" s="128"/>
      <c r="RMO178" s="128"/>
      <c r="RMP178" s="128"/>
      <c r="RMQ178" s="128"/>
      <c r="RMR178" s="128"/>
      <c r="RMS178" s="128"/>
      <c r="RMT178" s="128"/>
      <c r="RMU178" s="128"/>
      <c r="RMV178" s="128"/>
      <c r="RMW178" s="128"/>
      <c r="RVW178" s="128"/>
      <c r="RVX178" s="128"/>
      <c r="RWF178" s="128"/>
      <c r="RWG178" s="128"/>
      <c r="RWH178" s="128"/>
      <c r="RWI178" s="128"/>
      <c r="RWJ178" s="128"/>
      <c r="RWK178" s="128"/>
      <c r="RWL178" s="128"/>
      <c r="RWM178" s="128"/>
      <c r="RWN178" s="128"/>
      <c r="RWO178" s="128"/>
      <c r="RWP178" s="128"/>
      <c r="RWQ178" s="128"/>
      <c r="RWR178" s="128"/>
      <c r="RWS178" s="128"/>
      <c r="SFS178" s="128"/>
      <c r="SFT178" s="128"/>
      <c r="SGB178" s="128"/>
      <c r="SGC178" s="128"/>
      <c r="SGD178" s="128"/>
      <c r="SGE178" s="128"/>
      <c r="SGF178" s="128"/>
      <c r="SGG178" s="128"/>
      <c r="SGH178" s="128"/>
      <c r="SGI178" s="128"/>
      <c r="SGJ178" s="128"/>
      <c r="SGK178" s="128"/>
      <c r="SGL178" s="128"/>
      <c r="SGM178" s="128"/>
      <c r="SGN178" s="128"/>
      <c r="SGO178" s="128"/>
      <c r="SPO178" s="128"/>
      <c r="SPP178" s="128"/>
      <c r="SPX178" s="128"/>
      <c r="SPY178" s="128"/>
      <c r="SPZ178" s="128"/>
      <c r="SQA178" s="128"/>
      <c r="SQB178" s="128"/>
      <c r="SQC178" s="128"/>
      <c r="SQD178" s="128"/>
      <c r="SQE178" s="128"/>
      <c r="SQF178" s="128"/>
      <c r="SQG178" s="128"/>
      <c r="SQH178" s="128"/>
      <c r="SQI178" s="128"/>
      <c r="SQJ178" s="128"/>
      <c r="SQK178" s="128"/>
      <c r="SZK178" s="128"/>
      <c r="SZL178" s="128"/>
      <c r="SZT178" s="128"/>
      <c r="SZU178" s="128"/>
      <c r="SZV178" s="128"/>
      <c r="SZW178" s="128"/>
      <c r="SZX178" s="128"/>
      <c r="SZY178" s="128"/>
      <c r="SZZ178" s="128"/>
      <c r="TAA178" s="128"/>
      <c r="TAB178" s="128"/>
      <c r="TAC178" s="128"/>
      <c r="TAD178" s="128"/>
      <c r="TAE178" s="128"/>
      <c r="TAF178" s="128"/>
      <c r="TAG178" s="128"/>
      <c r="TJG178" s="128"/>
      <c r="TJH178" s="128"/>
      <c r="TJP178" s="128"/>
      <c r="TJQ178" s="128"/>
      <c r="TJR178" s="128"/>
      <c r="TJS178" s="128"/>
      <c r="TJT178" s="128"/>
      <c r="TJU178" s="128"/>
      <c r="TJV178" s="128"/>
      <c r="TJW178" s="128"/>
      <c r="TJX178" s="128"/>
      <c r="TJY178" s="128"/>
      <c r="TJZ178" s="128"/>
      <c r="TKA178" s="128"/>
      <c r="TKB178" s="128"/>
      <c r="TKC178" s="128"/>
      <c r="TTC178" s="128"/>
      <c r="TTD178" s="128"/>
      <c r="TTL178" s="128"/>
      <c r="TTM178" s="128"/>
      <c r="TTN178" s="128"/>
      <c r="TTO178" s="128"/>
      <c r="TTP178" s="128"/>
      <c r="TTQ178" s="128"/>
      <c r="TTR178" s="128"/>
      <c r="TTS178" s="128"/>
      <c r="TTT178" s="128"/>
      <c r="TTU178" s="128"/>
      <c r="TTV178" s="128"/>
      <c r="TTW178" s="128"/>
      <c r="TTX178" s="128"/>
      <c r="TTY178" s="128"/>
      <c r="UCY178" s="128"/>
      <c r="UCZ178" s="128"/>
      <c r="UDH178" s="128"/>
      <c r="UDI178" s="128"/>
      <c r="UDJ178" s="128"/>
      <c r="UDK178" s="128"/>
      <c r="UDL178" s="128"/>
      <c r="UDM178" s="128"/>
      <c r="UDN178" s="128"/>
      <c r="UDO178" s="128"/>
      <c r="UDP178" s="128"/>
      <c r="UDQ178" s="128"/>
      <c r="UDR178" s="128"/>
      <c r="UDS178" s="128"/>
      <c r="UDT178" s="128"/>
      <c r="UDU178" s="128"/>
      <c r="UMU178" s="128"/>
      <c r="UMV178" s="128"/>
      <c r="UND178" s="128"/>
      <c r="UNE178" s="128"/>
      <c r="UNF178" s="128"/>
      <c r="UNG178" s="128"/>
      <c r="UNH178" s="128"/>
      <c r="UNI178" s="128"/>
      <c r="UNJ178" s="128"/>
      <c r="UNK178" s="128"/>
      <c r="UNL178" s="128"/>
      <c r="UNM178" s="128"/>
      <c r="UNN178" s="128"/>
      <c r="UNO178" s="128"/>
      <c r="UNP178" s="128"/>
      <c r="UNQ178" s="128"/>
      <c r="UWQ178" s="128"/>
      <c r="UWR178" s="128"/>
      <c r="UWZ178" s="128"/>
      <c r="UXA178" s="128"/>
      <c r="UXB178" s="128"/>
      <c r="UXC178" s="128"/>
      <c r="UXD178" s="128"/>
      <c r="UXE178" s="128"/>
      <c r="UXF178" s="128"/>
      <c r="UXG178" s="128"/>
      <c r="UXH178" s="128"/>
      <c r="UXI178" s="128"/>
      <c r="UXJ178" s="128"/>
      <c r="UXK178" s="128"/>
      <c r="UXL178" s="128"/>
      <c r="UXM178" s="128"/>
      <c r="VGM178" s="128"/>
      <c r="VGN178" s="128"/>
      <c r="VGV178" s="128"/>
      <c r="VGW178" s="128"/>
      <c r="VGX178" s="128"/>
      <c r="VGY178" s="128"/>
      <c r="VGZ178" s="128"/>
      <c r="VHA178" s="128"/>
      <c r="VHB178" s="128"/>
      <c r="VHC178" s="128"/>
      <c r="VHD178" s="128"/>
      <c r="VHE178" s="128"/>
      <c r="VHF178" s="128"/>
      <c r="VHG178" s="128"/>
      <c r="VHH178" s="128"/>
      <c r="VHI178" s="128"/>
      <c r="VQI178" s="128"/>
      <c r="VQJ178" s="128"/>
      <c r="VQR178" s="128"/>
      <c r="VQS178" s="128"/>
      <c r="VQT178" s="128"/>
      <c r="VQU178" s="128"/>
      <c r="VQV178" s="128"/>
      <c r="VQW178" s="128"/>
      <c r="VQX178" s="128"/>
      <c r="VQY178" s="128"/>
      <c r="VQZ178" s="128"/>
      <c r="VRA178" s="128"/>
      <c r="VRB178" s="128"/>
      <c r="VRC178" s="128"/>
      <c r="VRD178" s="128"/>
      <c r="VRE178" s="128"/>
      <c r="WAE178" s="128"/>
      <c r="WAF178" s="128"/>
      <c r="WAN178" s="128"/>
      <c r="WAO178" s="128"/>
      <c r="WAP178" s="128"/>
      <c r="WAQ178" s="128"/>
      <c r="WAR178" s="128"/>
      <c r="WAS178" s="128"/>
      <c r="WAT178" s="128"/>
      <c r="WAU178" s="128"/>
      <c r="WAV178" s="128"/>
      <c r="WAW178" s="128"/>
      <c r="WAX178" s="128"/>
      <c r="WAY178" s="128"/>
      <c r="WAZ178" s="128"/>
      <c r="WBA178" s="128"/>
      <c r="WKA178" s="128"/>
      <c r="WKB178" s="128"/>
      <c r="WKJ178" s="128"/>
      <c r="WKK178" s="128"/>
      <c r="WKL178" s="128"/>
      <c r="WKM178" s="128"/>
      <c r="WKN178" s="128"/>
      <c r="WKO178" s="128"/>
      <c r="WKP178" s="128"/>
      <c r="WKQ178" s="128"/>
      <c r="WKR178" s="128"/>
      <c r="WKS178" s="128"/>
      <c r="WKT178" s="128"/>
      <c r="WKU178" s="128"/>
      <c r="WKV178" s="128"/>
      <c r="WKW178" s="128"/>
      <c r="WTW178" s="128"/>
      <c r="WTX178" s="128"/>
      <c r="WUF178" s="128"/>
      <c r="WUG178" s="128"/>
      <c r="WUH178" s="128"/>
      <c r="WUI178" s="128"/>
      <c r="WUJ178" s="128"/>
      <c r="WUK178" s="128"/>
      <c r="WUL178" s="128"/>
      <c r="WUM178" s="128"/>
      <c r="WUN178" s="128"/>
      <c r="WUO178" s="128"/>
      <c r="WUP178" s="128"/>
      <c r="WUQ178" s="128"/>
      <c r="WUR178" s="128"/>
      <c r="WUS178" s="128"/>
    </row>
    <row r="179" spans="1:16344" ht="67.5" customHeight="1" outlineLevel="1">
      <c r="A179" s="240"/>
      <c r="B179" s="273" t="s">
        <v>476</v>
      </c>
      <c r="C179" s="270"/>
      <c r="D179" s="258">
        <v>50</v>
      </c>
      <c r="E179" s="260">
        <v>50</v>
      </c>
      <c r="F179" s="258">
        <v>0</v>
      </c>
      <c r="G179" s="245">
        <v>0</v>
      </c>
      <c r="H179" s="229">
        <f t="shared" si="7"/>
        <v>0</v>
      </c>
      <c r="I179" s="298"/>
      <c r="J179" s="298"/>
      <c r="K179" s="247"/>
      <c r="L179" s="247"/>
      <c r="M179" s="238"/>
      <c r="HK179" s="128"/>
      <c r="HL179" s="128"/>
      <c r="HT179" s="128"/>
      <c r="HU179" s="128"/>
      <c r="HV179" s="128"/>
      <c r="HW179" s="128"/>
      <c r="HX179" s="128"/>
      <c r="HY179" s="128"/>
      <c r="HZ179" s="128"/>
      <c r="IA179" s="128"/>
      <c r="IB179" s="128"/>
      <c r="IC179" s="128"/>
      <c r="ID179" s="128"/>
      <c r="IE179" s="128"/>
      <c r="IF179" s="128"/>
      <c r="IG179" s="128"/>
      <c r="RG179" s="128"/>
      <c r="RH179" s="128"/>
      <c r="RP179" s="128"/>
      <c r="RQ179" s="128"/>
      <c r="RR179" s="128"/>
      <c r="RS179" s="128"/>
      <c r="RT179" s="128"/>
      <c r="RU179" s="128"/>
      <c r="RV179" s="128"/>
      <c r="RW179" s="128"/>
      <c r="RX179" s="128"/>
      <c r="RY179" s="128"/>
      <c r="RZ179" s="128"/>
      <c r="SA179" s="128"/>
      <c r="SB179" s="128"/>
      <c r="SC179" s="128"/>
      <c r="ABC179" s="128"/>
      <c r="ABD179" s="128"/>
      <c r="ABL179" s="128"/>
      <c r="ABM179" s="128"/>
      <c r="ABN179" s="128"/>
      <c r="ABO179" s="128"/>
      <c r="ABP179" s="128"/>
      <c r="ABQ179" s="128"/>
      <c r="ABR179" s="128"/>
      <c r="ABS179" s="128"/>
      <c r="ABT179" s="128"/>
      <c r="ABU179" s="128"/>
      <c r="ABV179" s="128"/>
      <c r="ABW179" s="128"/>
      <c r="ABX179" s="128"/>
      <c r="ABY179" s="128"/>
      <c r="AKY179" s="128"/>
      <c r="AKZ179" s="128"/>
      <c r="ALH179" s="128"/>
      <c r="ALI179" s="128"/>
      <c r="ALJ179" s="128"/>
      <c r="ALK179" s="128"/>
      <c r="ALL179" s="128"/>
      <c r="ALM179" s="128"/>
      <c r="ALN179" s="128"/>
      <c r="ALO179" s="128"/>
      <c r="ALP179" s="128"/>
      <c r="ALQ179" s="128"/>
      <c r="ALR179" s="128"/>
      <c r="ALS179" s="128"/>
      <c r="ALT179" s="128"/>
      <c r="ALU179" s="128"/>
      <c r="AUU179" s="128"/>
      <c r="AUV179" s="128"/>
      <c r="AVD179" s="128"/>
      <c r="AVE179" s="128"/>
      <c r="AVF179" s="128"/>
      <c r="AVG179" s="128"/>
      <c r="AVH179" s="128"/>
      <c r="AVI179" s="128"/>
      <c r="AVJ179" s="128"/>
      <c r="AVK179" s="128"/>
      <c r="AVL179" s="128"/>
      <c r="AVM179" s="128"/>
      <c r="AVN179" s="128"/>
      <c r="AVO179" s="128"/>
      <c r="AVP179" s="128"/>
      <c r="AVQ179" s="128"/>
      <c r="BEQ179" s="128"/>
      <c r="BER179" s="128"/>
      <c r="BEZ179" s="128"/>
      <c r="BFA179" s="128"/>
      <c r="BFB179" s="128"/>
      <c r="BFC179" s="128"/>
      <c r="BFD179" s="128"/>
      <c r="BFE179" s="128"/>
      <c r="BFF179" s="128"/>
      <c r="BFG179" s="128"/>
      <c r="BFH179" s="128"/>
      <c r="BFI179" s="128"/>
      <c r="BFJ179" s="128"/>
      <c r="BFK179" s="128"/>
      <c r="BFL179" s="128"/>
      <c r="BFM179" s="128"/>
      <c r="BOM179" s="128"/>
      <c r="BON179" s="128"/>
      <c r="BOV179" s="128"/>
      <c r="BOW179" s="128"/>
      <c r="BOX179" s="128"/>
      <c r="BOY179" s="128"/>
      <c r="BOZ179" s="128"/>
      <c r="BPA179" s="128"/>
      <c r="BPB179" s="128"/>
      <c r="BPC179" s="128"/>
      <c r="BPD179" s="128"/>
      <c r="BPE179" s="128"/>
      <c r="BPF179" s="128"/>
      <c r="BPG179" s="128"/>
      <c r="BPH179" s="128"/>
      <c r="BPI179" s="128"/>
      <c r="BYI179" s="128"/>
      <c r="BYJ179" s="128"/>
      <c r="BYR179" s="128"/>
      <c r="BYS179" s="128"/>
      <c r="BYT179" s="128"/>
      <c r="BYU179" s="128"/>
      <c r="BYV179" s="128"/>
      <c r="BYW179" s="128"/>
      <c r="BYX179" s="128"/>
      <c r="BYY179" s="128"/>
      <c r="BYZ179" s="128"/>
      <c r="BZA179" s="128"/>
      <c r="BZB179" s="128"/>
      <c r="BZC179" s="128"/>
      <c r="BZD179" s="128"/>
      <c r="BZE179" s="128"/>
      <c r="CIE179" s="128"/>
      <c r="CIF179" s="128"/>
      <c r="CIN179" s="128"/>
      <c r="CIO179" s="128"/>
      <c r="CIP179" s="128"/>
      <c r="CIQ179" s="128"/>
      <c r="CIR179" s="128"/>
      <c r="CIS179" s="128"/>
      <c r="CIT179" s="128"/>
      <c r="CIU179" s="128"/>
      <c r="CIV179" s="128"/>
      <c r="CIW179" s="128"/>
      <c r="CIX179" s="128"/>
      <c r="CIY179" s="128"/>
      <c r="CIZ179" s="128"/>
      <c r="CJA179" s="128"/>
      <c r="CSA179" s="128"/>
      <c r="CSB179" s="128"/>
      <c r="CSJ179" s="128"/>
      <c r="CSK179" s="128"/>
      <c r="CSL179" s="128"/>
      <c r="CSM179" s="128"/>
      <c r="CSN179" s="128"/>
      <c r="CSO179" s="128"/>
      <c r="CSP179" s="128"/>
      <c r="CSQ179" s="128"/>
      <c r="CSR179" s="128"/>
      <c r="CSS179" s="128"/>
      <c r="CST179" s="128"/>
      <c r="CSU179" s="128"/>
      <c r="CSV179" s="128"/>
      <c r="CSW179" s="128"/>
      <c r="DBW179" s="128"/>
      <c r="DBX179" s="128"/>
      <c r="DCF179" s="128"/>
      <c r="DCG179" s="128"/>
      <c r="DCH179" s="128"/>
      <c r="DCI179" s="128"/>
      <c r="DCJ179" s="128"/>
      <c r="DCK179" s="128"/>
      <c r="DCL179" s="128"/>
      <c r="DCM179" s="128"/>
      <c r="DCN179" s="128"/>
      <c r="DCO179" s="128"/>
      <c r="DCP179" s="128"/>
      <c r="DCQ179" s="128"/>
      <c r="DCR179" s="128"/>
      <c r="DCS179" s="128"/>
      <c r="DLS179" s="128"/>
      <c r="DLT179" s="128"/>
      <c r="DMB179" s="128"/>
      <c r="DMC179" s="128"/>
      <c r="DMD179" s="128"/>
      <c r="DME179" s="128"/>
      <c r="DMF179" s="128"/>
      <c r="DMG179" s="128"/>
      <c r="DMH179" s="128"/>
      <c r="DMI179" s="128"/>
      <c r="DMJ179" s="128"/>
      <c r="DMK179" s="128"/>
      <c r="DML179" s="128"/>
      <c r="DMM179" s="128"/>
      <c r="DMN179" s="128"/>
      <c r="DMO179" s="128"/>
      <c r="DVO179" s="128"/>
      <c r="DVP179" s="128"/>
      <c r="DVX179" s="128"/>
      <c r="DVY179" s="128"/>
      <c r="DVZ179" s="128"/>
      <c r="DWA179" s="128"/>
      <c r="DWB179" s="128"/>
      <c r="DWC179" s="128"/>
      <c r="DWD179" s="128"/>
      <c r="DWE179" s="128"/>
      <c r="DWF179" s="128"/>
      <c r="DWG179" s="128"/>
      <c r="DWH179" s="128"/>
      <c r="DWI179" s="128"/>
      <c r="DWJ179" s="128"/>
      <c r="DWK179" s="128"/>
      <c r="EFK179" s="128"/>
      <c r="EFL179" s="128"/>
      <c r="EFT179" s="128"/>
      <c r="EFU179" s="128"/>
      <c r="EFV179" s="128"/>
      <c r="EFW179" s="128"/>
      <c r="EFX179" s="128"/>
      <c r="EFY179" s="128"/>
      <c r="EFZ179" s="128"/>
      <c r="EGA179" s="128"/>
      <c r="EGB179" s="128"/>
      <c r="EGC179" s="128"/>
      <c r="EGD179" s="128"/>
      <c r="EGE179" s="128"/>
      <c r="EGF179" s="128"/>
      <c r="EGG179" s="128"/>
      <c r="EPG179" s="128"/>
      <c r="EPH179" s="128"/>
      <c r="EPP179" s="128"/>
      <c r="EPQ179" s="128"/>
      <c r="EPR179" s="128"/>
      <c r="EPS179" s="128"/>
      <c r="EPT179" s="128"/>
      <c r="EPU179" s="128"/>
      <c r="EPV179" s="128"/>
      <c r="EPW179" s="128"/>
      <c r="EPX179" s="128"/>
      <c r="EPY179" s="128"/>
      <c r="EPZ179" s="128"/>
      <c r="EQA179" s="128"/>
      <c r="EQB179" s="128"/>
      <c r="EQC179" s="128"/>
      <c r="EZC179" s="128"/>
      <c r="EZD179" s="128"/>
      <c r="EZL179" s="128"/>
      <c r="EZM179" s="128"/>
      <c r="EZN179" s="128"/>
      <c r="EZO179" s="128"/>
      <c r="EZP179" s="128"/>
      <c r="EZQ179" s="128"/>
      <c r="EZR179" s="128"/>
      <c r="EZS179" s="128"/>
      <c r="EZT179" s="128"/>
      <c r="EZU179" s="128"/>
      <c r="EZV179" s="128"/>
      <c r="EZW179" s="128"/>
      <c r="EZX179" s="128"/>
      <c r="EZY179" s="128"/>
      <c r="FIY179" s="128"/>
      <c r="FIZ179" s="128"/>
      <c r="FJH179" s="128"/>
      <c r="FJI179" s="128"/>
      <c r="FJJ179" s="128"/>
      <c r="FJK179" s="128"/>
      <c r="FJL179" s="128"/>
      <c r="FJM179" s="128"/>
      <c r="FJN179" s="128"/>
      <c r="FJO179" s="128"/>
      <c r="FJP179" s="128"/>
      <c r="FJQ179" s="128"/>
      <c r="FJR179" s="128"/>
      <c r="FJS179" s="128"/>
      <c r="FJT179" s="128"/>
      <c r="FJU179" s="128"/>
      <c r="FSU179" s="128"/>
      <c r="FSV179" s="128"/>
      <c r="FTD179" s="128"/>
      <c r="FTE179" s="128"/>
      <c r="FTF179" s="128"/>
      <c r="FTG179" s="128"/>
      <c r="FTH179" s="128"/>
      <c r="FTI179" s="128"/>
      <c r="FTJ179" s="128"/>
      <c r="FTK179" s="128"/>
      <c r="FTL179" s="128"/>
      <c r="FTM179" s="128"/>
      <c r="FTN179" s="128"/>
      <c r="FTO179" s="128"/>
      <c r="FTP179" s="128"/>
      <c r="FTQ179" s="128"/>
      <c r="GCQ179" s="128"/>
      <c r="GCR179" s="128"/>
      <c r="GCZ179" s="128"/>
      <c r="GDA179" s="128"/>
      <c r="GDB179" s="128"/>
      <c r="GDC179" s="128"/>
      <c r="GDD179" s="128"/>
      <c r="GDE179" s="128"/>
      <c r="GDF179" s="128"/>
      <c r="GDG179" s="128"/>
      <c r="GDH179" s="128"/>
      <c r="GDI179" s="128"/>
      <c r="GDJ179" s="128"/>
      <c r="GDK179" s="128"/>
      <c r="GDL179" s="128"/>
      <c r="GDM179" s="128"/>
      <c r="GMM179" s="128"/>
      <c r="GMN179" s="128"/>
      <c r="GMV179" s="128"/>
      <c r="GMW179" s="128"/>
      <c r="GMX179" s="128"/>
      <c r="GMY179" s="128"/>
      <c r="GMZ179" s="128"/>
      <c r="GNA179" s="128"/>
      <c r="GNB179" s="128"/>
      <c r="GNC179" s="128"/>
      <c r="GND179" s="128"/>
      <c r="GNE179" s="128"/>
      <c r="GNF179" s="128"/>
      <c r="GNG179" s="128"/>
      <c r="GNH179" s="128"/>
      <c r="GNI179" s="128"/>
      <c r="GWI179" s="128"/>
      <c r="GWJ179" s="128"/>
      <c r="GWR179" s="128"/>
      <c r="GWS179" s="128"/>
      <c r="GWT179" s="128"/>
      <c r="GWU179" s="128"/>
      <c r="GWV179" s="128"/>
      <c r="GWW179" s="128"/>
      <c r="GWX179" s="128"/>
      <c r="GWY179" s="128"/>
      <c r="GWZ179" s="128"/>
      <c r="GXA179" s="128"/>
      <c r="GXB179" s="128"/>
      <c r="GXC179" s="128"/>
      <c r="GXD179" s="128"/>
      <c r="GXE179" s="128"/>
      <c r="HGE179" s="128"/>
      <c r="HGF179" s="128"/>
      <c r="HGN179" s="128"/>
      <c r="HGO179" s="128"/>
      <c r="HGP179" s="128"/>
      <c r="HGQ179" s="128"/>
      <c r="HGR179" s="128"/>
      <c r="HGS179" s="128"/>
      <c r="HGT179" s="128"/>
      <c r="HGU179" s="128"/>
      <c r="HGV179" s="128"/>
      <c r="HGW179" s="128"/>
      <c r="HGX179" s="128"/>
      <c r="HGY179" s="128"/>
      <c r="HGZ179" s="128"/>
      <c r="HHA179" s="128"/>
      <c r="HQA179" s="128"/>
      <c r="HQB179" s="128"/>
      <c r="HQJ179" s="128"/>
      <c r="HQK179" s="128"/>
      <c r="HQL179" s="128"/>
      <c r="HQM179" s="128"/>
      <c r="HQN179" s="128"/>
      <c r="HQO179" s="128"/>
      <c r="HQP179" s="128"/>
      <c r="HQQ179" s="128"/>
      <c r="HQR179" s="128"/>
      <c r="HQS179" s="128"/>
      <c r="HQT179" s="128"/>
      <c r="HQU179" s="128"/>
      <c r="HQV179" s="128"/>
      <c r="HQW179" s="128"/>
      <c r="HZW179" s="128"/>
      <c r="HZX179" s="128"/>
      <c r="IAF179" s="128"/>
      <c r="IAG179" s="128"/>
      <c r="IAH179" s="128"/>
      <c r="IAI179" s="128"/>
      <c r="IAJ179" s="128"/>
      <c r="IAK179" s="128"/>
      <c r="IAL179" s="128"/>
      <c r="IAM179" s="128"/>
      <c r="IAN179" s="128"/>
      <c r="IAO179" s="128"/>
      <c r="IAP179" s="128"/>
      <c r="IAQ179" s="128"/>
      <c r="IAR179" s="128"/>
      <c r="IAS179" s="128"/>
      <c r="IJS179" s="128"/>
      <c r="IJT179" s="128"/>
      <c r="IKB179" s="128"/>
      <c r="IKC179" s="128"/>
      <c r="IKD179" s="128"/>
      <c r="IKE179" s="128"/>
      <c r="IKF179" s="128"/>
      <c r="IKG179" s="128"/>
      <c r="IKH179" s="128"/>
      <c r="IKI179" s="128"/>
      <c r="IKJ179" s="128"/>
      <c r="IKK179" s="128"/>
      <c r="IKL179" s="128"/>
      <c r="IKM179" s="128"/>
      <c r="IKN179" s="128"/>
      <c r="IKO179" s="128"/>
      <c r="ITO179" s="128"/>
      <c r="ITP179" s="128"/>
      <c r="ITX179" s="128"/>
      <c r="ITY179" s="128"/>
      <c r="ITZ179" s="128"/>
      <c r="IUA179" s="128"/>
      <c r="IUB179" s="128"/>
      <c r="IUC179" s="128"/>
      <c r="IUD179" s="128"/>
      <c r="IUE179" s="128"/>
      <c r="IUF179" s="128"/>
      <c r="IUG179" s="128"/>
      <c r="IUH179" s="128"/>
      <c r="IUI179" s="128"/>
      <c r="IUJ179" s="128"/>
      <c r="IUK179" s="128"/>
      <c r="JDK179" s="128"/>
      <c r="JDL179" s="128"/>
      <c r="JDT179" s="128"/>
      <c r="JDU179" s="128"/>
      <c r="JDV179" s="128"/>
      <c r="JDW179" s="128"/>
      <c r="JDX179" s="128"/>
      <c r="JDY179" s="128"/>
      <c r="JDZ179" s="128"/>
      <c r="JEA179" s="128"/>
      <c r="JEB179" s="128"/>
      <c r="JEC179" s="128"/>
      <c r="JED179" s="128"/>
      <c r="JEE179" s="128"/>
      <c r="JEF179" s="128"/>
      <c r="JEG179" s="128"/>
      <c r="JNG179" s="128"/>
      <c r="JNH179" s="128"/>
      <c r="JNP179" s="128"/>
      <c r="JNQ179" s="128"/>
      <c r="JNR179" s="128"/>
      <c r="JNS179" s="128"/>
      <c r="JNT179" s="128"/>
      <c r="JNU179" s="128"/>
      <c r="JNV179" s="128"/>
      <c r="JNW179" s="128"/>
      <c r="JNX179" s="128"/>
      <c r="JNY179" s="128"/>
      <c r="JNZ179" s="128"/>
      <c r="JOA179" s="128"/>
      <c r="JOB179" s="128"/>
      <c r="JOC179" s="128"/>
      <c r="JXC179" s="128"/>
      <c r="JXD179" s="128"/>
      <c r="JXL179" s="128"/>
      <c r="JXM179" s="128"/>
      <c r="JXN179" s="128"/>
      <c r="JXO179" s="128"/>
      <c r="JXP179" s="128"/>
      <c r="JXQ179" s="128"/>
      <c r="JXR179" s="128"/>
      <c r="JXS179" s="128"/>
      <c r="JXT179" s="128"/>
      <c r="JXU179" s="128"/>
      <c r="JXV179" s="128"/>
      <c r="JXW179" s="128"/>
      <c r="JXX179" s="128"/>
      <c r="JXY179" s="128"/>
      <c r="KGY179" s="128"/>
      <c r="KGZ179" s="128"/>
      <c r="KHH179" s="128"/>
      <c r="KHI179" s="128"/>
      <c r="KHJ179" s="128"/>
      <c r="KHK179" s="128"/>
      <c r="KHL179" s="128"/>
      <c r="KHM179" s="128"/>
      <c r="KHN179" s="128"/>
      <c r="KHO179" s="128"/>
      <c r="KHP179" s="128"/>
      <c r="KHQ179" s="128"/>
      <c r="KHR179" s="128"/>
      <c r="KHS179" s="128"/>
      <c r="KHT179" s="128"/>
      <c r="KHU179" s="128"/>
      <c r="KQU179" s="128"/>
      <c r="KQV179" s="128"/>
      <c r="KRD179" s="128"/>
      <c r="KRE179" s="128"/>
      <c r="KRF179" s="128"/>
      <c r="KRG179" s="128"/>
      <c r="KRH179" s="128"/>
      <c r="KRI179" s="128"/>
      <c r="KRJ179" s="128"/>
      <c r="KRK179" s="128"/>
      <c r="KRL179" s="128"/>
      <c r="KRM179" s="128"/>
      <c r="KRN179" s="128"/>
      <c r="KRO179" s="128"/>
      <c r="KRP179" s="128"/>
      <c r="KRQ179" s="128"/>
      <c r="LAQ179" s="128"/>
      <c r="LAR179" s="128"/>
      <c r="LAZ179" s="128"/>
      <c r="LBA179" s="128"/>
      <c r="LBB179" s="128"/>
      <c r="LBC179" s="128"/>
      <c r="LBD179" s="128"/>
      <c r="LBE179" s="128"/>
      <c r="LBF179" s="128"/>
      <c r="LBG179" s="128"/>
      <c r="LBH179" s="128"/>
      <c r="LBI179" s="128"/>
      <c r="LBJ179" s="128"/>
      <c r="LBK179" s="128"/>
      <c r="LBL179" s="128"/>
      <c r="LBM179" s="128"/>
      <c r="LKM179" s="128"/>
      <c r="LKN179" s="128"/>
      <c r="LKV179" s="128"/>
      <c r="LKW179" s="128"/>
      <c r="LKX179" s="128"/>
      <c r="LKY179" s="128"/>
      <c r="LKZ179" s="128"/>
      <c r="LLA179" s="128"/>
      <c r="LLB179" s="128"/>
      <c r="LLC179" s="128"/>
      <c r="LLD179" s="128"/>
      <c r="LLE179" s="128"/>
      <c r="LLF179" s="128"/>
      <c r="LLG179" s="128"/>
      <c r="LLH179" s="128"/>
      <c r="LLI179" s="128"/>
      <c r="LUI179" s="128"/>
      <c r="LUJ179" s="128"/>
      <c r="LUR179" s="128"/>
      <c r="LUS179" s="128"/>
      <c r="LUT179" s="128"/>
      <c r="LUU179" s="128"/>
      <c r="LUV179" s="128"/>
      <c r="LUW179" s="128"/>
      <c r="LUX179" s="128"/>
      <c r="LUY179" s="128"/>
      <c r="LUZ179" s="128"/>
      <c r="LVA179" s="128"/>
      <c r="LVB179" s="128"/>
      <c r="LVC179" s="128"/>
      <c r="LVD179" s="128"/>
      <c r="LVE179" s="128"/>
      <c r="MEE179" s="128"/>
      <c r="MEF179" s="128"/>
      <c r="MEN179" s="128"/>
      <c r="MEO179" s="128"/>
      <c r="MEP179" s="128"/>
      <c r="MEQ179" s="128"/>
      <c r="MER179" s="128"/>
      <c r="MES179" s="128"/>
      <c r="MET179" s="128"/>
      <c r="MEU179" s="128"/>
      <c r="MEV179" s="128"/>
      <c r="MEW179" s="128"/>
      <c r="MEX179" s="128"/>
      <c r="MEY179" s="128"/>
      <c r="MEZ179" s="128"/>
      <c r="MFA179" s="128"/>
      <c r="MOA179" s="128"/>
      <c r="MOB179" s="128"/>
      <c r="MOJ179" s="128"/>
      <c r="MOK179" s="128"/>
      <c r="MOL179" s="128"/>
      <c r="MOM179" s="128"/>
      <c r="MON179" s="128"/>
      <c r="MOO179" s="128"/>
      <c r="MOP179" s="128"/>
      <c r="MOQ179" s="128"/>
      <c r="MOR179" s="128"/>
      <c r="MOS179" s="128"/>
      <c r="MOT179" s="128"/>
      <c r="MOU179" s="128"/>
      <c r="MOV179" s="128"/>
      <c r="MOW179" s="128"/>
      <c r="MXW179" s="128"/>
      <c r="MXX179" s="128"/>
      <c r="MYF179" s="128"/>
      <c r="MYG179" s="128"/>
      <c r="MYH179" s="128"/>
      <c r="MYI179" s="128"/>
      <c r="MYJ179" s="128"/>
      <c r="MYK179" s="128"/>
      <c r="MYL179" s="128"/>
      <c r="MYM179" s="128"/>
      <c r="MYN179" s="128"/>
      <c r="MYO179" s="128"/>
      <c r="MYP179" s="128"/>
      <c r="MYQ179" s="128"/>
      <c r="MYR179" s="128"/>
      <c r="MYS179" s="128"/>
      <c r="NHS179" s="128"/>
      <c r="NHT179" s="128"/>
      <c r="NIB179" s="128"/>
      <c r="NIC179" s="128"/>
      <c r="NID179" s="128"/>
      <c r="NIE179" s="128"/>
      <c r="NIF179" s="128"/>
      <c r="NIG179" s="128"/>
      <c r="NIH179" s="128"/>
      <c r="NII179" s="128"/>
      <c r="NIJ179" s="128"/>
      <c r="NIK179" s="128"/>
      <c r="NIL179" s="128"/>
      <c r="NIM179" s="128"/>
      <c r="NIN179" s="128"/>
      <c r="NIO179" s="128"/>
      <c r="NRO179" s="128"/>
      <c r="NRP179" s="128"/>
      <c r="NRX179" s="128"/>
      <c r="NRY179" s="128"/>
      <c r="NRZ179" s="128"/>
      <c r="NSA179" s="128"/>
      <c r="NSB179" s="128"/>
      <c r="NSC179" s="128"/>
      <c r="NSD179" s="128"/>
      <c r="NSE179" s="128"/>
      <c r="NSF179" s="128"/>
      <c r="NSG179" s="128"/>
      <c r="NSH179" s="128"/>
      <c r="NSI179" s="128"/>
      <c r="NSJ179" s="128"/>
      <c r="NSK179" s="128"/>
      <c r="OBK179" s="128"/>
      <c r="OBL179" s="128"/>
      <c r="OBT179" s="128"/>
      <c r="OBU179" s="128"/>
      <c r="OBV179" s="128"/>
      <c r="OBW179" s="128"/>
      <c r="OBX179" s="128"/>
      <c r="OBY179" s="128"/>
      <c r="OBZ179" s="128"/>
      <c r="OCA179" s="128"/>
      <c r="OCB179" s="128"/>
      <c r="OCC179" s="128"/>
      <c r="OCD179" s="128"/>
      <c r="OCE179" s="128"/>
      <c r="OCF179" s="128"/>
      <c r="OCG179" s="128"/>
      <c r="OLG179" s="128"/>
      <c r="OLH179" s="128"/>
      <c r="OLP179" s="128"/>
      <c r="OLQ179" s="128"/>
      <c r="OLR179" s="128"/>
      <c r="OLS179" s="128"/>
      <c r="OLT179" s="128"/>
      <c r="OLU179" s="128"/>
      <c r="OLV179" s="128"/>
      <c r="OLW179" s="128"/>
      <c r="OLX179" s="128"/>
      <c r="OLY179" s="128"/>
      <c r="OLZ179" s="128"/>
      <c r="OMA179" s="128"/>
      <c r="OMB179" s="128"/>
      <c r="OMC179" s="128"/>
      <c r="OVC179" s="128"/>
      <c r="OVD179" s="128"/>
      <c r="OVL179" s="128"/>
      <c r="OVM179" s="128"/>
      <c r="OVN179" s="128"/>
      <c r="OVO179" s="128"/>
      <c r="OVP179" s="128"/>
      <c r="OVQ179" s="128"/>
      <c r="OVR179" s="128"/>
      <c r="OVS179" s="128"/>
      <c r="OVT179" s="128"/>
      <c r="OVU179" s="128"/>
      <c r="OVV179" s="128"/>
      <c r="OVW179" s="128"/>
      <c r="OVX179" s="128"/>
      <c r="OVY179" s="128"/>
      <c r="PEY179" s="128"/>
      <c r="PEZ179" s="128"/>
      <c r="PFH179" s="128"/>
      <c r="PFI179" s="128"/>
      <c r="PFJ179" s="128"/>
      <c r="PFK179" s="128"/>
      <c r="PFL179" s="128"/>
      <c r="PFM179" s="128"/>
      <c r="PFN179" s="128"/>
      <c r="PFO179" s="128"/>
      <c r="PFP179" s="128"/>
      <c r="PFQ179" s="128"/>
      <c r="PFR179" s="128"/>
      <c r="PFS179" s="128"/>
      <c r="PFT179" s="128"/>
      <c r="PFU179" s="128"/>
      <c r="POU179" s="128"/>
      <c r="POV179" s="128"/>
      <c r="PPD179" s="128"/>
      <c r="PPE179" s="128"/>
      <c r="PPF179" s="128"/>
      <c r="PPG179" s="128"/>
      <c r="PPH179" s="128"/>
      <c r="PPI179" s="128"/>
      <c r="PPJ179" s="128"/>
      <c r="PPK179" s="128"/>
      <c r="PPL179" s="128"/>
      <c r="PPM179" s="128"/>
      <c r="PPN179" s="128"/>
      <c r="PPO179" s="128"/>
      <c r="PPP179" s="128"/>
      <c r="PPQ179" s="128"/>
      <c r="PYQ179" s="128"/>
      <c r="PYR179" s="128"/>
      <c r="PYZ179" s="128"/>
      <c r="PZA179" s="128"/>
      <c r="PZB179" s="128"/>
      <c r="PZC179" s="128"/>
      <c r="PZD179" s="128"/>
      <c r="PZE179" s="128"/>
      <c r="PZF179" s="128"/>
      <c r="PZG179" s="128"/>
      <c r="PZH179" s="128"/>
      <c r="PZI179" s="128"/>
      <c r="PZJ179" s="128"/>
      <c r="PZK179" s="128"/>
      <c r="PZL179" s="128"/>
      <c r="PZM179" s="128"/>
      <c r="QIM179" s="128"/>
      <c r="QIN179" s="128"/>
      <c r="QIV179" s="128"/>
      <c r="QIW179" s="128"/>
      <c r="QIX179" s="128"/>
      <c r="QIY179" s="128"/>
      <c r="QIZ179" s="128"/>
      <c r="QJA179" s="128"/>
      <c r="QJB179" s="128"/>
      <c r="QJC179" s="128"/>
      <c r="QJD179" s="128"/>
      <c r="QJE179" s="128"/>
      <c r="QJF179" s="128"/>
      <c r="QJG179" s="128"/>
      <c r="QJH179" s="128"/>
      <c r="QJI179" s="128"/>
      <c r="QSI179" s="128"/>
      <c r="QSJ179" s="128"/>
      <c r="QSR179" s="128"/>
      <c r="QSS179" s="128"/>
      <c r="QST179" s="128"/>
      <c r="QSU179" s="128"/>
      <c r="QSV179" s="128"/>
      <c r="QSW179" s="128"/>
      <c r="QSX179" s="128"/>
      <c r="QSY179" s="128"/>
      <c r="QSZ179" s="128"/>
      <c r="QTA179" s="128"/>
      <c r="QTB179" s="128"/>
      <c r="QTC179" s="128"/>
      <c r="QTD179" s="128"/>
      <c r="QTE179" s="128"/>
      <c r="RCE179" s="128"/>
      <c r="RCF179" s="128"/>
      <c r="RCN179" s="128"/>
      <c r="RCO179" s="128"/>
      <c r="RCP179" s="128"/>
      <c r="RCQ179" s="128"/>
      <c r="RCR179" s="128"/>
      <c r="RCS179" s="128"/>
      <c r="RCT179" s="128"/>
      <c r="RCU179" s="128"/>
      <c r="RCV179" s="128"/>
      <c r="RCW179" s="128"/>
      <c r="RCX179" s="128"/>
      <c r="RCY179" s="128"/>
      <c r="RCZ179" s="128"/>
      <c r="RDA179" s="128"/>
      <c r="RMA179" s="128"/>
      <c r="RMB179" s="128"/>
      <c r="RMJ179" s="128"/>
      <c r="RMK179" s="128"/>
      <c r="RML179" s="128"/>
      <c r="RMM179" s="128"/>
      <c r="RMN179" s="128"/>
      <c r="RMO179" s="128"/>
      <c r="RMP179" s="128"/>
      <c r="RMQ179" s="128"/>
      <c r="RMR179" s="128"/>
      <c r="RMS179" s="128"/>
      <c r="RMT179" s="128"/>
      <c r="RMU179" s="128"/>
      <c r="RMV179" s="128"/>
      <c r="RMW179" s="128"/>
      <c r="RVW179" s="128"/>
      <c r="RVX179" s="128"/>
      <c r="RWF179" s="128"/>
      <c r="RWG179" s="128"/>
      <c r="RWH179" s="128"/>
      <c r="RWI179" s="128"/>
      <c r="RWJ179" s="128"/>
      <c r="RWK179" s="128"/>
      <c r="RWL179" s="128"/>
      <c r="RWM179" s="128"/>
      <c r="RWN179" s="128"/>
      <c r="RWO179" s="128"/>
      <c r="RWP179" s="128"/>
      <c r="RWQ179" s="128"/>
      <c r="RWR179" s="128"/>
      <c r="RWS179" s="128"/>
      <c r="SFS179" s="128"/>
      <c r="SFT179" s="128"/>
      <c r="SGB179" s="128"/>
      <c r="SGC179" s="128"/>
      <c r="SGD179" s="128"/>
      <c r="SGE179" s="128"/>
      <c r="SGF179" s="128"/>
      <c r="SGG179" s="128"/>
      <c r="SGH179" s="128"/>
      <c r="SGI179" s="128"/>
      <c r="SGJ179" s="128"/>
      <c r="SGK179" s="128"/>
      <c r="SGL179" s="128"/>
      <c r="SGM179" s="128"/>
      <c r="SGN179" s="128"/>
      <c r="SGO179" s="128"/>
      <c r="SPO179" s="128"/>
      <c r="SPP179" s="128"/>
      <c r="SPX179" s="128"/>
      <c r="SPY179" s="128"/>
      <c r="SPZ179" s="128"/>
      <c r="SQA179" s="128"/>
      <c r="SQB179" s="128"/>
      <c r="SQC179" s="128"/>
      <c r="SQD179" s="128"/>
      <c r="SQE179" s="128"/>
      <c r="SQF179" s="128"/>
      <c r="SQG179" s="128"/>
      <c r="SQH179" s="128"/>
      <c r="SQI179" s="128"/>
      <c r="SQJ179" s="128"/>
      <c r="SQK179" s="128"/>
      <c r="SZK179" s="128"/>
      <c r="SZL179" s="128"/>
      <c r="SZT179" s="128"/>
      <c r="SZU179" s="128"/>
      <c r="SZV179" s="128"/>
      <c r="SZW179" s="128"/>
      <c r="SZX179" s="128"/>
      <c r="SZY179" s="128"/>
      <c r="SZZ179" s="128"/>
      <c r="TAA179" s="128"/>
      <c r="TAB179" s="128"/>
      <c r="TAC179" s="128"/>
      <c r="TAD179" s="128"/>
      <c r="TAE179" s="128"/>
      <c r="TAF179" s="128"/>
      <c r="TAG179" s="128"/>
      <c r="TJG179" s="128"/>
      <c r="TJH179" s="128"/>
      <c r="TJP179" s="128"/>
      <c r="TJQ179" s="128"/>
      <c r="TJR179" s="128"/>
      <c r="TJS179" s="128"/>
      <c r="TJT179" s="128"/>
      <c r="TJU179" s="128"/>
      <c r="TJV179" s="128"/>
      <c r="TJW179" s="128"/>
      <c r="TJX179" s="128"/>
      <c r="TJY179" s="128"/>
      <c r="TJZ179" s="128"/>
      <c r="TKA179" s="128"/>
      <c r="TKB179" s="128"/>
      <c r="TKC179" s="128"/>
      <c r="TTC179" s="128"/>
      <c r="TTD179" s="128"/>
      <c r="TTL179" s="128"/>
      <c r="TTM179" s="128"/>
      <c r="TTN179" s="128"/>
      <c r="TTO179" s="128"/>
      <c r="TTP179" s="128"/>
      <c r="TTQ179" s="128"/>
      <c r="TTR179" s="128"/>
      <c r="TTS179" s="128"/>
      <c r="TTT179" s="128"/>
      <c r="TTU179" s="128"/>
      <c r="TTV179" s="128"/>
      <c r="TTW179" s="128"/>
      <c r="TTX179" s="128"/>
      <c r="TTY179" s="128"/>
      <c r="UCY179" s="128"/>
      <c r="UCZ179" s="128"/>
      <c r="UDH179" s="128"/>
      <c r="UDI179" s="128"/>
      <c r="UDJ179" s="128"/>
      <c r="UDK179" s="128"/>
      <c r="UDL179" s="128"/>
      <c r="UDM179" s="128"/>
      <c r="UDN179" s="128"/>
      <c r="UDO179" s="128"/>
      <c r="UDP179" s="128"/>
      <c r="UDQ179" s="128"/>
      <c r="UDR179" s="128"/>
      <c r="UDS179" s="128"/>
      <c r="UDT179" s="128"/>
      <c r="UDU179" s="128"/>
      <c r="UMU179" s="128"/>
      <c r="UMV179" s="128"/>
      <c r="UND179" s="128"/>
      <c r="UNE179" s="128"/>
      <c r="UNF179" s="128"/>
      <c r="UNG179" s="128"/>
      <c r="UNH179" s="128"/>
      <c r="UNI179" s="128"/>
      <c r="UNJ179" s="128"/>
      <c r="UNK179" s="128"/>
      <c r="UNL179" s="128"/>
      <c r="UNM179" s="128"/>
      <c r="UNN179" s="128"/>
      <c r="UNO179" s="128"/>
      <c r="UNP179" s="128"/>
      <c r="UNQ179" s="128"/>
      <c r="UWQ179" s="128"/>
      <c r="UWR179" s="128"/>
      <c r="UWZ179" s="128"/>
      <c r="UXA179" s="128"/>
      <c r="UXB179" s="128"/>
      <c r="UXC179" s="128"/>
      <c r="UXD179" s="128"/>
      <c r="UXE179" s="128"/>
      <c r="UXF179" s="128"/>
      <c r="UXG179" s="128"/>
      <c r="UXH179" s="128"/>
      <c r="UXI179" s="128"/>
      <c r="UXJ179" s="128"/>
      <c r="UXK179" s="128"/>
      <c r="UXL179" s="128"/>
      <c r="UXM179" s="128"/>
      <c r="VGM179" s="128"/>
      <c r="VGN179" s="128"/>
      <c r="VGV179" s="128"/>
      <c r="VGW179" s="128"/>
      <c r="VGX179" s="128"/>
      <c r="VGY179" s="128"/>
      <c r="VGZ179" s="128"/>
      <c r="VHA179" s="128"/>
      <c r="VHB179" s="128"/>
      <c r="VHC179" s="128"/>
      <c r="VHD179" s="128"/>
      <c r="VHE179" s="128"/>
      <c r="VHF179" s="128"/>
      <c r="VHG179" s="128"/>
      <c r="VHH179" s="128"/>
      <c r="VHI179" s="128"/>
      <c r="VQI179" s="128"/>
      <c r="VQJ179" s="128"/>
      <c r="VQR179" s="128"/>
      <c r="VQS179" s="128"/>
      <c r="VQT179" s="128"/>
      <c r="VQU179" s="128"/>
      <c r="VQV179" s="128"/>
      <c r="VQW179" s="128"/>
      <c r="VQX179" s="128"/>
      <c r="VQY179" s="128"/>
      <c r="VQZ179" s="128"/>
      <c r="VRA179" s="128"/>
      <c r="VRB179" s="128"/>
      <c r="VRC179" s="128"/>
      <c r="VRD179" s="128"/>
      <c r="VRE179" s="128"/>
      <c r="WAE179" s="128"/>
      <c r="WAF179" s="128"/>
      <c r="WAN179" s="128"/>
      <c r="WAO179" s="128"/>
      <c r="WAP179" s="128"/>
      <c r="WAQ179" s="128"/>
      <c r="WAR179" s="128"/>
      <c r="WAS179" s="128"/>
      <c r="WAT179" s="128"/>
      <c r="WAU179" s="128"/>
      <c r="WAV179" s="128"/>
      <c r="WAW179" s="128"/>
      <c r="WAX179" s="128"/>
      <c r="WAY179" s="128"/>
      <c r="WAZ179" s="128"/>
      <c r="WBA179" s="128"/>
      <c r="WKA179" s="128"/>
      <c r="WKB179" s="128"/>
      <c r="WKJ179" s="128"/>
      <c r="WKK179" s="128"/>
      <c r="WKL179" s="128"/>
      <c r="WKM179" s="128"/>
      <c r="WKN179" s="128"/>
      <c r="WKO179" s="128"/>
      <c r="WKP179" s="128"/>
      <c r="WKQ179" s="128"/>
      <c r="WKR179" s="128"/>
      <c r="WKS179" s="128"/>
      <c r="WKT179" s="128"/>
      <c r="WKU179" s="128"/>
      <c r="WKV179" s="128"/>
      <c r="WKW179" s="128"/>
      <c r="WTW179" s="128"/>
      <c r="WTX179" s="128"/>
      <c r="WUF179" s="128"/>
      <c r="WUG179" s="128"/>
      <c r="WUH179" s="128"/>
      <c r="WUI179" s="128"/>
      <c r="WUJ179" s="128"/>
      <c r="WUK179" s="128"/>
      <c r="WUL179" s="128"/>
      <c r="WUM179" s="128"/>
      <c r="WUN179" s="128"/>
      <c r="WUO179" s="128"/>
      <c r="WUP179" s="128"/>
      <c r="WUQ179" s="128"/>
      <c r="WUR179" s="128"/>
      <c r="WUS179" s="128"/>
    </row>
    <row r="180" spans="1:16344" s="93" customFormat="1" ht="36.6" customHeight="1" outlineLevel="1">
      <c r="A180" s="240"/>
      <c r="B180" s="273" t="s">
        <v>466</v>
      </c>
      <c r="C180" s="248"/>
      <c r="D180" s="258">
        <v>55.5</v>
      </c>
      <c r="E180" s="260"/>
      <c r="F180" s="258">
        <v>55.5</v>
      </c>
      <c r="G180" s="245">
        <v>0</v>
      </c>
      <c r="H180" s="229">
        <f t="shared" si="7"/>
        <v>0</v>
      </c>
      <c r="I180" s="247"/>
      <c r="J180" s="247"/>
      <c r="K180" s="247"/>
      <c r="L180" s="247"/>
      <c r="M180" s="238">
        <v>832</v>
      </c>
      <c r="N180" s="135"/>
      <c r="O180" s="135"/>
      <c r="P180" s="304"/>
      <c r="Q180" s="305"/>
      <c r="R180" s="306"/>
      <c r="S180" s="135"/>
      <c r="T180" s="135"/>
      <c r="U180" s="307"/>
      <c r="V180" s="135"/>
      <c r="W180" s="135"/>
      <c r="X180" s="135"/>
      <c r="Y180" s="304"/>
      <c r="Z180" s="305"/>
      <c r="AA180" s="306"/>
      <c r="AB180" s="135"/>
      <c r="AC180" s="135"/>
      <c r="AD180" s="307"/>
      <c r="AE180" s="135"/>
      <c r="AF180" s="135"/>
      <c r="AG180" s="135"/>
      <c r="AH180" s="304"/>
      <c r="AI180" s="305"/>
      <c r="AJ180" s="306"/>
      <c r="AK180" s="135"/>
      <c r="AL180" s="135"/>
      <c r="AM180" s="307"/>
      <c r="AN180" s="135"/>
      <c r="AO180" s="135"/>
      <c r="AP180" s="135"/>
      <c r="AQ180" s="304"/>
      <c r="AR180" s="305"/>
      <c r="AS180" s="306"/>
      <c r="AT180" s="135"/>
      <c r="AU180" s="135"/>
      <c r="AV180" s="307"/>
      <c r="AW180" s="135"/>
      <c r="AX180" s="135"/>
      <c r="AY180" s="135"/>
      <c r="AZ180" s="304"/>
      <c r="BA180" s="305"/>
      <c r="BB180" s="306"/>
      <c r="BC180" s="135"/>
      <c r="BD180" s="135"/>
      <c r="BE180" s="307"/>
      <c r="BF180" s="135"/>
      <c r="BG180" s="135"/>
      <c r="BH180" s="135"/>
      <c r="BI180" s="304"/>
      <c r="BJ180" s="305"/>
      <c r="BK180" s="306"/>
      <c r="BL180" s="135"/>
      <c r="BM180" s="135"/>
      <c r="BN180" s="307"/>
      <c r="BO180" s="135"/>
      <c r="BP180" s="135"/>
      <c r="BQ180" s="135"/>
      <c r="BR180" s="304"/>
      <c r="BS180" s="305"/>
      <c r="BT180" s="306"/>
      <c r="BU180" s="135"/>
      <c r="BV180" s="135"/>
      <c r="BW180" s="307"/>
      <c r="BX180" s="135"/>
      <c r="BY180" s="135"/>
      <c r="BZ180" s="135"/>
      <c r="CA180" s="304"/>
      <c r="CB180" s="305"/>
      <c r="CC180" s="306"/>
      <c r="CD180" s="135"/>
      <c r="CE180" s="135"/>
      <c r="CF180" s="307"/>
      <c r="CG180" s="135"/>
      <c r="CH180" s="135"/>
      <c r="CI180" s="135"/>
      <c r="CJ180" s="304"/>
      <c r="CK180" s="305"/>
      <c r="CL180" s="306"/>
      <c r="CM180" s="135"/>
      <c r="CN180" s="135"/>
      <c r="CO180" s="307"/>
      <c r="CP180" s="135"/>
      <c r="CQ180" s="135"/>
      <c r="CR180" s="135"/>
      <c r="CS180" s="304"/>
      <c r="CT180" s="305"/>
      <c r="CU180" s="306"/>
      <c r="CV180" s="135"/>
      <c r="CW180" s="135"/>
      <c r="CX180" s="307"/>
      <c r="CY180" s="135"/>
      <c r="CZ180" s="135"/>
      <c r="DA180" s="135"/>
      <c r="DB180" s="304"/>
      <c r="DC180" s="305"/>
      <c r="DD180" s="306"/>
      <c r="DE180" s="135"/>
      <c r="DF180" s="135"/>
      <c r="DG180" s="307"/>
      <c r="DH180" s="135"/>
      <c r="DI180" s="135"/>
      <c r="DJ180" s="135"/>
      <c r="DK180" s="304"/>
      <c r="DL180" s="305"/>
      <c r="DM180" s="306"/>
      <c r="DN180" s="135"/>
      <c r="DO180" s="135"/>
      <c r="DP180" s="307"/>
      <c r="DQ180" s="135"/>
      <c r="DR180" s="135"/>
      <c r="DS180" s="135"/>
      <c r="DT180" s="304"/>
      <c r="DU180" s="305"/>
      <c r="DV180" s="306"/>
      <c r="DW180" s="135"/>
      <c r="DX180" s="135"/>
      <c r="DY180" s="307"/>
      <c r="DZ180" s="135"/>
      <c r="EA180" s="135"/>
      <c r="EB180" s="135"/>
      <c r="EC180" s="304"/>
      <c r="ED180" s="305"/>
      <c r="EE180" s="306"/>
      <c r="EF180" s="135"/>
      <c r="EG180" s="135"/>
      <c r="EH180" s="307"/>
      <c r="EI180" s="135"/>
      <c r="EJ180" s="135"/>
      <c r="EK180" s="135"/>
      <c r="EL180" s="304"/>
      <c r="EM180" s="305"/>
      <c r="EN180" s="306"/>
      <c r="EO180" s="135"/>
      <c r="EP180" s="135"/>
      <c r="EQ180" s="307"/>
      <c r="ER180" s="135"/>
      <c r="ES180" s="135"/>
      <c r="ET180" s="135"/>
      <c r="EU180" s="304"/>
      <c r="EV180" s="305"/>
      <c r="EW180" s="306"/>
      <c r="EX180" s="135"/>
      <c r="EY180" s="135"/>
      <c r="EZ180" s="307"/>
      <c r="FA180" s="135"/>
      <c r="FB180" s="135"/>
      <c r="FC180" s="135"/>
      <c r="FD180" s="304"/>
      <c r="FE180" s="305"/>
      <c r="FF180" s="306"/>
      <c r="FG180" s="135"/>
      <c r="FH180" s="135"/>
      <c r="FI180" s="307"/>
      <c r="FJ180" s="135"/>
      <c r="FK180" s="135"/>
      <c r="FL180" s="135"/>
      <c r="FM180" s="304"/>
      <c r="FN180" s="305"/>
      <c r="FO180" s="306"/>
      <c r="FP180" s="135"/>
      <c r="FQ180" s="135"/>
      <c r="FR180" s="307"/>
      <c r="FS180" s="135"/>
      <c r="FT180" s="135"/>
      <c r="FU180" s="135"/>
      <c r="FV180" s="304"/>
      <c r="FW180" s="305"/>
      <c r="FX180" s="306"/>
      <c r="FY180" s="135"/>
      <c r="FZ180" s="135"/>
      <c r="GA180" s="307"/>
      <c r="GB180" s="135"/>
      <c r="GC180" s="135"/>
      <c r="GD180" s="135"/>
      <c r="GE180" s="304"/>
      <c r="GF180" s="305"/>
      <c r="GG180" s="306"/>
      <c r="GH180" s="135"/>
      <c r="GI180" s="135"/>
      <c r="GJ180" s="307"/>
      <c r="GK180" s="135"/>
      <c r="GL180" s="135"/>
      <c r="GM180" s="135"/>
      <c r="GN180" s="304"/>
      <c r="GO180" s="305"/>
      <c r="GP180" s="306"/>
      <c r="GQ180" s="135"/>
      <c r="GR180" s="135"/>
      <c r="GS180" s="307"/>
      <c r="GT180" s="135"/>
      <c r="GU180" s="135"/>
      <c r="GV180" s="135"/>
      <c r="GW180" s="304"/>
      <c r="GX180" s="305"/>
      <c r="GY180" s="306"/>
      <c r="GZ180" s="135"/>
      <c r="HA180" s="135"/>
      <c r="HB180" s="307"/>
      <c r="HC180" s="135"/>
      <c r="HD180" s="135"/>
      <c r="HE180" s="135"/>
      <c r="HF180" s="304"/>
      <c r="HG180" s="305"/>
      <c r="HH180" s="306"/>
      <c r="HI180" s="135"/>
      <c r="HJ180" s="135"/>
      <c r="HK180" s="308"/>
      <c r="HL180" s="309"/>
      <c r="HM180" s="135"/>
      <c r="HN180" s="135"/>
      <c r="HO180" s="304"/>
      <c r="HP180" s="305"/>
      <c r="HQ180" s="306"/>
      <c r="HR180" s="135"/>
      <c r="HS180" s="135"/>
      <c r="HT180" s="308"/>
      <c r="HX180" s="123"/>
      <c r="HY180" s="126"/>
      <c r="HZ180" s="132"/>
      <c r="IC180" s="130"/>
      <c r="IG180" s="310"/>
      <c r="IH180" s="305"/>
      <c r="II180" s="306"/>
      <c r="IJ180" s="135"/>
      <c r="IK180" s="135"/>
      <c r="IL180" s="307"/>
      <c r="IM180" s="135"/>
      <c r="IN180" s="135"/>
      <c r="IO180" s="135"/>
      <c r="IP180" s="304"/>
      <c r="IQ180" s="305"/>
      <c r="IR180" s="306"/>
      <c r="IS180" s="135"/>
      <c r="IT180" s="135"/>
      <c r="IU180" s="307"/>
      <c r="IV180" s="135"/>
      <c r="IW180" s="135"/>
      <c r="IX180" s="135"/>
      <c r="IY180" s="304"/>
      <c r="IZ180" s="305"/>
      <c r="JA180" s="306"/>
      <c r="JB180" s="135"/>
      <c r="JC180" s="135"/>
      <c r="JD180" s="307"/>
      <c r="JE180" s="135"/>
      <c r="JF180" s="135"/>
      <c r="JG180" s="135"/>
      <c r="JH180" s="304"/>
      <c r="JI180" s="305"/>
      <c r="JJ180" s="306"/>
      <c r="JK180" s="135"/>
      <c r="JL180" s="135"/>
      <c r="JM180" s="307"/>
      <c r="JN180" s="135"/>
      <c r="JO180" s="135"/>
      <c r="JP180" s="135"/>
      <c r="JQ180" s="304"/>
      <c r="JR180" s="305"/>
      <c r="JS180" s="306"/>
      <c r="JT180" s="135"/>
      <c r="JU180" s="135"/>
      <c r="JV180" s="307"/>
      <c r="JW180" s="135"/>
      <c r="JX180" s="135"/>
      <c r="JY180" s="135"/>
      <c r="JZ180" s="304"/>
      <c r="KA180" s="305"/>
      <c r="KB180" s="306"/>
      <c r="KC180" s="135"/>
      <c r="KD180" s="135"/>
      <c r="KE180" s="307"/>
      <c r="KF180" s="135"/>
      <c r="KG180" s="135"/>
      <c r="KH180" s="135"/>
      <c r="KI180" s="304"/>
      <c r="KJ180" s="305"/>
      <c r="KK180" s="306"/>
      <c r="KL180" s="135"/>
      <c r="KM180" s="135"/>
      <c r="KN180" s="307"/>
      <c r="KO180" s="135"/>
      <c r="KP180" s="135"/>
      <c r="KQ180" s="135"/>
      <c r="KR180" s="304"/>
      <c r="KS180" s="305"/>
      <c r="KT180" s="306"/>
      <c r="KU180" s="135"/>
      <c r="KV180" s="135"/>
      <c r="KW180" s="307"/>
      <c r="KX180" s="135"/>
      <c r="KY180" s="135"/>
      <c r="KZ180" s="135"/>
      <c r="LA180" s="304"/>
      <c r="LB180" s="305"/>
      <c r="LC180" s="306"/>
      <c r="LD180" s="135"/>
      <c r="LE180" s="135"/>
      <c r="LF180" s="307"/>
      <c r="LG180" s="135"/>
      <c r="LH180" s="135"/>
      <c r="LI180" s="135"/>
      <c r="LJ180" s="304"/>
      <c r="LK180" s="305"/>
      <c r="LL180" s="306"/>
      <c r="LM180" s="135"/>
      <c r="LN180" s="135"/>
      <c r="LO180" s="307"/>
      <c r="LP180" s="135"/>
      <c r="LQ180" s="135"/>
      <c r="LR180" s="135"/>
      <c r="LS180" s="304"/>
      <c r="LT180" s="305"/>
      <c r="LU180" s="306"/>
      <c r="LV180" s="135"/>
      <c r="LW180" s="135"/>
      <c r="LX180" s="307"/>
      <c r="LY180" s="135"/>
      <c r="LZ180" s="135"/>
      <c r="MA180" s="135"/>
      <c r="MB180" s="304"/>
      <c r="MC180" s="305"/>
      <c r="MD180" s="306"/>
      <c r="ME180" s="135"/>
      <c r="MF180" s="135"/>
      <c r="MG180" s="307"/>
      <c r="MH180" s="135"/>
      <c r="MI180" s="135"/>
      <c r="MJ180" s="135"/>
      <c r="MK180" s="304"/>
      <c r="ML180" s="305"/>
      <c r="MM180" s="306"/>
      <c r="MN180" s="135"/>
      <c r="MO180" s="135"/>
      <c r="MP180" s="307"/>
      <c r="MQ180" s="135"/>
      <c r="MR180" s="135"/>
      <c r="MS180" s="135"/>
      <c r="MT180" s="304"/>
      <c r="MU180" s="305"/>
      <c r="MV180" s="306"/>
      <c r="MW180" s="135"/>
      <c r="MX180" s="135"/>
      <c r="MY180" s="307"/>
      <c r="MZ180" s="135"/>
      <c r="NA180" s="135"/>
      <c r="NB180" s="135"/>
      <c r="NC180" s="304"/>
      <c r="ND180" s="305"/>
      <c r="NE180" s="306"/>
      <c r="NF180" s="135"/>
      <c r="NG180" s="135"/>
      <c r="NH180" s="307"/>
      <c r="NI180" s="135"/>
      <c r="NJ180" s="135"/>
      <c r="NK180" s="135"/>
      <c r="NL180" s="304"/>
      <c r="NM180" s="305"/>
      <c r="NN180" s="306"/>
      <c r="NO180" s="135"/>
      <c r="NP180" s="135"/>
      <c r="NQ180" s="307"/>
      <c r="NR180" s="135"/>
      <c r="NS180" s="135"/>
      <c r="NT180" s="135"/>
      <c r="NU180" s="304"/>
      <c r="NV180" s="305"/>
      <c r="NW180" s="306"/>
      <c r="NX180" s="135"/>
      <c r="NY180" s="135"/>
      <c r="NZ180" s="307"/>
      <c r="OA180" s="135"/>
      <c r="OB180" s="135"/>
      <c r="OC180" s="135"/>
      <c r="OD180" s="304"/>
      <c r="OE180" s="305"/>
      <c r="OF180" s="306"/>
      <c r="OG180" s="135"/>
      <c r="OH180" s="135"/>
      <c r="OI180" s="307"/>
      <c r="OJ180" s="135"/>
      <c r="OK180" s="135"/>
      <c r="OL180" s="135"/>
      <c r="OM180" s="304"/>
      <c r="ON180" s="305"/>
      <c r="OO180" s="306"/>
      <c r="OP180" s="135"/>
      <c r="OQ180" s="135"/>
      <c r="OR180" s="307"/>
      <c r="OS180" s="135"/>
      <c r="OT180" s="135"/>
      <c r="OU180" s="135"/>
      <c r="OV180" s="304"/>
      <c r="OW180" s="305"/>
      <c r="OX180" s="306"/>
      <c r="OY180" s="135"/>
      <c r="OZ180" s="135"/>
      <c r="PA180" s="307"/>
      <c r="PB180" s="135"/>
      <c r="PC180" s="135"/>
      <c r="PD180" s="135"/>
      <c r="PE180" s="304"/>
      <c r="PF180" s="305"/>
      <c r="PG180" s="306"/>
      <c r="PH180" s="135"/>
      <c r="PI180" s="135"/>
      <c r="PJ180" s="307"/>
      <c r="PK180" s="135"/>
      <c r="PL180" s="135"/>
      <c r="PM180" s="135"/>
      <c r="PN180" s="304"/>
      <c r="PO180" s="305"/>
      <c r="PP180" s="306"/>
      <c r="PQ180" s="135"/>
      <c r="PR180" s="135"/>
      <c r="PS180" s="307"/>
      <c r="PT180" s="135"/>
      <c r="PU180" s="135"/>
      <c r="PV180" s="135"/>
      <c r="PW180" s="304"/>
      <c r="PX180" s="305"/>
      <c r="PY180" s="306"/>
      <c r="PZ180" s="135"/>
      <c r="QA180" s="135"/>
      <c r="QB180" s="307"/>
      <c r="QC180" s="135"/>
      <c r="QD180" s="135"/>
      <c r="QE180" s="135"/>
      <c r="QF180" s="304"/>
      <c r="QG180" s="305"/>
      <c r="QH180" s="306"/>
      <c r="QI180" s="135"/>
      <c r="QJ180" s="135"/>
      <c r="QK180" s="307"/>
      <c r="QL180" s="135"/>
      <c r="QM180" s="135"/>
      <c r="QN180" s="135"/>
      <c r="QO180" s="304"/>
      <c r="QP180" s="305"/>
      <c r="QQ180" s="306"/>
      <c r="QR180" s="135"/>
      <c r="QS180" s="135"/>
      <c r="QT180" s="307"/>
      <c r="QU180" s="135"/>
      <c r="QV180" s="135"/>
      <c r="QW180" s="135"/>
      <c r="QX180" s="304"/>
      <c r="QY180" s="305"/>
      <c r="QZ180" s="306"/>
      <c r="RA180" s="135"/>
      <c r="RB180" s="135"/>
      <c r="RC180" s="307"/>
      <c r="RD180" s="135"/>
      <c r="RE180" s="135"/>
      <c r="RF180" s="135"/>
      <c r="RG180" s="311"/>
      <c r="RH180" s="312"/>
      <c r="RI180" s="306"/>
      <c r="RJ180" s="135"/>
      <c r="RK180" s="135"/>
      <c r="RL180" s="307"/>
      <c r="RM180" s="135"/>
      <c r="RN180" s="135"/>
      <c r="RO180" s="135"/>
      <c r="RP180" s="311"/>
      <c r="RQ180" s="126"/>
      <c r="RR180" s="132"/>
      <c r="RU180" s="130"/>
      <c r="RY180" s="123"/>
      <c r="RZ180" s="126"/>
      <c r="SA180" s="132"/>
      <c r="SC180" s="309"/>
      <c r="SD180" s="307"/>
      <c r="SE180" s="135"/>
      <c r="SF180" s="135"/>
      <c r="SG180" s="135"/>
      <c r="SH180" s="304"/>
      <c r="SI180" s="305"/>
      <c r="SJ180" s="306"/>
      <c r="SK180" s="135"/>
      <c r="SL180" s="135"/>
      <c r="SM180" s="307"/>
      <c r="SN180" s="135"/>
      <c r="SO180" s="135"/>
      <c r="SP180" s="135"/>
      <c r="SQ180" s="304"/>
      <c r="SR180" s="305"/>
      <c r="SS180" s="306"/>
      <c r="ST180" s="135"/>
      <c r="SU180" s="135"/>
      <c r="SV180" s="307"/>
      <c r="SW180" s="135"/>
      <c r="SX180" s="135"/>
      <c r="SY180" s="135"/>
      <c r="SZ180" s="304"/>
      <c r="TA180" s="305"/>
      <c r="TB180" s="306"/>
      <c r="TC180" s="135"/>
      <c r="TD180" s="135"/>
      <c r="TE180" s="307"/>
      <c r="TF180" s="135"/>
      <c r="TG180" s="135"/>
      <c r="TH180" s="135"/>
      <c r="TI180" s="304"/>
      <c r="TJ180" s="305"/>
      <c r="TK180" s="306"/>
      <c r="TL180" s="135"/>
      <c r="TM180" s="135"/>
      <c r="TN180" s="307"/>
      <c r="TO180" s="135"/>
      <c r="TP180" s="135"/>
      <c r="TQ180" s="135"/>
      <c r="TR180" s="304"/>
      <c r="TS180" s="305"/>
      <c r="TT180" s="306"/>
      <c r="TU180" s="135"/>
      <c r="TV180" s="135"/>
      <c r="TW180" s="307"/>
      <c r="TX180" s="135"/>
      <c r="TY180" s="135"/>
      <c r="TZ180" s="135"/>
      <c r="UA180" s="304"/>
      <c r="UB180" s="305"/>
      <c r="UC180" s="306"/>
      <c r="UD180" s="135"/>
      <c r="UE180" s="135"/>
      <c r="UF180" s="307"/>
      <c r="UG180" s="135"/>
      <c r="UH180" s="135"/>
      <c r="UI180" s="135"/>
      <c r="UJ180" s="304"/>
      <c r="UK180" s="305"/>
      <c r="UL180" s="306"/>
      <c r="UM180" s="135"/>
      <c r="UN180" s="135"/>
      <c r="UO180" s="307"/>
      <c r="UP180" s="135"/>
      <c r="UQ180" s="135"/>
      <c r="UR180" s="135"/>
      <c r="US180" s="304"/>
      <c r="UT180" s="305"/>
      <c r="UU180" s="306"/>
      <c r="UV180" s="135"/>
      <c r="UW180" s="135"/>
      <c r="UX180" s="307"/>
      <c r="UY180" s="135"/>
      <c r="UZ180" s="135"/>
      <c r="VA180" s="135"/>
      <c r="VB180" s="304"/>
      <c r="VC180" s="305"/>
      <c r="VD180" s="306"/>
      <c r="VE180" s="135"/>
      <c r="VF180" s="135"/>
      <c r="VG180" s="307"/>
      <c r="VH180" s="135"/>
      <c r="VI180" s="135"/>
      <c r="VJ180" s="135"/>
      <c r="VK180" s="304"/>
      <c r="VL180" s="305"/>
      <c r="VM180" s="306"/>
      <c r="VN180" s="135"/>
      <c r="VO180" s="135"/>
      <c r="VP180" s="307"/>
      <c r="VQ180" s="135"/>
      <c r="VR180" s="135"/>
      <c r="VS180" s="135"/>
      <c r="VT180" s="304"/>
      <c r="VU180" s="305"/>
      <c r="VV180" s="306"/>
      <c r="VW180" s="135"/>
      <c r="VX180" s="135"/>
      <c r="VY180" s="307"/>
      <c r="VZ180" s="135"/>
      <c r="WA180" s="135"/>
      <c r="WB180" s="135"/>
      <c r="WC180" s="304"/>
      <c r="WD180" s="305"/>
      <c r="WE180" s="306"/>
      <c r="WF180" s="135"/>
      <c r="WG180" s="135"/>
      <c r="WH180" s="307"/>
      <c r="WI180" s="135"/>
      <c r="WJ180" s="135"/>
      <c r="WK180" s="135"/>
      <c r="WL180" s="304"/>
      <c r="WM180" s="305"/>
      <c r="WN180" s="306"/>
      <c r="WO180" s="135"/>
      <c r="WP180" s="135"/>
      <c r="WQ180" s="307"/>
      <c r="WR180" s="135"/>
      <c r="WS180" s="135"/>
      <c r="WT180" s="135"/>
      <c r="WU180" s="304"/>
      <c r="WV180" s="305"/>
      <c r="WW180" s="306"/>
      <c r="WX180" s="135"/>
      <c r="WY180" s="135"/>
      <c r="WZ180" s="307"/>
      <c r="XA180" s="135"/>
      <c r="XB180" s="135"/>
      <c r="XC180" s="135"/>
      <c r="XD180" s="304"/>
      <c r="XE180" s="305"/>
      <c r="XF180" s="306"/>
      <c r="XG180" s="135"/>
      <c r="XH180" s="135"/>
      <c r="XI180" s="307"/>
      <c r="XJ180" s="135"/>
      <c r="XK180" s="135"/>
      <c r="XL180" s="135"/>
      <c r="XM180" s="304"/>
      <c r="XN180" s="305"/>
      <c r="XO180" s="306"/>
      <c r="XP180" s="135"/>
      <c r="XQ180" s="135"/>
      <c r="XR180" s="307"/>
      <c r="XS180" s="135"/>
      <c r="XT180" s="135"/>
      <c r="XU180" s="135"/>
      <c r="XV180" s="304"/>
      <c r="XW180" s="305"/>
      <c r="XX180" s="306"/>
      <c r="XY180" s="135"/>
      <c r="XZ180" s="135"/>
      <c r="YA180" s="307"/>
      <c r="YB180" s="135"/>
      <c r="YC180" s="135"/>
      <c r="YD180" s="135"/>
      <c r="YE180" s="304"/>
      <c r="YF180" s="305"/>
      <c r="YG180" s="306"/>
      <c r="YH180" s="135"/>
      <c r="YI180" s="135"/>
      <c r="YJ180" s="307"/>
      <c r="YK180" s="135"/>
      <c r="YL180" s="135"/>
      <c r="YM180" s="135"/>
      <c r="YN180" s="304"/>
      <c r="YO180" s="305"/>
      <c r="YP180" s="306"/>
      <c r="YQ180" s="135"/>
      <c r="YR180" s="135"/>
      <c r="YS180" s="307"/>
      <c r="YT180" s="135"/>
      <c r="YU180" s="135"/>
      <c r="YV180" s="135"/>
      <c r="YW180" s="304"/>
      <c r="YX180" s="305"/>
      <c r="YY180" s="306"/>
      <c r="YZ180" s="135"/>
      <c r="ZA180" s="135"/>
      <c r="ZB180" s="307"/>
      <c r="ZC180" s="135"/>
      <c r="ZD180" s="135"/>
      <c r="ZE180" s="135"/>
      <c r="ZF180" s="304"/>
      <c r="ZG180" s="305"/>
      <c r="ZH180" s="306"/>
      <c r="ZI180" s="135"/>
      <c r="ZJ180" s="135"/>
      <c r="ZK180" s="307"/>
      <c r="ZL180" s="135"/>
      <c r="ZM180" s="135"/>
      <c r="ZN180" s="135"/>
      <c r="ZO180" s="304"/>
      <c r="ZP180" s="305"/>
      <c r="ZQ180" s="306"/>
      <c r="ZR180" s="135"/>
      <c r="ZS180" s="135"/>
      <c r="ZT180" s="307"/>
      <c r="ZU180" s="135"/>
      <c r="ZV180" s="135"/>
      <c r="ZW180" s="135"/>
      <c r="ZX180" s="304"/>
      <c r="ZY180" s="305"/>
      <c r="ZZ180" s="306"/>
      <c r="AAA180" s="135"/>
      <c r="AAB180" s="135"/>
      <c r="AAC180" s="307"/>
      <c r="AAD180" s="135"/>
      <c r="AAE180" s="135"/>
      <c r="AAF180" s="135"/>
      <c r="AAG180" s="304"/>
      <c r="AAH180" s="305"/>
      <c r="AAI180" s="306"/>
      <c r="AAJ180" s="135"/>
      <c r="AAK180" s="135"/>
      <c r="AAL180" s="307"/>
      <c r="AAM180" s="135"/>
      <c r="AAN180" s="135"/>
      <c r="AAO180" s="135"/>
      <c r="AAP180" s="304"/>
      <c r="AAQ180" s="305"/>
      <c r="AAR180" s="306"/>
      <c r="AAS180" s="135"/>
      <c r="AAT180" s="135"/>
      <c r="AAU180" s="307"/>
      <c r="AAV180" s="135"/>
      <c r="AAW180" s="135"/>
      <c r="AAX180" s="135"/>
      <c r="AAY180" s="304"/>
      <c r="AAZ180" s="305"/>
      <c r="ABA180" s="306"/>
      <c r="ABB180" s="135"/>
      <c r="ABC180" s="313"/>
      <c r="ABD180" s="314"/>
      <c r="ABE180" s="135"/>
      <c r="ABF180" s="135"/>
      <c r="ABG180" s="135"/>
      <c r="ABH180" s="304"/>
      <c r="ABI180" s="305"/>
      <c r="ABJ180" s="306"/>
      <c r="ABK180" s="135"/>
      <c r="ABL180" s="313"/>
      <c r="ABM180" s="130"/>
      <c r="ABQ180" s="123"/>
      <c r="ABR180" s="126"/>
      <c r="ABS180" s="132"/>
      <c r="ABV180" s="130"/>
      <c r="ABY180" s="309"/>
      <c r="ABZ180" s="304"/>
      <c r="ACA180" s="305"/>
      <c r="ACB180" s="306"/>
      <c r="ACC180" s="135"/>
      <c r="ACD180" s="135"/>
      <c r="ACE180" s="307"/>
      <c r="ACF180" s="135"/>
      <c r="ACG180" s="135"/>
      <c r="ACH180" s="135"/>
      <c r="ACI180" s="304"/>
      <c r="ACJ180" s="305"/>
      <c r="ACK180" s="306"/>
      <c r="ACL180" s="135"/>
      <c r="ACM180" s="135"/>
      <c r="ACN180" s="307"/>
      <c r="ACO180" s="135"/>
      <c r="ACP180" s="135"/>
      <c r="ACQ180" s="135"/>
      <c r="ACR180" s="304"/>
      <c r="ACS180" s="305"/>
      <c r="ACT180" s="306"/>
      <c r="ACU180" s="135"/>
      <c r="ACV180" s="135"/>
      <c r="ACW180" s="307"/>
      <c r="ACX180" s="135"/>
      <c r="ACY180" s="135"/>
      <c r="ACZ180" s="135"/>
      <c r="ADA180" s="304"/>
      <c r="ADB180" s="305"/>
      <c r="ADC180" s="306"/>
      <c r="ADD180" s="135"/>
      <c r="ADE180" s="135"/>
      <c r="ADF180" s="307"/>
      <c r="ADG180" s="135"/>
      <c r="ADH180" s="135"/>
      <c r="ADI180" s="135"/>
      <c r="ADJ180" s="304"/>
      <c r="ADK180" s="305"/>
      <c r="ADL180" s="306"/>
      <c r="ADM180" s="135"/>
      <c r="ADN180" s="135"/>
      <c r="ADO180" s="307"/>
      <c r="ADP180" s="135"/>
      <c r="ADQ180" s="135"/>
      <c r="ADR180" s="135"/>
      <c r="ADS180" s="304"/>
      <c r="ADT180" s="305"/>
      <c r="ADU180" s="306"/>
      <c r="ADV180" s="135"/>
      <c r="ADW180" s="135"/>
      <c r="ADX180" s="307"/>
      <c r="ADY180" s="135"/>
      <c r="ADZ180" s="135"/>
      <c r="AEA180" s="135"/>
      <c r="AEB180" s="304"/>
      <c r="AEC180" s="305"/>
      <c r="AED180" s="306"/>
      <c r="AEE180" s="135"/>
      <c r="AEF180" s="135"/>
      <c r="AEG180" s="307"/>
      <c r="AEH180" s="135"/>
      <c r="AEI180" s="135"/>
      <c r="AEJ180" s="135"/>
      <c r="AEK180" s="304"/>
      <c r="AEL180" s="305"/>
      <c r="AEM180" s="306"/>
      <c r="AEN180" s="135"/>
      <c r="AEO180" s="135"/>
      <c r="AEP180" s="307"/>
      <c r="AEQ180" s="135"/>
      <c r="AER180" s="135"/>
      <c r="AES180" s="135"/>
      <c r="AET180" s="304"/>
      <c r="AEU180" s="305"/>
      <c r="AEV180" s="306"/>
      <c r="AEW180" s="135"/>
      <c r="AEX180" s="135"/>
      <c r="AEY180" s="307"/>
      <c r="AEZ180" s="135"/>
      <c r="AFA180" s="135"/>
      <c r="AFB180" s="135"/>
      <c r="AFC180" s="304"/>
      <c r="AFD180" s="305"/>
      <c r="AFE180" s="306"/>
      <c r="AFF180" s="135"/>
      <c r="AFG180" s="135"/>
      <c r="AFH180" s="307"/>
      <c r="AFI180" s="135"/>
      <c r="AFJ180" s="135"/>
      <c r="AFK180" s="135"/>
      <c r="AFL180" s="304"/>
      <c r="AFM180" s="305"/>
      <c r="AFN180" s="306"/>
      <c r="AFO180" s="135"/>
      <c r="AFP180" s="135"/>
      <c r="AFQ180" s="307"/>
      <c r="AFR180" s="135"/>
      <c r="AFS180" s="135"/>
      <c r="AFT180" s="135"/>
      <c r="AFU180" s="304"/>
      <c r="AFV180" s="305"/>
      <c r="AFW180" s="306"/>
      <c r="AFX180" s="135"/>
      <c r="AFY180" s="135"/>
      <c r="AFZ180" s="307"/>
      <c r="AGA180" s="135"/>
      <c r="AGB180" s="135"/>
      <c r="AGC180" s="135"/>
      <c r="AGD180" s="304"/>
      <c r="AGE180" s="305"/>
      <c r="AGF180" s="306"/>
      <c r="AGG180" s="135"/>
      <c r="AGH180" s="135"/>
      <c r="AGI180" s="307"/>
      <c r="AGJ180" s="135"/>
      <c r="AGK180" s="135"/>
      <c r="AGL180" s="135"/>
      <c r="AGM180" s="304"/>
      <c r="AGN180" s="305"/>
      <c r="AGO180" s="306"/>
      <c r="AGP180" s="135"/>
      <c r="AGQ180" s="135"/>
      <c r="AGR180" s="307"/>
      <c r="AGS180" s="135"/>
      <c r="AGT180" s="135"/>
      <c r="AGU180" s="135"/>
      <c r="AGV180" s="304"/>
      <c r="AGW180" s="305"/>
      <c r="AGX180" s="306"/>
      <c r="AGY180" s="135"/>
      <c r="AGZ180" s="135"/>
      <c r="AHA180" s="307"/>
      <c r="AHB180" s="135"/>
      <c r="AHC180" s="135"/>
      <c r="AHD180" s="135"/>
      <c r="AHE180" s="304"/>
      <c r="AHF180" s="305"/>
      <c r="AHG180" s="306"/>
      <c r="AHH180" s="135"/>
      <c r="AHI180" s="135"/>
      <c r="AHJ180" s="307"/>
      <c r="AHK180" s="135"/>
      <c r="AHL180" s="135"/>
      <c r="AHM180" s="135"/>
      <c r="AHN180" s="304"/>
      <c r="AHO180" s="305"/>
      <c r="AHP180" s="306"/>
      <c r="AHQ180" s="135"/>
      <c r="AHR180" s="135"/>
      <c r="AHS180" s="307"/>
      <c r="AHT180" s="135"/>
      <c r="AHU180" s="135"/>
      <c r="AHV180" s="135"/>
      <c r="AHW180" s="304"/>
      <c r="AHX180" s="305"/>
      <c r="AHY180" s="306"/>
      <c r="AHZ180" s="135"/>
      <c r="AIA180" s="135"/>
      <c r="AIB180" s="307"/>
      <c r="AIC180" s="135"/>
      <c r="AID180" s="135"/>
      <c r="AIE180" s="135"/>
      <c r="AIF180" s="304"/>
      <c r="AIG180" s="305"/>
      <c r="AIH180" s="306"/>
      <c r="AII180" s="135"/>
      <c r="AIJ180" s="135"/>
      <c r="AIK180" s="307"/>
      <c r="AIL180" s="135"/>
      <c r="AIM180" s="135"/>
      <c r="AIN180" s="135"/>
      <c r="AIO180" s="304"/>
      <c r="AIP180" s="305"/>
      <c r="AIQ180" s="306"/>
      <c r="AIR180" s="135"/>
      <c r="AIS180" s="135"/>
      <c r="AIT180" s="307"/>
      <c r="AIU180" s="135"/>
      <c r="AIV180" s="135"/>
      <c r="AIW180" s="135"/>
      <c r="AIX180" s="304"/>
      <c r="AIY180" s="305"/>
      <c r="AIZ180" s="306"/>
      <c r="AJA180" s="135"/>
      <c r="AJB180" s="135"/>
      <c r="AJC180" s="307"/>
      <c r="AJD180" s="135"/>
      <c r="AJE180" s="135"/>
      <c r="AJF180" s="135"/>
      <c r="AJG180" s="304"/>
      <c r="AJH180" s="305"/>
      <c r="AJI180" s="306"/>
      <c r="AJJ180" s="135"/>
      <c r="AJK180" s="135"/>
      <c r="AJL180" s="307"/>
      <c r="AJM180" s="135"/>
      <c r="AJN180" s="135"/>
      <c r="AJO180" s="135"/>
      <c r="AJP180" s="304"/>
      <c r="AJQ180" s="305"/>
      <c r="AJR180" s="306"/>
      <c r="AJS180" s="135"/>
      <c r="AJT180" s="135"/>
      <c r="AJU180" s="307"/>
      <c r="AJV180" s="135"/>
      <c r="AJW180" s="135"/>
      <c r="AJX180" s="135"/>
      <c r="AJY180" s="304"/>
      <c r="AJZ180" s="305"/>
      <c r="AKA180" s="306"/>
      <c r="AKB180" s="135"/>
      <c r="AKC180" s="135"/>
      <c r="AKD180" s="307"/>
      <c r="AKE180" s="135"/>
      <c r="AKF180" s="135"/>
      <c r="AKG180" s="135"/>
      <c r="AKH180" s="304"/>
      <c r="AKI180" s="305"/>
      <c r="AKJ180" s="306"/>
      <c r="AKK180" s="135"/>
      <c r="AKL180" s="135"/>
      <c r="AKM180" s="307"/>
      <c r="AKN180" s="135"/>
      <c r="AKO180" s="135"/>
      <c r="AKP180" s="135"/>
      <c r="AKQ180" s="304"/>
      <c r="AKR180" s="305"/>
      <c r="AKS180" s="306"/>
      <c r="AKT180" s="135"/>
      <c r="AKU180" s="135"/>
      <c r="AKV180" s="307"/>
      <c r="AKW180" s="135"/>
      <c r="AKX180" s="135"/>
      <c r="AKY180" s="313"/>
      <c r="AKZ180" s="310"/>
      <c r="ALA180" s="305"/>
      <c r="ALB180" s="306"/>
      <c r="ALC180" s="135"/>
      <c r="ALD180" s="135"/>
      <c r="ALE180" s="307"/>
      <c r="ALF180" s="135"/>
      <c r="ALG180" s="135"/>
      <c r="ALH180" s="313"/>
      <c r="ALI180" s="123"/>
      <c r="ALJ180" s="126"/>
      <c r="ALK180" s="132"/>
      <c r="ALN180" s="130"/>
      <c r="ALR180" s="123"/>
      <c r="ALS180" s="126"/>
      <c r="ALT180" s="132"/>
      <c r="ALU180" s="309"/>
      <c r="ALV180" s="135"/>
      <c r="ALW180" s="307"/>
      <c r="ALX180" s="135"/>
      <c r="ALY180" s="135"/>
      <c r="ALZ180" s="135"/>
      <c r="AMA180" s="304"/>
      <c r="AMB180" s="305"/>
      <c r="AMC180" s="306"/>
      <c r="AMD180" s="135"/>
      <c r="AME180" s="135"/>
      <c r="AMF180" s="307"/>
      <c r="AMG180" s="135"/>
      <c r="AMH180" s="135"/>
      <c r="AMI180" s="135"/>
      <c r="AMJ180" s="304"/>
      <c r="AMK180" s="305"/>
      <c r="AML180" s="306"/>
      <c r="AMM180" s="135"/>
      <c r="AMN180" s="135"/>
      <c r="AMO180" s="307"/>
      <c r="AMP180" s="135"/>
      <c r="AMQ180" s="135"/>
      <c r="AMR180" s="135"/>
      <c r="AMS180" s="304"/>
      <c r="AMT180" s="305"/>
      <c r="AMU180" s="306"/>
      <c r="AMV180" s="135"/>
      <c r="AMW180" s="135"/>
      <c r="AMX180" s="307"/>
      <c r="AMY180" s="135"/>
      <c r="AMZ180" s="135"/>
      <c r="ANA180" s="135"/>
      <c r="ANB180" s="304"/>
      <c r="ANC180" s="305"/>
      <c r="AND180" s="306"/>
      <c r="ANE180" s="135"/>
      <c r="ANF180" s="135"/>
      <c r="ANG180" s="307"/>
      <c r="ANH180" s="135"/>
      <c r="ANI180" s="135"/>
      <c r="ANJ180" s="135"/>
      <c r="ANK180" s="304"/>
      <c r="ANL180" s="305"/>
      <c r="ANM180" s="306"/>
      <c r="ANN180" s="135"/>
      <c r="ANO180" s="135"/>
      <c r="ANP180" s="307"/>
      <c r="ANQ180" s="135"/>
      <c r="ANR180" s="135"/>
      <c r="ANS180" s="135"/>
      <c r="ANT180" s="304"/>
      <c r="ANU180" s="305"/>
      <c r="ANV180" s="306"/>
      <c r="ANW180" s="135"/>
      <c r="ANX180" s="135"/>
      <c r="ANY180" s="307"/>
      <c r="ANZ180" s="135"/>
      <c r="AOA180" s="135"/>
      <c r="AOB180" s="135"/>
      <c r="AOC180" s="304"/>
      <c r="AOD180" s="305"/>
      <c r="AOE180" s="306"/>
      <c r="AOF180" s="135"/>
      <c r="AOG180" s="135"/>
      <c r="AOH180" s="307"/>
      <c r="AOI180" s="135"/>
      <c r="AOJ180" s="135"/>
      <c r="AOK180" s="135"/>
      <c r="AOL180" s="304"/>
      <c r="AOM180" s="305"/>
      <c r="AON180" s="306"/>
      <c r="AOO180" s="135"/>
      <c r="AOP180" s="135"/>
      <c r="AOQ180" s="307"/>
      <c r="AOR180" s="135"/>
      <c r="AOS180" s="135"/>
      <c r="AOT180" s="135"/>
      <c r="AOU180" s="304"/>
      <c r="AOV180" s="305"/>
      <c r="AOW180" s="306"/>
      <c r="AOX180" s="135"/>
      <c r="AOY180" s="135"/>
      <c r="AOZ180" s="307"/>
      <c r="APA180" s="135"/>
      <c r="APB180" s="135"/>
      <c r="APC180" s="135"/>
      <c r="APD180" s="304"/>
      <c r="APE180" s="305"/>
      <c r="APF180" s="306"/>
      <c r="APG180" s="135"/>
      <c r="APH180" s="135"/>
      <c r="API180" s="307"/>
      <c r="APJ180" s="135"/>
      <c r="APK180" s="135"/>
      <c r="APL180" s="135"/>
      <c r="APM180" s="304"/>
      <c r="APN180" s="305"/>
      <c r="APO180" s="306"/>
      <c r="APP180" s="135"/>
      <c r="APQ180" s="135"/>
      <c r="APR180" s="307"/>
      <c r="APS180" s="135"/>
      <c r="APT180" s="135"/>
      <c r="APU180" s="135"/>
      <c r="APV180" s="304"/>
      <c r="APW180" s="305"/>
      <c r="APX180" s="306"/>
      <c r="APY180" s="135"/>
      <c r="APZ180" s="135"/>
      <c r="AQA180" s="307"/>
      <c r="AQB180" s="135"/>
      <c r="AQC180" s="135"/>
      <c r="AQD180" s="135"/>
      <c r="AQE180" s="304"/>
      <c r="AQF180" s="305"/>
      <c r="AQG180" s="306"/>
      <c r="AQH180" s="135"/>
      <c r="AQI180" s="135"/>
      <c r="AQJ180" s="307"/>
      <c r="AQK180" s="135"/>
      <c r="AQL180" s="135"/>
      <c r="AQM180" s="135"/>
      <c r="AQN180" s="304"/>
      <c r="AQO180" s="305"/>
      <c r="AQP180" s="306"/>
      <c r="AQQ180" s="135"/>
      <c r="AQR180" s="135"/>
      <c r="AQS180" s="307"/>
      <c r="AQT180" s="135"/>
      <c r="AQU180" s="135"/>
      <c r="AQV180" s="135"/>
      <c r="AQW180" s="304"/>
      <c r="AQX180" s="305"/>
      <c r="AQY180" s="306"/>
      <c r="AQZ180" s="135"/>
      <c r="ARA180" s="135"/>
      <c r="ARB180" s="307"/>
      <c r="ARC180" s="135"/>
      <c r="ARD180" s="135"/>
      <c r="ARE180" s="135"/>
      <c r="ARF180" s="304"/>
      <c r="ARG180" s="305"/>
      <c r="ARH180" s="306"/>
      <c r="ARI180" s="135"/>
      <c r="ARJ180" s="135"/>
      <c r="ARK180" s="307"/>
      <c r="ARL180" s="135"/>
      <c r="ARM180" s="135"/>
      <c r="ARN180" s="135"/>
      <c r="ARO180" s="304"/>
      <c r="ARP180" s="305"/>
      <c r="ARQ180" s="306"/>
      <c r="ARR180" s="135"/>
      <c r="ARS180" s="135"/>
      <c r="ART180" s="307"/>
      <c r="ARU180" s="135"/>
      <c r="ARV180" s="135"/>
      <c r="ARW180" s="135"/>
      <c r="ARX180" s="304"/>
      <c r="ARY180" s="305"/>
      <c r="ARZ180" s="306"/>
      <c r="ASA180" s="135"/>
      <c r="ASB180" s="135"/>
      <c r="ASC180" s="307"/>
      <c r="ASD180" s="135"/>
      <c r="ASE180" s="135"/>
      <c r="ASF180" s="135"/>
      <c r="ASG180" s="304"/>
      <c r="ASH180" s="305"/>
      <c r="ASI180" s="306"/>
      <c r="ASJ180" s="135"/>
      <c r="ASK180" s="135"/>
      <c r="ASL180" s="307"/>
      <c r="ASM180" s="135"/>
      <c r="ASN180" s="135"/>
      <c r="ASO180" s="135"/>
      <c r="ASP180" s="304"/>
      <c r="ASQ180" s="305"/>
      <c r="ASR180" s="306"/>
      <c r="ASS180" s="135"/>
      <c r="AST180" s="135"/>
      <c r="ASU180" s="307"/>
      <c r="ASV180" s="135"/>
      <c r="ASW180" s="135"/>
      <c r="ASX180" s="135"/>
      <c r="ASY180" s="304"/>
      <c r="ASZ180" s="305"/>
      <c r="ATA180" s="306"/>
      <c r="ATB180" s="135"/>
      <c r="ATC180" s="135"/>
      <c r="ATD180" s="307"/>
      <c r="ATE180" s="135"/>
      <c r="ATF180" s="135"/>
      <c r="ATG180" s="135"/>
      <c r="ATH180" s="304"/>
      <c r="ATI180" s="305"/>
      <c r="ATJ180" s="306"/>
      <c r="ATK180" s="135"/>
      <c r="ATL180" s="135"/>
      <c r="ATM180" s="307"/>
      <c r="ATN180" s="135"/>
      <c r="ATO180" s="135"/>
      <c r="ATP180" s="135"/>
      <c r="ATQ180" s="304"/>
      <c r="ATR180" s="305"/>
      <c r="ATS180" s="306"/>
      <c r="ATT180" s="135"/>
      <c r="ATU180" s="135"/>
      <c r="ATV180" s="307"/>
      <c r="ATW180" s="135"/>
      <c r="ATX180" s="135"/>
      <c r="ATY180" s="135"/>
      <c r="ATZ180" s="304"/>
      <c r="AUA180" s="305"/>
      <c r="AUB180" s="306"/>
      <c r="AUC180" s="135"/>
      <c r="AUD180" s="135"/>
      <c r="AUE180" s="307"/>
      <c r="AUF180" s="135"/>
      <c r="AUG180" s="135"/>
      <c r="AUH180" s="135"/>
      <c r="AUI180" s="304"/>
      <c r="AUJ180" s="305"/>
      <c r="AUK180" s="306"/>
      <c r="AUL180" s="135"/>
      <c r="AUM180" s="135"/>
      <c r="AUN180" s="307"/>
      <c r="AUO180" s="135"/>
      <c r="AUP180" s="135"/>
      <c r="AUQ180" s="135"/>
      <c r="AUR180" s="304"/>
      <c r="AUS180" s="305"/>
      <c r="AUT180" s="306"/>
      <c r="AUU180" s="313"/>
      <c r="AUV180" s="309"/>
      <c r="AUW180" s="307"/>
      <c r="AUX180" s="135"/>
      <c r="AUY180" s="135"/>
      <c r="AUZ180" s="135"/>
      <c r="AVA180" s="304"/>
      <c r="AVB180" s="305"/>
      <c r="AVC180" s="306"/>
      <c r="AVD180" s="313"/>
      <c r="AVF180" s="130"/>
      <c r="AVJ180" s="123"/>
      <c r="AVK180" s="126"/>
      <c r="AVL180" s="132"/>
      <c r="AVO180" s="130"/>
      <c r="AVQ180" s="309"/>
      <c r="AVR180" s="135"/>
      <c r="AVS180" s="304"/>
      <c r="AVT180" s="305"/>
      <c r="AVU180" s="306"/>
      <c r="AVV180" s="135"/>
      <c r="AVW180" s="135"/>
      <c r="AVX180" s="307"/>
      <c r="AVY180" s="135"/>
      <c r="AVZ180" s="135"/>
      <c r="AWA180" s="135"/>
      <c r="AWB180" s="304"/>
      <c r="AWC180" s="305"/>
      <c r="AWD180" s="306"/>
      <c r="AWE180" s="135"/>
      <c r="AWF180" s="135"/>
      <c r="AWG180" s="307"/>
      <c r="AWH180" s="135"/>
      <c r="AWI180" s="135"/>
      <c r="AWJ180" s="135"/>
      <c r="AWK180" s="304"/>
      <c r="AWL180" s="305"/>
      <c r="AWM180" s="306"/>
      <c r="AWN180" s="135"/>
      <c r="AWO180" s="135"/>
      <c r="AWP180" s="307"/>
      <c r="AWQ180" s="135"/>
      <c r="AWR180" s="135"/>
      <c r="AWS180" s="135"/>
      <c r="AWT180" s="304"/>
      <c r="AWU180" s="305"/>
      <c r="AWV180" s="306"/>
      <c r="AWW180" s="135"/>
      <c r="AWX180" s="135"/>
      <c r="AWY180" s="307"/>
      <c r="AWZ180" s="135"/>
      <c r="AXA180" s="135"/>
      <c r="AXB180" s="135"/>
      <c r="AXC180" s="304"/>
      <c r="AXD180" s="305"/>
      <c r="AXE180" s="306"/>
      <c r="AXF180" s="135"/>
      <c r="AXG180" s="135"/>
      <c r="AXH180" s="307"/>
      <c r="AXI180" s="135"/>
      <c r="AXJ180" s="135"/>
      <c r="AXK180" s="135"/>
      <c r="AXL180" s="304"/>
      <c r="AXM180" s="305"/>
      <c r="AXN180" s="306"/>
      <c r="AXO180" s="135"/>
      <c r="AXP180" s="135"/>
      <c r="AXQ180" s="307"/>
      <c r="AXR180" s="135"/>
      <c r="AXS180" s="135"/>
      <c r="AXT180" s="135"/>
      <c r="AXU180" s="304"/>
      <c r="AXV180" s="305"/>
      <c r="AXW180" s="306"/>
      <c r="AXX180" s="135"/>
      <c r="AXY180" s="135"/>
      <c r="AXZ180" s="307"/>
      <c r="AYA180" s="135"/>
      <c r="AYB180" s="135"/>
      <c r="AYC180" s="135"/>
      <c r="AYD180" s="304"/>
      <c r="AYE180" s="305"/>
      <c r="AYF180" s="306"/>
      <c r="AYG180" s="135"/>
      <c r="AYH180" s="135"/>
      <c r="AYI180" s="307"/>
      <c r="AYJ180" s="135"/>
      <c r="AYK180" s="135"/>
      <c r="AYL180" s="135"/>
      <c r="AYM180" s="304"/>
      <c r="AYN180" s="305"/>
      <c r="AYO180" s="306"/>
      <c r="AYP180" s="135"/>
      <c r="AYQ180" s="135"/>
      <c r="AYR180" s="307"/>
      <c r="AYS180" s="135"/>
      <c r="AYT180" s="135"/>
      <c r="AYU180" s="135"/>
      <c r="AYV180" s="304"/>
      <c r="AYW180" s="305"/>
      <c r="AYX180" s="306"/>
      <c r="AYY180" s="135"/>
      <c r="AYZ180" s="135"/>
      <c r="AZA180" s="307"/>
      <c r="AZB180" s="135"/>
      <c r="AZC180" s="135"/>
      <c r="AZD180" s="135"/>
      <c r="AZE180" s="304"/>
      <c r="AZF180" s="305"/>
      <c r="AZG180" s="306"/>
      <c r="AZH180" s="135"/>
      <c r="AZI180" s="135"/>
      <c r="AZJ180" s="307"/>
      <c r="AZK180" s="135"/>
      <c r="AZL180" s="135"/>
      <c r="AZM180" s="135"/>
      <c r="AZN180" s="304"/>
      <c r="AZO180" s="305"/>
      <c r="AZP180" s="306"/>
      <c r="AZQ180" s="135"/>
      <c r="AZR180" s="135"/>
      <c r="AZS180" s="307"/>
      <c r="AZT180" s="135"/>
      <c r="AZU180" s="135"/>
      <c r="AZV180" s="135"/>
      <c r="AZW180" s="304"/>
      <c r="AZX180" s="305"/>
      <c r="AZY180" s="306"/>
      <c r="AZZ180" s="135"/>
      <c r="BAA180" s="135"/>
      <c r="BAB180" s="307"/>
      <c r="BAC180" s="135"/>
      <c r="BAD180" s="135"/>
      <c r="BAE180" s="135"/>
      <c r="BAF180" s="304"/>
      <c r="BAG180" s="305"/>
      <c r="BAH180" s="306"/>
      <c r="BAI180" s="135"/>
      <c r="BAJ180" s="135"/>
      <c r="BAK180" s="307"/>
      <c r="BAL180" s="135"/>
      <c r="BAM180" s="135"/>
      <c r="BAN180" s="135"/>
      <c r="BAO180" s="304"/>
      <c r="BAP180" s="305"/>
      <c r="BAQ180" s="306"/>
      <c r="BAR180" s="135"/>
      <c r="BAS180" s="135"/>
      <c r="BAT180" s="307"/>
      <c r="BAU180" s="135"/>
      <c r="BAV180" s="135"/>
      <c r="BAW180" s="135"/>
      <c r="BAX180" s="304"/>
      <c r="BAY180" s="305"/>
      <c r="BAZ180" s="306"/>
      <c r="BBA180" s="135"/>
      <c r="BBB180" s="135"/>
      <c r="BBC180" s="307"/>
      <c r="BBD180" s="135"/>
      <c r="BBE180" s="135"/>
      <c r="BBF180" s="135"/>
      <c r="BBG180" s="304"/>
      <c r="BBH180" s="305"/>
      <c r="BBI180" s="306"/>
      <c r="BBJ180" s="135"/>
      <c r="BBK180" s="135"/>
      <c r="BBL180" s="307"/>
      <c r="BBM180" s="135"/>
      <c r="BBN180" s="135"/>
      <c r="BBO180" s="135"/>
      <c r="BBP180" s="304"/>
      <c r="BBQ180" s="305"/>
      <c r="BBR180" s="306"/>
      <c r="BBS180" s="135"/>
      <c r="BBT180" s="135"/>
      <c r="BBU180" s="307"/>
      <c r="BBV180" s="135"/>
      <c r="BBW180" s="135"/>
      <c r="BBX180" s="135"/>
      <c r="BBY180" s="304"/>
      <c r="BBZ180" s="305"/>
      <c r="BCA180" s="306"/>
      <c r="BCB180" s="135"/>
      <c r="BCC180" s="135"/>
      <c r="BCD180" s="307"/>
      <c r="BCE180" s="135"/>
      <c r="BCF180" s="135"/>
      <c r="BCG180" s="135"/>
      <c r="BCH180" s="304"/>
      <c r="BCI180" s="305"/>
      <c r="BCJ180" s="306"/>
      <c r="BCK180" s="135"/>
      <c r="BCL180" s="135"/>
      <c r="BCM180" s="307"/>
      <c r="BCN180" s="135"/>
      <c r="BCO180" s="135"/>
      <c r="BCP180" s="135"/>
      <c r="BCQ180" s="304"/>
      <c r="BCR180" s="305"/>
      <c r="BCS180" s="306"/>
      <c r="BCT180" s="135"/>
      <c r="BCU180" s="135"/>
      <c r="BCV180" s="307"/>
      <c r="BCW180" s="135"/>
      <c r="BCX180" s="135"/>
      <c r="BCY180" s="135"/>
      <c r="BCZ180" s="304"/>
      <c r="BDA180" s="305"/>
      <c r="BDB180" s="306"/>
      <c r="BDC180" s="135"/>
      <c r="BDD180" s="135"/>
      <c r="BDE180" s="307"/>
      <c r="BDF180" s="135"/>
      <c r="BDG180" s="135"/>
      <c r="BDH180" s="135"/>
      <c r="BDI180" s="304"/>
      <c r="BDJ180" s="305"/>
      <c r="BDK180" s="306"/>
      <c r="BDL180" s="135"/>
      <c r="BDM180" s="135"/>
      <c r="BDN180" s="307"/>
      <c r="BDO180" s="135"/>
      <c r="BDP180" s="135"/>
      <c r="BDQ180" s="135"/>
      <c r="BDR180" s="304"/>
      <c r="BDS180" s="305"/>
      <c r="BDT180" s="306"/>
      <c r="BDU180" s="135"/>
      <c r="BDV180" s="135"/>
      <c r="BDW180" s="307"/>
      <c r="BDX180" s="135"/>
      <c r="BDY180" s="135"/>
      <c r="BDZ180" s="135"/>
      <c r="BEA180" s="304"/>
      <c r="BEB180" s="305"/>
      <c r="BEC180" s="306"/>
      <c r="BED180" s="135"/>
      <c r="BEE180" s="135"/>
      <c r="BEF180" s="307"/>
      <c r="BEG180" s="135"/>
      <c r="BEH180" s="135"/>
      <c r="BEI180" s="135"/>
      <c r="BEJ180" s="304"/>
      <c r="BEK180" s="305"/>
      <c r="BEL180" s="306"/>
      <c r="BEM180" s="135"/>
      <c r="BEN180" s="135"/>
      <c r="BEO180" s="307"/>
      <c r="BEP180" s="135"/>
      <c r="BEQ180" s="313"/>
      <c r="BER180" s="309"/>
      <c r="BES180" s="304"/>
      <c r="BET180" s="305"/>
      <c r="BEU180" s="306"/>
      <c r="BEV180" s="135"/>
      <c r="BEW180" s="135"/>
      <c r="BEX180" s="307"/>
      <c r="BEY180" s="135"/>
      <c r="BEZ180" s="313"/>
      <c r="BFB180" s="123"/>
      <c r="BFC180" s="126"/>
      <c r="BFD180" s="132"/>
      <c r="BFG180" s="130"/>
      <c r="BFK180" s="123"/>
      <c r="BFL180" s="126"/>
      <c r="BFM180" s="315"/>
      <c r="BFN180" s="135"/>
      <c r="BFO180" s="135"/>
      <c r="BFP180" s="307"/>
      <c r="BFQ180" s="135"/>
      <c r="BFR180" s="135"/>
      <c r="BFS180" s="135"/>
      <c r="BFT180" s="304"/>
      <c r="BFU180" s="305"/>
      <c r="BFV180" s="306"/>
      <c r="BFW180" s="135"/>
      <c r="BFX180" s="135"/>
      <c r="BFY180" s="307"/>
      <c r="BFZ180" s="135"/>
      <c r="BGA180" s="135"/>
      <c r="BGB180" s="135"/>
      <c r="BGC180" s="304"/>
      <c r="BGD180" s="305"/>
      <c r="BGE180" s="306"/>
      <c r="BGF180" s="135"/>
      <c r="BGG180" s="135"/>
      <c r="BGH180" s="307"/>
      <c r="BGI180" s="135"/>
      <c r="BGJ180" s="135"/>
      <c r="BGK180" s="135"/>
      <c r="BGL180" s="304"/>
      <c r="BGM180" s="305"/>
      <c r="BGN180" s="306"/>
      <c r="BGO180" s="135"/>
      <c r="BGP180" s="135"/>
      <c r="BGQ180" s="307"/>
      <c r="BGR180" s="135"/>
      <c r="BGS180" s="135"/>
      <c r="BGT180" s="135"/>
      <c r="BGU180" s="304"/>
      <c r="BGV180" s="305"/>
      <c r="BGW180" s="306"/>
      <c r="BGX180" s="135"/>
      <c r="BGY180" s="135"/>
      <c r="BGZ180" s="307"/>
      <c r="BHA180" s="135"/>
      <c r="BHB180" s="135"/>
      <c r="BHC180" s="135"/>
      <c r="BHD180" s="304"/>
      <c r="BHE180" s="305"/>
      <c r="BHF180" s="306"/>
      <c r="BHG180" s="135"/>
      <c r="BHH180" s="135"/>
      <c r="BHI180" s="307"/>
      <c r="BHJ180" s="135"/>
      <c r="BHK180" s="135"/>
      <c r="BHL180" s="135"/>
      <c r="BHM180" s="304"/>
      <c r="BHN180" s="305"/>
      <c r="BHO180" s="306"/>
      <c r="BHP180" s="135"/>
      <c r="BHQ180" s="135"/>
      <c r="BHR180" s="307"/>
      <c r="BHS180" s="135"/>
      <c r="BHT180" s="135"/>
      <c r="BHU180" s="135"/>
      <c r="BHV180" s="304"/>
      <c r="BHW180" s="305"/>
      <c r="BHX180" s="306"/>
      <c r="BHY180" s="135"/>
      <c r="BHZ180" s="135"/>
      <c r="BIA180" s="307"/>
      <c r="BIB180" s="135"/>
      <c r="BIC180" s="135"/>
      <c r="BID180" s="135"/>
      <c r="BIE180" s="304"/>
      <c r="BIF180" s="305"/>
      <c r="BIG180" s="306"/>
      <c r="BIH180" s="135"/>
      <c r="BII180" s="135"/>
      <c r="BIJ180" s="307"/>
      <c r="BIK180" s="135"/>
      <c r="BIL180" s="135"/>
      <c r="BIM180" s="135"/>
      <c r="BIN180" s="304"/>
      <c r="BIO180" s="305"/>
      <c r="BIP180" s="306"/>
      <c r="BIQ180" s="135"/>
      <c r="BIR180" s="135"/>
      <c r="BIS180" s="307"/>
      <c r="BIT180" s="135"/>
      <c r="BIU180" s="135"/>
      <c r="BIV180" s="135"/>
      <c r="BIW180" s="304"/>
      <c r="BIX180" s="305"/>
      <c r="BIY180" s="306"/>
      <c r="BIZ180" s="135"/>
      <c r="BJA180" s="135"/>
      <c r="BJB180" s="307"/>
      <c r="BJC180" s="135"/>
      <c r="BJD180" s="135"/>
      <c r="BJE180" s="135"/>
      <c r="BJF180" s="304"/>
      <c r="BJG180" s="305"/>
      <c r="BJH180" s="306"/>
      <c r="BJI180" s="135"/>
      <c r="BJJ180" s="135"/>
      <c r="BJK180" s="307"/>
      <c r="BJL180" s="135"/>
      <c r="BJM180" s="135"/>
      <c r="BJN180" s="135"/>
      <c r="BJO180" s="304"/>
      <c r="BJP180" s="305"/>
      <c r="BJQ180" s="306"/>
      <c r="BJR180" s="135"/>
      <c r="BJS180" s="135"/>
      <c r="BJT180" s="307"/>
      <c r="BJU180" s="135"/>
      <c r="BJV180" s="135"/>
      <c r="BJW180" s="135"/>
      <c r="BJX180" s="304"/>
      <c r="BJY180" s="305"/>
      <c r="BJZ180" s="306"/>
      <c r="BKA180" s="135"/>
      <c r="BKB180" s="135"/>
      <c r="BKC180" s="307"/>
      <c r="BKD180" s="135"/>
      <c r="BKE180" s="135"/>
      <c r="BKF180" s="135"/>
      <c r="BKG180" s="304"/>
      <c r="BKH180" s="305"/>
      <c r="BKI180" s="306"/>
      <c r="BKJ180" s="135"/>
      <c r="BKK180" s="135"/>
      <c r="BKL180" s="307"/>
      <c r="BKM180" s="135"/>
      <c r="BKN180" s="135"/>
      <c r="BKO180" s="135"/>
      <c r="BKP180" s="304"/>
      <c r="BKQ180" s="305"/>
      <c r="BKR180" s="306"/>
      <c r="BKS180" s="135"/>
      <c r="BKT180" s="135"/>
      <c r="BKU180" s="307"/>
      <c r="BKV180" s="135"/>
      <c r="BKW180" s="135"/>
      <c r="BKX180" s="135"/>
      <c r="BKY180" s="304"/>
      <c r="BKZ180" s="305"/>
      <c r="BLA180" s="306"/>
      <c r="BLB180" s="135"/>
      <c r="BLC180" s="135"/>
      <c r="BLD180" s="307"/>
      <c r="BLE180" s="135"/>
      <c r="BLF180" s="135"/>
      <c r="BLG180" s="135"/>
      <c r="BLH180" s="304"/>
      <c r="BLI180" s="305"/>
      <c r="BLJ180" s="306"/>
      <c r="BLK180" s="135"/>
      <c r="BLL180" s="135"/>
      <c r="BLM180" s="307"/>
      <c r="BLN180" s="135"/>
      <c r="BLO180" s="135"/>
      <c r="BLP180" s="135"/>
      <c r="BLQ180" s="304"/>
      <c r="BLR180" s="305"/>
      <c r="BLS180" s="306"/>
      <c r="BLT180" s="135"/>
      <c r="BLU180" s="135"/>
      <c r="BLV180" s="307"/>
      <c r="BLW180" s="135"/>
      <c r="BLX180" s="135"/>
      <c r="BLY180" s="135"/>
      <c r="BLZ180" s="304"/>
      <c r="BMA180" s="305"/>
      <c r="BMB180" s="306"/>
      <c r="BMC180" s="135"/>
      <c r="BMD180" s="135"/>
      <c r="BME180" s="307"/>
      <c r="BMF180" s="135"/>
      <c r="BMG180" s="135"/>
      <c r="BMH180" s="135"/>
      <c r="BMI180" s="304"/>
      <c r="BMJ180" s="305"/>
      <c r="BMK180" s="306"/>
      <c r="BML180" s="135"/>
      <c r="BMM180" s="135"/>
      <c r="BMN180" s="307"/>
      <c r="BMO180" s="135"/>
      <c r="BMP180" s="135"/>
      <c r="BMQ180" s="135"/>
      <c r="BMR180" s="304"/>
      <c r="BMS180" s="305"/>
      <c r="BMT180" s="306"/>
      <c r="BMU180" s="135"/>
      <c r="BMV180" s="135"/>
      <c r="BMW180" s="307"/>
      <c r="BMX180" s="135"/>
      <c r="BMY180" s="135"/>
      <c r="BMZ180" s="135"/>
      <c r="BNA180" s="304"/>
      <c r="BNB180" s="305"/>
      <c r="BNC180" s="306"/>
      <c r="BND180" s="135"/>
      <c r="BNE180" s="135"/>
      <c r="BNF180" s="307"/>
      <c r="BNG180" s="135"/>
      <c r="BNH180" s="135"/>
      <c r="BNI180" s="135"/>
      <c r="BNJ180" s="304"/>
      <c r="BNK180" s="305"/>
      <c r="BNL180" s="306"/>
      <c r="BNM180" s="135"/>
      <c r="BNN180" s="135"/>
      <c r="BNO180" s="307"/>
      <c r="BNP180" s="135"/>
      <c r="BNQ180" s="135"/>
      <c r="BNR180" s="135"/>
      <c r="BNS180" s="304"/>
      <c r="BNT180" s="305"/>
      <c r="BNU180" s="306"/>
      <c r="BNV180" s="135"/>
      <c r="BNW180" s="135"/>
      <c r="BNX180" s="307"/>
      <c r="BNY180" s="135"/>
      <c r="BNZ180" s="135"/>
      <c r="BOA180" s="135"/>
      <c r="BOB180" s="304"/>
      <c r="BOC180" s="305"/>
      <c r="BOD180" s="306"/>
      <c r="BOE180" s="135"/>
      <c r="BOF180" s="135"/>
      <c r="BOG180" s="307"/>
      <c r="BOH180" s="135"/>
      <c r="BOI180" s="135"/>
      <c r="BOJ180" s="135"/>
      <c r="BOK180" s="304"/>
      <c r="BOL180" s="305"/>
      <c r="BOM180" s="316"/>
      <c r="BON180" s="309"/>
      <c r="BOO180" s="135"/>
      <c r="BOP180" s="307"/>
      <c r="BOQ180" s="135"/>
      <c r="BOR180" s="135"/>
      <c r="BOS180" s="135"/>
      <c r="BOT180" s="304"/>
      <c r="BOU180" s="305"/>
      <c r="BOV180" s="316"/>
      <c r="BOY180" s="130"/>
      <c r="BPC180" s="123"/>
      <c r="BPD180" s="126"/>
      <c r="BPE180" s="132"/>
      <c r="BPH180" s="130"/>
      <c r="BPI180" s="309"/>
      <c r="BPJ180" s="135"/>
      <c r="BPK180" s="135"/>
      <c r="BPL180" s="304"/>
      <c r="BPM180" s="305"/>
      <c r="BPN180" s="306"/>
      <c r="BPO180" s="135"/>
      <c r="BPP180" s="135"/>
      <c r="BPQ180" s="307"/>
      <c r="BPR180" s="135"/>
      <c r="BPS180" s="135"/>
      <c r="BPT180" s="135"/>
      <c r="BPU180" s="304"/>
      <c r="BPV180" s="305"/>
      <c r="BPW180" s="306"/>
      <c r="BPX180" s="135"/>
      <c r="BPY180" s="135"/>
      <c r="BPZ180" s="307"/>
      <c r="BQA180" s="135"/>
      <c r="BQB180" s="135"/>
      <c r="BQC180" s="135"/>
      <c r="BQD180" s="304"/>
      <c r="BQE180" s="305"/>
      <c r="BQF180" s="306"/>
      <c r="BQG180" s="135"/>
      <c r="BQH180" s="135"/>
      <c r="BQI180" s="307"/>
      <c r="BQJ180" s="135"/>
      <c r="BQK180" s="135"/>
      <c r="BQL180" s="135"/>
      <c r="BQM180" s="304"/>
      <c r="BQN180" s="305"/>
      <c r="BQO180" s="306"/>
      <c r="BQP180" s="135"/>
      <c r="BQQ180" s="135"/>
      <c r="BQR180" s="307"/>
      <c r="BQS180" s="135"/>
      <c r="BQT180" s="135"/>
      <c r="BQU180" s="135"/>
      <c r="BQV180" s="304"/>
      <c r="BQW180" s="305"/>
      <c r="BQX180" s="306"/>
      <c r="BQY180" s="135"/>
      <c r="BQZ180" s="135"/>
      <c r="BRA180" s="307"/>
      <c r="BRB180" s="135"/>
      <c r="BRC180" s="135"/>
      <c r="BRD180" s="135"/>
      <c r="BRE180" s="304"/>
      <c r="BRF180" s="305"/>
      <c r="BRG180" s="306"/>
      <c r="BRH180" s="135"/>
      <c r="BRI180" s="135"/>
      <c r="BRJ180" s="307"/>
      <c r="BRK180" s="135"/>
      <c r="BRL180" s="135"/>
      <c r="BRM180" s="135"/>
      <c r="BRN180" s="304"/>
      <c r="BRO180" s="305"/>
      <c r="BRP180" s="306"/>
      <c r="BRQ180" s="135"/>
      <c r="BRR180" s="135"/>
      <c r="BRS180" s="307"/>
      <c r="BRT180" s="135"/>
      <c r="BRU180" s="135"/>
      <c r="BRV180" s="135"/>
      <c r="BRW180" s="304"/>
      <c r="BRX180" s="305"/>
      <c r="BRY180" s="306"/>
      <c r="BRZ180" s="135"/>
      <c r="BSA180" s="135"/>
      <c r="BSB180" s="307"/>
      <c r="BSC180" s="135"/>
      <c r="BSD180" s="135"/>
      <c r="BSE180" s="135"/>
      <c r="BSF180" s="304"/>
      <c r="BSG180" s="305"/>
      <c r="BSH180" s="306"/>
      <c r="BSI180" s="135"/>
      <c r="BSJ180" s="135"/>
      <c r="BSK180" s="307"/>
      <c r="BSL180" s="135"/>
      <c r="BSM180" s="135"/>
      <c r="BSN180" s="135"/>
      <c r="BSO180" s="304"/>
      <c r="BSP180" s="305"/>
      <c r="BSQ180" s="306"/>
      <c r="BSR180" s="135"/>
      <c r="BSS180" s="135"/>
      <c r="BST180" s="307"/>
      <c r="BSU180" s="135"/>
      <c r="BSV180" s="135"/>
      <c r="BSW180" s="135"/>
      <c r="BSX180" s="304"/>
      <c r="BSY180" s="305"/>
      <c r="BSZ180" s="306"/>
      <c r="BTA180" s="135"/>
      <c r="BTB180" s="135"/>
      <c r="BTC180" s="307"/>
      <c r="BTD180" s="135"/>
      <c r="BTE180" s="135"/>
      <c r="BTF180" s="135"/>
      <c r="BTG180" s="304"/>
      <c r="BTH180" s="305"/>
      <c r="BTI180" s="306"/>
      <c r="BTJ180" s="135"/>
      <c r="BTK180" s="135"/>
      <c r="BTL180" s="307"/>
      <c r="BTM180" s="135"/>
      <c r="BTN180" s="135"/>
      <c r="BTO180" s="135"/>
      <c r="BTP180" s="304"/>
      <c r="BTQ180" s="305"/>
      <c r="BTR180" s="306"/>
      <c r="BTS180" s="135"/>
      <c r="BTT180" s="135"/>
      <c r="BTU180" s="307"/>
      <c r="BTV180" s="135"/>
      <c r="BTW180" s="135"/>
      <c r="BTX180" s="135"/>
      <c r="BTY180" s="304"/>
      <c r="BTZ180" s="305"/>
      <c r="BUA180" s="306"/>
      <c r="BUB180" s="135"/>
      <c r="BUC180" s="135"/>
      <c r="BUD180" s="307"/>
      <c r="BUE180" s="135"/>
      <c r="BUF180" s="135"/>
      <c r="BUG180" s="135"/>
      <c r="BUH180" s="304"/>
      <c r="BUI180" s="305"/>
      <c r="BUJ180" s="306"/>
      <c r="BUK180" s="135"/>
      <c r="BUL180" s="135"/>
      <c r="BUM180" s="307"/>
      <c r="BUN180" s="135"/>
      <c r="BUO180" s="135"/>
      <c r="BUP180" s="135"/>
      <c r="BUQ180" s="304"/>
      <c r="BUR180" s="305"/>
      <c r="BUS180" s="306"/>
      <c r="BUT180" s="135"/>
      <c r="BUU180" s="135"/>
      <c r="BUV180" s="307"/>
      <c r="BUW180" s="135"/>
      <c r="BUX180" s="135"/>
      <c r="BUY180" s="135"/>
      <c r="BUZ180" s="304"/>
      <c r="BVA180" s="305"/>
      <c r="BVB180" s="306"/>
      <c r="BVC180" s="135"/>
      <c r="BVD180" s="135"/>
      <c r="BVE180" s="307"/>
      <c r="BVF180" s="135"/>
      <c r="BVG180" s="135"/>
      <c r="BVH180" s="135"/>
      <c r="BVI180" s="304"/>
      <c r="BVJ180" s="305"/>
      <c r="BVK180" s="306"/>
      <c r="BVL180" s="135"/>
      <c r="BVM180" s="135"/>
      <c r="BVN180" s="307"/>
      <c r="BVO180" s="135"/>
      <c r="BVP180" s="135"/>
      <c r="BVQ180" s="135"/>
      <c r="BVR180" s="304"/>
      <c r="BVS180" s="305"/>
      <c r="BVT180" s="306"/>
      <c r="BVU180" s="135"/>
      <c r="BVV180" s="135"/>
      <c r="BVW180" s="307"/>
      <c r="BVX180" s="135"/>
      <c r="BVY180" s="135"/>
      <c r="BVZ180" s="135"/>
      <c r="BWA180" s="304"/>
      <c r="BWB180" s="305"/>
      <c r="BWC180" s="306"/>
      <c r="BWD180" s="135"/>
      <c r="BWE180" s="135"/>
      <c r="BWF180" s="307"/>
      <c r="BWG180" s="135"/>
      <c r="BWH180" s="135"/>
      <c r="BWI180" s="135"/>
      <c r="BWJ180" s="304"/>
      <c r="BWK180" s="305"/>
      <c r="BWL180" s="306"/>
      <c r="BWM180" s="135"/>
      <c r="BWN180" s="135"/>
      <c r="BWO180" s="307"/>
      <c r="BWP180" s="135"/>
      <c r="BWQ180" s="135"/>
      <c r="BWR180" s="135"/>
      <c r="BWS180" s="304"/>
      <c r="BWT180" s="305"/>
      <c r="BWU180" s="306"/>
      <c r="BWV180" s="135"/>
      <c r="BWW180" s="135"/>
      <c r="BWX180" s="307"/>
      <c r="BWY180" s="135"/>
      <c r="BWZ180" s="135"/>
      <c r="BXA180" s="135"/>
      <c r="BXB180" s="304"/>
      <c r="BXC180" s="305"/>
      <c r="BXD180" s="306"/>
      <c r="BXE180" s="135"/>
      <c r="BXF180" s="135"/>
      <c r="BXG180" s="307"/>
      <c r="BXH180" s="135"/>
      <c r="BXI180" s="135"/>
      <c r="BXJ180" s="135"/>
      <c r="BXK180" s="304"/>
      <c r="BXL180" s="305"/>
      <c r="BXM180" s="306"/>
      <c r="BXN180" s="135"/>
      <c r="BXO180" s="135"/>
      <c r="BXP180" s="307"/>
      <c r="BXQ180" s="135"/>
      <c r="BXR180" s="135"/>
      <c r="BXS180" s="135"/>
      <c r="BXT180" s="304"/>
      <c r="BXU180" s="305"/>
      <c r="BXV180" s="306"/>
      <c r="BXW180" s="135"/>
      <c r="BXX180" s="135"/>
      <c r="BXY180" s="307"/>
      <c r="BXZ180" s="135"/>
      <c r="BYA180" s="135"/>
      <c r="BYB180" s="135"/>
      <c r="BYC180" s="304"/>
      <c r="BYD180" s="305"/>
      <c r="BYE180" s="306"/>
      <c r="BYF180" s="135"/>
      <c r="BYG180" s="135"/>
      <c r="BYH180" s="307"/>
      <c r="BYI180" s="313"/>
      <c r="BYJ180" s="309"/>
      <c r="BYK180" s="135"/>
      <c r="BYL180" s="304"/>
      <c r="BYM180" s="305"/>
      <c r="BYN180" s="306"/>
      <c r="BYO180" s="135"/>
      <c r="BYP180" s="135"/>
      <c r="BYQ180" s="307"/>
      <c r="BYR180" s="313"/>
      <c r="BYU180" s="123"/>
      <c r="BYV180" s="126"/>
      <c r="BYW180" s="132"/>
      <c r="BYZ180" s="130"/>
      <c r="BZD180" s="123"/>
      <c r="BZE180" s="312"/>
      <c r="BZF180" s="306"/>
      <c r="BZG180" s="135"/>
      <c r="BZH180" s="135"/>
      <c r="BZI180" s="307"/>
      <c r="BZJ180" s="135"/>
      <c r="BZK180" s="135"/>
      <c r="BZL180" s="135"/>
      <c r="BZM180" s="304"/>
      <c r="BZN180" s="305"/>
      <c r="BZO180" s="306"/>
      <c r="BZP180" s="135"/>
      <c r="BZQ180" s="135"/>
      <c r="BZR180" s="307"/>
      <c r="BZS180" s="135"/>
      <c r="BZT180" s="135"/>
      <c r="BZU180" s="135"/>
      <c r="BZV180" s="304"/>
      <c r="BZW180" s="305"/>
      <c r="BZX180" s="306"/>
      <c r="BZY180" s="135"/>
      <c r="BZZ180" s="135"/>
      <c r="CAA180" s="307"/>
      <c r="CAB180" s="135"/>
      <c r="CAC180" s="135"/>
      <c r="CAD180" s="135"/>
      <c r="CAE180" s="304"/>
      <c r="CAF180" s="305"/>
      <c r="CAG180" s="306"/>
      <c r="CAH180" s="135"/>
      <c r="CAI180" s="135"/>
      <c r="CAJ180" s="307"/>
      <c r="CAK180" s="135"/>
      <c r="CAL180" s="135"/>
      <c r="CAM180" s="135"/>
      <c r="CAN180" s="304"/>
      <c r="CAO180" s="305"/>
      <c r="CAP180" s="306"/>
      <c r="CAQ180" s="135"/>
      <c r="CAR180" s="135"/>
      <c r="CAS180" s="307"/>
      <c r="CAT180" s="135"/>
      <c r="CAU180" s="135"/>
      <c r="CAV180" s="135"/>
      <c r="CAW180" s="304"/>
      <c r="CAX180" s="305"/>
      <c r="CAY180" s="306"/>
      <c r="CAZ180" s="135"/>
      <c r="CBA180" s="135"/>
      <c r="CBB180" s="307"/>
      <c r="CBC180" s="135"/>
      <c r="CBD180" s="135"/>
      <c r="CBE180" s="135"/>
      <c r="CBF180" s="304"/>
      <c r="CBG180" s="305"/>
      <c r="CBH180" s="306"/>
      <c r="CBI180" s="135"/>
      <c r="CBJ180" s="135"/>
      <c r="CBK180" s="307"/>
      <c r="CBL180" s="135"/>
      <c r="CBM180" s="135"/>
      <c r="CBN180" s="135"/>
      <c r="CBO180" s="304"/>
      <c r="CBP180" s="305"/>
      <c r="CBQ180" s="306"/>
      <c r="CBR180" s="135"/>
      <c r="CBS180" s="135"/>
      <c r="CBT180" s="307"/>
      <c r="CBU180" s="135"/>
      <c r="CBV180" s="135"/>
      <c r="CBW180" s="135"/>
      <c r="CBX180" s="304"/>
      <c r="CBY180" s="305"/>
      <c r="CBZ180" s="306"/>
      <c r="CCA180" s="135"/>
      <c r="CCB180" s="135"/>
      <c r="CCC180" s="307"/>
      <c r="CCD180" s="135"/>
      <c r="CCE180" s="135"/>
      <c r="CCF180" s="135"/>
      <c r="CCG180" s="304"/>
      <c r="CCH180" s="305"/>
      <c r="CCI180" s="306"/>
      <c r="CCJ180" s="135"/>
      <c r="CCK180" s="135"/>
      <c r="CCL180" s="307"/>
      <c r="CCM180" s="135"/>
      <c r="CCN180" s="135"/>
      <c r="CCO180" s="135"/>
      <c r="CCP180" s="304"/>
      <c r="CCQ180" s="305"/>
      <c r="CCR180" s="306"/>
      <c r="CCS180" s="135"/>
      <c r="CCT180" s="135"/>
      <c r="CCU180" s="307"/>
      <c r="CCV180" s="135"/>
      <c r="CCW180" s="135"/>
      <c r="CCX180" s="135"/>
      <c r="CCY180" s="304"/>
      <c r="CCZ180" s="305"/>
      <c r="CDA180" s="306"/>
      <c r="CDB180" s="135"/>
      <c r="CDC180" s="135"/>
      <c r="CDD180" s="307"/>
      <c r="CDE180" s="135"/>
      <c r="CDF180" s="135"/>
      <c r="CDG180" s="135"/>
      <c r="CDH180" s="304"/>
      <c r="CDI180" s="305"/>
      <c r="CDJ180" s="306"/>
      <c r="CDK180" s="135"/>
      <c r="CDL180" s="135"/>
      <c r="CDM180" s="307"/>
      <c r="CDN180" s="135"/>
      <c r="CDO180" s="135"/>
      <c r="CDP180" s="135"/>
      <c r="CDQ180" s="304"/>
      <c r="CDR180" s="305"/>
      <c r="CDS180" s="306"/>
      <c r="CDT180" s="135"/>
      <c r="CDU180" s="135"/>
      <c r="CDV180" s="307"/>
      <c r="CDW180" s="135"/>
      <c r="CDX180" s="135"/>
      <c r="CDY180" s="135"/>
      <c r="CDZ180" s="304"/>
      <c r="CEA180" s="305"/>
      <c r="CEB180" s="306"/>
      <c r="CEC180" s="135"/>
      <c r="CED180" s="135"/>
      <c r="CEE180" s="307"/>
      <c r="CEF180" s="135"/>
      <c r="CEG180" s="135"/>
      <c r="CEH180" s="135"/>
      <c r="CEI180" s="304"/>
      <c r="CEJ180" s="305"/>
      <c r="CEK180" s="306"/>
      <c r="CEL180" s="135"/>
      <c r="CEM180" s="135"/>
      <c r="CEN180" s="307"/>
      <c r="CEO180" s="135"/>
      <c r="CEP180" s="135"/>
      <c r="CEQ180" s="135"/>
      <c r="CER180" s="304"/>
      <c r="CES180" s="305"/>
      <c r="CET180" s="306"/>
      <c r="CEU180" s="135"/>
      <c r="CEV180" s="135"/>
      <c r="CEW180" s="307"/>
      <c r="CEX180" s="135"/>
      <c r="CEY180" s="135"/>
      <c r="CEZ180" s="135"/>
      <c r="CFA180" s="304"/>
      <c r="CFB180" s="305"/>
      <c r="CFC180" s="306"/>
      <c r="CFD180" s="135"/>
      <c r="CFE180" s="135"/>
      <c r="CFF180" s="307"/>
      <c r="CFG180" s="135"/>
      <c r="CFH180" s="135"/>
      <c r="CFI180" s="135"/>
      <c r="CFJ180" s="304"/>
      <c r="CFK180" s="305"/>
      <c r="CFL180" s="306"/>
      <c r="CFM180" s="135"/>
      <c r="CFN180" s="135"/>
      <c r="CFO180" s="307"/>
      <c r="CFP180" s="135"/>
      <c r="CFQ180" s="135"/>
      <c r="CFR180" s="135"/>
      <c r="CFS180" s="304"/>
      <c r="CFT180" s="305"/>
      <c r="CFU180" s="306"/>
      <c r="CFV180" s="135"/>
      <c r="CFW180" s="135"/>
      <c r="CFX180" s="307"/>
      <c r="CFY180" s="135"/>
      <c r="CFZ180" s="135"/>
      <c r="CGA180" s="135"/>
      <c r="CGB180" s="304"/>
      <c r="CGC180" s="305"/>
      <c r="CGD180" s="306"/>
      <c r="CGE180" s="135"/>
      <c r="CGF180" s="135"/>
      <c r="CGG180" s="307"/>
      <c r="CGH180" s="135"/>
      <c r="CGI180" s="135"/>
      <c r="CGJ180" s="135"/>
      <c r="CGK180" s="304"/>
      <c r="CGL180" s="305"/>
      <c r="CGM180" s="306"/>
      <c r="CGN180" s="135"/>
      <c r="CGO180" s="135"/>
      <c r="CGP180" s="307"/>
      <c r="CGQ180" s="135"/>
      <c r="CGR180" s="135"/>
      <c r="CGS180" s="135"/>
      <c r="CGT180" s="304"/>
      <c r="CGU180" s="305"/>
      <c r="CGV180" s="306"/>
      <c r="CGW180" s="135"/>
      <c r="CGX180" s="135"/>
      <c r="CGY180" s="307"/>
      <c r="CGZ180" s="135"/>
      <c r="CHA180" s="135"/>
      <c r="CHB180" s="135"/>
      <c r="CHC180" s="304"/>
      <c r="CHD180" s="305"/>
      <c r="CHE180" s="306"/>
      <c r="CHF180" s="135"/>
      <c r="CHG180" s="135"/>
      <c r="CHH180" s="307"/>
      <c r="CHI180" s="135"/>
      <c r="CHJ180" s="135"/>
      <c r="CHK180" s="135"/>
      <c r="CHL180" s="304"/>
      <c r="CHM180" s="305"/>
      <c r="CHN180" s="306"/>
      <c r="CHO180" s="135"/>
      <c r="CHP180" s="135"/>
      <c r="CHQ180" s="307"/>
      <c r="CHR180" s="135"/>
      <c r="CHS180" s="135"/>
      <c r="CHT180" s="135"/>
      <c r="CHU180" s="304"/>
      <c r="CHV180" s="305"/>
      <c r="CHW180" s="306"/>
      <c r="CHX180" s="135"/>
      <c r="CHY180" s="135"/>
      <c r="CHZ180" s="307"/>
      <c r="CIA180" s="135"/>
      <c r="CIB180" s="135"/>
      <c r="CIC180" s="135"/>
      <c r="CID180" s="304"/>
      <c r="CIE180" s="317"/>
      <c r="CIF180" s="315"/>
      <c r="CIG180" s="135"/>
      <c r="CIH180" s="135"/>
      <c r="CII180" s="307"/>
      <c r="CIJ180" s="135"/>
      <c r="CIK180" s="135"/>
      <c r="CIL180" s="135"/>
      <c r="CIM180" s="304"/>
      <c r="CIN180" s="317"/>
      <c r="CIO180" s="132"/>
      <c r="CIR180" s="130"/>
      <c r="CIV180" s="123"/>
      <c r="CIW180" s="126"/>
      <c r="CIX180" s="132"/>
      <c r="CJA180" s="314"/>
      <c r="CJB180" s="135"/>
      <c r="CJC180" s="135"/>
      <c r="CJD180" s="135"/>
      <c r="CJE180" s="304"/>
      <c r="CJF180" s="305"/>
      <c r="CJG180" s="306"/>
      <c r="CJH180" s="135"/>
      <c r="CJI180" s="135"/>
      <c r="CJJ180" s="307"/>
      <c r="CJK180" s="135"/>
      <c r="CJL180" s="135"/>
      <c r="CJM180" s="135"/>
      <c r="CJN180" s="304"/>
      <c r="CJO180" s="305"/>
      <c r="CJP180" s="306"/>
      <c r="CJQ180" s="135"/>
      <c r="CJR180" s="135"/>
      <c r="CJS180" s="307"/>
      <c r="CJT180" s="135"/>
      <c r="CJU180" s="135"/>
      <c r="CJV180" s="135"/>
      <c r="CJW180" s="304"/>
      <c r="CJX180" s="305"/>
      <c r="CJY180" s="306"/>
      <c r="CJZ180" s="135"/>
      <c r="CKA180" s="135"/>
      <c r="CKB180" s="307"/>
      <c r="CKC180" s="135"/>
      <c r="CKD180" s="135"/>
      <c r="CKE180" s="135"/>
      <c r="CKF180" s="304"/>
      <c r="CKG180" s="305"/>
      <c r="CKH180" s="306"/>
      <c r="CKI180" s="135"/>
      <c r="CKJ180" s="135"/>
      <c r="CKK180" s="307"/>
      <c r="CKL180" s="135"/>
      <c r="CKM180" s="135"/>
      <c r="CKN180" s="135"/>
      <c r="CKO180" s="304"/>
      <c r="CKP180" s="305"/>
      <c r="CKQ180" s="306"/>
      <c r="CKR180" s="135"/>
      <c r="CKS180" s="135"/>
      <c r="CKT180" s="307"/>
      <c r="CKU180" s="135"/>
      <c r="CKV180" s="135"/>
      <c r="CKW180" s="135"/>
      <c r="CKX180" s="304"/>
      <c r="CKY180" s="305"/>
      <c r="CKZ180" s="306"/>
      <c r="CLA180" s="135"/>
      <c r="CLB180" s="135"/>
      <c r="CLC180" s="307"/>
      <c r="CLD180" s="135"/>
      <c r="CLE180" s="135"/>
      <c r="CLF180" s="135"/>
      <c r="CLG180" s="304"/>
      <c r="CLH180" s="305"/>
      <c r="CLI180" s="306"/>
      <c r="CLJ180" s="135"/>
      <c r="CLK180" s="135"/>
      <c r="CLL180" s="307"/>
      <c r="CLM180" s="135"/>
      <c r="CLN180" s="135"/>
      <c r="CLO180" s="135"/>
      <c r="CLP180" s="304"/>
      <c r="CLQ180" s="305"/>
      <c r="CLR180" s="306"/>
      <c r="CLS180" s="135"/>
      <c r="CLT180" s="135"/>
      <c r="CLU180" s="307"/>
      <c r="CLV180" s="135"/>
      <c r="CLW180" s="135"/>
      <c r="CLX180" s="135"/>
      <c r="CLY180" s="304"/>
      <c r="CLZ180" s="305"/>
      <c r="CMA180" s="306"/>
      <c r="CMB180" s="135"/>
      <c r="CMC180" s="135"/>
      <c r="CMD180" s="307"/>
      <c r="CME180" s="135"/>
      <c r="CMF180" s="135"/>
      <c r="CMG180" s="135"/>
      <c r="CMH180" s="304"/>
      <c r="CMI180" s="305"/>
      <c r="CMJ180" s="306"/>
      <c r="CMK180" s="135"/>
      <c r="CML180" s="135"/>
      <c r="CMM180" s="307"/>
      <c r="CMN180" s="135"/>
      <c r="CMO180" s="135"/>
      <c r="CMP180" s="135"/>
      <c r="CMQ180" s="304"/>
      <c r="CMR180" s="305"/>
      <c r="CMS180" s="306"/>
      <c r="CMT180" s="135"/>
      <c r="CMU180" s="135"/>
      <c r="CMV180" s="307"/>
      <c r="CMW180" s="135"/>
      <c r="CMX180" s="135"/>
      <c r="CMY180" s="135"/>
      <c r="CMZ180" s="304"/>
      <c r="CNA180" s="305"/>
      <c r="CNB180" s="306"/>
      <c r="CNC180" s="135"/>
      <c r="CND180" s="135"/>
      <c r="CNE180" s="307"/>
      <c r="CNF180" s="135"/>
      <c r="CNG180" s="135"/>
      <c r="CNH180" s="135"/>
      <c r="CNI180" s="304"/>
      <c r="CNJ180" s="305"/>
      <c r="CNK180" s="306"/>
      <c r="CNL180" s="135"/>
      <c r="CNM180" s="135"/>
      <c r="CNN180" s="307"/>
      <c r="CNO180" s="135"/>
      <c r="CNP180" s="135"/>
      <c r="CNQ180" s="135"/>
      <c r="CNR180" s="304"/>
      <c r="CNS180" s="305"/>
      <c r="CNT180" s="306"/>
      <c r="CNU180" s="135"/>
      <c r="CNV180" s="135"/>
      <c r="CNW180" s="307"/>
      <c r="CNX180" s="135"/>
      <c r="CNY180" s="135"/>
      <c r="CNZ180" s="135"/>
      <c r="COA180" s="304"/>
      <c r="COB180" s="305"/>
      <c r="COC180" s="306"/>
      <c r="COD180" s="135"/>
      <c r="COE180" s="135"/>
      <c r="COF180" s="307"/>
      <c r="COG180" s="135"/>
      <c r="COH180" s="135"/>
      <c r="COI180" s="135"/>
      <c r="COJ180" s="304"/>
      <c r="COK180" s="305"/>
      <c r="COL180" s="306"/>
      <c r="COM180" s="135"/>
      <c r="CON180" s="135"/>
      <c r="COO180" s="307"/>
      <c r="COP180" s="135"/>
      <c r="COQ180" s="135"/>
      <c r="COR180" s="135"/>
      <c r="COS180" s="304"/>
      <c r="COT180" s="305"/>
      <c r="COU180" s="306"/>
      <c r="COV180" s="135"/>
      <c r="COW180" s="135"/>
      <c r="COX180" s="307"/>
      <c r="COY180" s="135"/>
      <c r="COZ180" s="135"/>
      <c r="CPA180" s="135"/>
      <c r="CPB180" s="304"/>
      <c r="CPC180" s="305"/>
      <c r="CPD180" s="306"/>
      <c r="CPE180" s="135"/>
      <c r="CPF180" s="135"/>
      <c r="CPG180" s="307"/>
      <c r="CPH180" s="135"/>
      <c r="CPI180" s="135"/>
      <c r="CPJ180" s="135"/>
      <c r="CPK180" s="304"/>
      <c r="CPL180" s="305"/>
      <c r="CPM180" s="306"/>
      <c r="CPN180" s="135"/>
      <c r="CPO180" s="135"/>
      <c r="CPP180" s="307"/>
      <c r="CPQ180" s="135"/>
      <c r="CPR180" s="135"/>
      <c r="CPS180" s="135"/>
      <c r="CPT180" s="304"/>
      <c r="CPU180" s="305"/>
      <c r="CPV180" s="306"/>
      <c r="CPW180" s="135"/>
      <c r="CPX180" s="135"/>
      <c r="CPY180" s="307"/>
      <c r="CPZ180" s="135"/>
      <c r="CQA180" s="135"/>
      <c r="CQB180" s="135"/>
      <c r="CQC180" s="304"/>
      <c r="CQD180" s="305"/>
      <c r="CQE180" s="306"/>
      <c r="CQF180" s="135"/>
      <c r="CQG180" s="135"/>
      <c r="CQH180" s="307"/>
      <c r="CQI180" s="135"/>
      <c r="CQJ180" s="135"/>
      <c r="CQK180" s="135"/>
      <c r="CQL180" s="304"/>
      <c r="CQM180" s="305"/>
      <c r="CQN180" s="306"/>
      <c r="CQO180" s="135"/>
      <c r="CQP180" s="135"/>
      <c r="CQQ180" s="307"/>
      <c r="CQR180" s="135"/>
      <c r="CQS180" s="135"/>
      <c r="CQT180" s="135"/>
      <c r="CQU180" s="304"/>
      <c r="CQV180" s="305"/>
      <c r="CQW180" s="306"/>
      <c r="CQX180" s="135"/>
      <c r="CQY180" s="135"/>
      <c r="CQZ180" s="307"/>
      <c r="CRA180" s="135"/>
      <c r="CRB180" s="135"/>
      <c r="CRC180" s="135"/>
      <c r="CRD180" s="304"/>
      <c r="CRE180" s="305"/>
      <c r="CRF180" s="306"/>
      <c r="CRG180" s="135"/>
      <c r="CRH180" s="135"/>
      <c r="CRI180" s="307"/>
      <c r="CRJ180" s="135"/>
      <c r="CRK180" s="135"/>
      <c r="CRL180" s="135"/>
      <c r="CRM180" s="304"/>
      <c r="CRN180" s="305"/>
      <c r="CRO180" s="306"/>
      <c r="CRP180" s="135"/>
      <c r="CRQ180" s="135"/>
      <c r="CRR180" s="307"/>
      <c r="CRS180" s="135"/>
      <c r="CRT180" s="135"/>
      <c r="CRU180" s="135"/>
      <c r="CRV180" s="304"/>
      <c r="CRW180" s="305"/>
      <c r="CRX180" s="306"/>
      <c r="CRY180" s="135"/>
      <c r="CRZ180" s="135"/>
      <c r="CSA180" s="308"/>
      <c r="CSB180" s="309"/>
      <c r="CSC180" s="135"/>
      <c r="CSD180" s="135"/>
      <c r="CSE180" s="304"/>
      <c r="CSF180" s="305"/>
      <c r="CSG180" s="306"/>
      <c r="CSH180" s="135"/>
      <c r="CSI180" s="135"/>
      <c r="CSJ180" s="308"/>
      <c r="CSN180" s="123"/>
      <c r="CSO180" s="126"/>
      <c r="CSP180" s="132"/>
      <c r="CSS180" s="130"/>
      <c r="CSW180" s="310"/>
      <c r="CSX180" s="305"/>
      <c r="CSY180" s="306"/>
      <c r="CSZ180" s="135"/>
      <c r="CTA180" s="135"/>
      <c r="CTB180" s="307"/>
      <c r="CTC180" s="135"/>
      <c r="CTD180" s="135"/>
      <c r="CTE180" s="135"/>
      <c r="CTF180" s="304"/>
      <c r="CTG180" s="305"/>
      <c r="CTH180" s="306"/>
      <c r="CTI180" s="135"/>
      <c r="CTJ180" s="135"/>
      <c r="CTK180" s="307"/>
      <c r="CTL180" s="135"/>
      <c r="CTM180" s="135"/>
      <c r="CTN180" s="135"/>
      <c r="CTO180" s="304"/>
      <c r="CTP180" s="305"/>
      <c r="CTQ180" s="306"/>
      <c r="CTR180" s="135"/>
      <c r="CTS180" s="135"/>
      <c r="CTT180" s="307"/>
      <c r="CTU180" s="135"/>
      <c r="CTV180" s="135"/>
      <c r="CTW180" s="135"/>
      <c r="CTX180" s="304"/>
      <c r="CTY180" s="305"/>
      <c r="CTZ180" s="306"/>
      <c r="CUA180" s="135"/>
      <c r="CUB180" s="135"/>
      <c r="CUC180" s="307"/>
      <c r="CUD180" s="135"/>
      <c r="CUE180" s="135"/>
      <c r="CUF180" s="135"/>
      <c r="CUG180" s="304"/>
      <c r="CUH180" s="305"/>
      <c r="CUI180" s="306"/>
      <c r="CUJ180" s="135"/>
      <c r="CUK180" s="135"/>
      <c r="CUL180" s="307"/>
      <c r="CUM180" s="135"/>
      <c r="CUN180" s="135"/>
      <c r="CUO180" s="135"/>
      <c r="CUP180" s="304"/>
      <c r="CUQ180" s="305"/>
      <c r="CUR180" s="306"/>
      <c r="CUS180" s="135"/>
      <c r="CUT180" s="135"/>
      <c r="CUU180" s="307"/>
      <c r="CUV180" s="135"/>
      <c r="CUW180" s="135"/>
      <c r="CUX180" s="135"/>
      <c r="CUY180" s="304"/>
      <c r="CUZ180" s="305"/>
      <c r="CVA180" s="306"/>
      <c r="CVB180" s="135"/>
      <c r="CVC180" s="135"/>
      <c r="CVD180" s="307"/>
      <c r="CVE180" s="135"/>
      <c r="CVF180" s="135"/>
      <c r="CVG180" s="135"/>
      <c r="CVH180" s="304"/>
      <c r="CVI180" s="305"/>
      <c r="CVJ180" s="306"/>
      <c r="CVK180" s="135"/>
      <c r="CVL180" s="135"/>
      <c r="CVM180" s="307"/>
      <c r="CVN180" s="135"/>
      <c r="CVO180" s="135"/>
      <c r="CVP180" s="135"/>
      <c r="CVQ180" s="304"/>
      <c r="CVR180" s="305"/>
      <c r="CVS180" s="306"/>
      <c r="CVT180" s="135"/>
      <c r="CVU180" s="135"/>
      <c r="CVV180" s="307"/>
      <c r="CVW180" s="135"/>
      <c r="CVX180" s="135"/>
      <c r="CVY180" s="135"/>
      <c r="CVZ180" s="304"/>
      <c r="CWA180" s="305"/>
      <c r="CWB180" s="306"/>
      <c r="CWC180" s="135"/>
      <c r="CWD180" s="135"/>
      <c r="CWE180" s="307"/>
      <c r="CWF180" s="135"/>
      <c r="CWG180" s="135"/>
      <c r="CWH180" s="135"/>
      <c r="CWI180" s="304"/>
      <c r="CWJ180" s="305"/>
      <c r="CWK180" s="306"/>
      <c r="CWL180" s="135"/>
      <c r="CWM180" s="135"/>
      <c r="CWN180" s="307"/>
      <c r="CWO180" s="135"/>
      <c r="CWP180" s="135"/>
      <c r="CWQ180" s="135"/>
      <c r="CWR180" s="304"/>
      <c r="CWS180" s="305"/>
      <c r="CWT180" s="306"/>
      <c r="CWU180" s="135"/>
      <c r="CWV180" s="135"/>
      <c r="CWW180" s="307"/>
      <c r="CWX180" s="135"/>
      <c r="CWY180" s="135"/>
      <c r="CWZ180" s="135"/>
      <c r="CXA180" s="304"/>
      <c r="CXB180" s="305"/>
      <c r="CXC180" s="306"/>
      <c r="CXD180" s="135"/>
      <c r="CXE180" s="135"/>
      <c r="CXF180" s="307"/>
      <c r="CXG180" s="135"/>
      <c r="CXH180" s="135"/>
      <c r="CXI180" s="135"/>
      <c r="CXJ180" s="304"/>
      <c r="CXK180" s="305"/>
      <c r="CXL180" s="306"/>
      <c r="CXM180" s="135"/>
      <c r="CXN180" s="135"/>
      <c r="CXO180" s="307"/>
      <c r="CXP180" s="135"/>
      <c r="CXQ180" s="135"/>
      <c r="CXR180" s="135"/>
      <c r="CXS180" s="304"/>
      <c r="CXT180" s="305"/>
      <c r="CXU180" s="306"/>
      <c r="CXV180" s="135"/>
      <c r="CXW180" s="135"/>
      <c r="CXX180" s="307"/>
      <c r="CXY180" s="135"/>
      <c r="CXZ180" s="135"/>
      <c r="CYA180" s="135"/>
      <c r="CYB180" s="304"/>
      <c r="CYC180" s="305"/>
      <c r="CYD180" s="306"/>
      <c r="CYE180" s="135"/>
      <c r="CYF180" s="135"/>
      <c r="CYG180" s="307"/>
      <c r="CYH180" s="135"/>
      <c r="CYI180" s="135"/>
      <c r="CYJ180" s="135"/>
      <c r="CYK180" s="304"/>
      <c r="CYL180" s="305"/>
      <c r="CYM180" s="306"/>
      <c r="CYN180" s="135"/>
      <c r="CYO180" s="135"/>
      <c r="CYP180" s="307"/>
      <c r="CYQ180" s="135"/>
      <c r="CYR180" s="135"/>
      <c r="CYS180" s="135"/>
      <c r="CYT180" s="304"/>
      <c r="CYU180" s="305"/>
      <c r="CYV180" s="306"/>
      <c r="CYW180" s="135"/>
      <c r="CYX180" s="135"/>
      <c r="CYY180" s="307"/>
      <c r="CYZ180" s="135"/>
      <c r="CZA180" s="135"/>
      <c r="CZB180" s="135"/>
      <c r="CZC180" s="304"/>
      <c r="CZD180" s="305"/>
      <c r="CZE180" s="306"/>
      <c r="CZF180" s="135"/>
      <c r="CZG180" s="135"/>
      <c r="CZH180" s="307"/>
      <c r="CZI180" s="135"/>
      <c r="CZJ180" s="135"/>
      <c r="CZK180" s="135"/>
      <c r="CZL180" s="304"/>
      <c r="CZM180" s="305"/>
      <c r="CZN180" s="306"/>
      <c r="CZO180" s="135"/>
      <c r="CZP180" s="135"/>
      <c r="CZQ180" s="307"/>
      <c r="CZR180" s="135"/>
      <c r="CZS180" s="135"/>
      <c r="CZT180" s="135"/>
      <c r="CZU180" s="304"/>
      <c r="CZV180" s="305"/>
      <c r="CZW180" s="306"/>
      <c r="CZX180" s="135"/>
      <c r="CZY180" s="135"/>
      <c r="CZZ180" s="307"/>
      <c r="DAA180" s="135"/>
      <c r="DAB180" s="135"/>
      <c r="DAC180" s="135"/>
      <c r="DAD180" s="304"/>
      <c r="DAE180" s="305"/>
      <c r="DAF180" s="306"/>
      <c r="DAG180" s="135"/>
      <c r="DAH180" s="135"/>
      <c r="DAI180" s="307"/>
      <c r="DAJ180" s="135"/>
      <c r="DAK180" s="135"/>
      <c r="DAL180" s="135"/>
      <c r="DAM180" s="304"/>
      <c r="DAN180" s="305"/>
      <c r="DAO180" s="306"/>
      <c r="DAP180" s="135"/>
      <c r="DAQ180" s="135"/>
      <c r="DAR180" s="307"/>
      <c r="DAS180" s="135"/>
      <c r="DAT180" s="135"/>
      <c r="DAU180" s="135"/>
      <c r="DAV180" s="304"/>
      <c r="DAW180" s="305"/>
      <c r="DAX180" s="306"/>
      <c r="DAY180" s="135"/>
      <c r="DAZ180" s="135"/>
      <c r="DBA180" s="307"/>
      <c r="DBB180" s="135"/>
      <c r="DBC180" s="135"/>
      <c r="DBD180" s="135"/>
      <c r="DBE180" s="304"/>
      <c r="DBF180" s="305"/>
      <c r="DBG180" s="306"/>
      <c r="DBH180" s="135"/>
      <c r="DBI180" s="135"/>
      <c r="DBJ180" s="307"/>
      <c r="DBK180" s="135"/>
      <c r="DBL180" s="135"/>
      <c r="DBM180" s="135"/>
      <c r="DBN180" s="304"/>
      <c r="DBO180" s="305"/>
      <c r="DBP180" s="306"/>
      <c r="DBQ180" s="135"/>
      <c r="DBR180" s="135"/>
      <c r="DBS180" s="307"/>
      <c r="DBT180" s="135"/>
      <c r="DBU180" s="135"/>
      <c r="DBV180" s="135"/>
      <c r="DBW180" s="311"/>
      <c r="DBX180" s="312"/>
      <c r="DBY180" s="306"/>
      <c r="DBZ180" s="135"/>
      <c r="DCA180" s="135"/>
      <c r="DCB180" s="307"/>
      <c r="DCC180" s="135"/>
      <c r="DCD180" s="135"/>
      <c r="DCE180" s="135"/>
      <c r="DCF180" s="311"/>
      <c r="DCG180" s="126"/>
      <c r="DCH180" s="132"/>
      <c r="DCK180" s="130"/>
      <c r="DCO180" s="123"/>
      <c r="DCP180" s="126"/>
      <c r="DCQ180" s="132"/>
      <c r="DCS180" s="309"/>
      <c r="DCT180" s="307"/>
      <c r="DCU180" s="135"/>
      <c r="DCV180" s="135"/>
      <c r="DCW180" s="135"/>
      <c r="DCX180" s="304"/>
      <c r="DCY180" s="305"/>
      <c r="DCZ180" s="306"/>
      <c r="DDA180" s="135"/>
      <c r="DDB180" s="135"/>
      <c r="DDC180" s="307"/>
      <c r="DDD180" s="135"/>
      <c r="DDE180" s="135"/>
      <c r="DDF180" s="135"/>
      <c r="DDG180" s="304"/>
      <c r="DDH180" s="305"/>
      <c r="DDI180" s="306"/>
      <c r="DDJ180" s="135"/>
      <c r="DDK180" s="135"/>
      <c r="DDL180" s="307"/>
      <c r="DDM180" s="135"/>
      <c r="DDN180" s="135"/>
      <c r="DDO180" s="135"/>
      <c r="DDP180" s="304"/>
      <c r="DDQ180" s="305"/>
      <c r="DDR180" s="306"/>
      <c r="DDS180" s="135"/>
      <c r="DDT180" s="135"/>
      <c r="DDU180" s="307"/>
      <c r="DDV180" s="135"/>
      <c r="DDW180" s="135"/>
      <c r="DDX180" s="135"/>
      <c r="DDY180" s="304"/>
      <c r="DDZ180" s="305"/>
      <c r="DEA180" s="306"/>
      <c r="DEB180" s="135"/>
      <c r="DEC180" s="135"/>
      <c r="DED180" s="307"/>
      <c r="DEE180" s="135"/>
      <c r="DEF180" s="135"/>
      <c r="DEG180" s="135"/>
      <c r="DEH180" s="304"/>
      <c r="DEI180" s="305"/>
      <c r="DEJ180" s="306"/>
      <c r="DEK180" s="135"/>
      <c r="DEL180" s="135"/>
      <c r="DEM180" s="307"/>
      <c r="DEN180" s="135"/>
      <c r="DEO180" s="135"/>
      <c r="DEP180" s="135"/>
      <c r="DEQ180" s="304"/>
      <c r="DER180" s="305"/>
      <c r="DES180" s="306"/>
      <c r="DET180" s="135"/>
      <c r="DEU180" s="135"/>
      <c r="DEV180" s="307"/>
      <c r="DEW180" s="135"/>
      <c r="DEX180" s="135"/>
      <c r="DEY180" s="135"/>
      <c r="DEZ180" s="304"/>
      <c r="DFA180" s="305"/>
      <c r="DFB180" s="306"/>
      <c r="DFC180" s="135"/>
      <c r="DFD180" s="135"/>
      <c r="DFE180" s="307"/>
      <c r="DFF180" s="135"/>
      <c r="DFG180" s="135"/>
      <c r="DFH180" s="135"/>
      <c r="DFI180" s="304"/>
      <c r="DFJ180" s="305"/>
      <c r="DFK180" s="306"/>
      <c r="DFL180" s="135"/>
      <c r="DFM180" s="135"/>
      <c r="DFN180" s="307"/>
      <c r="DFO180" s="135"/>
      <c r="DFP180" s="135"/>
      <c r="DFQ180" s="135"/>
      <c r="DFR180" s="304"/>
      <c r="DFS180" s="305"/>
      <c r="DFT180" s="306"/>
      <c r="DFU180" s="135"/>
      <c r="DFV180" s="135"/>
      <c r="DFW180" s="307"/>
      <c r="DFX180" s="135"/>
      <c r="DFY180" s="135"/>
      <c r="DFZ180" s="135"/>
      <c r="DGA180" s="304"/>
      <c r="DGB180" s="305"/>
      <c r="DGC180" s="306"/>
      <c r="DGD180" s="135"/>
      <c r="DGE180" s="135"/>
      <c r="DGF180" s="307"/>
      <c r="DGG180" s="135"/>
      <c r="DGH180" s="135"/>
      <c r="DGI180" s="135"/>
      <c r="DGJ180" s="304"/>
      <c r="DGK180" s="305"/>
      <c r="DGL180" s="306"/>
      <c r="DGM180" s="135"/>
      <c r="DGN180" s="135"/>
      <c r="DGO180" s="307"/>
      <c r="DGP180" s="135"/>
      <c r="DGQ180" s="135"/>
      <c r="DGR180" s="135"/>
      <c r="DGS180" s="304"/>
      <c r="DGT180" s="305"/>
      <c r="DGU180" s="306"/>
      <c r="DGV180" s="135"/>
      <c r="DGW180" s="135"/>
      <c r="DGX180" s="307"/>
      <c r="DGY180" s="135"/>
      <c r="DGZ180" s="135"/>
      <c r="DHA180" s="135"/>
      <c r="DHB180" s="304"/>
      <c r="DHC180" s="305"/>
      <c r="DHD180" s="306"/>
      <c r="DHE180" s="135"/>
      <c r="DHF180" s="135"/>
      <c r="DHG180" s="307"/>
      <c r="DHH180" s="135"/>
      <c r="DHI180" s="135"/>
      <c r="DHJ180" s="135"/>
      <c r="DHK180" s="304"/>
      <c r="DHL180" s="305"/>
      <c r="DHM180" s="306"/>
      <c r="DHN180" s="135"/>
      <c r="DHO180" s="135"/>
      <c r="DHP180" s="307"/>
      <c r="DHQ180" s="135"/>
      <c r="DHR180" s="135"/>
      <c r="DHS180" s="135"/>
      <c r="DHT180" s="304"/>
      <c r="DHU180" s="305"/>
      <c r="DHV180" s="306"/>
      <c r="DHW180" s="135"/>
      <c r="DHX180" s="135"/>
      <c r="DHY180" s="307"/>
      <c r="DHZ180" s="135"/>
      <c r="DIA180" s="135"/>
      <c r="DIB180" s="135"/>
      <c r="DIC180" s="304"/>
      <c r="DID180" s="305"/>
      <c r="DIE180" s="306"/>
      <c r="DIF180" s="135"/>
      <c r="DIG180" s="135"/>
      <c r="DIH180" s="307"/>
      <c r="DII180" s="135"/>
      <c r="DIJ180" s="135"/>
      <c r="DIK180" s="135"/>
      <c r="DIL180" s="304"/>
      <c r="DIM180" s="305"/>
      <c r="DIN180" s="306"/>
      <c r="DIO180" s="135"/>
      <c r="DIP180" s="135"/>
      <c r="DIQ180" s="307"/>
      <c r="DIR180" s="135"/>
      <c r="DIS180" s="135"/>
      <c r="DIT180" s="135"/>
      <c r="DIU180" s="304"/>
      <c r="DIV180" s="305"/>
      <c r="DIW180" s="306"/>
      <c r="DIX180" s="135"/>
      <c r="DIY180" s="135"/>
      <c r="DIZ180" s="307"/>
      <c r="DJA180" s="135"/>
      <c r="DJB180" s="135"/>
      <c r="DJC180" s="135"/>
      <c r="DJD180" s="304"/>
      <c r="DJE180" s="305"/>
      <c r="DJF180" s="306"/>
      <c r="DJG180" s="135"/>
      <c r="DJH180" s="135"/>
      <c r="DJI180" s="307"/>
      <c r="DJJ180" s="135"/>
      <c r="DJK180" s="135"/>
      <c r="DJL180" s="135"/>
      <c r="DJM180" s="304"/>
      <c r="DJN180" s="305"/>
      <c r="DJO180" s="306"/>
      <c r="DJP180" s="135"/>
      <c r="DJQ180" s="135"/>
      <c r="DJR180" s="307"/>
      <c r="DJS180" s="135"/>
      <c r="DJT180" s="135"/>
      <c r="DJU180" s="135"/>
      <c r="DJV180" s="304"/>
      <c r="DJW180" s="305"/>
      <c r="DJX180" s="306"/>
      <c r="DJY180" s="135"/>
      <c r="DJZ180" s="135"/>
      <c r="DKA180" s="307"/>
      <c r="DKB180" s="135"/>
      <c r="DKC180" s="135"/>
      <c r="DKD180" s="135"/>
      <c r="DKE180" s="304"/>
      <c r="DKF180" s="305"/>
      <c r="DKG180" s="306"/>
      <c r="DKH180" s="135"/>
      <c r="DKI180" s="135"/>
      <c r="DKJ180" s="307"/>
      <c r="DKK180" s="135"/>
      <c r="DKL180" s="135"/>
      <c r="DKM180" s="135"/>
      <c r="DKN180" s="304"/>
      <c r="DKO180" s="305"/>
      <c r="DKP180" s="306"/>
      <c r="DKQ180" s="135"/>
      <c r="DKR180" s="135"/>
      <c r="DKS180" s="307"/>
      <c r="DKT180" s="135"/>
      <c r="DKU180" s="135"/>
      <c r="DKV180" s="135"/>
      <c r="DKW180" s="304"/>
      <c r="DKX180" s="305"/>
      <c r="DKY180" s="306"/>
      <c r="DKZ180" s="135"/>
      <c r="DLA180" s="135"/>
      <c r="DLB180" s="307"/>
      <c r="DLC180" s="135"/>
      <c r="DLD180" s="135"/>
      <c r="DLE180" s="135"/>
      <c r="DLF180" s="304"/>
      <c r="DLG180" s="305"/>
      <c r="DLH180" s="306"/>
      <c r="DLI180" s="135"/>
      <c r="DLJ180" s="135"/>
      <c r="DLK180" s="307"/>
      <c r="DLL180" s="135"/>
      <c r="DLM180" s="135"/>
      <c r="DLN180" s="135"/>
      <c r="DLO180" s="304"/>
      <c r="DLP180" s="305"/>
      <c r="DLQ180" s="306"/>
      <c r="DLR180" s="135"/>
      <c r="DLS180" s="313"/>
      <c r="DLT180" s="314"/>
      <c r="DLU180" s="135"/>
      <c r="DLV180" s="135"/>
      <c r="DLW180" s="135"/>
      <c r="DLX180" s="304"/>
      <c r="DLY180" s="305"/>
      <c r="DLZ180" s="306"/>
      <c r="DMA180" s="135"/>
      <c r="DMB180" s="313"/>
      <c r="DMC180" s="130"/>
      <c r="DMG180" s="123"/>
      <c r="DMH180" s="126"/>
      <c r="DMI180" s="132"/>
      <c r="DML180" s="130"/>
      <c r="DMO180" s="309"/>
      <c r="DMP180" s="304"/>
      <c r="DMQ180" s="305"/>
      <c r="DMR180" s="306"/>
      <c r="DMS180" s="135"/>
      <c r="DMT180" s="135"/>
      <c r="DMU180" s="307"/>
      <c r="DMV180" s="135"/>
      <c r="DMW180" s="135"/>
      <c r="DMX180" s="135"/>
      <c r="DMY180" s="304"/>
      <c r="DMZ180" s="305"/>
      <c r="DNA180" s="306"/>
      <c r="DNB180" s="135"/>
      <c r="DNC180" s="135"/>
      <c r="DND180" s="307"/>
      <c r="DNE180" s="135"/>
      <c r="DNF180" s="135"/>
      <c r="DNG180" s="135"/>
      <c r="DNH180" s="304"/>
      <c r="DNI180" s="305"/>
      <c r="DNJ180" s="306"/>
      <c r="DNK180" s="135"/>
      <c r="DNL180" s="135"/>
      <c r="DNM180" s="307"/>
      <c r="DNN180" s="135"/>
      <c r="DNO180" s="135"/>
      <c r="DNP180" s="135"/>
      <c r="DNQ180" s="304"/>
      <c r="DNR180" s="305"/>
      <c r="DNS180" s="306"/>
      <c r="DNT180" s="135"/>
      <c r="DNU180" s="135"/>
      <c r="DNV180" s="307"/>
      <c r="DNW180" s="135"/>
      <c r="DNX180" s="135"/>
      <c r="DNY180" s="135"/>
      <c r="DNZ180" s="304"/>
      <c r="DOA180" s="305"/>
      <c r="DOB180" s="306"/>
      <c r="DOC180" s="135"/>
      <c r="DOD180" s="135"/>
      <c r="DOE180" s="307"/>
      <c r="DOF180" s="135"/>
      <c r="DOG180" s="135"/>
      <c r="DOH180" s="135"/>
      <c r="DOI180" s="304"/>
      <c r="DOJ180" s="305"/>
      <c r="DOK180" s="306"/>
      <c r="DOL180" s="135"/>
      <c r="DOM180" s="135"/>
      <c r="DON180" s="307"/>
      <c r="DOO180" s="135"/>
      <c r="DOP180" s="135"/>
      <c r="DOQ180" s="135"/>
      <c r="DOR180" s="304"/>
      <c r="DOS180" s="305"/>
      <c r="DOT180" s="306"/>
      <c r="DOU180" s="135"/>
      <c r="DOV180" s="135"/>
      <c r="DOW180" s="307"/>
      <c r="DOX180" s="135"/>
      <c r="DOY180" s="135"/>
      <c r="DOZ180" s="135"/>
      <c r="DPA180" s="304"/>
      <c r="DPB180" s="305"/>
      <c r="DPC180" s="306"/>
      <c r="DPD180" s="135"/>
      <c r="DPE180" s="135"/>
      <c r="DPF180" s="307"/>
      <c r="DPG180" s="135"/>
      <c r="DPH180" s="135"/>
      <c r="DPI180" s="135"/>
      <c r="DPJ180" s="304"/>
      <c r="DPK180" s="305"/>
      <c r="DPL180" s="306"/>
      <c r="DPM180" s="135"/>
      <c r="DPN180" s="135"/>
      <c r="DPO180" s="307"/>
      <c r="DPP180" s="135"/>
      <c r="DPQ180" s="135"/>
      <c r="DPR180" s="135"/>
      <c r="DPS180" s="304"/>
      <c r="DPT180" s="305"/>
      <c r="DPU180" s="306"/>
      <c r="DPV180" s="135"/>
      <c r="DPW180" s="135"/>
      <c r="DPX180" s="307"/>
      <c r="DPY180" s="135"/>
      <c r="DPZ180" s="135"/>
      <c r="DQA180" s="135"/>
      <c r="DQB180" s="304"/>
      <c r="DQC180" s="305"/>
      <c r="DQD180" s="306"/>
      <c r="DQE180" s="135"/>
      <c r="DQF180" s="135"/>
      <c r="DQG180" s="307"/>
      <c r="DQH180" s="135"/>
      <c r="DQI180" s="135"/>
      <c r="DQJ180" s="135"/>
      <c r="DQK180" s="304"/>
      <c r="DQL180" s="305"/>
      <c r="DQM180" s="306"/>
      <c r="DQN180" s="135"/>
      <c r="DQO180" s="135"/>
      <c r="DQP180" s="307"/>
      <c r="DQQ180" s="135"/>
      <c r="DQR180" s="135"/>
      <c r="DQS180" s="135"/>
      <c r="DQT180" s="304"/>
      <c r="DQU180" s="305"/>
      <c r="DQV180" s="306"/>
      <c r="DQW180" s="135"/>
      <c r="DQX180" s="135"/>
      <c r="DQY180" s="307"/>
      <c r="DQZ180" s="135"/>
      <c r="DRA180" s="135"/>
      <c r="DRB180" s="135"/>
      <c r="DRC180" s="304"/>
      <c r="DRD180" s="305"/>
      <c r="DRE180" s="306"/>
      <c r="DRF180" s="135"/>
      <c r="DRG180" s="135"/>
      <c r="DRH180" s="307"/>
      <c r="DRI180" s="135"/>
      <c r="DRJ180" s="135"/>
      <c r="DRK180" s="135"/>
      <c r="DRL180" s="304"/>
      <c r="DRM180" s="305"/>
      <c r="DRN180" s="306"/>
      <c r="DRO180" s="135"/>
      <c r="DRP180" s="135"/>
      <c r="DRQ180" s="307"/>
      <c r="DRR180" s="135"/>
      <c r="DRS180" s="135"/>
      <c r="DRT180" s="135"/>
      <c r="DRU180" s="304"/>
      <c r="DRV180" s="305"/>
      <c r="DRW180" s="306"/>
      <c r="DRX180" s="135"/>
      <c r="DRY180" s="135"/>
      <c r="DRZ180" s="307"/>
      <c r="DSA180" s="135"/>
      <c r="DSB180" s="135"/>
      <c r="DSC180" s="135"/>
      <c r="DSD180" s="304"/>
      <c r="DSE180" s="305"/>
      <c r="DSF180" s="306"/>
      <c r="DSG180" s="135"/>
      <c r="DSH180" s="135"/>
      <c r="DSI180" s="307"/>
      <c r="DSJ180" s="135"/>
      <c r="DSK180" s="135"/>
      <c r="DSL180" s="135"/>
      <c r="DSM180" s="304"/>
      <c r="DSN180" s="305"/>
      <c r="DSO180" s="306"/>
      <c r="DSP180" s="135"/>
      <c r="DSQ180" s="135"/>
      <c r="DSR180" s="307"/>
      <c r="DSS180" s="135"/>
      <c r="DST180" s="135"/>
      <c r="DSU180" s="135"/>
      <c r="DSV180" s="304"/>
      <c r="DSW180" s="305"/>
      <c r="DSX180" s="306"/>
      <c r="DSY180" s="135"/>
      <c r="DSZ180" s="135"/>
      <c r="DTA180" s="307"/>
      <c r="DTB180" s="135"/>
      <c r="DTC180" s="135"/>
      <c r="DTD180" s="135"/>
      <c r="DTE180" s="304"/>
      <c r="DTF180" s="305"/>
      <c r="DTG180" s="306"/>
      <c r="DTH180" s="135"/>
      <c r="DTI180" s="135"/>
      <c r="DTJ180" s="307"/>
      <c r="DTK180" s="135"/>
      <c r="DTL180" s="135"/>
      <c r="DTM180" s="135"/>
      <c r="DTN180" s="304"/>
      <c r="DTO180" s="305"/>
      <c r="DTP180" s="306"/>
      <c r="DTQ180" s="135"/>
      <c r="DTR180" s="135"/>
      <c r="DTS180" s="307"/>
      <c r="DTT180" s="135"/>
      <c r="DTU180" s="135"/>
      <c r="DTV180" s="135"/>
      <c r="DTW180" s="304"/>
      <c r="DTX180" s="305"/>
      <c r="DTY180" s="306"/>
      <c r="DTZ180" s="135"/>
      <c r="DUA180" s="135"/>
      <c r="DUB180" s="307"/>
      <c r="DUC180" s="135"/>
      <c r="DUD180" s="135"/>
      <c r="DUE180" s="135"/>
      <c r="DUF180" s="304"/>
      <c r="DUG180" s="305"/>
      <c r="DUH180" s="306"/>
      <c r="DUI180" s="135"/>
      <c r="DUJ180" s="135"/>
      <c r="DUK180" s="307"/>
      <c r="DUL180" s="135"/>
      <c r="DUM180" s="135"/>
      <c r="DUN180" s="135"/>
      <c r="DUO180" s="304"/>
      <c r="DUP180" s="305"/>
      <c r="DUQ180" s="306"/>
      <c r="DUR180" s="135"/>
      <c r="DUS180" s="135"/>
      <c r="DUT180" s="307"/>
      <c r="DUU180" s="135"/>
      <c r="DUV180" s="135"/>
      <c r="DUW180" s="135"/>
      <c r="DUX180" s="304"/>
      <c r="DUY180" s="305"/>
      <c r="DUZ180" s="306"/>
      <c r="DVA180" s="135"/>
      <c r="DVB180" s="135"/>
      <c r="DVC180" s="307"/>
      <c r="DVD180" s="135"/>
      <c r="DVE180" s="135"/>
      <c r="DVF180" s="135"/>
      <c r="DVG180" s="304"/>
      <c r="DVH180" s="305"/>
      <c r="DVI180" s="306"/>
      <c r="DVJ180" s="135"/>
      <c r="DVK180" s="135"/>
      <c r="DVL180" s="307"/>
      <c r="DVM180" s="135"/>
      <c r="DVN180" s="135"/>
      <c r="DVO180" s="313"/>
      <c r="DVP180" s="310"/>
      <c r="DVQ180" s="305"/>
      <c r="DVR180" s="306"/>
      <c r="DVS180" s="135"/>
      <c r="DVT180" s="135"/>
      <c r="DVU180" s="307"/>
      <c r="DVV180" s="135"/>
      <c r="DVW180" s="135"/>
      <c r="DVX180" s="313"/>
      <c r="DVY180" s="123"/>
      <c r="DVZ180" s="126"/>
      <c r="DWA180" s="132"/>
      <c r="DWD180" s="130"/>
      <c r="DWH180" s="123"/>
      <c r="DWI180" s="126"/>
      <c r="DWJ180" s="132"/>
      <c r="DWK180" s="309"/>
      <c r="DWL180" s="135"/>
      <c r="DWM180" s="307"/>
      <c r="DWN180" s="135"/>
      <c r="DWO180" s="135"/>
      <c r="DWP180" s="135"/>
      <c r="DWQ180" s="304"/>
      <c r="DWR180" s="305"/>
      <c r="DWS180" s="306"/>
      <c r="DWT180" s="135"/>
      <c r="DWU180" s="135"/>
      <c r="DWV180" s="307"/>
      <c r="DWW180" s="135"/>
      <c r="DWX180" s="135"/>
      <c r="DWY180" s="135"/>
      <c r="DWZ180" s="304"/>
      <c r="DXA180" s="305"/>
      <c r="DXB180" s="306"/>
      <c r="DXC180" s="135"/>
      <c r="DXD180" s="135"/>
      <c r="DXE180" s="307"/>
      <c r="DXF180" s="135"/>
      <c r="DXG180" s="135"/>
      <c r="DXH180" s="135"/>
      <c r="DXI180" s="304"/>
      <c r="DXJ180" s="305"/>
      <c r="DXK180" s="306"/>
      <c r="DXL180" s="135"/>
      <c r="DXM180" s="135"/>
      <c r="DXN180" s="307"/>
      <c r="DXO180" s="135"/>
      <c r="DXP180" s="135"/>
      <c r="DXQ180" s="135"/>
      <c r="DXR180" s="304"/>
      <c r="DXS180" s="305"/>
      <c r="DXT180" s="306"/>
      <c r="DXU180" s="135"/>
      <c r="DXV180" s="135"/>
      <c r="DXW180" s="307"/>
      <c r="DXX180" s="135"/>
      <c r="DXY180" s="135"/>
      <c r="DXZ180" s="135"/>
      <c r="DYA180" s="304"/>
      <c r="DYB180" s="305"/>
      <c r="DYC180" s="306"/>
      <c r="DYD180" s="135"/>
      <c r="DYE180" s="135"/>
      <c r="DYF180" s="307"/>
      <c r="DYG180" s="135"/>
      <c r="DYH180" s="135"/>
      <c r="DYI180" s="135"/>
      <c r="DYJ180" s="304"/>
      <c r="DYK180" s="305"/>
      <c r="DYL180" s="306"/>
      <c r="DYM180" s="135"/>
      <c r="DYN180" s="135"/>
      <c r="DYO180" s="307"/>
      <c r="DYP180" s="135"/>
      <c r="DYQ180" s="135"/>
      <c r="DYR180" s="135"/>
      <c r="DYS180" s="304"/>
      <c r="DYT180" s="305"/>
      <c r="DYU180" s="306"/>
      <c r="DYV180" s="135"/>
      <c r="DYW180" s="135"/>
      <c r="DYX180" s="307"/>
      <c r="DYY180" s="135"/>
      <c r="DYZ180" s="135"/>
      <c r="DZA180" s="135"/>
      <c r="DZB180" s="304"/>
      <c r="DZC180" s="305"/>
      <c r="DZD180" s="306"/>
      <c r="DZE180" s="135"/>
      <c r="DZF180" s="135"/>
      <c r="DZG180" s="307"/>
      <c r="DZH180" s="135"/>
      <c r="DZI180" s="135"/>
      <c r="DZJ180" s="135"/>
      <c r="DZK180" s="304"/>
      <c r="DZL180" s="305"/>
      <c r="DZM180" s="306"/>
      <c r="DZN180" s="135"/>
      <c r="DZO180" s="135"/>
      <c r="DZP180" s="307"/>
      <c r="DZQ180" s="135"/>
      <c r="DZR180" s="135"/>
      <c r="DZS180" s="135"/>
      <c r="DZT180" s="304"/>
      <c r="DZU180" s="305"/>
      <c r="DZV180" s="306"/>
      <c r="DZW180" s="135"/>
      <c r="DZX180" s="135"/>
      <c r="DZY180" s="307"/>
      <c r="DZZ180" s="135"/>
      <c r="EAA180" s="135"/>
      <c r="EAB180" s="135"/>
      <c r="EAC180" s="304"/>
      <c r="EAD180" s="305"/>
      <c r="EAE180" s="306"/>
      <c r="EAF180" s="135"/>
      <c r="EAG180" s="135"/>
      <c r="EAH180" s="307"/>
      <c r="EAI180" s="135"/>
      <c r="EAJ180" s="135"/>
      <c r="EAK180" s="135"/>
      <c r="EAL180" s="304"/>
      <c r="EAM180" s="305"/>
      <c r="EAN180" s="306"/>
      <c r="EAO180" s="135"/>
      <c r="EAP180" s="135"/>
      <c r="EAQ180" s="307"/>
      <c r="EAR180" s="135"/>
      <c r="EAS180" s="135"/>
      <c r="EAT180" s="135"/>
      <c r="EAU180" s="304"/>
      <c r="EAV180" s="305"/>
      <c r="EAW180" s="306"/>
      <c r="EAX180" s="135"/>
      <c r="EAY180" s="135"/>
      <c r="EAZ180" s="307"/>
      <c r="EBA180" s="135"/>
      <c r="EBB180" s="135"/>
      <c r="EBC180" s="135"/>
      <c r="EBD180" s="304"/>
      <c r="EBE180" s="305"/>
      <c r="EBF180" s="306"/>
      <c r="EBG180" s="135"/>
      <c r="EBH180" s="135"/>
      <c r="EBI180" s="307"/>
      <c r="EBJ180" s="135"/>
      <c r="EBK180" s="135"/>
      <c r="EBL180" s="135"/>
      <c r="EBM180" s="304"/>
      <c r="EBN180" s="305"/>
      <c r="EBO180" s="306"/>
      <c r="EBP180" s="135"/>
      <c r="EBQ180" s="135"/>
      <c r="EBR180" s="307"/>
      <c r="EBS180" s="135"/>
      <c r="EBT180" s="135"/>
      <c r="EBU180" s="135"/>
      <c r="EBV180" s="304"/>
      <c r="EBW180" s="305"/>
      <c r="EBX180" s="306"/>
      <c r="EBY180" s="135"/>
      <c r="EBZ180" s="135"/>
      <c r="ECA180" s="307"/>
      <c r="ECB180" s="135"/>
      <c r="ECC180" s="135"/>
      <c r="ECD180" s="135"/>
      <c r="ECE180" s="304"/>
      <c r="ECF180" s="305"/>
      <c r="ECG180" s="306"/>
      <c r="ECH180" s="135"/>
      <c r="ECI180" s="135"/>
      <c r="ECJ180" s="307"/>
      <c r="ECK180" s="135"/>
      <c r="ECL180" s="135"/>
      <c r="ECM180" s="135"/>
      <c r="ECN180" s="304"/>
      <c r="ECO180" s="305"/>
      <c r="ECP180" s="306"/>
      <c r="ECQ180" s="135"/>
      <c r="ECR180" s="135"/>
      <c r="ECS180" s="307"/>
      <c r="ECT180" s="135"/>
      <c r="ECU180" s="135"/>
      <c r="ECV180" s="135"/>
      <c r="ECW180" s="304"/>
      <c r="ECX180" s="305"/>
      <c r="ECY180" s="306"/>
      <c r="ECZ180" s="135"/>
      <c r="EDA180" s="135"/>
      <c r="EDB180" s="307"/>
      <c r="EDC180" s="135"/>
      <c r="EDD180" s="135"/>
      <c r="EDE180" s="135"/>
      <c r="EDF180" s="304"/>
      <c r="EDG180" s="305"/>
      <c r="EDH180" s="306"/>
      <c r="EDI180" s="135"/>
      <c r="EDJ180" s="135"/>
      <c r="EDK180" s="307"/>
      <c r="EDL180" s="135"/>
      <c r="EDM180" s="135"/>
      <c r="EDN180" s="135"/>
      <c r="EDO180" s="304"/>
      <c r="EDP180" s="305"/>
      <c r="EDQ180" s="306"/>
      <c r="EDR180" s="135"/>
      <c r="EDS180" s="135"/>
      <c r="EDT180" s="307"/>
      <c r="EDU180" s="135"/>
      <c r="EDV180" s="135"/>
      <c r="EDW180" s="135"/>
      <c r="EDX180" s="304"/>
      <c r="EDY180" s="305"/>
      <c r="EDZ180" s="306"/>
      <c r="EEA180" s="135"/>
      <c r="EEB180" s="135"/>
      <c r="EEC180" s="307"/>
      <c r="EED180" s="135"/>
      <c r="EEE180" s="135"/>
      <c r="EEF180" s="135"/>
      <c r="EEG180" s="304"/>
      <c r="EEH180" s="305"/>
      <c r="EEI180" s="306"/>
      <c r="EEJ180" s="135"/>
      <c r="EEK180" s="135"/>
      <c r="EEL180" s="307"/>
      <c r="EEM180" s="135"/>
      <c r="EEN180" s="135"/>
      <c r="EEO180" s="135"/>
      <c r="EEP180" s="304"/>
      <c r="EEQ180" s="305"/>
      <c r="EER180" s="306"/>
      <c r="EES180" s="135"/>
      <c r="EET180" s="135"/>
      <c r="EEU180" s="307"/>
      <c r="EEV180" s="135"/>
      <c r="EEW180" s="135"/>
      <c r="EEX180" s="135"/>
      <c r="EEY180" s="304"/>
      <c r="EEZ180" s="305"/>
      <c r="EFA180" s="306"/>
      <c r="EFB180" s="135"/>
      <c r="EFC180" s="135"/>
      <c r="EFD180" s="307"/>
      <c r="EFE180" s="135"/>
      <c r="EFF180" s="135"/>
      <c r="EFG180" s="135"/>
      <c r="EFH180" s="304"/>
      <c r="EFI180" s="305"/>
      <c r="EFJ180" s="306"/>
      <c r="EFK180" s="313"/>
      <c r="EFL180" s="309"/>
      <c r="EFM180" s="307"/>
      <c r="EFN180" s="135"/>
      <c r="EFO180" s="135"/>
      <c r="EFP180" s="135"/>
      <c r="EFQ180" s="304"/>
      <c r="EFR180" s="305"/>
      <c r="EFS180" s="306"/>
      <c r="EFT180" s="313"/>
      <c r="EFV180" s="130"/>
      <c r="EFZ180" s="123"/>
      <c r="EGA180" s="126"/>
      <c r="EGB180" s="132"/>
      <c r="EGE180" s="130"/>
      <c r="EGG180" s="309"/>
      <c r="EGH180" s="135"/>
      <c r="EGI180" s="304"/>
      <c r="EGJ180" s="305"/>
      <c r="EGK180" s="306"/>
      <c r="EGL180" s="135"/>
      <c r="EGM180" s="135"/>
      <c r="EGN180" s="307"/>
      <c r="EGO180" s="135"/>
      <c r="EGP180" s="135"/>
      <c r="EGQ180" s="135"/>
      <c r="EGR180" s="304"/>
      <c r="EGS180" s="305"/>
      <c r="EGT180" s="306"/>
      <c r="EGU180" s="135"/>
      <c r="EGV180" s="135"/>
      <c r="EGW180" s="307"/>
      <c r="EGX180" s="135"/>
      <c r="EGY180" s="135"/>
      <c r="EGZ180" s="135"/>
      <c r="EHA180" s="304"/>
      <c r="EHB180" s="305"/>
      <c r="EHC180" s="306"/>
      <c r="EHD180" s="135"/>
      <c r="EHE180" s="135"/>
      <c r="EHF180" s="307"/>
      <c r="EHG180" s="135"/>
      <c r="EHH180" s="135"/>
      <c r="EHI180" s="135"/>
      <c r="EHJ180" s="304"/>
      <c r="EHK180" s="305"/>
      <c r="EHL180" s="306"/>
      <c r="EHM180" s="135"/>
      <c r="EHN180" s="135"/>
      <c r="EHO180" s="307"/>
      <c r="EHP180" s="135"/>
      <c r="EHQ180" s="135"/>
      <c r="EHR180" s="135"/>
      <c r="EHS180" s="304"/>
      <c r="EHT180" s="305"/>
      <c r="EHU180" s="306"/>
      <c r="EHV180" s="135"/>
      <c r="EHW180" s="135"/>
      <c r="EHX180" s="307"/>
      <c r="EHY180" s="135"/>
      <c r="EHZ180" s="135"/>
      <c r="EIA180" s="135"/>
      <c r="EIB180" s="304"/>
      <c r="EIC180" s="305"/>
      <c r="EID180" s="306"/>
      <c r="EIE180" s="135"/>
      <c r="EIF180" s="135"/>
      <c r="EIG180" s="307"/>
      <c r="EIH180" s="135"/>
      <c r="EII180" s="135"/>
      <c r="EIJ180" s="135"/>
      <c r="EIK180" s="304"/>
      <c r="EIL180" s="305"/>
      <c r="EIM180" s="306"/>
      <c r="EIN180" s="135"/>
      <c r="EIO180" s="135"/>
      <c r="EIP180" s="307"/>
      <c r="EIQ180" s="135"/>
      <c r="EIR180" s="135"/>
      <c r="EIS180" s="135"/>
      <c r="EIT180" s="304"/>
      <c r="EIU180" s="305"/>
      <c r="EIV180" s="306"/>
      <c r="EIW180" s="135"/>
      <c r="EIX180" s="135"/>
      <c r="EIY180" s="307"/>
      <c r="EIZ180" s="135"/>
      <c r="EJA180" s="135"/>
      <c r="EJB180" s="135"/>
      <c r="EJC180" s="304"/>
      <c r="EJD180" s="305"/>
      <c r="EJE180" s="306"/>
      <c r="EJF180" s="135"/>
      <c r="EJG180" s="135"/>
      <c r="EJH180" s="307"/>
      <c r="EJI180" s="135"/>
      <c r="EJJ180" s="135"/>
      <c r="EJK180" s="135"/>
      <c r="EJL180" s="304"/>
      <c r="EJM180" s="305"/>
      <c r="EJN180" s="306"/>
      <c r="EJO180" s="135"/>
      <c r="EJP180" s="135"/>
      <c r="EJQ180" s="307"/>
      <c r="EJR180" s="135"/>
      <c r="EJS180" s="135"/>
      <c r="EJT180" s="135"/>
      <c r="EJU180" s="304"/>
      <c r="EJV180" s="305"/>
      <c r="EJW180" s="306"/>
      <c r="EJX180" s="135"/>
      <c r="EJY180" s="135"/>
      <c r="EJZ180" s="307"/>
      <c r="EKA180" s="135"/>
      <c r="EKB180" s="135"/>
      <c r="EKC180" s="135"/>
      <c r="EKD180" s="304"/>
      <c r="EKE180" s="305"/>
      <c r="EKF180" s="306"/>
      <c r="EKG180" s="135"/>
      <c r="EKH180" s="135"/>
      <c r="EKI180" s="307"/>
      <c r="EKJ180" s="135"/>
      <c r="EKK180" s="135"/>
      <c r="EKL180" s="135"/>
      <c r="EKM180" s="304"/>
      <c r="EKN180" s="305"/>
      <c r="EKO180" s="306"/>
      <c r="EKP180" s="135"/>
      <c r="EKQ180" s="135"/>
      <c r="EKR180" s="307"/>
      <c r="EKS180" s="135"/>
      <c r="EKT180" s="135"/>
      <c r="EKU180" s="135"/>
      <c r="EKV180" s="304"/>
      <c r="EKW180" s="305"/>
      <c r="EKX180" s="306"/>
      <c r="EKY180" s="135"/>
      <c r="EKZ180" s="135"/>
      <c r="ELA180" s="307"/>
      <c r="ELB180" s="135"/>
      <c r="ELC180" s="135"/>
      <c r="ELD180" s="135"/>
      <c r="ELE180" s="304"/>
      <c r="ELF180" s="305"/>
      <c r="ELG180" s="306"/>
      <c r="ELH180" s="135"/>
      <c r="ELI180" s="135"/>
      <c r="ELJ180" s="307"/>
      <c r="ELK180" s="135"/>
      <c r="ELL180" s="135"/>
      <c r="ELM180" s="135"/>
      <c r="ELN180" s="304"/>
      <c r="ELO180" s="305"/>
      <c r="ELP180" s="306"/>
      <c r="ELQ180" s="135"/>
      <c r="ELR180" s="135"/>
      <c r="ELS180" s="307"/>
      <c r="ELT180" s="135"/>
      <c r="ELU180" s="135"/>
      <c r="ELV180" s="135"/>
      <c r="ELW180" s="304"/>
      <c r="ELX180" s="305"/>
      <c r="ELY180" s="306"/>
      <c r="ELZ180" s="135"/>
      <c r="EMA180" s="135"/>
      <c r="EMB180" s="307"/>
      <c r="EMC180" s="135"/>
      <c r="EMD180" s="135"/>
      <c r="EME180" s="135"/>
      <c r="EMF180" s="304"/>
      <c r="EMG180" s="305"/>
      <c r="EMH180" s="306"/>
      <c r="EMI180" s="135"/>
      <c r="EMJ180" s="135"/>
      <c r="EMK180" s="307"/>
      <c r="EML180" s="135"/>
      <c r="EMM180" s="135"/>
      <c r="EMN180" s="135"/>
      <c r="EMO180" s="304"/>
      <c r="EMP180" s="305"/>
      <c r="EMQ180" s="306"/>
      <c r="EMR180" s="135"/>
      <c r="EMS180" s="135"/>
      <c r="EMT180" s="307"/>
      <c r="EMU180" s="135"/>
      <c r="EMV180" s="135"/>
      <c r="EMW180" s="135"/>
      <c r="EMX180" s="304"/>
      <c r="EMY180" s="305"/>
      <c r="EMZ180" s="306"/>
      <c r="ENA180" s="135"/>
      <c r="ENB180" s="135"/>
      <c r="ENC180" s="307"/>
      <c r="END180" s="135"/>
      <c r="ENE180" s="135"/>
      <c r="ENF180" s="135"/>
      <c r="ENG180" s="304"/>
      <c r="ENH180" s="305"/>
      <c r="ENI180" s="306"/>
      <c r="ENJ180" s="135"/>
      <c r="ENK180" s="135"/>
      <c r="ENL180" s="307"/>
      <c r="ENM180" s="135"/>
      <c r="ENN180" s="135"/>
      <c r="ENO180" s="135"/>
      <c r="ENP180" s="304"/>
      <c r="ENQ180" s="305"/>
      <c r="ENR180" s="306"/>
      <c r="ENS180" s="135"/>
      <c r="ENT180" s="135"/>
      <c r="ENU180" s="307"/>
      <c r="ENV180" s="135"/>
      <c r="ENW180" s="135"/>
      <c r="ENX180" s="135"/>
      <c r="ENY180" s="304"/>
      <c r="ENZ180" s="305"/>
      <c r="EOA180" s="306"/>
      <c r="EOB180" s="135"/>
      <c r="EOC180" s="135"/>
      <c r="EOD180" s="307"/>
      <c r="EOE180" s="135"/>
      <c r="EOF180" s="135"/>
      <c r="EOG180" s="135"/>
      <c r="EOH180" s="304"/>
      <c r="EOI180" s="305"/>
      <c r="EOJ180" s="306"/>
      <c r="EOK180" s="135"/>
      <c r="EOL180" s="135"/>
      <c r="EOM180" s="307"/>
      <c r="EON180" s="135"/>
      <c r="EOO180" s="135"/>
      <c r="EOP180" s="135"/>
      <c r="EOQ180" s="304"/>
      <c r="EOR180" s="305"/>
      <c r="EOS180" s="306"/>
      <c r="EOT180" s="135"/>
      <c r="EOU180" s="135"/>
      <c r="EOV180" s="307"/>
      <c r="EOW180" s="135"/>
      <c r="EOX180" s="135"/>
      <c r="EOY180" s="135"/>
      <c r="EOZ180" s="304"/>
      <c r="EPA180" s="305"/>
      <c r="EPB180" s="306"/>
      <c r="EPC180" s="135"/>
      <c r="EPD180" s="135"/>
      <c r="EPE180" s="307"/>
      <c r="EPF180" s="135"/>
      <c r="EPG180" s="313"/>
      <c r="EPH180" s="309"/>
      <c r="EPI180" s="304"/>
      <c r="EPJ180" s="305"/>
      <c r="EPK180" s="306"/>
      <c r="EPL180" s="135"/>
      <c r="EPM180" s="135"/>
      <c r="EPN180" s="307"/>
      <c r="EPO180" s="135"/>
      <c r="EPP180" s="313"/>
      <c r="EPR180" s="123"/>
      <c r="EPS180" s="126"/>
      <c r="EPT180" s="132"/>
      <c r="EPW180" s="130"/>
      <c r="EQA180" s="123"/>
      <c r="EQB180" s="126"/>
      <c r="EQC180" s="315"/>
      <c r="EQD180" s="135"/>
      <c r="EQE180" s="135"/>
      <c r="EQF180" s="307"/>
      <c r="EQG180" s="135"/>
      <c r="EQH180" s="135"/>
      <c r="EQI180" s="135"/>
      <c r="EQJ180" s="304"/>
      <c r="EQK180" s="305"/>
      <c r="EQL180" s="306"/>
      <c r="EQM180" s="135"/>
      <c r="EQN180" s="135"/>
      <c r="EQO180" s="307"/>
      <c r="EQP180" s="135"/>
      <c r="EQQ180" s="135"/>
      <c r="EQR180" s="135"/>
      <c r="EQS180" s="304"/>
      <c r="EQT180" s="305"/>
      <c r="EQU180" s="306"/>
      <c r="EQV180" s="135"/>
      <c r="EQW180" s="135"/>
      <c r="EQX180" s="307"/>
      <c r="EQY180" s="135"/>
      <c r="EQZ180" s="135"/>
      <c r="ERA180" s="135"/>
      <c r="ERB180" s="304"/>
      <c r="ERC180" s="305"/>
      <c r="ERD180" s="306"/>
      <c r="ERE180" s="135"/>
      <c r="ERF180" s="135"/>
      <c r="ERG180" s="307"/>
      <c r="ERH180" s="135"/>
      <c r="ERI180" s="135"/>
      <c r="ERJ180" s="135"/>
      <c r="ERK180" s="304"/>
      <c r="ERL180" s="305"/>
      <c r="ERM180" s="306"/>
      <c r="ERN180" s="135"/>
      <c r="ERO180" s="135"/>
      <c r="ERP180" s="307"/>
      <c r="ERQ180" s="135"/>
      <c r="ERR180" s="135"/>
      <c r="ERS180" s="135"/>
      <c r="ERT180" s="304"/>
      <c r="ERU180" s="305"/>
      <c r="ERV180" s="306"/>
      <c r="ERW180" s="135"/>
      <c r="ERX180" s="135"/>
      <c r="ERY180" s="307"/>
      <c r="ERZ180" s="135"/>
      <c r="ESA180" s="135"/>
      <c r="ESB180" s="135"/>
      <c r="ESC180" s="304"/>
      <c r="ESD180" s="305"/>
      <c r="ESE180" s="306"/>
      <c r="ESF180" s="135"/>
      <c r="ESG180" s="135"/>
      <c r="ESH180" s="307"/>
      <c r="ESI180" s="135"/>
      <c r="ESJ180" s="135"/>
      <c r="ESK180" s="135"/>
      <c r="ESL180" s="304"/>
      <c r="ESM180" s="305"/>
      <c r="ESN180" s="306"/>
      <c r="ESO180" s="135"/>
      <c r="ESP180" s="135"/>
      <c r="ESQ180" s="307"/>
      <c r="ESR180" s="135"/>
      <c r="ESS180" s="135"/>
      <c r="EST180" s="135"/>
      <c r="ESU180" s="304"/>
      <c r="ESV180" s="305"/>
      <c r="ESW180" s="306"/>
      <c r="ESX180" s="135"/>
      <c r="ESY180" s="135"/>
      <c r="ESZ180" s="307"/>
      <c r="ETA180" s="135"/>
      <c r="ETB180" s="135"/>
      <c r="ETC180" s="135"/>
      <c r="ETD180" s="304"/>
      <c r="ETE180" s="305"/>
      <c r="ETF180" s="306"/>
      <c r="ETG180" s="135"/>
      <c r="ETH180" s="135"/>
      <c r="ETI180" s="307"/>
      <c r="ETJ180" s="135"/>
      <c r="ETK180" s="135"/>
      <c r="ETL180" s="135"/>
      <c r="ETM180" s="304"/>
      <c r="ETN180" s="305"/>
      <c r="ETO180" s="306"/>
      <c r="ETP180" s="135"/>
      <c r="ETQ180" s="135"/>
      <c r="ETR180" s="307"/>
      <c r="ETS180" s="135"/>
      <c r="ETT180" s="135"/>
      <c r="ETU180" s="135"/>
      <c r="ETV180" s="304"/>
      <c r="ETW180" s="305"/>
      <c r="ETX180" s="306"/>
      <c r="ETY180" s="135"/>
      <c r="ETZ180" s="135"/>
      <c r="EUA180" s="307"/>
      <c r="EUB180" s="135"/>
      <c r="EUC180" s="135"/>
      <c r="EUD180" s="135"/>
      <c r="EUE180" s="304"/>
      <c r="EUF180" s="305"/>
      <c r="EUG180" s="306"/>
      <c r="EUH180" s="135"/>
      <c r="EUI180" s="135"/>
      <c r="EUJ180" s="307"/>
      <c r="EUK180" s="135"/>
      <c r="EUL180" s="135"/>
      <c r="EUM180" s="135"/>
      <c r="EUN180" s="304"/>
      <c r="EUO180" s="305"/>
      <c r="EUP180" s="306"/>
      <c r="EUQ180" s="135"/>
      <c r="EUR180" s="135"/>
      <c r="EUS180" s="307"/>
      <c r="EUT180" s="135"/>
      <c r="EUU180" s="135"/>
      <c r="EUV180" s="135"/>
      <c r="EUW180" s="304"/>
      <c r="EUX180" s="305"/>
      <c r="EUY180" s="306"/>
      <c r="EUZ180" s="135"/>
      <c r="EVA180" s="135"/>
      <c r="EVB180" s="307"/>
      <c r="EVC180" s="135"/>
      <c r="EVD180" s="135"/>
      <c r="EVE180" s="135"/>
      <c r="EVF180" s="304"/>
      <c r="EVG180" s="305"/>
      <c r="EVH180" s="306"/>
      <c r="EVI180" s="135"/>
      <c r="EVJ180" s="135"/>
      <c r="EVK180" s="307"/>
      <c r="EVL180" s="135"/>
      <c r="EVM180" s="135"/>
      <c r="EVN180" s="135"/>
      <c r="EVO180" s="304"/>
      <c r="EVP180" s="305"/>
      <c r="EVQ180" s="306"/>
      <c r="EVR180" s="135"/>
      <c r="EVS180" s="135"/>
      <c r="EVT180" s="307"/>
      <c r="EVU180" s="135"/>
      <c r="EVV180" s="135"/>
      <c r="EVW180" s="135"/>
      <c r="EVX180" s="304"/>
      <c r="EVY180" s="305"/>
      <c r="EVZ180" s="306"/>
      <c r="EWA180" s="135"/>
      <c r="EWB180" s="135"/>
      <c r="EWC180" s="307"/>
      <c r="EWD180" s="135"/>
      <c r="EWE180" s="135"/>
      <c r="EWF180" s="135"/>
      <c r="EWG180" s="304"/>
      <c r="EWH180" s="305"/>
      <c r="EWI180" s="306"/>
      <c r="EWJ180" s="135"/>
      <c r="EWK180" s="135"/>
      <c r="EWL180" s="307"/>
      <c r="EWM180" s="135"/>
      <c r="EWN180" s="135"/>
      <c r="EWO180" s="135"/>
      <c r="EWP180" s="304"/>
      <c r="EWQ180" s="305"/>
      <c r="EWR180" s="306"/>
      <c r="EWS180" s="135"/>
      <c r="EWT180" s="135"/>
      <c r="EWU180" s="307"/>
      <c r="EWV180" s="135"/>
      <c r="EWW180" s="135"/>
      <c r="EWX180" s="135"/>
      <c r="EWY180" s="304"/>
      <c r="EWZ180" s="305"/>
      <c r="EXA180" s="306"/>
      <c r="EXB180" s="135"/>
      <c r="EXC180" s="135"/>
      <c r="EXD180" s="307"/>
      <c r="EXE180" s="135"/>
      <c r="EXF180" s="135"/>
      <c r="EXG180" s="135"/>
      <c r="EXH180" s="304"/>
      <c r="EXI180" s="305"/>
      <c r="EXJ180" s="306"/>
      <c r="EXK180" s="135"/>
      <c r="EXL180" s="135"/>
      <c r="EXM180" s="307"/>
      <c r="EXN180" s="135"/>
      <c r="EXO180" s="135"/>
      <c r="EXP180" s="135"/>
      <c r="EXQ180" s="304"/>
      <c r="EXR180" s="305"/>
      <c r="EXS180" s="306"/>
      <c r="EXT180" s="135"/>
      <c r="EXU180" s="135"/>
      <c r="EXV180" s="307"/>
      <c r="EXW180" s="135"/>
      <c r="EXX180" s="135"/>
      <c r="EXY180" s="135"/>
      <c r="EXZ180" s="304"/>
      <c r="EYA180" s="305"/>
      <c r="EYB180" s="306"/>
      <c r="EYC180" s="135"/>
      <c r="EYD180" s="135"/>
      <c r="EYE180" s="307"/>
      <c r="EYF180" s="135"/>
      <c r="EYG180" s="135"/>
      <c r="EYH180" s="135"/>
      <c r="EYI180" s="304"/>
      <c r="EYJ180" s="305"/>
      <c r="EYK180" s="306"/>
      <c r="EYL180" s="135"/>
      <c r="EYM180" s="135"/>
      <c r="EYN180" s="307"/>
      <c r="EYO180" s="135"/>
      <c r="EYP180" s="135"/>
      <c r="EYQ180" s="135"/>
      <c r="EYR180" s="304"/>
      <c r="EYS180" s="305"/>
      <c r="EYT180" s="306"/>
      <c r="EYU180" s="135"/>
      <c r="EYV180" s="135"/>
      <c r="EYW180" s="307"/>
      <c r="EYX180" s="135"/>
      <c r="EYY180" s="135"/>
      <c r="EYZ180" s="135"/>
      <c r="EZA180" s="304"/>
      <c r="EZB180" s="305"/>
      <c r="EZC180" s="316"/>
      <c r="EZD180" s="309"/>
      <c r="EZE180" s="135"/>
      <c r="EZF180" s="307"/>
      <c r="EZG180" s="135"/>
      <c r="EZH180" s="135"/>
      <c r="EZI180" s="135"/>
      <c r="EZJ180" s="304"/>
      <c r="EZK180" s="305"/>
      <c r="EZL180" s="316"/>
      <c r="EZO180" s="130"/>
      <c r="EZS180" s="123"/>
      <c r="EZT180" s="126"/>
      <c r="EZU180" s="132"/>
      <c r="EZX180" s="130"/>
      <c r="EZY180" s="309"/>
      <c r="EZZ180" s="135"/>
      <c r="FAA180" s="135"/>
      <c r="FAB180" s="304"/>
      <c r="FAC180" s="305"/>
      <c r="FAD180" s="306"/>
      <c r="FAE180" s="135"/>
      <c r="FAF180" s="135"/>
      <c r="FAG180" s="307"/>
      <c r="FAH180" s="135"/>
      <c r="FAI180" s="135"/>
      <c r="FAJ180" s="135"/>
      <c r="FAK180" s="304"/>
      <c r="FAL180" s="305"/>
      <c r="FAM180" s="306"/>
      <c r="FAN180" s="135"/>
      <c r="FAO180" s="135"/>
      <c r="FAP180" s="307"/>
      <c r="FAQ180" s="135"/>
      <c r="FAR180" s="135"/>
      <c r="FAS180" s="135"/>
      <c r="FAT180" s="304"/>
      <c r="FAU180" s="305"/>
      <c r="FAV180" s="306"/>
      <c r="FAW180" s="135"/>
      <c r="FAX180" s="135"/>
      <c r="FAY180" s="307"/>
      <c r="FAZ180" s="135"/>
      <c r="FBA180" s="135"/>
      <c r="FBB180" s="135"/>
      <c r="FBC180" s="304"/>
      <c r="FBD180" s="305"/>
      <c r="FBE180" s="306"/>
      <c r="FBF180" s="135"/>
      <c r="FBG180" s="135"/>
      <c r="FBH180" s="307"/>
      <c r="FBI180" s="135"/>
      <c r="FBJ180" s="135"/>
      <c r="FBK180" s="135"/>
      <c r="FBL180" s="304"/>
      <c r="FBM180" s="305"/>
      <c r="FBN180" s="306"/>
      <c r="FBO180" s="135"/>
      <c r="FBP180" s="135"/>
      <c r="FBQ180" s="307"/>
      <c r="FBR180" s="135"/>
      <c r="FBS180" s="135"/>
      <c r="FBT180" s="135"/>
      <c r="FBU180" s="304"/>
      <c r="FBV180" s="305"/>
      <c r="FBW180" s="306"/>
      <c r="FBX180" s="135"/>
      <c r="FBY180" s="135"/>
      <c r="FBZ180" s="307"/>
      <c r="FCA180" s="135"/>
      <c r="FCB180" s="135"/>
      <c r="FCC180" s="135"/>
      <c r="FCD180" s="304"/>
      <c r="FCE180" s="305"/>
      <c r="FCF180" s="306"/>
      <c r="FCG180" s="135"/>
      <c r="FCH180" s="135"/>
      <c r="FCI180" s="307"/>
      <c r="FCJ180" s="135"/>
      <c r="FCK180" s="135"/>
      <c r="FCL180" s="135"/>
      <c r="FCM180" s="304"/>
      <c r="FCN180" s="305"/>
      <c r="FCO180" s="306"/>
      <c r="FCP180" s="135"/>
      <c r="FCQ180" s="135"/>
      <c r="FCR180" s="307"/>
      <c r="FCS180" s="135"/>
      <c r="FCT180" s="135"/>
      <c r="FCU180" s="135"/>
      <c r="FCV180" s="304"/>
      <c r="FCW180" s="305"/>
      <c r="FCX180" s="306"/>
      <c r="FCY180" s="135"/>
      <c r="FCZ180" s="135"/>
      <c r="FDA180" s="307"/>
      <c r="FDB180" s="135"/>
      <c r="FDC180" s="135"/>
      <c r="FDD180" s="135"/>
      <c r="FDE180" s="304"/>
      <c r="FDF180" s="305"/>
      <c r="FDG180" s="306"/>
      <c r="FDH180" s="135"/>
      <c r="FDI180" s="135"/>
      <c r="FDJ180" s="307"/>
      <c r="FDK180" s="135"/>
      <c r="FDL180" s="135"/>
      <c r="FDM180" s="135"/>
      <c r="FDN180" s="304"/>
      <c r="FDO180" s="305"/>
      <c r="FDP180" s="306"/>
      <c r="FDQ180" s="135"/>
      <c r="FDR180" s="135"/>
      <c r="FDS180" s="307"/>
      <c r="FDT180" s="135"/>
      <c r="FDU180" s="135"/>
      <c r="FDV180" s="135"/>
      <c r="FDW180" s="304"/>
      <c r="FDX180" s="305"/>
      <c r="FDY180" s="306"/>
      <c r="FDZ180" s="135"/>
      <c r="FEA180" s="135"/>
      <c r="FEB180" s="307"/>
      <c r="FEC180" s="135"/>
      <c r="FED180" s="135"/>
      <c r="FEE180" s="135"/>
      <c r="FEF180" s="304"/>
      <c r="FEG180" s="305"/>
      <c r="FEH180" s="306"/>
      <c r="FEI180" s="135"/>
      <c r="FEJ180" s="135"/>
      <c r="FEK180" s="307"/>
      <c r="FEL180" s="135"/>
      <c r="FEM180" s="135"/>
      <c r="FEN180" s="135"/>
      <c r="FEO180" s="304"/>
      <c r="FEP180" s="305"/>
      <c r="FEQ180" s="306"/>
      <c r="FER180" s="135"/>
      <c r="FES180" s="135"/>
      <c r="FET180" s="307"/>
      <c r="FEU180" s="135"/>
      <c r="FEV180" s="135"/>
      <c r="FEW180" s="135"/>
      <c r="FEX180" s="304"/>
      <c r="FEY180" s="305"/>
      <c r="FEZ180" s="306"/>
      <c r="FFA180" s="135"/>
      <c r="FFB180" s="135"/>
      <c r="FFC180" s="307"/>
      <c r="FFD180" s="135"/>
      <c r="FFE180" s="135"/>
      <c r="FFF180" s="135"/>
      <c r="FFG180" s="304"/>
      <c r="FFH180" s="305"/>
      <c r="FFI180" s="306"/>
      <c r="FFJ180" s="135"/>
      <c r="FFK180" s="135"/>
      <c r="FFL180" s="307"/>
      <c r="FFM180" s="135"/>
      <c r="FFN180" s="135"/>
      <c r="FFO180" s="135"/>
      <c r="FFP180" s="304"/>
      <c r="FFQ180" s="305"/>
      <c r="FFR180" s="306"/>
      <c r="FFS180" s="135"/>
      <c r="FFT180" s="135"/>
      <c r="FFU180" s="307"/>
      <c r="FFV180" s="135"/>
      <c r="FFW180" s="135"/>
      <c r="FFX180" s="135"/>
      <c r="FFY180" s="304"/>
      <c r="FFZ180" s="305"/>
      <c r="FGA180" s="306"/>
      <c r="FGB180" s="135"/>
      <c r="FGC180" s="135"/>
      <c r="FGD180" s="307"/>
      <c r="FGE180" s="135"/>
      <c r="FGF180" s="135"/>
      <c r="FGG180" s="135"/>
      <c r="FGH180" s="304"/>
      <c r="FGI180" s="305"/>
      <c r="FGJ180" s="306"/>
      <c r="FGK180" s="135"/>
      <c r="FGL180" s="135"/>
      <c r="FGM180" s="307"/>
      <c r="FGN180" s="135"/>
      <c r="FGO180" s="135"/>
      <c r="FGP180" s="135"/>
      <c r="FGQ180" s="304"/>
      <c r="FGR180" s="305"/>
      <c r="FGS180" s="306"/>
      <c r="FGT180" s="135"/>
      <c r="FGU180" s="135"/>
      <c r="FGV180" s="307"/>
      <c r="FGW180" s="135"/>
      <c r="FGX180" s="135"/>
      <c r="FGY180" s="135"/>
      <c r="FGZ180" s="304"/>
      <c r="FHA180" s="305"/>
      <c r="FHB180" s="306"/>
      <c r="FHC180" s="135"/>
      <c r="FHD180" s="135"/>
      <c r="FHE180" s="307"/>
      <c r="FHF180" s="135"/>
      <c r="FHG180" s="135"/>
      <c r="FHH180" s="135"/>
      <c r="FHI180" s="304"/>
      <c r="FHJ180" s="305"/>
      <c r="FHK180" s="306"/>
      <c r="FHL180" s="135"/>
      <c r="FHM180" s="135"/>
      <c r="FHN180" s="307"/>
      <c r="FHO180" s="135"/>
      <c r="FHP180" s="135"/>
      <c r="FHQ180" s="135"/>
      <c r="FHR180" s="304"/>
      <c r="FHS180" s="305"/>
      <c r="FHT180" s="306"/>
      <c r="FHU180" s="135"/>
      <c r="FHV180" s="135"/>
      <c r="FHW180" s="307"/>
      <c r="FHX180" s="135"/>
      <c r="FHY180" s="135"/>
      <c r="FHZ180" s="135"/>
      <c r="FIA180" s="304"/>
      <c r="FIB180" s="305"/>
      <c r="FIC180" s="306"/>
      <c r="FID180" s="135"/>
      <c r="FIE180" s="135"/>
      <c r="FIF180" s="307"/>
      <c r="FIG180" s="135"/>
      <c r="FIH180" s="135"/>
      <c r="FII180" s="135"/>
      <c r="FIJ180" s="304"/>
      <c r="FIK180" s="305"/>
      <c r="FIL180" s="306"/>
      <c r="FIM180" s="135"/>
      <c r="FIN180" s="135"/>
      <c r="FIO180" s="307"/>
      <c r="FIP180" s="135"/>
      <c r="FIQ180" s="135"/>
      <c r="FIR180" s="135"/>
      <c r="FIS180" s="304"/>
      <c r="FIT180" s="305"/>
      <c r="FIU180" s="306"/>
      <c r="FIV180" s="135"/>
      <c r="FIW180" s="135"/>
      <c r="FIX180" s="307"/>
      <c r="FIY180" s="313"/>
      <c r="FIZ180" s="309"/>
      <c r="FJA180" s="135"/>
      <c r="FJB180" s="304"/>
      <c r="FJC180" s="305"/>
      <c r="FJD180" s="306"/>
      <c r="FJE180" s="135"/>
      <c r="FJF180" s="135"/>
      <c r="FJG180" s="307"/>
      <c r="FJH180" s="313"/>
      <c r="FJK180" s="123"/>
      <c r="FJL180" s="126"/>
      <c r="FJM180" s="132"/>
      <c r="FJP180" s="130"/>
      <c r="FJT180" s="123"/>
      <c r="FJU180" s="312"/>
      <c r="FJV180" s="306"/>
      <c r="FJW180" s="135"/>
      <c r="FJX180" s="135"/>
      <c r="FJY180" s="307"/>
      <c r="FJZ180" s="135"/>
      <c r="FKA180" s="135"/>
      <c r="FKB180" s="135"/>
      <c r="FKC180" s="304"/>
      <c r="FKD180" s="305"/>
      <c r="FKE180" s="306"/>
      <c r="FKF180" s="135"/>
      <c r="FKG180" s="135"/>
      <c r="FKH180" s="307"/>
      <c r="FKI180" s="135"/>
      <c r="FKJ180" s="135"/>
      <c r="FKK180" s="135"/>
      <c r="FKL180" s="304"/>
      <c r="FKM180" s="305"/>
      <c r="FKN180" s="306"/>
      <c r="FKO180" s="135"/>
      <c r="FKP180" s="135"/>
      <c r="FKQ180" s="307"/>
      <c r="FKR180" s="135"/>
      <c r="FKS180" s="135"/>
      <c r="FKT180" s="135"/>
      <c r="FKU180" s="304"/>
      <c r="FKV180" s="305"/>
      <c r="FKW180" s="306"/>
      <c r="FKX180" s="135"/>
      <c r="FKY180" s="135"/>
      <c r="FKZ180" s="307"/>
      <c r="FLA180" s="135"/>
      <c r="FLB180" s="135"/>
      <c r="FLC180" s="135"/>
      <c r="FLD180" s="304"/>
      <c r="FLE180" s="305"/>
      <c r="FLF180" s="306"/>
      <c r="FLG180" s="135"/>
      <c r="FLH180" s="135"/>
      <c r="FLI180" s="307"/>
      <c r="FLJ180" s="135"/>
      <c r="FLK180" s="135"/>
      <c r="FLL180" s="135"/>
      <c r="FLM180" s="304"/>
      <c r="FLN180" s="305"/>
      <c r="FLO180" s="306"/>
      <c r="FLP180" s="135"/>
      <c r="FLQ180" s="135"/>
      <c r="FLR180" s="307"/>
      <c r="FLS180" s="135"/>
      <c r="FLT180" s="135"/>
      <c r="FLU180" s="135"/>
      <c r="FLV180" s="304"/>
      <c r="FLW180" s="305"/>
      <c r="FLX180" s="306"/>
      <c r="FLY180" s="135"/>
      <c r="FLZ180" s="135"/>
      <c r="FMA180" s="307"/>
      <c r="FMB180" s="135"/>
      <c r="FMC180" s="135"/>
      <c r="FMD180" s="135"/>
      <c r="FME180" s="304"/>
      <c r="FMF180" s="305"/>
      <c r="FMG180" s="306"/>
      <c r="FMH180" s="135"/>
      <c r="FMI180" s="135"/>
      <c r="FMJ180" s="307"/>
      <c r="FMK180" s="135"/>
      <c r="FML180" s="135"/>
      <c r="FMM180" s="135"/>
      <c r="FMN180" s="304"/>
      <c r="FMO180" s="305"/>
      <c r="FMP180" s="306"/>
      <c r="FMQ180" s="135"/>
      <c r="FMR180" s="135"/>
      <c r="FMS180" s="307"/>
      <c r="FMT180" s="135"/>
      <c r="FMU180" s="135"/>
      <c r="FMV180" s="135"/>
      <c r="FMW180" s="304"/>
      <c r="FMX180" s="305"/>
      <c r="FMY180" s="306"/>
      <c r="FMZ180" s="135"/>
      <c r="FNA180" s="135"/>
      <c r="FNB180" s="307"/>
      <c r="FNC180" s="135"/>
      <c r="FND180" s="135"/>
      <c r="FNE180" s="135"/>
      <c r="FNF180" s="304"/>
      <c r="FNG180" s="305"/>
      <c r="FNH180" s="306"/>
      <c r="FNI180" s="135"/>
      <c r="FNJ180" s="135"/>
      <c r="FNK180" s="307"/>
      <c r="FNL180" s="135"/>
      <c r="FNM180" s="135"/>
      <c r="FNN180" s="135"/>
      <c r="FNO180" s="304"/>
      <c r="FNP180" s="305"/>
      <c r="FNQ180" s="306"/>
      <c r="FNR180" s="135"/>
      <c r="FNS180" s="135"/>
      <c r="FNT180" s="307"/>
      <c r="FNU180" s="135"/>
      <c r="FNV180" s="135"/>
      <c r="FNW180" s="135"/>
      <c r="FNX180" s="304"/>
      <c r="FNY180" s="305"/>
      <c r="FNZ180" s="306"/>
      <c r="FOA180" s="135"/>
      <c r="FOB180" s="135"/>
      <c r="FOC180" s="307"/>
      <c r="FOD180" s="135"/>
      <c r="FOE180" s="135"/>
      <c r="FOF180" s="135"/>
      <c r="FOG180" s="304"/>
      <c r="FOH180" s="305"/>
      <c r="FOI180" s="306"/>
      <c r="FOJ180" s="135"/>
      <c r="FOK180" s="135"/>
      <c r="FOL180" s="307"/>
      <c r="FOM180" s="135"/>
      <c r="FON180" s="135"/>
      <c r="FOO180" s="135"/>
      <c r="FOP180" s="304"/>
      <c r="FOQ180" s="305"/>
      <c r="FOR180" s="306"/>
      <c r="FOS180" s="135"/>
      <c r="FOT180" s="135"/>
      <c r="FOU180" s="307"/>
      <c r="FOV180" s="135"/>
      <c r="FOW180" s="135"/>
      <c r="FOX180" s="135"/>
      <c r="FOY180" s="304"/>
      <c r="FOZ180" s="305"/>
      <c r="FPA180" s="306"/>
      <c r="FPB180" s="135"/>
      <c r="FPC180" s="135"/>
      <c r="FPD180" s="307"/>
      <c r="FPE180" s="135"/>
      <c r="FPF180" s="135"/>
      <c r="FPG180" s="135"/>
      <c r="FPH180" s="304"/>
      <c r="FPI180" s="305"/>
      <c r="FPJ180" s="306"/>
      <c r="FPK180" s="135"/>
      <c r="FPL180" s="135"/>
      <c r="FPM180" s="307"/>
      <c r="FPN180" s="135"/>
      <c r="FPO180" s="135"/>
      <c r="FPP180" s="135"/>
      <c r="FPQ180" s="304"/>
      <c r="FPR180" s="305"/>
      <c r="FPS180" s="306"/>
      <c r="FPT180" s="135"/>
      <c r="FPU180" s="135"/>
      <c r="FPV180" s="307"/>
      <c r="FPW180" s="135"/>
      <c r="FPX180" s="135"/>
      <c r="FPY180" s="135"/>
      <c r="FPZ180" s="304"/>
      <c r="FQA180" s="305"/>
      <c r="FQB180" s="306"/>
      <c r="FQC180" s="135"/>
      <c r="FQD180" s="135"/>
      <c r="FQE180" s="307"/>
      <c r="FQF180" s="135"/>
      <c r="FQG180" s="135"/>
      <c r="FQH180" s="135"/>
      <c r="FQI180" s="304"/>
      <c r="FQJ180" s="305"/>
      <c r="FQK180" s="306"/>
      <c r="FQL180" s="135"/>
      <c r="FQM180" s="135"/>
      <c r="FQN180" s="307"/>
      <c r="FQO180" s="135"/>
      <c r="FQP180" s="135"/>
      <c r="FQQ180" s="135"/>
      <c r="FQR180" s="304"/>
      <c r="FQS180" s="305"/>
      <c r="FQT180" s="306"/>
      <c r="FQU180" s="135"/>
      <c r="FQV180" s="135"/>
      <c r="FQW180" s="307"/>
      <c r="FQX180" s="135"/>
      <c r="FQY180" s="135"/>
      <c r="FQZ180" s="135"/>
      <c r="FRA180" s="304"/>
      <c r="FRB180" s="305"/>
      <c r="FRC180" s="306"/>
      <c r="FRD180" s="135"/>
      <c r="FRE180" s="135"/>
      <c r="FRF180" s="307"/>
      <c r="FRG180" s="135"/>
      <c r="FRH180" s="135"/>
      <c r="FRI180" s="135"/>
      <c r="FRJ180" s="304"/>
      <c r="FRK180" s="305"/>
      <c r="FRL180" s="306"/>
      <c r="FRM180" s="135"/>
      <c r="FRN180" s="135"/>
      <c r="FRO180" s="307"/>
      <c r="FRP180" s="135"/>
      <c r="FRQ180" s="135"/>
      <c r="FRR180" s="135"/>
      <c r="FRS180" s="304"/>
      <c r="FRT180" s="305"/>
      <c r="FRU180" s="306"/>
      <c r="FRV180" s="135"/>
      <c r="FRW180" s="135"/>
      <c r="FRX180" s="307"/>
      <c r="FRY180" s="135"/>
      <c r="FRZ180" s="135"/>
      <c r="FSA180" s="135"/>
      <c r="FSB180" s="304"/>
      <c r="FSC180" s="305"/>
      <c r="FSD180" s="306"/>
      <c r="FSE180" s="135"/>
      <c r="FSF180" s="135"/>
      <c r="FSG180" s="307"/>
      <c r="FSH180" s="135"/>
      <c r="FSI180" s="135"/>
      <c r="FSJ180" s="135"/>
      <c r="FSK180" s="304"/>
      <c r="FSL180" s="305"/>
      <c r="FSM180" s="306"/>
      <c r="FSN180" s="135"/>
      <c r="FSO180" s="135"/>
      <c r="FSP180" s="307"/>
      <c r="FSQ180" s="135"/>
      <c r="FSR180" s="135"/>
      <c r="FSS180" s="135"/>
      <c r="FST180" s="304"/>
      <c r="FSU180" s="317"/>
      <c r="FSV180" s="315"/>
      <c r="FSW180" s="135"/>
      <c r="FSX180" s="135"/>
      <c r="FSY180" s="307"/>
      <c r="FSZ180" s="135"/>
      <c r="FTA180" s="135"/>
      <c r="FTB180" s="135"/>
      <c r="FTC180" s="304"/>
      <c r="FTD180" s="317"/>
      <c r="FTE180" s="132"/>
      <c r="FTH180" s="130"/>
      <c r="FTL180" s="123"/>
      <c r="FTM180" s="126"/>
      <c r="FTN180" s="132"/>
      <c r="FTQ180" s="314"/>
      <c r="FTR180" s="135"/>
      <c r="FTS180" s="135"/>
      <c r="FTT180" s="135"/>
      <c r="FTU180" s="304"/>
      <c r="FTV180" s="305"/>
      <c r="FTW180" s="306"/>
      <c r="FTX180" s="135"/>
      <c r="FTY180" s="135"/>
      <c r="FTZ180" s="307"/>
      <c r="FUA180" s="135"/>
      <c r="FUB180" s="135"/>
      <c r="FUC180" s="135"/>
      <c r="FUD180" s="304"/>
      <c r="FUE180" s="305"/>
      <c r="FUF180" s="306"/>
      <c r="FUG180" s="135"/>
      <c r="FUH180" s="135"/>
      <c r="FUI180" s="307"/>
      <c r="FUJ180" s="135"/>
      <c r="FUK180" s="135"/>
      <c r="FUL180" s="135"/>
      <c r="FUM180" s="304"/>
      <c r="FUN180" s="305"/>
      <c r="FUO180" s="306"/>
      <c r="FUP180" s="135"/>
      <c r="FUQ180" s="135"/>
      <c r="FUR180" s="307"/>
      <c r="FUS180" s="135"/>
      <c r="FUT180" s="135"/>
      <c r="FUU180" s="135"/>
      <c r="FUV180" s="304"/>
      <c r="FUW180" s="305"/>
      <c r="FUX180" s="306"/>
      <c r="FUY180" s="135"/>
      <c r="FUZ180" s="135"/>
      <c r="FVA180" s="307"/>
      <c r="FVB180" s="135"/>
      <c r="FVC180" s="135"/>
      <c r="FVD180" s="135"/>
      <c r="FVE180" s="304"/>
      <c r="FVF180" s="305"/>
      <c r="FVG180" s="306"/>
      <c r="FVH180" s="135"/>
      <c r="FVI180" s="135"/>
      <c r="FVJ180" s="307"/>
      <c r="FVK180" s="135"/>
      <c r="FVL180" s="135"/>
      <c r="FVM180" s="135"/>
      <c r="FVN180" s="304"/>
      <c r="FVO180" s="305"/>
      <c r="FVP180" s="306"/>
      <c r="FVQ180" s="135"/>
      <c r="FVR180" s="135"/>
      <c r="FVS180" s="307"/>
      <c r="FVT180" s="135"/>
      <c r="FVU180" s="135"/>
      <c r="FVV180" s="135"/>
      <c r="FVW180" s="304"/>
      <c r="FVX180" s="305"/>
      <c r="FVY180" s="306"/>
      <c r="FVZ180" s="135"/>
      <c r="FWA180" s="135"/>
      <c r="FWB180" s="307"/>
      <c r="FWC180" s="135"/>
      <c r="FWD180" s="135"/>
      <c r="FWE180" s="135"/>
      <c r="FWF180" s="304"/>
      <c r="FWG180" s="305"/>
      <c r="FWH180" s="306"/>
      <c r="FWI180" s="135"/>
      <c r="FWJ180" s="135"/>
      <c r="FWK180" s="307"/>
      <c r="FWL180" s="135"/>
      <c r="FWM180" s="135"/>
      <c r="FWN180" s="135"/>
      <c r="FWO180" s="304"/>
      <c r="FWP180" s="305"/>
      <c r="FWQ180" s="306"/>
      <c r="FWR180" s="135"/>
      <c r="FWS180" s="135"/>
      <c r="FWT180" s="307"/>
      <c r="FWU180" s="135"/>
      <c r="FWV180" s="135"/>
      <c r="FWW180" s="135"/>
      <c r="FWX180" s="304"/>
      <c r="FWY180" s="305"/>
      <c r="FWZ180" s="306"/>
      <c r="FXA180" s="135"/>
      <c r="FXB180" s="135"/>
      <c r="FXC180" s="307"/>
      <c r="FXD180" s="135"/>
      <c r="FXE180" s="135"/>
      <c r="FXF180" s="135"/>
      <c r="FXG180" s="304"/>
      <c r="FXH180" s="305"/>
      <c r="FXI180" s="306"/>
      <c r="FXJ180" s="135"/>
      <c r="FXK180" s="135"/>
      <c r="FXL180" s="307"/>
      <c r="FXM180" s="135"/>
      <c r="FXN180" s="135"/>
      <c r="FXO180" s="135"/>
      <c r="FXP180" s="304"/>
      <c r="FXQ180" s="305"/>
      <c r="FXR180" s="306"/>
      <c r="FXS180" s="135"/>
      <c r="FXT180" s="135"/>
      <c r="FXU180" s="307"/>
      <c r="FXV180" s="135"/>
      <c r="FXW180" s="135"/>
      <c r="FXX180" s="135"/>
      <c r="FXY180" s="304"/>
      <c r="FXZ180" s="305"/>
      <c r="FYA180" s="306"/>
      <c r="FYB180" s="135"/>
      <c r="FYC180" s="135"/>
      <c r="FYD180" s="307"/>
      <c r="FYE180" s="135"/>
      <c r="FYF180" s="135"/>
      <c r="FYG180" s="135"/>
      <c r="FYH180" s="304"/>
      <c r="FYI180" s="305"/>
      <c r="FYJ180" s="306"/>
      <c r="FYK180" s="135"/>
      <c r="FYL180" s="135"/>
      <c r="FYM180" s="307"/>
      <c r="FYN180" s="135"/>
      <c r="FYO180" s="135"/>
      <c r="FYP180" s="135"/>
      <c r="FYQ180" s="304"/>
      <c r="FYR180" s="305"/>
      <c r="FYS180" s="306"/>
      <c r="FYT180" s="135"/>
      <c r="FYU180" s="135"/>
      <c r="FYV180" s="307"/>
      <c r="FYW180" s="135"/>
      <c r="FYX180" s="135"/>
      <c r="FYY180" s="135"/>
      <c r="FYZ180" s="304"/>
      <c r="FZA180" s="305"/>
      <c r="FZB180" s="306"/>
      <c r="FZC180" s="135"/>
      <c r="FZD180" s="135"/>
      <c r="FZE180" s="307"/>
      <c r="FZF180" s="135"/>
      <c r="FZG180" s="135"/>
      <c r="FZH180" s="135"/>
      <c r="FZI180" s="304"/>
      <c r="FZJ180" s="305"/>
      <c r="FZK180" s="306"/>
      <c r="FZL180" s="135"/>
      <c r="FZM180" s="135"/>
      <c r="FZN180" s="307"/>
      <c r="FZO180" s="135"/>
      <c r="FZP180" s="135"/>
      <c r="FZQ180" s="135"/>
      <c r="FZR180" s="304"/>
      <c r="FZS180" s="305"/>
      <c r="FZT180" s="306"/>
      <c r="FZU180" s="135"/>
      <c r="FZV180" s="135"/>
      <c r="FZW180" s="307"/>
      <c r="FZX180" s="135"/>
      <c r="FZY180" s="135"/>
      <c r="FZZ180" s="135"/>
      <c r="GAA180" s="304"/>
      <c r="GAB180" s="305"/>
      <c r="GAC180" s="306"/>
      <c r="GAD180" s="135"/>
      <c r="GAE180" s="135"/>
      <c r="GAF180" s="307"/>
      <c r="GAG180" s="135"/>
      <c r="GAH180" s="135"/>
      <c r="GAI180" s="135"/>
      <c r="GAJ180" s="304"/>
      <c r="GAK180" s="305"/>
      <c r="GAL180" s="306"/>
      <c r="GAM180" s="135"/>
      <c r="GAN180" s="135"/>
      <c r="GAO180" s="307"/>
      <c r="GAP180" s="135"/>
      <c r="GAQ180" s="135"/>
      <c r="GAR180" s="135"/>
      <c r="GAS180" s="304"/>
      <c r="GAT180" s="305"/>
      <c r="GAU180" s="306"/>
      <c r="GAV180" s="135"/>
      <c r="GAW180" s="135"/>
      <c r="GAX180" s="307"/>
      <c r="GAY180" s="135"/>
      <c r="GAZ180" s="135"/>
      <c r="GBA180" s="135"/>
      <c r="GBB180" s="304"/>
      <c r="GBC180" s="305"/>
      <c r="GBD180" s="306"/>
      <c r="GBE180" s="135"/>
      <c r="GBF180" s="135"/>
      <c r="GBG180" s="307"/>
      <c r="GBH180" s="135"/>
      <c r="GBI180" s="135"/>
      <c r="GBJ180" s="135"/>
      <c r="GBK180" s="304"/>
      <c r="GBL180" s="305"/>
      <c r="GBM180" s="306"/>
      <c r="GBN180" s="135"/>
      <c r="GBO180" s="135"/>
      <c r="GBP180" s="307"/>
      <c r="GBQ180" s="135"/>
      <c r="GBR180" s="135"/>
      <c r="GBS180" s="135"/>
      <c r="GBT180" s="304"/>
      <c r="GBU180" s="305"/>
      <c r="GBV180" s="306"/>
      <c r="GBW180" s="135"/>
      <c r="GBX180" s="135"/>
      <c r="GBY180" s="307"/>
      <c r="GBZ180" s="135"/>
      <c r="GCA180" s="135"/>
      <c r="GCB180" s="135"/>
      <c r="GCC180" s="304"/>
      <c r="GCD180" s="305"/>
      <c r="GCE180" s="306"/>
      <c r="GCF180" s="135"/>
      <c r="GCG180" s="135"/>
      <c r="GCH180" s="307"/>
      <c r="GCI180" s="135"/>
      <c r="GCJ180" s="135"/>
      <c r="GCK180" s="135"/>
      <c r="GCL180" s="304"/>
      <c r="GCM180" s="305"/>
      <c r="GCN180" s="306"/>
      <c r="GCO180" s="135"/>
      <c r="GCP180" s="135"/>
      <c r="GCQ180" s="308"/>
      <c r="GCR180" s="309"/>
      <c r="GCS180" s="135"/>
      <c r="GCT180" s="135"/>
      <c r="GCU180" s="304"/>
      <c r="GCV180" s="305"/>
      <c r="GCW180" s="306"/>
      <c r="GCX180" s="135"/>
      <c r="GCY180" s="135"/>
      <c r="GCZ180" s="308"/>
      <c r="GDD180" s="123"/>
      <c r="GDE180" s="126"/>
      <c r="GDF180" s="132"/>
      <c r="GDI180" s="130"/>
      <c r="GDM180" s="310"/>
      <c r="GDN180" s="305"/>
      <c r="GDO180" s="306"/>
      <c r="GDP180" s="135"/>
      <c r="GDQ180" s="135"/>
      <c r="GDR180" s="307"/>
      <c r="GDS180" s="135"/>
      <c r="GDT180" s="135"/>
      <c r="GDU180" s="135"/>
      <c r="GDV180" s="304"/>
      <c r="GDW180" s="305"/>
      <c r="GDX180" s="306"/>
      <c r="GDY180" s="135"/>
      <c r="GDZ180" s="135"/>
      <c r="GEA180" s="307"/>
      <c r="GEB180" s="135"/>
      <c r="GEC180" s="135"/>
      <c r="GED180" s="135"/>
      <c r="GEE180" s="304"/>
      <c r="GEF180" s="305"/>
      <c r="GEG180" s="306"/>
      <c r="GEH180" s="135"/>
      <c r="GEI180" s="135"/>
      <c r="GEJ180" s="307"/>
      <c r="GEK180" s="135"/>
      <c r="GEL180" s="135"/>
      <c r="GEM180" s="135"/>
      <c r="GEN180" s="304"/>
      <c r="GEO180" s="305"/>
      <c r="GEP180" s="306"/>
      <c r="GEQ180" s="135"/>
      <c r="GER180" s="135"/>
      <c r="GES180" s="307"/>
      <c r="GET180" s="135"/>
      <c r="GEU180" s="135"/>
      <c r="GEV180" s="135"/>
      <c r="GEW180" s="304"/>
      <c r="GEX180" s="305"/>
      <c r="GEY180" s="306"/>
      <c r="GEZ180" s="135"/>
      <c r="GFA180" s="135"/>
      <c r="GFB180" s="307"/>
      <c r="GFC180" s="135"/>
      <c r="GFD180" s="135"/>
      <c r="GFE180" s="135"/>
      <c r="GFF180" s="304"/>
      <c r="GFG180" s="305"/>
      <c r="GFH180" s="306"/>
      <c r="GFI180" s="135"/>
      <c r="GFJ180" s="135"/>
      <c r="GFK180" s="307"/>
      <c r="GFL180" s="135"/>
      <c r="GFM180" s="135"/>
      <c r="GFN180" s="135"/>
      <c r="GFO180" s="304"/>
      <c r="GFP180" s="305"/>
      <c r="GFQ180" s="306"/>
      <c r="GFR180" s="135"/>
      <c r="GFS180" s="135"/>
      <c r="GFT180" s="307"/>
      <c r="GFU180" s="135"/>
      <c r="GFV180" s="135"/>
      <c r="GFW180" s="135"/>
      <c r="GFX180" s="304"/>
      <c r="GFY180" s="305"/>
      <c r="GFZ180" s="306"/>
      <c r="GGA180" s="135"/>
      <c r="GGB180" s="135"/>
      <c r="GGC180" s="307"/>
      <c r="GGD180" s="135"/>
      <c r="GGE180" s="135"/>
      <c r="GGF180" s="135"/>
      <c r="GGG180" s="304"/>
      <c r="GGH180" s="305"/>
      <c r="GGI180" s="306"/>
      <c r="GGJ180" s="135"/>
      <c r="GGK180" s="135"/>
      <c r="GGL180" s="307"/>
      <c r="GGM180" s="135"/>
      <c r="GGN180" s="135"/>
      <c r="GGO180" s="135"/>
      <c r="GGP180" s="304"/>
      <c r="GGQ180" s="305"/>
      <c r="GGR180" s="306"/>
      <c r="GGS180" s="135"/>
      <c r="GGT180" s="135"/>
      <c r="GGU180" s="307"/>
      <c r="GGV180" s="135"/>
      <c r="GGW180" s="135"/>
      <c r="GGX180" s="135"/>
      <c r="GGY180" s="304"/>
      <c r="GGZ180" s="305"/>
      <c r="GHA180" s="306"/>
      <c r="GHB180" s="135"/>
      <c r="GHC180" s="135"/>
      <c r="GHD180" s="307"/>
      <c r="GHE180" s="135"/>
      <c r="GHF180" s="135"/>
      <c r="GHG180" s="135"/>
      <c r="GHH180" s="304"/>
      <c r="GHI180" s="305"/>
      <c r="GHJ180" s="306"/>
      <c r="GHK180" s="135"/>
      <c r="GHL180" s="135"/>
      <c r="GHM180" s="307"/>
      <c r="GHN180" s="135"/>
      <c r="GHO180" s="135"/>
      <c r="GHP180" s="135"/>
      <c r="GHQ180" s="304"/>
      <c r="GHR180" s="305"/>
      <c r="GHS180" s="306"/>
      <c r="GHT180" s="135"/>
      <c r="GHU180" s="135"/>
      <c r="GHV180" s="307"/>
      <c r="GHW180" s="135"/>
      <c r="GHX180" s="135"/>
      <c r="GHY180" s="135"/>
      <c r="GHZ180" s="304"/>
      <c r="GIA180" s="305"/>
      <c r="GIB180" s="306"/>
      <c r="GIC180" s="135"/>
      <c r="GID180" s="135"/>
      <c r="GIE180" s="307"/>
      <c r="GIF180" s="135"/>
      <c r="GIG180" s="135"/>
      <c r="GIH180" s="135"/>
      <c r="GII180" s="304"/>
      <c r="GIJ180" s="305"/>
      <c r="GIK180" s="306"/>
      <c r="GIL180" s="135"/>
      <c r="GIM180" s="135"/>
      <c r="GIN180" s="307"/>
      <c r="GIO180" s="135"/>
      <c r="GIP180" s="135"/>
      <c r="GIQ180" s="135"/>
      <c r="GIR180" s="304"/>
      <c r="GIS180" s="305"/>
      <c r="GIT180" s="306"/>
      <c r="GIU180" s="135"/>
      <c r="GIV180" s="135"/>
      <c r="GIW180" s="307"/>
      <c r="GIX180" s="135"/>
      <c r="GIY180" s="135"/>
      <c r="GIZ180" s="135"/>
      <c r="GJA180" s="304"/>
      <c r="GJB180" s="305"/>
      <c r="GJC180" s="306"/>
      <c r="GJD180" s="135"/>
      <c r="GJE180" s="135"/>
      <c r="GJF180" s="307"/>
      <c r="GJG180" s="135"/>
      <c r="GJH180" s="135"/>
      <c r="GJI180" s="135"/>
      <c r="GJJ180" s="304"/>
      <c r="GJK180" s="305"/>
      <c r="GJL180" s="306"/>
      <c r="GJM180" s="135"/>
      <c r="GJN180" s="135"/>
      <c r="GJO180" s="307"/>
      <c r="GJP180" s="135"/>
      <c r="GJQ180" s="135"/>
      <c r="GJR180" s="135"/>
      <c r="GJS180" s="304"/>
      <c r="GJT180" s="305"/>
      <c r="GJU180" s="306"/>
      <c r="GJV180" s="135"/>
      <c r="GJW180" s="135"/>
      <c r="GJX180" s="307"/>
      <c r="GJY180" s="135"/>
      <c r="GJZ180" s="135"/>
      <c r="GKA180" s="135"/>
      <c r="GKB180" s="304"/>
      <c r="GKC180" s="305"/>
      <c r="GKD180" s="306"/>
      <c r="GKE180" s="135"/>
      <c r="GKF180" s="135"/>
      <c r="GKG180" s="307"/>
      <c r="GKH180" s="135"/>
      <c r="GKI180" s="135"/>
      <c r="GKJ180" s="135"/>
      <c r="GKK180" s="304"/>
      <c r="GKL180" s="305"/>
      <c r="GKM180" s="306"/>
      <c r="GKN180" s="135"/>
      <c r="GKO180" s="135"/>
      <c r="GKP180" s="307"/>
      <c r="GKQ180" s="135"/>
      <c r="GKR180" s="135"/>
      <c r="GKS180" s="135"/>
      <c r="GKT180" s="304"/>
      <c r="GKU180" s="305"/>
      <c r="GKV180" s="306"/>
      <c r="GKW180" s="135"/>
      <c r="GKX180" s="135"/>
      <c r="GKY180" s="307"/>
      <c r="GKZ180" s="135"/>
      <c r="GLA180" s="135"/>
      <c r="GLB180" s="135"/>
      <c r="GLC180" s="304"/>
      <c r="GLD180" s="305"/>
      <c r="GLE180" s="306"/>
      <c r="GLF180" s="135"/>
      <c r="GLG180" s="135"/>
      <c r="GLH180" s="307"/>
      <c r="GLI180" s="135"/>
      <c r="GLJ180" s="135"/>
      <c r="GLK180" s="135"/>
      <c r="GLL180" s="304"/>
      <c r="GLM180" s="305"/>
      <c r="GLN180" s="306"/>
      <c r="GLO180" s="135"/>
      <c r="GLP180" s="135"/>
      <c r="GLQ180" s="307"/>
      <c r="GLR180" s="135"/>
      <c r="GLS180" s="135"/>
      <c r="GLT180" s="135"/>
      <c r="GLU180" s="304"/>
      <c r="GLV180" s="305"/>
      <c r="GLW180" s="306"/>
      <c r="GLX180" s="135"/>
      <c r="GLY180" s="135"/>
      <c r="GLZ180" s="307"/>
      <c r="GMA180" s="135"/>
      <c r="GMB180" s="135"/>
      <c r="GMC180" s="135"/>
      <c r="GMD180" s="304"/>
      <c r="GME180" s="305"/>
      <c r="GMF180" s="306"/>
      <c r="GMG180" s="135"/>
      <c r="GMH180" s="135"/>
      <c r="GMI180" s="307"/>
      <c r="GMJ180" s="135"/>
      <c r="GMK180" s="135"/>
      <c r="GML180" s="135"/>
      <c r="GMM180" s="311"/>
      <c r="GMN180" s="312"/>
      <c r="GMO180" s="306"/>
      <c r="GMP180" s="135"/>
      <c r="GMQ180" s="135"/>
      <c r="GMR180" s="307"/>
      <c r="GMS180" s="135"/>
      <c r="GMT180" s="135"/>
      <c r="GMU180" s="135"/>
      <c r="GMV180" s="311"/>
      <c r="GMW180" s="126"/>
      <c r="GMX180" s="132"/>
      <c r="GNA180" s="130"/>
      <c r="GNE180" s="123"/>
      <c r="GNF180" s="126"/>
      <c r="GNG180" s="132"/>
      <c r="GNI180" s="309"/>
      <c r="GNJ180" s="307"/>
      <c r="GNK180" s="135"/>
      <c r="GNL180" s="135"/>
      <c r="GNM180" s="135"/>
      <c r="GNN180" s="304"/>
      <c r="GNO180" s="305"/>
      <c r="GNP180" s="306"/>
      <c r="GNQ180" s="135"/>
      <c r="GNR180" s="135"/>
      <c r="GNS180" s="307"/>
      <c r="GNT180" s="135"/>
      <c r="GNU180" s="135"/>
      <c r="GNV180" s="135"/>
      <c r="GNW180" s="304"/>
      <c r="GNX180" s="305"/>
      <c r="GNY180" s="306"/>
      <c r="GNZ180" s="135"/>
      <c r="GOA180" s="135"/>
      <c r="GOB180" s="307"/>
      <c r="GOC180" s="135"/>
      <c r="GOD180" s="135"/>
      <c r="GOE180" s="135"/>
      <c r="GOF180" s="304"/>
      <c r="GOG180" s="305"/>
      <c r="GOH180" s="306"/>
      <c r="GOI180" s="135"/>
      <c r="GOJ180" s="135"/>
      <c r="GOK180" s="307"/>
      <c r="GOL180" s="135"/>
      <c r="GOM180" s="135"/>
      <c r="GON180" s="135"/>
      <c r="GOO180" s="304"/>
      <c r="GOP180" s="305"/>
      <c r="GOQ180" s="306"/>
      <c r="GOR180" s="135"/>
      <c r="GOS180" s="135"/>
      <c r="GOT180" s="307"/>
      <c r="GOU180" s="135"/>
      <c r="GOV180" s="135"/>
      <c r="GOW180" s="135"/>
      <c r="GOX180" s="304"/>
      <c r="GOY180" s="305"/>
      <c r="GOZ180" s="306"/>
      <c r="GPA180" s="135"/>
      <c r="GPB180" s="135"/>
      <c r="GPC180" s="307"/>
      <c r="GPD180" s="135"/>
      <c r="GPE180" s="135"/>
      <c r="GPF180" s="135"/>
      <c r="GPG180" s="304"/>
      <c r="GPH180" s="305"/>
      <c r="GPI180" s="306"/>
      <c r="GPJ180" s="135"/>
      <c r="GPK180" s="135"/>
      <c r="GPL180" s="307"/>
      <c r="GPM180" s="135"/>
      <c r="GPN180" s="135"/>
      <c r="GPO180" s="135"/>
      <c r="GPP180" s="304"/>
      <c r="GPQ180" s="305"/>
      <c r="GPR180" s="306"/>
      <c r="GPS180" s="135"/>
      <c r="GPT180" s="135"/>
      <c r="GPU180" s="307"/>
      <c r="GPV180" s="135"/>
      <c r="GPW180" s="135"/>
      <c r="GPX180" s="135"/>
      <c r="GPY180" s="304"/>
      <c r="GPZ180" s="305"/>
      <c r="GQA180" s="306"/>
      <c r="GQB180" s="135"/>
      <c r="GQC180" s="135"/>
      <c r="GQD180" s="307"/>
      <c r="GQE180" s="135"/>
      <c r="GQF180" s="135"/>
      <c r="GQG180" s="135"/>
      <c r="GQH180" s="304"/>
      <c r="GQI180" s="305"/>
      <c r="GQJ180" s="306"/>
      <c r="GQK180" s="135"/>
      <c r="GQL180" s="135"/>
      <c r="GQM180" s="307"/>
      <c r="GQN180" s="135"/>
      <c r="GQO180" s="135"/>
      <c r="GQP180" s="135"/>
      <c r="GQQ180" s="304"/>
      <c r="GQR180" s="305"/>
      <c r="GQS180" s="306"/>
      <c r="GQT180" s="135"/>
      <c r="GQU180" s="135"/>
      <c r="GQV180" s="307"/>
      <c r="GQW180" s="135"/>
      <c r="GQX180" s="135"/>
      <c r="GQY180" s="135"/>
      <c r="GQZ180" s="304"/>
      <c r="GRA180" s="305"/>
      <c r="GRB180" s="306"/>
      <c r="GRC180" s="135"/>
      <c r="GRD180" s="135"/>
      <c r="GRE180" s="307"/>
      <c r="GRF180" s="135"/>
      <c r="GRG180" s="135"/>
      <c r="GRH180" s="135"/>
      <c r="GRI180" s="304"/>
      <c r="GRJ180" s="305"/>
      <c r="GRK180" s="306"/>
      <c r="GRL180" s="135"/>
      <c r="GRM180" s="135"/>
      <c r="GRN180" s="307"/>
      <c r="GRO180" s="135"/>
      <c r="GRP180" s="135"/>
      <c r="GRQ180" s="135"/>
      <c r="GRR180" s="304"/>
      <c r="GRS180" s="305"/>
      <c r="GRT180" s="306"/>
      <c r="GRU180" s="135"/>
      <c r="GRV180" s="135"/>
      <c r="GRW180" s="307"/>
      <c r="GRX180" s="135"/>
      <c r="GRY180" s="135"/>
      <c r="GRZ180" s="135"/>
      <c r="GSA180" s="304"/>
      <c r="GSB180" s="305"/>
      <c r="GSC180" s="306"/>
      <c r="GSD180" s="135"/>
      <c r="GSE180" s="135"/>
      <c r="GSF180" s="307"/>
      <c r="GSG180" s="135"/>
      <c r="GSH180" s="135"/>
      <c r="GSI180" s="135"/>
      <c r="GSJ180" s="304"/>
      <c r="GSK180" s="305"/>
      <c r="GSL180" s="306"/>
      <c r="GSM180" s="135"/>
      <c r="GSN180" s="135"/>
      <c r="GSO180" s="307"/>
      <c r="GSP180" s="135"/>
      <c r="GSQ180" s="135"/>
      <c r="GSR180" s="135"/>
      <c r="GSS180" s="304"/>
      <c r="GST180" s="305"/>
      <c r="GSU180" s="306"/>
      <c r="GSV180" s="135"/>
      <c r="GSW180" s="135"/>
      <c r="GSX180" s="307"/>
      <c r="GSY180" s="135"/>
      <c r="GSZ180" s="135"/>
      <c r="GTA180" s="135"/>
      <c r="GTB180" s="304"/>
      <c r="GTC180" s="305"/>
      <c r="GTD180" s="306"/>
      <c r="GTE180" s="135"/>
      <c r="GTF180" s="135"/>
      <c r="GTG180" s="307"/>
      <c r="GTH180" s="135"/>
      <c r="GTI180" s="135"/>
      <c r="GTJ180" s="135"/>
      <c r="GTK180" s="304"/>
      <c r="GTL180" s="305"/>
      <c r="GTM180" s="306"/>
      <c r="GTN180" s="135"/>
      <c r="GTO180" s="135"/>
      <c r="GTP180" s="307"/>
      <c r="GTQ180" s="135"/>
      <c r="GTR180" s="135"/>
      <c r="GTS180" s="135"/>
      <c r="GTT180" s="304"/>
      <c r="GTU180" s="305"/>
      <c r="GTV180" s="306"/>
      <c r="GTW180" s="135"/>
      <c r="GTX180" s="135"/>
      <c r="GTY180" s="307"/>
      <c r="GTZ180" s="135"/>
      <c r="GUA180" s="135"/>
      <c r="GUB180" s="135"/>
      <c r="GUC180" s="304"/>
      <c r="GUD180" s="305"/>
      <c r="GUE180" s="306"/>
      <c r="GUF180" s="135"/>
      <c r="GUG180" s="135"/>
      <c r="GUH180" s="307"/>
      <c r="GUI180" s="135"/>
      <c r="GUJ180" s="135"/>
      <c r="GUK180" s="135"/>
      <c r="GUL180" s="304"/>
      <c r="GUM180" s="305"/>
      <c r="GUN180" s="306"/>
      <c r="GUO180" s="135"/>
      <c r="GUP180" s="135"/>
      <c r="GUQ180" s="307"/>
      <c r="GUR180" s="135"/>
      <c r="GUS180" s="135"/>
      <c r="GUT180" s="135"/>
      <c r="GUU180" s="304"/>
      <c r="GUV180" s="305"/>
      <c r="GUW180" s="306"/>
      <c r="GUX180" s="135"/>
      <c r="GUY180" s="135"/>
      <c r="GUZ180" s="307"/>
      <c r="GVA180" s="135"/>
      <c r="GVB180" s="135"/>
      <c r="GVC180" s="135"/>
      <c r="GVD180" s="304"/>
      <c r="GVE180" s="305"/>
      <c r="GVF180" s="306"/>
      <c r="GVG180" s="135"/>
      <c r="GVH180" s="135"/>
      <c r="GVI180" s="307"/>
      <c r="GVJ180" s="135"/>
      <c r="GVK180" s="135"/>
      <c r="GVL180" s="135"/>
      <c r="GVM180" s="304"/>
      <c r="GVN180" s="305"/>
      <c r="GVO180" s="306"/>
      <c r="GVP180" s="135"/>
      <c r="GVQ180" s="135"/>
      <c r="GVR180" s="307"/>
      <c r="GVS180" s="135"/>
      <c r="GVT180" s="135"/>
      <c r="GVU180" s="135"/>
      <c r="GVV180" s="304"/>
      <c r="GVW180" s="305"/>
      <c r="GVX180" s="306"/>
      <c r="GVY180" s="135"/>
      <c r="GVZ180" s="135"/>
      <c r="GWA180" s="307"/>
      <c r="GWB180" s="135"/>
      <c r="GWC180" s="135"/>
      <c r="GWD180" s="135"/>
      <c r="GWE180" s="304"/>
      <c r="GWF180" s="305"/>
      <c r="GWG180" s="306"/>
      <c r="GWH180" s="135"/>
      <c r="GWI180" s="313"/>
      <c r="GWJ180" s="314"/>
      <c r="GWK180" s="135"/>
      <c r="GWL180" s="135"/>
      <c r="GWM180" s="135"/>
      <c r="GWN180" s="304"/>
      <c r="GWO180" s="305"/>
      <c r="GWP180" s="306"/>
      <c r="GWQ180" s="135"/>
      <c r="GWR180" s="313"/>
      <c r="GWS180" s="130"/>
      <c r="GWW180" s="123"/>
      <c r="GWX180" s="126"/>
      <c r="GWY180" s="132"/>
      <c r="GXB180" s="130"/>
      <c r="GXE180" s="309"/>
      <c r="GXF180" s="304"/>
      <c r="GXG180" s="305"/>
      <c r="GXH180" s="306"/>
      <c r="GXI180" s="135"/>
      <c r="GXJ180" s="135"/>
      <c r="GXK180" s="307"/>
      <c r="GXL180" s="135"/>
      <c r="GXM180" s="135"/>
      <c r="GXN180" s="135"/>
      <c r="GXO180" s="304"/>
      <c r="GXP180" s="305"/>
      <c r="GXQ180" s="306"/>
      <c r="GXR180" s="135"/>
      <c r="GXS180" s="135"/>
      <c r="GXT180" s="307"/>
      <c r="GXU180" s="135"/>
      <c r="GXV180" s="135"/>
      <c r="GXW180" s="135"/>
      <c r="GXX180" s="304"/>
      <c r="GXY180" s="305"/>
      <c r="GXZ180" s="306"/>
      <c r="GYA180" s="135"/>
      <c r="GYB180" s="135"/>
      <c r="GYC180" s="307"/>
      <c r="GYD180" s="135"/>
      <c r="GYE180" s="135"/>
      <c r="GYF180" s="135"/>
      <c r="GYG180" s="304"/>
      <c r="GYH180" s="305"/>
      <c r="GYI180" s="306"/>
      <c r="GYJ180" s="135"/>
      <c r="GYK180" s="135"/>
      <c r="GYL180" s="307"/>
      <c r="GYM180" s="135"/>
      <c r="GYN180" s="135"/>
      <c r="GYO180" s="135"/>
      <c r="GYP180" s="304"/>
      <c r="GYQ180" s="305"/>
      <c r="GYR180" s="306"/>
      <c r="GYS180" s="135"/>
      <c r="GYT180" s="135"/>
      <c r="GYU180" s="307"/>
      <c r="GYV180" s="135"/>
      <c r="GYW180" s="135"/>
      <c r="GYX180" s="135"/>
      <c r="GYY180" s="304"/>
      <c r="GYZ180" s="305"/>
      <c r="GZA180" s="306"/>
      <c r="GZB180" s="135"/>
      <c r="GZC180" s="135"/>
      <c r="GZD180" s="307"/>
      <c r="GZE180" s="135"/>
      <c r="GZF180" s="135"/>
      <c r="GZG180" s="135"/>
      <c r="GZH180" s="304"/>
      <c r="GZI180" s="305"/>
      <c r="GZJ180" s="306"/>
      <c r="GZK180" s="135"/>
      <c r="GZL180" s="135"/>
      <c r="GZM180" s="307"/>
      <c r="GZN180" s="135"/>
      <c r="GZO180" s="135"/>
      <c r="GZP180" s="135"/>
      <c r="GZQ180" s="304"/>
      <c r="GZR180" s="305"/>
      <c r="GZS180" s="306"/>
      <c r="GZT180" s="135"/>
      <c r="GZU180" s="135"/>
      <c r="GZV180" s="307"/>
      <c r="GZW180" s="135"/>
      <c r="GZX180" s="135"/>
      <c r="GZY180" s="135"/>
      <c r="GZZ180" s="304"/>
      <c r="HAA180" s="305"/>
      <c r="HAB180" s="306"/>
      <c r="HAC180" s="135"/>
      <c r="HAD180" s="135"/>
      <c r="HAE180" s="307"/>
      <c r="HAF180" s="135"/>
      <c r="HAG180" s="135"/>
      <c r="HAH180" s="135"/>
      <c r="HAI180" s="304"/>
      <c r="HAJ180" s="305"/>
      <c r="HAK180" s="306"/>
      <c r="HAL180" s="135"/>
      <c r="HAM180" s="135"/>
      <c r="HAN180" s="307"/>
      <c r="HAO180" s="135"/>
      <c r="HAP180" s="135"/>
      <c r="HAQ180" s="135"/>
      <c r="HAR180" s="304"/>
      <c r="HAS180" s="305"/>
      <c r="HAT180" s="306"/>
      <c r="HAU180" s="135"/>
      <c r="HAV180" s="135"/>
      <c r="HAW180" s="307"/>
      <c r="HAX180" s="135"/>
      <c r="HAY180" s="135"/>
      <c r="HAZ180" s="135"/>
      <c r="HBA180" s="304"/>
      <c r="HBB180" s="305"/>
      <c r="HBC180" s="306"/>
      <c r="HBD180" s="135"/>
      <c r="HBE180" s="135"/>
      <c r="HBF180" s="307"/>
      <c r="HBG180" s="135"/>
      <c r="HBH180" s="135"/>
      <c r="HBI180" s="135"/>
      <c r="HBJ180" s="304"/>
      <c r="HBK180" s="305"/>
      <c r="HBL180" s="306"/>
      <c r="HBM180" s="135"/>
      <c r="HBN180" s="135"/>
      <c r="HBO180" s="307"/>
      <c r="HBP180" s="135"/>
      <c r="HBQ180" s="135"/>
      <c r="HBR180" s="135"/>
      <c r="HBS180" s="304"/>
      <c r="HBT180" s="305"/>
      <c r="HBU180" s="306"/>
      <c r="HBV180" s="135"/>
      <c r="HBW180" s="135"/>
      <c r="HBX180" s="307"/>
      <c r="HBY180" s="135"/>
      <c r="HBZ180" s="135"/>
      <c r="HCA180" s="135"/>
      <c r="HCB180" s="304"/>
      <c r="HCC180" s="305"/>
      <c r="HCD180" s="306"/>
      <c r="HCE180" s="135"/>
      <c r="HCF180" s="135"/>
      <c r="HCG180" s="307"/>
      <c r="HCH180" s="135"/>
      <c r="HCI180" s="135"/>
      <c r="HCJ180" s="135"/>
      <c r="HCK180" s="304"/>
      <c r="HCL180" s="305"/>
      <c r="HCM180" s="306"/>
      <c r="HCN180" s="135"/>
      <c r="HCO180" s="135"/>
      <c r="HCP180" s="307"/>
      <c r="HCQ180" s="135"/>
      <c r="HCR180" s="135"/>
      <c r="HCS180" s="135"/>
      <c r="HCT180" s="304"/>
      <c r="HCU180" s="305"/>
      <c r="HCV180" s="306"/>
      <c r="HCW180" s="135"/>
      <c r="HCX180" s="135"/>
      <c r="HCY180" s="307"/>
      <c r="HCZ180" s="135"/>
      <c r="HDA180" s="135"/>
      <c r="HDB180" s="135"/>
      <c r="HDC180" s="304"/>
      <c r="HDD180" s="305"/>
      <c r="HDE180" s="306"/>
      <c r="HDF180" s="135"/>
      <c r="HDG180" s="135"/>
      <c r="HDH180" s="307"/>
      <c r="HDI180" s="135"/>
      <c r="HDJ180" s="135"/>
      <c r="HDK180" s="135"/>
      <c r="HDL180" s="304"/>
      <c r="HDM180" s="305"/>
      <c r="HDN180" s="306"/>
      <c r="HDO180" s="135"/>
      <c r="HDP180" s="135"/>
      <c r="HDQ180" s="307"/>
      <c r="HDR180" s="135"/>
      <c r="HDS180" s="135"/>
      <c r="HDT180" s="135"/>
      <c r="HDU180" s="304"/>
      <c r="HDV180" s="305"/>
      <c r="HDW180" s="306"/>
      <c r="HDX180" s="135"/>
      <c r="HDY180" s="135"/>
      <c r="HDZ180" s="307"/>
      <c r="HEA180" s="135"/>
      <c r="HEB180" s="135"/>
      <c r="HEC180" s="135"/>
      <c r="HED180" s="304"/>
      <c r="HEE180" s="305"/>
      <c r="HEF180" s="306"/>
      <c r="HEG180" s="135"/>
      <c r="HEH180" s="135"/>
      <c r="HEI180" s="307"/>
      <c r="HEJ180" s="135"/>
      <c r="HEK180" s="135"/>
      <c r="HEL180" s="135"/>
      <c r="HEM180" s="304"/>
      <c r="HEN180" s="305"/>
      <c r="HEO180" s="306"/>
      <c r="HEP180" s="135"/>
      <c r="HEQ180" s="135"/>
      <c r="HER180" s="307"/>
      <c r="HES180" s="135"/>
      <c r="HET180" s="135"/>
      <c r="HEU180" s="135"/>
      <c r="HEV180" s="304"/>
      <c r="HEW180" s="305"/>
      <c r="HEX180" s="306"/>
      <c r="HEY180" s="135"/>
      <c r="HEZ180" s="135"/>
      <c r="HFA180" s="307"/>
      <c r="HFB180" s="135"/>
      <c r="HFC180" s="135"/>
      <c r="HFD180" s="135"/>
      <c r="HFE180" s="304"/>
      <c r="HFF180" s="305"/>
      <c r="HFG180" s="306"/>
      <c r="HFH180" s="135"/>
      <c r="HFI180" s="135"/>
      <c r="HFJ180" s="307"/>
      <c r="HFK180" s="135"/>
      <c r="HFL180" s="135"/>
      <c r="HFM180" s="135"/>
      <c r="HFN180" s="304"/>
      <c r="HFO180" s="305"/>
      <c r="HFP180" s="306"/>
      <c r="HFQ180" s="135"/>
      <c r="HFR180" s="135"/>
      <c r="HFS180" s="307"/>
      <c r="HFT180" s="135"/>
      <c r="HFU180" s="135"/>
      <c r="HFV180" s="135"/>
      <c r="HFW180" s="304"/>
      <c r="HFX180" s="305"/>
      <c r="HFY180" s="306"/>
      <c r="HFZ180" s="135"/>
      <c r="HGA180" s="135"/>
      <c r="HGB180" s="307"/>
      <c r="HGC180" s="135"/>
      <c r="HGD180" s="135"/>
      <c r="HGE180" s="313"/>
      <c r="HGF180" s="310"/>
      <c r="HGG180" s="305"/>
      <c r="HGH180" s="306"/>
      <c r="HGI180" s="135"/>
      <c r="HGJ180" s="135"/>
      <c r="HGK180" s="307"/>
      <c r="HGL180" s="135"/>
      <c r="HGM180" s="135"/>
      <c r="HGN180" s="313"/>
      <c r="HGO180" s="123"/>
      <c r="HGP180" s="126"/>
      <c r="HGQ180" s="132"/>
      <c r="HGT180" s="130"/>
      <c r="HGX180" s="123"/>
      <c r="HGY180" s="126"/>
      <c r="HGZ180" s="132"/>
      <c r="HHA180" s="309"/>
      <c r="HHB180" s="135"/>
      <c r="HHC180" s="307"/>
      <c r="HHD180" s="135"/>
      <c r="HHE180" s="135"/>
      <c r="HHF180" s="135"/>
      <c r="HHG180" s="304"/>
      <c r="HHH180" s="305"/>
      <c r="HHI180" s="306"/>
      <c r="HHJ180" s="135"/>
      <c r="HHK180" s="135"/>
      <c r="HHL180" s="307"/>
      <c r="HHM180" s="135"/>
      <c r="HHN180" s="135"/>
      <c r="HHO180" s="135"/>
      <c r="HHP180" s="304"/>
      <c r="HHQ180" s="305"/>
      <c r="HHR180" s="306"/>
      <c r="HHS180" s="135"/>
      <c r="HHT180" s="135"/>
      <c r="HHU180" s="307"/>
      <c r="HHV180" s="135"/>
      <c r="HHW180" s="135"/>
      <c r="HHX180" s="135"/>
      <c r="HHY180" s="304"/>
      <c r="HHZ180" s="305"/>
      <c r="HIA180" s="306"/>
      <c r="HIB180" s="135"/>
      <c r="HIC180" s="135"/>
      <c r="HID180" s="307"/>
      <c r="HIE180" s="135"/>
      <c r="HIF180" s="135"/>
      <c r="HIG180" s="135"/>
      <c r="HIH180" s="304"/>
      <c r="HII180" s="305"/>
      <c r="HIJ180" s="306"/>
      <c r="HIK180" s="135"/>
      <c r="HIL180" s="135"/>
      <c r="HIM180" s="307"/>
      <c r="HIN180" s="135"/>
      <c r="HIO180" s="135"/>
      <c r="HIP180" s="135"/>
      <c r="HIQ180" s="304"/>
      <c r="HIR180" s="305"/>
      <c r="HIS180" s="306"/>
      <c r="HIT180" s="135"/>
      <c r="HIU180" s="135"/>
      <c r="HIV180" s="307"/>
      <c r="HIW180" s="135"/>
      <c r="HIX180" s="135"/>
      <c r="HIY180" s="135"/>
      <c r="HIZ180" s="304"/>
      <c r="HJA180" s="305"/>
      <c r="HJB180" s="306"/>
      <c r="HJC180" s="135"/>
      <c r="HJD180" s="135"/>
      <c r="HJE180" s="307"/>
      <c r="HJF180" s="135"/>
      <c r="HJG180" s="135"/>
      <c r="HJH180" s="135"/>
      <c r="HJI180" s="304"/>
      <c r="HJJ180" s="305"/>
      <c r="HJK180" s="306"/>
      <c r="HJL180" s="135"/>
      <c r="HJM180" s="135"/>
      <c r="HJN180" s="307"/>
      <c r="HJO180" s="135"/>
      <c r="HJP180" s="135"/>
      <c r="HJQ180" s="135"/>
      <c r="HJR180" s="304"/>
      <c r="HJS180" s="305"/>
      <c r="HJT180" s="306"/>
      <c r="HJU180" s="135"/>
      <c r="HJV180" s="135"/>
      <c r="HJW180" s="307"/>
      <c r="HJX180" s="135"/>
      <c r="HJY180" s="135"/>
      <c r="HJZ180" s="135"/>
      <c r="HKA180" s="304"/>
      <c r="HKB180" s="305"/>
      <c r="HKC180" s="306"/>
      <c r="HKD180" s="135"/>
      <c r="HKE180" s="135"/>
      <c r="HKF180" s="307"/>
      <c r="HKG180" s="135"/>
      <c r="HKH180" s="135"/>
      <c r="HKI180" s="135"/>
      <c r="HKJ180" s="304"/>
      <c r="HKK180" s="305"/>
      <c r="HKL180" s="306"/>
      <c r="HKM180" s="135"/>
      <c r="HKN180" s="135"/>
      <c r="HKO180" s="307"/>
      <c r="HKP180" s="135"/>
      <c r="HKQ180" s="135"/>
      <c r="HKR180" s="135"/>
      <c r="HKS180" s="304"/>
      <c r="HKT180" s="305"/>
      <c r="HKU180" s="306"/>
      <c r="HKV180" s="135"/>
      <c r="HKW180" s="135"/>
      <c r="HKX180" s="307"/>
      <c r="HKY180" s="135"/>
      <c r="HKZ180" s="135"/>
      <c r="HLA180" s="135"/>
      <c r="HLB180" s="304"/>
      <c r="HLC180" s="305"/>
      <c r="HLD180" s="306"/>
      <c r="HLE180" s="135"/>
      <c r="HLF180" s="135"/>
      <c r="HLG180" s="307"/>
      <c r="HLH180" s="135"/>
      <c r="HLI180" s="135"/>
      <c r="HLJ180" s="135"/>
      <c r="HLK180" s="304"/>
      <c r="HLL180" s="305"/>
      <c r="HLM180" s="306"/>
      <c r="HLN180" s="135"/>
      <c r="HLO180" s="135"/>
      <c r="HLP180" s="307"/>
      <c r="HLQ180" s="135"/>
      <c r="HLR180" s="135"/>
      <c r="HLS180" s="135"/>
      <c r="HLT180" s="304"/>
      <c r="HLU180" s="305"/>
      <c r="HLV180" s="306"/>
      <c r="HLW180" s="135"/>
      <c r="HLX180" s="135"/>
      <c r="HLY180" s="307"/>
      <c r="HLZ180" s="135"/>
      <c r="HMA180" s="135"/>
      <c r="HMB180" s="135"/>
      <c r="HMC180" s="304"/>
      <c r="HMD180" s="305"/>
      <c r="HME180" s="306"/>
      <c r="HMF180" s="135"/>
      <c r="HMG180" s="135"/>
      <c r="HMH180" s="307"/>
      <c r="HMI180" s="135"/>
      <c r="HMJ180" s="135"/>
      <c r="HMK180" s="135"/>
      <c r="HML180" s="304"/>
      <c r="HMM180" s="305"/>
      <c r="HMN180" s="306"/>
      <c r="HMO180" s="135"/>
      <c r="HMP180" s="135"/>
      <c r="HMQ180" s="307"/>
      <c r="HMR180" s="135"/>
      <c r="HMS180" s="135"/>
      <c r="HMT180" s="135"/>
      <c r="HMU180" s="304"/>
      <c r="HMV180" s="305"/>
      <c r="HMW180" s="306"/>
      <c r="HMX180" s="135"/>
      <c r="HMY180" s="135"/>
      <c r="HMZ180" s="307"/>
      <c r="HNA180" s="135"/>
      <c r="HNB180" s="135"/>
      <c r="HNC180" s="135"/>
      <c r="HND180" s="304"/>
      <c r="HNE180" s="305"/>
      <c r="HNF180" s="306"/>
      <c r="HNG180" s="135"/>
      <c r="HNH180" s="135"/>
      <c r="HNI180" s="307"/>
      <c r="HNJ180" s="135"/>
      <c r="HNK180" s="135"/>
      <c r="HNL180" s="135"/>
      <c r="HNM180" s="304"/>
      <c r="HNN180" s="305"/>
      <c r="HNO180" s="306"/>
      <c r="HNP180" s="135"/>
      <c r="HNQ180" s="135"/>
      <c r="HNR180" s="307"/>
      <c r="HNS180" s="135"/>
      <c r="HNT180" s="135"/>
      <c r="HNU180" s="135"/>
      <c r="HNV180" s="304"/>
      <c r="HNW180" s="305"/>
      <c r="HNX180" s="306"/>
      <c r="HNY180" s="135"/>
      <c r="HNZ180" s="135"/>
      <c r="HOA180" s="307"/>
      <c r="HOB180" s="135"/>
      <c r="HOC180" s="135"/>
      <c r="HOD180" s="135"/>
      <c r="HOE180" s="304"/>
      <c r="HOF180" s="305"/>
      <c r="HOG180" s="306"/>
      <c r="HOH180" s="135"/>
      <c r="HOI180" s="135"/>
      <c r="HOJ180" s="307"/>
      <c r="HOK180" s="135"/>
      <c r="HOL180" s="135"/>
      <c r="HOM180" s="135"/>
      <c r="HON180" s="304"/>
      <c r="HOO180" s="305"/>
      <c r="HOP180" s="306"/>
      <c r="HOQ180" s="135"/>
      <c r="HOR180" s="135"/>
      <c r="HOS180" s="307"/>
      <c r="HOT180" s="135"/>
      <c r="HOU180" s="135"/>
      <c r="HOV180" s="135"/>
      <c r="HOW180" s="304"/>
      <c r="HOX180" s="305"/>
      <c r="HOY180" s="306"/>
      <c r="HOZ180" s="135"/>
      <c r="HPA180" s="135"/>
      <c r="HPB180" s="307"/>
      <c r="HPC180" s="135"/>
      <c r="HPD180" s="135"/>
      <c r="HPE180" s="135"/>
      <c r="HPF180" s="304"/>
      <c r="HPG180" s="305"/>
      <c r="HPH180" s="306"/>
      <c r="HPI180" s="135"/>
      <c r="HPJ180" s="135"/>
      <c r="HPK180" s="307"/>
      <c r="HPL180" s="135"/>
      <c r="HPM180" s="135"/>
      <c r="HPN180" s="135"/>
      <c r="HPO180" s="304"/>
      <c r="HPP180" s="305"/>
      <c r="HPQ180" s="306"/>
      <c r="HPR180" s="135"/>
      <c r="HPS180" s="135"/>
      <c r="HPT180" s="307"/>
      <c r="HPU180" s="135"/>
      <c r="HPV180" s="135"/>
      <c r="HPW180" s="135"/>
      <c r="HPX180" s="304"/>
      <c r="HPY180" s="305"/>
      <c r="HPZ180" s="306"/>
      <c r="HQA180" s="313"/>
      <c r="HQB180" s="309"/>
      <c r="HQC180" s="307"/>
      <c r="HQD180" s="135"/>
      <c r="HQE180" s="135"/>
      <c r="HQF180" s="135"/>
      <c r="HQG180" s="304"/>
      <c r="HQH180" s="305"/>
      <c r="HQI180" s="306"/>
      <c r="HQJ180" s="313"/>
      <c r="HQL180" s="130"/>
      <c r="HQP180" s="123"/>
      <c r="HQQ180" s="126"/>
      <c r="HQR180" s="132"/>
      <c r="HQU180" s="130"/>
      <c r="HQW180" s="309"/>
      <c r="HQX180" s="135"/>
      <c r="HQY180" s="304"/>
      <c r="HQZ180" s="305"/>
      <c r="HRA180" s="306"/>
      <c r="HRB180" s="135"/>
      <c r="HRC180" s="135"/>
      <c r="HRD180" s="307"/>
      <c r="HRE180" s="135"/>
      <c r="HRF180" s="135"/>
      <c r="HRG180" s="135"/>
      <c r="HRH180" s="304"/>
      <c r="HRI180" s="305"/>
      <c r="HRJ180" s="306"/>
      <c r="HRK180" s="135"/>
      <c r="HRL180" s="135"/>
      <c r="HRM180" s="307"/>
      <c r="HRN180" s="135"/>
      <c r="HRO180" s="135"/>
      <c r="HRP180" s="135"/>
      <c r="HRQ180" s="304"/>
      <c r="HRR180" s="305"/>
      <c r="HRS180" s="306"/>
      <c r="HRT180" s="135"/>
      <c r="HRU180" s="135"/>
      <c r="HRV180" s="307"/>
      <c r="HRW180" s="135"/>
      <c r="HRX180" s="135"/>
      <c r="HRY180" s="135"/>
      <c r="HRZ180" s="304"/>
      <c r="HSA180" s="305"/>
      <c r="HSB180" s="306"/>
      <c r="HSC180" s="135"/>
      <c r="HSD180" s="135"/>
      <c r="HSE180" s="307"/>
      <c r="HSF180" s="135"/>
      <c r="HSG180" s="135"/>
      <c r="HSH180" s="135"/>
      <c r="HSI180" s="304"/>
      <c r="HSJ180" s="305"/>
      <c r="HSK180" s="306"/>
      <c r="HSL180" s="135"/>
      <c r="HSM180" s="135"/>
      <c r="HSN180" s="307"/>
      <c r="HSO180" s="135"/>
      <c r="HSP180" s="135"/>
      <c r="HSQ180" s="135"/>
      <c r="HSR180" s="304"/>
      <c r="HSS180" s="305"/>
      <c r="HST180" s="306"/>
      <c r="HSU180" s="135"/>
      <c r="HSV180" s="135"/>
      <c r="HSW180" s="307"/>
      <c r="HSX180" s="135"/>
      <c r="HSY180" s="135"/>
      <c r="HSZ180" s="135"/>
      <c r="HTA180" s="304"/>
      <c r="HTB180" s="305"/>
      <c r="HTC180" s="306"/>
      <c r="HTD180" s="135"/>
      <c r="HTE180" s="135"/>
      <c r="HTF180" s="307"/>
      <c r="HTG180" s="135"/>
      <c r="HTH180" s="135"/>
      <c r="HTI180" s="135"/>
      <c r="HTJ180" s="304"/>
      <c r="HTK180" s="305"/>
      <c r="HTL180" s="306"/>
      <c r="HTM180" s="135"/>
      <c r="HTN180" s="135"/>
      <c r="HTO180" s="307"/>
      <c r="HTP180" s="135"/>
      <c r="HTQ180" s="135"/>
      <c r="HTR180" s="135"/>
      <c r="HTS180" s="304"/>
      <c r="HTT180" s="305"/>
      <c r="HTU180" s="306"/>
      <c r="HTV180" s="135"/>
      <c r="HTW180" s="135"/>
      <c r="HTX180" s="307"/>
      <c r="HTY180" s="135"/>
      <c r="HTZ180" s="135"/>
      <c r="HUA180" s="135"/>
      <c r="HUB180" s="304"/>
      <c r="HUC180" s="305"/>
      <c r="HUD180" s="306"/>
      <c r="HUE180" s="135"/>
      <c r="HUF180" s="135"/>
      <c r="HUG180" s="307"/>
      <c r="HUH180" s="135"/>
      <c r="HUI180" s="135"/>
      <c r="HUJ180" s="135"/>
      <c r="HUK180" s="304"/>
      <c r="HUL180" s="305"/>
      <c r="HUM180" s="306"/>
      <c r="HUN180" s="135"/>
      <c r="HUO180" s="135"/>
      <c r="HUP180" s="307"/>
      <c r="HUQ180" s="135"/>
      <c r="HUR180" s="135"/>
      <c r="HUS180" s="135"/>
      <c r="HUT180" s="304"/>
      <c r="HUU180" s="305"/>
      <c r="HUV180" s="306"/>
      <c r="HUW180" s="135"/>
      <c r="HUX180" s="135"/>
      <c r="HUY180" s="307"/>
      <c r="HUZ180" s="135"/>
      <c r="HVA180" s="135"/>
      <c r="HVB180" s="135"/>
      <c r="HVC180" s="304"/>
      <c r="HVD180" s="305"/>
      <c r="HVE180" s="306"/>
      <c r="HVF180" s="135"/>
      <c r="HVG180" s="135"/>
      <c r="HVH180" s="307"/>
      <c r="HVI180" s="135"/>
      <c r="HVJ180" s="135"/>
      <c r="HVK180" s="135"/>
      <c r="HVL180" s="304"/>
      <c r="HVM180" s="305"/>
      <c r="HVN180" s="306"/>
      <c r="HVO180" s="135"/>
      <c r="HVP180" s="135"/>
      <c r="HVQ180" s="307"/>
      <c r="HVR180" s="135"/>
      <c r="HVS180" s="135"/>
      <c r="HVT180" s="135"/>
      <c r="HVU180" s="304"/>
      <c r="HVV180" s="305"/>
      <c r="HVW180" s="306"/>
      <c r="HVX180" s="135"/>
      <c r="HVY180" s="135"/>
      <c r="HVZ180" s="307"/>
      <c r="HWA180" s="135"/>
      <c r="HWB180" s="135"/>
      <c r="HWC180" s="135"/>
      <c r="HWD180" s="304"/>
      <c r="HWE180" s="305"/>
      <c r="HWF180" s="306"/>
      <c r="HWG180" s="135"/>
      <c r="HWH180" s="135"/>
      <c r="HWI180" s="307"/>
      <c r="HWJ180" s="135"/>
      <c r="HWK180" s="135"/>
      <c r="HWL180" s="135"/>
      <c r="HWM180" s="304"/>
      <c r="HWN180" s="305"/>
      <c r="HWO180" s="306"/>
      <c r="HWP180" s="135"/>
      <c r="HWQ180" s="135"/>
      <c r="HWR180" s="307"/>
      <c r="HWS180" s="135"/>
      <c r="HWT180" s="135"/>
      <c r="HWU180" s="135"/>
      <c r="HWV180" s="304"/>
      <c r="HWW180" s="305"/>
      <c r="HWX180" s="306"/>
      <c r="HWY180" s="135"/>
      <c r="HWZ180" s="135"/>
      <c r="HXA180" s="307"/>
      <c r="HXB180" s="135"/>
      <c r="HXC180" s="135"/>
      <c r="HXD180" s="135"/>
      <c r="HXE180" s="304"/>
      <c r="HXF180" s="305"/>
      <c r="HXG180" s="306"/>
      <c r="HXH180" s="135"/>
      <c r="HXI180" s="135"/>
      <c r="HXJ180" s="307"/>
      <c r="HXK180" s="135"/>
      <c r="HXL180" s="135"/>
      <c r="HXM180" s="135"/>
      <c r="HXN180" s="304"/>
      <c r="HXO180" s="305"/>
      <c r="HXP180" s="306"/>
      <c r="HXQ180" s="135"/>
      <c r="HXR180" s="135"/>
      <c r="HXS180" s="307"/>
      <c r="HXT180" s="135"/>
      <c r="HXU180" s="135"/>
      <c r="HXV180" s="135"/>
      <c r="HXW180" s="304"/>
      <c r="HXX180" s="305"/>
      <c r="HXY180" s="306"/>
      <c r="HXZ180" s="135"/>
      <c r="HYA180" s="135"/>
      <c r="HYB180" s="307"/>
      <c r="HYC180" s="135"/>
      <c r="HYD180" s="135"/>
      <c r="HYE180" s="135"/>
      <c r="HYF180" s="304"/>
      <c r="HYG180" s="305"/>
      <c r="HYH180" s="306"/>
      <c r="HYI180" s="135"/>
      <c r="HYJ180" s="135"/>
      <c r="HYK180" s="307"/>
      <c r="HYL180" s="135"/>
      <c r="HYM180" s="135"/>
      <c r="HYN180" s="135"/>
      <c r="HYO180" s="304"/>
      <c r="HYP180" s="305"/>
      <c r="HYQ180" s="306"/>
      <c r="HYR180" s="135"/>
      <c r="HYS180" s="135"/>
      <c r="HYT180" s="307"/>
      <c r="HYU180" s="135"/>
      <c r="HYV180" s="135"/>
      <c r="HYW180" s="135"/>
      <c r="HYX180" s="304"/>
      <c r="HYY180" s="305"/>
      <c r="HYZ180" s="306"/>
      <c r="HZA180" s="135"/>
      <c r="HZB180" s="135"/>
      <c r="HZC180" s="307"/>
      <c r="HZD180" s="135"/>
      <c r="HZE180" s="135"/>
      <c r="HZF180" s="135"/>
      <c r="HZG180" s="304"/>
      <c r="HZH180" s="305"/>
      <c r="HZI180" s="306"/>
      <c r="HZJ180" s="135"/>
      <c r="HZK180" s="135"/>
      <c r="HZL180" s="307"/>
      <c r="HZM180" s="135"/>
      <c r="HZN180" s="135"/>
      <c r="HZO180" s="135"/>
      <c r="HZP180" s="304"/>
      <c r="HZQ180" s="305"/>
      <c r="HZR180" s="306"/>
      <c r="HZS180" s="135"/>
      <c r="HZT180" s="135"/>
      <c r="HZU180" s="307"/>
      <c r="HZV180" s="135"/>
      <c r="HZW180" s="313"/>
      <c r="HZX180" s="309"/>
      <c r="HZY180" s="304"/>
      <c r="HZZ180" s="305"/>
      <c r="IAA180" s="306"/>
      <c r="IAB180" s="135"/>
      <c r="IAC180" s="135"/>
      <c r="IAD180" s="307"/>
      <c r="IAE180" s="135"/>
      <c r="IAF180" s="313"/>
      <c r="IAH180" s="123"/>
      <c r="IAI180" s="126"/>
      <c r="IAJ180" s="132"/>
      <c r="IAM180" s="130"/>
      <c r="IAQ180" s="123"/>
      <c r="IAR180" s="126"/>
      <c r="IAS180" s="315"/>
      <c r="IAT180" s="135"/>
      <c r="IAU180" s="135"/>
      <c r="IAV180" s="307"/>
      <c r="IAW180" s="135"/>
      <c r="IAX180" s="135"/>
      <c r="IAY180" s="135"/>
      <c r="IAZ180" s="304"/>
      <c r="IBA180" s="305"/>
      <c r="IBB180" s="306"/>
      <c r="IBC180" s="135"/>
      <c r="IBD180" s="135"/>
      <c r="IBE180" s="307"/>
      <c r="IBF180" s="135"/>
      <c r="IBG180" s="135"/>
      <c r="IBH180" s="135"/>
      <c r="IBI180" s="304"/>
      <c r="IBJ180" s="305"/>
      <c r="IBK180" s="306"/>
      <c r="IBL180" s="135"/>
      <c r="IBM180" s="135"/>
      <c r="IBN180" s="307"/>
      <c r="IBO180" s="135"/>
      <c r="IBP180" s="135"/>
      <c r="IBQ180" s="135"/>
      <c r="IBR180" s="304"/>
      <c r="IBS180" s="305"/>
      <c r="IBT180" s="306"/>
      <c r="IBU180" s="135"/>
      <c r="IBV180" s="135"/>
      <c r="IBW180" s="307"/>
      <c r="IBX180" s="135"/>
      <c r="IBY180" s="135"/>
      <c r="IBZ180" s="135"/>
      <c r="ICA180" s="304"/>
      <c r="ICB180" s="305"/>
      <c r="ICC180" s="306"/>
      <c r="ICD180" s="135"/>
      <c r="ICE180" s="135"/>
      <c r="ICF180" s="307"/>
      <c r="ICG180" s="135"/>
      <c r="ICH180" s="135"/>
      <c r="ICI180" s="135"/>
      <c r="ICJ180" s="304"/>
      <c r="ICK180" s="305"/>
      <c r="ICL180" s="306"/>
      <c r="ICM180" s="135"/>
      <c r="ICN180" s="135"/>
      <c r="ICO180" s="307"/>
      <c r="ICP180" s="135"/>
      <c r="ICQ180" s="135"/>
      <c r="ICR180" s="135"/>
      <c r="ICS180" s="304"/>
      <c r="ICT180" s="305"/>
      <c r="ICU180" s="306"/>
      <c r="ICV180" s="135"/>
      <c r="ICW180" s="135"/>
      <c r="ICX180" s="307"/>
      <c r="ICY180" s="135"/>
      <c r="ICZ180" s="135"/>
      <c r="IDA180" s="135"/>
      <c r="IDB180" s="304"/>
      <c r="IDC180" s="305"/>
      <c r="IDD180" s="306"/>
      <c r="IDE180" s="135"/>
      <c r="IDF180" s="135"/>
      <c r="IDG180" s="307"/>
      <c r="IDH180" s="135"/>
      <c r="IDI180" s="135"/>
      <c r="IDJ180" s="135"/>
      <c r="IDK180" s="304"/>
      <c r="IDL180" s="305"/>
      <c r="IDM180" s="306"/>
      <c r="IDN180" s="135"/>
      <c r="IDO180" s="135"/>
      <c r="IDP180" s="307"/>
      <c r="IDQ180" s="135"/>
      <c r="IDR180" s="135"/>
      <c r="IDS180" s="135"/>
      <c r="IDT180" s="304"/>
      <c r="IDU180" s="305"/>
      <c r="IDV180" s="306"/>
      <c r="IDW180" s="135"/>
      <c r="IDX180" s="135"/>
      <c r="IDY180" s="307"/>
      <c r="IDZ180" s="135"/>
      <c r="IEA180" s="135"/>
      <c r="IEB180" s="135"/>
      <c r="IEC180" s="304"/>
      <c r="IED180" s="305"/>
      <c r="IEE180" s="306"/>
      <c r="IEF180" s="135"/>
      <c r="IEG180" s="135"/>
      <c r="IEH180" s="307"/>
      <c r="IEI180" s="135"/>
      <c r="IEJ180" s="135"/>
      <c r="IEK180" s="135"/>
      <c r="IEL180" s="304"/>
      <c r="IEM180" s="305"/>
      <c r="IEN180" s="306"/>
      <c r="IEO180" s="135"/>
      <c r="IEP180" s="135"/>
      <c r="IEQ180" s="307"/>
      <c r="IER180" s="135"/>
      <c r="IES180" s="135"/>
      <c r="IET180" s="135"/>
      <c r="IEU180" s="304"/>
      <c r="IEV180" s="305"/>
      <c r="IEW180" s="306"/>
      <c r="IEX180" s="135"/>
      <c r="IEY180" s="135"/>
      <c r="IEZ180" s="307"/>
      <c r="IFA180" s="135"/>
      <c r="IFB180" s="135"/>
      <c r="IFC180" s="135"/>
      <c r="IFD180" s="304"/>
      <c r="IFE180" s="305"/>
      <c r="IFF180" s="306"/>
      <c r="IFG180" s="135"/>
      <c r="IFH180" s="135"/>
      <c r="IFI180" s="307"/>
      <c r="IFJ180" s="135"/>
      <c r="IFK180" s="135"/>
      <c r="IFL180" s="135"/>
      <c r="IFM180" s="304"/>
      <c r="IFN180" s="305"/>
      <c r="IFO180" s="306"/>
      <c r="IFP180" s="135"/>
      <c r="IFQ180" s="135"/>
      <c r="IFR180" s="307"/>
      <c r="IFS180" s="135"/>
      <c r="IFT180" s="135"/>
      <c r="IFU180" s="135"/>
      <c r="IFV180" s="304"/>
      <c r="IFW180" s="305"/>
      <c r="IFX180" s="306"/>
      <c r="IFY180" s="135"/>
      <c r="IFZ180" s="135"/>
      <c r="IGA180" s="307"/>
      <c r="IGB180" s="135"/>
      <c r="IGC180" s="135"/>
      <c r="IGD180" s="135"/>
      <c r="IGE180" s="304"/>
      <c r="IGF180" s="305"/>
      <c r="IGG180" s="306"/>
      <c r="IGH180" s="135"/>
      <c r="IGI180" s="135"/>
      <c r="IGJ180" s="307"/>
      <c r="IGK180" s="135"/>
      <c r="IGL180" s="135"/>
      <c r="IGM180" s="135"/>
      <c r="IGN180" s="304"/>
      <c r="IGO180" s="305"/>
      <c r="IGP180" s="306"/>
      <c r="IGQ180" s="135"/>
      <c r="IGR180" s="135"/>
      <c r="IGS180" s="307"/>
      <c r="IGT180" s="135"/>
      <c r="IGU180" s="135"/>
      <c r="IGV180" s="135"/>
      <c r="IGW180" s="304"/>
      <c r="IGX180" s="305"/>
      <c r="IGY180" s="306"/>
      <c r="IGZ180" s="135"/>
      <c r="IHA180" s="135"/>
      <c r="IHB180" s="307"/>
      <c r="IHC180" s="135"/>
      <c r="IHD180" s="135"/>
      <c r="IHE180" s="135"/>
      <c r="IHF180" s="304"/>
      <c r="IHG180" s="305"/>
      <c r="IHH180" s="306"/>
      <c r="IHI180" s="135"/>
      <c r="IHJ180" s="135"/>
      <c r="IHK180" s="307"/>
      <c r="IHL180" s="135"/>
      <c r="IHM180" s="135"/>
      <c r="IHN180" s="135"/>
      <c r="IHO180" s="304"/>
      <c r="IHP180" s="305"/>
      <c r="IHQ180" s="306"/>
      <c r="IHR180" s="135"/>
      <c r="IHS180" s="135"/>
      <c r="IHT180" s="307"/>
      <c r="IHU180" s="135"/>
      <c r="IHV180" s="135"/>
      <c r="IHW180" s="135"/>
      <c r="IHX180" s="304"/>
      <c r="IHY180" s="305"/>
      <c r="IHZ180" s="306"/>
      <c r="IIA180" s="135"/>
      <c r="IIB180" s="135"/>
      <c r="IIC180" s="307"/>
      <c r="IID180" s="135"/>
      <c r="IIE180" s="135"/>
      <c r="IIF180" s="135"/>
      <c r="IIG180" s="304"/>
      <c r="IIH180" s="305"/>
      <c r="III180" s="306"/>
      <c r="IIJ180" s="135"/>
      <c r="IIK180" s="135"/>
      <c r="IIL180" s="307"/>
      <c r="IIM180" s="135"/>
      <c r="IIN180" s="135"/>
      <c r="IIO180" s="135"/>
      <c r="IIP180" s="304"/>
      <c r="IIQ180" s="305"/>
      <c r="IIR180" s="306"/>
      <c r="IIS180" s="135"/>
      <c r="IIT180" s="135"/>
      <c r="IIU180" s="307"/>
      <c r="IIV180" s="135"/>
      <c r="IIW180" s="135"/>
      <c r="IIX180" s="135"/>
      <c r="IIY180" s="304"/>
      <c r="IIZ180" s="305"/>
      <c r="IJA180" s="306"/>
      <c r="IJB180" s="135"/>
      <c r="IJC180" s="135"/>
      <c r="IJD180" s="307"/>
      <c r="IJE180" s="135"/>
      <c r="IJF180" s="135"/>
      <c r="IJG180" s="135"/>
      <c r="IJH180" s="304"/>
      <c r="IJI180" s="305"/>
      <c r="IJJ180" s="306"/>
      <c r="IJK180" s="135"/>
      <c r="IJL180" s="135"/>
      <c r="IJM180" s="307"/>
      <c r="IJN180" s="135"/>
      <c r="IJO180" s="135"/>
      <c r="IJP180" s="135"/>
      <c r="IJQ180" s="304"/>
      <c r="IJR180" s="305"/>
      <c r="IJS180" s="316"/>
      <c r="IJT180" s="309"/>
      <c r="IJU180" s="135"/>
      <c r="IJV180" s="307"/>
      <c r="IJW180" s="135"/>
      <c r="IJX180" s="135"/>
      <c r="IJY180" s="135"/>
      <c r="IJZ180" s="304"/>
      <c r="IKA180" s="305"/>
      <c r="IKB180" s="316"/>
      <c r="IKE180" s="130"/>
      <c r="IKI180" s="123"/>
      <c r="IKJ180" s="126"/>
      <c r="IKK180" s="132"/>
      <c r="IKN180" s="130"/>
      <c r="IKO180" s="309"/>
      <c r="IKP180" s="135"/>
      <c r="IKQ180" s="135"/>
      <c r="IKR180" s="304"/>
      <c r="IKS180" s="305"/>
      <c r="IKT180" s="306"/>
      <c r="IKU180" s="135"/>
      <c r="IKV180" s="135"/>
      <c r="IKW180" s="307"/>
      <c r="IKX180" s="135"/>
      <c r="IKY180" s="135"/>
      <c r="IKZ180" s="135"/>
      <c r="ILA180" s="304"/>
      <c r="ILB180" s="305"/>
      <c r="ILC180" s="306"/>
      <c r="ILD180" s="135"/>
      <c r="ILE180" s="135"/>
      <c r="ILF180" s="307"/>
      <c r="ILG180" s="135"/>
      <c r="ILH180" s="135"/>
      <c r="ILI180" s="135"/>
      <c r="ILJ180" s="304"/>
      <c r="ILK180" s="305"/>
      <c r="ILL180" s="306"/>
      <c r="ILM180" s="135"/>
      <c r="ILN180" s="135"/>
      <c r="ILO180" s="307"/>
      <c r="ILP180" s="135"/>
      <c r="ILQ180" s="135"/>
      <c r="ILR180" s="135"/>
      <c r="ILS180" s="304"/>
      <c r="ILT180" s="305"/>
      <c r="ILU180" s="306"/>
      <c r="ILV180" s="135"/>
      <c r="ILW180" s="135"/>
      <c r="ILX180" s="307"/>
      <c r="ILY180" s="135"/>
      <c r="ILZ180" s="135"/>
      <c r="IMA180" s="135"/>
      <c r="IMB180" s="304"/>
      <c r="IMC180" s="305"/>
      <c r="IMD180" s="306"/>
      <c r="IME180" s="135"/>
      <c r="IMF180" s="135"/>
      <c r="IMG180" s="307"/>
      <c r="IMH180" s="135"/>
      <c r="IMI180" s="135"/>
      <c r="IMJ180" s="135"/>
      <c r="IMK180" s="304"/>
      <c r="IML180" s="305"/>
      <c r="IMM180" s="306"/>
      <c r="IMN180" s="135"/>
      <c r="IMO180" s="135"/>
      <c r="IMP180" s="307"/>
      <c r="IMQ180" s="135"/>
      <c r="IMR180" s="135"/>
      <c r="IMS180" s="135"/>
      <c r="IMT180" s="304"/>
      <c r="IMU180" s="305"/>
      <c r="IMV180" s="306"/>
      <c r="IMW180" s="135"/>
      <c r="IMX180" s="135"/>
      <c r="IMY180" s="307"/>
      <c r="IMZ180" s="135"/>
      <c r="INA180" s="135"/>
      <c r="INB180" s="135"/>
      <c r="INC180" s="304"/>
      <c r="IND180" s="305"/>
      <c r="INE180" s="306"/>
      <c r="INF180" s="135"/>
      <c r="ING180" s="135"/>
      <c r="INH180" s="307"/>
      <c r="INI180" s="135"/>
      <c r="INJ180" s="135"/>
      <c r="INK180" s="135"/>
      <c r="INL180" s="304"/>
      <c r="INM180" s="305"/>
      <c r="INN180" s="306"/>
      <c r="INO180" s="135"/>
      <c r="INP180" s="135"/>
      <c r="INQ180" s="307"/>
      <c r="INR180" s="135"/>
      <c r="INS180" s="135"/>
      <c r="INT180" s="135"/>
      <c r="INU180" s="304"/>
      <c r="INV180" s="305"/>
      <c r="INW180" s="306"/>
      <c r="INX180" s="135"/>
      <c r="INY180" s="135"/>
      <c r="INZ180" s="307"/>
      <c r="IOA180" s="135"/>
      <c r="IOB180" s="135"/>
      <c r="IOC180" s="135"/>
      <c r="IOD180" s="304"/>
      <c r="IOE180" s="305"/>
      <c r="IOF180" s="306"/>
      <c r="IOG180" s="135"/>
      <c r="IOH180" s="135"/>
      <c r="IOI180" s="307"/>
      <c r="IOJ180" s="135"/>
      <c r="IOK180" s="135"/>
      <c r="IOL180" s="135"/>
      <c r="IOM180" s="304"/>
      <c r="ION180" s="305"/>
      <c r="IOO180" s="306"/>
      <c r="IOP180" s="135"/>
      <c r="IOQ180" s="135"/>
      <c r="IOR180" s="307"/>
      <c r="IOS180" s="135"/>
      <c r="IOT180" s="135"/>
      <c r="IOU180" s="135"/>
      <c r="IOV180" s="304"/>
      <c r="IOW180" s="305"/>
      <c r="IOX180" s="306"/>
      <c r="IOY180" s="135"/>
      <c r="IOZ180" s="135"/>
      <c r="IPA180" s="307"/>
      <c r="IPB180" s="135"/>
      <c r="IPC180" s="135"/>
      <c r="IPD180" s="135"/>
      <c r="IPE180" s="304"/>
      <c r="IPF180" s="305"/>
      <c r="IPG180" s="306"/>
      <c r="IPH180" s="135"/>
      <c r="IPI180" s="135"/>
      <c r="IPJ180" s="307"/>
      <c r="IPK180" s="135"/>
      <c r="IPL180" s="135"/>
      <c r="IPM180" s="135"/>
      <c r="IPN180" s="304"/>
      <c r="IPO180" s="305"/>
      <c r="IPP180" s="306"/>
      <c r="IPQ180" s="135"/>
      <c r="IPR180" s="135"/>
      <c r="IPS180" s="307"/>
      <c r="IPT180" s="135"/>
      <c r="IPU180" s="135"/>
      <c r="IPV180" s="135"/>
      <c r="IPW180" s="304"/>
      <c r="IPX180" s="305"/>
      <c r="IPY180" s="306"/>
      <c r="IPZ180" s="135"/>
      <c r="IQA180" s="135"/>
      <c r="IQB180" s="307"/>
      <c r="IQC180" s="135"/>
      <c r="IQD180" s="135"/>
      <c r="IQE180" s="135"/>
      <c r="IQF180" s="304"/>
      <c r="IQG180" s="305"/>
      <c r="IQH180" s="306"/>
      <c r="IQI180" s="135"/>
      <c r="IQJ180" s="135"/>
      <c r="IQK180" s="307"/>
      <c r="IQL180" s="135"/>
      <c r="IQM180" s="135"/>
      <c r="IQN180" s="135"/>
      <c r="IQO180" s="304"/>
      <c r="IQP180" s="305"/>
      <c r="IQQ180" s="306"/>
      <c r="IQR180" s="135"/>
      <c r="IQS180" s="135"/>
      <c r="IQT180" s="307"/>
      <c r="IQU180" s="135"/>
      <c r="IQV180" s="135"/>
      <c r="IQW180" s="135"/>
      <c r="IQX180" s="304"/>
      <c r="IQY180" s="305"/>
      <c r="IQZ180" s="306"/>
      <c r="IRA180" s="135"/>
      <c r="IRB180" s="135"/>
      <c r="IRC180" s="307"/>
      <c r="IRD180" s="135"/>
      <c r="IRE180" s="135"/>
      <c r="IRF180" s="135"/>
      <c r="IRG180" s="304"/>
      <c r="IRH180" s="305"/>
      <c r="IRI180" s="306"/>
      <c r="IRJ180" s="135"/>
      <c r="IRK180" s="135"/>
      <c r="IRL180" s="307"/>
      <c r="IRM180" s="135"/>
      <c r="IRN180" s="135"/>
      <c r="IRO180" s="135"/>
      <c r="IRP180" s="304"/>
      <c r="IRQ180" s="305"/>
      <c r="IRR180" s="306"/>
      <c r="IRS180" s="135"/>
      <c r="IRT180" s="135"/>
      <c r="IRU180" s="307"/>
      <c r="IRV180" s="135"/>
      <c r="IRW180" s="135"/>
      <c r="IRX180" s="135"/>
      <c r="IRY180" s="304"/>
      <c r="IRZ180" s="305"/>
      <c r="ISA180" s="306"/>
      <c r="ISB180" s="135"/>
      <c r="ISC180" s="135"/>
      <c r="ISD180" s="307"/>
      <c r="ISE180" s="135"/>
      <c r="ISF180" s="135"/>
      <c r="ISG180" s="135"/>
      <c r="ISH180" s="304"/>
      <c r="ISI180" s="305"/>
      <c r="ISJ180" s="306"/>
      <c r="ISK180" s="135"/>
      <c r="ISL180" s="135"/>
      <c r="ISM180" s="307"/>
      <c r="ISN180" s="135"/>
      <c r="ISO180" s="135"/>
      <c r="ISP180" s="135"/>
      <c r="ISQ180" s="304"/>
      <c r="ISR180" s="305"/>
      <c r="ISS180" s="306"/>
      <c r="IST180" s="135"/>
      <c r="ISU180" s="135"/>
      <c r="ISV180" s="307"/>
      <c r="ISW180" s="135"/>
      <c r="ISX180" s="135"/>
      <c r="ISY180" s="135"/>
      <c r="ISZ180" s="304"/>
      <c r="ITA180" s="305"/>
      <c r="ITB180" s="306"/>
      <c r="ITC180" s="135"/>
      <c r="ITD180" s="135"/>
      <c r="ITE180" s="307"/>
      <c r="ITF180" s="135"/>
      <c r="ITG180" s="135"/>
      <c r="ITH180" s="135"/>
      <c r="ITI180" s="304"/>
      <c r="ITJ180" s="305"/>
      <c r="ITK180" s="306"/>
      <c r="ITL180" s="135"/>
      <c r="ITM180" s="135"/>
      <c r="ITN180" s="307"/>
      <c r="ITO180" s="313"/>
      <c r="ITP180" s="309"/>
      <c r="ITQ180" s="135"/>
      <c r="ITR180" s="304"/>
      <c r="ITS180" s="305"/>
      <c r="ITT180" s="306"/>
      <c r="ITU180" s="135"/>
      <c r="ITV180" s="135"/>
      <c r="ITW180" s="307"/>
      <c r="ITX180" s="313"/>
      <c r="IUA180" s="123"/>
      <c r="IUB180" s="126"/>
      <c r="IUC180" s="132"/>
      <c r="IUF180" s="130"/>
      <c r="IUJ180" s="123"/>
      <c r="IUK180" s="312"/>
      <c r="IUL180" s="306"/>
      <c r="IUM180" s="135"/>
      <c r="IUN180" s="135"/>
      <c r="IUO180" s="307"/>
      <c r="IUP180" s="135"/>
      <c r="IUQ180" s="135"/>
      <c r="IUR180" s="135"/>
      <c r="IUS180" s="304"/>
      <c r="IUT180" s="305"/>
      <c r="IUU180" s="306"/>
      <c r="IUV180" s="135"/>
      <c r="IUW180" s="135"/>
      <c r="IUX180" s="307"/>
      <c r="IUY180" s="135"/>
      <c r="IUZ180" s="135"/>
      <c r="IVA180" s="135"/>
      <c r="IVB180" s="304"/>
      <c r="IVC180" s="305"/>
      <c r="IVD180" s="306"/>
      <c r="IVE180" s="135"/>
      <c r="IVF180" s="135"/>
      <c r="IVG180" s="307"/>
      <c r="IVH180" s="135"/>
      <c r="IVI180" s="135"/>
      <c r="IVJ180" s="135"/>
      <c r="IVK180" s="304"/>
      <c r="IVL180" s="305"/>
      <c r="IVM180" s="306"/>
      <c r="IVN180" s="135"/>
      <c r="IVO180" s="135"/>
      <c r="IVP180" s="307"/>
      <c r="IVQ180" s="135"/>
      <c r="IVR180" s="135"/>
      <c r="IVS180" s="135"/>
      <c r="IVT180" s="304"/>
      <c r="IVU180" s="305"/>
      <c r="IVV180" s="306"/>
      <c r="IVW180" s="135"/>
      <c r="IVX180" s="135"/>
      <c r="IVY180" s="307"/>
      <c r="IVZ180" s="135"/>
      <c r="IWA180" s="135"/>
      <c r="IWB180" s="135"/>
      <c r="IWC180" s="304"/>
      <c r="IWD180" s="305"/>
      <c r="IWE180" s="306"/>
      <c r="IWF180" s="135"/>
      <c r="IWG180" s="135"/>
      <c r="IWH180" s="307"/>
      <c r="IWI180" s="135"/>
      <c r="IWJ180" s="135"/>
      <c r="IWK180" s="135"/>
      <c r="IWL180" s="304"/>
      <c r="IWM180" s="305"/>
      <c r="IWN180" s="306"/>
      <c r="IWO180" s="135"/>
      <c r="IWP180" s="135"/>
      <c r="IWQ180" s="307"/>
      <c r="IWR180" s="135"/>
      <c r="IWS180" s="135"/>
      <c r="IWT180" s="135"/>
      <c r="IWU180" s="304"/>
      <c r="IWV180" s="305"/>
      <c r="IWW180" s="306"/>
      <c r="IWX180" s="135"/>
      <c r="IWY180" s="135"/>
      <c r="IWZ180" s="307"/>
      <c r="IXA180" s="135"/>
      <c r="IXB180" s="135"/>
      <c r="IXC180" s="135"/>
      <c r="IXD180" s="304"/>
      <c r="IXE180" s="305"/>
      <c r="IXF180" s="306"/>
      <c r="IXG180" s="135"/>
      <c r="IXH180" s="135"/>
      <c r="IXI180" s="307"/>
      <c r="IXJ180" s="135"/>
      <c r="IXK180" s="135"/>
      <c r="IXL180" s="135"/>
      <c r="IXM180" s="304"/>
      <c r="IXN180" s="305"/>
      <c r="IXO180" s="306"/>
      <c r="IXP180" s="135"/>
      <c r="IXQ180" s="135"/>
      <c r="IXR180" s="307"/>
      <c r="IXS180" s="135"/>
      <c r="IXT180" s="135"/>
      <c r="IXU180" s="135"/>
      <c r="IXV180" s="304"/>
      <c r="IXW180" s="305"/>
      <c r="IXX180" s="306"/>
      <c r="IXY180" s="135"/>
      <c r="IXZ180" s="135"/>
      <c r="IYA180" s="307"/>
      <c r="IYB180" s="135"/>
      <c r="IYC180" s="135"/>
      <c r="IYD180" s="135"/>
      <c r="IYE180" s="304"/>
      <c r="IYF180" s="305"/>
      <c r="IYG180" s="306"/>
      <c r="IYH180" s="135"/>
      <c r="IYI180" s="135"/>
      <c r="IYJ180" s="307"/>
      <c r="IYK180" s="135"/>
      <c r="IYL180" s="135"/>
      <c r="IYM180" s="135"/>
      <c r="IYN180" s="304"/>
      <c r="IYO180" s="305"/>
      <c r="IYP180" s="306"/>
      <c r="IYQ180" s="135"/>
      <c r="IYR180" s="135"/>
      <c r="IYS180" s="307"/>
      <c r="IYT180" s="135"/>
      <c r="IYU180" s="135"/>
      <c r="IYV180" s="135"/>
      <c r="IYW180" s="304"/>
      <c r="IYX180" s="305"/>
      <c r="IYY180" s="306"/>
      <c r="IYZ180" s="135"/>
      <c r="IZA180" s="135"/>
      <c r="IZB180" s="307"/>
      <c r="IZC180" s="135"/>
      <c r="IZD180" s="135"/>
      <c r="IZE180" s="135"/>
      <c r="IZF180" s="304"/>
      <c r="IZG180" s="305"/>
      <c r="IZH180" s="306"/>
      <c r="IZI180" s="135"/>
      <c r="IZJ180" s="135"/>
      <c r="IZK180" s="307"/>
      <c r="IZL180" s="135"/>
      <c r="IZM180" s="135"/>
      <c r="IZN180" s="135"/>
      <c r="IZO180" s="304"/>
      <c r="IZP180" s="305"/>
      <c r="IZQ180" s="306"/>
      <c r="IZR180" s="135"/>
      <c r="IZS180" s="135"/>
      <c r="IZT180" s="307"/>
      <c r="IZU180" s="135"/>
      <c r="IZV180" s="135"/>
      <c r="IZW180" s="135"/>
      <c r="IZX180" s="304"/>
      <c r="IZY180" s="305"/>
      <c r="IZZ180" s="306"/>
      <c r="JAA180" s="135"/>
      <c r="JAB180" s="135"/>
      <c r="JAC180" s="307"/>
      <c r="JAD180" s="135"/>
      <c r="JAE180" s="135"/>
      <c r="JAF180" s="135"/>
      <c r="JAG180" s="304"/>
      <c r="JAH180" s="305"/>
      <c r="JAI180" s="306"/>
      <c r="JAJ180" s="135"/>
      <c r="JAK180" s="135"/>
      <c r="JAL180" s="307"/>
      <c r="JAM180" s="135"/>
      <c r="JAN180" s="135"/>
      <c r="JAO180" s="135"/>
      <c r="JAP180" s="304"/>
      <c r="JAQ180" s="305"/>
      <c r="JAR180" s="306"/>
      <c r="JAS180" s="135"/>
      <c r="JAT180" s="135"/>
      <c r="JAU180" s="307"/>
      <c r="JAV180" s="135"/>
      <c r="JAW180" s="135"/>
      <c r="JAX180" s="135"/>
      <c r="JAY180" s="304"/>
      <c r="JAZ180" s="305"/>
      <c r="JBA180" s="306"/>
      <c r="JBB180" s="135"/>
      <c r="JBC180" s="135"/>
      <c r="JBD180" s="307"/>
      <c r="JBE180" s="135"/>
      <c r="JBF180" s="135"/>
      <c r="JBG180" s="135"/>
      <c r="JBH180" s="304"/>
      <c r="JBI180" s="305"/>
      <c r="JBJ180" s="306"/>
      <c r="JBK180" s="135"/>
      <c r="JBL180" s="135"/>
      <c r="JBM180" s="307"/>
      <c r="JBN180" s="135"/>
      <c r="JBO180" s="135"/>
      <c r="JBP180" s="135"/>
      <c r="JBQ180" s="304"/>
      <c r="JBR180" s="305"/>
      <c r="JBS180" s="306"/>
      <c r="JBT180" s="135"/>
      <c r="JBU180" s="135"/>
      <c r="JBV180" s="307"/>
      <c r="JBW180" s="135"/>
      <c r="JBX180" s="135"/>
      <c r="JBY180" s="135"/>
      <c r="JBZ180" s="304"/>
      <c r="JCA180" s="305"/>
      <c r="JCB180" s="306"/>
      <c r="JCC180" s="135"/>
      <c r="JCD180" s="135"/>
      <c r="JCE180" s="307"/>
      <c r="JCF180" s="135"/>
      <c r="JCG180" s="135"/>
      <c r="JCH180" s="135"/>
      <c r="JCI180" s="304"/>
      <c r="JCJ180" s="305"/>
      <c r="JCK180" s="306"/>
      <c r="JCL180" s="135"/>
      <c r="JCM180" s="135"/>
      <c r="JCN180" s="307"/>
      <c r="JCO180" s="135"/>
      <c r="JCP180" s="135"/>
      <c r="JCQ180" s="135"/>
      <c r="JCR180" s="304"/>
      <c r="JCS180" s="305"/>
      <c r="JCT180" s="306"/>
      <c r="JCU180" s="135"/>
      <c r="JCV180" s="135"/>
      <c r="JCW180" s="307"/>
      <c r="JCX180" s="135"/>
      <c r="JCY180" s="135"/>
      <c r="JCZ180" s="135"/>
      <c r="JDA180" s="304"/>
      <c r="JDB180" s="305"/>
      <c r="JDC180" s="306"/>
      <c r="JDD180" s="135"/>
      <c r="JDE180" s="135"/>
      <c r="JDF180" s="307"/>
      <c r="JDG180" s="135"/>
      <c r="JDH180" s="135"/>
      <c r="JDI180" s="135"/>
      <c r="JDJ180" s="304"/>
      <c r="JDK180" s="317"/>
      <c r="JDL180" s="315"/>
      <c r="JDM180" s="135"/>
      <c r="JDN180" s="135"/>
      <c r="JDO180" s="307"/>
      <c r="JDP180" s="135"/>
      <c r="JDQ180" s="135"/>
      <c r="JDR180" s="135"/>
      <c r="JDS180" s="304"/>
      <c r="JDT180" s="317"/>
      <c r="JDU180" s="132"/>
      <c r="JDX180" s="130"/>
      <c r="JEB180" s="123"/>
      <c r="JEC180" s="126"/>
      <c r="JED180" s="132"/>
      <c r="JEG180" s="314"/>
      <c r="JEH180" s="135"/>
      <c r="JEI180" s="135"/>
      <c r="JEJ180" s="135"/>
      <c r="JEK180" s="304"/>
      <c r="JEL180" s="305"/>
      <c r="JEM180" s="306"/>
      <c r="JEN180" s="135"/>
      <c r="JEO180" s="135"/>
      <c r="JEP180" s="307"/>
      <c r="JEQ180" s="135"/>
      <c r="JER180" s="135"/>
      <c r="JES180" s="135"/>
      <c r="JET180" s="304"/>
      <c r="JEU180" s="305"/>
      <c r="JEV180" s="306"/>
      <c r="JEW180" s="135"/>
      <c r="JEX180" s="135"/>
      <c r="JEY180" s="307"/>
      <c r="JEZ180" s="135"/>
      <c r="JFA180" s="135"/>
      <c r="JFB180" s="135"/>
      <c r="JFC180" s="304"/>
      <c r="JFD180" s="305"/>
      <c r="JFE180" s="306"/>
      <c r="JFF180" s="135"/>
      <c r="JFG180" s="135"/>
      <c r="JFH180" s="307"/>
      <c r="JFI180" s="135"/>
      <c r="JFJ180" s="135"/>
      <c r="JFK180" s="135"/>
      <c r="JFL180" s="304"/>
      <c r="JFM180" s="305"/>
      <c r="JFN180" s="306"/>
      <c r="JFO180" s="135"/>
      <c r="JFP180" s="135"/>
      <c r="JFQ180" s="307"/>
      <c r="JFR180" s="135"/>
      <c r="JFS180" s="135"/>
      <c r="JFT180" s="135"/>
      <c r="JFU180" s="304"/>
      <c r="JFV180" s="305"/>
      <c r="JFW180" s="306"/>
      <c r="JFX180" s="135"/>
      <c r="JFY180" s="135"/>
      <c r="JFZ180" s="307"/>
      <c r="JGA180" s="135"/>
      <c r="JGB180" s="135"/>
      <c r="JGC180" s="135"/>
      <c r="JGD180" s="304"/>
      <c r="JGE180" s="305"/>
      <c r="JGF180" s="306"/>
      <c r="JGG180" s="135"/>
      <c r="JGH180" s="135"/>
      <c r="JGI180" s="307"/>
      <c r="JGJ180" s="135"/>
      <c r="JGK180" s="135"/>
      <c r="JGL180" s="135"/>
      <c r="JGM180" s="304"/>
      <c r="JGN180" s="305"/>
      <c r="JGO180" s="306"/>
      <c r="JGP180" s="135"/>
      <c r="JGQ180" s="135"/>
      <c r="JGR180" s="307"/>
      <c r="JGS180" s="135"/>
      <c r="JGT180" s="135"/>
      <c r="JGU180" s="135"/>
      <c r="JGV180" s="304"/>
      <c r="JGW180" s="305"/>
      <c r="JGX180" s="306"/>
      <c r="JGY180" s="135"/>
      <c r="JGZ180" s="135"/>
      <c r="JHA180" s="307"/>
      <c r="JHB180" s="135"/>
      <c r="JHC180" s="135"/>
      <c r="JHD180" s="135"/>
      <c r="JHE180" s="304"/>
      <c r="JHF180" s="305"/>
      <c r="JHG180" s="306"/>
      <c r="JHH180" s="135"/>
      <c r="JHI180" s="135"/>
      <c r="JHJ180" s="307"/>
      <c r="JHK180" s="135"/>
      <c r="JHL180" s="135"/>
      <c r="JHM180" s="135"/>
      <c r="JHN180" s="304"/>
      <c r="JHO180" s="305"/>
      <c r="JHP180" s="306"/>
      <c r="JHQ180" s="135"/>
      <c r="JHR180" s="135"/>
      <c r="JHS180" s="307"/>
      <c r="JHT180" s="135"/>
      <c r="JHU180" s="135"/>
      <c r="JHV180" s="135"/>
      <c r="JHW180" s="304"/>
      <c r="JHX180" s="305"/>
      <c r="JHY180" s="306"/>
      <c r="JHZ180" s="135"/>
      <c r="JIA180" s="135"/>
      <c r="JIB180" s="307"/>
      <c r="JIC180" s="135"/>
      <c r="JID180" s="135"/>
      <c r="JIE180" s="135"/>
      <c r="JIF180" s="304"/>
      <c r="JIG180" s="305"/>
      <c r="JIH180" s="306"/>
      <c r="JII180" s="135"/>
      <c r="JIJ180" s="135"/>
      <c r="JIK180" s="307"/>
      <c r="JIL180" s="135"/>
      <c r="JIM180" s="135"/>
      <c r="JIN180" s="135"/>
      <c r="JIO180" s="304"/>
      <c r="JIP180" s="305"/>
      <c r="JIQ180" s="306"/>
      <c r="JIR180" s="135"/>
      <c r="JIS180" s="135"/>
      <c r="JIT180" s="307"/>
      <c r="JIU180" s="135"/>
      <c r="JIV180" s="135"/>
      <c r="JIW180" s="135"/>
      <c r="JIX180" s="304"/>
      <c r="JIY180" s="305"/>
      <c r="JIZ180" s="306"/>
      <c r="JJA180" s="135"/>
      <c r="JJB180" s="135"/>
      <c r="JJC180" s="307"/>
      <c r="JJD180" s="135"/>
      <c r="JJE180" s="135"/>
      <c r="JJF180" s="135"/>
      <c r="JJG180" s="304"/>
      <c r="JJH180" s="305"/>
      <c r="JJI180" s="306"/>
      <c r="JJJ180" s="135"/>
      <c r="JJK180" s="135"/>
      <c r="JJL180" s="307"/>
      <c r="JJM180" s="135"/>
      <c r="JJN180" s="135"/>
      <c r="JJO180" s="135"/>
      <c r="JJP180" s="304"/>
      <c r="JJQ180" s="305"/>
      <c r="JJR180" s="306"/>
      <c r="JJS180" s="135"/>
      <c r="JJT180" s="135"/>
      <c r="JJU180" s="307"/>
      <c r="JJV180" s="135"/>
      <c r="JJW180" s="135"/>
      <c r="JJX180" s="135"/>
      <c r="JJY180" s="304"/>
      <c r="JJZ180" s="305"/>
      <c r="JKA180" s="306"/>
      <c r="JKB180" s="135"/>
      <c r="JKC180" s="135"/>
      <c r="JKD180" s="307"/>
      <c r="JKE180" s="135"/>
      <c r="JKF180" s="135"/>
      <c r="JKG180" s="135"/>
      <c r="JKH180" s="304"/>
      <c r="JKI180" s="305"/>
      <c r="JKJ180" s="306"/>
      <c r="JKK180" s="135"/>
      <c r="JKL180" s="135"/>
      <c r="JKM180" s="307"/>
      <c r="JKN180" s="135"/>
      <c r="JKO180" s="135"/>
      <c r="JKP180" s="135"/>
      <c r="JKQ180" s="304"/>
      <c r="JKR180" s="305"/>
      <c r="JKS180" s="306"/>
      <c r="JKT180" s="135"/>
      <c r="JKU180" s="135"/>
      <c r="JKV180" s="307"/>
      <c r="JKW180" s="135"/>
      <c r="JKX180" s="135"/>
      <c r="JKY180" s="135"/>
      <c r="JKZ180" s="304"/>
      <c r="JLA180" s="305"/>
      <c r="JLB180" s="306"/>
      <c r="JLC180" s="135"/>
      <c r="JLD180" s="135"/>
      <c r="JLE180" s="307"/>
      <c r="JLF180" s="135"/>
      <c r="JLG180" s="135"/>
      <c r="JLH180" s="135"/>
      <c r="JLI180" s="304"/>
      <c r="JLJ180" s="305"/>
      <c r="JLK180" s="306"/>
      <c r="JLL180" s="135"/>
      <c r="JLM180" s="135"/>
      <c r="JLN180" s="307"/>
      <c r="JLO180" s="135"/>
      <c r="JLP180" s="135"/>
      <c r="JLQ180" s="135"/>
      <c r="JLR180" s="304"/>
      <c r="JLS180" s="305"/>
      <c r="JLT180" s="306"/>
      <c r="JLU180" s="135"/>
      <c r="JLV180" s="135"/>
      <c r="JLW180" s="307"/>
      <c r="JLX180" s="135"/>
      <c r="JLY180" s="135"/>
      <c r="JLZ180" s="135"/>
      <c r="JMA180" s="304"/>
      <c r="JMB180" s="305"/>
      <c r="JMC180" s="306"/>
      <c r="JMD180" s="135"/>
      <c r="JME180" s="135"/>
      <c r="JMF180" s="307"/>
      <c r="JMG180" s="135"/>
      <c r="JMH180" s="135"/>
      <c r="JMI180" s="135"/>
      <c r="JMJ180" s="304"/>
      <c r="JMK180" s="305"/>
      <c r="JML180" s="306"/>
      <c r="JMM180" s="135"/>
      <c r="JMN180" s="135"/>
      <c r="JMO180" s="307"/>
      <c r="JMP180" s="135"/>
      <c r="JMQ180" s="135"/>
      <c r="JMR180" s="135"/>
      <c r="JMS180" s="304"/>
      <c r="JMT180" s="305"/>
      <c r="JMU180" s="306"/>
      <c r="JMV180" s="135"/>
      <c r="JMW180" s="135"/>
      <c r="JMX180" s="307"/>
      <c r="JMY180" s="135"/>
      <c r="JMZ180" s="135"/>
      <c r="JNA180" s="135"/>
      <c r="JNB180" s="304"/>
      <c r="JNC180" s="305"/>
      <c r="JND180" s="306"/>
      <c r="JNE180" s="135"/>
      <c r="JNF180" s="135"/>
      <c r="JNG180" s="308"/>
      <c r="JNH180" s="309"/>
      <c r="JNI180" s="135"/>
      <c r="JNJ180" s="135"/>
      <c r="JNK180" s="304"/>
      <c r="JNL180" s="305"/>
      <c r="JNM180" s="306"/>
      <c r="JNN180" s="135"/>
      <c r="JNO180" s="135"/>
      <c r="JNP180" s="308"/>
      <c r="JNT180" s="123"/>
      <c r="JNU180" s="126"/>
      <c r="JNV180" s="132"/>
      <c r="JNY180" s="130"/>
      <c r="JOC180" s="310"/>
      <c r="JOD180" s="305"/>
      <c r="JOE180" s="306"/>
      <c r="JOF180" s="135"/>
      <c r="JOG180" s="135"/>
      <c r="JOH180" s="307"/>
      <c r="JOI180" s="135"/>
      <c r="JOJ180" s="135"/>
      <c r="JOK180" s="135"/>
      <c r="JOL180" s="304"/>
      <c r="JOM180" s="305"/>
      <c r="JON180" s="306"/>
      <c r="JOO180" s="135"/>
      <c r="JOP180" s="135"/>
      <c r="JOQ180" s="307"/>
      <c r="JOR180" s="135"/>
      <c r="JOS180" s="135"/>
      <c r="JOT180" s="135"/>
      <c r="JOU180" s="304"/>
      <c r="JOV180" s="305"/>
      <c r="JOW180" s="306"/>
      <c r="JOX180" s="135"/>
      <c r="JOY180" s="135"/>
      <c r="JOZ180" s="307"/>
      <c r="JPA180" s="135"/>
      <c r="JPB180" s="135"/>
      <c r="JPC180" s="135"/>
      <c r="JPD180" s="304"/>
      <c r="JPE180" s="305"/>
      <c r="JPF180" s="306"/>
      <c r="JPG180" s="135"/>
      <c r="JPH180" s="135"/>
      <c r="JPI180" s="307"/>
      <c r="JPJ180" s="135"/>
      <c r="JPK180" s="135"/>
      <c r="JPL180" s="135"/>
      <c r="JPM180" s="304"/>
      <c r="JPN180" s="305"/>
      <c r="JPO180" s="306"/>
      <c r="JPP180" s="135"/>
      <c r="JPQ180" s="135"/>
      <c r="JPR180" s="307"/>
      <c r="JPS180" s="135"/>
      <c r="JPT180" s="135"/>
      <c r="JPU180" s="135"/>
      <c r="JPV180" s="304"/>
      <c r="JPW180" s="305"/>
      <c r="JPX180" s="306"/>
      <c r="JPY180" s="135"/>
      <c r="JPZ180" s="135"/>
      <c r="JQA180" s="307"/>
      <c r="JQB180" s="135"/>
      <c r="JQC180" s="135"/>
      <c r="JQD180" s="135"/>
      <c r="JQE180" s="304"/>
      <c r="JQF180" s="305"/>
      <c r="JQG180" s="306"/>
      <c r="JQH180" s="135"/>
      <c r="JQI180" s="135"/>
      <c r="JQJ180" s="307"/>
      <c r="JQK180" s="135"/>
      <c r="JQL180" s="135"/>
      <c r="JQM180" s="135"/>
      <c r="JQN180" s="304"/>
      <c r="JQO180" s="305"/>
      <c r="JQP180" s="306"/>
      <c r="JQQ180" s="135"/>
      <c r="JQR180" s="135"/>
      <c r="JQS180" s="307"/>
      <c r="JQT180" s="135"/>
      <c r="JQU180" s="135"/>
      <c r="JQV180" s="135"/>
      <c r="JQW180" s="304"/>
      <c r="JQX180" s="305"/>
      <c r="JQY180" s="306"/>
      <c r="JQZ180" s="135"/>
      <c r="JRA180" s="135"/>
      <c r="JRB180" s="307"/>
      <c r="JRC180" s="135"/>
      <c r="JRD180" s="135"/>
      <c r="JRE180" s="135"/>
      <c r="JRF180" s="304"/>
      <c r="JRG180" s="305"/>
      <c r="JRH180" s="306"/>
      <c r="JRI180" s="135"/>
      <c r="JRJ180" s="135"/>
      <c r="JRK180" s="307"/>
      <c r="JRL180" s="135"/>
      <c r="JRM180" s="135"/>
      <c r="JRN180" s="135"/>
      <c r="JRO180" s="304"/>
      <c r="JRP180" s="305"/>
      <c r="JRQ180" s="306"/>
      <c r="JRR180" s="135"/>
      <c r="JRS180" s="135"/>
      <c r="JRT180" s="307"/>
      <c r="JRU180" s="135"/>
      <c r="JRV180" s="135"/>
      <c r="JRW180" s="135"/>
      <c r="JRX180" s="304"/>
      <c r="JRY180" s="305"/>
      <c r="JRZ180" s="306"/>
      <c r="JSA180" s="135"/>
      <c r="JSB180" s="135"/>
      <c r="JSC180" s="307"/>
      <c r="JSD180" s="135"/>
      <c r="JSE180" s="135"/>
      <c r="JSF180" s="135"/>
      <c r="JSG180" s="304"/>
      <c r="JSH180" s="305"/>
      <c r="JSI180" s="306"/>
      <c r="JSJ180" s="135"/>
      <c r="JSK180" s="135"/>
      <c r="JSL180" s="307"/>
      <c r="JSM180" s="135"/>
      <c r="JSN180" s="135"/>
      <c r="JSO180" s="135"/>
      <c r="JSP180" s="304"/>
      <c r="JSQ180" s="305"/>
      <c r="JSR180" s="306"/>
      <c r="JSS180" s="135"/>
      <c r="JST180" s="135"/>
      <c r="JSU180" s="307"/>
      <c r="JSV180" s="135"/>
      <c r="JSW180" s="135"/>
      <c r="JSX180" s="135"/>
      <c r="JSY180" s="304"/>
      <c r="JSZ180" s="305"/>
      <c r="JTA180" s="306"/>
      <c r="JTB180" s="135"/>
      <c r="JTC180" s="135"/>
      <c r="JTD180" s="307"/>
      <c r="JTE180" s="135"/>
      <c r="JTF180" s="135"/>
      <c r="JTG180" s="135"/>
      <c r="JTH180" s="304"/>
      <c r="JTI180" s="305"/>
      <c r="JTJ180" s="306"/>
      <c r="JTK180" s="135"/>
      <c r="JTL180" s="135"/>
      <c r="JTM180" s="307"/>
      <c r="JTN180" s="135"/>
      <c r="JTO180" s="135"/>
      <c r="JTP180" s="135"/>
      <c r="JTQ180" s="304"/>
      <c r="JTR180" s="305"/>
      <c r="JTS180" s="306"/>
      <c r="JTT180" s="135"/>
      <c r="JTU180" s="135"/>
      <c r="JTV180" s="307"/>
      <c r="JTW180" s="135"/>
      <c r="JTX180" s="135"/>
      <c r="JTY180" s="135"/>
      <c r="JTZ180" s="304"/>
      <c r="JUA180" s="305"/>
      <c r="JUB180" s="306"/>
      <c r="JUC180" s="135"/>
      <c r="JUD180" s="135"/>
      <c r="JUE180" s="307"/>
      <c r="JUF180" s="135"/>
      <c r="JUG180" s="135"/>
      <c r="JUH180" s="135"/>
      <c r="JUI180" s="304"/>
      <c r="JUJ180" s="305"/>
      <c r="JUK180" s="306"/>
      <c r="JUL180" s="135"/>
      <c r="JUM180" s="135"/>
      <c r="JUN180" s="307"/>
      <c r="JUO180" s="135"/>
      <c r="JUP180" s="135"/>
      <c r="JUQ180" s="135"/>
      <c r="JUR180" s="304"/>
      <c r="JUS180" s="305"/>
      <c r="JUT180" s="306"/>
      <c r="JUU180" s="135"/>
      <c r="JUV180" s="135"/>
      <c r="JUW180" s="307"/>
      <c r="JUX180" s="135"/>
      <c r="JUY180" s="135"/>
      <c r="JUZ180" s="135"/>
      <c r="JVA180" s="304"/>
      <c r="JVB180" s="305"/>
      <c r="JVC180" s="306"/>
      <c r="JVD180" s="135"/>
      <c r="JVE180" s="135"/>
      <c r="JVF180" s="307"/>
      <c r="JVG180" s="135"/>
      <c r="JVH180" s="135"/>
      <c r="JVI180" s="135"/>
      <c r="JVJ180" s="304"/>
      <c r="JVK180" s="305"/>
      <c r="JVL180" s="306"/>
      <c r="JVM180" s="135"/>
      <c r="JVN180" s="135"/>
      <c r="JVO180" s="307"/>
      <c r="JVP180" s="135"/>
      <c r="JVQ180" s="135"/>
      <c r="JVR180" s="135"/>
      <c r="JVS180" s="304"/>
      <c r="JVT180" s="305"/>
      <c r="JVU180" s="306"/>
      <c r="JVV180" s="135"/>
      <c r="JVW180" s="135"/>
      <c r="JVX180" s="307"/>
      <c r="JVY180" s="135"/>
      <c r="JVZ180" s="135"/>
      <c r="JWA180" s="135"/>
      <c r="JWB180" s="304"/>
      <c r="JWC180" s="305"/>
      <c r="JWD180" s="306"/>
      <c r="JWE180" s="135"/>
      <c r="JWF180" s="135"/>
      <c r="JWG180" s="307"/>
      <c r="JWH180" s="135"/>
      <c r="JWI180" s="135"/>
      <c r="JWJ180" s="135"/>
      <c r="JWK180" s="304"/>
      <c r="JWL180" s="305"/>
      <c r="JWM180" s="306"/>
      <c r="JWN180" s="135"/>
      <c r="JWO180" s="135"/>
      <c r="JWP180" s="307"/>
      <c r="JWQ180" s="135"/>
      <c r="JWR180" s="135"/>
      <c r="JWS180" s="135"/>
      <c r="JWT180" s="304"/>
      <c r="JWU180" s="305"/>
      <c r="JWV180" s="306"/>
      <c r="JWW180" s="135"/>
      <c r="JWX180" s="135"/>
      <c r="JWY180" s="307"/>
      <c r="JWZ180" s="135"/>
      <c r="JXA180" s="135"/>
      <c r="JXB180" s="135"/>
      <c r="JXC180" s="311"/>
      <c r="JXD180" s="312"/>
      <c r="JXE180" s="306"/>
      <c r="JXF180" s="135"/>
      <c r="JXG180" s="135"/>
      <c r="JXH180" s="307"/>
      <c r="JXI180" s="135"/>
      <c r="JXJ180" s="135"/>
      <c r="JXK180" s="135"/>
      <c r="JXL180" s="311"/>
      <c r="JXM180" s="126"/>
      <c r="JXN180" s="132"/>
      <c r="JXQ180" s="130"/>
      <c r="JXU180" s="123"/>
      <c r="JXV180" s="126"/>
      <c r="JXW180" s="132"/>
      <c r="JXY180" s="309"/>
      <c r="JXZ180" s="307"/>
      <c r="JYA180" s="135"/>
      <c r="JYB180" s="135"/>
      <c r="JYC180" s="135"/>
      <c r="JYD180" s="304"/>
      <c r="JYE180" s="305"/>
      <c r="JYF180" s="306"/>
      <c r="JYG180" s="135"/>
      <c r="JYH180" s="135"/>
      <c r="JYI180" s="307"/>
      <c r="JYJ180" s="135"/>
      <c r="JYK180" s="135"/>
      <c r="JYL180" s="135"/>
      <c r="JYM180" s="304"/>
      <c r="JYN180" s="305"/>
      <c r="JYO180" s="306"/>
      <c r="JYP180" s="135"/>
      <c r="JYQ180" s="135"/>
      <c r="JYR180" s="307"/>
      <c r="JYS180" s="135"/>
      <c r="JYT180" s="135"/>
      <c r="JYU180" s="135"/>
      <c r="JYV180" s="304"/>
      <c r="JYW180" s="305"/>
      <c r="JYX180" s="306"/>
      <c r="JYY180" s="135"/>
      <c r="JYZ180" s="135"/>
      <c r="JZA180" s="307"/>
      <c r="JZB180" s="135"/>
      <c r="JZC180" s="135"/>
      <c r="JZD180" s="135"/>
      <c r="JZE180" s="304"/>
      <c r="JZF180" s="305"/>
      <c r="JZG180" s="306"/>
      <c r="JZH180" s="135"/>
      <c r="JZI180" s="135"/>
      <c r="JZJ180" s="307"/>
      <c r="JZK180" s="135"/>
      <c r="JZL180" s="135"/>
      <c r="JZM180" s="135"/>
      <c r="JZN180" s="304"/>
      <c r="JZO180" s="305"/>
      <c r="JZP180" s="306"/>
      <c r="JZQ180" s="135"/>
      <c r="JZR180" s="135"/>
      <c r="JZS180" s="307"/>
      <c r="JZT180" s="135"/>
      <c r="JZU180" s="135"/>
      <c r="JZV180" s="135"/>
      <c r="JZW180" s="304"/>
      <c r="JZX180" s="305"/>
      <c r="JZY180" s="306"/>
      <c r="JZZ180" s="135"/>
      <c r="KAA180" s="135"/>
      <c r="KAB180" s="307"/>
      <c r="KAC180" s="135"/>
      <c r="KAD180" s="135"/>
      <c r="KAE180" s="135"/>
      <c r="KAF180" s="304"/>
      <c r="KAG180" s="305"/>
      <c r="KAH180" s="306"/>
      <c r="KAI180" s="135"/>
      <c r="KAJ180" s="135"/>
      <c r="KAK180" s="307"/>
      <c r="KAL180" s="135"/>
      <c r="KAM180" s="135"/>
      <c r="KAN180" s="135"/>
      <c r="KAO180" s="304"/>
      <c r="KAP180" s="305"/>
      <c r="KAQ180" s="306"/>
      <c r="KAR180" s="135"/>
      <c r="KAS180" s="135"/>
      <c r="KAT180" s="307"/>
      <c r="KAU180" s="135"/>
      <c r="KAV180" s="135"/>
      <c r="KAW180" s="135"/>
      <c r="KAX180" s="304"/>
      <c r="KAY180" s="305"/>
      <c r="KAZ180" s="306"/>
      <c r="KBA180" s="135"/>
      <c r="KBB180" s="135"/>
      <c r="KBC180" s="307"/>
      <c r="KBD180" s="135"/>
      <c r="KBE180" s="135"/>
      <c r="KBF180" s="135"/>
      <c r="KBG180" s="304"/>
      <c r="KBH180" s="305"/>
      <c r="KBI180" s="306"/>
      <c r="KBJ180" s="135"/>
      <c r="KBK180" s="135"/>
      <c r="KBL180" s="307"/>
      <c r="KBM180" s="135"/>
      <c r="KBN180" s="135"/>
      <c r="KBO180" s="135"/>
      <c r="KBP180" s="304"/>
      <c r="KBQ180" s="305"/>
      <c r="KBR180" s="306"/>
      <c r="KBS180" s="135"/>
      <c r="KBT180" s="135"/>
      <c r="KBU180" s="307"/>
      <c r="KBV180" s="135"/>
      <c r="KBW180" s="135"/>
      <c r="KBX180" s="135"/>
      <c r="KBY180" s="304"/>
      <c r="KBZ180" s="305"/>
      <c r="KCA180" s="306"/>
      <c r="KCB180" s="135"/>
      <c r="KCC180" s="135"/>
      <c r="KCD180" s="307"/>
      <c r="KCE180" s="135"/>
      <c r="KCF180" s="135"/>
      <c r="KCG180" s="135"/>
      <c r="KCH180" s="304"/>
      <c r="KCI180" s="305"/>
      <c r="KCJ180" s="306"/>
      <c r="KCK180" s="135"/>
      <c r="KCL180" s="135"/>
      <c r="KCM180" s="307"/>
      <c r="KCN180" s="135"/>
      <c r="KCO180" s="135"/>
      <c r="KCP180" s="135"/>
      <c r="KCQ180" s="304"/>
      <c r="KCR180" s="305"/>
      <c r="KCS180" s="306"/>
      <c r="KCT180" s="135"/>
      <c r="KCU180" s="135"/>
      <c r="KCV180" s="307"/>
      <c r="KCW180" s="135"/>
      <c r="KCX180" s="135"/>
      <c r="KCY180" s="135"/>
      <c r="KCZ180" s="304"/>
      <c r="KDA180" s="305"/>
      <c r="KDB180" s="306"/>
      <c r="KDC180" s="135"/>
      <c r="KDD180" s="135"/>
      <c r="KDE180" s="307"/>
      <c r="KDF180" s="135"/>
      <c r="KDG180" s="135"/>
      <c r="KDH180" s="135"/>
      <c r="KDI180" s="304"/>
      <c r="KDJ180" s="305"/>
      <c r="KDK180" s="306"/>
      <c r="KDL180" s="135"/>
      <c r="KDM180" s="135"/>
      <c r="KDN180" s="307"/>
      <c r="KDO180" s="135"/>
      <c r="KDP180" s="135"/>
      <c r="KDQ180" s="135"/>
      <c r="KDR180" s="304"/>
      <c r="KDS180" s="305"/>
      <c r="KDT180" s="306"/>
      <c r="KDU180" s="135"/>
      <c r="KDV180" s="135"/>
      <c r="KDW180" s="307"/>
      <c r="KDX180" s="135"/>
      <c r="KDY180" s="135"/>
      <c r="KDZ180" s="135"/>
      <c r="KEA180" s="304"/>
      <c r="KEB180" s="305"/>
      <c r="KEC180" s="306"/>
      <c r="KED180" s="135"/>
      <c r="KEE180" s="135"/>
      <c r="KEF180" s="307"/>
      <c r="KEG180" s="135"/>
      <c r="KEH180" s="135"/>
      <c r="KEI180" s="135"/>
      <c r="KEJ180" s="304"/>
      <c r="KEK180" s="305"/>
      <c r="KEL180" s="306"/>
      <c r="KEM180" s="135"/>
      <c r="KEN180" s="135"/>
      <c r="KEO180" s="307"/>
      <c r="KEP180" s="135"/>
      <c r="KEQ180" s="135"/>
      <c r="KER180" s="135"/>
      <c r="KES180" s="304"/>
      <c r="KET180" s="305"/>
      <c r="KEU180" s="306"/>
      <c r="KEV180" s="135"/>
      <c r="KEW180" s="135"/>
      <c r="KEX180" s="307"/>
      <c r="KEY180" s="135"/>
      <c r="KEZ180" s="135"/>
      <c r="KFA180" s="135"/>
      <c r="KFB180" s="304"/>
      <c r="KFC180" s="305"/>
      <c r="KFD180" s="306"/>
      <c r="KFE180" s="135"/>
      <c r="KFF180" s="135"/>
      <c r="KFG180" s="307"/>
      <c r="KFH180" s="135"/>
      <c r="KFI180" s="135"/>
      <c r="KFJ180" s="135"/>
      <c r="KFK180" s="304"/>
      <c r="KFL180" s="305"/>
      <c r="KFM180" s="306"/>
      <c r="KFN180" s="135"/>
      <c r="KFO180" s="135"/>
      <c r="KFP180" s="307"/>
      <c r="KFQ180" s="135"/>
      <c r="KFR180" s="135"/>
      <c r="KFS180" s="135"/>
      <c r="KFT180" s="304"/>
      <c r="KFU180" s="305"/>
      <c r="KFV180" s="306"/>
      <c r="KFW180" s="135"/>
      <c r="KFX180" s="135"/>
      <c r="KFY180" s="307"/>
      <c r="KFZ180" s="135"/>
      <c r="KGA180" s="135"/>
      <c r="KGB180" s="135"/>
      <c r="KGC180" s="304"/>
      <c r="KGD180" s="305"/>
      <c r="KGE180" s="306"/>
      <c r="KGF180" s="135"/>
      <c r="KGG180" s="135"/>
      <c r="KGH180" s="307"/>
      <c r="KGI180" s="135"/>
      <c r="KGJ180" s="135"/>
      <c r="KGK180" s="135"/>
      <c r="KGL180" s="304"/>
      <c r="KGM180" s="305"/>
      <c r="KGN180" s="306"/>
      <c r="KGO180" s="135"/>
      <c r="KGP180" s="135"/>
      <c r="KGQ180" s="307"/>
      <c r="KGR180" s="135"/>
      <c r="KGS180" s="135"/>
      <c r="KGT180" s="135"/>
      <c r="KGU180" s="304"/>
      <c r="KGV180" s="305"/>
      <c r="KGW180" s="306"/>
      <c r="KGX180" s="135"/>
      <c r="KGY180" s="313"/>
      <c r="KGZ180" s="314"/>
      <c r="KHA180" s="135"/>
      <c r="KHB180" s="135"/>
      <c r="KHC180" s="135"/>
      <c r="KHD180" s="304"/>
      <c r="KHE180" s="305"/>
      <c r="KHF180" s="306"/>
      <c r="KHG180" s="135"/>
      <c r="KHH180" s="313"/>
      <c r="KHI180" s="130"/>
      <c r="KHM180" s="123"/>
      <c r="KHN180" s="126"/>
      <c r="KHO180" s="132"/>
      <c r="KHR180" s="130"/>
      <c r="KHU180" s="309"/>
      <c r="KHV180" s="304"/>
      <c r="KHW180" s="305"/>
      <c r="KHX180" s="306"/>
      <c r="KHY180" s="135"/>
      <c r="KHZ180" s="135"/>
      <c r="KIA180" s="307"/>
      <c r="KIB180" s="135"/>
      <c r="KIC180" s="135"/>
      <c r="KID180" s="135"/>
      <c r="KIE180" s="304"/>
      <c r="KIF180" s="305"/>
      <c r="KIG180" s="306"/>
      <c r="KIH180" s="135"/>
      <c r="KII180" s="135"/>
      <c r="KIJ180" s="307"/>
      <c r="KIK180" s="135"/>
      <c r="KIL180" s="135"/>
      <c r="KIM180" s="135"/>
      <c r="KIN180" s="304"/>
      <c r="KIO180" s="305"/>
      <c r="KIP180" s="306"/>
      <c r="KIQ180" s="135"/>
      <c r="KIR180" s="135"/>
      <c r="KIS180" s="307"/>
      <c r="KIT180" s="135"/>
      <c r="KIU180" s="135"/>
      <c r="KIV180" s="135"/>
      <c r="KIW180" s="304"/>
      <c r="KIX180" s="305"/>
      <c r="KIY180" s="306"/>
      <c r="KIZ180" s="135"/>
      <c r="KJA180" s="135"/>
      <c r="KJB180" s="307"/>
      <c r="KJC180" s="135"/>
      <c r="KJD180" s="135"/>
      <c r="KJE180" s="135"/>
      <c r="KJF180" s="304"/>
      <c r="KJG180" s="305"/>
      <c r="KJH180" s="306"/>
      <c r="KJI180" s="135"/>
      <c r="KJJ180" s="135"/>
      <c r="KJK180" s="307"/>
      <c r="KJL180" s="135"/>
      <c r="KJM180" s="135"/>
      <c r="KJN180" s="135"/>
      <c r="KJO180" s="304"/>
      <c r="KJP180" s="305"/>
      <c r="KJQ180" s="306"/>
      <c r="KJR180" s="135"/>
      <c r="KJS180" s="135"/>
      <c r="KJT180" s="307"/>
      <c r="KJU180" s="135"/>
      <c r="KJV180" s="135"/>
      <c r="KJW180" s="135"/>
      <c r="KJX180" s="304"/>
      <c r="KJY180" s="305"/>
      <c r="KJZ180" s="306"/>
      <c r="KKA180" s="135"/>
      <c r="KKB180" s="135"/>
      <c r="KKC180" s="307"/>
      <c r="KKD180" s="135"/>
      <c r="KKE180" s="135"/>
      <c r="KKF180" s="135"/>
      <c r="KKG180" s="304"/>
      <c r="KKH180" s="305"/>
      <c r="KKI180" s="306"/>
      <c r="KKJ180" s="135"/>
      <c r="KKK180" s="135"/>
      <c r="KKL180" s="307"/>
      <c r="KKM180" s="135"/>
      <c r="KKN180" s="135"/>
      <c r="KKO180" s="135"/>
      <c r="KKP180" s="304"/>
      <c r="KKQ180" s="305"/>
      <c r="KKR180" s="306"/>
      <c r="KKS180" s="135"/>
      <c r="KKT180" s="135"/>
      <c r="KKU180" s="307"/>
      <c r="KKV180" s="135"/>
      <c r="KKW180" s="135"/>
      <c r="KKX180" s="135"/>
      <c r="KKY180" s="304"/>
      <c r="KKZ180" s="305"/>
      <c r="KLA180" s="306"/>
      <c r="KLB180" s="135"/>
      <c r="KLC180" s="135"/>
      <c r="KLD180" s="307"/>
      <c r="KLE180" s="135"/>
      <c r="KLF180" s="135"/>
      <c r="KLG180" s="135"/>
      <c r="KLH180" s="304"/>
      <c r="KLI180" s="305"/>
      <c r="KLJ180" s="306"/>
      <c r="KLK180" s="135"/>
      <c r="KLL180" s="135"/>
      <c r="KLM180" s="307"/>
      <c r="KLN180" s="135"/>
      <c r="KLO180" s="135"/>
      <c r="KLP180" s="135"/>
      <c r="KLQ180" s="304"/>
      <c r="KLR180" s="305"/>
      <c r="KLS180" s="306"/>
      <c r="KLT180" s="135"/>
      <c r="KLU180" s="135"/>
      <c r="KLV180" s="307"/>
      <c r="KLW180" s="135"/>
      <c r="KLX180" s="135"/>
      <c r="KLY180" s="135"/>
      <c r="KLZ180" s="304"/>
      <c r="KMA180" s="305"/>
      <c r="KMB180" s="306"/>
      <c r="KMC180" s="135"/>
      <c r="KMD180" s="135"/>
      <c r="KME180" s="307"/>
      <c r="KMF180" s="135"/>
      <c r="KMG180" s="135"/>
      <c r="KMH180" s="135"/>
      <c r="KMI180" s="304"/>
      <c r="KMJ180" s="305"/>
      <c r="KMK180" s="306"/>
      <c r="KML180" s="135"/>
      <c r="KMM180" s="135"/>
      <c r="KMN180" s="307"/>
      <c r="KMO180" s="135"/>
      <c r="KMP180" s="135"/>
      <c r="KMQ180" s="135"/>
      <c r="KMR180" s="304"/>
      <c r="KMS180" s="305"/>
      <c r="KMT180" s="306"/>
      <c r="KMU180" s="135"/>
      <c r="KMV180" s="135"/>
      <c r="KMW180" s="307"/>
      <c r="KMX180" s="135"/>
      <c r="KMY180" s="135"/>
      <c r="KMZ180" s="135"/>
      <c r="KNA180" s="304"/>
      <c r="KNB180" s="305"/>
      <c r="KNC180" s="306"/>
      <c r="KND180" s="135"/>
      <c r="KNE180" s="135"/>
      <c r="KNF180" s="307"/>
      <c r="KNG180" s="135"/>
      <c r="KNH180" s="135"/>
      <c r="KNI180" s="135"/>
      <c r="KNJ180" s="304"/>
      <c r="KNK180" s="305"/>
      <c r="KNL180" s="306"/>
      <c r="KNM180" s="135"/>
      <c r="KNN180" s="135"/>
      <c r="KNO180" s="307"/>
      <c r="KNP180" s="135"/>
      <c r="KNQ180" s="135"/>
      <c r="KNR180" s="135"/>
      <c r="KNS180" s="304"/>
      <c r="KNT180" s="305"/>
      <c r="KNU180" s="306"/>
      <c r="KNV180" s="135"/>
      <c r="KNW180" s="135"/>
      <c r="KNX180" s="307"/>
      <c r="KNY180" s="135"/>
      <c r="KNZ180" s="135"/>
      <c r="KOA180" s="135"/>
      <c r="KOB180" s="304"/>
      <c r="KOC180" s="305"/>
      <c r="KOD180" s="306"/>
      <c r="KOE180" s="135"/>
      <c r="KOF180" s="135"/>
      <c r="KOG180" s="307"/>
      <c r="KOH180" s="135"/>
      <c r="KOI180" s="135"/>
      <c r="KOJ180" s="135"/>
      <c r="KOK180" s="304"/>
      <c r="KOL180" s="305"/>
      <c r="KOM180" s="306"/>
      <c r="KON180" s="135"/>
      <c r="KOO180" s="135"/>
      <c r="KOP180" s="307"/>
      <c r="KOQ180" s="135"/>
      <c r="KOR180" s="135"/>
      <c r="KOS180" s="135"/>
      <c r="KOT180" s="304"/>
      <c r="KOU180" s="305"/>
      <c r="KOV180" s="306"/>
      <c r="KOW180" s="135"/>
      <c r="KOX180" s="135"/>
      <c r="KOY180" s="307"/>
      <c r="KOZ180" s="135"/>
      <c r="KPA180" s="135"/>
      <c r="KPB180" s="135"/>
      <c r="KPC180" s="304"/>
      <c r="KPD180" s="305"/>
      <c r="KPE180" s="306"/>
      <c r="KPF180" s="135"/>
      <c r="KPG180" s="135"/>
      <c r="KPH180" s="307"/>
      <c r="KPI180" s="135"/>
      <c r="KPJ180" s="135"/>
      <c r="KPK180" s="135"/>
      <c r="KPL180" s="304"/>
      <c r="KPM180" s="305"/>
      <c r="KPN180" s="306"/>
      <c r="KPO180" s="135"/>
      <c r="KPP180" s="135"/>
      <c r="KPQ180" s="307"/>
      <c r="KPR180" s="135"/>
      <c r="KPS180" s="135"/>
      <c r="KPT180" s="135"/>
      <c r="KPU180" s="304"/>
      <c r="KPV180" s="305"/>
      <c r="KPW180" s="306"/>
      <c r="KPX180" s="135"/>
      <c r="KPY180" s="135"/>
      <c r="KPZ180" s="307"/>
      <c r="KQA180" s="135"/>
      <c r="KQB180" s="135"/>
      <c r="KQC180" s="135"/>
      <c r="KQD180" s="304"/>
      <c r="KQE180" s="305"/>
      <c r="KQF180" s="306"/>
      <c r="KQG180" s="135"/>
      <c r="KQH180" s="135"/>
      <c r="KQI180" s="307"/>
      <c r="KQJ180" s="135"/>
      <c r="KQK180" s="135"/>
      <c r="KQL180" s="135"/>
      <c r="KQM180" s="304"/>
      <c r="KQN180" s="305"/>
      <c r="KQO180" s="306"/>
      <c r="KQP180" s="135"/>
      <c r="KQQ180" s="135"/>
      <c r="KQR180" s="307"/>
      <c r="KQS180" s="135"/>
      <c r="KQT180" s="135"/>
      <c r="KQU180" s="313"/>
      <c r="KQV180" s="310"/>
      <c r="KQW180" s="305"/>
      <c r="KQX180" s="306"/>
      <c r="KQY180" s="135"/>
      <c r="KQZ180" s="135"/>
      <c r="KRA180" s="307"/>
      <c r="KRB180" s="135"/>
      <c r="KRC180" s="135"/>
      <c r="KRD180" s="313"/>
      <c r="KRE180" s="123"/>
      <c r="KRF180" s="126"/>
      <c r="KRG180" s="132"/>
      <c r="KRJ180" s="130"/>
      <c r="KRN180" s="123"/>
      <c r="KRO180" s="126"/>
      <c r="KRP180" s="132"/>
      <c r="KRQ180" s="309"/>
      <c r="KRR180" s="135"/>
      <c r="KRS180" s="307"/>
      <c r="KRT180" s="135"/>
      <c r="KRU180" s="135"/>
      <c r="KRV180" s="135"/>
      <c r="KRW180" s="304"/>
      <c r="KRX180" s="305"/>
      <c r="KRY180" s="306"/>
      <c r="KRZ180" s="135"/>
      <c r="KSA180" s="135"/>
      <c r="KSB180" s="307"/>
      <c r="KSC180" s="135"/>
      <c r="KSD180" s="135"/>
      <c r="KSE180" s="135"/>
      <c r="KSF180" s="304"/>
      <c r="KSG180" s="305"/>
      <c r="KSH180" s="306"/>
      <c r="KSI180" s="135"/>
      <c r="KSJ180" s="135"/>
      <c r="KSK180" s="307"/>
      <c r="KSL180" s="135"/>
      <c r="KSM180" s="135"/>
      <c r="KSN180" s="135"/>
      <c r="KSO180" s="304"/>
      <c r="KSP180" s="305"/>
      <c r="KSQ180" s="306"/>
      <c r="KSR180" s="135"/>
      <c r="KSS180" s="135"/>
      <c r="KST180" s="307"/>
      <c r="KSU180" s="135"/>
      <c r="KSV180" s="135"/>
      <c r="KSW180" s="135"/>
      <c r="KSX180" s="304"/>
      <c r="KSY180" s="305"/>
      <c r="KSZ180" s="306"/>
      <c r="KTA180" s="135"/>
      <c r="KTB180" s="135"/>
      <c r="KTC180" s="307"/>
      <c r="KTD180" s="135"/>
      <c r="KTE180" s="135"/>
      <c r="KTF180" s="135"/>
      <c r="KTG180" s="304"/>
      <c r="KTH180" s="305"/>
      <c r="KTI180" s="306"/>
      <c r="KTJ180" s="135"/>
      <c r="KTK180" s="135"/>
      <c r="KTL180" s="307"/>
      <c r="KTM180" s="135"/>
      <c r="KTN180" s="135"/>
      <c r="KTO180" s="135"/>
      <c r="KTP180" s="304"/>
      <c r="KTQ180" s="305"/>
      <c r="KTR180" s="306"/>
      <c r="KTS180" s="135"/>
      <c r="KTT180" s="135"/>
      <c r="KTU180" s="307"/>
      <c r="KTV180" s="135"/>
      <c r="KTW180" s="135"/>
      <c r="KTX180" s="135"/>
      <c r="KTY180" s="304"/>
      <c r="KTZ180" s="305"/>
      <c r="KUA180" s="306"/>
      <c r="KUB180" s="135"/>
      <c r="KUC180" s="135"/>
      <c r="KUD180" s="307"/>
      <c r="KUE180" s="135"/>
      <c r="KUF180" s="135"/>
      <c r="KUG180" s="135"/>
      <c r="KUH180" s="304"/>
      <c r="KUI180" s="305"/>
      <c r="KUJ180" s="306"/>
      <c r="KUK180" s="135"/>
      <c r="KUL180" s="135"/>
      <c r="KUM180" s="307"/>
      <c r="KUN180" s="135"/>
      <c r="KUO180" s="135"/>
      <c r="KUP180" s="135"/>
      <c r="KUQ180" s="304"/>
      <c r="KUR180" s="305"/>
      <c r="KUS180" s="306"/>
      <c r="KUT180" s="135"/>
      <c r="KUU180" s="135"/>
      <c r="KUV180" s="307"/>
      <c r="KUW180" s="135"/>
      <c r="KUX180" s="135"/>
      <c r="KUY180" s="135"/>
      <c r="KUZ180" s="304"/>
      <c r="KVA180" s="305"/>
      <c r="KVB180" s="306"/>
      <c r="KVC180" s="135"/>
      <c r="KVD180" s="135"/>
      <c r="KVE180" s="307"/>
      <c r="KVF180" s="135"/>
      <c r="KVG180" s="135"/>
      <c r="KVH180" s="135"/>
      <c r="KVI180" s="304"/>
      <c r="KVJ180" s="305"/>
      <c r="KVK180" s="306"/>
      <c r="KVL180" s="135"/>
      <c r="KVM180" s="135"/>
      <c r="KVN180" s="307"/>
      <c r="KVO180" s="135"/>
      <c r="KVP180" s="135"/>
      <c r="KVQ180" s="135"/>
      <c r="KVR180" s="304"/>
      <c r="KVS180" s="305"/>
      <c r="KVT180" s="306"/>
      <c r="KVU180" s="135"/>
      <c r="KVV180" s="135"/>
      <c r="KVW180" s="307"/>
      <c r="KVX180" s="135"/>
      <c r="KVY180" s="135"/>
      <c r="KVZ180" s="135"/>
      <c r="KWA180" s="304"/>
      <c r="KWB180" s="305"/>
      <c r="KWC180" s="306"/>
      <c r="KWD180" s="135"/>
      <c r="KWE180" s="135"/>
      <c r="KWF180" s="307"/>
      <c r="KWG180" s="135"/>
      <c r="KWH180" s="135"/>
      <c r="KWI180" s="135"/>
      <c r="KWJ180" s="304"/>
      <c r="KWK180" s="305"/>
      <c r="KWL180" s="306"/>
      <c r="KWM180" s="135"/>
      <c r="KWN180" s="135"/>
      <c r="KWO180" s="307"/>
      <c r="KWP180" s="135"/>
      <c r="KWQ180" s="135"/>
      <c r="KWR180" s="135"/>
      <c r="KWS180" s="304"/>
      <c r="KWT180" s="305"/>
      <c r="KWU180" s="306"/>
      <c r="KWV180" s="135"/>
      <c r="KWW180" s="135"/>
      <c r="KWX180" s="307"/>
      <c r="KWY180" s="135"/>
      <c r="KWZ180" s="135"/>
      <c r="KXA180" s="135"/>
      <c r="KXB180" s="304"/>
      <c r="KXC180" s="305"/>
      <c r="KXD180" s="306"/>
      <c r="KXE180" s="135"/>
      <c r="KXF180" s="135"/>
      <c r="KXG180" s="307"/>
      <c r="KXH180" s="135"/>
      <c r="KXI180" s="135"/>
      <c r="KXJ180" s="135"/>
      <c r="KXK180" s="304"/>
      <c r="KXL180" s="305"/>
      <c r="KXM180" s="306"/>
      <c r="KXN180" s="135"/>
      <c r="KXO180" s="135"/>
      <c r="KXP180" s="307"/>
      <c r="KXQ180" s="135"/>
      <c r="KXR180" s="135"/>
      <c r="KXS180" s="135"/>
      <c r="KXT180" s="304"/>
      <c r="KXU180" s="305"/>
      <c r="KXV180" s="306"/>
      <c r="KXW180" s="135"/>
      <c r="KXX180" s="135"/>
      <c r="KXY180" s="307"/>
      <c r="KXZ180" s="135"/>
      <c r="KYA180" s="135"/>
      <c r="KYB180" s="135"/>
      <c r="KYC180" s="304"/>
      <c r="KYD180" s="305"/>
      <c r="KYE180" s="306"/>
      <c r="KYF180" s="135"/>
      <c r="KYG180" s="135"/>
      <c r="KYH180" s="307"/>
      <c r="KYI180" s="135"/>
      <c r="KYJ180" s="135"/>
      <c r="KYK180" s="135"/>
      <c r="KYL180" s="304"/>
      <c r="KYM180" s="305"/>
      <c r="KYN180" s="306"/>
      <c r="KYO180" s="135"/>
      <c r="KYP180" s="135"/>
      <c r="KYQ180" s="307"/>
      <c r="KYR180" s="135"/>
      <c r="KYS180" s="135"/>
      <c r="KYT180" s="135"/>
      <c r="KYU180" s="304"/>
      <c r="KYV180" s="305"/>
      <c r="KYW180" s="306"/>
      <c r="KYX180" s="135"/>
      <c r="KYY180" s="135"/>
      <c r="KYZ180" s="307"/>
      <c r="KZA180" s="135"/>
      <c r="KZB180" s="135"/>
      <c r="KZC180" s="135"/>
      <c r="KZD180" s="304"/>
      <c r="KZE180" s="305"/>
      <c r="KZF180" s="306"/>
      <c r="KZG180" s="135"/>
      <c r="KZH180" s="135"/>
      <c r="KZI180" s="307"/>
      <c r="KZJ180" s="135"/>
      <c r="KZK180" s="135"/>
      <c r="KZL180" s="135"/>
      <c r="KZM180" s="304"/>
      <c r="KZN180" s="305"/>
      <c r="KZO180" s="306"/>
      <c r="KZP180" s="135"/>
      <c r="KZQ180" s="135"/>
      <c r="KZR180" s="307"/>
      <c r="KZS180" s="135"/>
      <c r="KZT180" s="135"/>
      <c r="KZU180" s="135"/>
      <c r="KZV180" s="304"/>
      <c r="KZW180" s="305"/>
      <c r="KZX180" s="306"/>
      <c r="KZY180" s="135"/>
      <c r="KZZ180" s="135"/>
      <c r="LAA180" s="307"/>
      <c r="LAB180" s="135"/>
      <c r="LAC180" s="135"/>
      <c r="LAD180" s="135"/>
      <c r="LAE180" s="304"/>
      <c r="LAF180" s="305"/>
      <c r="LAG180" s="306"/>
      <c r="LAH180" s="135"/>
      <c r="LAI180" s="135"/>
      <c r="LAJ180" s="307"/>
      <c r="LAK180" s="135"/>
      <c r="LAL180" s="135"/>
      <c r="LAM180" s="135"/>
      <c r="LAN180" s="304"/>
      <c r="LAO180" s="305"/>
      <c r="LAP180" s="306"/>
      <c r="LAQ180" s="313"/>
      <c r="LAR180" s="309"/>
      <c r="LAS180" s="307"/>
      <c r="LAT180" s="135"/>
      <c r="LAU180" s="135"/>
      <c r="LAV180" s="135"/>
      <c r="LAW180" s="304"/>
      <c r="LAX180" s="305"/>
      <c r="LAY180" s="306"/>
      <c r="LAZ180" s="313"/>
      <c r="LBB180" s="130"/>
      <c r="LBF180" s="123"/>
      <c r="LBG180" s="126"/>
      <c r="LBH180" s="132"/>
      <c r="LBK180" s="130"/>
      <c r="LBM180" s="309"/>
      <c r="LBN180" s="135"/>
      <c r="LBO180" s="304"/>
      <c r="LBP180" s="305"/>
      <c r="LBQ180" s="306"/>
      <c r="LBR180" s="135"/>
      <c r="LBS180" s="135"/>
      <c r="LBT180" s="307"/>
      <c r="LBU180" s="135"/>
      <c r="LBV180" s="135"/>
      <c r="LBW180" s="135"/>
      <c r="LBX180" s="304"/>
      <c r="LBY180" s="305"/>
      <c r="LBZ180" s="306"/>
      <c r="LCA180" s="135"/>
      <c r="LCB180" s="135"/>
      <c r="LCC180" s="307"/>
      <c r="LCD180" s="135"/>
      <c r="LCE180" s="135"/>
      <c r="LCF180" s="135"/>
      <c r="LCG180" s="304"/>
      <c r="LCH180" s="305"/>
      <c r="LCI180" s="306"/>
      <c r="LCJ180" s="135"/>
      <c r="LCK180" s="135"/>
      <c r="LCL180" s="307"/>
      <c r="LCM180" s="135"/>
      <c r="LCN180" s="135"/>
      <c r="LCO180" s="135"/>
      <c r="LCP180" s="304"/>
      <c r="LCQ180" s="305"/>
      <c r="LCR180" s="306"/>
      <c r="LCS180" s="135"/>
      <c r="LCT180" s="135"/>
      <c r="LCU180" s="307"/>
      <c r="LCV180" s="135"/>
      <c r="LCW180" s="135"/>
      <c r="LCX180" s="135"/>
      <c r="LCY180" s="304"/>
      <c r="LCZ180" s="305"/>
      <c r="LDA180" s="306"/>
      <c r="LDB180" s="135"/>
      <c r="LDC180" s="135"/>
      <c r="LDD180" s="307"/>
      <c r="LDE180" s="135"/>
      <c r="LDF180" s="135"/>
      <c r="LDG180" s="135"/>
      <c r="LDH180" s="304"/>
      <c r="LDI180" s="305"/>
      <c r="LDJ180" s="306"/>
      <c r="LDK180" s="135"/>
      <c r="LDL180" s="135"/>
      <c r="LDM180" s="307"/>
      <c r="LDN180" s="135"/>
      <c r="LDO180" s="135"/>
      <c r="LDP180" s="135"/>
      <c r="LDQ180" s="304"/>
      <c r="LDR180" s="305"/>
      <c r="LDS180" s="306"/>
      <c r="LDT180" s="135"/>
      <c r="LDU180" s="135"/>
      <c r="LDV180" s="307"/>
      <c r="LDW180" s="135"/>
      <c r="LDX180" s="135"/>
      <c r="LDY180" s="135"/>
      <c r="LDZ180" s="304"/>
      <c r="LEA180" s="305"/>
      <c r="LEB180" s="306"/>
      <c r="LEC180" s="135"/>
      <c r="LED180" s="135"/>
      <c r="LEE180" s="307"/>
      <c r="LEF180" s="135"/>
      <c r="LEG180" s="135"/>
      <c r="LEH180" s="135"/>
      <c r="LEI180" s="304"/>
      <c r="LEJ180" s="305"/>
      <c r="LEK180" s="306"/>
      <c r="LEL180" s="135"/>
      <c r="LEM180" s="135"/>
      <c r="LEN180" s="307"/>
      <c r="LEO180" s="135"/>
      <c r="LEP180" s="135"/>
      <c r="LEQ180" s="135"/>
      <c r="LER180" s="304"/>
      <c r="LES180" s="305"/>
      <c r="LET180" s="306"/>
      <c r="LEU180" s="135"/>
      <c r="LEV180" s="135"/>
      <c r="LEW180" s="307"/>
      <c r="LEX180" s="135"/>
      <c r="LEY180" s="135"/>
      <c r="LEZ180" s="135"/>
      <c r="LFA180" s="304"/>
      <c r="LFB180" s="305"/>
      <c r="LFC180" s="306"/>
      <c r="LFD180" s="135"/>
      <c r="LFE180" s="135"/>
      <c r="LFF180" s="307"/>
      <c r="LFG180" s="135"/>
      <c r="LFH180" s="135"/>
      <c r="LFI180" s="135"/>
      <c r="LFJ180" s="304"/>
      <c r="LFK180" s="305"/>
      <c r="LFL180" s="306"/>
      <c r="LFM180" s="135"/>
      <c r="LFN180" s="135"/>
      <c r="LFO180" s="307"/>
      <c r="LFP180" s="135"/>
      <c r="LFQ180" s="135"/>
      <c r="LFR180" s="135"/>
      <c r="LFS180" s="304"/>
      <c r="LFT180" s="305"/>
      <c r="LFU180" s="306"/>
      <c r="LFV180" s="135"/>
      <c r="LFW180" s="135"/>
      <c r="LFX180" s="307"/>
      <c r="LFY180" s="135"/>
      <c r="LFZ180" s="135"/>
      <c r="LGA180" s="135"/>
      <c r="LGB180" s="304"/>
      <c r="LGC180" s="305"/>
      <c r="LGD180" s="306"/>
      <c r="LGE180" s="135"/>
      <c r="LGF180" s="135"/>
      <c r="LGG180" s="307"/>
      <c r="LGH180" s="135"/>
      <c r="LGI180" s="135"/>
      <c r="LGJ180" s="135"/>
      <c r="LGK180" s="304"/>
      <c r="LGL180" s="305"/>
      <c r="LGM180" s="306"/>
      <c r="LGN180" s="135"/>
      <c r="LGO180" s="135"/>
      <c r="LGP180" s="307"/>
      <c r="LGQ180" s="135"/>
      <c r="LGR180" s="135"/>
      <c r="LGS180" s="135"/>
      <c r="LGT180" s="304"/>
      <c r="LGU180" s="305"/>
      <c r="LGV180" s="306"/>
      <c r="LGW180" s="135"/>
      <c r="LGX180" s="135"/>
      <c r="LGY180" s="307"/>
      <c r="LGZ180" s="135"/>
      <c r="LHA180" s="135"/>
      <c r="LHB180" s="135"/>
      <c r="LHC180" s="304"/>
      <c r="LHD180" s="305"/>
      <c r="LHE180" s="306"/>
      <c r="LHF180" s="135"/>
      <c r="LHG180" s="135"/>
      <c r="LHH180" s="307"/>
      <c r="LHI180" s="135"/>
      <c r="LHJ180" s="135"/>
      <c r="LHK180" s="135"/>
      <c r="LHL180" s="304"/>
      <c r="LHM180" s="305"/>
      <c r="LHN180" s="306"/>
      <c r="LHO180" s="135"/>
      <c r="LHP180" s="135"/>
      <c r="LHQ180" s="307"/>
      <c r="LHR180" s="135"/>
      <c r="LHS180" s="135"/>
      <c r="LHT180" s="135"/>
      <c r="LHU180" s="304"/>
      <c r="LHV180" s="305"/>
      <c r="LHW180" s="306"/>
      <c r="LHX180" s="135"/>
      <c r="LHY180" s="135"/>
      <c r="LHZ180" s="307"/>
      <c r="LIA180" s="135"/>
      <c r="LIB180" s="135"/>
      <c r="LIC180" s="135"/>
      <c r="LID180" s="304"/>
      <c r="LIE180" s="305"/>
      <c r="LIF180" s="306"/>
      <c r="LIG180" s="135"/>
      <c r="LIH180" s="135"/>
      <c r="LII180" s="307"/>
      <c r="LIJ180" s="135"/>
      <c r="LIK180" s="135"/>
      <c r="LIL180" s="135"/>
      <c r="LIM180" s="304"/>
      <c r="LIN180" s="305"/>
      <c r="LIO180" s="306"/>
      <c r="LIP180" s="135"/>
      <c r="LIQ180" s="135"/>
      <c r="LIR180" s="307"/>
      <c r="LIS180" s="135"/>
      <c r="LIT180" s="135"/>
      <c r="LIU180" s="135"/>
      <c r="LIV180" s="304"/>
      <c r="LIW180" s="305"/>
      <c r="LIX180" s="306"/>
      <c r="LIY180" s="135"/>
      <c r="LIZ180" s="135"/>
      <c r="LJA180" s="307"/>
      <c r="LJB180" s="135"/>
      <c r="LJC180" s="135"/>
      <c r="LJD180" s="135"/>
      <c r="LJE180" s="304"/>
      <c r="LJF180" s="305"/>
      <c r="LJG180" s="306"/>
      <c r="LJH180" s="135"/>
      <c r="LJI180" s="135"/>
      <c r="LJJ180" s="307"/>
      <c r="LJK180" s="135"/>
      <c r="LJL180" s="135"/>
      <c r="LJM180" s="135"/>
      <c r="LJN180" s="304"/>
      <c r="LJO180" s="305"/>
      <c r="LJP180" s="306"/>
      <c r="LJQ180" s="135"/>
      <c r="LJR180" s="135"/>
      <c r="LJS180" s="307"/>
      <c r="LJT180" s="135"/>
      <c r="LJU180" s="135"/>
      <c r="LJV180" s="135"/>
      <c r="LJW180" s="304"/>
      <c r="LJX180" s="305"/>
      <c r="LJY180" s="306"/>
      <c r="LJZ180" s="135"/>
      <c r="LKA180" s="135"/>
      <c r="LKB180" s="307"/>
      <c r="LKC180" s="135"/>
      <c r="LKD180" s="135"/>
      <c r="LKE180" s="135"/>
      <c r="LKF180" s="304"/>
      <c r="LKG180" s="305"/>
      <c r="LKH180" s="306"/>
      <c r="LKI180" s="135"/>
      <c r="LKJ180" s="135"/>
      <c r="LKK180" s="307"/>
      <c r="LKL180" s="135"/>
      <c r="LKM180" s="313"/>
      <c r="LKN180" s="309"/>
      <c r="LKO180" s="304"/>
      <c r="LKP180" s="305"/>
      <c r="LKQ180" s="306"/>
      <c r="LKR180" s="135"/>
      <c r="LKS180" s="135"/>
      <c r="LKT180" s="307"/>
      <c r="LKU180" s="135"/>
      <c r="LKV180" s="313"/>
      <c r="LKX180" s="123"/>
      <c r="LKY180" s="126"/>
      <c r="LKZ180" s="132"/>
      <c r="LLC180" s="130"/>
      <c r="LLG180" s="123"/>
      <c r="LLH180" s="126"/>
      <c r="LLI180" s="315"/>
      <c r="LLJ180" s="135"/>
      <c r="LLK180" s="135"/>
      <c r="LLL180" s="307"/>
      <c r="LLM180" s="135"/>
      <c r="LLN180" s="135"/>
      <c r="LLO180" s="135"/>
      <c r="LLP180" s="304"/>
      <c r="LLQ180" s="305"/>
      <c r="LLR180" s="306"/>
      <c r="LLS180" s="135"/>
      <c r="LLT180" s="135"/>
      <c r="LLU180" s="307"/>
      <c r="LLV180" s="135"/>
      <c r="LLW180" s="135"/>
      <c r="LLX180" s="135"/>
      <c r="LLY180" s="304"/>
      <c r="LLZ180" s="305"/>
      <c r="LMA180" s="306"/>
      <c r="LMB180" s="135"/>
      <c r="LMC180" s="135"/>
      <c r="LMD180" s="307"/>
      <c r="LME180" s="135"/>
      <c r="LMF180" s="135"/>
      <c r="LMG180" s="135"/>
      <c r="LMH180" s="304"/>
      <c r="LMI180" s="305"/>
      <c r="LMJ180" s="306"/>
      <c r="LMK180" s="135"/>
      <c r="LML180" s="135"/>
      <c r="LMM180" s="307"/>
      <c r="LMN180" s="135"/>
      <c r="LMO180" s="135"/>
      <c r="LMP180" s="135"/>
      <c r="LMQ180" s="304"/>
      <c r="LMR180" s="305"/>
      <c r="LMS180" s="306"/>
      <c r="LMT180" s="135"/>
      <c r="LMU180" s="135"/>
      <c r="LMV180" s="307"/>
      <c r="LMW180" s="135"/>
      <c r="LMX180" s="135"/>
      <c r="LMY180" s="135"/>
      <c r="LMZ180" s="304"/>
      <c r="LNA180" s="305"/>
      <c r="LNB180" s="306"/>
      <c r="LNC180" s="135"/>
      <c r="LND180" s="135"/>
      <c r="LNE180" s="307"/>
      <c r="LNF180" s="135"/>
      <c r="LNG180" s="135"/>
      <c r="LNH180" s="135"/>
      <c r="LNI180" s="304"/>
      <c r="LNJ180" s="305"/>
      <c r="LNK180" s="306"/>
      <c r="LNL180" s="135"/>
      <c r="LNM180" s="135"/>
      <c r="LNN180" s="307"/>
      <c r="LNO180" s="135"/>
      <c r="LNP180" s="135"/>
      <c r="LNQ180" s="135"/>
      <c r="LNR180" s="304"/>
      <c r="LNS180" s="305"/>
      <c r="LNT180" s="306"/>
      <c r="LNU180" s="135"/>
      <c r="LNV180" s="135"/>
      <c r="LNW180" s="307"/>
      <c r="LNX180" s="135"/>
      <c r="LNY180" s="135"/>
      <c r="LNZ180" s="135"/>
      <c r="LOA180" s="304"/>
      <c r="LOB180" s="305"/>
      <c r="LOC180" s="306"/>
      <c r="LOD180" s="135"/>
      <c r="LOE180" s="135"/>
      <c r="LOF180" s="307"/>
      <c r="LOG180" s="135"/>
      <c r="LOH180" s="135"/>
      <c r="LOI180" s="135"/>
      <c r="LOJ180" s="304"/>
      <c r="LOK180" s="305"/>
      <c r="LOL180" s="306"/>
      <c r="LOM180" s="135"/>
      <c r="LON180" s="135"/>
      <c r="LOO180" s="307"/>
      <c r="LOP180" s="135"/>
      <c r="LOQ180" s="135"/>
      <c r="LOR180" s="135"/>
      <c r="LOS180" s="304"/>
      <c r="LOT180" s="305"/>
      <c r="LOU180" s="306"/>
      <c r="LOV180" s="135"/>
      <c r="LOW180" s="135"/>
      <c r="LOX180" s="307"/>
      <c r="LOY180" s="135"/>
      <c r="LOZ180" s="135"/>
      <c r="LPA180" s="135"/>
      <c r="LPB180" s="304"/>
      <c r="LPC180" s="305"/>
      <c r="LPD180" s="306"/>
      <c r="LPE180" s="135"/>
      <c r="LPF180" s="135"/>
      <c r="LPG180" s="307"/>
      <c r="LPH180" s="135"/>
      <c r="LPI180" s="135"/>
      <c r="LPJ180" s="135"/>
      <c r="LPK180" s="304"/>
      <c r="LPL180" s="305"/>
      <c r="LPM180" s="306"/>
      <c r="LPN180" s="135"/>
      <c r="LPO180" s="135"/>
      <c r="LPP180" s="307"/>
      <c r="LPQ180" s="135"/>
      <c r="LPR180" s="135"/>
      <c r="LPS180" s="135"/>
      <c r="LPT180" s="304"/>
      <c r="LPU180" s="305"/>
      <c r="LPV180" s="306"/>
      <c r="LPW180" s="135"/>
      <c r="LPX180" s="135"/>
      <c r="LPY180" s="307"/>
      <c r="LPZ180" s="135"/>
      <c r="LQA180" s="135"/>
      <c r="LQB180" s="135"/>
      <c r="LQC180" s="304"/>
      <c r="LQD180" s="305"/>
      <c r="LQE180" s="306"/>
      <c r="LQF180" s="135"/>
      <c r="LQG180" s="135"/>
      <c r="LQH180" s="307"/>
      <c r="LQI180" s="135"/>
      <c r="LQJ180" s="135"/>
      <c r="LQK180" s="135"/>
      <c r="LQL180" s="304"/>
      <c r="LQM180" s="305"/>
      <c r="LQN180" s="306"/>
      <c r="LQO180" s="135"/>
      <c r="LQP180" s="135"/>
      <c r="LQQ180" s="307"/>
      <c r="LQR180" s="135"/>
      <c r="LQS180" s="135"/>
      <c r="LQT180" s="135"/>
      <c r="LQU180" s="304"/>
      <c r="LQV180" s="305"/>
      <c r="LQW180" s="306"/>
      <c r="LQX180" s="135"/>
      <c r="LQY180" s="135"/>
      <c r="LQZ180" s="307"/>
      <c r="LRA180" s="135"/>
      <c r="LRB180" s="135"/>
      <c r="LRC180" s="135"/>
      <c r="LRD180" s="304"/>
      <c r="LRE180" s="305"/>
      <c r="LRF180" s="306"/>
      <c r="LRG180" s="135"/>
      <c r="LRH180" s="135"/>
      <c r="LRI180" s="307"/>
      <c r="LRJ180" s="135"/>
      <c r="LRK180" s="135"/>
      <c r="LRL180" s="135"/>
      <c r="LRM180" s="304"/>
      <c r="LRN180" s="305"/>
      <c r="LRO180" s="306"/>
      <c r="LRP180" s="135"/>
      <c r="LRQ180" s="135"/>
      <c r="LRR180" s="307"/>
      <c r="LRS180" s="135"/>
      <c r="LRT180" s="135"/>
      <c r="LRU180" s="135"/>
      <c r="LRV180" s="304"/>
      <c r="LRW180" s="305"/>
      <c r="LRX180" s="306"/>
      <c r="LRY180" s="135"/>
      <c r="LRZ180" s="135"/>
      <c r="LSA180" s="307"/>
      <c r="LSB180" s="135"/>
      <c r="LSC180" s="135"/>
      <c r="LSD180" s="135"/>
      <c r="LSE180" s="304"/>
      <c r="LSF180" s="305"/>
      <c r="LSG180" s="306"/>
      <c r="LSH180" s="135"/>
      <c r="LSI180" s="135"/>
      <c r="LSJ180" s="307"/>
      <c r="LSK180" s="135"/>
      <c r="LSL180" s="135"/>
      <c r="LSM180" s="135"/>
      <c r="LSN180" s="304"/>
      <c r="LSO180" s="305"/>
      <c r="LSP180" s="306"/>
      <c r="LSQ180" s="135"/>
      <c r="LSR180" s="135"/>
      <c r="LSS180" s="307"/>
      <c r="LST180" s="135"/>
      <c r="LSU180" s="135"/>
      <c r="LSV180" s="135"/>
      <c r="LSW180" s="304"/>
      <c r="LSX180" s="305"/>
      <c r="LSY180" s="306"/>
      <c r="LSZ180" s="135"/>
      <c r="LTA180" s="135"/>
      <c r="LTB180" s="307"/>
      <c r="LTC180" s="135"/>
      <c r="LTD180" s="135"/>
      <c r="LTE180" s="135"/>
      <c r="LTF180" s="304"/>
      <c r="LTG180" s="305"/>
      <c r="LTH180" s="306"/>
      <c r="LTI180" s="135"/>
      <c r="LTJ180" s="135"/>
      <c r="LTK180" s="307"/>
      <c r="LTL180" s="135"/>
      <c r="LTM180" s="135"/>
      <c r="LTN180" s="135"/>
      <c r="LTO180" s="304"/>
      <c r="LTP180" s="305"/>
      <c r="LTQ180" s="306"/>
      <c r="LTR180" s="135"/>
      <c r="LTS180" s="135"/>
      <c r="LTT180" s="307"/>
      <c r="LTU180" s="135"/>
      <c r="LTV180" s="135"/>
      <c r="LTW180" s="135"/>
      <c r="LTX180" s="304"/>
      <c r="LTY180" s="305"/>
      <c r="LTZ180" s="306"/>
      <c r="LUA180" s="135"/>
      <c r="LUB180" s="135"/>
      <c r="LUC180" s="307"/>
      <c r="LUD180" s="135"/>
      <c r="LUE180" s="135"/>
      <c r="LUF180" s="135"/>
      <c r="LUG180" s="304"/>
      <c r="LUH180" s="305"/>
      <c r="LUI180" s="316"/>
      <c r="LUJ180" s="309"/>
      <c r="LUK180" s="135"/>
      <c r="LUL180" s="307"/>
      <c r="LUM180" s="135"/>
      <c r="LUN180" s="135"/>
      <c r="LUO180" s="135"/>
      <c r="LUP180" s="304"/>
      <c r="LUQ180" s="305"/>
      <c r="LUR180" s="316"/>
      <c r="LUU180" s="130"/>
      <c r="LUY180" s="123"/>
      <c r="LUZ180" s="126"/>
      <c r="LVA180" s="132"/>
      <c r="LVD180" s="130"/>
      <c r="LVE180" s="309"/>
      <c r="LVF180" s="135"/>
      <c r="LVG180" s="135"/>
      <c r="LVH180" s="304"/>
      <c r="LVI180" s="305"/>
      <c r="LVJ180" s="306"/>
      <c r="LVK180" s="135"/>
      <c r="LVL180" s="135"/>
      <c r="LVM180" s="307"/>
      <c r="LVN180" s="135"/>
      <c r="LVO180" s="135"/>
      <c r="LVP180" s="135"/>
      <c r="LVQ180" s="304"/>
      <c r="LVR180" s="305"/>
      <c r="LVS180" s="306"/>
      <c r="LVT180" s="135"/>
      <c r="LVU180" s="135"/>
      <c r="LVV180" s="307"/>
      <c r="LVW180" s="135"/>
      <c r="LVX180" s="135"/>
      <c r="LVY180" s="135"/>
      <c r="LVZ180" s="304"/>
      <c r="LWA180" s="305"/>
      <c r="LWB180" s="306"/>
      <c r="LWC180" s="135"/>
      <c r="LWD180" s="135"/>
      <c r="LWE180" s="307"/>
      <c r="LWF180" s="135"/>
      <c r="LWG180" s="135"/>
      <c r="LWH180" s="135"/>
      <c r="LWI180" s="304"/>
      <c r="LWJ180" s="305"/>
      <c r="LWK180" s="306"/>
      <c r="LWL180" s="135"/>
      <c r="LWM180" s="135"/>
      <c r="LWN180" s="307"/>
      <c r="LWO180" s="135"/>
      <c r="LWP180" s="135"/>
      <c r="LWQ180" s="135"/>
      <c r="LWR180" s="304"/>
      <c r="LWS180" s="305"/>
      <c r="LWT180" s="306"/>
      <c r="LWU180" s="135"/>
      <c r="LWV180" s="135"/>
      <c r="LWW180" s="307"/>
      <c r="LWX180" s="135"/>
      <c r="LWY180" s="135"/>
      <c r="LWZ180" s="135"/>
      <c r="LXA180" s="304"/>
      <c r="LXB180" s="305"/>
      <c r="LXC180" s="306"/>
      <c r="LXD180" s="135"/>
      <c r="LXE180" s="135"/>
      <c r="LXF180" s="307"/>
      <c r="LXG180" s="135"/>
      <c r="LXH180" s="135"/>
      <c r="LXI180" s="135"/>
      <c r="LXJ180" s="304"/>
      <c r="LXK180" s="305"/>
      <c r="LXL180" s="306"/>
      <c r="LXM180" s="135"/>
      <c r="LXN180" s="135"/>
      <c r="LXO180" s="307"/>
      <c r="LXP180" s="135"/>
      <c r="LXQ180" s="135"/>
      <c r="LXR180" s="135"/>
      <c r="LXS180" s="304"/>
      <c r="LXT180" s="305"/>
      <c r="LXU180" s="306"/>
      <c r="LXV180" s="135"/>
      <c r="LXW180" s="135"/>
      <c r="LXX180" s="307"/>
      <c r="LXY180" s="135"/>
      <c r="LXZ180" s="135"/>
      <c r="LYA180" s="135"/>
      <c r="LYB180" s="304"/>
      <c r="LYC180" s="305"/>
      <c r="LYD180" s="306"/>
      <c r="LYE180" s="135"/>
      <c r="LYF180" s="135"/>
      <c r="LYG180" s="307"/>
      <c r="LYH180" s="135"/>
      <c r="LYI180" s="135"/>
      <c r="LYJ180" s="135"/>
      <c r="LYK180" s="304"/>
      <c r="LYL180" s="305"/>
      <c r="LYM180" s="306"/>
      <c r="LYN180" s="135"/>
      <c r="LYO180" s="135"/>
      <c r="LYP180" s="307"/>
      <c r="LYQ180" s="135"/>
      <c r="LYR180" s="135"/>
      <c r="LYS180" s="135"/>
      <c r="LYT180" s="304"/>
      <c r="LYU180" s="305"/>
      <c r="LYV180" s="306"/>
      <c r="LYW180" s="135"/>
      <c r="LYX180" s="135"/>
      <c r="LYY180" s="307"/>
      <c r="LYZ180" s="135"/>
      <c r="LZA180" s="135"/>
      <c r="LZB180" s="135"/>
      <c r="LZC180" s="304"/>
      <c r="LZD180" s="305"/>
      <c r="LZE180" s="306"/>
      <c r="LZF180" s="135"/>
      <c r="LZG180" s="135"/>
      <c r="LZH180" s="307"/>
      <c r="LZI180" s="135"/>
      <c r="LZJ180" s="135"/>
      <c r="LZK180" s="135"/>
      <c r="LZL180" s="304"/>
      <c r="LZM180" s="305"/>
      <c r="LZN180" s="306"/>
      <c r="LZO180" s="135"/>
      <c r="LZP180" s="135"/>
      <c r="LZQ180" s="307"/>
      <c r="LZR180" s="135"/>
      <c r="LZS180" s="135"/>
      <c r="LZT180" s="135"/>
      <c r="LZU180" s="304"/>
      <c r="LZV180" s="305"/>
      <c r="LZW180" s="306"/>
      <c r="LZX180" s="135"/>
      <c r="LZY180" s="135"/>
      <c r="LZZ180" s="307"/>
      <c r="MAA180" s="135"/>
      <c r="MAB180" s="135"/>
      <c r="MAC180" s="135"/>
      <c r="MAD180" s="304"/>
      <c r="MAE180" s="305"/>
      <c r="MAF180" s="306"/>
      <c r="MAG180" s="135"/>
      <c r="MAH180" s="135"/>
      <c r="MAI180" s="307"/>
      <c r="MAJ180" s="135"/>
      <c r="MAK180" s="135"/>
      <c r="MAL180" s="135"/>
      <c r="MAM180" s="304"/>
      <c r="MAN180" s="305"/>
      <c r="MAO180" s="306"/>
      <c r="MAP180" s="135"/>
      <c r="MAQ180" s="135"/>
      <c r="MAR180" s="307"/>
      <c r="MAS180" s="135"/>
      <c r="MAT180" s="135"/>
      <c r="MAU180" s="135"/>
      <c r="MAV180" s="304"/>
      <c r="MAW180" s="305"/>
      <c r="MAX180" s="306"/>
      <c r="MAY180" s="135"/>
      <c r="MAZ180" s="135"/>
      <c r="MBA180" s="307"/>
      <c r="MBB180" s="135"/>
      <c r="MBC180" s="135"/>
      <c r="MBD180" s="135"/>
      <c r="MBE180" s="304"/>
      <c r="MBF180" s="305"/>
      <c r="MBG180" s="306"/>
      <c r="MBH180" s="135"/>
      <c r="MBI180" s="135"/>
      <c r="MBJ180" s="307"/>
      <c r="MBK180" s="135"/>
      <c r="MBL180" s="135"/>
      <c r="MBM180" s="135"/>
      <c r="MBN180" s="304"/>
      <c r="MBO180" s="305"/>
      <c r="MBP180" s="306"/>
      <c r="MBQ180" s="135"/>
      <c r="MBR180" s="135"/>
      <c r="MBS180" s="307"/>
      <c r="MBT180" s="135"/>
      <c r="MBU180" s="135"/>
      <c r="MBV180" s="135"/>
      <c r="MBW180" s="304"/>
      <c r="MBX180" s="305"/>
      <c r="MBY180" s="306"/>
      <c r="MBZ180" s="135"/>
      <c r="MCA180" s="135"/>
      <c r="MCB180" s="307"/>
      <c r="MCC180" s="135"/>
      <c r="MCD180" s="135"/>
      <c r="MCE180" s="135"/>
      <c r="MCF180" s="304"/>
      <c r="MCG180" s="305"/>
      <c r="MCH180" s="306"/>
      <c r="MCI180" s="135"/>
      <c r="MCJ180" s="135"/>
      <c r="MCK180" s="307"/>
      <c r="MCL180" s="135"/>
      <c r="MCM180" s="135"/>
      <c r="MCN180" s="135"/>
      <c r="MCO180" s="304"/>
      <c r="MCP180" s="305"/>
      <c r="MCQ180" s="306"/>
      <c r="MCR180" s="135"/>
      <c r="MCS180" s="135"/>
      <c r="MCT180" s="307"/>
      <c r="MCU180" s="135"/>
      <c r="MCV180" s="135"/>
      <c r="MCW180" s="135"/>
      <c r="MCX180" s="304"/>
      <c r="MCY180" s="305"/>
      <c r="MCZ180" s="306"/>
      <c r="MDA180" s="135"/>
      <c r="MDB180" s="135"/>
      <c r="MDC180" s="307"/>
      <c r="MDD180" s="135"/>
      <c r="MDE180" s="135"/>
      <c r="MDF180" s="135"/>
      <c r="MDG180" s="304"/>
      <c r="MDH180" s="305"/>
      <c r="MDI180" s="306"/>
      <c r="MDJ180" s="135"/>
      <c r="MDK180" s="135"/>
      <c r="MDL180" s="307"/>
      <c r="MDM180" s="135"/>
      <c r="MDN180" s="135"/>
      <c r="MDO180" s="135"/>
      <c r="MDP180" s="304"/>
      <c r="MDQ180" s="305"/>
      <c r="MDR180" s="306"/>
      <c r="MDS180" s="135"/>
      <c r="MDT180" s="135"/>
      <c r="MDU180" s="307"/>
      <c r="MDV180" s="135"/>
      <c r="MDW180" s="135"/>
      <c r="MDX180" s="135"/>
      <c r="MDY180" s="304"/>
      <c r="MDZ180" s="305"/>
      <c r="MEA180" s="306"/>
      <c r="MEB180" s="135"/>
      <c r="MEC180" s="135"/>
      <c r="MED180" s="307"/>
      <c r="MEE180" s="313"/>
      <c r="MEF180" s="309"/>
      <c r="MEG180" s="135"/>
      <c r="MEH180" s="304"/>
      <c r="MEI180" s="305"/>
      <c r="MEJ180" s="306"/>
      <c r="MEK180" s="135"/>
      <c r="MEL180" s="135"/>
      <c r="MEM180" s="307"/>
      <c r="MEN180" s="313"/>
      <c r="MEQ180" s="123"/>
      <c r="MER180" s="126"/>
      <c r="MES180" s="132"/>
      <c r="MEV180" s="130"/>
      <c r="MEZ180" s="123"/>
      <c r="MFA180" s="312"/>
      <c r="MFB180" s="306"/>
      <c r="MFC180" s="135"/>
      <c r="MFD180" s="135"/>
      <c r="MFE180" s="307"/>
      <c r="MFF180" s="135"/>
      <c r="MFG180" s="135"/>
      <c r="MFH180" s="135"/>
      <c r="MFI180" s="304"/>
      <c r="MFJ180" s="305"/>
      <c r="MFK180" s="306"/>
      <c r="MFL180" s="135"/>
      <c r="MFM180" s="135"/>
      <c r="MFN180" s="307"/>
      <c r="MFO180" s="135"/>
      <c r="MFP180" s="135"/>
      <c r="MFQ180" s="135"/>
      <c r="MFR180" s="304"/>
      <c r="MFS180" s="305"/>
      <c r="MFT180" s="306"/>
      <c r="MFU180" s="135"/>
      <c r="MFV180" s="135"/>
      <c r="MFW180" s="307"/>
      <c r="MFX180" s="135"/>
      <c r="MFY180" s="135"/>
      <c r="MFZ180" s="135"/>
      <c r="MGA180" s="304"/>
      <c r="MGB180" s="305"/>
      <c r="MGC180" s="306"/>
      <c r="MGD180" s="135"/>
      <c r="MGE180" s="135"/>
      <c r="MGF180" s="307"/>
      <c r="MGG180" s="135"/>
      <c r="MGH180" s="135"/>
      <c r="MGI180" s="135"/>
      <c r="MGJ180" s="304"/>
      <c r="MGK180" s="305"/>
      <c r="MGL180" s="306"/>
      <c r="MGM180" s="135"/>
      <c r="MGN180" s="135"/>
      <c r="MGO180" s="307"/>
      <c r="MGP180" s="135"/>
      <c r="MGQ180" s="135"/>
      <c r="MGR180" s="135"/>
      <c r="MGS180" s="304"/>
      <c r="MGT180" s="305"/>
      <c r="MGU180" s="306"/>
      <c r="MGV180" s="135"/>
      <c r="MGW180" s="135"/>
      <c r="MGX180" s="307"/>
      <c r="MGY180" s="135"/>
      <c r="MGZ180" s="135"/>
      <c r="MHA180" s="135"/>
      <c r="MHB180" s="304"/>
      <c r="MHC180" s="305"/>
      <c r="MHD180" s="306"/>
      <c r="MHE180" s="135"/>
      <c r="MHF180" s="135"/>
      <c r="MHG180" s="307"/>
      <c r="MHH180" s="135"/>
      <c r="MHI180" s="135"/>
      <c r="MHJ180" s="135"/>
      <c r="MHK180" s="304"/>
      <c r="MHL180" s="305"/>
      <c r="MHM180" s="306"/>
      <c r="MHN180" s="135"/>
      <c r="MHO180" s="135"/>
      <c r="MHP180" s="307"/>
      <c r="MHQ180" s="135"/>
      <c r="MHR180" s="135"/>
      <c r="MHS180" s="135"/>
      <c r="MHT180" s="304"/>
      <c r="MHU180" s="305"/>
      <c r="MHV180" s="306"/>
      <c r="MHW180" s="135"/>
      <c r="MHX180" s="135"/>
      <c r="MHY180" s="307"/>
      <c r="MHZ180" s="135"/>
      <c r="MIA180" s="135"/>
      <c r="MIB180" s="135"/>
      <c r="MIC180" s="304"/>
      <c r="MID180" s="305"/>
      <c r="MIE180" s="306"/>
      <c r="MIF180" s="135"/>
      <c r="MIG180" s="135"/>
      <c r="MIH180" s="307"/>
      <c r="MII180" s="135"/>
      <c r="MIJ180" s="135"/>
      <c r="MIK180" s="135"/>
      <c r="MIL180" s="304"/>
      <c r="MIM180" s="305"/>
      <c r="MIN180" s="306"/>
      <c r="MIO180" s="135"/>
      <c r="MIP180" s="135"/>
      <c r="MIQ180" s="307"/>
      <c r="MIR180" s="135"/>
      <c r="MIS180" s="135"/>
      <c r="MIT180" s="135"/>
      <c r="MIU180" s="304"/>
      <c r="MIV180" s="305"/>
      <c r="MIW180" s="306"/>
      <c r="MIX180" s="135"/>
      <c r="MIY180" s="135"/>
      <c r="MIZ180" s="307"/>
      <c r="MJA180" s="135"/>
      <c r="MJB180" s="135"/>
      <c r="MJC180" s="135"/>
      <c r="MJD180" s="304"/>
      <c r="MJE180" s="305"/>
      <c r="MJF180" s="306"/>
      <c r="MJG180" s="135"/>
      <c r="MJH180" s="135"/>
      <c r="MJI180" s="307"/>
      <c r="MJJ180" s="135"/>
      <c r="MJK180" s="135"/>
      <c r="MJL180" s="135"/>
      <c r="MJM180" s="304"/>
      <c r="MJN180" s="305"/>
      <c r="MJO180" s="306"/>
      <c r="MJP180" s="135"/>
      <c r="MJQ180" s="135"/>
      <c r="MJR180" s="307"/>
      <c r="MJS180" s="135"/>
      <c r="MJT180" s="135"/>
      <c r="MJU180" s="135"/>
      <c r="MJV180" s="304"/>
      <c r="MJW180" s="305"/>
      <c r="MJX180" s="306"/>
      <c r="MJY180" s="135"/>
      <c r="MJZ180" s="135"/>
      <c r="MKA180" s="307"/>
      <c r="MKB180" s="135"/>
      <c r="MKC180" s="135"/>
      <c r="MKD180" s="135"/>
      <c r="MKE180" s="304"/>
      <c r="MKF180" s="305"/>
      <c r="MKG180" s="306"/>
      <c r="MKH180" s="135"/>
      <c r="MKI180" s="135"/>
      <c r="MKJ180" s="307"/>
      <c r="MKK180" s="135"/>
      <c r="MKL180" s="135"/>
      <c r="MKM180" s="135"/>
      <c r="MKN180" s="304"/>
      <c r="MKO180" s="305"/>
      <c r="MKP180" s="306"/>
      <c r="MKQ180" s="135"/>
      <c r="MKR180" s="135"/>
      <c r="MKS180" s="307"/>
      <c r="MKT180" s="135"/>
      <c r="MKU180" s="135"/>
      <c r="MKV180" s="135"/>
      <c r="MKW180" s="304"/>
      <c r="MKX180" s="305"/>
      <c r="MKY180" s="306"/>
      <c r="MKZ180" s="135"/>
      <c r="MLA180" s="135"/>
      <c r="MLB180" s="307"/>
      <c r="MLC180" s="135"/>
      <c r="MLD180" s="135"/>
      <c r="MLE180" s="135"/>
      <c r="MLF180" s="304"/>
      <c r="MLG180" s="305"/>
      <c r="MLH180" s="306"/>
      <c r="MLI180" s="135"/>
      <c r="MLJ180" s="135"/>
      <c r="MLK180" s="307"/>
      <c r="MLL180" s="135"/>
      <c r="MLM180" s="135"/>
      <c r="MLN180" s="135"/>
      <c r="MLO180" s="304"/>
      <c r="MLP180" s="305"/>
      <c r="MLQ180" s="306"/>
      <c r="MLR180" s="135"/>
      <c r="MLS180" s="135"/>
      <c r="MLT180" s="307"/>
      <c r="MLU180" s="135"/>
      <c r="MLV180" s="135"/>
      <c r="MLW180" s="135"/>
      <c r="MLX180" s="304"/>
      <c r="MLY180" s="305"/>
      <c r="MLZ180" s="306"/>
      <c r="MMA180" s="135"/>
      <c r="MMB180" s="135"/>
      <c r="MMC180" s="307"/>
      <c r="MMD180" s="135"/>
      <c r="MME180" s="135"/>
      <c r="MMF180" s="135"/>
      <c r="MMG180" s="304"/>
      <c r="MMH180" s="305"/>
      <c r="MMI180" s="306"/>
      <c r="MMJ180" s="135"/>
      <c r="MMK180" s="135"/>
      <c r="MML180" s="307"/>
      <c r="MMM180" s="135"/>
      <c r="MMN180" s="135"/>
      <c r="MMO180" s="135"/>
      <c r="MMP180" s="304"/>
      <c r="MMQ180" s="305"/>
      <c r="MMR180" s="306"/>
      <c r="MMS180" s="135"/>
      <c r="MMT180" s="135"/>
      <c r="MMU180" s="307"/>
      <c r="MMV180" s="135"/>
      <c r="MMW180" s="135"/>
      <c r="MMX180" s="135"/>
      <c r="MMY180" s="304"/>
      <c r="MMZ180" s="305"/>
      <c r="MNA180" s="306"/>
      <c r="MNB180" s="135"/>
      <c r="MNC180" s="135"/>
      <c r="MND180" s="307"/>
      <c r="MNE180" s="135"/>
      <c r="MNF180" s="135"/>
      <c r="MNG180" s="135"/>
      <c r="MNH180" s="304"/>
      <c r="MNI180" s="305"/>
      <c r="MNJ180" s="306"/>
      <c r="MNK180" s="135"/>
      <c r="MNL180" s="135"/>
      <c r="MNM180" s="307"/>
      <c r="MNN180" s="135"/>
      <c r="MNO180" s="135"/>
      <c r="MNP180" s="135"/>
      <c r="MNQ180" s="304"/>
      <c r="MNR180" s="305"/>
      <c r="MNS180" s="306"/>
      <c r="MNT180" s="135"/>
      <c r="MNU180" s="135"/>
      <c r="MNV180" s="307"/>
      <c r="MNW180" s="135"/>
      <c r="MNX180" s="135"/>
      <c r="MNY180" s="135"/>
      <c r="MNZ180" s="304"/>
      <c r="MOA180" s="317"/>
      <c r="MOB180" s="315"/>
      <c r="MOC180" s="135"/>
      <c r="MOD180" s="135"/>
      <c r="MOE180" s="307"/>
      <c r="MOF180" s="135"/>
      <c r="MOG180" s="135"/>
      <c r="MOH180" s="135"/>
      <c r="MOI180" s="304"/>
      <c r="MOJ180" s="317"/>
      <c r="MOK180" s="132"/>
      <c r="MON180" s="130"/>
      <c r="MOR180" s="123"/>
      <c r="MOS180" s="126"/>
      <c r="MOT180" s="132"/>
      <c r="MOW180" s="314"/>
      <c r="MOX180" s="135"/>
      <c r="MOY180" s="135"/>
      <c r="MOZ180" s="135"/>
      <c r="MPA180" s="304"/>
      <c r="MPB180" s="305"/>
      <c r="MPC180" s="306"/>
      <c r="MPD180" s="135"/>
      <c r="MPE180" s="135"/>
      <c r="MPF180" s="307"/>
      <c r="MPG180" s="135"/>
      <c r="MPH180" s="135"/>
      <c r="MPI180" s="135"/>
      <c r="MPJ180" s="304"/>
      <c r="MPK180" s="305"/>
      <c r="MPL180" s="306"/>
      <c r="MPM180" s="135"/>
      <c r="MPN180" s="135"/>
      <c r="MPO180" s="307"/>
      <c r="MPP180" s="135"/>
      <c r="MPQ180" s="135"/>
      <c r="MPR180" s="135"/>
      <c r="MPS180" s="304"/>
      <c r="MPT180" s="305"/>
      <c r="MPU180" s="306"/>
      <c r="MPV180" s="135"/>
      <c r="MPW180" s="135"/>
      <c r="MPX180" s="307"/>
      <c r="MPY180" s="135"/>
      <c r="MPZ180" s="135"/>
      <c r="MQA180" s="135"/>
      <c r="MQB180" s="304"/>
      <c r="MQC180" s="305"/>
      <c r="MQD180" s="306"/>
      <c r="MQE180" s="135"/>
      <c r="MQF180" s="135"/>
      <c r="MQG180" s="307"/>
      <c r="MQH180" s="135"/>
      <c r="MQI180" s="135"/>
      <c r="MQJ180" s="135"/>
      <c r="MQK180" s="304"/>
      <c r="MQL180" s="305"/>
      <c r="MQM180" s="306"/>
      <c r="MQN180" s="135"/>
      <c r="MQO180" s="135"/>
      <c r="MQP180" s="307"/>
      <c r="MQQ180" s="135"/>
      <c r="MQR180" s="135"/>
      <c r="MQS180" s="135"/>
      <c r="MQT180" s="304"/>
      <c r="MQU180" s="305"/>
      <c r="MQV180" s="306"/>
      <c r="MQW180" s="135"/>
      <c r="MQX180" s="135"/>
      <c r="MQY180" s="307"/>
      <c r="MQZ180" s="135"/>
      <c r="MRA180" s="135"/>
      <c r="MRB180" s="135"/>
      <c r="MRC180" s="304"/>
      <c r="MRD180" s="305"/>
      <c r="MRE180" s="306"/>
      <c r="MRF180" s="135"/>
      <c r="MRG180" s="135"/>
      <c r="MRH180" s="307"/>
      <c r="MRI180" s="135"/>
      <c r="MRJ180" s="135"/>
      <c r="MRK180" s="135"/>
      <c r="MRL180" s="304"/>
      <c r="MRM180" s="305"/>
      <c r="MRN180" s="306"/>
      <c r="MRO180" s="135"/>
      <c r="MRP180" s="135"/>
      <c r="MRQ180" s="307"/>
      <c r="MRR180" s="135"/>
      <c r="MRS180" s="135"/>
      <c r="MRT180" s="135"/>
      <c r="MRU180" s="304"/>
      <c r="MRV180" s="305"/>
      <c r="MRW180" s="306"/>
      <c r="MRX180" s="135"/>
      <c r="MRY180" s="135"/>
      <c r="MRZ180" s="307"/>
      <c r="MSA180" s="135"/>
      <c r="MSB180" s="135"/>
      <c r="MSC180" s="135"/>
      <c r="MSD180" s="304"/>
      <c r="MSE180" s="305"/>
      <c r="MSF180" s="306"/>
      <c r="MSG180" s="135"/>
      <c r="MSH180" s="135"/>
      <c r="MSI180" s="307"/>
      <c r="MSJ180" s="135"/>
      <c r="MSK180" s="135"/>
      <c r="MSL180" s="135"/>
      <c r="MSM180" s="304"/>
      <c r="MSN180" s="305"/>
      <c r="MSO180" s="306"/>
      <c r="MSP180" s="135"/>
      <c r="MSQ180" s="135"/>
      <c r="MSR180" s="307"/>
      <c r="MSS180" s="135"/>
      <c r="MST180" s="135"/>
      <c r="MSU180" s="135"/>
      <c r="MSV180" s="304"/>
      <c r="MSW180" s="305"/>
      <c r="MSX180" s="306"/>
      <c r="MSY180" s="135"/>
      <c r="MSZ180" s="135"/>
      <c r="MTA180" s="307"/>
      <c r="MTB180" s="135"/>
      <c r="MTC180" s="135"/>
      <c r="MTD180" s="135"/>
      <c r="MTE180" s="304"/>
      <c r="MTF180" s="305"/>
      <c r="MTG180" s="306"/>
      <c r="MTH180" s="135"/>
      <c r="MTI180" s="135"/>
      <c r="MTJ180" s="307"/>
      <c r="MTK180" s="135"/>
      <c r="MTL180" s="135"/>
      <c r="MTM180" s="135"/>
      <c r="MTN180" s="304"/>
      <c r="MTO180" s="305"/>
      <c r="MTP180" s="306"/>
      <c r="MTQ180" s="135"/>
      <c r="MTR180" s="135"/>
      <c r="MTS180" s="307"/>
      <c r="MTT180" s="135"/>
      <c r="MTU180" s="135"/>
      <c r="MTV180" s="135"/>
      <c r="MTW180" s="304"/>
      <c r="MTX180" s="305"/>
      <c r="MTY180" s="306"/>
      <c r="MTZ180" s="135"/>
      <c r="MUA180" s="135"/>
      <c r="MUB180" s="307"/>
      <c r="MUC180" s="135"/>
      <c r="MUD180" s="135"/>
      <c r="MUE180" s="135"/>
      <c r="MUF180" s="304"/>
      <c r="MUG180" s="305"/>
      <c r="MUH180" s="306"/>
      <c r="MUI180" s="135"/>
      <c r="MUJ180" s="135"/>
      <c r="MUK180" s="307"/>
      <c r="MUL180" s="135"/>
      <c r="MUM180" s="135"/>
      <c r="MUN180" s="135"/>
      <c r="MUO180" s="304"/>
      <c r="MUP180" s="305"/>
      <c r="MUQ180" s="306"/>
      <c r="MUR180" s="135"/>
      <c r="MUS180" s="135"/>
      <c r="MUT180" s="307"/>
      <c r="MUU180" s="135"/>
      <c r="MUV180" s="135"/>
      <c r="MUW180" s="135"/>
      <c r="MUX180" s="304"/>
      <c r="MUY180" s="305"/>
      <c r="MUZ180" s="306"/>
      <c r="MVA180" s="135"/>
      <c r="MVB180" s="135"/>
      <c r="MVC180" s="307"/>
      <c r="MVD180" s="135"/>
      <c r="MVE180" s="135"/>
      <c r="MVF180" s="135"/>
      <c r="MVG180" s="304"/>
      <c r="MVH180" s="305"/>
      <c r="MVI180" s="306"/>
      <c r="MVJ180" s="135"/>
      <c r="MVK180" s="135"/>
      <c r="MVL180" s="307"/>
      <c r="MVM180" s="135"/>
      <c r="MVN180" s="135"/>
      <c r="MVO180" s="135"/>
      <c r="MVP180" s="304"/>
      <c r="MVQ180" s="305"/>
      <c r="MVR180" s="306"/>
      <c r="MVS180" s="135"/>
      <c r="MVT180" s="135"/>
      <c r="MVU180" s="307"/>
      <c r="MVV180" s="135"/>
      <c r="MVW180" s="135"/>
      <c r="MVX180" s="135"/>
      <c r="MVY180" s="304"/>
      <c r="MVZ180" s="305"/>
      <c r="MWA180" s="306"/>
      <c r="MWB180" s="135"/>
      <c r="MWC180" s="135"/>
      <c r="MWD180" s="307"/>
      <c r="MWE180" s="135"/>
      <c r="MWF180" s="135"/>
      <c r="MWG180" s="135"/>
      <c r="MWH180" s="304"/>
      <c r="MWI180" s="305"/>
      <c r="MWJ180" s="306"/>
      <c r="MWK180" s="135"/>
      <c r="MWL180" s="135"/>
      <c r="MWM180" s="307"/>
      <c r="MWN180" s="135"/>
      <c r="MWO180" s="135"/>
      <c r="MWP180" s="135"/>
      <c r="MWQ180" s="304"/>
      <c r="MWR180" s="305"/>
      <c r="MWS180" s="306"/>
      <c r="MWT180" s="135"/>
      <c r="MWU180" s="135"/>
      <c r="MWV180" s="307"/>
      <c r="MWW180" s="135"/>
      <c r="MWX180" s="135"/>
      <c r="MWY180" s="135"/>
      <c r="MWZ180" s="304"/>
      <c r="MXA180" s="305"/>
      <c r="MXB180" s="306"/>
      <c r="MXC180" s="135"/>
      <c r="MXD180" s="135"/>
      <c r="MXE180" s="307"/>
      <c r="MXF180" s="135"/>
      <c r="MXG180" s="135"/>
      <c r="MXH180" s="135"/>
      <c r="MXI180" s="304"/>
      <c r="MXJ180" s="305"/>
      <c r="MXK180" s="306"/>
      <c r="MXL180" s="135"/>
      <c r="MXM180" s="135"/>
      <c r="MXN180" s="307"/>
      <c r="MXO180" s="135"/>
      <c r="MXP180" s="135"/>
      <c r="MXQ180" s="135"/>
      <c r="MXR180" s="304"/>
      <c r="MXS180" s="305"/>
      <c r="MXT180" s="306"/>
      <c r="MXU180" s="135"/>
      <c r="MXV180" s="135"/>
      <c r="MXW180" s="308"/>
      <c r="MXX180" s="309"/>
      <c r="MXY180" s="135"/>
      <c r="MXZ180" s="135"/>
      <c r="MYA180" s="304"/>
      <c r="MYB180" s="305"/>
      <c r="MYC180" s="306"/>
      <c r="MYD180" s="135"/>
      <c r="MYE180" s="135"/>
      <c r="MYF180" s="308"/>
      <c r="MYJ180" s="123"/>
      <c r="MYK180" s="126"/>
      <c r="MYL180" s="132"/>
      <c r="MYO180" s="130"/>
      <c r="MYS180" s="310"/>
      <c r="MYT180" s="305"/>
      <c r="MYU180" s="306"/>
      <c r="MYV180" s="135"/>
      <c r="MYW180" s="135"/>
      <c r="MYX180" s="307"/>
      <c r="MYY180" s="135"/>
      <c r="MYZ180" s="135"/>
      <c r="MZA180" s="135"/>
      <c r="MZB180" s="304"/>
      <c r="MZC180" s="305"/>
      <c r="MZD180" s="306"/>
      <c r="MZE180" s="135"/>
      <c r="MZF180" s="135"/>
      <c r="MZG180" s="307"/>
      <c r="MZH180" s="135"/>
      <c r="MZI180" s="135"/>
      <c r="MZJ180" s="135"/>
      <c r="MZK180" s="304"/>
      <c r="MZL180" s="305"/>
      <c r="MZM180" s="306"/>
      <c r="MZN180" s="135"/>
      <c r="MZO180" s="135"/>
      <c r="MZP180" s="307"/>
      <c r="MZQ180" s="135"/>
      <c r="MZR180" s="135"/>
      <c r="MZS180" s="135"/>
      <c r="MZT180" s="304"/>
      <c r="MZU180" s="305"/>
      <c r="MZV180" s="306"/>
      <c r="MZW180" s="135"/>
      <c r="MZX180" s="135"/>
      <c r="MZY180" s="307"/>
      <c r="MZZ180" s="135"/>
      <c r="NAA180" s="135"/>
      <c r="NAB180" s="135"/>
      <c r="NAC180" s="304"/>
      <c r="NAD180" s="305"/>
      <c r="NAE180" s="306"/>
      <c r="NAF180" s="135"/>
      <c r="NAG180" s="135"/>
      <c r="NAH180" s="307"/>
      <c r="NAI180" s="135"/>
      <c r="NAJ180" s="135"/>
      <c r="NAK180" s="135"/>
      <c r="NAL180" s="304"/>
      <c r="NAM180" s="305"/>
      <c r="NAN180" s="306"/>
      <c r="NAO180" s="135"/>
      <c r="NAP180" s="135"/>
      <c r="NAQ180" s="307"/>
      <c r="NAR180" s="135"/>
      <c r="NAS180" s="135"/>
      <c r="NAT180" s="135"/>
      <c r="NAU180" s="304"/>
      <c r="NAV180" s="305"/>
      <c r="NAW180" s="306"/>
      <c r="NAX180" s="135"/>
      <c r="NAY180" s="135"/>
      <c r="NAZ180" s="307"/>
      <c r="NBA180" s="135"/>
      <c r="NBB180" s="135"/>
      <c r="NBC180" s="135"/>
      <c r="NBD180" s="304"/>
      <c r="NBE180" s="305"/>
      <c r="NBF180" s="306"/>
      <c r="NBG180" s="135"/>
      <c r="NBH180" s="135"/>
      <c r="NBI180" s="307"/>
      <c r="NBJ180" s="135"/>
      <c r="NBK180" s="135"/>
      <c r="NBL180" s="135"/>
      <c r="NBM180" s="304"/>
      <c r="NBN180" s="305"/>
      <c r="NBO180" s="306"/>
      <c r="NBP180" s="135"/>
      <c r="NBQ180" s="135"/>
      <c r="NBR180" s="307"/>
      <c r="NBS180" s="135"/>
      <c r="NBT180" s="135"/>
      <c r="NBU180" s="135"/>
      <c r="NBV180" s="304"/>
      <c r="NBW180" s="305"/>
      <c r="NBX180" s="306"/>
      <c r="NBY180" s="135"/>
      <c r="NBZ180" s="135"/>
      <c r="NCA180" s="307"/>
      <c r="NCB180" s="135"/>
      <c r="NCC180" s="135"/>
      <c r="NCD180" s="135"/>
      <c r="NCE180" s="304"/>
      <c r="NCF180" s="305"/>
      <c r="NCG180" s="306"/>
      <c r="NCH180" s="135"/>
      <c r="NCI180" s="135"/>
      <c r="NCJ180" s="307"/>
      <c r="NCK180" s="135"/>
      <c r="NCL180" s="135"/>
      <c r="NCM180" s="135"/>
      <c r="NCN180" s="304"/>
      <c r="NCO180" s="305"/>
      <c r="NCP180" s="306"/>
      <c r="NCQ180" s="135"/>
      <c r="NCR180" s="135"/>
      <c r="NCS180" s="307"/>
      <c r="NCT180" s="135"/>
      <c r="NCU180" s="135"/>
      <c r="NCV180" s="135"/>
      <c r="NCW180" s="304"/>
      <c r="NCX180" s="305"/>
      <c r="NCY180" s="306"/>
      <c r="NCZ180" s="135"/>
      <c r="NDA180" s="135"/>
      <c r="NDB180" s="307"/>
      <c r="NDC180" s="135"/>
      <c r="NDD180" s="135"/>
      <c r="NDE180" s="135"/>
      <c r="NDF180" s="304"/>
      <c r="NDG180" s="305"/>
      <c r="NDH180" s="306"/>
      <c r="NDI180" s="135"/>
      <c r="NDJ180" s="135"/>
      <c r="NDK180" s="307"/>
      <c r="NDL180" s="135"/>
      <c r="NDM180" s="135"/>
      <c r="NDN180" s="135"/>
      <c r="NDO180" s="304"/>
      <c r="NDP180" s="305"/>
      <c r="NDQ180" s="306"/>
      <c r="NDR180" s="135"/>
      <c r="NDS180" s="135"/>
      <c r="NDT180" s="307"/>
      <c r="NDU180" s="135"/>
      <c r="NDV180" s="135"/>
      <c r="NDW180" s="135"/>
      <c r="NDX180" s="304"/>
      <c r="NDY180" s="305"/>
      <c r="NDZ180" s="306"/>
      <c r="NEA180" s="135"/>
      <c r="NEB180" s="135"/>
      <c r="NEC180" s="307"/>
      <c r="NED180" s="135"/>
      <c r="NEE180" s="135"/>
      <c r="NEF180" s="135"/>
      <c r="NEG180" s="304"/>
      <c r="NEH180" s="305"/>
      <c r="NEI180" s="306"/>
      <c r="NEJ180" s="135"/>
      <c r="NEK180" s="135"/>
      <c r="NEL180" s="307"/>
      <c r="NEM180" s="135"/>
      <c r="NEN180" s="135"/>
      <c r="NEO180" s="135"/>
      <c r="NEP180" s="304"/>
      <c r="NEQ180" s="305"/>
      <c r="NER180" s="306"/>
      <c r="NES180" s="135"/>
      <c r="NET180" s="135"/>
      <c r="NEU180" s="307"/>
      <c r="NEV180" s="135"/>
      <c r="NEW180" s="135"/>
      <c r="NEX180" s="135"/>
      <c r="NEY180" s="304"/>
      <c r="NEZ180" s="305"/>
      <c r="NFA180" s="306"/>
      <c r="NFB180" s="135"/>
      <c r="NFC180" s="135"/>
      <c r="NFD180" s="307"/>
      <c r="NFE180" s="135"/>
      <c r="NFF180" s="135"/>
      <c r="NFG180" s="135"/>
      <c r="NFH180" s="304"/>
      <c r="NFI180" s="305"/>
      <c r="NFJ180" s="306"/>
      <c r="NFK180" s="135"/>
      <c r="NFL180" s="135"/>
      <c r="NFM180" s="307"/>
      <c r="NFN180" s="135"/>
      <c r="NFO180" s="135"/>
      <c r="NFP180" s="135"/>
      <c r="NFQ180" s="304"/>
      <c r="NFR180" s="305"/>
      <c r="NFS180" s="306"/>
      <c r="NFT180" s="135"/>
      <c r="NFU180" s="135"/>
      <c r="NFV180" s="307"/>
      <c r="NFW180" s="135"/>
      <c r="NFX180" s="135"/>
      <c r="NFY180" s="135"/>
      <c r="NFZ180" s="304"/>
      <c r="NGA180" s="305"/>
      <c r="NGB180" s="306"/>
      <c r="NGC180" s="135"/>
      <c r="NGD180" s="135"/>
      <c r="NGE180" s="307"/>
      <c r="NGF180" s="135"/>
      <c r="NGG180" s="135"/>
      <c r="NGH180" s="135"/>
      <c r="NGI180" s="304"/>
      <c r="NGJ180" s="305"/>
      <c r="NGK180" s="306"/>
      <c r="NGL180" s="135"/>
      <c r="NGM180" s="135"/>
      <c r="NGN180" s="307"/>
      <c r="NGO180" s="135"/>
      <c r="NGP180" s="135"/>
      <c r="NGQ180" s="135"/>
      <c r="NGR180" s="304"/>
      <c r="NGS180" s="305"/>
      <c r="NGT180" s="306"/>
      <c r="NGU180" s="135"/>
      <c r="NGV180" s="135"/>
      <c r="NGW180" s="307"/>
      <c r="NGX180" s="135"/>
      <c r="NGY180" s="135"/>
      <c r="NGZ180" s="135"/>
      <c r="NHA180" s="304"/>
      <c r="NHB180" s="305"/>
      <c r="NHC180" s="306"/>
      <c r="NHD180" s="135"/>
      <c r="NHE180" s="135"/>
      <c r="NHF180" s="307"/>
      <c r="NHG180" s="135"/>
      <c r="NHH180" s="135"/>
      <c r="NHI180" s="135"/>
      <c r="NHJ180" s="304"/>
      <c r="NHK180" s="305"/>
      <c r="NHL180" s="306"/>
      <c r="NHM180" s="135"/>
      <c r="NHN180" s="135"/>
      <c r="NHO180" s="307"/>
      <c r="NHP180" s="135"/>
      <c r="NHQ180" s="135"/>
      <c r="NHR180" s="135"/>
      <c r="NHS180" s="311"/>
      <c r="NHT180" s="312"/>
      <c r="NHU180" s="306"/>
      <c r="NHV180" s="135"/>
      <c r="NHW180" s="135"/>
      <c r="NHX180" s="307"/>
      <c r="NHY180" s="135"/>
      <c r="NHZ180" s="135"/>
      <c r="NIA180" s="135"/>
      <c r="NIB180" s="311"/>
      <c r="NIC180" s="126"/>
      <c r="NID180" s="132"/>
      <c r="NIG180" s="130"/>
      <c r="NIK180" s="123"/>
      <c r="NIL180" s="126"/>
      <c r="NIM180" s="132"/>
      <c r="NIO180" s="309"/>
      <c r="NIP180" s="307"/>
      <c r="NIQ180" s="135"/>
      <c r="NIR180" s="135"/>
      <c r="NIS180" s="135"/>
      <c r="NIT180" s="304"/>
      <c r="NIU180" s="305"/>
      <c r="NIV180" s="306"/>
      <c r="NIW180" s="135"/>
      <c r="NIX180" s="135"/>
      <c r="NIY180" s="307"/>
      <c r="NIZ180" s="135"/>
      <c r="NJA180" s="135"/>
      <c r="NJB180" s="135"/>
      <c r="NJC180" s="304"/>
      <c r="NJD180" s="305"/>
      <c r="NJE180" s="306"/>
      <c r="NJF180" s="135"/>
      <c r="NJG180" s="135"/>
      <c r="NJH180" s="307"/>
      <c r="NJI180" s="135"/>
      <c r="NJJ180" s="135"/>
      <c r="NJK180" s="135"/>
      <c r="NJL180" s="304"/>
      <c r="NJM180" s="305"/>
      <c r="NJN180" s="306"/>
      <c r="NJO180" s="135"/>
      <c r="NJP180" s="135"/>
      <c r="NJQ180" s="307"/>
      <c r="NJR180" s="135"/>
      <c r="NJS180" s="135"/>
      <c r="NJT180" s="135"/>
      <c r="NJU180" s="304"/>
      <c r="NJV180" s="305"/>
      <c r="NJW180" s="306"/>
      <c r="NJX180" s="135"/>
      <c r="NJY180" s="135"/>
      <c r="NJZ180" s="307"/>
      <c r="NKA180" s="135"/>
      <c r="NKB180" s="135"/>
      <c r="NKC180" s="135"/>
      <c r="NKD180" s="304"/>
      <c r="NKE180" s="305"/>
      <c r="NKF180" s="306"/>
      <c r="NKG180" s="135"/>
      <c r="NKH180" s="135"/>
      <c r="NKI180" s="307"/>
      <c r="NKJ180" s="135"/>
      <c r="NKK180" s="135"/>
      <c r="NKL180" s="135"/>
      <c r="NKM180" s="304"/>
      <c r="NKN180" s="305"/>
      <c r="NKO180" s="306"/>
      <c r="NKP180" s="135"/>
      <c r="NKQ180" s="135"/>
      <c r="NKR180" s="307"/>
      <c r="NKS180" s="135"/>
      <c r="NKT180" s="135"/>
      <c r="NKU180" s="135"/>
      <c r="NKV180" s="304"/>
      <c r="NKW180" s="305"/>
      <c r="NKX180" s="306"/>
      <c r="NKY180" s="135"/>
      <c r="NKZ180" s="135"/>
      <c r="NLA180" s="307"/>
      <c r="NLB180" s="135"/>
      <c r="NLC180" s="135"/>
      <c r="NLD180" s="135"/>
      <c r="NLE180" s="304"/>
      <c r="NLF180" s="305"/>
      <c r="NLG180" s="306"/>
      <c r="NLH180" s="135"/>
      <c r="NLI180" s="135"/>
      <c r="NLJ180" s="307"/>
      <c r="NLK180" s="135"/>
      <c r="NLL180" s="135"/>
      <c r="NLM180" s="135"/>
      <c r="NLN180" s="304"/>
      <c r="NLO180" s="305"/>
      <c r="NLP180" s="306"/>
      <c r="NLQ180" s="135"/>
      <c r="NLR180" s="135"/>
      <c r="NLS180" s="307"/>
      <c r="NLT180" s="135"/>
      <c r="NLU180" s="135"/>
      <c r="NLV180" s="135"/>
      <c r="NLW180" s="304"/>
      <c r="NLX180" s="305"/>
      <c r="NLY180" s="306"/>
      <c r="NLZ180" s="135"/>
      <c r="NMA180" s="135"/>
      <c r="NMB180" s="307"/>
      <c r="NMC180" s="135"/>
      <c r="NMD180" s="135"/>
      <c r="NME180" s="135"/>
      <c r="NMF180" s="304"/>
      <c r="NMG180" s="305"/>
      <c r="NMH180" s="306"/>
      <c r="NMI180" s="135"/>
      <c r="NMJ180" s="135"/>
      <c r="NMK180" s="307"/>
      <c r="NML180" s="135"/>
      <c r="NMM180" s="135"/>
      <c r="NMN180" s="135"/>
      <c r="NMO180" s="304"/>
      <c r="NMP180" s="305"/>
      <c r="NMQ180" s="306"/>
      <c r="NMR180" s="135"/>
      <c r="NMS180" s="135"/>
      <c r="NMT180" s="307"/>
      <c r="NMU180" s="135"/>
      <c r="NMV180" s="135"/>
      <c r="NMW180" s="135"/>
      <c r="NMX180" s="304"/>
      <c r="NMY180" s="305"/>
      <c r="NMZ180" s="306"/>
      <c r="NNA180" s="135"/>
      <c r="NNB180" s="135"/>
      <c r="NNC180" s="307"/>
      <c r="NND180" s="135"/>
      <c r="NNE180" s="135"/>
      <c r="NNF180" s="135"/>
      <c r="NNG180" s="304"/>
      <c r="NNH180" s="305"/>
      <c r="NNI180" s="306"/>
      <c r="NNJ180" s="135"/>
      <c r="NNK180" s="135"/>
      <c r="NNL180" s="307"/>
      <c r="NNM180" s="135"/>
      <c r="NNN180" s="135"/>
      <c r="NNO180" s="135"/>
      <c r="NNP180" s="304"/>
      <c r="NNQ180" s="305"/>
      <c r="NNR180" s="306"/>
      <c r="NNS180" s="135"/>
      <c r="NNT180" s="135"/>
      <c r="NNU180" s="307"/>
      <c r="NNV180" s="135"/>
      <c r="NNW180" s="135"/>
      <c r="NNX180" s="135"/>
      <c r="NNY180" s="304"/>
      <c r="NNZ180" s="305"/>
      <c r="NOA180" s="306"/>
      <c r="NOB180" s="135"/>
      <c r="NOC180" s="135"/>
      <c r="NOD180" s="307"/>
      <c r="NOE180" s="135"/>
      <c r="NOF180" s="135"/>
      <c r="NOG180" s="135"/>
      <c r="NOH180" s="304"/>
      <c r="NOI180" s="305"/>
      <c r="NOJ180" s="306"/>
      <c r="NOK180" s="135"/>
      <c r="NOL180" s="135"/>
      <c r="NOM180" s="307"/>
      <c r="NON180" s="135"/>
      <c r="NOO180" s="135"/>
      <c r="NOP180" s="135"/>
      <c r="NOQ180" s="304"/>
      <c r="NOR180" s="305"/>
      <c r="NOS180" s="306"/>
      <c r="NOT180" s="135"/>
      <c r="NOU180" s="135"/>
      <c r="NOV180" s="307"/>
      <c r="NOW180" s="135"/>
      <c r="NOX180" s="135"/>
      <c r="NOY180" s="135"/>
      <c r="NOZ180" s="304"/>
      <c r="NPA180" s="305"/>
      <c r="NPB180" s="306"/>
      <c r="NPC180" s="135"/>
      <c r="NPD180" s="135"/>
      <c r="NPE180" s="307"/>
      <c r="NPF180" s="135"/>
      <c r="NPG180" s="135"/>
      <c r="NPH180" s="135"/>
      <c r="NPI180" s="304"/>
      <c r="NPJ180" s="305"/>
      <c r="NPK180" s="306"/>
      <c r="NPL180" s="135"/>
      <c r="NPM180" s="135"/>
      <c r="NPN180" s="307"/>
      <c r="NPO180" s="135"/>
      <c r="NPP180" s="135"/>
      <c r="NPQ180" s="135"/>
      <c r="NPR180" s="304"/>
      <c r="NPS180" s="305"/>
      <c r="NPT180" s="306"/>
      <c r="NPU180" s="135"/>
      <c r="NPV180" s="135"/>
      <c r="NPW180" s="307"/>
      <c r="NPX180" s="135"/>
      <c r="NPY180" s="135"/>
      <c r="NPZ180" s="135"/>
      <c r="NQA180" s="304"/>
      <c r="NQB180" s="305"/>
      <c r="NQC180" s="306"/>
      <c r="NQD180" s="135"/>
      <c r="NQE180" s="135"/>
      <c r="NQF180" s="307"/>
      <c r="NQG180" s="135"/>
      <c r="NQH180" s="135"/>
      <c r="NQI180" s="135"/>
      <c r="NQJ180" s="304"/>
      <c r="NQK180" s="305"/>
      <c r="NQL180" s="306"/>
      <c r="NQM180" s="135"/>
      <c r="NQN180" s="135"/>
      <c r="NQO180" s="307"/>
      <c r="NQP180" s="135"/>
      <c r="NQQ180" s="135"/>
      <c r="NQR180" s="135"/>
      <c r="NQS180" s="304"/>
      <c r="NQT180" s="305"/>
      <c r="NQU180" s="306"/>
      <c r="NQV180" s="135"/>
      <c r="NQW180" s="135"/>
      <c r="NQX180" s="307"/>
      <c r="NQY180" s="135"/>
      <c r="NQZ180" s="135"/>
      <c r="NRA180" s="135"/>
      <c r="NRB180" s="304"/>
      <c r="NRC180" s="305"/>
      <c r="NRD180" s="306"/>
      <c r="NRE180" s="135"/>
      <c r="NRF180" s="135"/>
      <c r="NRG180" s="307"/>
      <c r="NRH180" s="135"/>
      <c r="NRI180" s="135"/>
      <c r="NRJ180" s="135"/>
      <c r="NRK180" s="304"/>
      <c r="NRL180" s="305"/>
      <c r="NRM180" s="306"/>
      <c r="NRN180" s="135"/>
      <c r="NRO180" s="313"/>
      <c r="NRP180" s="314"/>
      <c r="NRQ180" s="135"/>
      <c r="NRR180" s="135"/>
      <c r="NRS180" s="135"/>
      <c r="NRT180" s="304"/>
      <c r="NRU180" s="305"/>
      <c r="NRV180" s="306"/>
      <c r="NRW180" s="135"/>
      <c r="NRX180" s="313"/>
      <c r="NRY180" s="130"/>
      <c r="NSC180" s="123"/>
      <c r="NSD180" s="126"/>
      <c r="NSE180" s="132"/>
      <c r="NSH180" s="130"/>
      <c r="NSK180" s="309"/>
      <c r="NSL180" s="304"/>
      <c r="NSM180" s="305"/>
      <c r="NSN180" s="306"/>
      <c r="NSO180" s="135"/>
      <c r="NSP180" s="135"/>
      <c r="NSQ180" s="307"/>
      <c r="NSR180" s="135"/>
      <c r="NSS180" s="135"/>
      <c r="NST180" s="135"/>
      <c r="NSU180" s="304"/>
      <c r="NSV180" s="305"/>
      <c r="NSW180" s="306"/>
      <c r="NSX180" s="135"/>
      <c r="NSY180" s="135"/>
      <c r="NSZ180" s="307"/>
      <c r="NTA180" s="135"/>
      <c r="NTB180" s="135"/>
      <c r="NTC180" s="135"/>
      <c r="NTD180" s="304"/>
      <c r="NTE180" s="305"/>
      <c r="NTF180" s="306"/>
      <c r="NTG180" s="135"/>
      <c r="NTH180" s="135"/>
      <c r="NTI180" s="307"/>
      <c r="NTJ180" s="135"/>
      <c r="NTK180" s="135"/>
      <c r="NTL180" s="135"/>
      <c r="NTM180" s="304"/>
      <c r="NTN180" s="305"/>
      <c r="NTO180" s="306"/>
      <c r="NTP180" s="135"/>
      <c r="NTQ180" s="135"/>
      <c r="NTR180" s="307"/>
      <c r="NTS180" s="135"/>
      <c r="NTT180" s="135"/>
      <c r="NTU180" s="135"/>
      <c r="NTV180" s="304"/>
      <c r="NTW180" s="305"/>
      <c r="NTX180" s="306"/>
      <c r="NTY180" s="135"/>
      <c r="NTZ180" s="135"/>
      <c r="NUA180" s="307"/>
      <c r="NUB180" s="135"/>
      <c r="NUC180" s="135"/>
      <c r="NUD180" s="135"/>
      <c r="NUE180" s="304"/>
      <c r="NUF180" s="305"/>
      <c r="NUG180" s="306"/>
      <c r="NUH180" s="135"/>
      <c r="NUI180" s="135"/>
      <c r="NUJ180" s="307"/>
      <c r="NUK180" s="135"/>
      <c r="NUL180" s="135"/>
      <c r="NUM180" s="135"/>
      <c r="NUN180" s="304"/>
      <c r="NUO180" s="305"/>
      <c r="NUP180" s="306"/>
      <c r="NUQ180" s="135"/>
      <c r="NUR180" s="135"/>
      <c r="NUS180" s="307"/>
      <c r="NUT180" s="135"/>
      <c r="NUU180" s="135"/>
      <c r="NUV180" s="135"/>
      <c r="NUW180" s="304"/>
      <c r="NUX180" s="305"/>
      <c r="NUY180" s="306"/>
      <c r="NUZ180" s="135"/>
      <c r="NVA180" s="135"/>
      <c r="NVB180" s="307"/>
      <c r="NVC180" s="135"/>
      <c r="NVD180" s="135"/>
      <c r="NVE180" s="135"/>
      <c r="NVF180" s="304"/>
      <c r="NVG180" s="305"/>
      <c r="NVH180" s="306"/>
      <c r="NVI180" s="135"/>
      <c r="NVJ180" s="135"/>
      <c r="NVK180" s="307"/>
      <c r="NVL180" s="135"/>
      <c r="NVM180" s="135"/>
      <c r="NVN180" s="135"/>
      <c r="NVO180" s="304"/>
      <c r="NVP180" s="305"/>
      <c r="NVQ180" s="306"/>
      <c r="NVR180" s="135"/>
      <c r="NVS180" s="135"/>
      <c r="NVT180" s="307"/>
      <c r="NVU180" s="135"/>
      <c r="NVV180" s="135"/>
      <c r="NVW180" s="135"/>
      <c r="NVX180" s="304"/>
      <c r="NVY180" s="305"/>
      <c r="NVZ180" s="306"/>
      <c r="NWA180" s="135"/>
      <c r="NWB180" s="135"/>
      <c r="NWC180" s="307"/>
      <c r="NWD180" s="135"/>
      <c r="NWE180" s="135"/>
      <c r="NWF180" s="135"/>
      <c r="NWG180" s="304"/>
      <c r="NWH180" s="305"/>
      <c r="NWI180" s="306"/>
      <c r="NWJ180" s="135"/>
      <c r="NWK180" s="135"/>
      <c r="NWL180" s="307"/>
      <c r="NWM180" s="135"/>
      <c r="NWN180" s="135"/>
      <c r="NWO180" s="135"/>
      <c r="NWP180" s="304"/>
      <c r="NWQ180" s="305"/>
      <c r="NWR180" s="306"/>
      <c r="NWS180" s="135"/>
      <c r="NWT180" s="135"/>
      <c r="NWU180" s="307"/>
      <c r="NWV180" s="135"/>
      <c r="NWW180" s="135"/>
      <c r="NWX180" s="135"/>
      <c r="NWY180" s="304"/>
      <c r="NWZ180" s="305"/>
      <c r="NXA180" s="306"/>
      <c r="NXB180" s="135"/>
      <c r="NXC180" s="135"/>
      <c r="NXD180" s="307"/>
      <c r="NXE180" s="135"/>
      <c r="NXF180" s="135"/>
      <c r="NXG180" s="135"/>
      <c r="NXH180" s="304"/>
      <c r="NXI180" s="305"/>
      <c r="NXJ180" s="306"/>
      <c r="NXK180" s="135"/>
      <c r="NXL180" s="135"/>
      <c r="NXM180" s="307"/>
      <c r="NXN180" s="135"/>
      <c r="NXO180" s="135"/>
      <c r="NXP180" s="135"/>
      <c r="NXQ180" s="304"/>
      <c r="NXR180" s="305"/>
      <c r="NXS180" s="306"/>
      <c r="NXT180" s="135"/>
      <c r="NXU180" s="135"/>
      <c r="NXV180" s="307"/>
      <c r="NXW180" s="135"/>
      <c r="NXX180" s="135"/>
      <c r="NXY180" s="135"/>
      <c r="NXZ180" s="304"/>
      <c r="NYA180" s="305"/>
      <c r="NYB180" s="306"/>
      <c r="NYC180" s="135"/>
      <c r="NYD180" s="135"/>
      <c r="NYE180" s="307"/>
      <c r="NYF180" s="135"/>
      <c r="NYG180" s="135"/>
      <c r="NYH180" s="135"/>
      <c r="NYI180" s="304"/>
      <c r="NYJ180" s="305"/>
      <c r="NYK180" s="306"/>
      <c r="NYL180" s="135"/>
      <c r="NYM180" s="135"/>
      <c r="NYN180" s="307"/>
      <c r="NYO180" s="135"/>
      <c r="NYP180" s="135"/>
      <c r="NYQ180" s="135"/>
      <c r="NYR180" s="304"/>
      <c r="NYS180" s="305"/>
      <c r="NYT180" s="306"/>
      <c r="NYU180" s="135"/>
      <c r="NYV180" s="135"/>
      <c r="NYW180" s="307"/>
      <c r="NYX180" s="135"/>
      <c r="NYY180" s="135"/>
      <c r="NYZ180" s="135"/>
      <c r="NZA180" s="304"/>
      <c r="NZB180" s="305"/>
      <c r="NZC180" s="306"/>
      <c r="NZD180" s="135"/>
      <c r="NZE180" s="135"/>
      <c r="NZF180" s="307"/>
      <c r="NZG180" s="135"/>
      <c r="NZH180" s="135"/>
      <c r="NZI180" s="135"/>
      <c r="NZJ180" s="304"/>
      <c r="NZK180" s="305"/>
      <c r="NZL180" s="306"/>
      <c r="NZM180" s="135"/>
      <c r="NZN180" s="135"/>
      <c r="NZO180" s="307"/>
      <c r="NZP180" s="135"/>
      <c r="NZQ180" s="135"/>
      <c r="NZR180" s="135"/>
      <c r="NZS180" s="304"/>
      <c r="NZT180" s="305"/>
      <c r="NZU180" s="306"/>
      <c r="NZV180" s="135"/>
      <c r="NZW180" s="135"/>
      <c r="NZX180" s="307"/>
      <c r="NZY180" s="135"/>
      <c r="NZZ180" s="135"/>
      <c r="OAA180" s="135"/>
      <c r="OAB180" s="304"/>
      <c r="OAC180" s="305"/>
      <c r="OAD180" s="306"/>
      <c r="OAE180" s="135"/>
      <c r="OAF180" s="135"/>
      <c r="OAG180" s="307"/>
      <c r="OAH180" s="135"/>
      <c r="OAI180" s="135"/>
      <c r="OAJ180" s="135"/>
      <c r="OAK180" s="304"/>
      <c r="OAL180" s="305"/>
      <c r="OAM180" s="306"/>
      <c r="OAN180" s="135"/>
      <c r="OAO180" s="135"/>
      <c r="OAP180" s="307"/>
      <c r="OAQ180" s="135"/>
      <c r="OAR180" s="135"/>
      <c r="OAS180" s="135"/>
      <c r="OAT180" s="304"/>
      <c r="OAU180" s="305"/>
      <c r="OAV180" s="306"/>
      <c r="OAW180" s="135"/>
      <c r="OAX180" s="135"/>
      <c r="OAY180" s="307"/>
      <c r="OAZ180" s="135"/>
      <c r="OBA180" s="135"/>
      <c r="OBB180" s="135"/>
      <c r="OBC180" s="304"/>
      <c r="OBD180" s="305"/>
      <c r="OBE180" s="306"/>
      <c r="OBF180" s="135"/>
      <c r="OBG180" s="135"/>
      <c r="OBH180" s="307"/>
      <c r="OBI180" s="135"/>
      <c r="OBJ180" s="135"/>
      <c r="OBK180" s="313"/>
      <c r="OBL180" s="310"/>
      <c r="OBM180" s="305"/>
      <c r="OBN180" s="306"/>
      <c r="OBO180" s="135"/>
      <c r="OBP180" s="135"/>
      <c r="OBQ180" s="307"/>
      <c r="OBR180" s="135"/>
      <c r="OBS180" s="135"/>
      <c r="OBT180" s="313"/>
      <c r="OBU180" s="123"/>
      <c r="OBV180" s="126"/>
      <c r="OBW180" s="132"/>
      <c r="OBZ180" s="130"/>
      <c r="OCD180" s="123"/>
      <c r="OCE180" s="126"/>
      <c r="OCF180" s="132"/>
      <c r="OCG180" s="309"/>
      <c r="OCH180" s="135"/>
      <c r="OCI180" s="307"/>
      <c r="OCJ180" s="135"/>
      <c r="OCK180" s="135"/>
      <c r="OCL180" s="135"/>
      <c r="OCM180" s="304"/>
      <c r="OCN180" s="305"/>
      <c r="OCO180" s="306"/>
      <c r="OCP180" s="135"/>
      <c r="OCQ180" s="135"/>
      <c r="OCR180" s="307"/>
      <c r="OCS180" s="135"/>
      <c r="OCT180" s="135"/>
      <c r="OCU180" s="135"/>
      <c r="OCV180" s="304"/>
      <c r="OCW180" s="305"/>
      <c r="OCX180" s="306"/>
      <c r="OCY180" s="135"/>
      <c r="OCZ180" s="135"/>
      <c r="ODA180" s="307"/>
      <c r="ODB180" s="135"/>
      <c r="ODC180" s="135"/>
      <c r="ODD180" s="135"/>
      <c r="ODE180" s="304"/>
      <c r="ODF180" s="305"/>
      <c r="ODG180" s="306"/>
      <c r="ODH180" s="135"/>
      <c r="ODI180" s="135"/>
      <c r="ODJ180" s="307"/>
      <c r="ODK180" s="135"/>
      <c r="ODL180" s="135"/>
      <c r="ODM180" s="135"/>
      <c r="ODN180" s="304"/>
      <c r="ODO180" s="305"/>
      <c r="ODP180" s="306"/>
      <c r="ODQ180" s="135"/>
      <c r="ODR180" s="135"/>
      <c r="ODS180" s="307"/>
      <c r="ODT180" s="135"/>
      <c r="ODU180" s="135"/>
      <c r="ODV180" s="135"/>
      <c r="ODW180" s="304"/>
      <c r="ODX180" s="305"/>
      <c r="ODY180" s="306"/>
      <c r="ODZ180" s="135"/>
      <c r="OEA180" s="135"/>
      <c r="OEB180" s="307"/>
      <c r="OEC180" s="135"/>
      <c r="OED180" s="135"/>
      <c r="OEE180" s="135"/>
      <c r="OEF180" s="304"/>
      <c r="OEG180" s="305"/>
      <c r="OEH180" s="306"/>
      <c r="OEI180" s="135"/>
      <c r="OEJ180" s="135"/>
      <c r="OEK180" s="307"/>
      <c r="OEL180" s="135"/>
      <c r="OEM180" s="135"/>
      <c r="OEN180" s="135"/>
      <c r="OEO180" s="304"/>
      <c r="OEP180" s="305"/>
      <c r="OEQ180" s="306"/>
      <c r="OER180" s="135"/>
      <c r="OES180" s="135"/>
      <c r="OET180" s="307"/>
      <c r="OEU180" s="135"/>
      <c r="OEV180" s="135"/>
      <c r="OEW180" s="135"/>
      <c r="OEX180" s="304"/>
      <c r="OEY180" s="305"/>
      <c r="OEZ180" s="306"/>
      <c r="OFA180" s="135"/>
      <c r="OFB180" s="135"/>
      <c r="OFC180" s="307"/>
      <c r="OFD180" s="135"/>
      <c r="OFE180" s="135"/>
      <c r="OFF180" s="135"/>
      <c r="OFG180" s="304"/>
      <c r="OFH180" s="305"/>
      <c r="OFI180" s="306"/>
      <c r="OFJ180" s="135"/>
      <c r="OFK180" s="135"/>
      <c r="OFL180" s="307"/>
      <c r="OFM180" s="135"/>
      <c r="OFN180" s="135"/>
      <c r="OFO180" s="135"/>
      <c r="OFP180" s="304"/>
      <c r="OFQ180" s="305"/>
      <c r="OFR180" s="306"/>
      <c r="OFS180" s="135"/>
      <c r="OFT180" s="135"/>
      <c r="OFU180" s="307"/>
      <c r="OFV180" s="135"/>
      <c r="OFW180" s="135"/>
      <c r="OFX180" s="135"/>
      <c r="OFY180" s="304"/>
      <c r="OFZ180" s="305"/>
      <c r="OGA180" s="306"/>
      <c r="OGB180" s="135"/>
      <c r="OGC180" s="135"/>
      <c r="OGD180" s="307"/>
      <c r="OGE180" s="135"/>
      <c r="OGF180" s="135"/>
      <c r="OGG180" s="135"/>
      <c r="OGH180" s="304"/>
      <c r="OGI180" s="305"/>
      <c r="OGJ180" s="306"/>
      <c r="OGK180" s="135"/>
      <c r="OGL180" s="135"/>
      <c r="OGM180" s="307"/>
      <c r="OGN180" s="135"/>
      <c r="OGO180" s="135"/>
      <c r="OGP180" s="135"/>
      <c r="OGQ180" s="304"/>
      <c r="OGR180" s="305"/>
      <c r="OGS180" s="306"/>
      <c r="OGT180" s="135"/>
      <c r="OGU180" s="135"/>
      <c r="OGV180" s="307"/>
      <c r="OGW180" s="135"/>
      <c r="OGX180" s="135"/>
      <c r="OGY180" s="135"/>
      <c r="OGZ180" s="304"/>
      <c r="OHA180" s="305"/>
      <c r="OHB180" s="306"/>
      <c r="OHC180" s="135"/>
      <c r="OHD180" s="135"/>
      <c r="OHE180" s="307"/>
      <c r="OHF180" s="135"/>
      <c r="OHG180" s="135"/>
      <c r="OHH180" s="135"/>
      <c r="OHI180" s="304"/>
      <c r="OHJ180" s="305"/>
      <c r="OHK180" s="306"/>
      <c r="OHL180" s="135"/>
      <c r="OHM180" s="135"/>
      <c r="OHN180" s="307"/>
      <c r="OHO180" s="135"/>
      <c r="OHP180" s="135"/>
      <c r="OHQ180" s="135"/>
      <c r="OHR180" s="304"/>
      <c r="OHS180" s="305"/>
      <c r="OHT180" s="306"/>
      <c r="OHU180" s="135"/>
      <c r="OHV180" s="135"/>
      <c r="OHW180" s="307"/>
      <c r="OHX180" s="135"/>
      <c r="OHY180" s="135"/>
      <c r="OHZ180" s="135"/>
      <c r="OIA180" s="304"/>
      <c r="OIB180" s="305"/>
      <c r="OIC180" s="306"/>
      <c r="OID180" s="135"/>
      <c r="OIE180" s="135"/>
      <c r="OIF180" s="307"/>
      <c r="OIG180" s="135"/>
      <c r="OIH180" s="135"/>
      <c r="OII180" s="135"/>
      <c r="OIJ180" s="304"/>
      <c r="OIK180" s="305"/>
      <c r="OIL180" s="306"/>
      <c r="OIM180" s="135"/>
      <c r="OIN180" s="135"/>
      <c r="OIO180" s="307"/>
      <c r="OIP180" s="135"/>
      <c r="OIQ180" s="135"/>
      <c r="OIR180" s="135"/>
      <c r="OIS180" s="304"/>
      <c r="OIT180" s="305"/>
      <c r="OIU180" s="306"/>
      <c r="OIV180" s="135"/>
      <c r="OIW180" s="135"/>
      <c r="OIX180" s="307"/>
      <c r="OIY180" s="135"/>
      <c r="OIZ180" s="135"/>
      <c r="OJA180" s="135"/>
      <c r="OJB180" s="304"/>
      <c r="OJC180" s="305"/>
      <c r="OJD180" s="306"/>
      <c r="OJE180" s="135"/>
      <c r="OJF180" s="135"/>
      <c r="OJG180" s="307"/>
      <c r="OJH180" s="135"/>
      <c r="OJI180" s="135"/>
      <c r="OJJ180" s="135"/>
      <c r="OJK180" s="304"/>
      <c r="OJL180" s="305"/>
      <c r="OJM180" s="306"/>
      <c r="OJN180" s="135"/>
      <c r="OJO180" s="135"/>
      <c r="OJP180" s="307"/>
      <c r="OJQ180" s="135"/>
      <c r="OJR180" s="135"/>
      <c r="OJS180" s="135"/>
      <c r="OJT180" s="304"/>
      <c r="OJU180" s="305"/>
      <c r="OJV180" s="306"/>
      <c r="OJW180" s="135"/>
      <c r="OJX180" s="135"/>
      <c r="OJY180" s="307"/>
      <c r="OJZ180" s="135"/>
      <c r="OKA180" s="135"/>
      <c r="OKB180" s="135"/>
      <c r="OKC180" s="304"/>
      <c r="OKD180" s="305"/>
      <c r="OKE180" s="306"/>
      <c r="OKF180" s="135"/>
      <c r="OKG180" s="135"/>
      <c r="OKH180" s="307"/>
      <c r="OKI180" s="135"/>
      <c r="OKJ180" s="135"/>
      <c r="OKK180" s="135"/>
      <c r="OKL180" s="304"/>
      <c r="OKM180" s="305"/>
      <c r="OKN180" s="306"/>
      <c r="OKO180" s="135"/>
      <c r="OKP180" s="135"/>
      <c r="OKQ180" s="307"/>
      <c r="OKR180" s="135"/>
      <c r="OKS180" s="135"/>
      <c r="OKT180" s="135"/>
      <c r="OKU180" s="304"/>
      <c r="OKV180" s="305"/>
      <c r="OKW180" s="306"/>
      <c r="OKX180" s="135"/>
      <c r="OKY180" s="135"/>
      <c r="OKZ180" s="307"/>
      <c r="OLA180" s="135"/>
      <c r="OLB180" s="135"/>
      <c r="OLC180" s="135"/>
      <c r="OLD180" s="304"/>
      <c r="OLE180" s="305"/>
      <c r="OLF180" s="306"/>
      <c r="OLG180" s="313"/>
      <c r="OLH180" s="309"/>
      <c r="OLI180" s="307"/>
      <c r="OLJ180" s="135"/>
      <c r="OLK180" s="135"/>
      <c r="OLL180" s="135"/>
      <c r="OLM180" s="304"/>
      <c r="OLN180" s="305"/>
      <c r="OLO180" s="306"/>
      <c r="OLP180" s="313"/>
      <c r="OLR180" s="130"/>
      <c r="OLV180" s="123"/>
      <c r="OLW180" s="126"/>
      <c r="OLX180" s="132"/>
      <c r="OMA180" s="130"/>
      <c r="OMC180" s="309"/>
      <c r="OMD180" s="135"/>
      <c r="OME180" s="304"/>
      <c r="OMF180" s="305"/>
      <c r="OMG180" s="306"/>
      <c r="OMH180" s="135"/>
      <c r="OMI180" s="135"/>
      <c r="OMJ180" s="307"/>
      <c r="OMK180" s="135"/>
      <c r="OML180" s="135"/>
      <c r="OMM180" s="135"/>
      <c r="OMN180" s="304"/>
      <c r="OMO180" s="305"/>
      <c r="OMP180" s="306"/>
      <c r="OMQ180" s="135"/>
      <c r="OMR180" s="135"/>
      <c r="OMS180" s="307"/>
      <c r="OMT180" s="135"/>
      <c r="OMU180" s="135"/>
      <c r="OMV180" s="135"/>
      <c r="OMW180" s="304"/>
      <c r="OMX180" s="305"/>
      <c r="OMY180" s="306"/>
      <c r="OMZ180" s="135"/>
      <c r="ONA180" s="135"/>
      <c r="ONB180" s="307"/>
      <c r="ONC180" s="135"/>
      <c r="OND180" s="135"/>
      <c r="ONE180" s="135"/>
      <c r="ONF180" s="304"/>
      <c r="ONG180" s="305"/>
      <c r="ONH180" s="306"/>
      <c r="ONI180" s="135"/>
      <c r="ONJ180" s="135"/>
      <c r="ONK180" s="307"/>
      <c r="ONL180" s="135"/>
      <c r="ONM180" s="135"/>
      <c r="ONN180" s="135"/>
      <c r="ONO180" s="304"/>
      <c r="ONP180" s="305"/>
      <c r="ONQ180" s="306"/>
      <c r="ONR180" s="135"/>
      <c r="ONS180" s="135"/>
      <c r="ONT180" s="307"/>
      <c r="ONU180" s="135"/>
      <c r="ONV180" s="135"/>
      <c r="ONW180" s="135"/>
      <c r="ONX180" s="304"/>
      <c r="ONY180" s="305"/>
      <c r="ONZ180" s="306"/>
      <c r="OOA180" s="135"/>
      <c r="OOB180" s="135"/>
      <c r="OOC180" s="307"/>
      <c r="OOD180" s="135"/>
      <c r="OOE180" s="135"/>
      <c r="OOF180" s="135"/>
      <c r="OOG180" s="304"/>
      <c r="OOH180" s="305"/>
      <c r="OOI180" s="306"/>
      <c r="OOJ180" s="135"/>
      <c r="OOK180" s="135"/>
      <c r="OOL180" s="307"/>
      <c r="OOM180" s="135"/>
      <c r="OON180" s="135"/>
      <c r="OOO180" s="135"/>
      <c r="OOP180" s="304"/>
      <c r="OOQ180" s="305"/>
      <c r="OOR180" s="306"/>
      <c r="OOS180" s="135"/>
      <c r="OOT180" s="135"/>
      <c r="OOU180" s="307"/>
      <c r="OOV180" s="135"/>
      <c r="OOW180" s="135"/>
      <c r="OOX180" s="135"/>
      <c r="OOY180" s="304"/>
      <c r="OOZ180" s="305"/>
      <c r="OPA180" s="306"/>
      <c r="OPB180" s="135"/>
      <c r="OPC180" s="135"/>
      <c r="OPD180" s="307"/>
      <c r="OPE180" s="135"/>
      <c r="OPF180" s="135"/>
      <c r="OPG180" s="135"/>
      <c r="OPH180" s="304"/>
      <c r="OPI180" s="305"/>
      <c r="OPJ180" s="306"/>
      <c r="OPK180" s="135"/>
      <c r="OPL180" s="135"/>
      <c r="OPM180" s="307"/>
      <c r="OPN180" s="135"/>
      <c r="OPO180" s="135"/>
      <c r="OPP180" s="135"/>
      <c r="OPQ180" s="304"/>
      <c r="OPR180" s="305"/>
      <c r="OPS180" s="306"/>
      <c r="OPT180" s="135"/>
      <c r="OPU180" s="135"/>
      <c r="OPV180" s="307"/>
      <c r="OPW180" s="135"/>
      <c r="OPX180" s="135"/>
      <c r="OPY180" s="135"/>
      <c r="OPZ180" s="304"/>
      <c r="OQA180" s="305"/>
      <c r="OQB180" s="306"/>
      <c r="OQC180" s="135"/>
      <c r="OQD180" s="135"/>
      <c r="OQE180" s="307"/>
      <c r="OQF180" s="135"/>
      <c r="OQG180" s="135"/>
      <c r="OQH180" s="135"/>
      <c r="OQI180" s="304"/>
      <c r="OQJ180" s="305"/>
      <c r="OQK180" s="306"/>
      <c r="OQL180" s="135"/>
      <c r="OQM180" s="135"/>
      <c r="OQN180" s="307"/>
      <c r="OQO180" s="135"/>
      <c r="OQP180" s="135"/>
      <c r="OQQ180" s="135"/>
      <c r="OQR180" s="304"/>
      <c r="OQS180" s="305"/>
      <c r="OQT180" s="306"/>
      <c r="OQU180" s="135"/>
      <c r="OQV180" s="135"/>
      <c r="OQW180" s="307"/>
      <c r="OQX180" s="135"/>
      <c r="OQY180" s="135"/>
      <c r="OQZ180" s="135"/>
      <c r="ORA180" s="304"/>
      <c r="ORB180" s="305"/>
      <c r="ORC180" s="306"/>
      <c r="ORD180" s="135"/>
      <c r="ORE180" s="135"/>
      <c r="ORF180" s="307"/>
      <c r="ORG180" s="135"/>
      <c r="ORH180" s="135"/>
      <c r="ORI180" s="135"/>
      <c r="ORJ180" s="304"/>
      <c r="ORK180" s="305"/>
      <c r="ORL180" s="306"/>
      <c r="ORM180" s="135"/>
      <c r="ORN180" s="135"/>
      <c r="ORO180" s="307"/>
      <c r="ORP180" s="135"/>
      <c r="ORQ180" s="135"/>
      <c r="ORR180" s="135"/>
      <c r="ORS180" s="304"/>
      <c r="ORT180" s="305"/>
      <c r="ORU180" s="306"/>
      <c r="ORV180" s="135"/>
      <c r="ORW180" s="135"/>
      <c r="ORX180" s="307"/>
      <c r="ORY180" s="135"/>
      <c r="ORZ180" s="135"/>
      <c r="OSA180" s="135"/>
      <c r="OSB180" s="304"/>
      <c r="OSC180" s="305"/>
      <c r="OSD180" s="306"/>
      <c r="OSE180" s="135"/>
      <c r="OSF180" s="135"/>
      <c r="OSG180" s="307"/>
      <c r="OSH180" s="135"/>
      <c r="OSI180" s="135"/>
      <c r="OSJ180" s="135"/>
      <c r="OSK180" s="304"/>
      <c r="OSL180" s="305"/>
      <c r="OSM180" s="306"/>
      <c r="OSN180" s="135"/>
      <c r="OSO180" s="135"/>
      <c r="OSP180" s="307"/>
      <c r="OSQ180" s="135"/>
      <c r="OSR180" s="135"/>
      <c r="OSS180" s="135"/>
      <c r="OST180" s="304"/>
      <c r="OSU180" s="305"/>
      <c r="OSV180" s="306"/>
      <c r="OSW180" s="135"/>
      <c r="OSX180" s="135"/>
      <c r="OSY180" s="307"/>
      <c r="OSZ180" s="135"/>
      <c r="OTA180" s="135"/>
      <c r="OTB180" s="135"/>
      <c r="OTC180" s="304"/>
      <c r="OTD180" s="305"/>
      <c r="OTE180" s="306"/>
      <c r="OTF180" s="135"/>
      <c r="OTG180" s="135"/>
      <c r="OTH180" s="307"/>
      <c r="OTI180" s="135"/>
      <c r="OTJ180" s="135"/>
      <c r="OTK180" s="135"/>
      <c r="OTL180" s="304"/>
      <c r="OTM180" s="305"/>
      <c r="OTN180" s="306"/>
      <c r="OTO180" s="135"/>
      <c r="OTP180" s="135"/>
      <c r="OTQ180" s="307"/>
      <c r="OTR180" s="135"/>
      <c r="OTS180" s="135"/>
      <c r="OTT180" s="135"/>
      <c r="OTU180" s="304"/>
      <c r="OTV180" s="305"/>
      <c r="OTW180" s="306"/>
      <c r="OTX180" s="135"/>
      <c r="OTY180" s="135"/>
      <c r="OTZ180" s="307"/>
      <c r="OUA180" s="135"/>
      <c r="OUB180" s="135"/>
      <c r="OUC180" s="135"/>
      <c r="OUD180" s="304"/>
      <c r="OUE180" s="305"/>
      <c r="OUF180" s="306"/>
      <c r="OUG180" s="135"/>
      <c r="OUH180" s="135"/>
      <c r="OUI180" s="307"/>
      <c r="OUJ180" s="135"/>
      <c r="OUK180" s="135"/>
      <c r="OUL180" s="135"/>
      <c r="OUM180" s="304"/>
      <c r="OUN180" s="305"/>
      <c r="OUO180" s="306"/>
      <c r="OUP180" s="135"/>
      <c r="OUQ180" s="135"/>
      <c r="OUR180" s="307"/>
      <c r="OUS180" s="135"/>
      <c r="OUT180" s="135"/>
      <c r="OUU180" s="135"/>
      <c r="OUV180" s="304"/>
      <c r="OUW180" s="305"/>
      <c r="OUX180" s="306"/>
      <c r="OUY180" s="135"/>
      <c r="OUZ180" s="135"/>
      <c r="OVA180" s="307"/>
      <c r="OVB180" s="135"/>
      <c r="OVC180" s="313"/>
      <c r="OVD180" s="309"/>
      <c r="OVE180" s="304"/>
      <c r="OVF180" s="305"/>
      <c r="OVG180" s="306"/>
      <c r="OVH180" s="135"/>
      <c r="OVI180" s="135"/>
      <c r="OVJ180" s="307"/>
      <c r="OVK180" s="135"/>
      <c r="OVL180" s="313"/>
      <c r="OVN180" s="123"/>
      <c r="OVO180" s="126"/>
      <c r="OVP180" s="132"/>
      <c r="OVS180" s="130"/>
      <c r="OVW180" s="123"/>
      <c r="OVX180" s="126"/>
      <c r="OVY180" s="315"/>
      <c r="OVZ180" s="135"/>
      <c r="OWA180" s="135"/>
      <c r="OWB180" s="307"/>
      <c r="OWC180" s="135"/>
      <c r="OWD180" s="135"/>
      <c r="OWE180" s="135"/>
      <c r="OWF180" s="304"/>
      <c r="OWG180" s="305"/>
      <c r="OWH180" s="306"/>
      <c r="OWI180" s="135"/>
      <c r="OWJ180" s="135"/>
      <c r="OWK180" s="307"/>
      <c r="OWL180" s="135"/>
      <c r="OWM180" s="135"/>
      <c r="OWN180" s="135"/>
      <c r="OWO180" s="304"/>
      <c r="OWP180" s="305"/>
      <c r="OWQ180" s="306"/>
      <c r="OWR180" s="135"/>
      <c r="OWS180" s="135"/>
      <c r="OWT180" s="307"/>
      <c r="OWU180" s="135"/>
      <c r="OWV180" s="135"/>
      <c r="OWW180" s="135"/>
      <c r="OWX180" s="304"/>
      <c r="OWY180" s="305"/>
      <c r="OWZ180" s="306"/>
      <c r="OXA180" s="135"/>
      <c r="OXB180" s="135"/>
      <c r="OXC180" s="307"/>
      <c r="OXD180" s="135"/>
      <c r="OXE180" s="135"/>
      <c r="OXF180" s="135"/>
      <c r="OXG180" s="304"/>
      <c r="OXH180" s="305"/>
      <c r="OXI180" s="306"/>
      <c r="OXJ180" s="135"/>
      <c r="OXK180" s="135"/>
      <c r="OXL180" s="307"/>
      <c r="OXM180" s="135"/>
      <c r="OXN180" s="135"/>
      <c r="OXO180" s="135"/>
      <c r="OXP180" s="304"/>
      <c r="OXQ180" s="305"/>
      <c r="OXR180" s="306"/>
      <c r="OXS180" s="135"/>
      <c r="OXT180" s="135"/>
      <c r="OXU180" s="307"/>
      <c r="OXV180" s="135"/>
      <c r="OXW180" s="135"/>
      <c r="OXX180" s="135"/>
      <c r="OXY180" s="304"/>
      <c r="OXZ180" s="305"/>
      <c r="OYA180" s="306"/>
      <c r="OYB180" s="135"/>
      <c r="OYC180" s="135"/>
      <c r="OYD180" s="307"/>
      <c r="OYE180" s="135"/>
      <c r="OYF180" s="135"/>
      <c r="OYG180" s="135"/>
      <c r="OYH180" s="304"/>
      <c r="OYI180" s="305"/>
      <c r="OYJ180" s="306"/>
      <c r="OYK180" s="135"/>
      <c r="OYL180" s="135"/>
      <c r="OYM180" s="307"/>
      <c r="OYN180" s="135"/>
      <c r="OYO180" s="135"/>
      <c r="OYP180" s="135"/>
      <c r="OYQ180" s="304"/>
      <c r="OYR180" s="305"/>
      <c r="OYS180" s="306"/>
      <c r="OYT180" s="135"/>
      <c r="OYU180" s="135"/>
      <c r="OYV180" s="307"/>
      <c r="OYW180" s="135"/>
      <c r="OYX180" s="135"/>
      <c r="OYY180" s="135"/>
      <c r="OYZ180" s="304"/>
      <c r="OZA180" s="305"/>
      <c r="OZB180" s="306"/>
      <c r="OZC180" s="135"/>
      <c r="OZD180" s="135"/>
      <c r="OZE180" s="307"/>
      <c r="OZF180" s="135"/>
      <c r="OZG180" s="135"/>
      <c r="OZH180" s="135"/>
      <c r="OZI180" s="304"/>
      <c r="OZJ180" s="305"/>
      <c r="OZK180" s="306"/>
      <c r="OZL180" s="135"/>
      <c r="OZM180" s="135"/>
      <c r="OZN180" s="307"/>
      <c r="OZO180" s="135"/>
      <c r="OZP180" s="135"/>
      <c r="OZQ180" s="135"/>
      <c r="OZR180" s="304"/>
      <c r="OZS180" s="305"/>
      <c r="OZT180" s="306"/>
      <c r="OZU180" s="135"/>
      <c r="OZV180" s="135"/>
      <c r="OZW180" s="307"/>
      <c r="OZX180" s="135"/>
      <c r="OZY180" s="135"/>
      <c r="OZZ180" s="135"/>
      <c r="PAA180" s="304"/>
      <c r="PAB180" s="305"/>
      <c r="PAC180" s="306"/>
      <c r="PAD180" s="135"/>
      <c r="PAE180" s="135"/>
      <c r="PAF180" s="307"/>
      <c r="PAG180" s="135"/>
      <c r="PAH180" s="135"/>
      <c r="PAI180" s="135"/>
      <c r="PAJ180" s="304"/>
      <c r="PAK180" s="305"/>
      <c r="PAL180" s="306"/>
      <c r="PAM180" s="135"/>
      <c r="PAN180" s="135"/>
      <c r="PAO180" s="307"/>
      <c r="PAP180" s="135"/>
      <c r="PAQ180" s="135"/>
      <c r="PAR180" s="135"/>
      <c r="PAS180" s="304"/>
      <c r="PAT180" s="305"/>
      <c r="PAU180" s="306"/>
      <c r="PAV180" s="135"/>
      <c r="PAW180" s="135"/>
      <c r="PAX180" s="307"/>
      <c r="PAY180" s="135"/>
      <c r="PAZ180" s="135"/>
      <c r="PBA180" s="135"/>
      <c r="PBB180" s="304"/>
      <c r="PBC180" s="305"/>
      <c r="PBD180" s="306"/>
      <c r="PBE180" s="135"/>
      <c r="PBF180" s="135"/>
      <c r="PBG180" s="307"/>
      <c r="PBH180" s="135"/>
      <c r="PBI180" s="135"/>
      <c r="PBJ180" s="135"/>
      <c r="PBK180" s="304"/>
      <c r="PBL180" s="305"/>
      <c r="PBM180" s="306"/>
      <c r="PBN180" s="135"/>
      <c r="PBO180" s="135"/>
      <c r="PBP180" s="307"/>
      <c r="PBQ180" s="135"/>
      <c r="PBR180" s="135"/>
      <c r="PBS180" s="135"/>
      <c r="PBT180" s="304"/>
      <c r="PBU180" s="305"/>
      <c r="PBV180" s="306"/>
      <c r="PBW180" s="135"/>
      <c r="PBX180" s="135"/>
      <c r="PBY180" s="307"/>
      <c r="PBZ180" s="135"/>
      <c r="PCA180" s="135"/>
      <c r="PCB180" s="135"/>
      <c r="PCC180" s="304"/>
      <c r="PCD180" s="305"/>
      <c r="PCE180" s="306"/>
      <c r="PCF180" s="135"/>
      <c r="PCG180" s="135"/>
      <c r="PCH180" s="307"/>
      <c r="PCI180" s="135"/>
      <c r="PCJ180" s="135"/>
      <c r="PCK180" s="135"/>
      <c r="PCL180" s="304"/>
      <c r="PCM180" s="305"/>
      <c r="PCN180" s="306"/>
      <c r="PCO180" s="135"/>
      <c r="PCP180" s="135"/>
      <c r="PCQ180" s="307"/>
      <c r="PCR180" s="135"/>
      <c r="PCS180" s="135"/>
      <c r="PCT180" s="135"/>
      <c r="PCU180" s="304"/>
      <c r="PCV180" s="305"/>
      <c r="PCW180" s="306"/>
      <c r="PCX180" s="135"/>
      <c r="PCY180" s="135"/>
      <c r="PCZ180" s="307"/>
      <c r="PDA180" s="135"/>
      <c r="PDB180" s="135"/>
      <c r="PDC180" s="135"/>
      <c r="PDD180" s="304"/>
      <c r="PDE180" s="305"/>
      <c r="PDF180" s="306"/>
      <c r="PDG180" s="135"/>
      <c r="PDH180" s="135"/>
      <c r="PDI180" s="307"/>
      <c r="PDJ180" s="135"/>
      <c r="PDK180" s="135"/>
      <c r="PDL180" s="135"/>
      <c r="PDM180" s="304"/>
      <c r="PDN180" s="305"/>
      <c r="PDO180" s="306"/>
      <c r="PDP180" s="135"/>
      <c r="PDQ180" s="135"/>
      <c r="PDR180" s="307"/>
      <c r="PDS180" s="135"/>
      <c r="PDT180" s="135"/>
      <c r="PDU180" s="135"/>
      <c r="PDV180" s="304"/>
      <c r="PDW180" s="305"/>
      <c r="PDX180" s="306"/>
      <c r="PDY180" s="135"/>
      <c r="PDZ180" s="135"/>
      <c r="PEA180" s="307"/>
      <c r="PEB180" s="135"/>
      <c r="PEC180" s="135"/>
      <c r="PED180" s="135"/>
      <c r="PEE180" s="304"/>
      <c r="PEF180" s="305"/>
      <c r="PEG180" s="306"/>
      <c r="PEH180" s="135"/>
      <c r="PEI180" s="135"/>
      <c r="PEJ180" s="307"/>
      <c r="PEK180" s="135"/>
      <c r="PEL180" s="135"/>
      <c r="PEM180" s="135"/>
      <c r="PEN180" s="304"/>
      <c r="PEO180" s="305"/>
      <c r="PEP180" s="306"/>
      <c r="PEQ180" s="135"/>
      <c r="PER180" s="135"/>
      <c r="PES180" s="307"/>
      <c r="PET180" s="135"/>
      <c r="PEU180" s="135"/>
      <c r="PEV180" s="135"/>
      <c r="PEW180" s="304"/>
      <c r="PEX180" s="305"/>
      <c r="PEY180" s="316"/>
      <c r="PEZ180" s="309"/>
      <c r="PFA180" s="135"/>
      <c r="PFB180" s="307"/>
      <c r="PFC180" s="135"/>
      <c r="PFD180" s="135"/>
      <c r="PFE180" s="135"/>
      <c r="PFF180" s="304"/>
      <c r="PFG180" s="305"/>
      <c r="PFH180" s="316"/>
      <c r="PFK180" s="130"/>
      <c r="PFO180" s="123"/>
      <c r="PFP180" s="126"/>
      <c r="PFQ180" s="132"/>
      <c r="PFT180" s="130"/>
      <c r="PFU180" s="309"/>
      <c r="PFV180" s="135"/>
      <c r="PFW180" s="135"/>
      <c r="PFX180" s="304"/>
      <c r="PFY180" s="305"/>
      <c r="PFZ180" s="306"/>
      <c r="PGA180" s="135"/>
      <c r="PGB180" s="135"/>
      <c r="PGC180" s="307"/>
      <c r="PGD180" s="135"/>
      <c r="PGE180" s="135"/>
      <c r="PGF180" s="135"/>
      <c r="PGG180" s="304"/>
      <c r="PGH180" s="305"/>
      <c r="PGI180" s="306"/>
      <c r="PGJ180" s="135"/>
      <c r="PGK180" s="135"/>
      <c r="PGL180" s="307"/>
      <c r="PGM180" s="135"/>
      <c r="PGN180" s="135"/>
      <c r="PGO180" s="135"/>
      <c r="PGP180" s="304"/>
      <c r="PGQ180" s="305"/>
      <c r="PGR180" s="306"/>
      <c r="PGS180" s="135"/>
      <c r="PGT180" s="135"/>
      <c r="PGU180" s="307"/>
      <c r="PGV180" s="135"/>
      <c r="PGW180" s="135"/>
      <c r="PGX180" s="135"/>
      <c r="PGY180" s="304"/>
      <c r="PGZ180" s="305"/>
      <c r="PHA180" s="306"/>
      <c r="PHB180" s="135"/>
      <c r="PHC180" s="135"/>
      <c r="PHD180" s="307"/>
      <c r="PHE180" s="135"/>
      <c r="PHF180" s="135"/>
      <c r="PHG180" s="135"/>
      <c r="PHH180" s="304"/>
      <c r="PHI180" s="305"/>
      <c r="PHJ180" s="306"/>
      <c r="PHK180" s="135"/>
      <c r="PHL180" s="135"/>
      <c r="PHM180" s="307"/>
      <c r="PHN180" s="135"/>
      <c r="PHO180" s="135"/>
      <c r="PHP180" s="135"/>
      <c r="PHQ180" s="304"/>
      <c r="PHR180" s="305"/>
      <c r="PHS180" s="306"/>
      <c r="PHT180" s="135"/>
      <c r="PHU180" s="135"/>
      <c r="PHV180" s="307"/>
      <c r="PHW180" s="135"/>
      <c r="PHX180" s="135"/>
      <c r="PHY180" s="135"/>
      <c r="PHZ180" s="304"/>
      <c r="PIA180" s="305"/>
      <c r="PIB180" s="306"/>
      <c r="PIC180" s="135"/>
      <c r="PID180" s="135"/>
      <c r="PIE180" s="307"/>
      <c r="PIF180" s="135"/>
      <c r="PIG180" s="135"/>
      <c r="PIH180" s="135"/>
      <c r="PII180" s="304"/>
      <c r="PIJ180" s="305"/>
      <c r="PIK180" s="306"/>
      <c r="PIL180" s="135"/>
      <c r="PIM180" s="135"/>
      <c r="PIN180" s="307"/>
      <c r="PIO180" s="135"/>
      <c r="PIP180" s="135"/>
      <c r="PIQ180" s="135"/>
      <c r="PIR180" s="304"/>
      <c r="PIS180" s="305"/>
      <c r="PIT180" s="306"/>
      <c r="PIU180" s="135"/>
      <c r="PIV180" s="135"/>
      <c r="PIW180" s="307"/>
      <c r="PIX180" s="135"/>
      <c r="PIY180" s="135"/>
      <c r="PIZ180" s="135"/>
      <c r="PJA180" s="304"/>
      <c r="PJB180" s="305"/>
      <c r="PJC180" s="306"/>
      <c r="PJD180" s="135"/>
      <c r="PJE180" s="135"/>
      <c r="PJF180" s="307"/>
      <c r="PJG180" s="135"/>
      <c r="PJH180" s="135"/>
      <c r="PJI180" s="135"/>
      <c r="PJJ180" s="304"/>
      <c r="PJK180" s="305"/>
      <c r="PJL180" s="306"/>
      <c r="PJM180" s="135"/>
      <c r="PJN180" s="135"/>
      <c r="PJO180" s="307"/>
      <c r="PJP180" s="135"/>
      <c r="PJQ180" s="135"/>
      <c r="PJR180" s="135"/>
      <c r="PJS180" s="304"/>
      <c r="PJT180" s="305"/>
      <c r="PJU180" s="306"/>
      <c r="PJV180" s="135"/>
      <c r="PJW180" s="135"/>
      <c r="PJX180" s="307"/>
      <c r="PJY180" s="135"/>
      <c r="PJZ180" s="135"/>
      <c r="PKA180" s="135"/>
      <c r="PKB180" s="304"/>
      <c r="PKC180" s="305"/>
      <c r="PKD180" s="306"/>
      <c r="PKE180" s="135"/>
      <c r="PKF180" s="135"/>
      <c r="PKG180" s="307"/>
      <c r="PKH180" s="135"/>
      <c r="PKI180" s="135"/>
      <c r="PKJ180" s="135"/>
      <c r="PKK180" s="304"/>
      <c r="PKL180" s="305"/>
      <c r="PKM180" s="306"/>
      <c r="PKN180" s="135"/>
      <c r="PKO180" s="135"/>
      <c r="PKP180" s="307"/>
      <c r="PKQ180" s="135"/>
      <c r="PKR180" s="135"/>
      <c r="PKS180" s="135"/>
      <c r="PKT180" s="304"/>
      <c r="PKU180" s="305"/>
      <c r="PKV180" s="306"/>
      <c r="PKW180" s="135"/>
      <c r="PKX180" s="135"/>
      <c r="PKY180" s="307"/>
      <c r="PKZ180" s="135"/>
      <c r="PLA180" s="135"/>
      <c r="PLB180" s="135"/>
      <c r="PLC180" s="304"/>
      <c r="PLD180" s="305"/>
      <c r="PLE180" s="306"/>
      <c r="PLF180" s="135"/>
      <c r="PLG180" s="135"/>
      <c r="PLH180" s="307"/>
      <c r="PLI180" s="135"/>
      <c r="PLJ180" s="135"/>
      <c r="PLK180" s="135"/>
      <c r="PLL180" s="304"/>
      <c r="PLM180" s="305"/>
      <c r="PLN180" s="306"/>
      <c r="PLO180" s="135"/>
      <c r="PLP180" s="135"/>
      <c r="PLQ180" s="307"/>
      <c r="PLR180" s="135"/>
      <c r="PLS180" s="135"/>
      <c r="PLT180" s="135"/>
      <c r="PLU180" s="304"/>
      <c r="PLV180" s="305"/>
      <c r="PLW180" s="306"/>
      <c r="PLX180" s="135"/>
      <c r="PLY180" s="135"/>
      <c r="PLZ180" s="307"/>
      <c r="PMA180" s="135"/>
      <c r="PMB180" s="135"/>
      <c r="PMC180" s="135"/>
      <c r="PMD180" s="304"/>
      <c r="PME180" s="305"/>
      <c r="PMF180" s="306"/>
      <c r="PMG180" s="135"/>
      <c r="PMH180" s="135"/>
      <c r="PMI180" s="307"/>
      <c r="PMJ180" s="135"/>
      <c r="PMK180" s="135"/>
      <c r="PML180" s="135"/>
      <c r="PMM180" s="304"/>
      <c r="PMN180" s="305"/>
      <c r="PMO180" s="306"/>
      <c r="PMP180" s="135"/>
      <c r="PMQ180" s="135"/>
      <c r="PMR180" s="307"/>
      <c r="PMS180" s="135"/>
      <c r="PMT180" s="135"/>
      <c r="PMU180" s="135"/>
      <c r="PMV180" s="304"/>
      <c r="PMW180" s="305"/>
      <c r="PMX180" s="306"/>
      <c r="PMY180" s="135"/>
      <c r="PMZ180" s="135"/>
      <c r="PNA180" s="307"/>
      <c r="PNB180" s="135"/>
      <c r="PNC180" s="135"/>
      <c r="PND180" s="135"/>
      <c r="PNE180" s="304"/>
      <c r="PNF180" s="305"/>
      <c r="PNG180" s="306"/>
      <c r="PNH180" s="135"/>
      <c r="PNI180" s="135"/>
      <c r="PNJ180" s="307"/>
      <c r="PNK180" s="135"/>
      <c r="PNL180" s="135"/>
      <c r="PNM180" s="135"/>
      <c r="PNN180" s="304"/>
      <c r="PNO180" s="305"/>
      <c r="PNP180" s="306"/>
      <c r="PNQ180" s="135"/>
      <c r="PNR180" s="135"/>
      <c r="PNS180" s="307"/>
      <c r="PNT180" s="135"/>
      <c r="PNU180" s="135"/>
      <c r="PNV180" s="135"/>
      <c r="PNW180" s="304"/>
      <c r="PNX180" s="305"/>
      <c r="PNY180" s="306"/>
      <c r="PNZ180" s="135"/>
      <c r="POA180" s="135"/>
      <c r="POB180" s="307"/>
      <c r="POC180" s="135"/>
      <c r="POD180" s="135"/>
      <c r="POE180" s="135"/>
      <c r="POF180" s="304"/>
      <c r="POG180" s="305"/>
      <c r="POH180" s="306"/>
      <c r="POI180" s="135"/>
      <c r="POJ180" s="135"/>
      <c r="POK180" s="307"/>
      <c r="POL180" s="135"/>
      <c r="POM180" s="135"/>
      <c r="PON180" s="135"/>
      <c r="POO180" s="304"/>
      <c r="POP180" s="305"/>
      <c r="POQ180" s="306"/>
      <c r="POR180" s="135"/>
      <c r="POS180" s="135"/>
      <c r="POT180" s="307"/>
      <c r="POU180" s="313"/>
      <c r="POV180" s="309"/>
      <c r="POW180" s="135"/>
      <c r="POX180" s="304"/>
      <c r="POY180" s="305"/>
      <c r="POZ180" s="306"/>
      <c r="PPA180" s="135"/>
      <c r="PPB180" s="135"/>
      <c r="PPC180" s="307"/>
      <c r="PPD180" s="313"/>
      <c r="PPG180" s="123"/>
      <c r="PPH180" s="126"/>
      <c r="PPI180" s="132"/>
      <c r="PPL180" s="130"/>
      <c r="PPP180" s="123"/>
      <c r="PPQ180" s="312"/>
      <c r="PPR180" s="306"/>
      <c r="PPS180" s="135"/>
      <c r="PPT180" s="135"/>
      <c r="PPU180" s="307"/>
      <c r="PPV180" s="135"/>
      <c r="PPW180" s="135"/>
      <c r="PPX180" s="135"/>
      <c r="PPY180" s="304"/>
      <c r="PPZ180" s="305"/>
      <c r="PQA180" s="306"/>
      <c r="PQB180" s="135"/>
      <c r="PQC180" s="135"/>
      <c r="PQD180" s="307"/>
      <c r="PQE180" s="135"/>
      <c r="PQF180" s="135"/>
      <c r="PQG180" s="135"/>
      <c r="PQH180" s="304"/>
      <c r="PQI180" s="305"/>
      <c r="PQJ180" s="306"/>
      <c r="PQK180" s="135"/>
      <c r="PQL180" s="135"/>
      <c r="PQM180" s="307"/>
      <c r="PQN180" s="135"/>
      <c r="PQO180" s="135"/>
      <c r="PQP180" s="135"/>
      <c r="PQQ180" s="304"/>
      <c r="PQR180" s="305"/>
      <c r="PQS180" s="306"/>
      <c r="PQT180" s="135"/>
      <c r="PQU180" s="135"/>
      <c r="PQV180" s="307"/>
      <c r="PQW180" s="135"/>
      <c r="PQX180" s="135"/>
      <c r="PQY180" s="135"/>
      <c r="PQZ180" s="304"/>
      <c r="PRA180" s="305"/>
      <c r="PRB180" s="306"/>
      <c r="PRC180" s="135"/>
      <c r="PRD180" s="135"/>
      <c r="PRE180" s="307"/>
      <c r="PRF180" s="135"/>
      <c r="PRG180" s="135"/>
      <c r="PRH180" s="135"/>
      <c r="PRI180" s="304"/>
      <c r="PRJ180" s="305"/>
      <c r="PRK180" s="306"/>
      <c r="PRL180" s="135"/>
      <c r="PRM180" s="135"/>
      <c r="PRN180" s="307"/>
      <c r="PRO180" s="135"/>
      <c r="PRP180" s="135"/>
      <c r="PRQ180" s="135"/>
      <c r="PRR180" s="304"/>
      <c r="PRS180" s="305"/>
      <c r="PRT180" s="306"/>
      <c r="PRU180" s="135"/>
      <c r="PRV180" s="135"/>
      <c r="PRW180" s="307"/>
      <c r="PRX180" s="135"/>
      <c r="PRY180" s="135"/>
      <c r="PRZ180" s="135"/>
      <c r="PSA180" s="304"/>
      <c r="PSB180" s="305"/>
      <c r="PSC180" s="306"/>
      <c r="PSD180" s="135"/>
      <c r="PSE180" s="135"/>
      <c r="PSF180" s="307"/>
      <c r="PSG180" s="135"/>
      <c r="PSH180" s="135"/>
      <c r="PSI180" s="135"/>
      <c r="PSJ180" s="304"/>
      <c r="PSK180" s="305"/>
      <c r="PSL180" s="306"/>
      <c r="PSM180" s="135"/>
      <c r="PSN180" s="135"/>
      <c r="PSO180" s="307"/>
      <c r="PSP180" s="135"/>
      <c r="PSQ180" s="135"/>
      <c r="PSR180" s="135"/>
      <c r="PSS180" s="304"/>
      <c r="PST180" s="305"/>
      <c r="PSU180" s="306"/>
      <c r="PSV180" s="135"/>
      <c r="PSW180" s="135"/>
      <c r="PSX180" s="307"/>
      <c r="PSY180" s="135"/>
      <c r="PSZ180" s="135"/>
      <c r="PTA180" s="135"/>
      <c r="PTB180" s="304"/>
      <c r="PTC180" s="305"/>
      <c r="PTD180" s="306"/>
      <c r="PTE180" s="135"/>
      <c r="PTF180" s="135"/>
      <c r="PTG180" s="307"/>
      <c r="PTH180" s="135"/>
      <c r="PTI180" s="135"/>
      <c r="PTJ180" s="135"/>
      <c r="PTK180" s="304"/>
      <c r="PTL180" s="305"/>
      <c r="PTM180" s="306"/>
      <c r="PTN180" s="135"/>
      <c r="PTO180" s="135"/>
      <c r="PTP180" s="307"/>
      <c r="PTQ180" s="135"/>
      <c r="PTR180" s="135"/>
      <c r="PTS180" s="135"/>
      <c r="PTT180" s="304"/>
      <c r="PTU180" s="305"/>
      <c r="PTV180" s="306"/>
      <c r="PTW180" s="135"/>
      <c r="PTX180" s="135"/>
      <c r="PTY180" s="307"/>
      <c r="PTZ180" s="135"/>
      <c r="PUA180" s="135"/>
      <c r="PUB180" s="135"/>
      <c r="PUC180" s="304"/>
      <c r="PUD180" s="305"/>
      <c r="PUE180" s="306"/>
      <c r="PUF180" s="135"/>
      <c r="PUG180" s="135"/>
      <c r="PUH180" s="307"/>
      <c r="PUI180" s="135"/>
      <c r="PUJ180" s="135"/>
      <c r="PUK180" s="135"/>
      <c r="PUL180" s="304"/>
      <c r="PUM180" s="305"/>
      <c r="PUN180" s="306"/>
      <c r="PUO180" s="135"/>
      <c r="PUP180" s="135"/>
      <c r="PUQ180" s="307"/>
      <c r="PUR180" s="135"/>
      <c r="PUS180" s="135"/>
      <c r="PUT180" s="135"/>
      <c r="PUU180" s="304"/>
      <c r="PUV180" s="305"/>
      <c r="PUW180" s="306"/>
      <c r="PUX180" s="135"/>
      <c r="PUY180" s="135"/>
      <c r="PUZ180" s="307"/>
      <c r="PVA180" s="135"/>
      <c r="PVB180" s="135"/>
      <c r="PVC180" s="135"/>
      <c r="PVD180" s="304"/>
      <c r="PVE180" s="305"/>
      <c r="PVF180" s="306"/>
      <c r="PVG180" s="135"/>
      <c r="PVH180" s="135"/>
      <c r="PVI180" s="307"/>
      <c r="PVJ180" s="135"/>
      <c r="PVK180" s="135"/>
      <c r="PVL180" s="135"/>
      <c r="PVM180" s="304"/>
      <c r="PVN180" s="305"/>
      <c r="PVO180" s="306"/>
      <c r="PVP180" s="135"/>
      <c r="PVQ180" s="135"/>
      <c r="PVR180" s="307"/>
      <c r="PVS180" s="135"/>
      <c r="PVT180" s="135"/>
      <c r="PVU180" s="135"/>
      <c r="PVV180" s="304"/>
      <c r="PVW180" s="305"/>
      <c r="PVX180" s="306"/>
      <c r="PVY180" s="135"/>
      <c r="PVZ180" s="135"/>
      <c r="PWA180" s="307"/>
      <c r="PWB180" s="135"/>
      <c r="PWC180" s="135"/>
      <c r="PWD180" s="135"/>
      <c r="PWE180" s="304"/>
      <c r="PWF180" s="305"/>
      <c r="PWG180" s="306"/>
      <c r="PWH180" s="135"/>
      <c r="PWI180" s="135"/>
      <c r="PWJ180" s="307"/>
      <c r="PWK180" s="135"/>
      <c r="PWL180" s="135"/>
      <c r="PWM180" s="135"/>
      <c r="PWN180" s="304"/>
      <c r="PWO180" s="305"/>
      <c r="PWP180" s="306"/>
      <c r="PWQ180" s="135"/>
      <c r="PWR180" s="135"/>
      <c r="PWS180" s="307"/>
      <c r="PWT180" s="135"/>
      <c r="PWU180" s="135"/>
      <c r="PWV180" s="135"/>
      <c r="PWW180" s="304"/>
      <c r="PWX180" s="305"/>
      <c r="PWY180" s="306"/>
      <c r="PWZ180" s="135"/>
      <c r="PXA180" s="135"/>
      <c r="PXB180" s="307"/>
      <c r="PXC180" s="135"/>
      <c r="PXD180" s="135"/>
      <c r="PXE180" s="135"/>
      <c r="PXF180" s="304"/>
      <c r="PXG180" s="305"/>
      <c r="PXH180" s="306"/>
      <c r="PXI180" s="135"/>
      <c r="PXJ180" s="135"/>
      <c r="PXK180" s="307"/>
      <c r="PXL180" s="135"/>
      <c r="PXM180" s="135"/>
      <c r="PXN180" s="135"/>
      <c r="PXO180" s="304"/>
      <c r="PXP180" s="305"/>
      <c r="PXQ180" s="306"/>
      <c r="PXR180" s="135"/>
      <c r="PXS180" s="135"/>
      <c r="PXT180" s="307"/>
      <c r="PXU180" s="135"/>
      <c r="PXV180" s="135"/>
      <c r="PXW180" s="135"/>
      <c r="PXX180" s="304"/>
      <c r="PXY180" s="305"/>
      <c r="PXZ180" s="306"/>
      <c r="PYA180" s="135"/>
      <c r="PYB180" s="135"/>
      <c r="PYC180" s="307"/>
      <c r="PYD180" s="135"/>
      <c r="PYE180" s="135"/>
      <c r="PYF180" s="135"/>
      <c r="PYG180" s="304"/>
      <c r="PYH180" s="305"/>
      <c r="PYI180" s="306"/>
      <c r="PYJ180" s="135"/>
      <c r="PYK180" s="135"/>
      <c r="PYL180" s="307"/>
      <c r="PYM180" s="135"/>
      <c r="PYN180" s="135"/>
      <c r="PYO180" s="135"/>
      <c r="PYP180" s="304"/>
      <c r="PYQ180" s="317"/>
      <c r="PYR180" s="315"/>
      <c r="PYS180" s="135"/>
      <c r="PYT180" s="135"/>
      <c r="PYU180" s="307"/>
      <c r="PYV180" s="135"/>
      <c r="PYW180" s="135"/>
      <c r="PYX180" s="135"/>
      <c r="PYY180" s="304"/>
      <c r="PYZ180" s="317"/>
      <c r="PZA180" s="132"/>
      <c r="PZD180" s="130"/>
      <c r="PZH180" s="123"/>
      <c r="PZI180" s="126"/>
      <c r="PZJ180" s="132"/>
      <c r="PZM180" s="314"/>
      <c r="PZN180" s="135"/>
      <c r="PZO180" s="135"/>
      <c r="PZP180" s="135"/>
      <c r="PZQ180" s="304"/>
      <c r="PZR180" s="305"/>
      <c r="PZS180" s="306"/>
      <c r="PZT180" s="135"/>
      <c r="PZU180" s="135"/>
      <c r="PZV180" s="307"/>
      <c r="PZW180" s="135"/>
      <c r="PZX180" s="135"/>
      <c r="PZY180" s="135"/>
      <c r="PZZ180" s="304"/>
      <c r="QAA180" s="305"/>
      <c r="QAB180" s="306"/>
      <c r="QAC180" s="135"/>
      <c r="QAD180" s="135"/>
      <c r="QAE180" s="307"/>
      <c r="QAF180" s="135"/>
      <c r="QAG180" s="135"/>
      <c r="QAH180" s="135"/>
      <c r="QAI180" s="304"/>
      <c r="QAJ180" s="305"/>
      <c r="QAK180" s="306"/>
      <c r="QAL180" s="135"/>
      <c r="QAM180" s="135"/>
      <c r="QAN180" s="307"/>
      <c r="QAO180" s="135"/>
      <c r="QAP180" s="135"/>
      <c r="QAQ180" s="135"/>
      <c r="QAR180" s="304"/>
      <c r="QAS180" s="305"/>
      <c r="QAT180" s="306"/>
      <c r="QAU180" s="135"/>
      <c r="QAV180" s="135"/>
      <c r="QAW180" s="307"/>
      <c r="QAX180" s="135"/>
      <c r="QAY180" s="135"/>
      <c r="QAZ180" s="135"/>
      <c r="QBA180" s="304"/>
      <c r="QBB180" s="305"/>
      <c r="QBC180" s="306"/>
      <c r="QBD180" s="135"/>
      <c r="QBE180" s="135"/>
      <c r="QBF180" s="307"/>
      <c r="QBG180" s="135"/>
      <c r="QBH180" s="135"/>
      <c r="QBI180" s="135"/>
      <c r="QBJ180" s="304"/>
      <c r="QBK180" s="305"/>
      <c r="QBL180" s="306"/>
      <c r="QBM180" s="135"/>
      <c r="QBN180" s="135"/>
      <c r="QBO180" s="307"/>
      <c r="QBP180" s="135"/>
      <c r="QBQ180" s="135"/>
      <c r="QBR180" s="135"/>
      <c r="QBS180" s="304"/>
      <c r="QBT180" s="305"/>
      <c r="QBU180" s="306"/>
      <c r="QBV180" s="135"/>
      <c r="QBW180" s="135"/>
      <c r="QBX180" s="307"/>
      <c r="QBY180" s="135"/>
      <c r="QBZ180" s="135"/>
      <c r="QCA180" s="135"/>
      <c r="QCB180" s="304"/>
      <c r="QCC180" s="305"/>
      <c r="QCD180" s="306"/>
      <c r="QCE180" s="135"/>
      <c r="QCF180" s="135"/>
      <c r="QCG180" s="307"/>
      <c r="QCH180" s="135"/>
      <c r="QCI180" s="135"/>
      <c r="QCJ180" s="135"/>
      <c r="QCK180" s="304"/>
      <c r="QCL180" s="305"/>
      <c r="QCM180" s="306"/>
      <c r="QCN180" s="135"/>
      <c r="QCO180" s="135"/>
      <c r="QCP180" s="307"/>
      <c r="QCQ180" s="135"/>
      <c r="QCR180" s="135"/>
      <c r="QCS180" s="135"/>
      <c r="QCT180" s="304"/>
      <c r="QCU180" s="305"/>
      <c r="QCV180" s="306"/>
      <c r="QCW180" s="135"/>
      <c r="QCX180" s="135"/>
      <c r="QCY180" s="307"/>
      <c r="QCZ180" s="135"/>
      <c r="QDA180" s="135"/>
      <c r="QDB180" s="135"/>
      <c r="QDC180" s="304"/>
      <c r="QDD180" s="305"/>
      <c r="QDE180" s="306"/>
      <c r="QDF180" s="135"/>
      <c r="QDG180" s="135"/>
      <c r="QDH180" s="307"/>
      <c r="QDI180" s="135"/>
      <c r="QDJ180" s="135"/>
      <c r="QDK180" s="135"/>
      <c r="QDL180" s="304"/>
      <c r="QDM180" s="305"/>
      <c r="QDN180" s="306"/>
      <c r="QDO180" s="135"/>
      <c r="QDP180" s="135"/>
      <c r="QDQ180" s="307"/>
      <c r="QDR180" s="135"/>
      <c r="QDS180" s="135"/>
      <c r="QDT180" s="135"/>
      <c r="QDU180" s="304"/>
      <c r="QDV180" s="305"/>
      <c r="QDW180" s="306"/>
      <c r="QDX180" s="135"/>
      <c r="QDY180" s="135"/>
      <c r="QDZ180" s="307"/>
      <c r="QEA180" s="135"/>
      <c r="QEB180" s="135"/>
      <c r="QEC180" s="135"/>
      <c r="QED180" s="304"/>
      <c r="QEE180" s="305"/>
      <c r="QEF180" s="306"/>
      <c r="QEG180" s="135"/>
      <c r="QEH180" s="135"/>
      <c r="QEI180" s="307"/>
      <c r="QEJ180" s="135"/>
      <c r="QEK180" s="135"/>
      <c r="QEL180" s="135"/>
      <c r="QEM180" s="304"/>
      <c r="QEN180" s="305"/>
      <c r="QEO180" s="306"/>
      <c r="QEP180" s="135"/>
      <c r="QEQ180" s="135"/>
      <c r="QER180" s="307"/>
      <c r="QES180" s="135"/>
      <c r="QET180" s="135"/>
      <c r="QEU180" s="135"/>
      <c r="QEV180" s="304"/>
      <c r="QEW180" s="305"/>
      <c r="QEX180" s="306"/>
      <c r="QEY180" s="135"/>
      <c r="QEZ180" s="135"/>
      <c r="QFA180" s="307"/>
      <c r="QFB180" s="135"/>
      <c r="QFC180" s="135"/>
      <c r="QFD180" s="135"/>
      <c r="QFE180" s="304"/>
      <c r="QFF180" s="305"/>
      <c r="QFG180" s="306"/>
      <c r="QFH180" s="135"/>
      <c r="QFI180" s="135"/>
      <c r="QFJ180" s="307"/>
      <c r="QFK180" s="135"/>
      <c r="QFL180" s="135"/>
      <c r="QFM180" s="135"/>
      <c r="QFN180" s="304"/>
      <c r="QFO180" s="305"/>
      <c r="QFP180" s="306"/>
      <c r="QFQ180" s="135"/>
      <c r="QFR180" s="135"/>
      <c r="QFS180" s="307"/>
      <c r="QFT180" s="135"/>
      <c r="QFU180" s="135"/>
      <c r="QFV180" s="135"/>
      <c r="QFW180" s="304"/>
      <c r="QFX180" s="305"/>
      <c r="QFY180" s="306"/>
      <c r="QFZ180" s="135"/>
      <c r="QGA180" s="135"/>
      <c r="QGB180" s="307"/>
      <c r="QGC180" s="135"/>
      <c r="QGD180" s="135"/>
      <c r="QGE180" s="135"/>
      <c r="QGF180" s="304"/>
      <c r="QGG180" s="305"/>
      <c r="QGH180" s="306"/>
      <c r="QGI180" s="135"/>
      <c r="QGJ180" s="135"/>
      <c r="QGK180" s="307"/>
      <c r="QGL180" s="135"/>
      <c r="QGM180" s="135"/>
      <c r="QGN180" s="135"/>
      <c r="QGO180" s="304"/>
      <c r="QGP180" s="305"/>
      <c r="QGQ180" s="306"/>
      <c r="QGR180" s="135"/>
      <c r="QGS180" s="135"/>
      <c r="QGT180" s="307"/>
      <c r="QGU180" s="135"/>
      <c r="QGV180" s="135"/>
      <c r="QGW180" s="135"/>
      <c r="QGX180" s="304"/>
      <c r="QGY180" s="305"/>
      <c r="QGZ180" s="306"/>
      <c r="QHA180" s="135"/>
      <c r="QHB180" s="135"/>
      <c r="QHC180" s="307"/>
      <c r="QHD180" s="135"/>
      <c r="QHE180" s="135"/>
      <c r="QHF180" s="135"/>
      <c r="QHG180" s="304"/>
      <c r="QHH180" s="305"/>
      <c r="QHI180" s="306"/>
      <c r="QHJ180" s="135"/>
      <c r="QHK180" s="135"/>
      <c r="QHL180" s="307"/>
      <c r="QHM180" s="135"/>
      <c r="QHN180" s="135"/>
      <c r="QHO180" s="135"/>
      <c r="QHP180" s="304"/>
      <c r="QHQ180" s="305"/>
      <c r="QHR180" s="306"/>
      <c r="QHS180" s="135"/>
      <c r="QHT180" s="135"/>
      <c r="QHU180" s="307"/>
      <c r="QHV180" s="135"/>
      <c r="QHW180" s="135"/>
      <c r="QHX180" s="135"/>
      <c r="QHY180" s="304"/>
      <c r="QHZ180" s="305"/>
      <c r="QIA180" s="306"/>
      <c r="QIB180" s="135"/>
      <c r="QIC180" s="135"/>
      <c r="QID180" s="307"/>
      <c r="QIE180" s="135"/>
      <c r="QIF180" s="135"/>
      <c r="QIG180" s="135"/>
      <c r="QIH180" s="304"/>
      <c r="QII180" s="305"/>
      <c r="QIJ180" s="306"/>
      <c r="QIK180" s="135"/>
      <c r="QIL180" s="135"/>
      <c r="QIM180" s="308"/>
      <c r="QIN180" s="309"/>
      <c r="QIO180" s="135"/>
      <c r="QIP180" s="135"/>
      <c r="QIQ180" s="304"/>
      <c r="QIR180" s="305"/>
      <c r="QIS180" s="306"/>
      <c r="QIT180" s="135"/>
      <c r="QIU180" s="135"/>
      <c r="QIV180" s="308"/>
      <c r="QIZ180" s="123"/>
      <c r="QJA180" s="126"/>
      <c r="QJB180" s="132"/>
      <c r="QJE180" s="130"/>
      <c r="QJI180" s="310"/>
      <c r="QJJ180" s="305"/>
      <c r="QJK180" s="306"/>
      <c r="QJL180" s="135"/>
      <c r="QJM180" s="135"/>
      <c r="QJN180" s="307"/>
      <c r="QJO180" s="135"/>
      <c r="QJP180" s="135"/>
      <c r="QJQ180" s="135"/>
      <c r="QJR180" s="304"/>
      <c r="QJS180" s="305"/>
      <c r="QJT180" s="306"/>
      <c r="QJU180" s="135"/>
      <c r="QJV180" s="135"/>
      <c r="QJW180" s="307"/>
      <c r="QJX180" s="135"/>
      <c r="QJY180" s="135"/>
      <c r="QJZ180" s="135"/>
      <c r="QKA180" s="304"/>
      <c r="QKB180" s="305"/>
      <c r="QKC180" s="306"/>
      <c r="QKD180" s="135"/>
      <c r="QKE180" s="135"/>
      <c r="QKF180" s="307"/>
      <c r="QKG180" s="135"/>
      <c r="QKH180" s="135"/>
      <c r="QKI180" s="135"/>
      <c r="QKJ180" s="304"/>
      <c r="QKK180" s="305"/>
      <c r="QKL180" s="306"/>
      <c r="QKM180" s="135"/>
      <c r="QKN180" s="135"/>
      <c r="QKO180" s="307"/>
      <c r="QKP180" s="135"/>
      <c r="QKQ180" s="135"/>
      <c r="QKR180" s="135"/>
      <c r="QKS180" s="304"/>
      <c r="QKT180" s="305"/>
      <c r="QKU180" s="306"/>
      <c r="QKV180" s="135"/>
      <c r="QKW180" s="135"/>
      <c r="QKX180" s="307"/>
      <c r="QKY180" s="135"/>
      <c r="QKZ180" s="135"/>
      <c r="QLA180" s="135"/>
      <c r="QLB180" s="304"/>
      <c r="QLC180" s="305"/>
      <c r="QLD180" s="306"/>
      <c r="QLE180" s="135"/>
      <c r="QLF180" s="135"/>
      <c r="QLG180" s="307"/>
      <c r="QLH180" s="135"/>
      <c r="QLI180" s="135"/>
      <c r="QLJ180" s="135"/>
      <c r="QLK180" s="304"/>
      <c r="QLL180" s="305"/>
      <c r="QLM180" s="306"/>
      <c r="QLN180" s="135"/>
      <c r="QLO180" s="135"/>
      <c r="QLP180" s="307"/>
      <c r="QLQ180" s="135"/>
      <c r="QLR180" s="135"/>
      <c r="QLS180" s="135"/>
      <c r="QLT180" s="304"/>
      <c r="QLU180" s="305"/>
      <c r="QLV180" s="306"/>
      <c r="QLW180" s="135"/>
      <c r="QLX180" s="135"/>
      <c r="QLY180" s="307"/>
      <c r="QLZ180" s="135"/>
      <c r="QMA180" s="135"/>
      <c r="QMB180" s="135"/>
      <c r="QMC180" s="304"/>
      <c r="QMD180" s="305"/>
      <c r="QME180" s="306"/>
      <c r="QMF180" s="135"/>
      <c r="QMG180" s="135"/>
      <c r="QMH180" s="307"/>
      <c r="QMI180" s="135"/>
      <c r="QMJ180" s="135"/>
      <c r="QMK180" s="135"/>
      <c r="QML180" s="304"/>
      <c r="QMM180" s="305"/>
      <c r="QMN180" s="306"/>
      <c r="QMO180" s="135"/>
      <c r="QMP180" s="135"/>
      <c r="QMQ180" s="307"/>
      <c r="QMR180" s="135"/>
      <c r="QMS180" s="135"/>
      <c r="QMT180" s="135"/>
      <c r="QMU180" s="304"/>
      <c r="QMV180" s="305"/>
      <c r="QMW180" s="306"/>
      <c r="QMX180" s="135"/>
      <c r="QMY180" s="135"/>
      <c r="QMZ180" s="307"/>
      <c r="QNA180" s="135"/>
      <c r="QNB180" s="135"/>
      <c r="QNC180" s="135"/>
      <c r="QND180" s="304"/>
      <c r="QNE180" s="305"/>
      <c r="QNF180" s="306"/>
      <c r="QNG180" s="135"/>
      <c r="QNH180" s="135"/>
      <c r="QNI180" s="307"/>
      <c r="QNJ180" s="135"/>
      <c r="QNK180" s="135"/>
      <c r="QNL180" s="135"/>
      <c r="QNM180" s="304"/>
      <c r="QNN180" s="305"/>
      <c r="QNO180" s="306"/>
      <c r="QNP180" s="135"/>
      <c r="QNQ180" s="135"/>
      <c r="QNR180" s="307"/>
      <c r="QNS180" s="135"/>
      <c r="QNT180" s="135"/>
      <c r="QNU180" s="135"/>
      <c r="QNV180" s="304"/>
      <c r="QNW180" s="305"/>
      <c r="QNX180" s="306"/>
      <c r="QNY180" s="135"/>
      <c r="QNZ180" s="135"/>
      <c r="QOA180" s="307"/>
      <c r="QOB180" s="135"/>
      <c r="QOC180" s="135"/>
      <c r="QOD180" s="135"/>
      <c r="QOE180" s="304"/>
      <c r="QOF180" s="305"/>
      <c r="QOG180" s="306"/>
      <c r="QOH180" s="135"/>
      <c r="QOI180" s="135"/>
      <c r="QOJ180" s="307"/>
      <c r="QOK180" s="135"/>
      <c r="QOL180" s="135"/>
      <c r="QOM180" s="135"/>
      <c r="QON180" s="304"/>
      <c r="QOO180" s="305"/>
      <c r="QOP180" s="306"/>
      <c r="QOQ180" s="135"/>
      <c r="QOR180" s="135"/>
      <c r="QOS180" s="307"/>
      <c r="QOT180" s="135"/>
      <c r="QOU180" s="135"/>
      <c r="QOV180" s="135"/>
      <c r="QOW180" s="304"/>
      <c r="QOX180" s="305"/>
      <c r="QOY180" s="306"/>
      <c r="QOZ180" s="135"/>
      <c r="QPA180" s="135"/>
      <c r="QPB180" s="307"/>
      <c r="QPC180" s="135"/>
      <c r="QPD180" s="135"/>
      <c r="QPE180" s="135"/>
      <c r="QPF180" s="304"/>
      <c r="QPG180" s="305"/>
      <c r="QPH180" s="306"/>
      <c r="QPI180" s="135"/>
      <c r="QPJ180" s="135"/>
      <c r="QPK180" s="307"/>
      <c r="QPL180" s="135"/>
      <c r="QPM180" s="135"/>
      <c r="QPN180" s="135"/>
      <c r="QPO180" s="304"/>
      <c r="QPP180" s="305"/>
      <c r="QPQ180" s="306"/>
      <c r="QPR180" s="135"/>
      <c r="QPS180" s="135"/>
      <c r="QPT180" s="307"/>
      <c r="QPU180" s="135"/>
      <c r="QPV180" s="135"/>
      <c r="QPW180" s="135"/>
      <c r="QPX180" s="304"/>
      <c r="QPY180" s="305"/>
      <c r="QPZ180" s="306"/>
      <c r="QQA180" s="135"/>
      <c r="QQB180" s="135"/>
      <c r="QQC180" s="307"/>
      <c r="QQD180" s="135"/>
      <c r="QQE180" s="135"/>
      <c r="QQF180" s="135"/>
      <c r="QQG180" s="304"/>
      <c r="QQH180" s="305"/>
      <c r="QQI180" s="306"/>
      <c r="QQJ180" s="135"/>
      <c r="QQK180" s="135"/>
      <c r="QQL180" s="307"/>
      <c r="QQM180" s="135"/>
      <c r="QQN180" s="135"/>
      <c r="QQO180" s="135"/>
      <c r="QQP180" s="304"/>
      <c r="QQQ180" s="305"/>
      <c r="QQR180" s="306"/>
      <c r="QQS180" s="135"/>
      <c r="QQT180" s="135"/>
      <c r="QQU180" s="307"/>
      <c r="QQV180" s="135"/>
      <c r="QQW180" s="135"/>
      <c r="QQX180" s="135"/>
      <c r="QQY180" s="304"/>
      <c r="QQZ180" s="305"/>
      <c r="QRA180" s="306"/>
      <c r="QRB180" s="135"/>
      <c r="QRC180" s="135"/>
      <c r="QRD180" s="307"/>
      <c r="QRE180" s="135"/>
      <c r="QRF180" s="135"/>
      <c r="QRG180" s="135"/>
      <c r="QRH180" s="304"/>
      <c r="QRI180" s="305"/>
      <c r="QRJ180" s="306"/>
      <c r="QRK180" s="135"/>
      <c r="QRL180" s="135"/>
      <c r="QRM180" s="307"/>
      <c r="QRN180" s="135"/>
      <c r="QRO180" s="135"/>
      <c r="QRP180" s="135"/>
      <c r="QRQ180" s="304"/>
      <c r="QRR180" s="305"/>
      <c r="QRS180" s="306"/>
      <c r="QRT180" s="135"/>
      <c r="QRU180" s="135"/>
      <c r="QRV180" s="307"/>
      <c r="QRW180" s="135"/>
      <c r="QRX180" s="135"/>
      <c r="QRY180" s="135"/>
      <c r="QRZ180" s="304"/>
      <c r="QSA180" s="305"/>
      <c r="QSB180" s="306"/>
      <c r="QSC180" s="135"/>
      <c r="QSD180" s="135"/>
      <c r="QSE180" s="307"/>
      <c r="QSF180" s="135"/>
      <c r="QSG180" s="135"/>
      <c r="QSH180" s="135"/>
      <c r="QSI180" s="311"/>
      <c r="QSJ180" s="312"/>
      <c r="QSK180" s="306"/>
      <c r="QSL180" s="135"/>
      <c r="QSM180" s="135"/>
      <c r="QSN180" s="307"/>
      <c r="QSO180" s="135"/>
      <c r="QSP180" s="135"/>
      <c r="QSQ180" s="135"/>
      <c r="QSR180" s="311"/>
      <c r="QSS180" s="126"/>
      <c r="QST180" s="132"/>
      <c r="QSW180" s="130"/>
      <c r="QTA180" s="123"/>
      <c r="QTB180" s="126"/>
      <c r="QTC180" s="132"/>
      <c r="QTE180" s="309"/>
      <c r="QTF180" s="307"/>
      <c r="QTG180" s="135"/>
      <c r="QTH180" s="135"/>
      <c r="QTI180" s="135"/>
      <c r="QTJ180" s="304"/>
      <c r="QTK180" s="305"/>
      <c r="QTL180" s="306"/>
      <c r="QTM180" s="135"/>
      <c r="QTN180" s="135"/>
      <c r="QTO180" s="307"/>
      <c r="QTP180" s="135"/>
      <c r="QTQ180" s="135"/>
      <c r="QTR180" s="135"/>
      <c r="QTS180" s="304"/>
      <c r="QTT180" s="305"/>
      <c r="QTU180" s="306"/>
      <c r="QTV180" s="135"/>
      <c r="QTW180" s="135"/>
      <c r="QTX180" s="307"/>
      <c r="QTY180" s="135"/>
      <c r="QTZ180" s="135"/>
      <c r="QUA180" s="135"/>
      <c r="QUB180" s="304"/>
      <c r="QUC180" s="305"/>
      <c r="QUD180" s="306"/>
      <c r="QUE180" s="135"/>
      <c r="QUF180" s="135"/>
      <c r="QUG180" s="307"/>
      <c r="QUH180" s="135"/>
      <c r="QUI180" s="135"/>
      <c r="QUJ180" s="135"/>
      <c r="QUK180" s="304"/>
      <c r="QUL180" s="305"/>
      <c r="QUM180" s="306"/>
      <c r="QUN180" s="135"/>
      <c r="QUO180" s="135"/>
      <c r="QUP180" s="307"/>
      <c r="QUQ180" s="135"/>
      <c r="QUR180" s="135"/>
      <c r="QUS180" s="135"/>
      <c r="QUT180" s="304"/>
      <c r="QUU180" s="305"/>
      <c r="QUV180" s="306"/>
      <c r="QUW180" s="135"/>
      <c r="QUX180" s="135"/>
      <c r="QUY180" s="307"/>
      <c r="QUZ180" s="135"/>
      <c r="QVA180" s="135"/>
      <c r="QVB180" s="135"/>
      <c r="QVC180" s="304"/>
      <c r="QVD180" s="305"/>
      <c r="QVE180" s="306"/>
      <c r="QVF180" s="135"/>
      <c r="QVG180" s="135"/>
      <c r="QVH180" s="307"/>
      <c r="QVI180" s="135"/>
      <c r="QVJ180" s="135"/>
      <c r="QVK180" s="135"/>
      <c r="QVL180" s="304"/>
      <c r="QVM180" s="305"/>
      <c r="QVN180" s="306"/>
      <c r="QVO180" s="135"/>
      <c r="QVP180" s="135"/>
      <c r="QVQ180" s="307"/>
      <c r="QVR180" s="135"/>
      <c r="QVS180" s="135"/>
      <c r="QVT180" s="135"/>
      <c r="QVU180" s="304"/>
      <c r="QVV180" s="305"/>
      <c r="QVW180" s="306"/>
      <c r="QVX180" s="135"/>
      <c r="QVY180" s="135"/>
      <c r="QVZ180" s="307"/>
      <c r="QWA180" s="135"/>
      <c r="QWB180" s="135"/>
      <c r="QWC180" s="135"/>
      <c r="QWD180" s="304"/>
      <c r="QWE180" s="305"/>
      <c r="QWF180" s="306"/>
      <c r="QWG180" s="135"/>
      <c r="QWH180" s="135"/>
      <c r="QWI180" s="307"/>
      <c r="QWJ180" s="135"/>
      <c r="QWK180" s="135"/>
      <c r="QWL180" s="135"/>
      <c r="QWM180" s="304"/>
      <c r="QWN180" s="305"/>
      <c r="QWO180" s="306"/>
      <c r="QWP180" s="135"/>
      <c r="QWQ180" s="135"/>
      <c r="QWR180" s="307"/>
      <c r="QWS180" s="135"/>
      <c r="QWT180" s="135"/>
      <c r="QWU180" s="135"/>
      <c r="QWV180" s="304"/>
      <c r="QWW180" s="305"/>
      <c r="QWX180" s="306"/>
      <c r="QWY180" s="135"/>
      <c r="QWZ180" s="135"/>
      <c r="QXA180" s="307"/>
      <c r="QXB180" s="135"/>
      <c r="QXC180" s="135"/>
      <c r="QXD180" s="135"/>
      <c r="QXE180" s="304"/>
      <c r="QXF180" s="305"/>
      <c r="QXG180" s="306"/>
      <c r="QXH180" s="135"/>
      <c r="QXI180" s="135"/>
      <c r="QXJ180" s="307"/>
      <c r="QXK180" s="135"/>
      <c r="QXL180" s="135"/>
      <c r="QXM180" s="135"/>
      <c r="QXN180" s="304"/>
      <c r="QXO180" s="305"/>
      <c r="QXP180" s="306"/>
      <c r="QXQ180" s="135"/>
      <c r="QXR180" s="135"/>
      <c r="QXS180" s="307"/>
      <c r="QXT180" s="135"/>
      <c r="QXU180" s="135"/>
      <c r="QXV180" s="135"/>
      <c r="QXW180" s="304"/>
      <c r="QXX180" s="305"/>
      <c r="QXY180" s="306"/>
      <c r="QXZ180" s="135"/>
      <c r="QYA180" s="135"/>
      <c r="QYB180" s="307"/>
      <c r="QYC180" s="135"/>
      <c r="QYD180" s="135"/>
      <c r="QYE180" s="135"/>
      <c r="QYF180" s="304"/>
      <c r="QYG180" s="305"/>
      <c r="QYH180" s="306"/>
      <c r="QYI180" s="135"/>
      <c r="QYJ180" s="135"/>
      <c r="QYK180" s="307"/>
      <c r="QYL180" s="135"/>
      <c r="QYM180" s="135"/>
      <c r="QYN180" s="135"/>
      <c r="QYO180" s="304"/>
      <c r="QYP180" s="305"/>
      <c r="QYQ180" s="306"/>
      <c r="QYR180" s="135"/>
      <c r="QYS180" s="135"/>
      <c r="QYT180" s="307"/>
      <c r="QYU180" s="135"/>
      <c r="QYV180" s="135"/>
      <c r="QYW180" s="135"/>
      <c r="QYX180" s="304"/>
      <c r="QYY180" s="305"/>
      <c r="QYZ180" s="306"/>
      <c r="QZA180" s="135"/>
      <c r="QZB180" s="135"/>
      <c r="QZC180" s="307"/>
      <c r="QZD180" s="135"/>
      <c r="QZE180" s="135"/>
      <c r="QZF180" s="135"/>
      <c r="QZG180" s="304"/>
      <c r="QZH180" s="305"/>
      <c r="QZI180" s="306"/>
      <c r="QZJ180" s="135"/>
      <c r="QZK180" s="135"/>
      <c r="QZL180" s="307"/>
      <c r="QZM180" s="135"/>
      <c r="QZN180" s="135"/>
      <c r="QZO180" s="135"/>
      <c r="QZP180" s="304"/>
      <c r="QZQ180" s="305"/>
      <c r="QZR180" s="306"/>
      <c r="QZS180" s="135"/>
      <c r="QZT180" s="135"/>
      <c r="QZU180" s="307"/>
      <c r="QZV180" s="135"/>
      <c r="QZW180" s="135"/>
      <c r="QZX180" s="135"/>
      <c r="QZY180" s="304"/>
      <c r="QZZ180" s="305"/>
      <c r="RAA180" s="306"/>
      <c r="RAB180" s="135"/>
      <c r="RAC180" s="135"/>
      <c r="RAD180" s="307"/>
      <c r="RAE180" s="135"/>
      <c r="RAF180" s="135"/>
      <c r="RAG180" s="135"/>
      <c r="RAH180" s="304"/>
      <c r="RAI180" s="305"/>
      <c r="RAJ180" s="306"/>
      <c r="RAK180" s="135"/>
      <c r="RAL180" s="135"/>
      <c r="RAM180" s="307"/>
      <c r="RAN180" s="135"/>
      <c r="RAO180" s="135"/>
      <c r="RAP180" s="135"/>
      <c r="RAQ180" s="304"/>
      <c r="RAR180" s="305"/>
      <c r="RAS180" s="306"/>
      <c r="RAT180" s="135"/>
      <c r="RAU180" s="135"/>
      <c r="RAV180" s="307"/>
      <c r="RAW180" s="135"/>
      <c r="RAX180" s="135"/>
      <c r="RAY180" s="135"/>
      <c r="RAZ180" s="304"/>
      <c r="RBA180" s="305"/>
      <c r="RBB180" s="306"/>
      <c r="RBC180" s="135"/>
      <c r="RBD180" s="135"/>
      <c r="RBE180" s="307"/>
      <c r="RBF180" s="135"/>
      <c r="RBG180" s="135"/>
      <c r="RBH180" s="135"/>
      <c r="RBI180" s="304"/>
      <c r="RBJ180" s="305"/>
      <c r="RBK180" s="306"/>
      <c r="RBL180" s="135"/>
      <c r="RBM180" s="135"/>
      <c r="RBN180" s="307"/>
      <c r="RBO180" s="135"/>
      <c r="RBP180" s="135"/>
      <c r="RBQ180" s="135"/>
      <c r="RBR180" s="304"/>
      <c r="RBS180" s="305"/>
      <c r="RBT180" s="306"/>
      <c r="RBU180" s="135"/>
      <c r="RBV180" s="135"/>
      <c r="RBW180" s="307"/>
      <c r="RBX180" s="135"/>
      <c r="RBY180" s="135"/>
      <c r="RBZ180" s="135"/>
      <c r="RCA180" s="304"/>
      <c r="RCB180" s="305"/>
      <c r="RCC180" s="306"/>
      <c r="RCD180" s="135"/>
      <c r="RCE180" s="313"/>
      <c r="RCF180" s="314"/>
      <c r="RCG180" s="135"/>
      <c r="RCH180" s="135"/>
      <c r="RCI180" s="135"/>
      <c r="RCJ180" s="304"/>
      <c r="RCK180" s="305"/>
      <c r="RCL180" s="306"/>
      <c r="RCM180" s="135"/>
      <c r="RCN180" s="313"/>
      <c r="RCO180" s="130"/>
      <c r="RCS180" s="123"/>
      <c r="RCT180" s="126"/>
      <c r="RCU180" s="132"/>
      <c r="RCX180" s="130"/>
      <c r="RDA180" s="309"/>
      <c r="RDB180" s="304"/>
      <c r="RDC180" s="305"/>
      <c r="RDD180" s="306"/>
      <c r="RDE180" s="135"/>
      <c r="RDF180" s="135"/>
      <c r="RDG180" s="307"/>
      <c r="RDH180" s="135"/>
      <c r="RDI180" s="135"/>
      <c r="RDJ180" s="135"/>
      <c r="RDK180" s="304"/>
      <c r="RDL180" s="305"/>
      <c r="RDM180" s="306"/>
      <c r="RDN180" s="135"/>
      <c r="RDO180" s="135"/>
      <c r="RDP180" s="307"/>
      <c r="RDQ180" s="135"/>
      <c r="RDR180" s="135"/>
      <c r="RDS180" s="135"/>
      <c r="RDT180" s="304"/>
      <c r="RDU180" s="305"/>
      <c r="RDV180" s="306"/>
      <c r="RDW180" s="135"/>
      <c r="RDX180" s="135"/>
      <c r="RDY180" s="307"/>
      <c r="RDZ180" s="135"/>
      <c r="REA180" s="135"/>
      <c r="REB180" s="135"/>
      <c r="REC180" s="304"/>
      <c r="RED180" s="305"/>
      <c r="REE180" s="306"/>
      <c r="REF180" s="135"/>
      <c r="REG180" s="135"/>
      <c r="REH180" s="307"/>
      <c r="REI180" s="135"/>
      <c r="REJ180" s="135"/>
      <c r="REK180" s="135"/>
      <c r="REL180" s="304"/>
      <c r="REM180" s="305"/>
      <c r="REN180" s="306"/>
      <c r="REO180" s="135"/>
      <c r="REP180" s="135"/>
      <c r="REQ180" s="307"/>
      <c r="RER180" s="135"/>
      <c r="RES180" s="135"/>
      <c r="RET180" s="135"/>
      <c r="REU180" s="304"/>
      <c r="REV180" s="305"/>
      <c r="REW180" s="306"/>
      <c r="REX180" s="135"/>
      <c r="REY180" s="135"/>
      <c r="REZ180" s="307"/>
      <c r="RFA180" s="135"/>
      <c r="RFB180" s="135"/>
      <c r="RFC180" s="135"/>
      <c r="RFD180" s="304"/>
      <c r="RFE180" s="305"/>
      <c r="RFF180" s="306"/>
      <c r="RFG180" s="135"/>
      <c r="RFH180" s="135"/>
      <c r="RFI180" s="307"/>
      <c r="RFJ180" s="135"/>
      <c r="RFK180" s="135"/>
      <c r="RFL180" s="135"/>
      <c r="RFM180" s="304"/>
      <c r="RFN180" s="305"/>
      <c r="RFO180" s="306"/>
      <c r="RFP180" s="135"/>
      <c r="RFQ180" s="135"/>
      <c r="RFR180" s="307"/>
      <c r="RFS180" s="135"/>
      <c r="RFT180" s="135"/>
      <c r="RFU180" s="135"/>
      <c r="RFV180" s="304"/>
      <c r="RFW180" s="305"/>
      <c r="RFX180" s="306"/>
      <c r="RFY180" s="135"/>
      <c r="RFZ180" s="135"/>
      <c r="RGA180" s="307"/>
      <c r="RGB180" s="135"/>
      <c r="RGC180" s="135"/>
      <c r="RGD180" s="135"/>
      <c r="RGE180" s="304"/>
      <c r="RGF180" s="305"/>
      <c r="RGG180" s="306"/>
      <c r="RGH180" s="135"/>
      <c r="RGI180" s="135"/>
      <c r="RGJ180" s="307"/>
      <c r="RGK180" s="135"/>
      <c r="RGL180" s="135"/>
      <c r="RGM180" s="135"/>
      <c r="RGN180" s="304"/>
      <c r="RGO180" s="305"/>
      <c r="RGP180" s="306"/>
      <c r="RGQ180" s="135"/>
      <c r="RGR180" s="135"/>
      <c r="RGS180" s="307"/>
      <c r="RGT180" s="135"/>
      <c r="RGU180" s="135"/>
      <c r="RGV180" s="135"/>
      <c r="RGW180" s="304"/>
      <c r="RGX180" s="305"/>
      <c r="RGY180" s="306"/>
      <c r="RGZ180" s="135"/>
      <c r="RHA180" s="135"/>
      <c r="RHB180" s="307"/>
      <c r="RHC180" s="135"/>
      <c r="RHD180" s="135"/>
      <c r="RHE180" s="135"/>
      <c r="RHF180" s="304"/>
      <c r="RHG180" s="305"/>
      <c r="RHH180" s="306"/>
      <c r="RHI180" s="135"/>
      <c r="RHJ180" s="135"/>
      <c r="RHK180" s="307"/>
      <c r="RHL180" s="135"/>
      <c r="RHM180" s="135"/>
      <c r="RHN180" s="135"/>
      <c r="RHO180" s="304"/>
      <c r="RHP180" s="305"/>
      <c r="RHQ180" s="306"/>
      <c r="RHR180" s="135"/>
      <c r="RHS180" s="135"/>
      <c r="RHT180" s="307"/>
      <c r="RHU180" s="135"/>
      <c r="RHV180" s="135"/>
      <c r="RHW180" s="135"/>
      <c r="RHX180" s="304"/>
      <c r="RHY180" s="305"/>
      <c r="RHZ180" s="306"/>
      <c r="RIA180" s="135"/>
      <c r="RIB180" s="135"/>
      <c r="RIC180" s="307"/>
      <c r="RID180" s="135"/>
      <c r="RIE180" s="135"/>
      <c r="RIF180" s="135"/>
      <c r="RIG180" s="304"/>
      <c r="RIH180" s="305"/>
      <c r="RII180" s="306"/>
      <c r="RIJ180" s="135"/>
      <c r="RIK180" s="135"/>
      <c r="RIL180" s="307"/>
      <c r="RIM180" s="135"/>
      <c r="RIN180" s="135"/>
      <c r="RIO180" s="135"/>
      <c r="RIP180" s="304"/>
      <c r="RIQ180" s="305"/>
      <c r="RIR180" s="306"/>
      <c r="RIS180" s="135"/>
      <c r="RIT180" s="135"/>
      <c r="RIU180" s="307"/>
      <c r="RIV180" s="135"/>
      <c r="RIW180" s="135"/>
      <c r="RIX180" s="135"/>
      <c r="RIY180" s="304"/>
      <c r="RIZ180" s="305"/>
      <c r="RJA180" s="306"/>
      <c r="RJB180" s="135"/>
      <c r="RJC180" s="135"/>
      <c r="RJD180" s="307"/>
      <c r="RJE180" s="135"/>
      <c r="RJF180" s="135"/>
      <c r="RJG180" s="135"/>
      <c r="RJH180" s="304"/>
      <c r="RJI180" s="305"/>
      <c r="RJJ180" s="306"/>
      <c r="RJK180" s="135"/>
      <c r="RJL180" s="135"/>
      <c r="RJM180" s="307"/>
      <c r="RJN180" s="135"/>
      <c r="RJO180" s="135"/>
      <c r="RJP180" s="135"/>
      <c r="RJQ180" s="304"/>
      <c r="RJR180" s="305"/>
      <c r="RJS180" s="306"/>
      <c r="RJT180" s="135"/>
      <c r="RJU180" s="135"/>
      <c r="RJV180" s="307"/>
      <c r="RJW180" s="135"/>
      <c r="RJX180" s="135"/>
      <c r="RJY180" s="135"/>
      <c r="RJZ180" s="304"/>
      <c r="RKA180" s="305"/>
      <c r="RKB180" s="306"/>
      <c r="RKC180" s="135"/>
      <c r="RKD180" s="135"/>
      <c r="RKE180" s="307"/>
      <c r="RKF180" s="135"/>
      <c r="RKG180" s="135"/>
      <c r="RKH180" s="135"/>
      <c r="RKI180" s="304"/>
      <c r="RKJ180" s="305"/>
      <c r="RKK180" s="306"/>
      <c r="RKL180" s="135"/>
      <c r="RKM180" s="135"/>
      <c r="RKN180" s="307"/>
      <c r="RKO180" s="135"/>
      <c r="RKP180" s="135"/>
      <c r="RKQ180" s="135"/>
      <c r="RKR180" s="304"/>
      <c r="RKS180" s="305"/>
      <c r="RKT180" s="306"/>
      <c r="RKU180" s="135"/>
      <c r="RKV180" s="135"/>
      <c r="RKW180" s="307"/>
      <c r="RKX180" s="135"/>
      <c r="RKY180" s="135"/>
      <c r="RKZ180" s="135"/>
      <c r="RLA180" s="304"/>
      <c r="RLB180" s="305"/>
      <c r="RLC180" s="306"/>
      <c r="RLD180" s="135"/>
      <c r="RLE180" s="135"/>
      <c r="RLF180" s="307"/>
      <c r="RLG180" s="135"/>
      <c r="RLH180" s="135"/>
      <c r="RLI180" s="135"/>
      <c r="RLJ180" s="304"/>
      <c r="RLK180" s="305"/>
      <c r="RLL180" s="306"/>
      <c r="RLM180" s="135"/>
      <c r="RLN180" s="135"/>
      <c r="RLO180" s="307"/>
      <c r="RLP180" s="135"/>
      <c r="RLQ180" s="135"/>
      <c r="RLR180" s="135"/>
      <c r="RLS180" s="304"/>
      <c r="RLT180" s="305"/>
      <c r="RLU180" s="306"/>
      <c r="RLV180" s="135"/>
      <c r="RLW180" s="135"/>
      <c r="RLX180" s="307"/>
      <c r="RLY180" s="135"/>
      <c r="RLZ180" s="135"/>
      <c r="RMA180" s="313"/>
      <c r="RMB180" s="310"/>
      <c r="RMC180" s="305"/>
      <c r="RMD180" s="306"/>
      <c r="RME180" s="135"/>
      <c r="RMF180" s="135"/>
      <c r="RMG180" s="307"/>
      <c r="RMH180" s="135"/>
      <c r="RMI180" s="135"/>
      <c r="RMJ180" s="313"/>
      <c r="RMK180" s="123"/>
      <c r="RML180" s="126"/>
      <c r="RMM180" s="132"/>
      <c r="RMP180" s="130"/>
      <c r="RMT180" s="123"/>
      <c r="RMU180" s="126"/>
      <c r="RMV180" s="132"/>
      <c r="RMW180" s="309"/>
      <c r="RMX180" s="135"/>
      <c r="RMY180" s="307"/>
      <c r="RMZ180" s="135"/>
      <c r="RNA180" s="135"/>
      <c r="RNB180" s="135"/>
      <c r="RNC180" s="304"/>
      <c r="RND180" s="305"/>
      <c r="RNE180" s="306"/>
      <c r="RNF180" s="135"/>
      <c r="RNG180" s="135"/>
      <c r="RNH180" s="307"/>
      <c r="RNI180" s="135"/>
      <c r="RNJ180" s="135"/>
      <c r="RNK180" s="135"/>
      <c r="RNL180" s="304"/>
      <c r="RNM180" s="305"/>
      <c r="RNN180" s="306"/>
      <c r="RNO180" s="135"/>
      <c r="RNP180" s="135"/>
      <c r="RNQ180" s="307"/>
      <c r="RNR180" s="135"/>
      <c r="RNS180" s="135"/>
      <c r="RNT180" s="135"/>
      <c r="RNU180" s="304"/>
      <c r="RNV180" s="305"/>
      <c r="RNW180" s="306"/>
      <c r="RNX180" s="135"/>
      <c r="RNY180" s="135"/>
      <c r="RNZ180" s="307"/>
      <c r="ROA180" s="135"/>
      <c r="ROB180" s="135"/>
      <c r="ROC180" s="135"/>
      <c r="ROD180" s="304"/>
      <c r="ROE180" s="305"/>
      <c r="ROF180" s="306"/>
      <c r="ROG180" s="135"/>
      <c r="ROH180" s="135"/>
      <c r="ROI180" s="307"/>
      <c r="ROJ180" s="135"/>
      <c r="ROK180" s="135"/>
      <c r="ROL180" s="135"/>
      <c r="ROM180" s="304"/>
      <c r="RON180" s="305"/>
      <c r="ROO180" s="306"/>
      <c r="ROP180" s="135"/>
      <c r="ROQ180" s="135"/>
      <c r="ROR180" s="307"/>
      <c r="ROS180" s="135"/>
      <c r="ROT180" s="135"/>
      <c r="ROU180" s="135"/>
      <c r="ROV180" s="304"/>
      <c r="ROW180" s="305"/>
      <c r="ROX180" s="306"/>
      <c r="ROY180" s="135"/>
      <c r="ROZ180" s="135"/>
      <c r="RPA180" s="307"/>
      <c r="RPB180" s="135"/>
      <c r="RPC180" s="135"/>
      <c r="RPD180" s="135"/>
      <c r="RPE180" s="304"/>
      <c r="RPF180" s="305"/>
      <c r="RPG180" s="306"/>
      <c r="RPH180" s="135"/>
      <c r="RPI180" s="135"/>
      <c r="RPJ180" s="307"/>
      <c r="RPK180" s="135"/>
      <c r="RPL180" s="135"/>
      <c r="RPM180" s="135"/>
      <c r="RPN180" s="304"/>
      <c r="RPO180" s="305"/>
      <c r="RPP180" s="306"/>
      <c r="RPQ180" s="135"/>
      <c r="RPR180" s="135"/>
      <c r="RPS180" s="307"/>
      <c r="RPT180" s="135"/>
      <c r="RPU180" s="135"/>
      <c r="RPV180" s="135"/>
      <c r="RPW180" s="304"/>
      <c r="RPX180" s="305"/>
      <c r="RPY180" s="306"/>
      <c r="RPZ180" s="135"/>
      <c r="RQA180" s="135"/>
      <c r="RQB180" s="307"/>
      <c r="RQC180" s="135"/>
      <c r="RQD180" s="135"/>
      <c r="RQE180" s="135"/>
      <c r="RQF180" s="304"/>
      <c r="RQG180" s="305"/>
      <c r="RQH180" s="306"/>
      <c r="RQI180" s="135"/>
      <c r="RQJ180" s="135"/>
      <c r="RQK180" s="307"/>
      <c r="RQL180" s="135"/>
      <c r="RQM180" s="135"/>
      <c r="RQN180" s="135"/>
      <c r="RQO180" s="304"/>
      <c r="RQP180" s="305"/>
      <c r="RQQ180" s="306"/>
      <c r="RQR180" s="135"/>
      <c r="RQS180" s="135"/>
      <c r="RQT180" s="307"/>
      <c r="RQU180" s="135"/>
      <c r="RQV180" s="135"/>
      <c r="RQW180" s="135"/>
      <c r="RQX180" s="304"/>
      <c r="RQY180" s="305"/>
      <c r="RQZ180" s="306"/>
      <c r="RRA180" s="135"/>
      <c r="RRB180" s="135"/>
      <c r="RRC180" s="307"/>
      <c r="RRD180" s="135"/>
      <c r="RRE180" s="135"/>
      <c r="RRF180" s="135"/>
      <c r="RRG180" s="304"/>
      <c r="RRH180" s="305"/>
      <c r="RRI180" s="306"/>
      <c r="RRJ180" s="135"/>
      <c r="RRK180" s="135"/>
      <c r="RRL180" s="307"/>
      <c r="RRM180" s="135"/>
      <c r="RRN180" s="135"/>
      <c r="RRO180" s="135"/>
      <c r="RRP180" s="304"/>
      <c r="RRQ180" s="305"/>
      <c r="RRR180" s="306"/>
      <c r="RRS180" s="135"/>
      <c r="RRT180" s="135"/>
      <c r="RRU180" s="307"/>
      <c r="RRV180" s="135"/>
      <c r="RRW180" s="135"/>
      <c r="RRX180" s="135"/>
      <c r="RRY180" s="304"/>
      <c r="RRZ180" s="305"/>
      <c r="RSA180" s="306"/>
      <c r="RSB180" s="135"/>
      <c r="RSC180" s="135"/>
      <c r="RSD180" s="307"/>
      <c r="RSE180" s="135"/>
      <c r="RSF180" s="135"/>
      <c r="RSG180" s="135"/>
      <c r="RSH180" s="304"/>
      <c r="RSI180" s="305"/>
      <c r="RSJ180" s="306"/>
      <c r="RSK180" s="135"/>
      <c r="RSL180" s="135"/>
      <c r="RSM180" s="307"/>
      <c r="RSN180" s="135"/>
      <c r="RSO180" s="135"/>
      <c r="RSP180" s="135"/>
      <c r="RSQ180" s="304"/>
      <c r="RSR180" s="305"/>
      <c r="RSS180" s="306"/>
      <c r="RST180" s="135"/>
      <c r="RSU180" s="135"/>
      <c r="RSV180" s="307"/>
      <c r="RSW180" s="135"/>
      <c r="RSX180" s="135"/>
      <c r="RSY180" s="135"/>
      <c r="RSZ180" s="304"/>
      <c r="RTA180" s="305"/>
      <c r="RTB180" s="306"/>
      <c r="RTC180" s="135"/>
      <c r="RTD180" s="135"/>
      <c r="RTE180" s="307"/>
      <c r="RTF180" s="135"/>
      <c r="RTG180" s="135"/>
      <c r="RTH180" s="135"/>
      <c r="RTI180" s="304"/>
      <c r="RTJ180" s="305"/>
      <c r="RTK180" s="306"/>
      <c r="RTL180" s="135"/>
      <c r="RTM180" s="135"/>
      <c r="RTN180" s="307"/>
      <c r="RTO180" s="135"/>
      <c r="RTP180" s="135"/>
      <c r="RTQ180" s="135"/>
      <c r="RTR180" s="304"/>
      <c r="RTS180" s="305"/>
      <c r="RTT180" s="306"/>
      <c r="RTU180" s="135"/>
      <c r="RTV180" s="135"/>
      <c r="RTW180" s="307"/>
      <c r="RTX180" s="135"/>
      <c r="RTY180" s="135"/>
      <c r="RTZ180" s="135"/>
      <c r="RUA180" s="304"/>
      <c r="RUB180" s="305"/>
      <c r="RUC180" s="306"/>
      <c r="RUD180" s="135"/>
      <c r="RUE180" s="135"/>
      <c r="RUF180" s="307"/>
      <c r="RUG180" s="135"/>
      <c r="RUH180" s="135"/>
      <c r="RUI180" s="135"/>
      <c r="RUJ180" s="304"/>
      <c r="RUK180" s="305"/>
      <c r="RUL180" s="306"/>
      <c r="RUM180" s="135"/>
      <c r="RUN180" s="135"/>
      <c r="RUO180" s="307"/>
      <c r="RUP180" s="135"/>
      <c r="RUQ180" s="135"/>
      <c r="RUR180" s="135"/>
      <c r="RUS180" s="304"/>
      <c r="RUT180" s="305"/>
      <c r="RUU180" s="306"/>
      <c r="RUV180" s="135"/>
      <c r="RUW180" s="135"/>
      <c r="RUX180" s="307"/>
      <c r="RUY180" s="135"/>
      <c r="RUZ180" s="135"/>
      <c r="RVA180" s="135"/>
      <c r="RVB180" s="304"/>
      <c r="RVC180" s="305"/>
      <c r="RVD180" s="306"/>
      <c r="RVE180" s="135"/>
      <c r="RVF180" s="135"/>
      <c r="RVG180" s="307"/>
      <c r="RVH180" s="135"/>
      <c r="RVI180" s="135"/>
      <c r="RVJ180" s="135"/>
      <c r="RVK180" s="304"/>
      <c r="RVL180" s="305"/>
      <c r="RVM180" s="306"/>
      <c r="RVN180" s="135"/>
      <c r="RVO180" s="135"/>
      <c r="RVP180" s="307"/>
      <c r="RVQ180" s="135"/>
      <c r="RVR180" s="135"/>
      <c r="RVS180" s="135"/>
      <c r="RVT180" s="304"/>
      <c r="RVU180" s="305"/>
      <c r="RVV180" s="306"/>
      <c r="RVW180" s="313"/>
      <c r="RVX180" s="309"/>
      <c r="RVY180" s="307"/>
      <c r="RVZ180" s="135"/>
      <c r="RWA180" s="135"/>
      <c r="RWB180" s="135"/>
      <c r="RWC180" s="304"/>
      <c r="RWD180" s="305"/>
      <c r="RWE180" s="306"/>
      <c r="RWF180" s="313"/>
      <c r="RWH180" s="130"/>
      <c r="RWL180" s="123"/>
      <c r="RWM180" s="126"/>
      <c r="RWN180" s="132"/>
      <c r="RWQ180" s="130"/>
      <c r="RWS180" s="309"/>
      <c r="RWT180" s="135"/>
      <c r="RWU180" s="304"/>
      <c r="RWV180" s="305"/>
      <c r="RWW180" s="306"/>
      <c r="RWX180" s="135"/>
      <c r="RWY180" s="135"/>
      <c r="RWZ180" s="307"/>
      <c r="RXA180" s="135"/>
      <c r="RXB180" s="135"/>
      <c r="RXC180" s="135"/>
      <c r="RXD180" s="304"/>
      <c r="RXE180" s="305"/>
      <c r="RXF180" s="306"/>
      <c r="RXG180" s="135"/>
      <c r="RXH180" s="135"/>
      <c r="RXI180" s="307"/>
      <c r="RXJ180" s="135"/>
      <c r="RXK180" s="135"/>
      <c r="RXL180" s="135"/>
      <c r="RXM180" s="304"/>
      <c r="RXN180" s="305"/>
      <c r="RXO180" s="306"/>
      <c r="RXP180" s="135"/>
      <c r="RXQ180" s="135"/>
      <c r="RXR180" s="307"/>
      <c r="RXS180" s="135"/>
      <c r="RXT180" s="135"/>
      <c r="RXU180" s="135"/>
      <c r="RXV180" s="304"/>
      <c r="RXW180" s="305"/>
      <c r="RXX180" s="306"/>
      <c r="RXY180" s="135"/>
      <c r="RXZ180" s="135"/>
      <c r="RYA180" s="307"/>
      <c r="RYB180" s="135"/>
      <c r="RYC180" s="135"/>
      <c r="RYD180" s="135"/>
      <c r="RYE180" s="304"/>
      <c r="RYF180" s="305"/>
      <c r="RYG180" s="306"/>
      <c r="RYH180" s="135"/>
      <c r="RYI180" s="135"/>
      <c r="RYJ180" s="307"/>
      <c r="RYK180" s="135"/>
      <c r="RYL180" s="135"/>
      <c r="RYM180" s="135"/>
      <c r="RYN180" s="304"/>
      <c r="RYO180" s="305"/>
      <c r="RYP180" s="306"/>
      <c r="RYQ180" s="135"/>
      <c r="RYR180" s="135"/>
      <c r="RYS180" s="307"/>
      <c r="RYT180" s="135"/>
      <c r="RYU180" s="135"/>
      <c r="RYV180" s="135"/>
      <c r="RYW180" s="304"/>
      <c r="RYX180" s="305"/>
      <c r="RYY180" s="306"/>
      <c r="RYZ180" s="135"/>
      <c r="RZA180" s="135"/>
      <c r="RZB180" s="307"/>
      <c r="RZC180" s="135"/>
      <c r="RZD180" s="135"/>
      <c r="RZE180" s="135"/>
      <c r="RZF180" s="304"/>
      <c r="RZG180" s="305"/>
      <c r="RZH180" s="306"/>
      <c r="RZI180" s="135"/>
      <c r="RZJ180" s="135"/>
      <c r="RZK180" s="307"/>
      <c r="RZL180" s="135"/>
      <c r="RZM180" s="135"/>
      <c r="RZN180" s="135"/>
      <c r="RZO180" s="304"/>
      <c r="RZP180" s="305"/>
      <c r="RZQ180" s="306"/>
      <c r="RZR180" s="135"/>
      <c r="RZS180" s="135"/>
      <c r="RZT180" s="307"/>
      <c r="RZU180" s="135"/>
      <c r="RZV180" s="135"/>
      <c r="RZW180" s="135"/>
      <c r="RZX180" s="304"/>
      <c r="RZY180" s="305"/>
      <c r="RZZ180" s="306"/>
      <c r="SAA180" s="135"/>
      <c r="SAB180" s="135"/>
      <c r="SAC180" s="307"/>
      <c r="SAD180" s="135"/>
      <c r="SAE180" s="135"/>
      <c r="SAF180" s="135"/>
      <c r="SAG180" s="304"/>
      <c r="SAH180" s="305"/>
      <c r="SAI180" s="306"/>
      <c r="SAJ180" s="135"/>
      <c r="SAK180" s="135"/>
      <c r="SAL180" s="307"/>
      <c r="SAM180" s="135"/>
      <c r="SAN180" s="135"/>
      <c r="SAO180" s="135"/>
      <c r="SAP180" s="304"/>
      <c r="SAQ180" s="305"/>
      <c r="SAR180" s="306"/>
      <c r="SAS180" s="135"/>
      <c r="SAT180" s="135"/>
      <c r="SAU180" s="307"/>
      <c r="SAV180" s="135"/>
      <c r="SAW180" s="135"/>
      <c r="SAX180" s="135"/>
      <c r="SAY180" s="304"/>
      <c r="SAZ180" s="305"/>
      <c r="SBA180" s="306"/>
      <c r="SBB180" s="135"/>
      <c r="SBC180" s="135"/>
      <c r="SBD180" s="307"/>
      <c r="SBE180" s="135"/>
      <c r="SBF180" s="135"/>
      <c r="SBG180" s="135"/>
      <c r="SBH180" s="304"/>
      <c r="SBI180" s="305"/>
      <c r="SBJ180" s="306"/>
      <c r="SBK180" s="135"/>
      <c r="SBL180" s="135"/>
      <c r="SBM180" s="307"/>
      <c r="SBN180" s="135"/>
      <c r="SBO180" s="135"/>
      <c r="SBP180" s="135"/>
      <c r="SBQ180" s="304"/>
      <c r="SBR180" s="305"/>
      <c r="SBS180" s="306"/>
      <c r="SBT180" s="135"/>
      <c r="SBU180" s="135"/>
      <c r="SBV180" s="307"/>
      <c r="SBW180" s="135"/>
      <c r="SBX180" s="135"/>
      <c r="SBY180" s="135"/>
      <c r="SBZ180" s="304"/>
      <c r="SCA180" s="305"/>
      <c r="SCB180" s="306"/>
      <c r="SCC180" s="135"/>
      <c r="SCD180" s="135"/>
      <c r="SCE180" s="307"/>
      <c r="SCF180" s="135"/>
      <c r="SCG180" s="135"/>
      <c r="SCH180" s="135"/>
      <c r="SCI180" s="304"/>
      <c r="SCJ180" s="305"/>
      <c r="SCK180" s="306"/>
      <c r="SCL180" s="135"/>
      <c r="SCM180" s="135"/>
      <c r="SCN180" s="307"/>
      <c r="SCO180" s="135"/>
      <c r="SCP180" s="135"/>
      <c r="SCQ180" s="135"/>
      <c r="SCR180" s="304"/>
      <c r="SCS180" s="305"/>
      <c r="SCT180" s="306"/>
      <c r="SCU180" s="135"/>
      <c r="SCV180" s="135"/>
      <c r="SCW180" s="307"/>
      <c r="SCX180" s="135"/>
      <c r="SCY180" s="135"/>
      <c r="SCZ180" s="135"/>
      <c r="SDA180" s="304"/>
      <c r="SDB180" s="305"/>
      <c r="SDC180" s="306"/>
      <c r="SDD180" s="135"/>
      <c r="SDE180" s="135"/>
      <c r="SDF180" s="307"/>
      <c r="SDG180" s="135"/>
      <c r="SDH180" s="135"/>
      <c r="SDI180" s="135"/>
      <c r="SDJ180" s="304"/>
      <c r="SDK180" s="305"/>
      <c r="SDL180" s="306"/>
      <c r="SDM180" s="135"/>
      <c r="SDN180" s="135"/>
      <c r="SDO180" s="307"/>
      <c r="SDP180" s="135"/>
      <c r="SDQ180" s="135"/>
      <c r="SDR180" s="135"/>
      <c r="SDS180" s="304"/>
      <c r="SDT180" s="305"/>
      <c r="SDU180" s="306"/>
      <c r="SDV180" s="135"/>
      <c r="SDW180" s="135"/>
      <c r="SDX180" s="307"/>
      <c r="SDY180" s="135"/>
      <c r="SDZ180" s="135"/>
      <c r="SEA180" s="135"/>
      <c r="SEB180" s="304"/>
      <c r="SEC180" s="305"/>
      <c r="SED180" s="306"/>
      <c r="SEE180" s="135"/>
      <c r="SEF180" s="135"/>
      <c r="SEG180" s="307"/>
      <c r="SEH180" s="135"/>
      <c r="SEI180" s="135"/>
      <c r="SEJ180" s="135"/>
      <c r="SEK180" s="304"/>
      <c r="SEL180" s="305"/>
      <c r="SEM180" s="306"/>
      <c r="SEN180" s="135"/>
      <c r="SEO180" s="135"/>
      <c r="SEP180" s="307"/>
      <c r="SEQ180" s="135"/>
      <c r="SER180" s="135"/>
      <c r="SES180" s="135"/>
      <c r="SET180" s="304"/>
      <c r="SEU180" s="305"/>
      <c r="SEV180" s="306"/>
      <c r="SEW180" s="135"/>
      <c r="SEX180" s="135"/>
      <c r="SEY180" s="307"/>
      <c r="SEZ180" s="135"/>
      <c r="SFA180" s="135"/>
      <c r="SFB180" s="135"/>
      <c r="SFC180" s="304"/>
      <c r="SFD180" s="305"/>
      <c r="SFE180" s="306"/>
      <c r="SFF180" s="135"/>
      <c r="SFG180" s="135"/>
      <c r="SFH180" s="307"/>
      <c r="SFI180" s="135"/>
      <c r="SFJ180" s="135"/>
      <c r="SFK180" s="135"/>
      <c r="SFL180" s="304"/>
      <c r="SFM180" s="305"/>
      <c r="SFN180" s="306"/>
      <c r="SFO180" s="135"/>
      <c r="SFP180" s="135"/>
      <c r="SFQ180" s="307"/>
      <c r="SFR180" s="135"/>
      <c r="SFS180" s="313"/>
      <c r="SFT180" s="309"/>
      <c r="SFU180" s="304"/>
      <c r="SFV180" s="305"/>
      <c r="SFW180" s="306"/>
      <c r="SFX180" s="135"/>
      <c r="SFY180" s="135"/>
      <c r="SFZ180" s="307"/>
      <c r="SGA180" s="135"/>
      <c r="SGB180" s="313"/>
      <c r="SGD180" s="123"/>
      <c r="SGE180" s="126"/>
      <c r="SGF180" s="132"/>
      <c r="SGI180" s="130"/>
      <c r="SGM180" s="123"/>
      <c r="SGN180" s="126"/>
      <c r="SGO180" s="315"/>
      <c r="SGP180" s="135"/>
      <c r="SGQ180" s="135"/>
      <c r="SGR180" s="307"/>
      <c r="SGS180" s="135"/>
      <c r="SGT180" s="135"/>
      <c r="SGU180" s="135"/>
      <c r="SGV180" s="304"/>
      <c r="SGW180" s="305"/>
      <c r="SGX180" s="306"/>
      <c r="SGY180" s="135"/>
      <c r="SGZ180" s="135"/>
      <c r="SHA180" s="307"/>
      <c r="SHB180" s="135"/>
      <c r="SHC180" s="135"/>
      <c r="SHD180" s="135"/>
      <c r="SHE180" s="304"/>
      <c r="SHF180" s="305"/>
      <c r="SHG180" s="306"/>
      <c r="SHH180" s="135"/>
      <c r="SHI180" s="135"/>
      <c r="SHJ180" s="307"/>
      <c r="SHK180" s="135"/>
      <c r="SHL180" s="135"/>
      <c r="SHM180" s="135"/>
      <c r="SHN180" s="304"/>
      <c r="SHO180" s="305"/>
      <c r="SHP180" s="306"/>
      <c r="SHQ180" s="135"/>
      <c r="SHR180" s="135"/>
      <c r="SHS180" s="307"/>
      <c r="SHT180" s="135"/>
      <c r="SHU180" s="135"/>
      <c r="SHV180" s="135"/>
      <c r="SHW180" s="304"/>
      <c r="SHX180" s="305"/>
      <c r="SHY180" s="306"/>
      <c r="SHZ180" s="135"/>
      <c r="SIA180" s="135"/>
      <c r="SIB180" s="307"/>
      <c r="SIC180" s="135"/>
      <c r="SID180" s="135"/>
      <c r="SIE180" s="135"/>
      <c r="SIF180" s="304"/>
      <c r="SIG180" s="305"/>
      <c r="SIH180" s="306"/>
      <c r="SII180" s="135"/>
      <c r="SIJ180" s="135"/>
      <c r="SIK180" s="307"/>
      <c r="SIL180" s="135"/>
      <c r="SIM180" s="135"/>
      <c r="SIN180" s="135"/>
      <c r="SIO180" s="304"/>
      <c r="SIP180" s="305"/>
      <c r="SIQ180" s="306"/>
      <c r="SIR180" s="135"/>
      <c r="SIS180" s="135"/>
      <c r="SIT180" s="307"/>
      <c r="SIU180" s="135"/>
      <c r="SIV180" s="135"/>
      <c r="SIW180" s="135"/>
      <c r="SIX180" s="304"/>
      <c r="SIY180" s="305"/>
      <c r="SIZ180" s="306"/>
      <c r="SJA180" s="135"/>
      <c r="SJB180" s="135"/>
      <c r="SJC180" s="307"/>
      <c r="SJD180" s="135"/>
      <c r="SJE180" s="135"/>
      <c r="SJF180" s="135"/>
      <c r="SJG180" s="304"/>
      <c r="SJH180" s="305"/>
      <c r="SJI180" s="306"/>
      <c r="SJJ180" s="135"/>
      <c r="SJK180" s="135"/>
      <c r="SJL180" s="307"/>
      <c r="SJM180" s="135"/>
      <c r="SJN180" s="135"/>
      <c r="SJO180" s="135"/>
      <c r="SJP180" s="304"/>
      <c r="SJQ180" s="305"/>
      <c r="SJR180" s="306"/>
      <c r="SJS180" s="135"/>
      <c r="SJT180" s="135"/>
      <c r="SJU180" s="307"/>
      <c r="SJV180" s="135"/>
      <c r="SJW180" s="135"/>
      <c r="SJX180" s="135"/>
      <c r="SJY180" s="304"/>
      <c r="SJZ180" s="305"/>
      <c r="SKA180" s="306"/>
      <c r="SKB180" s="135"/>
      <c r="SKC180" s="135"/>
      <c r="SKD180" s="307"/>
      <c r="SKE180" s="135"/>
      <c r="SKF180" s="135"/>
      <c r="SKG180" s="135"/>
      <c r="SKH180" s="304"/>
      <c r="SKI180" s="305"/>
      <c r="SKJ180" s="306"/>
      <c r="SKK180" s="135"/>
      <c r="SKL180" s="135"/>
      <c r="SKM180" s="307"/>
      <c r="SKN180" s="135"/>
      <c r="SKO180" s="135"/>
      <c r="SKP180" s="135"/>
      <c r="SKQ180" s="304"/>
      <c r="SKR180" s="305"/>
      <c r="SKS180" s="306"/>
      <c r="SKT180" s="135"/>
      <c r="SKU180" s="135"/>
      <c r="SKV180" s="307"/>
      <c r="SKW180" s="135"/>
      <c r="SKX180" s="135"/>
      <c r="SKY180" s="135"/>
      <c r="SKZ180" s="304"/>
      <c r="SLA180" s="305"/>
      <c r="SLB180" s="306"/>
      <c r="SLC180" s="135"/>
      <c r="SLD180" s="135"/>
      <c r="SLE180" s="307"/>
      <c r="SLF180" s="135"/>
      <c r="SLG180" s="135"/>
      <c r="SLH180" s="135"/>
      <c r="SLI180" s="304"/>
      <c r="SLJ180" s="305"/>
      <c r="SLK180" s="306"/>
      <c r="SLL180" s="135"/>
      <c r="SLM180" s="135"/>
      <c r="SLN180" s="307"/>
      <c r="SLO180" s="135"/>
      <c r="SLP180" s="135"/>
      <c r="SLQ180" s="135"/>
      <c r="SLR180" s="304"/>
      <c r="SLS180" s="305"/>
      <c r="SLT180" s="306"/>
      <c r="SLU180" s="135"/>
      <c r="SLV180" s="135"/>
      <c r="SLW180" s="307"/>
      <c r="SLX180" s="135"/>
      <c r="SLY180" s="135"/>
      <c r="SLZ180" s="135"/>
      <c r="SMA180" s="304"/>
      <c r="SMB180" s="305"/>
      <c r="SMC180" s="306"/>
      <c r="SMD180" s="135"/>
      <c r="SME180" s="135"/>
      <c r="SMF180" s="307"/>
      <c r="SMG180" s="135"/>
      <c r="SMH180" s="135"/>
      <c r="SMI180" s="135"/>
      <c r="SMJ180" s="304"/>
      <c r="SMK180" s="305"/>
      <c r="SML180" s="306"/>
      <c r="SMM180" s="135"/>
      <c r="SMN180" s="135"/>
      <c r="SMO180" s="307"/>
      <c r="SMP180" s="135"/>
      <c r="SMQ180" s="135"/>
      <c r="SMR180" s="135"/>
      <c r="SMS180" s="304"/>
      <c r="SMT180" s="305"/>
      <c r="SMU180" s="306"/>
      <c r="SMV180" s="135"/>
      <c r="SMW180" s="135"/>
      <c r="SMX180" s="307"/>
      <c r="SMY180" s="135"/>
      <c r="SMZ180" s="135"/>
      <c r="SNA180" s="135"/>
      <c r="SNB180" s="304"/>
      <c r="SNC180" s="305"/>
      <c r="SND180" s="306"/>
      <c r="SNE180" s="135"/>
      <c r="SNF180" s="135"/>
      <c r="SNG180" s="307"/>
      <c r="SNH180" s="135"/>
      <c r="SNI180" s="135"/>
      <c r="SNJ180" s="135"/>
      <c r="SNK180" s="304"/>
      <c r="SNL180" s="305"/>
      <c r="SNM180" s="306"/>
      <c r="SNN180" s="135"/>
      <c r="SNO180" s="135"/>
      <c r="SNP180" s="307"/>
      <c r="SNQ180" s="135"/>
      <c r="SNR180" s="135"/>
      <c r="SNS180" s="135"/>
      <c r="SNT180" s="304"/>
      <c r="SNU180" s="305"/>
      <c r="SNV180" s="306"/>
      <c r="SNW180" s="135"/>
      <c r="SNX180" s="135"/>
      <c r="SNY180" s="307"/>
      <c r="SNZ180" s="135"/>
      <c r="SOA180" s="135"/>
      <c r="SOB180" s="135"/>
      <c r="SOC180" s="304"/>
      <c r="SOD180" s="305"/>
      <c r="SOE180" s="306"/>
      <c r="SOF180" s="135"/>
      <c r="SOG180" s="135"/>
      <c r="SOH180" s="307"/>
      <c r="SOI180" s="135"/>
      <c r="SOJ180" s="135"/>
      <c r="SOK180" s="135"/>
      <c r="SOL180" s="304"/>
      <c r="SOM180" s="305"/>
      <c r="SON180" s="306"/>
      <c r="SOO180" s="135"/>
      <c r="SOP180" s="135"/>
      <c r="SOQ180" s="307"/>
      <c r="SOR180" s="135"/>
      <c r="SOS180" s="135"/>
      <c r="SOT180" s="135"/>
      <c r="SOU180" s="304"/>
      <c r="SOV180" s="305"/>
      <c r="SOW180" s="306"/>
      <c r="SOX180" s="135"/>
      <c r="SOY180" s="135"/>
      <c r="SOZ180" s="307"/>
      <c r="SPA180" s="135"/>
      <c r="SPB180" s="135"/>
      <c r="SPC180" s="135"/>
      <c r="SPD180" s="304"/>
      <c r="SPE180" s="305"/>
      <c r="SPF180" s="306"/>
      <c r="SPG180" s="135"/>
      <c r="SPH180" s="135"/>
      <c r="SPI180" s="307"/>
      <c r="SPJ180" s="135"/>
      <c r="SPK180" s="135"/>
      <c r="SPL180" s="135"/>
      <c r="SPM180" s="304"/>
      <c r="SPN180" s="305"/>
      <c r="SPO180" s="316"/>
      <c r="SPP180" s="309"/>
      <c r="SPQ180" s="135"/>
      <c r="SPR180" s="307"/>
      <c r="SPS180" s="135"/>
      <c r="SPT180" s="135"/>
      <c r="SPU180" s="135"/>
      <c r="SPV180" s="304"/>
      <c r="SPW180" s="305"/>
      <c r="SPX180" s="316"/>
      <c r="SQA180" s="130"/>
      <c r="SQE180" s="123"/>
      <c r="SQF180" s="126"/>
      <c r="SQG180" s="132"/>
      <c r="SQJ180" s="130"/>
      <c r="SQK180" s="309"/>
      <c r="SQL180" s="135"/>
      <c r="SQM180" s="135"/>
      <c r="SQN180" s="304"/>
      <c r="SQO180" s="305"/>
      <c r="SQP180" s="306"/>
      <c r="SQQ180" s="135"/>
      <c r="SQR180" s="135"/>
      <c r="SQS180" s="307"/>
      <c r="SQT180" s="135"/>
      <c r="SQU180" s="135"/>
      <c r="SQV180" s="135"/>
      <c r="SQW180" s="304"/>
      <c r="SQX180" s="305"/>
      <c r="SQY180" s="306"/>
      <c r="SQZ180" s="135"/>
      <c r="SRA180" s="135"/>
      <c r="SRB180" s="307"/>
      <c r="SRC180" s="135"/>
      <c r="SRD180" s="135"/>
      <c r="SRE180" s="135"/>
      <c r="SRF180" s="304"/>
      <c r="SRG180" s="305"/>
      <c r="SRH180" s="306"/>
      <c r="SRI180" s="135"/>
      <c r="SRJ180" s="135"/>
      <c r="SRK180" s="307"/>
      <c r="SRL180" s="135"/>
      <c r="SRM180" s="135"/>
      <c r="SRN180" s="135"/>
      <c r="SRO180" s="304"/>
      <c r="SRP180" s="305"/>
      <c r="SRQ180" s="306"/>
      <c r="SRR180" s="135"/>
      <c r="SRS180" s="135"/>
      <c r="SRT180" s="307"/>
      <c r="SRU180" s="135"/>
      <c r="SRV180" s="135"/>
      <c r="SRW180" s="135"/>
      <c r="SRX180" s="304"/>
      <c r="SRY180" s="305"/>
      <c r="SRZ180" s="306"/>
      <c r="SSA180" s="135"/>
      <c r="SSB180" s="135"/>
      <c r="SSC180" s="307"/>
      <c r="SSD180" s="135"/>
      <c r="SSE180" s="135"/>
      <c r="SSF180" s="135"/>
      <c r="SSG180" s="304"/>
      <c r="SSH180" s="305"/>
      <c r="SSI180" s="306"/>
      <c r="SSJ180" s="135"/>
      <c r="SSK180" s="135"/>
      <c r="SSL180" s="307"/>
      <c r="SSM180" s="135"/>
      <c r="SSN180" s="135"/>
      <c r="SSO180" s="135"/>
      <c r="SSP180" s="304"/>
      <c r="SSQ180" s="305"/>
      <c r="SSR180" s="306"/>
      <c r="SSS180" s="135"/>
      <c r="SST180" s="135"/>
      <c r="SSU180" s="307"/>
      <c r="SSV180" s="135"/>
      <c r="SSW180" s="135"/>
      <c r="SSX180" s="135"/>
      <c r="SSY180" s="304"/>
      <c r="SSZ180" s="305"/>
      <c r="STA180" s="306"/>
      <c r="STB180" s="135"/>
      <c r="STC180" s="135"/>
      <c r="STD180" s="307"/>
      <c r="STE180" s="135"/>
      <c r="STF180" s="135"/>
      <c r="STG180" s="135"/>
      <c r="STH180" s="304"/>
      <c r="STI180" s="305"/>
      <c r="STJ180" s="306"/>
      <c r="STK180" s="135"/>
      <c r="STL180" s="135"/>
      <c r="STM180" s="307"/>
      <c r="STN180" s="135"/>
      <c r="STO180" s="135"/>
      <c r="STP180" s="135"/>
      <c r="STQ180" s="304"/>
      <c r="STR180" s="305"/>
      <c r="STS180" s="306"/>
      <c r="STT180" s="135"/>
      <c r="STU180" s="135"/>
      <c r="STV180" s="307"/>
      <c r="STW180" s="135"/>
      <c r="STX180" s="135"/>
      <c r="STY180" s="135"/>
      <c r="STZ180" s="304"/>
      <c r="SUA180" s="305"/>
      <c r="SUB180" s="306"/>
      <c r="SUC180" s="135"/>
      <c r="SUD180" s="135"/>
      <c r="SUE180" s="307"/>
      <c r="SUF180" s="135"/>
      <c r="SUG180" s="135"/>
      <c r="SUH180" s="135"/>
      <c r="SUI180" s="304"/>
      <c r="SUJ180" s="305"/>
      <c r="SUK180" s="306"/>
      <c r="SUL180" s="135"/>
      <c r="SUM180" s="135"/>
      <c r="SUN180" s="307"/>
      <c r="SUO180" s="135"/>
      <c r="SUP180" s="135"/>
      <c r="SUQ180" s="135"/>
      <c r="SUR180" s="304"/>
      <c r="SUS180" s="305"/>
      <c r="SUT180" s="306"/>
      <c r="SUU180" s="135"/>
      <c r="SUV180" s="135"/>
      <c r="SUW180" s="307"/>
      <c r="SUX180" s="135"/>
      <c r="SUY180" s="135"/>
      <c r="SUZ180" s="135"/>
      <c r="SVA180" s="304"/>
      <c r="SVB180" s="305"/>
      <c r="SVC180" s="306"/>
      <c r="SVD180" s="135"/>
      <c r="SVE180" s="135"/>
      <c r="SVF180" s="307"/>
      <c r="SVG180" s="135"/>
      <c r="SVH180" s="135"/>
      <c r="SVI180" s="135"/>
      <c r="SVJ180" s="304"/>
      <c r="SVK180" s="305"/>
      <c r="SVL180" s="306"/>
      <c r="SVM180" s="135"/>
      <c r="SVN180" s="135"/>
      <c r="SVO180" s="307"/>
      <c r="SVP180" s="135"/>
      <c r="SVQ180" s="135"/>
      <c r="SVR180" s="135"/>
      <c r="SVS180" s="304"/>
      <c r="SVT180" s="305"/>
      <c r="SVU180" s="306"/>
      <c r="SVV180" s="135"/>
      <c r="SVW180" s="135"/>
      <c r="SVX180" s="307"/>
      <c r="SVY180" s="135"/>
      <c r="SVZ180" s="135"/>
      <c r="SWA180" s="135"/>
      <c r="SWB180" s="304"/>
      <c r="SWC180" s="305"/>
      <c r="SWD180" s="306"/>
      <c r="SWE180" s="135"/>
      <c r="SWF180" s="135"/>
      <c r="SWG180" s="307"/>
      <c r="SWH180" s="135"/>
      <c r="SWI180" s="135"/>
      <c r="SWJ180" s="135"/>
      <c r="SWK180" s="304"/>
      <c r="SWL180" s="305"/>
      <c r="SWM180" s="306"/>
      <c r="SWN180" s="135"/>
      <c r="SWO180" s="135"/>
      <c r="SWP180" s="307"/>
      <c r="SWQ180" s="135"/>
      <c r="SWR180" s="135"/>
      <c r="SWS180" s="135"/>
      <c r="SWT180" s="304"/>
      <c r="SWU180" s="305"/>
      <c r="SWV180" s="306"/>
      <c r="SWW180" s="135"/>
      <c r="SWX180" s="135"/>
      <c r="SWY180" s="307"/>
      <c r="SWZ180" s="135"/>
      <c r="SXA180" s="135"/>
      <c r="SXB180" s="135"/>
      <c r="SXC180" s="304"/>
      <c r="SXD180" s="305"/>
      <c r="SXE180" s="306"/>
      <c r="SXF180" s="135"/>
      <c r="SXG180" s="135"/>
      <c r="SXH180" s="307"/>
      <c r="SXI180" s="135"/>
      <c r="SXJ180" s="135"/>
      <c r="SXK180" s="135"/>
      <c r="SXL180" s="304"/>
      <c r="SXM180" s="305"/>
      <c r="SXN180" s="306"/>
      <c r="SXO180" s="135"/>
      <c r="SXP180" s="135"/>
      <c r="SXQ180" s="307"/>
      <c r="SXR180" s="135"/>
      <c r="SXS180" s="135"/>
      <c r="SXT180" s="135"/>
      <c r="SXU180" s="304"/>
      <c r="SXV180" s="305"/>
      <c r="SXW180" s="306"/>
      <c r="SXX180" s="135"/>
      <c r="SXY180" s="135"/>
      <c r="SXZ180" s="307"/>
      <c r="SYA180" s="135"/>
      <c r="SYB180" s="135"/>
      <c r="SYC180" s="135"/>
      <c r="SYD180" s="304"/>
      <c r="SYE180" s="305"/>
      <c r="SYF180" s="306"/>
      <c r="SYG180" s="135"/>
      <c r="SYH180" s="135"/>
      <c r="SYI180" s="307"/>
      <c r="SYJ180" s="135"/>
      <c r="SYK180" s="135"/>
      <c r="SYL180" s="135"/>
      <c r="SYM180" s="304"/>
      <c r="SYN180" s="305"/>
      <c r="SYO180" s="306"/>
      <c r="SYP180" s="135"/>
      <c r="SYQ180" s="135"/>
      <c r="SYR180" s="307"/>
      <c r="SYS180" s="135"/>
      <c r="SYT180" s="135"/>
      <c r="SYU180" s="135"/>
      <c r="SYV180" s="304"/>
      <c r="SYW180" s="305"/>
      <c r="SYX180" s="306"/>
      <c r="SYY180" s="135"/>
      <c r="SYZ180" s="135"/>
      <c r="SZA180" s="307"/>
      <c r="SZB180" s="135"/>
      <c r="SZC180" s="135"/>
      <c r="SZD180" s="135"/>
      <c r="SZE180" s="304"/>
      <c r="SZF180" s="305"/>
      <c r="SZG180" s="306"/>
      <c r="SZH180" s="135"/>
      <c r="SZI180" s="135"/>
      <c r="SZJ180" s="307"/>
      <c r="SZK180" s="313"/>
      <c r="SZL180" s="309"/>
      <c r="SZM180" s="135"/>
      <c r="SZN180" s="304"/>
      <c r="SZO180" s="305"/>
      <c r="SZP180" s="306"/>
      <c r="SZQ180" s="135"/>
      <c r="SZR180" s="135"/>
      <c r="SZS180" s="307"/>
      <c r="SZT180" s="313"/>
      <c r="SZW180" s="123"/>
      <c r="SZX180" s="126"/>
      <c r="SZY180" s="132"/>
      <c r="TAB180" s="130"/>
      <c r="TAF180" s="123"/>
      <c r="TAG180" s="312"/>
      <c r="TAH180" s="306"/>
      <c r="TAI180" s="135"/>
      <c r="TAJ180" s="135"/>
      <c r="TAK180" s="307"/>
      <c r="TAL180" s="135"/>
      <c r="TAM180" s="135"/>
      <c r="TAN180" s="135"/>
      <c r="TAO180" s="304"/>
      <c r="TAP180" s="305"/>
      <c r="TAQ180" s="306"/>
      <c r="TAR180" s="135"/>
      <c r="TAS180" s="135"/>
      <c r="TAT180" s="307"/>
      <c r="TAU180" s="135"/>
      <c r="TAV180" s="135"/>
      <c r="TAW180" s="135"/>
      <c r="TAX180" s="304"/>
      <c r="TAY180" s="305"/>
      <c r="TAZ180" s="306"/>
      <c r="TBA180" s="135"/>
      <c r="TBB180" s="135"/>
      <c r="TBC180" s="307"/>
      <c r="TBD180" s="135"/>
      <c r="TBE180" s="135"/>
      <c r="TBF180" s="135"/>
      <c r="TBG180" s="304"/>
      <c r="TBH180" s="305"/>
      <c r="TBI180" s="306"/>
      <c r="TBJ180" s="135"/>
      <c r="TBK180" s="135"/>
      <c r="TBL180" s="307"/>
      <c r="TBM180" s="135"/>
      <c r="TBN180" s="135"/>
      <c r="TBO180" s="135"/>
      <c r="TBP180" s="304"/>
      <c r="TBQ180" s="305"/>
      <c r="TBR180" s="306"/>
      <c r="TBS180" s="135"/>
      <c r="TBT180" s="135"/>
      <c r="TBU180" s="307"/>
      <c r="TBV180" s="135"/>
      <c r="TBW180" s="135"/>
      <c r="TBX180" s="135"/>
      <c r="TBY180" s="304"/>
      <c r="TBZ180" s="305"/>
      <c r="TCA180" s="306"/>
      <c r="TCB180" s="135"/>
      <c r="TCC180" s="135"/>
      <c r="TCD180" s="307"/>
      <c r="TCE180" s="135"/>
      <c r="TCF180" s="135"/>
      <c r="TCG180" s="135"/>
      <c r="TCH180" s="304"/>
      <c r="TCI180" s="305"/>
      <c r="TCJ180" s="306"/>
      <c r="TCK180" s="135"/>
      <c r="TCL180" s="135"/>
      <c r="TCM180" s="307"/>
      <c r="TCN180" s="135"/>
      <c r="TCO180" s="135"/>
      <c r="TCP180" s="135"/>
      <c r="TCQ180" s="304"/>
      <c r="TCR180" s="305"/>
      <c r="TCS180" s="306"/>
      <c r="TCT180" s="135"/>
      <c r="TCU180" s="135"/>
      <c r="TCV180" s="307"/>
      <c r="TCW180" s="135"/>
      <c r="TCX180" s="135"/>
      <c r="TCY180" s="135"/>
      <c r="TCZ180" s="304"/>
      <c r="TDA180" s="305"/>
      <c r="TDB180" s="306"/>
      <c r="TDC180" s="135"/>
      <c r="TDD180" s="135"/>
      <c r="TDE180" s="307"/>
      <c r="TDF180" s="135"/>
      <c r="TDG180" s="135"/>
      <c r="TDH180" s="135"/>
      <c r="TDI180" s="304"/>
      <c r="TDJ180" s="305"/>
      <c r="TDK180" s="306"/>
      <c r="TDL180" s="135"/>
      <c r="TDM180" s="135"/>
      <c r="TDN180" s="307"/>
      <c r="TDO180" s="135"/>
      <c r="TDP180" s="135"/>
      <c r="TDQ180" s="135"/>
      <c r="TDR180" s="304"/>
      <c r="TDS180" s="305"/>
      <c r="TDT180" s="306"/>
      <c r="TDU180" s="135"/>
      <c r="TDV180" s="135"/>
      <c r="TDW180" s="307"/>
      <c r="TDX180" s="135"/>
      <c r="TDY180" s="135"/>
      <c r="TDZ180" s="135"/>
      <c r="TEA180" s="304"/>
      <c r="TEB180" s="305"/>
      <c r="TEC180" s="306"/>
      <c r="TED180" s="135"/>
      <c r="TEE180" s="135"/>
      <c r="TEF180" s="307"/>
      <c r="TEG180" s="135"/>
      <c r="TEH180" s="135"/>
      <c r="TEI180" s="135"/>
      <c r="TEJ180" s="304"/>
      <c r="TEK180" s="305"/>
      <c r="TEL180" s="306"/>
      <c r="TEM180" s="135"/>
      <c r="TEN180" s="135"/>
      <c r="TEO180" s="307"/>
      <c r="TEP180" s="135"/>
      <c r="TEQ180" s="135"/>
      <c r="TER180" s="135"/>
      <c r="TES180" s="304"/>
      <c r="TET180" s="305"/>
      <c r="TEU180" s="306"/>
      <c r="TEV180" s="135"/>
      <c r="TEW180" s="135"/>
      <c r="TEX180" s="307"/>
      <c r="TEY180" s="135"/>
      <c r="TEZ180" s="135"/>
      <c r="TFA180" s="135"/>
      <c r="TFB180" s="304"/>
      <c r="TFC180" s="305"/>
      <c r="TFD180" s="306"/>
      <c r="TFE180" s="135"/>
      <c r="TFF180" s="135"/>
      <c r="TFG180" s="307"/>
      <c r="TFH180" s="135"/>
      <c r="TFI180" s="135"/>
      <c r="TFJ180" s="135"/>
      <c r="TFK180" s="304"/>
      <c r="TFL180" s="305"/>
      <c r="TFM180" s="306"/>
      <c r="TFN180" s="135"/>
      <c r="TFO180" s="135"/>
      <c r="TFP180" s="307"/>
      <c r="TFQ180" s="135"/>
      <c r="TFR180" s="135"/>
      <c r="TFS180" s="135"/>
      <c r="TFT180" s="304"/>
      <c r="TFU180" s="305"/>
      <c r="TFV180" s="306"/>
      <c r="TFW180" s="135"/>
      <c r="TFX180" s="135"/>
      <c r="TFY180" s="307"/>
      <c r="TFZ180" s="135"/>
      <c r="TGA180" s="135"/>
      <c r="TGB180" s="135"/>
      <c r="TGC180" s="304"/>
      <c r="TGD180" s="305"/>
      <c r="TGE180" s="306"/>
      <c r="TGF180" s="135"/>
      <c r="TGG180" s="135"/>
      <c r="TGH180" s="307"/>
      <c r="TGI180" s="135"/>
      <c r="TGJ180" s="135"/>
      <c r="TGK180" s="135"/>
      <c r="TGL180" s="304"/>
      <c r="TGM180" s="305"/>
      <c r="TGN180" s="306"/>
      <c r="TGO180" s="135"/>
      <c r="TGP180" s="135"/>
      <c r="TGQ180" s="307"/>
      <c r="TGR180" s="135"/>
      <c r="TGS180" s="135"/>
      <c r="TGT180" s="135"/>
      <c r="TGU180" s="304"/>
      <c r="TGV180" s="305"/>
      <c r="TGW180" s="306"/>
      <c r="TGX180" s="135"/>
      <c r="TGY180" s="135"/>
      <c r="TGZ180" s="307"/>
      <c r="THA180" s="135"/>
      <c r="THB180" s="135"/>
      <c r="THC180" s="135"/>
      <c r="THD180" s="304"/>
      <c r="THE180" s="305"/>
      <c r="THF180" s="306"/>
      <c r="THG180" s="135"/>
      <c r="THH180" s="135"/>
      <c r="THI180" s="307"/>
      <c r="THJ180" s="135"/>
      <c r="THK180" s="135"/>
      <c r="THL180" s="135"/>
      <c r="THM180" s="304"/>
      <c r="THN180" s="305"/>
      <c r="THO180" s="306"/>
      <c r="THP180" s="135"/>
      <c r="THQ180" s="135"/>
      <c r="THR180" s="307"/>
      <c r="THS180" s="135"/>
      <c r="THT180" s="135"/>
      <c r="THU180" s="135"/>
      <c r="THV180" s="304"/>
      <c r="THW180" s="305"/>
      <c r="THX180" s="306"/>
      <c r="THY180" s="135"/>
      <c r="THZ180" s="135"/>
      <c r="TIA180" s="307"/>
      <c r="TIB180" s="135"/>
      <c r="TIC180" s="135"/>
      <c r="TID180" s="135"/>
      <c r="TIE180" s="304"/>
      <c r="TIF180" s="305"/>
      <c r="TIG180" s="306"/>
      <c r="TIH180" s="135"/>
      <c r="TII180" s="135"/>
      <c r="TIJ180" s="307"/>
      <c r="TIK180" s="135"/>
      <c r="TIL180" s="135"/>
      <c r="TIM180" s="135"/>
      <c r="TIN180" s="304"/>
      <c r="TIO180" s="305"/>
      <c r="TIP180" s="306"/>
      <c r="TIQ180" s="135"/>
      <c r="TIR180" s="135"/>
      <c r="TIS180" s="307"/>
      <c r="TIT180" s="135"/>
      <c r="TIU180" s="135"/>
      <c r="TIV180" s="135"/>
      <c r="TIW180" s="304"/>
      <c r="TIX180" s="305"/>
      <c r="TIY180" s="306"/>
      <c r="TIZ180" s="135"/>
      <c r="TJA180" s="135"/>
      <c r="TJB180" s="307"/>
      <c r="TJC180" s="135"/>
      <c r="TJD180" s="135"/>
      <c r="TJE180" s="135"/>
      <c r="TJF180" s="304"/>
      <c r="TJG180" s="317"/>
      <c r="TJH180" s="315"/>
      <c r="TJI180" s="135"/>
      <c r="TJJ180" s="135"/>
      <c r="TJK180" s="307"/>
      <c r="TJL180" s="135"/>
      <c r="TJM180" s="135"/>
      <c r="TJN180" s="135"/>
      <c r="TJO180" s="304"/>
      <c r="TJP180" s="317"/>
      <c r="TJQ180" s="132"/>
      <c r="TJT180" s="130"/>
      <c r="TJX180" s="123"/>
      <c r="TJY180" s="126"/>
      <c r="TJZ180" s="132"/>
      <c r="TKC180" s="314"/>
      <c r="TKD180" s="135"/>
      <c r="TKE180" s="135"/>
      <c r="TKF180" s="135"/>
      <c r="TKG180" s="304"/>
      <c r="TKH180" s="305"/>
      <c r="TKI180" s="306"/>
      <c r="TKJ180" s="135"/>
      <c r="TKK180" s="135"/>
      <c r="TKL180" s="307"/>
      <c r="TKM180" s="135"/>
      <c r="TKN180" s="135"/>
      <c r="TKO180" s="135"/>
      <c r="TKP180" s="304"/>
      <c r="TKQ180" s="305"/>
      <c r="TKR180" s="306"/>
      <c r="TKS180" s="135"/>
      <c r="TKT180" s="135"/>
      <c r="TKU180" s="307"/>
      <c r="TKV180" s="135"/>
      <c r="TKW180" s="135"/>
      <c r="TKX180" s="135"/>
      <c r="TKY180" s="304"/>
      <c r="TKZ180" s="305"/>
      <c r="TLA180" s="306"/>
      <c r="TLB180" s="135"/>
      <c r="TLC180" s="135"/>
      <c r="TLD180" s="307"/>
      <c r="TLE180" s="135"/>
      <c r="TLF180" s="135"/>
      <c r="TLG180" s="135"/>
      <c r="TLH180" s="304"/>
      <c r="TLI180" s="305"/>
      <c r="TLJ180" s="306"/>
      <c r="TLK180" s="135"/>
      <c r="TLL180" s="135"/>
      <c r="TLM180" s="307"/>
      <c r="TLN180" s="135"/>
      <c r="TLO180" s="135"/>
      <c r="TLP180" s="135"/>
      <c r="TLQ180" s="304"/>
      <c r="TLR180" s="305"/>
      <c r="TLS180" s="306"/>
      <c r="TLT180" s="135"/>
      <c r="TLU180" s="135"/>
      <c r="TLV180" s="307"/>
      <c r="TLW180" s="135"/>
      <c r="TLX180" s="135"/>
      <c r="TLY180" s="135"/>
      <c r="TLZ180" s="304"/>
      <c r="TMA180" s="305"/>
      <c r="TMB180" s="306"/>
      <c r="TMC180" s="135"/>
      <c r="TMD180" s="135"/>
      <c r="TME180" s="307"/>
      <c r="TMF180" s="135"/>
      <c r="TMG180" s="135"/>
      <c r="TMH180" s="135"/>
      <c r="TMI180" s="304"/>
      <c r="TMJ180" s="305"/>
      <c r="TMK180" s="306"/>
      <c r="TML180" s="135"/>
      <c r="TMM180" s="135"/>
      <c r="TMN180" s="307"/>
      <c r="TMO180" s="135"/>
      <c r="TMP180" s="135"/>
      <c r="TMQ180" s="135"/>
      <c r="TMR180" s="304"/>
      <c r="TMS180" s="305"/>
      <c r="TMT180" s="306"/>
      <c r="TMU180" s="135"/>
      <c r="TMV180" s="135"/>
      <c r="TMW180" s="307"/>
      <c r="TMX180" s="135"/>
      <c r="TMY180" s="135"/>
      <c r="TMZ180" s="135"/>
      <c r="TNA180" s="304"/>
      <c r="TNB180" s="305"/>
      <c r="TNC180" s="306"/>
      <c r="TND180" s="135"/>
      <c r="TNE180" s="135"/>
      <c r="TNF180" s="307"/>
      <c r="TNG180" s="135"/>
      <c r="TNH180" s="135"/>
      <c r="TNI180" s="135"/>
      <c r="TNJ180" s="304"/>
      <c r="TNK180" s="305"/>
      <c r="TNL180" s="306"/>
      <c r="TNM180" s="135"/>
      <c r="TNN180" s="135"/>
      <c r="TNO180" s="307"/>
      <c r="TNP180" s="135"/>
      <c r="TNQ180" s="135"/>
      <c r="TNR180" s="135"/>
      <c r="TNS180" s="304"/>
      <c r="TNT180" s="305"/>
      <c r="TNU180" s="306"/>
      <c r="TNV180" s="135"/>
      <c r="TNW180" s="135"/>
      <c r="TNX180" s="307"/>
      <c r="TNY180" s="135"/>
      <c r="TNZ180" s="135"/>
      <c r="TOA180" s="135"/>
      <c r="TOB180" s="304"/>
      <c r="TOC180" s="305"/>
      <c r="TOD180" s="306"/>
      <c r="TOE180" s="135"/>
      <c r="TOF180" s="135"/>
      <c r="TOG180" s="307"/>
      <c r="TOH180" s="135"/>
      <c r="TOI180" s="135"/>
      <c r="TOJ180" s="135"/>
      <c r="TOK180" s="304"/>
      <c r="TOL180" s="305"/>
      <c r="TOM180" s="306"/>
      <c r="TON180" s="135"/>
      <c r="TOO180" s="135"/>
      <c r="TOP180" s="307"/>
      <c r="TOQ180" s="135"/>
      <c r="TOR180" s="135"/>
      <c r="TOS180" s="135"/>
      <c r="TOT180" s="304"/>
      <c r="TOU180" s="305"/>
      <c r="TOV180" s="306"/>
      <c r="TOW180" s="135"/>
      <c r="TOX180" s="135"/>
      <c r="TOY180" s="307"/>
      <c r="TOZ180" s="135"/>
      <c r="TPA180" s="135"/>
      <c r="TPB180" s="135"/>
      <c r="TPC180" s="304"/>
      <c r="TPD180" s="305"/>
      <c r="TPE180" s="306"/>
      <c r="TPF180" s="135"/>
      <c r="TPG180" s="135"/>
      <c r="TPH180" s="307"/>
      <c r="TPI180" s="135"/>
      <c r="TPJ180" s="135"/>
      <c r="TPK180" s="135"/>
      <c r="TPL180" s="304"/>
      <c r="TPM180" s="305"/>
      <c r="TPN180" s="306"/>
      <c r="TPO180" s="135"/>
      <c r="TPP180" s="135"/>
      <c r="TPQ180" s="307"/>
      <c r="TPR180" s="135"/>
      <c r="TPS180" s="135"/>
      <c r="TPT180" s="135"/>
      <c r="TPU180" s="304"/>
      <c r="TPV180" s="305"/>
      <c r="TPW180" s="306"/>
      <c r="TPX180" s="135"/>
      <c r="TPY180" s="135"/>
      <c r="TPZ180" s="307"/>
      <c r="TQA180" s="135"/>
      <c r="TQB180" s="135"/>
      <c r="TQC180" s="135"/>
      <c r="TQD180" s="304"/>
      <c r="TQE180" s="305"/>
      <c r="TQF180" s="306"/>
      <c r="TQG180" s="135"/>
      <c r="TQH180" s="135"/>
      <c r="TQI180" s="307"/>
      <c r="TQJ180" s="135"/>
      <c r="TQK180" s="135"/>
      <c r="TQL180" s="135"/>
      <c r="TQM180" s="304"/>
      <c r="TQN180" s="305"/>
      <c r="TQO180" s="306"/>
      <c r="TQP180" s="135"/>
      <c r="TQQ180" s="135"/>
      <c r="TQR180" s="307"/>
      <c r="TQS180" s="135"/>
      <c r="TQT180" s="135"/>
      <c r="TQU180" s="135"/>
      <c r="TQV180" s="304"/>
      <c r="TQW180" s="305"/>
      <c r="TQX180" s="306"/>
      <c r="TQY180" s="135"/>
      <c r="TQZ180" s="135"/>
      <c r="TRA180" s="307"/>
      <c r="TRB180" s="135"/>
      <c r="TRC180" s="135"/>
      <c r="TRD180" s="135"/>
      <c r="TRE180" s="304"/>
      <c r="TRF180" s="305"/>
      <c r="TRG180" s="306"/>
      <c r="TRH180" s="135"/>
      <c r="TRI180" s="135"/>
      <c r="TRJ180" s="307"/>
      <c r="TRK180" s="135"/>
      <c r="TRL180" s="135"/>
      <c r="TRM180" s="135"/>
      <c r="TRN180" s="304"/>
      <c r="TRO180" s="305"/>
      <c r="TRP180" s="306"/>
      <c r="TRQ180" s="135"/>
      <c r="TRR180" s="135"/>
      <c r="TRS180" s="307"/>
      <c r="TRT180" s="135"/>
      <c r="TRU180" s="135"/>
      <c r="TRV180" s="135"/>
      <c r="TRW180" s="304"/>
      <c r="TRX180" s="305"/>
      <c r="TRY180" s="306"/>
      <c r="TRZ180" s="135"/>
      <c r="TSA180" s="135"/>
      <c r="TSB180" s="307"/>
      <c r="TSC180" s="135"/>
      <c r="TSD180" s="135"/>
      <c r="TSE180" s="135"/>
      <c r="TSF180" s="304"/>
      <c r="TSG180" s="305"/>
      <c r="TSH180" s="306"/>
      <c r="TSI180" s="135"/>
      <c r="TSJ180" s="135"/>
      <c r="TSK180" s="307"/>
      <c r="TSL180" s="135"/>
      <c r="TSM180" s="135"/>
      <c r="TSN180" s="135"/>
      <c r="TSO180" s="304"/>
      <c r="TSP180" s="305"/>
      <c r="TSQ180" s="306"/>
      <c r="TSR180" s="135"/>
      <c r="TSS180" s="135"/>
      <c r="TST180" s="307"/>
      <c r="TSU180" s="135"/>
      <c r="TSV180" s="135"/>
      <c r="TSW180" s="135"/>
      <c r="TSX180" s="304"/>
      <c r="TSY180" s="305"/>
      <c r="TSZ180" s="306"/>
      <c r="TTA180" s="135"/>
      <c r="TTB180" s="135"/>
      <c r="TTC180" s="308"/>
      <c r="TTD180" s="309"/>
      <c r="TTE180" s="135"/>
      <c r="TTF180" s="135"/>
      <c r="TTG180" s="304"/>
      <c r="TTH180" s="305"/>
      <c r="TTI180" s="306"/>
      <c r="TTJ180" s="135"/>
      <c r="TTK180" s="135"/>
      <c r="TTL180" s="308"/>
      <c r="TTP180" s="123"/>
      <c r="TTQ180" s="126"/>
      <c r="TTR180" s="132"/>
      <c r="TTU180" s="130"/>
      <c r="TTY180" s="310"/>
      <c r="TTZ180" s="305"/>
      <c r="TUA180" s="306"/>
      <c r="TUB180" s="135"/>
      <c r="TUC180" s="135"/>
      <c r="TUD180" s="307"/>
      <c r="TUE180" s="135"/>
      <c r="TUF180" s="135"/>
      <c r="TUG180" s="135"/>
      <c r="TUH180" s="304"/>
      <c r="TUI180" s="305"/>
      <c r="TUJ180" s="306"/>
      <c r="TUK180" s="135"/>
      <c r="TUL180" s="135"/>
      <c r="TUM180" s="307"/>
      <c r="TUN180" s="135"/>
      <c r="TUO180" s="135"/>
      <c r="TUP180" s="135"/>
      <c r="TUQ180" s="304"/>
      <c r="TUR180" s="305"/>
      <c r="TUS180" s="306"/>
      <c r="TUT180" s="135"/>
      <c r="TUU180" s="135"/>
      <c r="TUV180" s="307"/>
      <c r="TUW180" s="135"/>
      <c r="TUX180" s="135"/>
      <c r="TUY180" s="135"/>
      <c r="TUZ180" s="304"/>
      <c r="TVA180" s="305"/>
      <c r="TVB180" s="306"/>
      <c r="TVC180" s="135"/>
      <c r="TVD180" s="135"/>
      <c r="TVE180" s="307"/>
      <c r="TVF180" s="135"/>
      <c r="TVG180" s="135"/>
      <c r="TVH180" s="135"/>
      <c r="TVI180" s="304"/>
      <c r="TVJ180" s="305"/>
      <c r="TVK180" s="306"/>
      <c r="TVL180" s="135"/>
      <c r="TVM180" s="135"/>
      <c r="TVN180" s="307"/>
      <c r="TVO180" s="135"/>
      <c r="TVP180" s="135"/>
      <c r="TVQ180" s="135"/>
      <c r="TVR180" s="304"/>
      <c r="TVS180" s="305"/>
      <c r="TVT180" s="306"/>
      <c r="TVU180" s="135"/>
      <c r="TVV180" s="135"/>
      <c r="TVW180" s="307"/>
      <c r="TVX180" s="135"/>
      <c r="TVY180" s="135"/>
      <c r="TVZ180" s="135"/>
      <c r="TWA180" s="304"/>
      <c r="TWB180" s="305"/>
      <c r="TWC180" s="306"/>
      <c r="TWD180" s="135"/>
      <c r="TWE180" s="135"/>
      <c r="TWF180" s="307"/>
      <c r="TWG180" s="135"/>
      <c r="TWH180" s="135"/>
      <c r="TWI180" s="135"/>
      <c r="TWJ180" s="304"/>
      <c r="TWK180" s="305"/>
      <c r="TWL180" s="306"/>
      <c r="TWM180" s="135"/>
      <c r="TWN180" s="135"/>
      <c r="TWO180" s="307"/>
      <c r="TWP180" s="135"/>
      <c r="TWQ180" s="135"/>
      <c r="TWR180" s="135"/>
      <c r="TWS180" s="304"/>
      <c r="TWT180" s="305"/>
      <c r="TWU180" s="306"/>
      <c r="TWV180" s="135"/>
      <c r="TWW180" s="135"/>
      <c r="TWX180" s="307"/>
      <c r="TWY180" s="135"/>
      <c r="TWZ180" s="135"/>
      <c r="TXA180" s="135"/>
      <c r="TXB180" s="304"/>
      <c r="TXC180" s="305"/>
      <c r="TXD180" s="306"/>
      <c r="TXE180" s="135"/>
      <c r="TXF180" s="135"/>
      <c r="TXG180" s="307"/>
      <c r="TXH180" s="135"/>
      <c r="TXI180" s="135"/>
      <c r="TXJ180" s="135"/>
      <c r="TXK180" s="304"/>
      <c r="TXL180" s="305"/>
      <c r="TXM180" s="306"/>
      <c r="TXN180" s="135"/>
      <c r="TXO180" s="135"/>
      <c r="TXP180" s="307"/>
      <c r="TXQ180" s="135"/>
      <c r="TXR180" s="135"/>
      <c r="TXS180" s="135"/>
      <c r="TXT180" s="304"/>
      <c r="TXU180" s="305"/>
      <c r="TXV180" s="306"/>
      <c r="TXW180" s="135"/>
      <c r="TXX180" s="135"/>
      <c r="TXY180" s="307"/>
      <c r="TXZ180" s="135"/>
      <c r="TYA180" s="135"/>
      <c r="TYB180" s="135"/>
      <c r="TYC180" s="304"/>
      <c r="TYD180" s="305"/>
      <c r="TYE180" s="306"/>
      <c r="TYF180" s="135"/>
      <c r="TYG180" s="135"/>
      <c r="TYH180" s="307"/>
      <c r="TYI180" s="135"/>
      <c r="TYJ180" s="135"/>
      <c r="TYK180" s="135"/>
      <c r="TYL180" s="304"/>
      <c r="TYM180" s="305"/>
      <c r="TYN180" s="306"/>
      <c r="TYO180" s="135"/>
      <c r="TYP180" s="135"/>
      <c r="TYQ180" s="307"/>
      <c r="TYR180" s="135"/>
      <c r="TYS180" s="135"/>
      <c r="TYT180" s="135"/>
      <c r="TYU180" s="304"/>
      <c r="TYV180" s="305"/>
      <c r="TYW180" s="306"/>
      <c r="TYX180" s="135"/>
      <c r="TYY180" s="135"/>
      <c r="TYZ180" s="307"/>
      <c r="TZA180" s="135"/>
      <c r="TZB180" s="135"/>
      <c r="TZC180" s="135"/>
      <c r="TZD180" s="304"/>
      <c r="TZE180" s="305"/>
      <c r="TZF180" s="306"/>
      <c r="TZG180" s="135"/>
      <c r="TZH180" s="135"/>
      <c r="TZI180" s="307"/>
      <c r="TZJ180" s="135"/>
      <c r="TZK180" s="135"/>
      <c r="TZL180" s="135"/>
      <c r="TZM180" s="304"/>
      <c r="TZN180" s="305"/>
      <c r="TZO180" s="306"/>
      <c r="TZP180" s="135"/>
      <c r="TZQ180" s="135"/>
      <c r="TZR180" s="307"/>
      <c r="TZS180" s="135"/>
      <c r="TZT180" s="135"/>
      <c r="TZU180" s="135"/>
      <c r="TZV180" s="304"/>
      <c r="TZW180" s="305"/>
      <c r="TZX180" s="306"/>
      <c r="TZY180" s="135"/>
      <c r="TZZ180" s="135"/>
      <c r="UAA180" s="307"/>
      <c r="UAB180" s="135"/>
      <c r="UAC180" s="135"/>
      <c r="UAD180" s="135"/>
      <c r="UAE180" s="304"/>
      <c r="UAF180" s="305"/>
      <c r="UAG180" s="306"/>
      <c r="UAH180" s="135"/>
      <c r="UAI180" s="135"/>
      <c r="UAJ180" s="307"/>
      <c r="UAK180" s="135"/>
      <c r="UAL180" s="135"/>
      <c r="UAM180" s="135"/>
      <c r="UAN180" s="304"/>
      <c r="UAO180" s="305"/>
      <c r="UAP180" s="306"/>
      <c r="UAQ180" s="135"/>
      <c r="UAR180" s="135"/>
      <c r="UAS180" s="307"/>
      <c r="UAT180" s="135"/>
      <c r="UAU180" s="135"/>
      <c r="UAV180" s="135"/>
      <c r="UAW180" s="304"/>
      <c r="UAX180" s="305"/>
      <c r="UAY180" s="306"/>
      <c r="UAZ180" s="135"/>
      <c r="UBA180" s="135"/>
      <c r="UBB180" s="307"/>
      <c r="UBC180" s="135"/>
      <c r="UBD180" s="135"/>
      <c r="UBE180" s="135"/>
      <c r="UBF180" s="304"/>
      <c r="UBG180" s="305"/>
      <c r="UBH180" s="306"/>
      <c r="UBI180" s="135"/>
      <c r="UBJ180" s="135"/>
      <c r="UBK180" s="307"/>
      <c r="UBL180" s="135"/>
      <c r="UBM180" s="135"/>
      <c r="UBN180" s="135"/>
      <c r="UBO180" s="304"/>
      <c r="UBP180" s="305"/>
      <c r="UBQ180" s="306"/>
      <c r="UBR180" s="135"/>
      <c r="UBS180" s="135"/>
      <c r="UBT180" s="307"/>
      <c r="UBU180" s="135"/>
      <c r="UBV180" s="135"/>
      <c r="UBW180" s="135"/>
      <c r="UBX180" s="304"/>
      <c r="UBY180" s="305"/>
      <c r="UBZ180" s="306"/>
      <c r="UCA180" s="135"/>
      <c r="UCB180" s="135"/>
      <c r="UCC180" s="307"/>
      <c r="UCD180" s="135"/>
      <c r="UCE180" s="135"/>
      <c r="UCF180" s="135"/>
      <c r="UCG180" s="304"/>
      <c r="UCH180" s="305"/>
      <c r="UCI180" s="306"/>
      <c r="UCJ180" s="135"/>
      <c r="UCK180" s="135"/>
      <c r="UCL180" s="307"/>
      <c r="UCM180" s="135"/>
      <c r="UCN180" s="135"/>
      <c r="UCO180" s="135"/>
      <c r="UCP180" s="304"/>
      <c r="UCQ180" s="305"/>
      <c r="UCR180" s="306"/>
      <c r="UCS180" s="135"/>
      <c r="UCT180" s="135"/>
      <c r="UCU180" s="307"/>
      <c r="UCV180" s="135"/>
      <c r="UCW180" s="135"/>
      <c r="UCX180" s="135"/>
      <c r="UCY180" s="311"/>
      <c r="UCZ180" s="312"/>
      <c r="UDA180" s="306"/>
      <c r="UDB180" s="135"/>
      <c r="UDC180" s="135"/>
      <c r="UDD180" s="307"/>
      <c r="UDE180" s="135"/>
      <c r="UDF180" s="135"/>
      <c r="UDG180" s="135"/>
      <c r="UDH180" s="311"/>
      <c r="UDI180" s="126"/>
      <c r="UDJ180" s="132"/>
      <c r="UDM180" s="130"/>
      <c r="UDQ180" s="123"/>
      <c r="UDR180" s="126"/>
      <c r="UDS180" s="132"/>
      <c r="UDU180" s="309"/>
      <c r="UDV180" s="307"/>
      <c r="UDW180" s="135"/>
      <c r="UDX180" s="135"/>
      <c r="UDY180" s="135"/>
      <c r="UDZ180" s="304"/>
      <c r="UEA180" s="305"/>
      <c r="UEB180" s="306"/>
      <c r="UEC180" s="135"/>
      <c r="UED180" s="135"/>
      <c r="UEE180" s="307"/>
      <c r="UEF180" s="135"/>
      <c r="UEG180" s="135"/>
      <c r="UEH180" s="135"/>
      <c r="UEI180" s="304"/>
      <c r="UEJ180" s="305"/>
      <c r="UEK180" s="306"/>
      <c r="UEL180" s="135"/>
      <c r="UEM180" s="135"/>
      <c r="UEN180" s="307"/>
      <c r="UEO180" s="135"/>
      <c r="UEP180" s="135"/>
      <c r="UEQ180" s="135"/>
      <c r="UER180" s="304"/>
      <c r="UES180" s="305"/>
      <c r="UET180" s="306"/>
      <c r="UEU180" s="135"/>
      <c r="UEV180" s="135"/>
      <c r="UEW180" s="307"/>
      <c r="UEX180" s="135"/>
      <c r="UEY180" s="135"/>
      <c r="UEZ180" s="135"/>
      <c r="UFA180" s="304"/>
      <c r="UFB180" s="305"/>
      <c r="UFC180" s="306"/>
      <c r="UFD180" s="135"/>
      <c r="UFE180" s="135"/>
      <c r="UFF180" s="307"/>
      <c r="UFG180" s="135"/>
      <c r="UFH180" s="135"/>
      <c r="UFI180" s="135"/>
      <c r="UFJ180" s="304"/>
      <c r="UFK180" s="305"/>
      <c r="UFL180" s="306"/>
      <c r="UFM180" s="135"/>
      <c r="UFN180" s="135"/>
      <c r="UFO180" s="307"/>
      <c r="UFP180" s="135"/>
      <c r="UFQ180" s="135"/>
      <c r="UFR180" s="135"/>
      <c r="UFS180" s="304"/>
      <c r="UFT180" s="305"/>
      <c r="UFU180" s="306"/>
      <c r="UFV180" s="135"/>
      <c r="UFW180" s="135"/>
      <c r="UFX180" s="307"/>
      <c r="UFY180" s="135"/>
      <c r="UFZ180" s="135"/>
      <c r="UGA180" s="135"/>
      <c r="UGB180" s="304"/>
      <c r="UGC180" s="305"/>
      <c r="UGD180" s="306"/>
      <c r="UGE180" s="135"/>
      <c r="UGF180" s="135"/>
      <c r="UGG180" s="307"/>
      <c r="UGH180" s="135"/>
      <c r="UGI180" s="135"/>
      <c r="UGJ180" s="135"/>
      <c r="UGK180" s="304"/>
      <c r="UGL180" s="305"/>
      <c r="UGM180" s="306"/>
      <c r="UGN180" s="135"/>
      <c r="UGO180" s="135"/>
      <c r="UGP180" s="307"/>
      <c r="UGQ180" s="135"/>
      <c r="UGR180" s="135"/>
      <c r="UGS180" s="135"/>
      <c r="UGT180" s="304"/>
      <c r="UGU180" s="305"/>
      <c r="UGV180" s="306"/>
      <c r="UGW180" s="135"/>
      <c r="UGX180" s="135"/>
      <c r="UGY180" s="307"/>
      <c r="UGZ180" s="135"/>
      <c r="UHA180" s="135"/>
      <c r="UHB180" s="135"/>
      <c r="UHC180" s="304"/>
      <c r="UHD180" s="305"/>
      <c r="UHE180" s="306"/>
      <c r="UHF180" s="135"/>
      <c r="UHG180" s="135"/>
      <c r="UHH180" s="307"/>
      <c r="UHI180" s="135"/>
      <c r="UHJ180" s="135"/>
      <c r="UHK180" s="135"/>
      <c r="UHL180" s="304"/>
      <c r="UHM180" s="305"/>
      <c r="UHN180" s="306"/>
      <c r="UHO180" s="135"/>
      <c r="UHP180" s="135"/>
      <c r="UHQ180" s="307"/>
      <c r="UHR180" s="135"/>
      <c r="UHS180" s="135"/>
      <c r="UHT180" s="135"/>
      <c r="UHU180" s="304"/>
      <c r="UHV180" s="305"/>
      <c r="UHW180" s="306"/>
      <c r="UHX180" s="135"/>
      <c r="UHY180" s="135"/>
      <c r="UHZ180" s="307"/>
      <c r="UIA180" s="135"/>
      <c r="UIB180" s="135"/>
      <c r="UIC180" s="135"/>
      <c r="UID180" s="304"/>
      <c r="UIE180" s="305"/>
      <c r="UIF180" s="306"/>
      <c r="UIG180" s="135"/>
      <c r="UIH180" s="135"/>
      <c r="UII180" s="307"/>
      <c r="UIJ180" s="135"/>
      <c r="UIK180" s="135"/>
      <c r="UIL180" s="135"/>
      <c r="UIM180" s="304"/>
      <c r="UIN180" s="305"/>
      <c r="UIO180" s="306"/>
      <c r="UIP180" s="135"/>
      <c r="UIQ180" s="135"/>
      <c r="UIR180" s="307"/>
      <c r="UIS180" s="135"/>
      <c r="UIT180" s="135"/>
      <c r="UIU180" s="135"/>
      <c r="UIV180" s="304"/>
      <c r="UIW180" s="305"/>
      <c r="UIX180" s="306"/>
      <c r="UIY180" s="135"/>
      <c r="UIZ180" s="135"/>
      <c r="UJA180" s="307"/>
      <c r="UJB180" s="135"/>
      <c r="UJC180" s="135"/>
      <c r="UJD180" s="135"/>
      <c r="UJE180" s="304"/>
      <c r="UJF180" s="305"/>
      <c r="UJG180" s="306"/>
      <c r="UJH180" s="135"/>
      <c r="UJI180" s="135"/>
      <c r="UJJ180" s="307"/>
      <c r="UJK180" s="135"/>
      <c r="UJL180" s="135"/>
      <c r="UJM180" s="135"/>
      <c r="UJN180" s="304"/>
      <c r="UJO180" s="305"/>
      <c r="UJP180" s="306"/>
      <c r="UJQ180" s="135"/>
      <c r="UJR180" s="135"/>
      <c r="UJS180" s="307"/>
      <c r="UJT180" s="135"/>
      <c r="UJU180" s="135"/>
      <c r="UJV180" s="135"/>
      <c r="UJW180" s="304"/>
      <c r="UJX180" s="305"/>
      <c r="UJY180" s="306"/>
      <c r="UJZ180" s="135"/>
      <c r="UKA180" s="135"/>
      <c r="UKB180" s="307"/>
      <c r="UKC180" s="135"/>
      <c r="UKD180" s="135"/>
      <c r="UKE180" s="135"/>
      <c r="UKF180" s="304"/>
      <c r="UKG180" s="305"/>
      <c r="UKH180" s="306"/>
      <c r="UKI180" s="135"/>
      <c r="UKJ180" s="135"/>
      <c r="UKK180" s="307"/>
      <c r="UKL180" s="135"/>
      <c r="UKM180" s="135"/>
      <c r="UKN180" s="135"/>
      <c r="UKO180" s="304"/>
      <c r="UKP180" s="305"/>
      <c r="UKQ180" s="306"/>
      <c r="UKR180" s="135"/>
      <c r="UKS180" s="135"/>
      <c r="UKT180" s="307"/>
      <c r="UKU180" s="135"/>
      <c r="UKV180" s="135"/>
      <c r="UKW180" s="135"/>
      <c r="UKX180" s="304"/>
      <c r="UKY180" s="305"/>
      <c r="UKZ180" s="306"/>
      <c r="ULA180" s="135"/>
      <c r="ULB180" s="135"/>
      <c r="ULC180" s="307"/>
      <c r="ULD180" s="135"/>
      <c r="ULE180" s="135"/>
      <c r="ULF180" s="135"/>
      <c r="ULG180" s="304"/>
      <c r="ULH180" s="305"/>
      <c r="ULI180" s="306"/>
      <c r="ULJ180" s="135"/>
      <c r="ULK180" s="135"/>
      <c r="ULL180" s="307"/>
      <c r="ULM180" s="135"/>
      <c r="ULN180" s="135"/>
      <c r="ULO180" s="135"/>
      <c r="ULP180" s="304"/>
      <c r="ULQ180" s="305"/>
      <c r="ULR180" s="306"/>
      <c r="ULS180" s="135"/>
      <c r="ULT180" s="135"/>
      <c r="ULU180" s="307"/>
      <c r="ULV180" s="135"/>
      <c r="ULW180" s="135"/>
      <c r="ULX180" s="135"/>
      <c r="ULY180" s="304"/>
      <c r="ULZ180" s="305"/>
      <c r="UMA180" s="306"/>
      <c r="UMB180" s="135"/>
      <c r="UMC180" s="135"/>
      <c r="UMD180" s="307"/>
      <c r="UME180" s="135"/>
      <c r="UMF180" s="135"/>
      <c r="UMG180" s="135"/>
      <c r="UMH180" s="304"/>
      <c r="UMI180" s="305"/>
      <c r="UMJ180" s="306"/>
      <c r="UMK180" s="135"/>
      <c r="UML180" s="135"/>
      <c r="UMM180" s="307"/>
      <c r="UMN180" s="135"/>
      <c r="UMO180" s="135"/>
      <c r="UMP180" s="135"/>
      <c r="UMQ180" s="304"/>
      <c r="UMR180" s="305"/>
      <c r="UMS180" s="306"/>
      <c r="UMT180" s="135"/>
      <c r="UMU180" s="313"/>
      <c r="UMV180" s="314"/>
      <c r="UMW180" s="135"/>
      <c r="UMX180" s="135"/>
      <c r="UMY180" s="135"/>
      <c r="UMZ180" s="304"/>
      <c r="UNA180" s="305"/>
      <c r="UNB180" s="306"/>
      <c r="UNC180" s="135"/>
      <c r="UND180" s="313"/>
      <c r="UNE180" s="130"/>
      <c r="UNI180" s="123"/>
      <c r="UNJ180" s="126"/>
      <c r="UNK180" s="132"/>
      <c r="UNN180" s="130"/>
      <c r="UNQ180" s="309"/>
      <c r="UNR180" s="304"/>
      <c r="UNS180" s="305"/>
      <c r="UNT180" s="306"/>
      <c r="UNU180" s="135"/>
      <c r="UNV180" s="135"/>
      <c r="UNW180" s="307"/>
      <c r="UNX180" s="135"/>
      <c r="UNY180" s="135"/>
      <c r="UNZ180" s="135"/>
      <c r="UOA180" s="304"/>
      <c r="UOB180" s="305"/>
      <c r="UOC180" s="306"/>
      <c r="UOD180" s="135"/>
      <c r="UOE180" s="135"/>
      <c r="UOF180" s="307"/>
      <c r="UOG180" s="135"/>
      <c r="UOH180" s="135"/>
      <c r="UOI180" s="135"/>
      <c r="UOJ180" s="304"/>
      <c r="UOK180" s="305"/>
      <c r="UOL180" s="306"/>
      <c r="UOM180" s="135"/>
      <c r="UON180" s="135"/>
      <c r="UOO180" s="307"/>
      <c r="UOP180" s="135"/>
      <c r="UOQ180" s="135"/>
      <c r="UOR180" s="135"/>
      <c r="UOS180" s="304"/>
      <c r="UOT180" s="305"/>
      <c r="UOU180" s="306"/>
      <c r="UOV180" s="135"/>
      <c r="UOW180" s="135"/>
      <c r="UOX180" s="307"/>
      <c r="UOY180" s="135"/>
      <c r="UOZ180" s="135"/>
      <c r="UPA180" s="135"/>
      <c r="UPB180" s="304"/>
      <c r="UPC180" s="305"/>
      <c r="UPD180" s="306"/>
      <c r="UPE180" s="135"/>
      <c r="UPF180" s="135"/>
      <c r="UPG180" s="307"/>
      <c r="UPH180" s="135"/>
      <c r="UPI180" s="135"/>
      <c r="UPJ180" s="135"/>
      <c r="UPK180" s="304"/>
      <c r="UPL180" s="305"/>
      <c r="UPM180" s="306"/>
      <c r="UPN180" s="135"/>
      <c r="UPO180" s="135"/>
      <c r="UPP180" s="307"/>
      <c r="UPQ180" s="135"/>
      <c r="UPR180" s="135"/>
      <c r="UPS180" s="135"/>
      <c r="UPT180" s="304"/>
      <c r="UPU180" s="305"/>
      <c r="UPV180" s="306"/>
      <c r="UPW180" s="135"/>
      <c r="UPX180" s="135"/>
      <c r="UPY180" s="307"/>
      <c r="UPZ180" s="135"/>
      <c r="UQA180" s="135"/>
      <c r="UQB180" s="135"/>
      <c r="UQC180" s="304"/>
      <c r="UQD180" s="305"/>
      <c r="UQE180" s="306"/>
      <c r="UQF180" s="135"/>
      <c r="UQG180" s="135"/>
      <c r="UQH180" s="307"/>
      <c r="UQI180" s="135"/>
      <c r="UQJ180" s="135"/>
      <c r="UQK180" s="135"/>
      <c r="UQL180" s="304"/>
      <c r="UQM180" s="305"/>
      <c r="UQN180" s="306"/>
      <c r="UQO180" s="135"/>
      <c r="UQP180" s="135"/>
      <c r="UQQ180" s="307"/>
      <c r="UQR180" s="135"/>
      <c r="UQS180" s="135"/>
      <c r="UQT180" s="135"/>
      <c r="UQU180" s="304"/>
      <c r="UQV180" s="305"/>
      <c r="UQW180" s="306"/>
      <c r="UQX180" s="135"/>
      <c r="UQY180" s="135"/>
      <c r="UQZ180" s="307"/>
      <c r="URA180" s="135"/>
      <c r="URB180" s="135"/>
      <c r="URC180" s="135"/>
      <c r="URD180" s="304"/>
      <c r="URE180" s="305"/>
      <c r="URF180" s="306"/>
      <c r="URG180" s="135"/>
      <c r="URH180" s="135"/>
      <c r="URI180" s="307"/>
      <c r="URJ180" s="135"/>
      <c r="URK180" s="135"/>
      <c r="URL180" s="135"/>
      <c r="URM180" s="304"/>
      <c r="URN180" s="305"/>
      <c r="URO180" s="306"/>
      <c r="URP180" s="135"/>
      <c r="URQ180" s="135"/>
      <c r="URR180" s="307"/>
      <c r="URS180" s="135"/>
      <c r="URT180" s="135"/>
      <c r="URU180" s="135"/>
      <c r="URV180" s="304"/>
      <c r="URW180" s="305"/>
      <c r="URX180" s="306"/>
      <c r="URY180" s="135"/>
      <c r="URZ180" s="135"/>
      <c r="USA180" s="307"/>
      <c r="USB180" s="135"/>
      <c r="USC180" s="135"/>
      <c r="USD180" s="135"/>
      <c r="USE180" s="304"/>
      <c r="USF180" s="305"/>
      <c r="USG180" s="306"/>
      <c r="USH180" s="135"/>
      <c r="USI180" s="135"/>
      <c r="USJ180" s="307"/>
      <c r="USK180" s="135"/>
      <c r="USL180" s="135"/>
      <c r="USM180" s="135"/>
      <c r="USN180" s="304"/>
      <c r="USO180" s="305"/>
      <c r="USP180" s="306"/>
      <c r="USQ180" s="135"/>
      <c r="USR180" s="135"/>
      <c r="USS180" s="307"/>
      <c r="UST180" s="135"/>
      <c r="USU180" s="135"/>
      <c r="USV180" s="135"/>
      <c r="USW180" s="304"/>
      <c r="USX180" s="305"/>
      <c r="USY180" s="306"/>
      <c r="USZ180" s="135"/>
      <c r="UTA180" s="135"/>
      <c r="UTB180" s="307"/>
      <c r="UTC180" s="135"/>
      <c r="UTD180" s="135"/>
      <c r="UTE180" s="135"/>
      <c r="UTF180" s="304"/>
      <c r="UTG180" s="305"/>
      <c r="UTH180" s="306"/>
      <c r="UTI180" s="135"/>
      <c r="UTJ180" s="135"/>
      <c r="UTK180" s="307"/>
      <c r="UTL180" s="135"/>
      <c r="UTM180" s="135"/>
      <c r="UTN180" s="135"/>
      <c r="UTO180" s="304"/>
      <c r="UTP180" s="305"/>
      <c r="UTQ180" s="306"/>
      <c r="UTR180" s="135"/>
      <c r="UTS180" s="135"/>
      <c r="UTT180" s="307"/>
      <c r="UTU180" s="135"/>
      <c r="UTV180" s="135"/>
      <c r="UTW180" s="135"/>
      <c r="UTX180" s="304"/>
      <c r="UTY180" s="305"/>
      <c r="UTZ180" s="306"/>
      <c r="UUA180" s="135"/>
      <c r="UUB180" s="135"/>
      <c r="UUC180" s="307"/>
      <c r="UUD180" s="135"/>
      <c r="UUE180" s="135"/>
      <c r="UUF180" s="135"/>
      <c r="UUG180" s="304"/>
      <c r="UUH180" s="305"/>
      <c r="UUI180" s="306"/>
      <c r="UUJ180" s="135"/>
      <c r="UUK180" s="135"/>
      <c r="UUL180" s="307"/>
      <c r="UUM180" s="135"/>
      <c r="UUN180" s="135"/>
      <c r="UUO180" s="135"/>
      <c r="UUP180" s="304"/>
      <c r="UUQ180" s="305"/>
      <c r="UUR180" s="306"/>
      <c r="UUS180" s="135"/>
      <c r="UUT180" s="135"/>
      <c r="UUU180" s="307"/>
      <c r="UUV180" s="135"/>
      <c r="UUW180" s="135"/>
      <c r="UUX180" s="135"/>
      <c r="UUY180" s="304"/>
      <c r="UUZ180" s="305"/>
      <c r="UVA180" s="306"/>
      <c r="UVB180" s="135"/>
      <c r="UVC180" s="135"/>
      <c r="UVD180" s="307"/>
      <c r="UVE180" s="135"/>
      <c r="UVF180" s="135"/>
      <c r="UVG180" s="135"/>
      <c r="UVH180" s="304"/>
      <c r="UVI180" s="305"/>
      <c r="UVJ180" s="306"/>
      <c r="UVK180" s="135"/>
      <c r="UVL180" s="135"/>
      <c r="UVM180" s="307"/>
      <c r="UVN180" s="135"/>
      <c r="UVO180" s="135"/>
      <c r="UVP180" s="135"/>
      <c r="UVQ180" s="304"/>
      <c r="UVR180" s="305"/>
      <c r="UVS180" s="306"/>
      <c r="UVT180" s="135"/>
      <c r="UVU180" s="135"/>
      <c r="UVV180" s="307"/>
      <c r="UVW180" s="135"/>
      <c r="UVX180" s="135"/>
      <c r="UVY180" s="135"/>
      <c r="UVZ180" s="304"/>
      <c r="UWA180" s="305"/>
      <c r="UWB180" s="306"/>
      <c r="UWC180" s="135"/>
      <c r="UWD180" s="135"/>
      <c r="UWE180" s="307"/>
      <c r="UWF180" s="135"/>
      <c r="UWG180" s="135"/>
      <c r="UWH180" s="135"/>
      <c r="UWI180" s="304"/>
      <c r="UWJ180" s="305"/>
      <c r="UWK180" s="306"/>
      <c r="UWL180" s="135"/>
      <c r="UWM180" s="135"/>
      <c r="UWN180" s="307"/>
      <c r="UWO180" s="135"/>
      <c r="UWP180" s="135"/>
      <c r="UWQ180" s="313"/>
      <c r="UWR180" s="310"/>
      <c r="UWS180" s="305"/>
      <c r="UWT180" s="306"/>
      <c r="UWU180" s="135"/>
      <c r="UWV180" s="135"/>
      <c r="UWW180" s="307"/>
      <c r="UWX180" s="135"/>
      <c r="UWY180" s="135"/>
      <c r="UWZ180" s="313"/>
      <c r="UXA180" s="123"/>
      <c r="UXB180" s="126"/>
      <c r="UXC180" s="132"/>
      <c r="UXF180" s="130"/>
      <c r="UXJ180" s="123"/>
      <c r="UXK180" s="126"/>
      <c r="UXL180" s="132"/>
      <c r="UXM180" s="309"/>
      <c r="UXN180" s="135"/>
      <c r="UXO180" s="307"/>
      <c r="UXP180" s="135"/>
      <c r="UXQ180" s="135"/>
      <c r="UXR180" s="135"/>
      <c r="UXS180" s="304"/>
      <c r="UXT180" s="305"/>
      <c r="UXU180" s="306"/>
      <c r="UXV180" s="135"/>
      <c r="UXW180" s="135"/>
      <c r="UXX180" s="307"/>
      <c r="UXY180" s="135"/>
      <c r="UXZ180" s="135"/>
      <c r="UYA180" s="135"/>
      <c r="UYB180" s="304"/>
      <c r="UYC180" s="305"/>
      <c r="UYD180" s="306"/>
      <c r="UYE180" s="135"/>
      <c r="UYF180" s="135"/>
      <c r="UYG180" s="307"/>
      <c r="UYH180" s="135"/>
      <c r="UYI180" s="135"/>
      <c r="UYJ180" s="135"/>
      <c r="UYK180" s="304"/>
      <c r="UYL180" s="305"/>
      <c r="UYM180" s="306"/>
      <c r="UYN180" s="135"/>
      <c r="UYO180" s="135"/>
      <c r="UYP180" s="307"/>
      <c r="UYQ180" s="135"/>
      <c r="UYR180" s="135"/>
      <c r="UYS180" s="135"/>
      <c r="UYT180" s="304"/>
      <c r="UYU180" s="305"/>
      <c r="UYV180" s="306"/>
      <c r="UYW180" s="135"/>
      <c r="UYX180" s="135"/>
      <c r="UYY180" s="307"/>
      <c r="UYZ180" s="135"/>
      <c r="UZA180" s="135"/>
      <c r="UZB180" s="135"/>
      <c r="UZC180" s="304"/>
      <c r="UZD180" s="305"/>
      <c r="UZE180" s="306"/>
      <c r="UZF180" s="135"/>
      <c r="UZG180" s="135"/>
      <c r="UZH180" s="307"/>
      <c r="UZI180" s="135"/>
      <c r="UZJ180" s="135"/>
      <c r="UZK180" s="135"/>
      <c r="UZL180" s="304"/>
      <c r="UZM180" s="305"/>
      <c r="UZN180" s="306"/>
      <c r="UZO180" s="135"/>
      <c r="UZP180" s="135"/>
      <c r="UZQ180" s="307"/>
      <c r="UZR180" s="135"/>
      <c r="UZS180" s="135"/>
      <c r="UZT180" s="135"/>
      <c r="UZU180" s="304"/>
      <c r="UZV180" s="305"/>
      <c r="UZW180" s="306"/>
      <c r="UZX180" s="135"/>
      <c r="UZY180" s="135"/>
      <c r="UZZ180" s="307"/>
      <c r="VAA180" s="135"/>
      <c r="VAB180" s="135"/>
      <c r="VAC180" s="135"/>
      <c r="VAD180" s="304"/>
      <c r="VAE180" s="305"/>
      <c r="VAF180" s="306"/>
      <c r="VAG180" s="135"/>
      <c r="VAH180" s="135"/>
      <c r="VAI180" s="307"/>
      <c r="VAJ180" s="135"/>
      <c r="VAK180" s="135"/>
      <c r="VAL180" s="135"/>
      <c r="VAM180" s="304"/>
      <c r="VAN180" s="305"/>
      <c r="VAO180" s="306"/>
      <c r="VAP180" s="135"/>
      <c r="VAQ180" s="135"/>
      <c r="VAR180" s="307"/>
      <c r="VAS180" s="135"/>
      <c r="VAT180" s="135"/>
      <c r="VAU180" s="135"/>
      <c r="VAV180" s="304"/>
      <c r="VAW180" s="305"/>
      <c r="VAX180" s="306"/>
      <c r="VAY180" s="135"/>
      <c r="VAZ180" s="135"/>
      <c r="VBA180" s="307"/>
      <c r="VBB180" s="135"/>
      <c r="VBC180" s="135"/>
      <c r="VBD180" s="135"/>
      <c r="VBE180" s="304"/>
      <c r="VBF180" s="305"/>
      <c r="VBG180" s="306"/>
      <c r="VBH180" s="135"/>
      <c r="VBI180" s="135"/>
      <c r="VBJ180" s="307"/>
      <c r="VBK180" s="135"/>
      <c r="VBL180" s="135"/>
      <c r="VBM180" s="135"/>
      <c r="VBN180" s="304"/>
      <c r="VBO180" s="305"/>
      <c r="VBP180" s="306"/>
      <c r="VBQ180" s="135"/>
      <c r="VBR180" s="135"/>
      <c r="VBS180" s="307"/>
      <c r="VBT180" s="135"/>
      <c r="VBU180" s="135"/>
      <c r="VBV180" s="135"/>
      <c r="VBW180" s="304"/>
      <c r="VBX180" s="305"/>
      <c r="VBY180" s="306"/>
      <c r="VBZ180" s="135"/>
      <c r="VCA180" s="135"/>
      <c r="VCB180" s="307"/>
      <c r="VCC180" s="135"/>
      <c r="VCD180" s="135"/>
      <c r="VCE180" s="135"/>
      <c r="VCF180" s="304"/>
      <c r="VCG180" s="305"/>
      <c r="VCH180" s="306"/>
      <c r="VCI180" s="135"/>
      <c r="VCJ180" s="135"/>
      <c r="VCK180" s="307"/>
      <c r="VCL180" s="135"/>
      <c r="VCM180" s="135"/>
      <c r="VCN180" s="135"/>
      <c r="VCO180" s="304"/>
      <c r="VCP180" s="305"/>
      <c r="VCQ180" s="306"/>
      <c r="VCR180" s="135"/>
      <c r="VCS180" s="135"/>
      <c r="VCT180" s="307"/>
      <c r="VCU180" s="135"/>
      <c r="VCV180" s="135"/>
      <c r="VCW180" s="135"/>
      <c r="VCX180" s="304"/>
      <c r="VCY180" s="305"/>
      <c r="VCZ180" s="306"/>
      <c r="VDA180" s="135"/>
      <c r="VDB180" s="135"/>
      <c r="VDC180" s="307"/>
      <c r="VDD180" s="135"/>
      <c r="VDE180" s="135"/>
      <c r="VDF180" s="135"/>
      <c r="VDG180" s="304"/>
      <c r="VDH180" s="305"/>
      <c r="VDI180" s="306"/>
      <c r="VDJ180" s="135"/>
      <c r="VDK180" s="135"/>
      <c r="VDL180" s="307"/>
      <c r="VDM180" s="135"/>
      <c r="VDN180" s="135"/>
      <c r="VDO180" s="135"/>
      <c r="VDP180" s="304"/>
      <c r="VDQ180" s="305"/>
      <c r="VDR180" s="306"/>
      <c r="VDS180" s="135"/>
      <c r="VDT180" s="135"/>
      <c r="VDU180" s="307"/>
      <c r="VDV180" s="135"/>
      <c r="VDW180" s="135"/>
      <c r="VDX180" s="135"/>
      <c r="VDY180" s="304"/>
      <c r="VDZ180" s="305"/>
      <c r="VEA180" s="306"/>
      <c r="VEB180" s="135"/>
      <c r="VEC180" s="135"/>
      <c r="VED180" s="307"/>
      <c r="VEE180" s="135"/>
      <c r="VEF180" s="135"/>
      <c r="VEG180" s="135"/>
      <c r="VEH180" s="304"/>
      <c r="VEI180" s="305"/>
      <c r="VEJ180" s="306"/>
      <c r="VEK180" s="135"/>
      <c r="VEL180" s="135"/>
      <c r="VEM180" s="307"/>
      <c r="VEN180" s="135"/>
      <c r="VEO180" s="135"/>
      <c r="VEP180" s="135"/>
      <c r="VEQ180" s="304"/>
      <c r="VER180" s="305"/>
      <c r="VES180" s="306"/>
      <c r="VET180" s="135"/>
      <c r="VEU180" s="135"/>
      <c r="VEV180" s="307"/>
      <c r="VEW180" s="135"/>
      <c r="VEX180" s="135"/>
      <c r="VEY180" s="135"/>
      <c r="VEZ180" s="304"/>
      <c r="VFA180" s="305"/>
      <c r="VFB180" s="306"/>
      <c r="VFC180" s="135"/>
      <c r="VFD180" s="135"/>
      <c r="VFE180" s="307"/>
      <c r="VFF180" s="135"/>
      <c r="VFG180" s="135"/>
      <c r="VFH180" s="135"/>
      <c r="VFI180" s="304"/>
      <c r="VFJ180" s="305"/>
      <c r="VFK180" s="306"/>
      <c r="VFL180" s="135"/>
      <c r="VFM180" s="135"/>
      <c r="VFN180" s="307"/>
      <c r="VFO180" s="135"/>
      <c r="VFP180" s="135"/>
      <c r="VFQ180" s="135"/>
      <c r="VFR180" s="304"/>
      <c r="VFS180" s="305"/>
      <c r="VFT180" s="306"/>
      <c r="VFU180" s="135"/>
      <c r="VFV180" s="135"/>
      <c r="VFW180" s="307"/>
      <c r="VFX180" s="135"/>
      <c r="VFY180" s="135"/>
      <c r="VFZ180" s="135"/>
      <c r="VGA180" s="304"/>
      <c r="VGB180" s="305"/>
      <c r="VGC180" s="306"/>
      <c r="VGD180" s="135"/>
      <c r="VGE180" s="135"/>
      <c r="VGF180" s="307"/>
      <c r="VGG180" s="135"/>
      <c r="VGH180" s="135"/>
      <c r="VGI180" s="135"/>
      <c r="VGJ180" s="304"/>
      <c r="VGK180" s="305"/>
      <c r="VGL180" s="306"/>
      <c r="VGM180" s="313"/>
      <c r="VGN180" s="309"/>
      <c r="VGO180" s="307"/>
      <c r="VGP180" s="135"/>
      <c r="VGQ180" s="135"/>
      <c r="VGR180" s="135"/>
      <c r="VGS180" s="304"/>
      <c r="VGT180" s="305"/>
      <c r="VGU180" s="306"/>
      <c r="VGV180" s="313"/>
      <c r="VGX180" s="130"/>
      <c r="VHB180" s="123"/>
      <c r="VHC180" s="126"/>
      <c r="VHD180" s="132"/>
      <c r="VHG180" s="130"/>
      <c r="VHI180" s="309"/>
      <c r="VHJ180" s="135"/>
      <c r="VHK180" s="304"/>
      <c r="VHL180" s="305"/>
      <c r="VHM180" s="306"/>
      <c r="VHN180" s="135"/>
      <c r="VHO180" s="135"/>
      <c r="VHP180" s="307"/>
      <c r="VHQ180" s="135"/>
      <c r="VHR180" s="135"/>
      <c r="VHS180" s="135"/>
      <c r="VHT180" s="304"/>
      <c r="VHU180" s="305"/>
      <c r="VHV180" s="306"/>
      <c r="VHW180" s="135"/>
      <c r="VHX180" s="135"/>
      <c r="VHY180" s="307"/>
      <c r="VHZ180" s="135"/>
      <c r="VIA180" s="135"/>
      <c r="VIB180" s="135"/>
      <c r="VIC180" s="304"/>
      <c r="VID180" s="305"/>
      <c r="VIE180" s="306"/>
      <c r="VIF180" s="135"/>
      <c r="VIG180" s="135"/>
      <c r="VIH180" s="307"/>
      <c r="VII180" s="135"/>
      <c r="VIJ180" s="135"/>
      <c r="VIK180" s="135"/>
      <c r="VIL180" s="304"/>
      <c r="VIM180" s="305"/>
      <c r="VIN180" s="306"/>
      <c r="VIO180" s="135"/>
      <c r="VIP180" s="135"/>
      <c r="VIQ180" s="307"/>
      <c r="VIR180" s="135"/>
      <c r="VIS180" s="135"/>
      <c r="VIT180" s="135"/>
      <c r="VIU180" s="304"/>
      <c r="VIV180" s="305"/>
      <c r="VIW180" s="306"/>
      <c r="VIX180" s="135"/>
      <c r="VIY180" s="135"/>
      <c r="VIZ180" s="307"/>
      <c r="VJA180" s="135"/>
      <c r="VJB180" s="135"/>
      <c r="VJC180" s="135"/>
      <c r="VJD180" s="304"/>
      <c r="VJE180" s="305"/>
      <c r="VJF180" s="306"/>
      <c r="VJG180" s="135"/>
      <c r="VJH180" s="135"/>
      <c r="VJI180" s="307"/>
      <c r="VJJ180" s="135"/>
      <c r="VJK180" s="135"/>
      <c r="VJL180" s="135"/>
      <c r="VJM180" s="304"/>
      <c r="VJN180" s="305"/>
      <c r="VJO180" s="306"/>
      <c r="VJP180" s="135"/>
      <c r="VJQ180" s="135"/>
      <c r="VJR180" s="307"/>
      <c r="VJS180" s="135"/>
      <c r="VJT180" s="135"/>
      <c r="VJU180" s="135"/>
      <c r="VJV180" s="304"/>
      <c r="VJW180" s="305"/>
      <c r="VJX180" s="306"/>
      <c r="VJY180" s="135"/>
      <c r="VJZ180" s="135"/>
      <c r="VKA180" s="307"/>
      <c r="VKB180" s="135"/>
      <c r="VKC180" s="135"/>
      <c r="VKD180" s="135"/>
      <c r="VKE180" s="304"/>
      <c r="VKF180" s="305"/>
      <c r="VKG180" s="306"/>
      <c r="VKH180" s="135"/>
      <c r="VKI180" s="135"/>
      <c r="VKJ180" s="307"/>
      <c r="VKK180" s="135"/>
      <c r="VKL180" s="135"/>
      <c r="VKM180" s="135"/>
      <c r="VKN180" s="304"/>
      <c r="VKO180" s="305"/>
      <c r="VKP180" s="306"/>
      <c r="VKQ180" s="135"/>
      <c r="VKR180" s="135"/>
      <c r="VKS180" s="307"/>
      <c r="VKT180" s="135"/>
      <c r="VKU180" s="135"/>
      <c r="VKV180" s="135"/>
      <c r="VKW180" s="304"/>
      <c r="VKX180" s="305"/>
      <c r="VKY180" s="306"/>
      <c r="VKZ180" s="135"/>
      <c r="VLA180" s="135"/>
      <c r="VLB180" s="307"/>
      <c r="VLC180" s="135"/>
      <c r="VLD180" s="135"/>
      <c r="VLE180" s="135"/>
      <c r="VLF180" s="304"/>
      <c r="VLG180" s="305"/>
      <c r="VLH180" s="306"/>
      <c r="VLI180" s="135"/>
      <c r="VLJ180" s="135"/>
      <c r="VLK180" s="307"/>
      <c r="VLL180" s="135"/>
      <c r="VLM180" s="135"/>
      <c r="VLN180" s="135"/>
      <c r="VLO180" s="304"/>
      <c r="VLP180" s="305"/>
      <c r="VLQ180" s="306"/>
      <c r="VLR180" s="135"/>
      <c r="VLS180" s="135"/>
      <c r="VLT180" s="307"/>
      <c r="VLU180" s="135"/>
      <c r="VLV180" s="135"/>
      <c r="VLW180" s="135"/>
      <c r="VLX180" s="304"/>
      <c r="VLY180" s="305"/>
      <c r="VLZ180" s="306"/>
      <c r="VMA180" s="135"/>
      <c r="VMB180" s="135"/>
      <c r="VMC180" s="307"/>
      <c r="VMD180" s="135"/>
      <c r="VME180" s="135"/>
      <c r="VMF180" s="135"/>
      <c r="VMG180" s="304"/>
      <c r="VMH180" s="305"/>
      <c r="VMI180" s="306"/>
      <c r="VMJ180" s="135"/>
      <c r="VMK180" s="135"/>
      <c r="VML180" s="307"/>
      <c r="VMM180" s="135"/>
      <c r="VMN180" s="135"/>
      <c r="VMO180" s="135"/>
      <c r="VMP180" s="304"/>
      <c r="VMQ180" s="305"/>
      <c r="VMR180" s="306"/>
      <c r="VMS180" s="135"/>
      <c r="VMT180" s="135"/>
      <c r="VMU180" s="307"/>
      <c r="VMV180" s="135"/>
      <c r="VMW180" s="135"/>
      <c r="VMX180" s="135"/>
      <c r="VMY180" s="304"/>
      <c r="VMZ180" s="305"/>
      <c r="VNA180" s="306"/>
      <c r="VNB180" s="135"/>
      <c r="VNC180" s="135"/>
      <c r="VND180" s="307"/>
      <c r="VNE180" s="135"/>
      <c r="VNF180" s="135"/>
      <c r="VNG180" s="135"/>
      <c r="VNH180" s="304"/>
      <c r="VNI180" s="305"/>
      <c r="VNJ180" s="306"/>
      <c r="VNK180" s="135"/>
      <c r="VNL180" s="135"/>
      <c r="VNM180" s="307"/>
      <c r="VNN180" s="135"/>
      <c r="VNO180" s="135"/>
      <c r="VNP180" s="135"/>
      <c r="VNQ180" s="304"/>
      <c r="VNR180" s="305"/>
      <c r="VNS180" s="306"/>
      <c r="VNT180" s="135"/>
      <c r="VNU180" s="135"/>
      <c r="VNV180" s="307"/>
      <c r="VNW180" s="135"/>
      <c r="VNX180" s="135"/>
      <c r="VNY180" s="135"/>
      <c r="VNZ180" s="304"/>
      <c r="VOA180" s="305"/>
      <c r="VOB180" s="306"/>
      <c r="VOC180" s="135"/>
      <c r="VOD180" s="135"/>
      <c r="VOE180" s="307"/>
      <c r="VOF180" s="135"/>
      <c r="VOG180" s="135"/>
      <c r="VOH180" s="135"/>
      <c r="VOI180" s="304"/>
      <c r="VOJ180" s="305"/>
      <c r="VOK180" s="306"/>
      <c r="VOL180" s="135"/>
      <c r="VOM180" s="135"/>
      <c r="VON180" s="307"/>
      <c r="VOO180" s="135"/>
      <c r="VOP180" s="135"/>
      <c r="VOQ180" s="135"/>
      <c r="VOR180" s="304"/>
      <c r="VOS180" s="305"/>
      <c r="VOT180" s="306"/>
      <c r="VOU180" s="135"/>
      <c r="VOV180" s="135"/>
      <c r="VOW180" s="307"/>
      <c r="VOX180" s="135"/>
      <c r="VOY180" s="135"/>
      <c r="VOZ180" s="135"/>
      <c r="VPA180" s="304"/>
      <c r="VPB180" s="305"/>
      <c r="VPC180" s="306"/>
      <c r="VPD180" s="135"/>
      <c r="VPE180" s="135"/>
      <c r="VPF180" s="307"/>
      <c r="VPG180" s="135"/>
      <c r="VPH180" s="135"/>
      <c r="VPI180" s="135"/>
      <c r="VPJ180" s="304"/>
      <c r="VPK180" s="305"/>
      <c r="VPL180" s="306"/>
      <c r="VPM180" s="135"/>
      <c r="VPN180" s="135"/>
      <c r="VPO180" s="307"/>
      <c r="VPP180" s="135"/>
      <c r="VPQ180" s="135"/>
      <c r="VPR180" s="135"/>
      <c r="VPS180" s="304"/>
      <c r="VPT180" s="305"/>
      <c r="VPU180" s="306"/>
      <c r="VPV180" s="135"/>
      <c r="VPW180" s="135"/>
      <c r="VPX180" s="307"/>
      <c r="VPY180" s="135"/>
      <c r="VPZ180" s="135"/>
      <c r="VQA180" s="135"/>
      <c r="VQB180" s="304"/>
      <c r="VQC180" s="305"/>
      <c r="VQD180" s="306"/>
      <c r="VQE180" s="135"/>
      <c r="VQF180" s="135"/>
      <c r="VQG180" s="307"/>
      <c r="VQH180" s="135"/>
      <c r="VQI180" s="313"/>
      <c r="VQJ180" s="309"/>
      <c r="VQK180" s="304"/>
      <c r="VQL180" s="305"/>
      <c r="VQM180" s="306"/>
      <c r="VQN180" s="135"/>
      <c r="VQO180" s="135"/>
      <c r="VQP180" s="307"/>
      <c r="VQQ180" s="135"/>
      <c r="VQR180" s="313"/>
      <c r="VQT180" s="123"/>
      <c r="VQU180" s="126"/>
      <c r="VQV180" s="132"/>
      <c r="VQY180" s="130"/>
      <c r="VRC180" s="123"/>
      <c r="VRD180" s="126"/>
      <c r="VRE180" s="315"/>
      <c r="VRF180" s="135"/>
      <c r="VRG180" s="135"/>
      <c r="VRH180" s="307"/>
      <c r="VRI180" s="135"/>
      <c r="VRJ180" s="135"/>
      <c r="VRK180" s="135"/>
      <c r="VRL180" s="304"/>
      <c r="VRM180" s="305"/>
      <c r="VRN180" s="306"/>
      <c r="VRO180" s="135"/>
      <c r="VRP180" s="135"/>
      <c r="VRQ180" s="307"/>
      <c r="VRR180" s="135"/>
      <c r="VRS180" s="135"/>
      <c r="VRT180" s="135"/>
      <c r="VRU180" s="304"/>
      <c r="VRV180" s="305"/>
      <c r="VRW180" s="306"/>
      <c r="VRX180" s="135"/>
      <c r="VRY180" s="135"/>
      <c r="VRZ180" s="307"/>
      <c r="VSA180" s="135"/>
      <c r="VSB180" s="135"/>
      <c r="VSC180" s="135"/>
      <c r="VSD180" s="304"/>
      <c r="VSE180" s="305"/>
      <c r="VSF180" s="306"/>
      <c r="VSG180" s="135"/>
      <c r="VSH180" s="135"/>
      <c r="VSI180" s="307"/>
      <c r="VSJ180" s="135"/>
      <c r="VSK180" s="135"/>
      <c r="VSL180" s="135"/>
      <c r="VSM180" s="304"/>
      <c r="VSN180" s="305"/>
      <c r="VSO180" s="306"/>
      <c r="VSP180" s="135"/>
      <c r="VSQ180" s="135"/>
      <c r="VSR180" s="307"/>
      <c r="VSS180" s="135"/>
      <c r="VST180" s="135"/>
      <c r="VSU180" s="135"/>
      <c r="VSV180" s="304"/>
      <c r="VSW180" s="305"/>
      <c r="VSX180" s="306"/>
      <c r="VSY180" s="135"/>
      <c r="VSZ180" s="135"/>
      <c r="VTA180" s="307"/>
      <c r="VTB180" s="135"/>
      <c r="VTC180" s="135"/>
      <c r="VTD180" s="135"/>
      <c r="VTE180" s="304"/>
      <c r="VTF180" s="305"/>
      <c r="VTG180" s="306"/>
      <c r="VTH180" s="135"/>
      <c r="VTI180" s="135"/>
      <c r="VTJ180" s="307"/>
      <c r="VTK180" s="135"/>
      <c r="VTL180" s="135"/>
      <c r="VTM180" s="135"/>
      <c r="VTN180" s="304"/>
      <c r="VTO180" s="305"/>
      <c r="VTP180" s="306"/>
      <c r="VTQ180" s="135"/>
      <c r="VTR180" s="135"/>
      <c r="VTS180" s="307"/>
      <c r="VTT180" s="135"/>
      <c r="VTU180" s="135"/>
      <c r="VTV180" s="135"/>
      <c r="VTW180" s="304"/>
      <c r="VTX180" s="305"/>
      <c r="VTY180" s="306"/>
      <c r="VTZ180" s="135"/>
      <c r="VUA180" s="135"/>
      <c r="VUB180" s="307"/>
      <c r="VUC180" s="135"/>
      <c r="VUD180" s="135"/>
      <c r="VUE180" s="135"/>
      <c r="VUF180" s="304"/>
      <c r="VUG180" s="305"/>
      <c r="VUH180" s="306"/>
      <c r="VUI180" s="135"/>
      <c r="VUJ180" s="135"/>
      <c r="VUK180" s="307"/>
      <c r="VUL180" s="135"/>
      <c r="VUM180" s="135"/>
      <c r="VUN180" s="135"/>
      <c r="VUO180" s="304"/>
      <c r="VUP180" s="305"/>
      <c r="VUQ180" s="306"/>
      <c r="VUR180" s="135"/>
      <c r="VUS180" s="135"/>
      <c r="VUT180" s="307"/>
      <c r="VUU180" s="135"/>
      <c r="VUV180" s="135"/>
      <c r="VUW180" s="135"/>
      <c r="VUX180" s="304"/>
      <c r="VUY180" s="305"/>
      <c r="VUZ180" s="306"/>
      <c r="VVA180" s="135"/>
      <c r="VVB180" s="135"/>
      <c r="VVC180" s="307"/>
      <c r="VVD180" s="135"/>
      <c r="VVE180" s="135"/>
      <c r="VVF180" s="135"/>
      <c r="VVG180" s="304"/>
      <c r="VVH180" s="305"/>
      <c r="VVI180" s="306"/>
      <c r="VVJ180" s="135"/>
      <c r="VVK180" s="135"/>
      <c r="VVL180" s="307"/>
      <c r="VVM180" s="135"/>
      <c r="VVN180" s="135"/>
      <c r="VVO180" s="135"/>
      <c r="VVP180" s="304"/>
      <c r="VVQ180" s="305"/>
      <c r="VVR180" s="306"/>
      <c r="VVS180" s="135"/>
      <c r="VVT180" s="135"/>
      <c r="VVU180" s="307"/>
      <c r="VVV180" s="135"/>
      <c r="VVW180" s="135"/>
      <c r="VVX180" s="135"/>
      <c r="VVY180" s="304"/>
      <c r="VVZ180" s="305"/>
      <c r="VWA180" s="306"/>
      <c r="VWB180" s="135"/>
      <c r="VWC180" s="135"/>
      <c r="VWD180" s="307"/>
      <c r="VWE180" s="135"/>
      <c r="VWF180" s="135"/>
      <c r="VWG180" s="135"/>
      <c r="VWH180" s="304"/>
      <c r="VWI180" s="305"/>
      <c r="VWJ180" s="306"/>
      <c r="VWK180" s="135"/>
      <c r="VWL180" s="135"/>
      <c r="VWM180" s="307"/>
      <c r="VWN180" s="135"/>
      <c r="VWO180" s="135"/>
      <c r="VWP180" s="135"/>
      <c r="VWQ180" s="304"/>
      <c r="VWR180" s="305"/>
      <c r="VWS180" s="306"/>
      <c r="VWT180" s="135"/>
      <c r="VWU180" s="135"/>
      <c r="VWV180" s="307"/>
      <c r="VWW180" s="135"/>
      <c r="VWX180" s="135"/>
      <c r="VWY180" s="135"/>
      <c r="VWZ180" s="304"/>
      <c r="VXA180" s="305"/>
      <c r="VXB180" s="306"/>
      <c r="VXC180" s="135"/>
      <c r="VXD180" s="135"/>
      <c r="VXE180" s="307"/>
      <c r="VXF180" s="135"/>
      <c r="VXG180" s="135"/>
      <c r="VXH180" s="135"/>
      <c r="VXI180" s="304"/>
      <c r="VXJ180" s="305"/>
      <c r="VXK180" s="306"/>
      <c r="VXL180" s="135"/>
      <c r="VXM180" s="135"/>
      <c r="VXN180" s="307"/>
      <c r="VXO180" s="135"/>
      <c r="VXP180" s="135"/>
      <c r="VXQ180" s="135"/>
      <c r="VXR180" s="304"/>
      <c r="VXS180" s="305"/>
      <c r="VXT180" s="306"/>
      <c r="VXU180" s="135"/>
      <c r="VXV180" s="135"/>
      <c r="VXW180" s="307"/>
      <c r="VXX180" s="135"/>
      <c r="VXY180" s="135"/>
      <c r="VXZ180" s="135"/>
      <c r="VYA180" s="304"/>
      <c r="VYB180" s="305"/>
      <c r="VYC180" s="306"/>
      <c r="VYD180" s="135"/>
      <c r="VYE180" s="135"/>
      <c r="VYF180" s="307"/>
      <c r="VYG180" s="135"/>
      <c r="VYH180" s="135"/>
      <c r="VYI180" s="135"/>
      <c r="VYJ180" s="304"/>
      <c r="VYK180" s="305"/>
      <c r="VYL180" s="306"/>
      <c r="VYM180" s="135"/>
      <c r="VYN180" s="135"/>
      <c r="VYO180" s="307"/>
      <c r="VYP180" s="135"/>
      <c r="VYQ180" s="135"/>
      <c r="VYR180" s="135"/>
      <c r="VYS180" s="304"/>
      <c r="VYT180" s="305"/>
      <c r="VYU180" s="306"/>
      <c r="VYV180" s="135"/>
      <c r="VYW180" s="135"/>
      <c r="VYX180" s="307"/>
      <c r="VYY180" s="135"/>
      <c r="VYZ180" s="135"/>
      <c r="VZA180" s="135"/>
      <c r="VZB180" s="304"/>
      <c r="VZC180" s="305"/>
      <c r="VZD180" s="306"/>
      <c r="VZE180" s="135"/>
      <c r="VZF180" s="135"/>
      <c r="VZG180" s="307"/>
      <c r="VZH180" s="135"/>
      <c r="VZI180" s="135"/>
      <c r="VZJ180" s="135"/>
      <c r="VZK180" s="304"/>
      <c r="VZL180" s="305"/>
      <c r="VZM180" s="306"/>
      <c r="VZN180" s="135"/>
      <c r="VZO180" s="135"/>
      <c r="VZP180" s="307"/>
      <c r="VZQ180" s="135"/>
      <c r="VZR180" s="135"/>
      <c r="VZS180" s="135"/>
      <c r="VZT180" s="304"/>
      <c r="VZU180" s="305"/>
      <c r="VZV180" s="306"/>
      <c r="VZW180" s="135"/>
      <c r="VZX180" s="135"/>
      <c r="VZY180" s="307"/>
      <c r="VZZ180" s="135"/>
      <c r="WAA180" s="135"/>
      <c r="WAB180" s="135"/>
      <c r="WAC180" s="304"/>
      <c r="WAD180" s="305"/>
      <c r="WAE180" s="316"/>
      <c r="WAF180" s="309"/>
      <c r="WAG180" s="135"/>
      <c r="WAH180" s="307"/>
      <c r="WAI180" s="135"/>
      <c r="WAJ180" s="135"/>
      <c r="WAK180" s="135"/>
      <c r="WAL180" s="304"/>
      <c r="WAM180" s="305"/>
      <c r="WAN180" s="316"/>
      <c r="WAQ180" s="130"/>
      <c r="WAU180" s="123"/>
      <c r="WAV180" s="126"/>
      <c r="WAW180" s="132"/>
      <c r="WAZ180" s="130"/>
      <c r="WBA180" s="309"/>
      <c r="WBB180" s="135"/>
      <c r="WBC180" s="135"/>
      <c r="WBD180" s="304"/>
      <c r="WBE180" s="305"/>
      <c r="WBF180" s="306"/>
      <c r="WBG180" s="135"/>
      <c r="WBH180" s="135"/>
      <c r="WBI180" s="307"/>
      <c r="WBJ180" s="135"/>
      <c r="WBK180" s="135"/>
      <c r="WBL180" s="135"/>
      <c r="WBM180" s="304"/>
      <c r="WBN180" s="305"/>
      <c r="WBO180" s="306"/>
      <c r="WBP180" s="135"/>
      <c r="WBQ180" s="135"/>
      <c r="WBR180" s="307"/>
      <c r="WBS180" s="135"/>
      <c r="WBT180" s="135"/>
      <c r="WBU180" s="135"/>
      <c r="WBV180" s="304"/>
      <c r="WBW180" s="305"/>
      <c r="WBX180" s="306"/>
      <c r="WBY180" s="135"/>
      <c r="WBZ180" s="135"/>
      <c r="WCA180" s="307"/>
      <c r="WCB180" s="135"/>
      <c r="WCC180" s="135"/>
      <c r="WCD180" s="135"/>
      <c r="WCE180" s="304"/>
      <c r="WCF180" s="305"/>
      <c r="WCG180" s="306"/>
      <c r="WCH180" s="135"/>
      <c r="WCI180" s="135"/>
      <c r="WCJ180" s="307"/>
      <c r="WCK180" s="135"/>
      <c r="WCL180" s="135"/>
      <c r="WCM180" s="135"/>
      <c r="WCN180" s="304"/>
      <c r="WCO180" s="305"/>
      <c r="WCP180" s="306"/>
      <c r="WCQ180" s="135"/>
      <c r="WCR180" s="135"/>
      <c r="WCS180" s="307"/>
      <c r="WCT180" s="135"/>
      <c r="WCU180" s="135"/>
      <c r="WCV180" s="135"/>
      <c r="WCW180" s="304"/>
      <c r="WCX180" s="305"/>
      <c r="WCY180" s="306"/>
      <c r="WCZ180" s="135"/>
      <c r="WDA180" s="135"/>
      <c r="WDB180" s="307"/>
      <c r="WDC180" s="135"/>
      <c r="WDD180" s="135"/>
      <c r="WDE180" s="135"/>
      <c r="WDF180" s="304"/>
      <c r="WDG180" s="305"/>
      <c r="WDH180" s="306"/>
      <c r="WDI180" s="135"/>
      <c r="WDJ180" s="135"/>
      <c r="WDK180" s="307"/>
      <c r="WDL180" s="135"/>
      <c r="WDM180" s="135"/>
      <c r="WDN180" s="135"/>
      <c r="WDO180" s="304"/>
      <c r="WDP180" s="305"/>
      <c r="WDQ180" s="306"/>
      <c r="WDR180" s="135"/>
      <c r="WDS180" s="135"/>
      <c r="WDT180" s="307"/>
      <c r="WDU180" s="135"/>
      <c r="WDV180" s="135"/>
      <c r="WDW180" s="135"/>
      <c r="WDX180" s="304"/>
      <c r="WDY180" s="305"/>
      <c r="WDZ180" s="306"/>
      <c r="WEA180" s="135"/>
      <c r="WEB180" s="135"/>
      <c r="WEC180" s="307"/>
      <c r="WED180" s="135"/>
      <c r="WEE180" s="135"/>
      <c r="WEF180" s="135"/>
      <c r="WEG180" s="304"/>
      <c r="WEH180" s="305"/>
      <c r="WEI180" s="306"/>
      <c r="WEJ180" s="135"/>
      <c r="WEK180" s="135"/>
      <c r="WEL180" s="307"/>
      <c r="WEM180" s="135"/>
      <c r="WEN180" s="135"/>
      <c r="WEO180" s="135"/>
      <c r="WEP180" s="304"/>
      <c r="WEQ180" s="305"/>
      <c r="WER180" s="306"/>
      <c r="WES180" s="135"/>
      <c r="WET180" s="135"/>
      <c r="WEU180" s="307"/>
      <c r="WEV180" s="135"/>
      <c r="WEW180" s="135"/>
      <c r="WEX180" s="135"/>
      <c r="WEY180" s="304"/>
      <c r="WEZ180" s="305"/>
      <c r="WFA180" s="306"/>
      <c r="WFB180" s="135"/>
      <c r="WFC180" s="135"/>
      <c r="WFD180" s="307"/>
      <c r="WFE180" s="135"/>
      <c r="WFF180" s="135"/>
      <c r="WFG180" s="135"/>
      <c r="WFH180" s="304"/>
      <c r="WFI180" s="305"/>
      <c r="WFJ180" s="306"/>
      <c r="WFK180" s="135"/>
      <c r="WFL180" s="135"/>
      <c r="WFM180" s="307"/>
      <c r="WFN180" s="135"/>
      <c r="WFO180" s="135"/>
      <c r="WFP180" s="135"/>
      <c r="WFQ180" s="304"/>
      <c r="WFR180" s="305"/>
      <c r="WFS180" s="306"/>
      <c r="WFT180" s="135"/>
      <c r="WFU180" s="135"/>
      <c r="WFV180" s="307"/>
      <c r="WFW180" s="135"/>
      <c r="WFX180" s="135"/>
      <c r="WFY180" s="135"/>
      <c r="WFZ180" s="304"/>
      <c r="WGA180" s="305"/>
      <c r="WGB180" s="306"/>
      <c r="WGC180" s="135"/>
      <c r="WGD180" s="135"/>
      <c r="WGE180" s="307"/>
      <c r="WGF180" s="135"/>
      <c r="WGG180" s="135"/>
      <c r="WGH180" s="135"/>
      <c r="WGI180" s="304"/>
      <c r="WGJ180" s="305"/>
      <c r="WGK180" s="306"/>
      <c r="WGL180" s="135"/>
      <c r="WGM180" s="135"/>
      <c r="WGN180" s="307"/>
      <c r="WGO180" s="135"/>
      <c r="WGP180" s="135"/>
      <c r="WGQ180" s="135"/>
      <c r="WGR180" s="304"/>
      <c r="WGS180" s="305"/>
      <c r="WGT180" s="306"/>
      <c r="WGU180" s="135"/>
      <c r="WGV180" s="135"/>
      <c r="WGW180" s="307"/>
      <c r="WGX180" s="135"/>
      <c r="WGY180" s="135"/>
      <c r="WGZ180" s="135"/>
      <c r="WHA180" s="304"/>
      <c r="WHB180" s="305"/>
      <c r="WHC180" s="306"/>
      <c r="WHD180" s="135"/>
      <c r="WHE180" s="135"/>
      <c r="WHF180" s="307"/>
      <c r="WHG180" s="135"/>
      <c r="WHH180" s="135"/>
      <c r="WHI180" s="135"/>
      <c r="WHJ180" s="304"/>
      <c r="WHK180" s="305"/>
      <c r="WHL180" s="306"/>
      <c r="WHM180" s="135"/>
      <c r="WHN180" s="135"/>
      <c r="WHO180" s="307"/>
      <c r="WHP180" s="135"/>
      <c r="WHQ180" s="135"/>
      <c r="WHR180" s="135"/>
      <c r="WHS180" s="304"/>
      <c r="WHT180" s="305"/>
      <c r="WHU180" s="306"/>
      <c r="WHV180" s="135"/>
      <c r="WHW180" s="135"/>
      <c r="WHX180" s="307"/>
      <c r="WHY180" s="135"/>
      <c r="WHZ180" s="135"/>
      <c r="WIA180" s="135"/>
      <c r="WIB180" s="304"/>
      <c r="WIC180" s="305"/>
      <c r="WID180" s="306"/>
      <c r="WIE180" s="135"/>
      <c r="WIF180" s="135"/>
      <c r="WIG180" s="307"/>
      <c r="WIH180" s="135"/>
      <c r="WII180" s="135"/>
      <c r="WIJ180" s="135"/>
      <c r="WIK180" s="304"/>
      <c r="WIL180" s="305"/>
      <c r="WIM180" s="306"/>
      <c r="WIN180" s="135"/>
      <c r="WIO180" s="135"/>
      <c r="WIP180" s="307"/>
      <c r="WIQ180" s="135"/>
      <c r="WIR180" s="135"/>
      <c r="WIS180" s="135"/>
      <c r="WIT180" s="304"/>
      <c r="WIU180" s="305"/>
      <c r="WIV180" s="306"/>
      <c r="WIW180" s="135"/>
      <c r="WIX180" s="135"/>
      <c r="WIY180" s="307"/>
      <c r="WIZ180" s="135"/>
      <c r="WJA180" s="135"/>
      <c r="WJB180" s="135"/>
      <c r="WJC180" s="304"/>
      <c r="WJD180" s="305"/>
      <c r="WJE180" s="306"/>
      <c r="WJF180" s="135"/>
      <c r="WJG180" s="135"/>
      <c r="WJH180" s="307"/>
      <c r="WJI180" s="135"/>
      <c r="WJJ180" s="135"/>
      <c r="WJK180" s="135"/>
      <c r="WJL180" s="304"/>
      <c r="WJM180" s="305"/>
      <c r="WJN180" s="306"/>
      <c r="WJO180" s="135"/>
      <c r="WJP180" s="135"/>
      <c r="WJQ180" s="307"/>
      <c r="WJR180" s="135"/>
      <c r="WJS180" s="135"/>
      <c r="WJT180" s="135"/>
      <c r="WJU180" s="304"/>
      <c r="WJV180" s="305"/>
      <c r="WJW180" s="306"/>
      <c r="WJX180" s="135"/>
      <c r="WJY180" s="135"/>
      <c r="WJZ180" s="307"/>
      <c r="WKA180" s="313"/>
      <c r="WKB180" s="309"/>
      <c r="WKC180" s="135"/>
      <c r="WKD180" s="304"/>
      <c r="WKE180" s="305"/>
      <c r="WKF180" s="306"/>
      <c r="WKG180" s="135"/>
      <c r="WKH180" s="135"/>
      <c r="WKI180" s="307"/>
      <c r="WKJ180" s="313"/>
      <c r="WKM180" s="123"/>
      <c r="WKN180" s="126"/>
      <c r="WKO180" s="132"/>
      <c r="WKR180" s="130"/>
      <c r="WKV180" s="123"/>
      <c r="WKW180" s="312"/>
      <c r="WKX180" s="306"/>
      <c r="WKY180" s="135"/>
      <c r="WKZ180" s="135"/>
      <c r="WLA180" s="307"/>
      <c r="WLB180" s="135"/>
      <c r="WLC180" s="135"/>
      <c r="WLD180" s="135"/>
      <c r="WLE180" s="304"/>
      <c r="WLF180" s="305"/>
      <c r="WLG180" s="306"/>
      <c r="WLH180" s="135"/>
      <c r="WLI180" s="135"/>
      <c r="WLJ180" s="307"/>
      <c r="WLK180" s="135"/>
      <c r="WLL180" s="135"/>
      <c r="WLM180" s="135"/>
      <c r="WLN180" s="304"/>
      <c r="WLO180" s="305"/>
      <c r="WLP180" s="306"/>
      <c r="WLQ180" s="135"/>
      <c r="WLR180" s="135"/>
      <c r="WLS180" s="307"/>
      <c r="WLT180" s="135"/>
      <c r="WLU180" s="135"/>
      <c r="WLV180" s="135"/>
      <c r="WLW180" s="304"/>
      <c r="WLX180" s="305"/>
      <c r="WLY180" s="306"/>
      <c r="WLZ180" s="135"/>
      <c r="WMA180" s="135"/>
      <c r="WMB180" s="307"/>
      <c r="WMC180" s="135"/>
      <c r="WMD180" s="135"/>
      <c r="WME180" s="135"/>
      <c r="WMF180" s="304"/>
      <c r="WMG180" s="305"/>
      <c r="WMH180" s="306"/>
      <c r="WMI180" s="135"/>
      <c r="WMJ180" s="135"/>
      <c r="WMK180" s="307"/>
      <c r="WML180" s="135"/>
      <c r="WMM180" s="135"/>
      <c r="WMN180" s="135"/>
      <c r="WMO180" s="304"/>
      <c r="WMP180" s="305"/>
      <c r="WMQ180" s="306"/>
      <c r="WMR180" s="135"/>
      <c r="WMS180" s="135"/>
      <c r="WMT180" s="307"/>
      <c r="WMU180" s="135"/>
      <c r="WMV180" s="135"/>
      <c r="WMW180" s="135"/>
      <c r="WMX180" s="304"/>
      <c r="WMY180" s="305"/>
      <c r="WMZ180" s="306"/>
      <c r="WNA180" s="135"/>
      <c r="WNB180" s="135"/>
      <c r="WNC180" s="307"/>
      <c r="WND180" s="135"/>
      <c r="WNE180" s="135"/>
      <c r="WNF180" s="135"/>
      <c r="WNG180" s="304"/>
      <c r="WNH180" s="305"/>
      <c r="WNI180" s="306"/>
      <c r="WNJ180" s="135"/>
      <c r="WNK180" s="135"/>
      <c r="WNL180" s="307"/>
      <c r="WNM180" s="135"/>
      <c r="WNN180" s="135"/>
      <c r="WNO180" s="135"/>
      <c r="WNP180" s="304"/>
      <c r="WNQ180" s="305"/>
      <c r="WNR180" s="306"/>
      <c r="WNS180" s="135"/>
      <c r="WNT180" s="135"/>
      <c r="WNU180" s="307"/>
      <c r="WNV180" s="135"/>
      <c r="WNW180" s="135"/>
      <c r="WNX180" s="135"/>
      <c r="WNY180" s="304"/>
      <c r="WNZ180" s="305"/>
      <c r="WOA180" s="306"/>
      <c r="WOB180" s="135"/>
      <c r="WOC180" s="135"/>
      <c r="WOD180" s="307"/>
      <c r="WOE180" s="135"/>
      <c r="WOF180" s="135"/>
      <c r="WOG180" s="135"/>
      <c r="WOH180" s="304"/>
      <c r="WOI180" s="305"/>
      <c r="WOJ180" s="306"/>
      <c r="WOK180" s="135"/>
      <c r="WOL180" s="135"/>
      <c r="WOM180" s="307"/>
      <c r="WON180" s="135"/>
      <c r="WOO180" s="135"/>
      <c r="WOP180" s="135"/>
      <c r="WOQ180" s="304"/>
      <c r="WOR180" s="305"/>
      <c r="WOS180" s="306"/>
      <c r="WOT180" s="135"/>
      <c r="WOU180" s="135"/>
      <c r="WOV180" s="307"/>
      <c r="WOW180" s="135"/>
      <c r="WOX180" s="135"/>
      <c r="WOY180" s="135"/>
      <c r="WOZ180" s="304"/>
      <c r="WPA180" s="305"/>
      <c r="WPB180" s="306"/>
      <c r="WPC180" s="135"/>
      <c r="WPD180" s="135"/>
      <c r="WPE180" s="307"/>
      <c r="WPF180" s="135"/>
      <c r="WPG180" s="135"/>
      <c r="WPH180" s="135"/>
      <c r="WPI180" s="304"/>
      <c r="WPJ180" s="305"/>
      <c r="WPK180" s="306"/>
      <c r="WPL180" s="135"/>
      <c r="WPM180" s="135"/>
      <c r="WPN180" s="307"/>
      <c r="WPO180" s="135"/>
      <c r="WPP180" s="135"/>
      <c r="WPQ180" s="135"/>
      <c r="WPR180" s="304"/>
      <c r="WPS180" s="305"/>
      <c r="WPT180" s="306"/>
      <c r="WPU180" s="135"/>
      <c r="WPV180" s="135"/>
      <c r="WPW180" s="307"/>
      <c r="WPX180" s="135"/>
      <c r="WPY180" s="135"/>
      <c r="WPZ180" s="135"/>
      <c r="WQA180" s="304"/>
      <c r="WQB180" s="305"/>
      <c r="WQC180" s="306"/>
      <c r="WQD180" s="135"/>
      <c r="WQE180" s="135"/>
      <c r="WQF180" s="307"/>
      <c r="WQG180" s="135"/>
      <c r="WQH180" s="135"/>
      <c r="WQI180" s="135"/>
      <c r="WQJ180" s="304"/>
      <c r="WQK180" s="305"/>
      <c r="WQL180" s="306"/>
      <c r="WQM180" s="135"/>
      <c r="WQN180" s="135"/>
      <c r="WQO180" s="307"/>
      <c r="WQP180" s="135"/>
      <c r="WQQ180" s="135"/>
      <c r="WQR180" s="135"/>
      <c r="WQS180" s="304"/>
      <c r="WQT180" s="305"/>
      <c r="WQU180" s="306"/>
      <c r="WQV180" s="135"/>
      <c r="WQW180" s="135"/>
      <c r="WQX180" s="307"/>
      <c r="WQY180" s="135"/>
      <c r="WQZ180" s="135"/>
      <c r="WRA180" s="135"/>
      <c r="WRB180" s="304"/>
      <c r="WRC180" s="305"/>
      <c r="WRD180" s="306"/>
      <c r="WRE180" s="135"/>
      <c r="WRF180" s="135"/>
      <c r="WRG180" s="307"/>
      <c r="WRH180" s="135"/>
      <c r="WRI180" s="135"/>
      <c r="WRJ180" s="135"/>
      <c r="WRK180" s="304"/>
      <c r="WRL180" s="305"/>
      <c r="WRM180" s="306"/>
      <c r="WRN180" s="135"/>
      <c r="WRO180" s="135"/>
      <c r="WRP180" s="307"/>
      <c r="WRQ180" s="135"/>
      <c r="WRR180" s="135"/>
      <c r="WRS180" s="135"/>
      <c r="WRT180" s="304"/>
      <c r="WRU180" s="305"/>
      <c r="WRV180" s="306"/>
      <c r="WRW180" s="135"/>
      <c r="WRX180" s="135"/>
      <c r="WRY180" s="307"/>
      <c r="WRZ180" s="135"/>
      <c r="WSA180" s="135"/>
      <c r="WSB180" s="135"/>
      <c r="WSC180" s="304"/>
      <c r="WSD180" s="305"/>
      <c r="WSE180" s="306"/>
      <c r="WSF180" s="135"/>
      <c r="WSG180" s="135"/>
      <c r="WSH180" s="307"/>
      <c r="WSI180" s="135"/>
      <c r="WSJ180" s="135"/>
      <c r="WSK180" s="135"/>
      <c r="WSL180" s="304"/>
      <c r="WSM180" s="305"/>
      <c r="WSN180" s="306"/>
      <c r="WSO180" s="135"/>
      <c r="WSP180" s="135"/>
      <c r="WSQ180" s="307"/>
      <c r="WSR180" s="135"/>
      <c r="WSS180" s="135"/>
      <c r="WST180" s="135"/>
      <c r="WSU180" s="304"/>
      <c r="WSV180" s="305"/>
      <c r="WSW180" s="306"/>
      <c r="WSX180" s="135"/>
      <c r="WSY180" s="135"/>
      <c r="WSZ180" s="307"/>
      <c r="WTA180" s="135"/>
      <c r="WTB180" s="135"/>
      <c r="WTC180" s="135"/>
      <c r="WTD180" s="304"/>
      <c r="WTE180" s="305"/>
      <c r="WTF180" s="306"/>
      <c r="WTG180" s="135"/>
      <c r="WTH180" s="135"/>
      <c r="WTI180" s="307"/>
      <c r="WTJ180" s="135"/>
      <c r="WTK180" s="135"/>
      <c r="WTL180" s="135"/>
      <c r="WTM180" s="304"/>
      <c r="WTN180" s="305"/>
      <c r="WTO180" s="306"/>
      <c r="WTP180" s="135"/>
      <c r="WTQ180" s="135"/>
      <c r="WTR180" s="307"/>
      <c r="WTS180" s="135"/>
      <c r="WTT180" s="135"/>
      <c r="WTU180" s="135"/>
      <c r="WTV180" s="304"/>
      <c r="WTW180" s="317"/>
      <c r="WTX180" s="315"/>
      <c r="WTY180" s="135"/>
      <c r="WTZ180" s="135"/>
      <c r="WUA180" s="307"/>
      <c r="WUB180" s="135"/>
      <c r="WUC180" s="135"/>
      <c r="WUD180" s="135"/>
      <c r="WUE180" s="304"/>
      <c r="WUF180" s="317"/>
      <c r="WUG180" s="132"/>
      <c r="WUJ180" s="130"/>
      <c r="WUN180" s="123"/>
      <c r="WUO180" s="126"/>
      <c r="WUP180" s="132"/>
      <c r="WUS180" s="314"/>
      <c r="WUT180" s="135"/>
      <c r="WUU180" s="135"/>
      <c r="WUV180" s="135"/>
      <c r="WUW180" s="304"/>
      <c r="WUX180" s="305"/>
      <c r="WUY180" s="306"/>
      <c r="WUZ180" s="135"/>
      <c r="WVA180" s="135"/>
      <c r="WVB180" s="307"/>
      <c r="WVC180" s="135"/>
      <c r="WVD180" s="135"/>
      <c r="WVE180" s="135"/>
      <c r="WVF180" s="304"/>
      <c r="WVG180" s="305"/>
      <c r="WVH180" s="306"/>
      <c r="WVI180" s="135"/>
      <c r="WVJ180" s="135"/>
      <c r="WVK180" s="307"/>
      <c r="WVL180" s="135"/>
      <c r="WVM180" s="135"/>
      <c r="WVN180" s="135"/>
      <c r="WVO180" s="304"/>
      <c r="WVP180" s="305"/>
      <c r="WVQ180" s="306"/>
      <c r="WVR180" s="135"/>
      <c r="WVS180" s="135"/>
      <c r="WVT180" s="307"/>
      <c r="WVU180" s="135"/>
      <c r="WVV180" s="135"/>
      <c r="WVW180" s="135"/>
      <c r="WVX180" s="304"/>
      <c r="WVY180" s="305"/>
      <c r="WVZ180" s="306"/>
      <c r="WWA180" s="135"/>
      <c r="WWB180" s="135"/>
      <c r="WWC180" s="307"/>
      <c r="WWD180" s="135"/>
      <c r="WWE180" s="135"/>
      <c r="WWF180" s="135"/>
      <c r="WWG180" s="304"/>
      <c r="WWH180" s="305"/>
      <c r="WWI180" s="306"/>
      <c r="WWJ180" s="135"/>
      <c r="WWK180" s="135"/>
      <c r="WWL180" s="307"/>
      <c r="WWM180" s="135"/>
      <c r="WWN180" s="135"/>
      <c r="WWO180" s="135"/>
      <c r="WWP180" s="304"/>
      <c r="WWQ180" s="305"/>
      <c r="WWR180" s="306"/>
      <c r="WWS180" s="135"/>
      <c r="WWT180" s="135"/>
      <c r="WWU180" s="307"/>
      <c r="WWV180" s="135"/>
      <c r="WWW180" s="135"/>
      <c r="WWX180" s="135"/>
      <c r="WWY180" s="304"/>
      <c r="WWZ180" s="305"/>
      <c r="WXA180" s="306"/>
      <c r="WXB180" s="135"/>
      <c r="WXC180" s="135"/>
      <c r="WXD180" s="307"/>
      <c r="WXE180" s="135"/>
      <c r="WXF180" s="135"/>
      <c r="WXG180" s="135"/>
      <c r="WXH180" s="304"/>
      <c r="WXI180" s="305"/>
      <c r="WXJ180" s="306"/>
      <c r="WXK180" s="135"/>
      <c r="WXL180" s="135"/>
      <c r="WXM180" s="307"/>
      <c r="WXN180" s="135"/>
      <c r="WXO180" s="135"/>
      <c r="WXP180" s="135"/>
      <c r="WXQ180" s="304"/>
      <c r="WXR180" s="305"/>
      <c r="WXS180" s="306"/>
      <c r="WXT180" s="135"/>
      <c r="WXU180" s="135"/>
      <c r="WXV180" s="307"/>
      <c r="WXW180" s="135"/>
      <c r="WXX180" s="135"/>
      <c r="WXY180" s="135"/>
      <c r="WXZ180" s="304"/>
      <c r="WYA180" s="305"/>
      <c r="WYB180" s="306"/>
      <c r="WYC180" s="135"/>
      <c r="WYD180" s="135"/>
      <c r="WYE180" s="307"/>
      <c r="WYF180" s="135"/>
      <c r="WYG180" s="135"/>
      <c r="WYH180" s="135"/>
      <c r="WYI180" s="304"/>
      <c r="WYJ180" s="305"/>
      <c r="WYK180" s="306"/>
      <c r="WYL180" s="135"/>
      <c r="WYM180" s="135"/>
      <c r="WYN180" s="307"/>
      <c r="WYO180" s="135"/>
      <c r="WYP180" s="135"/>
      <c r="WYQ180" s="135"/>
      <c r="WYR180" s="304"/>
      <c r="WYS180" s="305"/>
      <c r="WYT180" s="306"/>
      <c r="WYU180" s="135"/>
      <c r="WYV180" s="135"/>
      <c r="WYW180" s="307"/>
      <c r="WYX180" s="135"/>
      <c r="WYY180" s="135"/>
      <c r="WYZ180" s="135"/>
      <c r="WZA180" s="304"/>
      <c r="WZB180" s="305"/>
      <c r="WZC180" s="306"/>
      <c r="WZD180" s="135"/>
      <c r="WZE180" s="135"/>
      <c r="WZF180" s="307"/>
      <c r="WZG180" s="135"/>
      <c r="WZH180" s="135"/>
      <c r="WZI180" s="135"/>
      <c r="WZJ180" s="304"/>
      <c r="WZK180" s="305"/>
      <c r="WZL180" s="306"/>
      <c r="WZM180" s="135"/>
      <c r="WZN180" s="135"/>
      <c r="WZO180" s="307"/>
      <c r="WZP180" s="135"/>
      <c r="WZQ180" s="135"/>
      <c r="WZR180" s="135"/>
      <c r="WZS180" s="304"/>
      <c r="WZT180" s="305"/>
      <c r="WZU180" s="306"/>
      <c r="WZV180" s="135"/>
      <c r="WZW180" s="135"/>
      <c r="WZX180" s="307"/>
      <c r="WZY180" s="135"/>
      <c r="WZZ180" s="135"/>
      <c r="XAA180" s="135"/>
      <c r="XAB180" s="304"/>
      <c r="XAC180" s="305"/>
      <c r="XAD180" s="306"/>
      <c r="XAE180" s="135"/>
      <c r="XAF180" s="135"/>
      <c r="XAG180" s="307"/>
      <c r="XAH180" s="135"/>
      <c r="XAI180" s="135"/>
      <c r="XAJ180" s="135"/>
      <c r="XAK180" s="304"/>
      <c r="XAL180" s="305"/>
      <c r="XAM180" s="306"/>
      <c r="XAN180" s="135"/>
      <c r="XAO180" s="135"/>
      <c r="XAP180" s="307"/>
      <c r="XAQ180" s="135"/>
      <c r="XAR180" s="135"/>
      <c r="XAS180" s="135"/>
      <c r="XAT180" s="304"/>
      <c r="XAU180" s="305"/>
      <c r="XAV180" s="306"/>
      <c r="XAW180" s="135"/>
      <c r="XAX180" s="135"/>
      <c r="XAY180" s="307"/>
      <c r="XAZ180" s="135"/>
      <c r="XBA180" s="135"/>
      <c r="XBB180" s="135"/>
      <c r="XBC180" s="304"/>
      <c r="XBD180" s="305"/>
      <c r="XBE180" s="306"/>
      <c r="XBF180" s="135"/>
      <c r="XBG180" s="135"/>
      <c r="XBH180" s="307"/>
      <c r="XBI180" s="135"/>
      <c r="XBJ180" s="135"/>
      <c r="XBK180" s="135"/>
      <c r="XBL180" s="304"/>
      <c r="XBM180" s="305"/>
      <c r="XBN180" s="306"/>
      <c r="XBO180" s="135"/>
      <c r="XBP180" s="135"/>
      <c r="XBQ180" s="307"/>
      <c r="XBR180" s="135"/>
      <c r="XBS180" s="135"/>
      <c r="XBT180" s="135"/>
      <c r="XBU180" s="304"/>
      <c r="XBV180" s="305"/>
      <c r="XBW180" s="306"/>
      <c r="XBX180" s="135"/>
      <c r="XBY180" s="135"/>
      <c r="XBZ180" s="307"/>
      <c r="XCA180" s="135"/>
      <c r="XCB180" s="135"/>
      <c r="XCC180" s="135"/>
      <c r="XCD180" s="304"/>
      <c r="XCE180" s="305"/>
      <c r="XCF180" s="306"/>
      <c r="XCG180" s="135"/>
      <c r="XCH180" s="135"/>
      <c r="XCI180" s="307"/>
      <c r="XCJ180" s="135"/>
      <c r="XCK180" s="135"/>
      <c r="XCL180" s="135"/>
      <c r="XCM180" s="304"/>
      <c r="XCN180" s="305"/>
      <c r="XCO180" s="306"/>
      <c r="XCP180" s="135"/>
      <c r="XCQ180" s="135"/>
      <c r="XCR180" s="307"/>
      <c r="XCS180" s="135"/>
      <c r="XCT180" s="135"/>
      <c r="XCU180" s="135"/>
      <c r="XCV180" s="304"/>
      <c r="XCW180" s="305"/>
      <c r="XCX180" s="306"/>
      <c r="XCY180" s="135"/>
      <c r="XCZ180" s="135"/>
      <c r="XDA180" s="307"/>
      <c r="XDB180" s="135"/>
      <c r="XDC180" s="135"/>
      <c r="XDD180" s="135"/>
      <c r="XDE180" s="304"/>
      <c r="XDF180" s="305"/>
      <c r="XDG180" s="306"/>
      <c r="XDH180" s="135"/>
      <c r="XDI180" s="135"/>
      <c r="XDJ180" s="307"/>
      <c r="XDK180" s="135"/>
      <c r="XDL180" s="135"/>
      <c r="XDM180" s="135"/>
      <c r="XDN180" s="304"/>
      <c r="XDO180" s="305"/>
      <c r="XDP180" s="306"/>
    </row>
    <row r="181" spans="1:16344" s="136" customFormat="1" ht="36.6" customHeight="1" outlineLevel="1">
      <c r="A181" s="240"/>
      <c r="B181" s="273" t="s">
        <v>467</v>
      </c>
      <c r="C181" s="248"/>
      <c r="D181" s="258"/>
      <c r="E181" s="260"/>
      <c r="F181" s="258"/>
      <c r="G181" s="245"/>
      <c r="H181" s="229">
        <f t="shared" si="7"/>
        <v>60</v>
      </c>
      <c r="I181" s="301">
        <f>60000000/1000000</f>
        <v>60</v>
      </c>
      <c r="J181" s="247"/>
      <c r="K181" s="247"/>
      <c r="L181" s="247"/>
      <c r="M181" s="238"/>
      <c r="N181" s="135"/>
      <c r="O181" s="135"/>
      <c r="P181" s="304"/>
      <c r="Q181" s="305"/>
      <c r="R181" s="306"/>
      <c r="S181" s="135"/>
      <c r="T181" s="135"/>
      <c r="U181" s="307"/>
      <c r="V181" s="135"/>
      <c r="W181" s="135"/>
      <c r="X181" s="135"/>
      <c r="Y181" s="304"/>
      <c r="Z181" s="305"/>
      <c r="AA181" s="306"/>
      <c r="AB181" s="135"/>
      <c r="AC181" s="135"/>
      <c r="AD181" s="307"/>
      <c r="AE181" s="135"/>
      <c r="AF181" s="135"/>
      <c r="AG181" s="135"/>
      <c r="AH181" s="304"/>
      <c r="AI181" s="305"/>
      <c r="AJ181" s="306"/>
      <c r="AK181" s="135"/>
      <c r="AL181" s="135"/>
      <c r="AM181" s="307"/>
      <c r="AN181" s="135"/>
      <c r="AO181" s="135"/>
      <c r="AP181" s="135"/>
      <c r="AQ181" s="304"/>
      <c r="AR181" s="305"/>
      <c r="AS181" s="306"/>
      <c r="AT181" s="135"/>
      <c r="AU181" s="135"/>
      <c r="AV181" s="307"/>
      <c r="AW181" s="135"/>
      <c r="AX181" s="135"/>
      <c r="AY181" s="135"/>
      <c r="AZ181" s="304"/>
      <c r="BA181" s="305"/>
      <c r="BB181" s="306"/>
      <c r="BC181" s="135"/>
      <c r="BD181" s="135"/>
      <c r="BE181" s="307"/>
      <c r="BF181" s="135"/>
      <c r="BG181" s="135"/>
      <c r="BH181" s="135"/>
      <c r="BI181" s="304"/>
      <c r="BJ181" s="305"/>
      <c r="BK181" s="306"/>
      <c r="BL181" s="135"/>
      <c r="BM181" s="135"/>
      <c r="BN181" s="307"/>
      <c r="BO181" s="135"/>
      <c r="BP181" s="135"/>
      <c r="BQ181" s="135"/>
      <c r="BR181" s="304"/>
      <c r="BS181" s="305"/>
      <c r="BT181" s="306"/>
      <c r="BU181" s="135"/>
      <c r="BV181" s="135"/>
      <c r="BW181" s="307"/>
      <c r="BX181" s="135"/>
      <c r="BY181" s="135"/>
      <c r="BZ181" s="135"/>
      <c r="CA181" s="304"/>
      <c r="CB181" s="305"/>
      <c r="CC181" s="306"/>
      <c r="CD181" s="135"/>
      <c r="CE181" s="135"/>
      <c r="CF181" s="307"/>
      <c r="CG181" s="135"/>
      <c r="CH181" s="135"/>
      <c r="CI181" s="135"/>
      <c r="CJ181" s="304"/>
      <c r="CK181" s="305"/>
      <c r="CL181" s="306"/>
      <c r="CM181" s="135"/>
      <c r="CN181" s="135"/>
      <c r="CO181" s="307"/>
      <c r="CP181" s="135"/>
      <c r="CQ181" s="135"/>
      <c r="CR181" s="135"/>
      <c r="CS181" s="304"/>
      <c r="CT181" s="305"/>
      <c r="CU181" s="306"/>
      <c r="CV181" s="135"/>
      <c r="CW181" s="135"/>
      <c r="CX181" s="307"/>
      <c r="CY181" s="135"/>
      <c r="CZ181" s="135"/>
      <c r="DA181" s="135"/>
      <c r="DB181" s="304"/>
      <c r="DC181" s="305"/>
      <c r="DD181" s="306"/>
      <c r="DE181" s="135"/>
      <c r="DF181" s="135"/>
      <c r="DG181" s="307"/>
      <c r="DH181" s="135"/>
      <c r="DI181" s="135"/>
      <c r="DJ181" s="135"/>
      <c r="DK181" s="304"/>
      <c r="DL181" s="305"/>
      <c r="DM181" s="306"/>
      <c r="DN181" s="135"/>
      <c r="DO181" s="135"/>
      <c r="DP181" s="307"/>
      <c r="DQ181" s="135"/>
      <c r="DR181" s="135"/>
      <c r="DS181" s="135"/>
      <c r="DT181" s="304"/>
      <c r="DU181" s="305"/>
      <c r="DV181" s="306"/>
      <c r="DW181" s="135"/>
      <c r="DX181" s="135"/>
      <c r="DY181" s="307"/>
      <c r="DZ181" s="135"/>
      <c r="EA181" s="135"/>
      <c r="EB181" s="135"/>
      <c r="EC181" s="304"/>
      <c r="ED181" s="305"/>
      <c r="EE181" s="306"/>
      <c r="EF181" s="135"/>
      <c r="EG181" s="135"/>
      <c r="EH181" s="307"/>
      <c r="EI181" s="135"/>
      <c r="EJ181" s="135"/>
      <c r="EK181" s="135"/>
      <c r="EL181" s="304"/>
      <c r="EM181" s="305"/>
      <c r="EN181" s="306"/>
      <c r="EO181" s="135"/>
      <c r="EP181" s="135"/>
      <c r="EQ181" s="307"/>
      <c r="ER181" s="135"/>
      <c r="ES181" s="135"/>
      <c r="ET181" s="135"/>
      <c r="EU181" s="304"/>
      <c r="EV181" s="305"/>
      <c r="EW181" s="306"/>
      <c r="EX181" s="135"/>
      <c r="EY181" s="135"/>
      <c r="EZ181" s="307"/>
      <c r="FA181" s="135"/>
      <c r="FB181" s="135"/>
      <c r="FC181" s="135"/>
      <c r="FD181" s="304"/>
      <c r="FE181" s="305"/>
      <c r="FF181" s="306"/>
      <c r="FG181" s="135"/>
      <c r="FH181" s="135"/>
      <c r="FI181" s="307"/>
      <c r="FJ181" s="135"/>
      <c r="FK181" s="135"/>
      <c r="FL181" s="135"/>
      <c r="FM181" s="304"/>
      <c r="FN181" s="305"/>
      <c r="FO181" s="306"/>
      <c r="FP181" s="135"/>
      <c r="FQ181" s="135"/>
      <c r="FR181" s="307"/>
      <c r="FS181" s="135"/>
      <c r="FT181" s="135"/>
      <c r="FU181" s="135"/>
      <c r="FV181" s="304"/>
      <c r="FW181" s="305"/>
      <c r="FX181" s="306"/>
      <c r="FY181" s="135"/>
      <c r="FZ181" s="135"/>
      <c r="GA181" s="307"/>
      <c r="GB181" s="135"/>
      <c r="GC181" s="135"/>
      <c r="GD181" s="135"/>
      <c r="GE181" s="304"/>
      <c r="GF181" s="305"/>
      <c r="GG181" s="306"/>
      <c r="GH181" s="135"/>
      <c r="GI181" s="135"/>
      <c r="GJ181" s="307"/>
      <c r="GK181" s="135"/>
      <c r="GL181" s="135"/>
      <c r="GM181" s="135"/>
      <c r="GN181" s="304"/>
      <c r="GO181" s="305"/>
      <c r="GP181" s="306"/>
      <c r="GQ181" s="135"/>
      <c r="GR181" s="135"/>
      <c r="GS181" s="307"/>
      <c r="GT181" s="135"/>
      <c r="GU181" s="135"/>
      <c r="GV181" s="135"/>
      <c r="GW181" s="304"/>
      <c r="GX181" s="305"/>
      <c r="GY181" s="306"/>
      <c r="GZ181" s="135"/>
      <c r="HA181" s="135"/>
      <c r="HB181" s="307"/>
      <c r="HC181" s="135"/>
      <c r="HD181" s="135"/>
      <c r="HE181" s="135"/>
      <c r="HF181" s="304"/>
      <c r="HG181" s="305"/>
      <c r="HH181" s="306"/>
      <c r="HI181" s="135"/>
      <c r="HJ181" s="135"/>
      <c r="HK181" s="318"/>
      <c r="HM181" s="135"/>
      <c r="HN181" s="135"/>
      <c r="HO181" s="304"/>
      <c r="HP181" s="305"/>
      <c r="HQ181" s="306"/>
      <c r="HR181" s="135"/>
      <c r="HS181" s="135"/>
      <c r="HT181" s="318"/>
      <c r="HX181" s="319"/>
      <c r="HY181" s="320"/>
      <c r="HZ181" s="321"/>
      <c r="IC181" s="318"/>
      <c r="IG181" s="319"/>
      <c r="IH181" s="305"/>
      <c r="II181" s="306"/>
      <c r="IJ181" s="135"/>
      <c r="IK181" s="135"/>
      <c r="IL181" s="307"/>
      <c r="IM181" s="135"/>
      <c r="IN181" s="135"/>
      <c r="IO181" s="135"/>
      <c r="IP181" s="304"/>
      <c r="IQ181" s="305"/>
      <c r="IR181" s="306"/>
      <c r="IS181" s="135"/>
      <c r="IT181" s="135"/>
      <c r="IU181" s="307"/>
      <c r="IV181" s="135"/>
      <c r="IW181" s="135"/>
      <c r="IX181" s="135"/>
      <c r="IY181" s="304"/>
      <c r="IZ181" s="305"/>
      <c r="JA181" s="306"/>
      <c r="JB181" s="135"/>
      <c r="JC181" s="135"/>
      <c r="JD181" s="307"/>
      <c r="JE181" s="135"/>
      <c r="JF181" s="135"/>
      <c r="JG181" s="135"/>
      <c r="JH181" s="304"/>
      <c r="JI181" s="305"/>
      <c r="JJ181" s="306"/>
      <c r="JK181" s="135"/>
      <c r="JL181" s="135"/>
      <c r="JM181" s="307"/>
      <c r="JN181" s="135"/>
      <c r="JO181" s="135"/>
      <c r="JP181" s="135"/>
      <c r="JQ181" s="304"/>
      <c r="JR181" s="305"/>
      <c r="JS181" s="306"/>
      <c r="JT181" s="135"/>
      <c r="JU181" s="135"/>
      <c r="JV181" s="307"/>
      <c r="JW181" s="135"/>
      <c r="JX181" s="135"/>
      <c r="JY181" s="135"/>
      <c r="JZ181" s="304"/>
      <c r="KA181" s="305"/>
      <c r="KB181" s="306"/>
      <c r="KC181" s="135"/>
      <c r="KD181" s="135"/>
      <c r="KE181" s="307"/>
      <c r="KF181" s="135"/>
      <c r="KG181" s="135"/>
      <c r="KH181" s="135"/>
      <c r="KI181" s="304"/>
      <c r="KJ181" s="305"/>
      <c r="KK181" s="306"/>
      <c r="KL181" s="135"/>
      <c r="KM181" s="135"/>
      <c r="KN181" s="307"/>
      <c r="KO181" s="135"/>
      <c r="KP181" s="135"/>
      <c r="KQ181" s="135"/>
      <c r="KR181" s="304"/>
      <c r="KS181" s="305"/>
      <c r="KT181" s="306"/>
      <c r="KU181" s="135"/>
      <c r="KV181" s="135"/>
      <c r="KW181" s="307"/>
      <c r="KX181" s="135"/>
      <c r="KY181" s="135"/>
      <c r="KZ181" s="135"/>
      <c r="LA181" s="304"/>
      <c r="LB181" s="305"/>
      <c r="LC181" s="306"/>
      <c r="LD181" s="135"/>
      <c r="LE181" s="135"/>
      <c r="LF181" s="307"/>
      <c r="LG181" s="135"/>
      <c r="LH181" s="135"/>
      <c r="LI181" s="135"/>
      <c r="LJ181" s="304"/>
      <c r="LK181" s="305"/>
      <c r="LL181" s="306"/>
      <c r="LM181" s="135"/>
      <c r="LN181" s="135"/>
      <c r="LO181" s="307"/>
      <c r="LP181" s="135"/>
      <c r="LQ181" s="135"/>
      <c r="LR181" s="135"/>
      <c r="LS181" s="304"/>
      <c r="LT181" s="305"/>
      <c r="LU181" s="306"/>
      <c r="LV181" s="135"/>
      <c r="LW181" s="135"/>
      <c r="LX181" s="307"/>
      <c r="LY181" s="135"/>
      <c r="LZ181" s="135"/>
      <c r="MA181" s="135"/>
      <c r="MB181" s="304"/>
      <c r="MC181" s="305"/>
      <c r="MD181" s="306"/>
      <c r="ME181" s="135"/>
      <c r="MF181" s="135"/>
      <c r="MG181" s="307"/>
      <c r="MH181" s="135"/>
      <c r="MI181" s="135"/>
      <c r="MJ181" s="135"/>
      <c r="MK181" s="304"/>
      <c r="ML181" s="305"/>
      <c r="MM181" s="306"/>
      <c r="MN181" s="135"/>
      <c r="MO181" s="135"/>
      <c r="MP181" s="307"/>
      <c r="MQ181" s="135"/>
      <c r="MR181" s="135"/>
      <c r="MS181" s="135"/>
      <c r="MT181" s="304"/>
      <c r="MU181" s="305"/>
      <c r="MV181" s="306"/>
      <c r="MW181" s="135"/>
      <c r="MX181" s="135"/>
      <c r="MY181" s="307"/>
      <c r="MZ181" s="135"/>
      <c r="NA181" s="135"/>
      <c r="NB181" s="135"/>
      <c r="NC181" s="304"/>
      <c r="ND181" s="305"/>
      <c r="NE181" s="306"/>
      <c r="NF181" s="135"/>
      <c r="NG181" s="135"/>
      <c r="NH181" s="307"/>
      <c r="NI181" s="135"/>
      <c r="NJ181" s="135"/>
      <c r="NK181" s="135"/>
      <c r="NL181" s="304"/>
      <c r="NM181" s="305"/>
      <c r="NN181" s="306"/>
      <c r="NO181" s="135"/>
      <c r="NP181" s="135"/>
      <c r="NQ181" s="307"/>
      <c r="NR181" s="135"/>
      <c r="NS181" s="135"/>
      <c r="NT181" s="135"/>
      <c r="NU181" s="304"/>
      <c r="NV181" s="305"/>
      <c r="NW181" s="306"/>
      <c r="NX181" s="135"/>
      <c r="NY181" s="135"/>
      <c r="NZ181" s="307"/>
      <c r="OA181" s="135"/>
      <c r="OB181" s="135"/>
      <c r="OC181" s="135"/>
      <c r="OD181" s="304"/>
      <c r="OE181" s="305"/>
      <c r="OF181" s="306"/>
      <c r="OG181" s="135"/>
      <c r="OH181" s="135"/>
      <c r="OI181" s="307"/>
      <c r="OJ181" s="135"/>
      <c r="OK181" s="135"/>
      <c r="OL181" s="135"/>
      <c r="OM181" s="304"/>
      <c r="ON181" s="305"/>
      <c r="OO181" s="306"/>
      <c r="OP181" s="135"/>
      <c r="OQ181" s="135"/>
      <c r="OR181" s="307"/>
      <c r="OS181" s="135"/>
      <c r="OT181" s="135"/>
      <c r="OU181" s="135"/>
      <c r="OV181" s="304"/>
      <c r="OW181" s="305"/>
      <c r="OX181" s="306"/>
      <c r="OY181" s="135"/>
      <c r="OZ181" s="135"/>
      <c r="PA181" s="307"/>
      <c r="PB181" s="135"/>
      <c r="PC181" s="135"/>
      <c r="PD181" s="135"/>
      <c r="PE181" s="304"/>
      <c r="PF181" s="305"/>
      <c r="PG181" s="306"/>
      <c r="PH181" s="135"/>
      <c r="PI181" s="135"/>
      <c r="PJ181" s="307"/>
      <c r="PK181" s="135"/>
      <c r="PL181" s="135"/>
      <c r="PM181" s="135"/>
      <c r="PN181" s="304"/>
      <c r="PO181" s="305"/>
      <c r="PP181" s="306"/>
      <c r="PQ181" s="135"/>
      <c r="PR181" s="135"/>
      <c r="PS181" s="307"/>
      <c r="PT181" s="135"/>
      <c r="PU181" s="135"/>
      <c r="PV181" s="135"/>
      <c r="PW181" s="304"/>
      <c r="PX181" s="305"/>
      <c r="PY181" s="306"/>
      <c r="PZ181" s="135"/>
      <c r="QA181" s="135"/>
      <c r="QB181" s="307"/>
      <c r="QC181" s="135"/>
      <c r="QD181" s="135"/>
      <c r="QE181" s="135"/>
      <c r="QF181" s="304"/>
      <c r="QG181" s="305"/>
      <c r="QH181" s="306"/>
      <c r="QI181" s="135"/>
      <c r="QJ181" s="135"/>
      <c r="QK181" s="307"/>
      <c r="QL181" s="135"/>
      <c r="QM181" s="135"/>
      <c r="QN181" s="135"/>
      <c r="QO181" s="304"/>
      <c r="QP181" s="305"/>
      <c r="QQ181" s="306"/>
      <c r="QR181" s="135"/>
      <c r="QS181" s="135"/>
      <c r="QT181" s="307"/>
      <c r="QU181" s="135"/>
      <c r="QV181" s="135"/>
      <c r="QW181" s="135"/>
      <c r="QX181" s="304"/>
      <c r="QY181" s="305"/>
      <c r="QZ181" s="306"/>
      <c r="RA181" s="135"/>
      <c r="RB181" s="135"/>
      <c r="RC181" s="307"/>
      <c r="RD181" s="135"/>
      <c r="RE181" s="135"/>
      <c r="RF181" s="135"/>
      <c r="RG181" s="319"/>
      <c r="RH181" s="320"/>
      <c r="RI181" s="306"/>
      <c r="RJ181" s="135"/>
      <c r="RK181" s="135"/>
      <c r="RL181" s="307"/>
      <c r="RM181" s="135"/>
      <c r="RN181" s="135"/>
      <c r="RO181" s="135"/>
      <c r="RP181" s="319"/>
      <c r="RQ181" s="320"/>
      <c r="RR181" s="321"/>
      <c r="RU181" s="318"/>
      <c r="RY181" s="319"/>
      <c r="RZ181" s="320"/>
      <c r="SA181" s="321"/>
      <c r="SD181" s="307"/>
      <c r="SE181" s="135"/>
      <c r="SF181" s="135"/>
      <c r="SG181" s="135"/>
      <c r="SH181" s="304"/>
      <c r="SI181" s="305"/>
      <c r="SJ181" s="306"/>
      <c r="SK181" s="135"/>
      <c r="SL181" s="135"/>
      <c r="SM181" s="307"/>
      <c r="SN181" s="135"/>
      <c r="SO181" s="135"/>
      <c r="SP181" s="135"/>
      <c r="SQ181" s="304"/>
      <c r="SR181" s="305"/>
      <c r="SS181" s="306"/>
      <c r="ST181" s="135"/>
      <c r="SU181" s="135"/>
      <c r="SV181" s="307"/>
      <c r="SW181" s="135"/>
      <c r="SX181" s="135"/>
      <c r="SY181" s="135"/>
      <c r="SZ181" s="304"/>
      <c r="TA181" s="305"/>
      <c r="TB181" s="306"/>
      <c r="TC181" s="135"/>
      <c r="TD181" s="135"/>
      <c r="TE181" s="307"/>
      <c r="TF181" s="135"/>
      <c r="TG181" s="135"/>
      <c r="TH181" s="135"/>
      <c r="TI181" s="304"/>
      <c r="TJ181" s="305"/>
      <c r="TK181" s="306"/>
      <c r="TL181" s="135"/>
      <c r="TM181" s="135"/>
      <c r="TN181" s="307"/>
      <c r="TO181" s="135"/>
      <c r="TP181" s="135"/>
      <c r="TQ181" s="135"/>
      <c r="TR181" s="304"/>
      <c r="TS181" s="305"/>
      <c r="TT181" s="306"/>
      <c r="TU181" s="135"/>
      <c r="TV181" s="135"/>
      <c r="TW181" s="307"/>
      <c r="TX181" s="135"/>
      <c r="TY181" s="135"/>
      <c r="TZ181" s="135"/>
      <c r="UA181" s="304"/>
      <c r="UB181" s="305"/>
      <c r="UC181" s="306"/>
      <c r="UD181" s="135"/>
      <c r="UE181" s="135"/>
      <c r="UF181" s="307"/>
      <c r="UG181" s="135"/>
      <c r="UH181" s="135"/>
      <c r="UI181" s="135"/>
      <c r="UJ181" s="304"/>
      <c r="UK181" s="305"/>
      <c r="UL181" s="306"/>
      <c r="UM181" s="135"/>
      <c r="UN181" s="135"/>
      <c r="UO181" s="307"/>
      <c r="UP181" s="135"/>
      <c r="UQ181" s="135"/>
      <c r="UR181" s="135"/>
      <c r="US181" s="304"/>
      <c r="UT181" s="305"/>
      <c r="UU181" s="306"/>
      <c r="UV181" s="135"/>
      <c r="UW181" s="135"/>
      <c r="UX181" s="307"/>
      <c r="UY181" s="135"/>
      <c r="UZ181" s="135"/>
      <c r="VA181" s="135"/>
      <c r="VB181" s="304"/>
      <c r="VC181" s="305"/>
      <c r="VD181" s="306"/>
      <c r="VE181" s="135"/>
      <c r="VF181" s="135"/>
      <c r="VG181" s="307"/>
      <c r="VH181" s="135"/>
      <c r="VI181" s="135"/>
      <c r="VJ181" s="135"/>
      <c r="VK181" s="304"/>
      <c r="VL181" s="305"/>
      <c r="VM181" s="306"/>
      <c r="VN181" s="135"/>
      <c r="VO181" s="135"/>
      <c r="VP181" s="307"/>
      <c r="VQ181" s="135"/>
      <c r="VR181" s="135"/>
      <c r="VS181" s="135"/>
      <c r="VT181" s="304"/>
      <c r="VU181" s="305"/>
      <c r="VV181" s="306"/>
      <c r="VW181" s="135"/>
      <c r="VX181" s="135"/>
      <c r="VY181" s="307"/>
      <c r="VZ181" s="135"/>
      <c r="WA181" s="135"/>
      <c r="WB181" s="135"/>
      <c r="WC181" s="304"/>
      <c r="WD181" s="305"/>
      <c r="WE181" s="306"/>
      <c r="WF181" s="135"/>
      <c r="WG181" s="135"/>
      <c r="WH181" s="307"/>
      <c r="WI181" s="135"/>
      <c r="WJ181" s="135"/>
      <c r="WK181" s="135"/>
      <c r="WL181" s="304"/>
      <c r="WM181" s="305"/>
      <c r="WN181" s="306"/>
      <c r="WO181" s="135"/>
      <c r="WP181" s="135"/>
      <c r="WQ181" s="307"/>
      <c r="WR181" s="135"/>
      <c r="WS181" s="135"/>
      <c r="WT181" s="135"/>
      <c r="WU181" s="304"/>
      <c r="WV181" s="305"/>
      <c r="WW181" s="306"/>
      <c r="WX181" s="135"/>
      <c r="WY181" s="135"/>
      <c r="WZ181" s="307"/>
      <c r="XA181" s="135"/>
      <c r="XB181" s="135"/>
      <c r="XC181" s="135"/>
      <c r="XD181" s="304"/>
      <c r="XE181" s="305"/>
      <c r="XF181" s="306"/>
      <c r="XG181" s="135"/>
      <c r="XH181" s="135"/>
      <c r="XI181" s="307"/>
      <c r="XJ181" s="135"/>
      <c r="XK181" s="135"/>
      <c r="XL181" s="135"/>
      <c r="XM181" s="304"/>
      <c r="XN181" s="305"/>
      <c r="XO181" s="306"/>
      <c r="XP181" s="135"/>
      <c r="XQ181" s="135"/>
      <c r="XR181" s="307"/>
      <c r="XS181" s="135"/>
      <c r="XT181" s="135"/>
      <c r="XU181" s="135"/>
      <c r="XV181" s="304"/>
      <c r="XW181" s="305"/>
      <c r="XX181" s="306"/>
      <c r="XY181" s="135"/>
      <c r="XZ181" s="135"/>
      <c r="YA181" s="307"/>
      <c r="YB181" s="135"/>
      <c r="YC181" s="135"/>
      <c r="YD181" s="135"/>
      <c r="YE181" s="304"/>
      <c r="YF181" s="305"/>
      <c r="YG181" s="306"/>
      <c r="YH181" s="135"/>
      <c r="YI181" s="135"/>
      <c r="YJ181" s="307"/>
      <c r="YK181" s="135"/>
      <c r="YL181" s="135"/>
      <c r="YM181" s="135"/>
      <c r="YN181" s="304"/>
      <c r="YO181" s="305"/>
      <c r="YP181" s="306"/>
      <c r="YQ181" s="135"/>
      <c r="YR181" s="135"/>
      <c r="YS181" s="307"/>
      <c r="YT181" s="135"/>
      <c r="YU181" s="135"/>
      <c r="YV181" s="135"/>
      <c r="YW181" s="304"/>
      <c r="YX181" s="305"/>
      <c r="YY181" s="306"/>
      <c r="YZ181" s="135"/>
      <c r="ZA181" s="135"/>
      <c r="ZB181" s="307"/>
      <c r="ZC181" s="135"/>
      <c r="ZD181" s="135"/>
      <c r="ZE181" s="135"/>
      <c r="ZF181" s="304"/>
      <c r="ZG181" s="305"/>
      <c r="ZH181" s="306"/>
      <c r="ZI181" s="135"/>
      <c r="ZJ181" s="135"/>
      <c r="ZK181" s="307"/>
      <c r="ZL181" s="135"/>
      <c r="ZM181" s="135"/>
      <c r="ZN181" s="135"/>
      <c r="ZO181" s="304"/>
      <c r="ZP181" s="305"/>
      <c r="ZQ181" s="306"/>
      <c r="ZR181" s="135"/>
      <c r="ZS181" s="135"/>
      <c r="ZT181" s="307"/>
      <c r="ZU181" s="135"/>
      <c r="ZV181" s="135"/>
      <c r="ZW181" s="135"/>
      <c r="ZX181" s="304"/>
      <c r="ZY181" s="305"/>
      <c r="ZZ181" s="306"/>
      <c r="AAA181" s="135"/>
      <c r="AAB181" s="135"/>
      <c r="AAC181" s="307"/>
      <c r="AAD181" s="135"/>
      <c r="AAE181" s="135"/>
      <c r="AAF181" s="135"/>
      <c r="AAG181" s="304"/>
      <c r="AAH181" s="305"/>
      <c r="AAI181" s="306"/>
      <c r="AAJ181" s="135"/>
      <c r="AAK181" s="135"/>
      <c r="AAL181" s="307"/>
      <c r="AAM181" s="135"/>
      <c r="AAN181" s="135"/>
      <c r="AAO181" s="135"/>
      <c r="AAP181" s="304"/>
      <c r="AAQ181" s="305"/>
      <c r="AAR181" s="306"/>
      <c r="AAS181" s="135"/>
      <c r="AAT181" s="135"/>
      <c r="AAU181" s="307"/>
      <c r="AAV181" s="135"/>
      <c r="AAW181" s="135"/>
      <c r="AAX181" s="135"/>
      <c r="AAY181" s="304"/>
      <c r="AAZ181" s="305"/>
      <c r="ABA181" s="306"/>
      <c r="ABB181" s="135"/>
      <c r="ABD181" s="318"/>
      <c r="ABE181" s="135"/>
      <c r="ABF181" s="135"/>
      <c r="ABG181" s="135"/>
      <c r="ABH181" s="304"/>
      <c r="ABI181" s="305"/>
      <c r="ABJ181" s="306"/>
      <c r="ABK181" s="135"/>
      <c r="ABM181" s="318"/>
      <c r="ABQ181" s="319"/>
      <c r="ABR181" s="320"/>
      <c r="ABS181" s="321"/>
      <c r="ABV181" s="318"/>
      <c r="ABZ181" s="304"/>
      <c r="ACA181" s="305"/>
      <c r="ACB181" s="306"/>
      <c r="ACC181" s="135"/>
      <c r="ACD181" s="135"/>
      <c r="ACE181" s="307"/>
      <c r="ACF181" s="135"/>
      <c r="ACG181" s="135"/>
      <c r="ACH181" s="135"/>
      <c r="ACI181" s="304"/>
      <c r="ACJ181" s="305"/>
      <c r="ACK181" s="306"/>
      <c r="ACL181" s="135"/>
      <c r="ACM181" s="135"/>
      <c r="ACN181" s="307"/>
      <c r="ACO181" s="135"/>
      <c r="ACP181" s="135"/>
      <c r="ACQ181" s="135"/>
      <c r="ACR181" s="304"/>
      <c r="ACS181" s="305"/>
      <c r="ACT181" s="306"/>
      <c r="ACU181" s="135"/>
      <c r="ACV181" s="135"/>
      <c r="ACW181" s="307"/>
      <c r="ACX181" s="135"/>
      <c r="ACY181" s="135"/>
      <c r="ACZ181" s="135"/>
      <c r="ADA181" s="304"/>
      <c r="ADB181" s="305"/>
      <c r="ADC181" s="306"/>
      <c r="ADD181" s="135"/>
      <c r="ADE181" s="135"/>
      <c r="ADF181" s="307"/>
      <c r="ADG181" s="135"/>
      <c r="ADH181" s="135"/>
      <c r="ADI181" s="135"/>
      <c r="ADJ181" s="304"/>
      <c r="ADK181" s="305"/>
      <c r="ADL181" s="306"/>
      <c r="ADM181" s="135"/>
      <c r="ADN181" s="135"/>
      <c r="ADO181" s="307"/>
      <c r="ADP181" s="135"/>
      <c r="ADQ181" s="135"/>
      <c r="ADR181" s="135"/>
      <c r="ADS181" s="304"/>
      <c r="ADT181" s="305"/>
      <c r="ADU181" s="306"/>
      <c r="ADV181" s="135"/>
      <c r="ADW181" s="135"/>
      <c r="ADX181" s="307"/>
      <c r="ADY181" s="135"/>
      <c r="ADZ181" s="135"/>
      <c r="AEA181" s="135"/>
      <c r="AEB181" s="304"/>
      <c r="AEC181" s="305"/>
      <c r="AED181" s="306"/>
      <c r="AEE181" s="135"/>
      <c r="AEF181" s="135"/>
      <c r="AEG181" s="307"/>
      <c r="AEH181" s="135"/>
      <c r="AEI181" s="135"/>
      <c r="AEJ181" s="135"/>
      <c r="AEK181" s="304"/>
      <c r="AEL181" s="305"/>
      <c r="AEM181" s="306"/>
      <c r="AEN181" s="135"/>
      <c r="AEO181" s="135"/>
      <c r="AEP181" s="307"/>
      <c r="AEQ181" s="135"/>
      <c r="AER181" s="135"/>
      <c r="AES181" s="135"/>
      <c r="AET181" s="304"/>
      <c r="AEU181" s="305"/>
      <c r="AEV181" s="306"/>
      <c r="AEW181" s="135"/>
      <c r="AEX181" s="135"/>
      <c r="AEY181" s="307"/>
      <c r="AEZ181" s="135"/>
      <c r="AFA181" s="135"/>
      <c r="AFB181" s="135"/>
      <c r="AFC181" s="304"/>
      <c r="AFD181" s="305"/>
      <c r="AFE181" s="306"/>
      <c r="AFF181" s="135"/>
      <c r="AFG181" s="135"/>
      <c r="AFH181" s="307"/>
      <c r="AFI181" s="135"/>
      <c r="AFJ181" s="135"/>
      <c r="AFK181" s="135"/>
      <c r="AFL181" s="304"/>
      <c r="AFM181" s="305"/>
      <c r="AFN181" s="306"/>
      <c r="AFO181" s="135"/>
      <c r="AFP181" s="135"/>
      <c r="AFQ181" s="307"/>
      <c r="AFR181" s="135"/>
      <c r="AFS181" s="135"/>
      <c r="AFT181" s="135"/>
      <c r="AFU181" s="304"/>
      <c r="AFV181" s="305"/>
      <c r="AFW181" s="306"/>
      <c r="AFX181" s="135"/>
      <c r="AFY181" s="135"/>
      <c r="AFZ181" s="307"/>
      <c r="AGA181" s="135"/>
      <c r="AGB181" s="135"/>
      <c r="AGC181" s="135"/>
      <c r="AGD181" s="304"/>
      <c r="AGE181" s="305"/>
      <c r="AGF181" s="306"/>
      <c r="AGG181" s="135"/>
      <c r="AGH181" s="135"/>
      <c r="AGI181" s="307"/>
      <c r="AGJ181" s="135"/>
      <c r="AGK181" s="135"/>
      <c r="AGL181" s="135"/>
      <c r="AGM181" s="304"/>
      <c r="AGN181" s="305"/>
      <c r="AGO181" s="306"/>
      <c r="AGP181" s="135"/>
      <c r="AGQ181" s="135"/>
      <c r="AGR181" s="307"/>
      <c r="AGS181" s="135"/>
      <c r="AGT181" s="135"/>
      <c r="AGU181" s="135"/>
      <c r="AGV181" s="304"/>
      <c r="AGW181" s="305"/>
      <c r="AGX181" s="306"/>
      <c r="AGY181" s="135"/>
      <c r="AGZ181" s="135"/>
      <c r="AHA181" s="307"/>
      <c r="AHB181" s="135"/>
      <c r="AHC181" s="135"/>
      <c r="AHD181" s="135"/>
      <c r="AHE181" s="304"/>
      <c r="AHF181" s="305"/>
      <c r="AHG181" s="306"/>
      <c r="AHH181" s="135"/>
      <c r="AHI181" s="135"/>
      <c r="AHJ181" s="307"/>
      <c r="AHK181" s="135"/>
      <c r="AHL181" s="135"/>
      <c r="AHM181" s="135"/>
      <c r="AHN181" s="304"/>
      <c r="AHO181" s="305"/>
      <c r="AHP181" s="306"/>
      <c r="AHQ181" s="135"/>
      <c r="AHR181" s="135"/>
      <c r="AHS181" s="307"/>
      <c r="AHT181" s="135"/>
      <c r="AHU181" s="135"/>
      <c r="AHV181" s="135"/>
      <c r="AHW181" s="304"/>
      <c r="AHX181" s="305"/>
      <c r="AHY181" s="306"/>
      <c r="AHZ181" s="135"/>
      <c r="AIA181" s="135"/>
      <c r="AIB181" s="307"/>
      <c r="AIC181" s="135"/>
      <c r="AID181" s="135"/>
      <c r="AIE181" s="135"/>
      <c r="AIF181" s="304"/>
      <c r="AIG181" s="305"/>
      <c r="AIH181" s="306"/>
      <c r="AII181" s="135"/>
      <c r="AIJ181" s="135"/>
      <c r="AIK181" s="307"/>
      <c r="AIL181" s="135"/>
      <c r="AIM181" s="135"/>
      <c r="AIN181" s="135"/>
      <c r="AIO181" s="304"/>
      <c r="AIP181" s="305"/>
      <c r="AIQ181" s="306"/>
      <c r="AIR181" s="135"/>
      <c r="AIS181" s="135"/>
      <c r="AIT181" s="307"/>
      <c r="AIU181" s="135"/>
      <c r="AIV181" s="135"/>
      <c r="AIW181" s="135"/>
      <c r="AIX181" s="304"/>
      <c r="AIY181" s="305"/>
      <c r="AIZ181" s="306"/>
      <c r="AJA181" s="135"/>
      <c r="AJB181" s="135"/>
      <c r="AJC181" s="307"/>
      <c r="AJD181" s="135"/>
      <c r="AJE181" s="135"/>
      <c r="AJF181" s="135"/>
      <c r="AJG181" s="304"/>
      <c r="AJH181" s="305"/>
      <c r="AJI181" s="306"/>
      <c r="AJJ181" s="135"/>
      <c r="AJK181" s="135"/>
      <c r="AJL181" s="307"/>
      <c r="AJM181" s="135"/>
      <c r="AJN181" s="135"/>
      <c r="AJO181" s="135"/>
      <c r="AJP181" s="304"/>
      <c r="AJQ181" s="305"/>
      <c r="AJR181" s="306"/>
      <c r="AJS181" s="135"/>
      <c r="AJT181" s="135"/>
      <c r="AJU181" s="307"/>
      <c r="AJV181" s="135"/>
      <c r="AJW181" s="135"/>
      <c r="AJX181" s="135"/>
      <c r="AJY181" s="304"/>
      <c r="AJZ181" s="305"/>
      <c r="AKA181" s="306"/>
      <c r="AKB181" s="135"/>
      <c r="AKC181" s="135"/>
      <c r="AKD181" s="307"/>
      <c r="AKE181" s="135"/>
      <c r="AKF181" s="135"/>
      <c r="AKG181" s="135"/>
      <c r="AKH181" s="304"/>
      <c r="AKI181" s="305"/>
      <c r="AKJ181" s="306"/>
      <c r="AKK181" s="135"/>
      <c r="AKL181" s="135"/>
      <c r="AKM181" s="307"/>
      <c r="AKN181" s="135"/>
      <c r="AKO181" s="135"/>
      <c r="AKP181" s="135"/>
      <c r="AKQ181" s="304"/>
      <c r="AKR181" s="305"/>
      <c r="AKS181" s="306"/>
      <c r="AKT181" s="135"/>
      <c r="AKU181" s="135"/>
      <c r="AKV181" s="307"/>
      <c r="AKW181" s="135"/>
      <c r="AKX181" s="135"/>
      <c r="AKZ181" s="319"/>
      <c r="ALA181" s="305"/>
      <c r="ALB181" s="306"/>
      <c r="ALC181" s="135"/>
      <c r="ALD181" s="135"/>
      <c r="ALE181" s="307"/>
      <c r="ALF181" s="135"/>
      <c r="ALG181" s="135"/>
      <c r="ALI181" s="319"/>
      <c r="ALJ181" s="320"/>
      <c r="ALK181" s="321"/>
      <c r="ALN181" s="318"/>
      <c r="ALR181" s="319"/>
      <c r="ALS181" s="320"/>
      <c r="ALT181" s="321"/>
      <c r="ALV181" s="135"/>
      <c r="ALW181" s="307"/>
      <c r="ALX181" s="135"/>
      <c r="ALY181" s="135"/>
      <c r="ALZ181" s="135"/>
      <c r="AMA181" s="304"/>
      <c r="AMB181" s="305"/>
      <c r="AMC181" s="306"/>
      <c r="AMD181" s="135"/>
      <c r="AME181" s="135"/>
      <c r="AMF181" s="307"/>
      <c r="AMG181" s="135"/>
      <c r="AMH181" s="135"/>
      <c r="AMI181" s="135"/>
      <c r="AMJ181" s="304"/>
      <c r="AMK181" s="305"/>
      <c r="AML181" s="306"/>
      <c r="AMM181" s="135"/>
      <c r="AMN181" s="135"/>
      <c r="AMO181" s="307"/>
      <c r="AMP181" s="135"/>
      <c r="AMQ181" s="135"/>
      <c r="AMR181" s="135"/>
      <c r="AMS181" s="304"/>
      <c r="AMT181" s="305"/>
      <c r="AMU181" s="306"/>
      <c r="AMV181" s="135"/>
      <c r="AMW181" s="135"/>
      <c r="AMX181" s="307"/>
      <c r="AMY181" s="135"/>
      <c r="AMZ181" s="135"/>
      <c r="ANA181" s="135"/>
      <c r="ANB181" s="304"/>
      <c r="ANC181" s="305"/>
      <c r="AND181" s="306"/>
      <c r="ANE181" s="135"/>
      <c r="ANF181" s="135"/>
      <c r="ANG181" s="307"/>
      <c r="ANH181" s="135"/>
      <c r="ANI181" s="135"/>
      <c r="ANJ181" s="135"/>
      <c r="ANK181" s="304"/>
      <c r="ANL181" s="305"/>
      <c r="ANM181" s="306"/>
      <c r="ANN181" s="135"/>
      <c r="ANO181" s="135"/>
      <c r="ANP181" s="307"/>
      <c r="ANQ181" s="135"/>
      <c r="ANR181" s="135"/>
      <c r="ANS181" s="135"/>
      <c r="ANT181" s="304"/>
      <c r="ANU181" s="305"/>
      <c r="ANV181" s="306"/>
      <c r="ANW181" s="135"/>
      <c r="ANX181" s="135"/>
      <c r="ANY181" s="307"/>
      <c r="ANZ181" s="135"/>
      <c r="AOA181" s="135"/>
      <c r="AOB181" s="135"/>
      <c r="AOC181" s="304"/>
      <c r="AOD181" s="305"/>
      <c r="AOE181" s="306"/>
      <c r="AOF181" s="135"/>
      <c r="AOG181" s="135"/>
      <c r="AOH181" s="307"/>
      <c r="AOI181" s="135"/>
      <c r="AOJ181" s="135"/>
      <c r="AOK181" s="135"/>
      <c r="AOL181" s="304"/>
      <c r="AOM181" s="305"/>
      <c r="AON181" s="306"/>
      <c r="AOO181" s="135"/>
      <c r="AOP181" s="135"/>
      <c r="AOQ181" s="307"/>
      <c r="AOR181" s="135"/>
      <c r="AOS181" s="135"/>
      <c r="AOT181" s="135"/>
      <c r="AOU181" s="304"/>
      <c r="AOV181" s="305"/>
      <c r="AOW181" s="306"/>
      <c r="AOX181" s="135"/>
      <c r="AOY181" s="135"/>
      <c r="AOZ181" s="307"/>
      <c r="APA181" s="135"/>
      <c r="APB181" s="135"/>
      <c r="APC181" s="135"/>
      <c r="APD181" s="304"/>
      <c r="APE181" s="305"/>
      <c r="APF181" s="306"/>
      <c r="APG181" s="135"/>
      <c r="APH181" s="135"/>
      <c r="API181" s="307"/>
      <c r="APJ181" s="135"/>
      <c r="APK181" s="135"/>
      <c r="APL181" s="135"/>
      <c r="APM181" s="304"/>
      <c r="APN181" s="305"/>
      <c r="APO181" s="306"/>
      <c r="APP181" s="135"/>
      <c r="APQ181" s="135"/>
      <c r="APR181" s="307"/>
      <c r="APS181" s="135"/>
      <c r="APT181" s="135"/>
      <c r="APU181" s="135"/>
      <c r="APV181" s="304"/>
      <c r="APW181" s="305"/>
      <c r="APX181" s="306"/>
      <c r="APY181" s="135"/>
      <c r="APZ181" s="135"/>
      <c r="AQA181" s="307"/>
      <c r="AQB181" s="135"/>
      <c r="AQC181" s="135"/>
      <c r="AQD181" s="135"/>
      <c r="AQE181" s="304"/>
      <c r="AQF181" s="305"/>
      <c r="AQG181" s="306"/>
      <c r="AQH181" s="135"/>
      <c r="AQI181" s="135"/>
      <c r="AQJ181" s="307"/>
      <c r="AQK181" s="135"/>
      <c r="AQL181" s="135"/>
      <c r="AQM181" s="135"/>
      <c r="AQN181" s="304"/>
      <c r="AQO181" s="305"/>
      <c r="AQP181" s="306"/>
      <c r="AQQ181" s="135"/>
      <c r="AQR181" s="135"/>
      <c r="AQS181" s="307"/>
      <c r="AQT181" s="135"/>
      <c r="AQU181" s="135"/>
      <c r="AQV181" s="135"/>
      <c r="AQW181" s="304"/>
      <c r="AQX181" s="305"/>
      <c r="AQY181" s="306"/>
      <c r="AQZ181" s="135"/>
      <c r="ARA181" s="135"/>
      <c r="ARB181" s="307"/>
      <c r="ARC181" s="135"/>
      <c r="ARD181" s="135"/>
      <c r="ARE181" s="135"/>
      <c r="ARF181" s="304"/>
      <c r="ARG181" s="305"/>
      <c r="ARH181" s="306"/>
      <c r="ARI181" s="135"/>
      <c r="ARJ181" s="135"/>
      <c r="ARK181" s="307"/>
      <c r="ARL181" s="135"/>
      <c r="ARM181" s="135"/>
      <c r="ARN181" s="135"/>
      <c r="ARO181" s="304"/>
      <c r="ARP181" s="305"/>
      <c r="ARQ181" s="306"/>
      <c r="ARR181" s="135"/>
      <c r="ARS181" s="135"/>
      <c r="ART181" s="307"/>
      <c r="ARU181" s="135"/>
      <c r="ARV181" s="135"/>
      <c r="ARW181" s="135"/>
      <c r="ARX181" s="304"/>
      <c r="ARY181" s="305"/>
      <c r="ARZ181" s="306"/>
      <c r="ASA181" s="135"/>
      <c r="ASB181" s="135"/>
      <c r="ASC181" s="307"/>
      <c r="ASD181" s="135"/>
      <c r="ASE181" s="135"/>
      <c r="ASF181" s="135"/>
      <c r="ASG181" s="304"/>
      <c r="ASH181" s="305"/>
      <c r="ASI181" s="306"/>
      <c r="ASJ181" s="135"/>
      <c r="ASK181" s="135"/>
      <c r="ASL181" s="307"/>
      <c r="ASM181" s="135"/>
      <c r="ASN181" s="135"/>
      <c r="ASO181" s="135"/>
      <c r="ASP181" s="304"/>
      <c r="ASQ181" s="305"/>
      <c r="ASR181" s="306"/>
      <c r="ASS181" s="135"/>
      <c r="AST181" s="135"/>
      <c r="ASU181" s="307"/>
      <c r="ASV181" s="135"/>
      <c r="ASW181" s="135"/>
      <c r="ASX181" s="135"/>
      <c r="ASY181" s="304"/>
      <c r="ASZ181" s="305"/>
      <c r="ATA181" s="306"/>
      <c r="ATB181" s="135"/>
      <c r="ATC181" s="135"/>
      <c r="ATD181" s="307"/>
      <c r="ATE181" s="135"/>
      <c r="ATF181" s="135"/>
      <c r="ATG181" s="135"/>
      <c r="ATH181" s="304"/>
      <c r="ATI181" s="305"/>
      <c r="ATJ181" s="306"/>
      <c r="ATK181" s="135"/>
      <c r="ATL181" s="135"/>
      <c r="ATM181" s="307"/>
      <c r="ATN181" s="135"/>
      <c r="ATO181" s="135"/>
      <c r="ATP181" s="135"/>
      <c r="ATQ181" s="304"/>
      <c r="ATR181" s="305"/>
      <c r="ATS181" s="306"/>
      <c r="ATT181" s="135"/>
      <c r="ATU181" s="135"/>
      <c r="ATV181" s="307"/>
      <c r="ATW181" s="135"/>
      <c r="ATX181" s="135"/>
      <c r="ATY181" s="135"/>
      <c r="ATZ181" s="304"/>
      <c r="AUA181" s="305"/>
      <c r="AUB181" s="306"/>
      <c r="AUC181" s="135"/>
      <c r="AUD181" s="135"/>
      <c r="AUE181" s="307"/>
      <c r="AUF181" s="135"/>
      <c r="AUG181" s="135"/>
      <c r="AUH181" s="135"/>
      <c r="AUI181" s="304"/>
      <c r="AUJ181" s="305"/>
      <c r="AUK181" s="306"/>
      <c r="AUL181" s="135"/>
      <c r="AUM181" s="135"/>
      <c r="AUN181" s="307"/>
      <c r="AUO181" s="135"/>
      <c r="AUP181" s="135"/>
      <c r="AUQ181" s="135"/>
      <c r="AUR181" s="304"/>
      <c r="AUS181" s="305"/>
      <c r="AUT181" s="306"/>
      <c r="AUW181" s="307"/>
      <c r="AUX181" s="135"/>
      <c r="AUY181" s="135"/>
      <c r="AUZ181" s="135"/>
      <c r="AVA181" s="304"/>
      <c r="AVB181" s="305"/>
      <c r="AVC181" s="306"/>
      <c r="AVF181" s="318"/>
      <c r="AVJ181" s="319"/>
      <c r="AVK181" s="320"/>
      <c r="AVL181" s="321"/>
      <c r="AVO181" s="318"/>
      <c r="AVR181" s="135"/>
      <c r="AVS181" s="304"/>
      <c r="AVT181" s="305"/>
      <c r="AVU181" s="306"/>
      <c r="AVV181" s="135"/>
      <c r="AVW181" s="135"/>
      <c r="AVX181" s="307"/>
      <c r="AVY181" s="135"/>
      <c r="AVZ181" s="135"/>
      <c r="AWA181" s="135"/>
      <c r="AWB181" s="304"/>
      <c r="AWC181" s="305"/>
      <c r="AWD181" s="306"/>
      <c r="AWE181" s="135"/>
      <c r="AWF181" s="135"/>
      <c r="AWG181" s="307"/>
      <c r="AWH181" s="135"/>
      <c r="AWI181" s="135"/>
      <c r="AWJ181" s="135"/>
      <c r="AWK181" s="304"/>
      <c r="AWL181" s="305"/>
      <c r="AWM181" s="306"/>
      <c r="AWN181" s="135"/>
      <c r="AWO181" s="135"/>
      <c r="AWP181" s="307"/>
      <c r="AWQ181" s="135"/>
      <c r="AWR181" s="135"/>
      <c r="AWS181" s="135"/>
      <c r="AWT181" s="304"/>
      <c r="AWU181" s="305"/>
      <c r="AWV181" s="306"/>
      <c r="AWW181" s="135"/>
      <c r="AWX181" s="135"/>
      <c r="AWY181" s="307"/>
      <c r="AWZ181" s="135"/>
      <c r="AXA181" s="135"/>
      <c r="AXB181" s="135"/>
      <c r="AXC181" s="304"/>
      <c r="AXD181" s="305"/>
      <c r="AXE181" s="306"/>
      <c r="AXF181" s="135"/>
      <c r="AXG181" s="135"/>
      <c r="AXH181" s="307"/>
      <c r="AXI181" s="135"/>
      <c r="AXJ181" s="135"/>
      <c r="AXK181" s="135"/>
      <c r="AXL181" s="304"/>
      <c r="AXM181" s="305"/>
      <c r="AXN181" s="306"/>
      <c r="AXO181" s="135"/>
      <c r="AXP181" s="135"/>
      <c r="AXQ181" s="307"/>
      <c r="AXR181" s="135"/>
      <c r="AXS181" s="135"/>
      <c r="AXT181" s="135"/>
      <c r="AXU181" s="304"/>
      <c r="AXV181" s="305"/>
      <c r="AXW181" s="306"/>
      <c r="AXX181" s="135"/>
      <c r="AXY181" s="135"/>
      <c r="AXZ181" s="307"/>
      <c r="AYA181" s="135"/>
      <c r="AYB181" s="135"/>
      <c r="AYC181" s="135"/>
      <c r="AYD181" s="304"/>
      <c r="AYE181" s="305"/>
      <c r="AYF181" s="306"/>
      <c r="AYG181" s="135"/>
      <c r="AYH181" s="135"/>
      <c r="AYI181" s="307"/>
      <c r="AYJ181" s="135"/>
      <c r="AYK181" s="135"/>
      <c r="AYL181" s="135"/>
      <c r="AYM181" s="304"/>
      <c r="AYN181" s="305"/>
      <c r="AYO181" s="306"/>
      <c r="AYP181" s="135"/>
      <c r="AYQ181" s="135"/>
      <c r="AYR181" s="307"/>
      <c r="AYS181" s="135"/>
      <c r="AYT181" s="135"/>
      <c r="AYU181" s="135"/>
      <c r="AYV181" s="304"/>
      <c r="AYW181" s="305"/>
      <c r="AYX181" s="306"/>
      <c r="AYY181" s="135"/>
      <c r="AYZ181" s="135"/>
      <c r="AZA181" s="307"/>
      <c r="AZB181" s="135"/>
      <c r="AZC181" s="135"/>
      <c r="AZD181" s="135"/>
      <c r="AZE181" s="304"/>
      <c r="AZF181" s="305"/>
      <c r="AZG181" s="306"/>
      <c r="AZH181" s="135"/>
      <c r="AZI181" s="135"/>
      <c r="AZJ181" s="307"/>
      <c r="AZK181" s="135"/>
      <c r="AZL181" s="135"/>
      <c r="AZM181" s="135"/>
      <c r="AZN181" s="304"/>
      <c r="AZO181" s="305"/>
      <c r="AZP181" s="306"/>
      <c r="AZQ181" s="135"/>
      <c r="AZR181" s="135"/>
      <c r="AZS181" s="307"/>
      <c r="AZT181" s="135"/>
      <c r="AZU181" s="135"/>
      <c r="AZV181" s="135"/>
      <c r="AZW181" s="304"/>
      <c r="AZX181" s="305"/>
      <c r="AZY181" s="306"/>
      <c r="AZZ181" s="135"/>
      <c r="BAA181" s="135"/>
      <c r="BAB181" s="307"/>
      <c r="BAC181" s="135"/>
      <c r="BAD181" s="135"/>
      <c r="BAE181" s="135"/>
      <c r="BAF181" s="304"/>
      <c r="BAG181" s="305"/>
      <c r="BAH181" s="306"/>
      <c r="BAI181" s="135"/>
      <c r="BAJ181" s="135"/>
      <c r="BAK181" s="307"/>
      <c r="BAL181" s="135"/>
      <c r="BAM181" s="135"/>
      <c r="BAN181" s="135"/>
      <c r="BAO181" s="304"/>
      <c r="BAP181" s="305"/>
      <c r="BAQ181" s="306"/>
      <c r="BAR181" s="135"/>
      <c r="BAS181" s="135"/>
      <c r="BAT181" s="307"/>
      <c r="BAU181" s="135"/>
      <c r="BAV181" s="135"/>
      <c r="BAW181" s="135"/>
      <c r="BAX181" s="304"/>
      <c r="BAY181" s="305"/>
      <c r="BAZ181" s="306"/>
      <c r="BBA181" s="135"/>
      <c r="BBB181" s="135"/>
      <c r="BBC181" s="307"/>
      <c r="BBD181" s="135"/>
      <c r="BBE181" s="135"/>
      <c r="BBF181" s="135"/>
      <c r="BBG181" s="304"/>
      <c r="BBH181" s="305"/>
      <c r="BBI181" s="306"/>
      <c r="BBJ181" s="135"/>
      <c r="BBK181" s="135"/>
      <c r="BBL181" s="307"/>
      <c r="BBM181" s="135"/>
      <c r="BBN181" s="135"/>
      <c r="BBO181" s="135"/>
      <c r="BBP181" s="304"/>
      <c r="BBQ181" s="305"/>
      <c r="BBR181" s="306"/>
      <c r="BBS181" s="135"/>
      <c r="BBT181" s="135"/>
      <c r="BBU181" s="307"/>
      <c r="BBV181" s="135"/>
      <c r="BBW181" s="135"/>
      <c r="BBX181" s="135"/>
      <c r="BBY181" s="304"/>
      <c r="BBZ181" s="305"/>
      <c r="BCA181" s="306"/>
      <c r="BCB181" s="135"/>
      <c r="BCC181" s="135"/>
      <c r="BCD181" s="307"/>
      <c r="BCE181" s="135"/>
      <c r="BCF181" s="135"/>
      <c r="BCG181" s="135"/>
      <c r="BCH181" s="304"/>
      <c r="BCI181" s="305"/>
      <c r="BCJ181" s="306"/>
      <c r="BCK181" s="135"/>
      <c r="BCL181" s="135"/>
      <c r="BCM181" s="307"/>
      <c r="BCN181" s="135"/>
      <c r="BCO181" s="135"/>
      <c r="BCP181" s="135"/>
      <c r="BCQ181" s="304"/>
      <c r="BCR181" s="305"/>
      <c r="BCS181" s="306"/>
      <c r="BCT181" s="135"/>
      <c r="BCU181" s="135"/>
      <c r="BCV181" s="307"/>
      <c r="BCW181" s="135"/>
      <c r="BCX181" s="135"/>
      <c r="BCY181" s="135"/>
      <c r="BCZ181" s="304"/>
      <c r="BDA181" s="305"/>
      <c r="BDB181" s="306"/>
      <c r="BDC181" s="135"/>
      <c r="BDD181" s="135"/>
      <c r="BDE181" s="307"/>
      <c r="BDF181" s="135"/>
      <c r="BDG181" s="135"/>
      <c r="BDH181" s="135"/>
      <c r="BDI181" s="304"/>
      <c r="BDJ181" s="305"/>
      <c r="BDK181" s="306"/>
      <c r="BDL181" s="135"/>
      <c r="BDM181" s="135"/>
      <c r="BDN181" s="307"/>
      <c r="BDO181" s="135"/>
      <c r="BDP181" s="135"/>
      <c r="BDQ181" s="135"/>
      <c r="BDR181" s="304"/>
      <c r="BDS181" s="305"/>
      <c r="BDT181" s="306"/>
      <c r="BDU181" s="135"/>
      <c r="BDV181" s="135"/>
      <c r="BDW181" s="307"/>
      <c r="BDX181" s="135"/>
      <c r="BDY181" s="135"/>
      <c r="BDZ181" s="135"/>
      <c r="BEA181" s="304"/>
      <c r="BEB181" s="305"/>
      <c r="BEC181" s="306"/>
      <c r="BED181" s="135"/>
      <c r="BEE181" s="135"/>
      <c r="BEF181" s="307"/>
      <c r="BEG181" s="135"/>
      <c r="BEH181" s="135"/>
      <c r="BEI181" s="135"/>
      <c r="BEJ181" s="304"/>
      <c r="BEK181" s="305"/>
      <c r="BEL181" s="306"/>
      <c r="BEM181" s="135"/>
      <c r="BEN181" s="135"/>
      <c r="BEO181" s="307"/>
      <c r="BEP181" s="135"/>
      <c r="BES181" s="304"/>
      <c r="BET181" s="305"/>
      <c r="BEU181" s="306"/>
      <c r="BEV181" s="135"/>
      <c r="BEW181" s="135"/>
      <c r="BEX181" s="307"/>
      <c r="BEY181" s="135"/>
      <c r="BFB181" s="319"/>
      <c r="BFC181" s="320"/>
      <c r="BFD181" s="321"/>
      <c r="BFG181" s="318"/>
      <c r="BFK181" s="319"/>
      <c r="BFL181" s="320"/>
      <c r="BFM181" s="321"/>
      <c r="BFN181" s="135"/>
      <c r="BFO181" s="135"/>
      <c r="BFP181" s="307"/>
      <c r="BFQ181" s="135"/>
      <c r="BFR181" s="135"/>
      <c r="BFS181" s="135"/>
      <c r="BFT181" s="304"/>
      <c r="BFU181" s="305"/>
      <c r="BFV181" s="306"/>
      <c r="BFW181" s="135"/>
      <c r="BFX181" s="135"/>
      <c r="BFY181" s="307"/>
      <c r="BFZ181" s="135"/>
      <c r="BGA181" s="135"/>
      <c r="BGB181" s="135"/>
      <c r="BGC181" s="304"/>
      <c r="BGD181" s="305"/>
      <c r="BGE181" s="306"/>
      <c r="BGF181" s="135"/>
      <c r="BGG181" s="135"/>
      <c r="BGH181" s="307"/>
      <c r="BGI181" s="135"/>
      <c r="BGJ181" s="135"/>
      <c r="BGK181" s="135"/>
      <c r="BGL181" s="304"/>
      <c r="BGM181" s="305"/>
      <c r="BGN181" s="306"/>
      <c r="BGO181" s="135"/>
      <c r="BGP181" s="135"/>
      <c r="BGQ181" s="307"/>
      <c r="BGR181" s="135"/>
      <c r="BGS181" s="135"/>
      <c r="BGT181" s="135"/>
      <c r="BGU181" s="304"/>
      <c r="BGV181" s="305"/>
      <c r="BGW181" s="306"/>
      <c r="BGX181" s="135"/>
      <c r="BGY181" s="135"/>
      <c r="BGZ181" s="307"/>
      <c r="BHA181" s="135"/>
      <c r="BHB181" s="135"/>
      <c r="BHC181" s="135"/>
      <c r="BHD181" s="304"/>
      <c r="BHE181" s="305"/>
      <c r="BHF181" s="306"/>
      <c r="BHG181" s="135"/>
      <c r="BHH181" s="135"/>
      <c r="BHI181" s="307"/>
      <c r="BHJ181" s="135"/>
      <c r="BHK181" s="135"/>
      <c r="BHL181" s="135"/>
      <c r="BHM181" s="304"/>
      <c r="BHN181" s="305"/>
      <c r="BHO181" s="306"/>
      <c r="BHP181" s="135"/>
      <c r="BHQ181" s="135"/>
      <c r="BHR181" s="307"/>
      <c r="BHS181" s="135"/>
      <c r="BHT181" s="135"/>
      <c r="BHU181" s="135"/>
      <c r="BHV181" s="304"/>
      <c r="BHW181" s="305"/>
      <c r="BHX181" s="306"/>
      <c r="BHY181" s="135"/>
      <c r="BHZ181" s="135"/>
      <c r="BIA181" s="307"/>
      <c r="BIB181" s="135"/>
      <c r="BIC181" s="135"/>
      <c r="BID181" s="135"/>
      <c r="BIE181" s="304"/>
      <c r="BIF181" s="305"/>
      <c r="BIG181" s="306"/>
      <c r="BIH181" s="135"/>
      <c r="BII181" s="135"/>
      <c r="BIJ181" s="307"/>
      <c r="BIK181" s="135"/>
      <c r="BIL181" s="135"/>
      <c r="BIM181" s="135"/>
      <c r="BIN181" s="304"/>
      <c r="BIO181" s="305"/>
      <c r="BIP181" s="306"/>
      <c r="BIQ181" s="135"/>
      <c r="BIR181" s="135"/>
      <c r="BIS181" s="307"/>
      <c r="BIT181" s="135"/>
      <c r="BIU181" s="135"/>
      <c r="BIV181" s="135"/>
      <c r="BIW181" s="304"/>
      <c r="BIX181" s="305"/>
      <c r="BIY181" s="306"/>
      <c r="BIZ181" s="135"/>
      <c r="BJA181" s="135"/>
      <c r="BJB181" s="307"/>
      <c r="BJC181" s="135"/>
      <c r="BJD181" s="135"/>
      <c r="BJE181" s="135"/>
      <c r="BJF181" s="304"/>
      <c r="BJG181" s="305"/>
      <c r="BJH181" s="306"/>
      <c r="BJI181" s="135"/>
      <c r="BJJ181" s="135"/>
      <c r="BJK181" s="307"/>
      <c r="BJL181" s="135"/>
      <c r="BJM181" s="135"/>
      <c r="BJN181" s="135"/>
      <c r="BJO181" s="304"/>
      <c r="BJP181" s="305"/>
      <c r="BJQ181" s="306"/>
      <c r="BJR181" s="135"/>
      <c r="BJS181" s="135"/>
      <c r="BJT181" s="307"/>
      <c r="BJU181" s="135"/>
      <c r="BJV181" s="135"/>
      <c r="BJW181" s="135"/>
      <c r="BJX181" s="304"/>
      <c r="BJY181" s="305"/>
      <c r="BJZ181" s="306"/>
      <c r="BKA181" s="135"/>
      <c r="BKB181" s="135"/>
      <c r="BKC181" s="307"/>
      <c r="BKD181" s="135"/>
      <c r="BKE181" s="135"/>
      <c r="BKF181" s="135"/>
      <c r="BKG181" s="304"/>
      <c r="BKH181" s="305"/>
      <c r="BKI181" s="306"/>
      <c r="BKJ181" s="135"/>
      <c r="BKK181" s="135"/>
      <c r="BKL181" s="307"/>
      <c r="BKM181" s="135"/>
      <c r="BKN181" s="135"/>
      <c r="BKO181" s="135"/>
      <c r="BKP181" s="304"/>
      <c r="BKQ181" s="305"/>
      <c r="BKR181" s="306"/>
      <c r="BKS181" s="135"/>
      <c r="BKT181" s="135"/>
      <c r="BKU181" s="307"/>
      <c r="BKV181" s="135"/>
      <c r="BKW181" s="135"/>
      <c r="BKX181" s="135"/>
      <c r="BKY181" s="304"/>
      <c r="BKZ181" s="305"/>
      <c r="BLA181" s="306"/>
      <c r="BLB181" s="135"/>
      <c r="BLC181" s="135"/>
      <c r="BLD181" s="307"/>
      <c r="BLE181" s="135"/>
      <c r="BLF181" s="135"/>
      <c r="BLG181" s="135"/>
      <c r="BLH181" s="304"/>
      <c r="BLI181" s="305"/>
      <c r="BLJ181" s="306"/>
      <c r="BLK181" s="135"/>
      <c r="BLL181" s="135"/>
      <c r="BLM181" s="307"/>
      <c r="BLN181" s="135"/>
      <c r="BLO181" s="135"/>
      <c r="BLP181" s="135"/>
      <c r="BLQ181" s="304"/>
      <c r="BLR181" s="305"/>
      <c r="BLS181" s="306"/>
      <c r="BLT181" s="135"/>
      <c r="BLU181" s="135"/>
      <c r="BLV181" s="307"/>
      <c r="BLW181" s="135"/>
      <c r="BLX181" s="135"/>
      <c r="BLY181" s="135"/>
      <c r="BLZ181" s="304"/>
      <c r="BMA181" s="305"/>
      <c r="BMB181" s="306"/>
      <c r="BMC181" s="135"/>
      <c r="BMD181" s="135"/>
      <c r="BME181" s="307"/>
      <c r="BMF181" s="135"/>
      <c r="BMG181" s="135"/>
      <c r="BMH181" s="135"/>
      <c r="BMI181" s="304"/>
      <c r="BMJ181" s="305"/>
      <c r="BMK181" s="306"/>
      <c r="BML181" s="135"/>
      <c r="BMM181" s="135"/>
      <c r="BMN181" s="307"/>
      <c r="BMO181" s="135"/>
      <c r="BMP181" s="135"/>
      <c r="BMQ181" s="135"/>
      <c r="BMR181" s="304"/>
      <c r="BMS181" s="305"/>
      <c r="BMT181" s="306"/>
      <c r="BMU181" s="135"/>
      <c r="BMV181" s="135"/>
      <c r="BMW181" s="307"/>
      <c r="BMX181" s="135"/>
      <c r="BMY181" s="135"/>
      <c r="BMZ181" s="135"/>
      <c r="BNA181" s="304"/>
      <c r="BNB181" s="305"/>
      <c r="BNC181" s="306"/>
      <c r="BND181" s="135"/>
      <c r="BNE181" s="135"/>
      <c r="BNF181" s="307"/>
      <c r="BNG181" s="135"/>
      <c r="BNH181" s="135"/>
      <c r="BNI181" s="135"/>
      <c r="BNJ181" s="304"/>
      <c r="BNK181" s="305"/>
      <c r="BNL181" s="306"/>
      <c r="BNM181" s="135"/>
      <c r="BNN181" s="135"/>
      <c r="BNO181" s="307"/>
      <c r="BNP181" s="135"/>
      <c r="BNQ181" s="135"/>
      <c r="BNR181" s="135"/>
      <c r="BNS181" s="304"/>
      <c r="BNT181" s="305"/>
      <c r="BNU181" s="306"/>
      <c r="BNV181" s="135"/>
      <c r="BNW181" s="135"/>
      <c r="BNX181" s="307"/>
      <c r="BNY181" s="135"/>
      <c r="BNZ181" s="135"/>
      <c r="BOA181" s="135"/>
      <c r="BOB181" s="304"/>
      <c r="BOC181" s="305"/>
      <c r="BOD181" s="306"/>
      <c r="BOE181" s="135"/>
      <c r="BOF181" s="135"/>
      <c r="BOG181" s="307"/>
      <c r="BOH181" s="135"/>
      <c r="BOI181" s="135"/>
      <c r="BOJ181" s="135"/>
      <c r="BOK181" s="304"/>
      <c r="BOL181" s="305"/>
      <c r="BOM181" s="321"/>
      <c r="BOO181" s="135"/>
      <c r="BOP181" s="307"/>
      <c r="BOQ181" s="135"/>
      <c r="BOR181" s="135"/>
      <c r="BOS181" s="135"/>
      <c r="BOT181" s="304"/>
      <c r="BOU181" s="305"/>
      <c r="BOV181" s="321"/>
      <c r="BOY181" s="318"/>
      <c r="BPC181" s="319"/>
      <c r="BPD181" s="320"/>
      <c r="BPE181" s="321"/>
      <c r="BPH181" s="318"/>
      <c r="BPJ181" s="135"/>
      <c r="BPK181" s="135"/>
      <c r="BPL181" s="304"/>
      <c r="BPM181" s="305"/>
      <c r="BPN181" s="306"/>
      <c r="BPO181" s="135"/>
      <c r="BPP181" s="135"/>
      <c r="BPQ181" s="307"/>
      <c r="BPR181" s="135"/>
      <c r="BPS181" s="135"/>
      <c r="BPT181" s="135"/>
      <c r="BPU181" s="304"/>
      <c r="BPV181" s="305"/>
      <c r="BPW181" s="306"/>
      <c r="BPX181" s="135"/>
      <c r="BPY181" s="135"/>
      <c r="BPZ181" s="307"/>
      <c r="BQA181" s="135"/>
      <c r="BQB181" s="135"/>
      <c r="BQC181" s="135"/>
      <c r="BQD181" s="304"/>
      <c r="BQE181" s="305"/>
      <c r="BQF181" s="306"/>
      <c r="BQG181" s="135"/>
      <c r="BQH181" s="135"/>
      <c r="BQI181" s="307"/>
      <c r="BQJ181" s="135"/>
      <c r="BQK181" s="135"/>
      <c r="BQL181" s="135"/>
      <c r="BQM181" s="304"/>
      <c r="BQN181" s="305"/>
      <c r="BQO181" s="306"/>
      <c r="BQP181" s="135"/>
      <c r="BQQ181" s="135"/>
      <c r="BQR181" s="307"/>
      <c r="BQS181" s="135"/>
      <c r="BQT181" s="135"/>
      <c r="BQU181" s="135"/>
      <c r="BQV181" s="304"/>
      <c r="BQW181" s="305"/>
      <c r="BQX181" s="306"/>
      <c r="BQY181" s="135"/>
      <c r="BQZ181" s="135"/>
      <c r="BRA181" s="307"/>
      <c r="BRB181" s="135"/>
      <c r="BRC181" s="135"/>
      <c r="BRD181" s="135"/>
      <c r="BRE181" s="304"/>
      <c r="BRF181" s="305"/>
      <c r="BRG181" s="306"/>
      <c r="BRH181" s="135"/>
      <c r="BRI181" s="135"/>
      <c r="BRJ181" s="307"/>
      <c r="BRK181" s="135"/>
      <c r="BRL181" s="135"/>
      <c r="BRM181" s="135"/>
      <c r="BRN181" s="304"/>
      <c r="BRO181" s="305"/>
      <c r="BRP181" s="306"/>
      <c r="BRQ181" s="135"/>
      <c r="BRR181" s="135"/>
      <c r="BRS181" s="307"/>
      <c r="BRT181" s="135"/>
      <c r="BRU181" s="135"/>
      <c r="BRV181" s="135"/>
      <c r="BRW181" s="304"/>
      <c r="BRX181" s="305"/>
      <c r="BRY181" s="306"/>
      <c r="BRZ181" s="135"/>
      <c r="BSA181" s="135"/>
      <c r="BSB181" s="307"/>
      <c r="BSC181" s="135"/>
      <c r="BSD181" s="135"/>
      <c r="BSE181" s="135"/>
      <c r="BSF181" s="304"/>
      <c r="BSG181" s="305"/>
      <c r="BSH181" s="306"/>
      <c r="BSI181" s="135"/>
      <c r="BSJ181" s="135"/>
      <c r="BSK181" s="307"/>
      <c r="BSL181" s="135"/>
      <c r="BSM181" s="135"/>
      <c r="BSN181" s="135"/>
      <c r="BSO181" s="304"/>
      <c r="BSP181" s="305"/>
      <c r="BSQ181" s="306"/>
      <c r="BSR181" s="135"/>
      <c r="BSS181" s="135"/>
      <c r="BST181" s="307"/>
      <c r="BSU181" s="135"/>
      <c r="BSV181" s="135"/>
      <c r="BSW181" s="135"/>
      <c r="BSX181" s="304"/>
      <c r="BSY181" s="305"/>
      <c r="BSZ181" s="306"/>
      <c r="BTA181" s="135"/>
      <c r="BTB181" s="135"/>
      <c r="BTC181" s="307"/>
      <c r="BTD181" s="135"/>
      <c r="BTE181" s="135"/>
      <c r="BTF181" s="135"/>
      <c r="BTG181" s="304"/>
      <c r="BTH181" s="305"/>
      <c r="BTI181" s="306"/>
      <c r="BTJ181" s="135"/>
      <c r="BTK181" s="135"/>
      <c r="BTL181" s="307"/>
      <c r="BTM181" s="135"/>
      <c r="BTN181" s="135"/>
      <c r="BTO181" s="135"/>
      <c r="BTP181" s="304"/>
      <c r="BTQ181" s="305"/>
      <c r="BTR181" s="306"/>
      <c r="BTS181" s="135"/>
      <c r="BTT181" s="135"/>
      <c r="BTU181" s="307"/>
      <c r="BTV181" s="135"/>
      <c r="BTW181" s="135"/>
      <c r="BTX181" s="135"/>
      <c r="BTY181" s="304"/>
      <c r="BTZ181" s="305"/>
      <c r="BUA181" s="306"/>
      <c r="BUB181" s="135"/>
      <c r="BUC181" s="135"/>
      <c r="BUD181" s="307"/>
      <c r="BUE181" s="135"/>
      <c r="BUF181" s="135"/>
      <c r="BUG181" s="135"/>
      <c r="BUH181" s="304"/>
      <c r="BUI181" s="305"/>
      <c r="BUJ181" s="306"/>
      <c r="BUK181" s="135"/>
      <c r="BUL181" s="135"/>
      <c r="BUM181" s="307"/>
      <c r="BUN181" s="135"/>
      <c r="BUO181" s="135"/>
      <c r="BUP181" s="135"/>
      <c r="BUQ181" s="304"/>
      <c r="BUR181" s="305"/>
      <c r="BUS181" s="306"/>
      <c r="BUT181" s="135"/>
      <c r="BUU181" s="135"/>
      <c r="BUV181" s="307"/>
      <c r="BUW181" s="135"/>
      <c r="BUX181" s="135"/>
      <c r="BUY181" s="135"/>
      <c r="BUZ181" s="304"/>
      <c r="BVA181" s="305"/>
      <c r="BVB181" s="306"/>
      <c r="BVC181" s="135"/>
      <c r="BVD181" s="135"/>
      <c r="BVE181" s="307"/>
      <c r="BVF181" s="135"/>
      <c r="BVG181" s="135"/>
      <c r="BVH181" s="135"/>
      <c r="BVI181" s="304"/>
      <c r="BVJ181" s="305"/>
      <c r="BVK181" s="306"/>
      <c r="BVL181" s="135"/>
      <c r="BVM181" s="135"/>
      <c r="BVN181" s="307"/>
      <c r="BVO181" s="135"/>
      <c r="BVP181" s="135"/>
      <c r="BVQ181" s="135"/>
      <c r="BVR181" s="304"/>
      <c r="BVS181" s="305"/>
      <c r="BVT181" s="306"/>
      <c r="BVU181" s="135"/>
      <c r="BVV181" s="135"/>
      <c r="BVW181" s="307"/>
      <c r="BVX181" s="135"/>
      <c r="BVY181" s="135"/>
      <c r="BVZ181" s="135"/>
      <c r="BWA181" s="304"/>
      <c r="BWB181" s="305"/>
      <c r="BWC181" s="306"/>
      <c r="BWD181" s="135"/>
      <c r="BWE181" s="135"/>
      <c r="BWF181" s="307"/>
      <c r="BWG181" s="135"/>
      <c r="BWH181" s="135"/>
      <c r="BWI181" s="135"/>
      <c r="BWJ181" s="304"/>
      <c r="BWK181" s="305"/>
      <c r="BWL181" s="306"/>
      <c r="BWM181" s="135"/>
      <c r="BWN181" s="135"/>
      <c r="BWO181" s="307"/>
      <c r="BWP181" s="135"/>
      <c r="BWQ181" s="135"/>
      <c r="BWR181" s="135"/>
      <c r="BWS181" s="304"/>
      <c r="BWT181" s="305"/>
      <c r="BWU181" s="306"/>
      <c r="BWV181" s="135"/>
      <c r="BWW181" s="135"/>
      <c r="BWX181" s="307"/>
      <c r="BWY181" s="135"/>
      <c r="BWZ181" s="135"/>
      <c r="BXA181" s="135"/>
      <c r="BXB181" s="304"/>
      <c r="BXC181" s="305"/>
      <c r="BXD181" s="306"/>
      <c r="BXE181" s="135"/>
      <c r="BXF181" s="135"/>
      <c r="BXG181" s="307"/>
      <c r="BXH181" s="135"/>
      <c r="BXI181" s="135"/>
      <c r="BXJ181" s="135"/>
      <c r="BXK181" s="304"/>
      <c r="BXL181" s="305"/>
      <c r="BXM181" s="306"/>
      <c r="BXN181" s="135"/>
      <c r="BXO181" s="135"/>
      <c r="BXP181" s="307"/>
      <c r="BXQ181" s="135"/>
      <c r="BXR181" s="135"/>
      <c r="BXS181" s="135"/>
      <c r="BXT181" s="304"/>
      <c r="BXU181" s="305"/>
      <c r="BXV181" s="306"/>
      <c r="BXW181" s="135"/>
      <c r="BXX181" s="135"/>
      <c r="BXY181" s="307"/>
      <c r="BXZ181" s="135"/>
      <c r="BYA181" s="135"/>
      <c r="BYB181" s="135"/>
      <c r="BYC181" s="304"/>
      <c r="BYD181" s="305"/>
      <c r="BYE181" s="306"/>
      <c r="BYF181" s="135"/>
      <c r="BYG181" s="135"/>
      <c r="BYH181" s="307"/>
      <c r="BYK181" s="135"/>
      <c r="BYL181" s="304"/>
      <c r="BYM181" s="305"/>
      <c r="BYN181" s="306"/>
      <c r="BYO181" s="135"/>
      <c r="BYP181" s="135"/>
      <c r="BYQ181" s="307"/>
      <c r="BYU181" s="319"/>
      <c r="BYV181" s="320"/>
      <c r="BYW181" s="321"/>
      <c r="BYZ181" s="318"/>
      <c r="BZD181" s="319"/>
      <c r="BZE181" s="320"/>
      <c r="BZF181" s="306"/>
      <c r="BZG181" s="135"/>
      <c r="BZH181" s="135"/>
      <c r="BZI181" s="307"/>
      <c r="BZJ181" s="135"/>
      <c r="BZK181" s="135"/>
      <c r="BZL181" s="135"/>
      <c r="BZM181" s="304"/>
      <c r="BZN181" s="305"/>
      <c r="BZO181" s="306"/>
      <c r="BZP181" s="135"/>
      <c r="BZQ181" s="135"/>
      <c r="BZR181" s="307"/>
      <c r="BZS181" s="135"/>
      <c r="BZT181" s="135"/>
      <c r="BZU181" s="135"/>
      <c r="BZV181" s="304"/>
      <c r="BZW181" s="305"/>
      <c r="BZX181" s="306"/>
      <c r="BZY181" s="135"/>
      <c r="BZZ181" s="135"/>
      <c r="CAA181" s="307"/>
      <c r="CAB181" s="135"/>
      <c r="CAC181" s="135"/>
      <c r="CAD181" s="135"/>
      <c r="CAE181" s="304"/>
      <c r="CAF181" s="305"/>
      <c r="CAG181" s="306"/>
      <c r="CAH181" s="135"/>
      <c r="CAI181" s="135"/>
      <c r="CAJ181" s="307"/>
      <c r="CAK181" s="135"/>
      <c r="CAL181" s="135"/>
      <c r="CAM181" s="135"/>
      <c r="CAN181" s="304"/>
      <c r="CAO181" s="305"/>
      <c r="CAP181" s="306"/>
      <c r="CAQ181" s="135"/>
      <c r="CAR181" s="135"/>
      <c r="CAS181" s="307"/>
      <c r="CAT181" s="135"/>
      <c r="CAU181" s="135"/>
      <c r="CAV181" s="135"/>
      <c r="CAW181" s="304"/>
      <c r="CAX181" s="305"/>
      <c r="CAY181" s="306"/>
      <c r="CAZ181" s="135"/>
      <c r="CBA181" s="135"/>
      <c r="CBB181" s="307"/>
      <c r="CBC181" s="135"/>
      <c r="CBD181" s="135"/>
      <c r="CBE181" s="135"/>
      <c r="CBF181" s="304"/>
      <c r="CBG181" s="305"/>
      <c r="CBH181" s="306"/>
      <c r="CBI181" s="135"/>
      <c r="CBJ181" s="135"/>
      <c r="CBK181" s="307"/>
      <c r="CBL181" s="135"/>
      <c r="CBM181" s="135"/>
      <c r="CBN181" s="135"/>
      <c r="CBO181" s="304"/>
      <c r="CBP181" s="305"/>
      <c r="CBQ181" s="306"/>
      <c r="CBR181" s="135"/>
      <c r="CBS181" s="135"/>
      <c r="CBT181" s="307"/>
      <c r="CBU181" s="135"/>
      <c r="CBV181" s="135"/>
      <c r="CBW181" s="135"/>
      <c r="CBX181" s="304"/>
      <c r="CBY181" s="305"/>
      <c r="CBZ181" s="306"/>
      <c r="CCA181" s="135"/>
      <c r="CCB181" s="135"/>
      <c r="CCC181" s="307"/>
      <c r="CCD181" s="135"/>
      <c r="CCE181" s="135"/>
      <c r="CCF181" s="135"/>
      <c r="CCG181" s="304"/>
      <c r="CCH181" s="305"/>
      <c r="CCI181" s="306"/>
      <c r="CCJ181" s="135"/>
      <c r="CCK181" s="135"/>
      <c r="CCL181" s="307"/>
      <c r="CCM181" s="135"/>
      <c r="CCN181" s="135"/>
      <c r="CCO181" s="135"/>
      <c r="CCP181" s="304"/>
      <c r="CCQ181" s="305"/>
      <c r="CCR181" s="306"/>
      <c r="CCS181" s="135"/>
      <c r="CCT181" s="135"/>
      <c r="CCU181" s="307"/>
      <c r="CCV181" s="135"/>
      <c r="CCW181" s="135"/>
      <c r="CCX181" s="135"/>
      <c r="CCY181" s="304"/>
      <c r="CCZ181" s="305"/>
      <c r="CDA181" s="306"/>
      <c r="CDB181" s="135"/>
      <c r="CDC181" s="135"/>
      <c r="CDD181" s="307"/>
      <c r="CDE181" s="135"/>
      <c r="CDF181" s="135"/>
      <c r="CDG181" s="135"/>
      <c r="CDH181" s="304"/>
      <c r="CDI181" s="305"/>
      <c r="CDJ181" s="306"/>
      <c r="CDK181" s="135"/>
      <c r="CDL181" s="135"/>
      <c r="CDM181" s="307"/>
      <c r="CDN181" s="135"/>
      <c r="CDO181" s="135"/>
      <c r="CDP181" s="135"/>
      <c r="CDQ181" s="304"/>
      <c r="CDR181" s="305"/>
      <c r="CDS181" s="306"/>
      <c r="CDT181" s="135"/>
      <c r="CDU181" s="135"/>
      <c r="CDV181" s="307"/>
      <c r="CDW181" s="135"/>
      <c r="CDX181" s="135"/>
      <c r="CDY181" s="135"/>
      <c r="CDZ181" s="304"/>
      <c r="CEA181" s="305"/>
      <c r="CEB181" s="306"/>
      <c r="CEC181" s="135"/>
      <c r="CED181" s="135"/>
      <c r="CEE181" s="307"/>
      <c r="CEF181" s="135"/>
      <c r="CEG181" s="135"/>
      <c r="CEH181" s="135"/>
      <c r="CEI181" s="304"/>
      <c r="CEJ181" s="305"/>
      <c r="CEK181" s="306"/>
      <c r="CEL181" s="135"/>
      <c r="CEM181" s="135"/>
      <c r="CEN181" s="307"/>
      <c r="CEO181" s="135"/>
      <c r="CEP181" s="135"/>
      <c r="CEQ181" s="135"/>
      <c r="CER181" s="304"/>
      <c r="CES181" s="305"/>
      <c r="CET181" s="306"/>
      <c r="CEU181" s="135"/>
      <c r="CEV181" s="135"/>
      <c r="CEW181" s="307"/>
      <c r="CEX181" s="135"/>
      <c r="CEY181" s="135"/>
      <c r="CEZ181" s="135"/>
      <c r="CFA181" s="304"/>
      <c r="CFB181" s="305"/>
      <c r="CFC181" s="306"/>
      <c r="CFD181" s="135"/>
      <c r="CFE181" s="135"/>
      <c r="CFF181" s="307"/>
      <c r="CFG181" s="135"/>
      <c r="CFH181" s="135"/>
      <c r="CFI181" s="135"/>
      <c r="CFJ181" s="304"/>
      <c r="CFK181" s="305"/>
      <c r="CFL181" s="306"/>
      <c r="CFM181" s="135"/>
      <c r="CFN181" s="135"/>
      <c r="CFO181" s="307"/>
      <c r="CFP181" s="135"/>
      <c r="CFQ181" s="135"/>
      <c r="CFR181" s="135"/>
      <c r="CFS181" s="304"/>
      <c r="CFT181" s="305"/>
      <c r="CFU181" s="306"/>
      <c r="CFV181" s="135"/>
      <c r="CFW181" s="135"/>
      <c r="CFX181" s="307"/>
      <c r="CFY181" s="135"/>
      <c r="CFZ181" s="135"/>
      <c r="CGA181" s="135"/>
      <c r="CGB181" s="304"/>
      <c r="CGC181" s="305"/>
      <c r="CGD181" s="306"/>
      <c r="CGE181" s="135"/>
      <c r="CGF181" s="135"/>
      <c r="CGG181" s="307"/>
      <c r="CGH181" s="135"/>
      <c r="CGI181" s="135"/>
      <c r="CGJ181" s="135"/>
      <c r="CGK181" s="304"/>
      <c r="CGL181" s="305"/>
      <c r="CGM181" s="306"/>
      <c r="CGN181" s="135"/>
      <c r="CGO181" s="135"/>
      <c r="CGP181" s="307"/>
      <c r="CGQ181" s="135"/>
      <c r="CGR181" s="135"/>
      <c r="CGS181" s="135"/>
      <c r="CGT181" s="304"/>
      <c r="CGU181" s="305"/>
      <c r="CGV181" s="306"/>
      <c r="CGW181" s="135"/>
      <c r="CGX181" s="135"/>
      <c r="CGY181" s="307"/>
      <c r="CGZ181" s="135"/>
      <c r="CHA181" s="135"/>
      <c r="CHB181" s="135"/>
      <c r="CHC181" s="304"/>
      <c r="CHD181" s="305"/>
      <c r="CHE181" s="306"/>
      <c r="CHF181" s="135"/>
      <c r="CHG181" s="135"/>
      <c r="CHH181" s="307"/>
      <c r="CHI181" s="135"/>
      <c r="CHJ181" s="135"/>
      <c r="CHK181" s="135"/>
      <c r="CHL181" s="304"/>
      <c r="CHM181" s="305"/>
      <c r="CHN181" s="306"/>
      <c r="CHO181" s="135"/>
      <c r="CHP181" s="135"/>
      <c r="CHQ181" s="307"/>
      <c r="CHR181" s="135"/>
      <c r="CHS181" s="135"/>
      <c r="CHT181" s="135"/>
      <c r="CHU181" s="304"/>
      <c r="CHV181" s="305"/>
      <c r="CHW181" s="306"/>
      <c r="CHX181" s="135"/>
      <c r="CHY181" s="135"/>
      <c r="CHZ181" s="307"/>
      <c r="CIA181" s="135"/>
      <c r="CIB181" s="135"/>
      <c r="CIC181" s="135"/>
      <c r="CID181" s="304"/>
      <c r="CIE181" s="320"/>
      <c r="CIF181" s="321"/>
      <c r="CIG181" s="135"/>
      <c r="CIH181" s="135"/>
      <c r="CII181" s="307"/>
      <c r="CIJ181" s="135"/>
      <c r="CIK181" s="135"/>
      <c r="CIL181" s="135"/>
      <c r="CIM181" s="304"/>
      <c r="CIN181" s="320"/>
      <c r="CIO181" s="321"/>
      <c r="CIR181" s="318"/>
      <c r="CIV181" s="319"/>
      <c r="CIW181" s="320"/>
      <c r="CIX181" s="321"/>
      <c r="CJA181" s="318"/>
      <c r="CJB181" s="135"/>
      <c r="CJC181" s="135"/>
      <c r="CJD181" s="135"/>
      <c r="CJE181" s="304"/>
      <c r="CJF181" s="305"/>
      <c r="CJG181" s="306"/>
      <c r="CJH181" s="135"/>
      <c r="CJI181" s="135"/>
      <c r="CJJ181" s="307"/>
      <c r="CJK181" s="135"/>
      <c r="CJL181" s="135"/>
      <c r="CJM181" s="135"/>
      <c r="CJN181" s="304"/>
      <c r="CJO181" s="305"/>
      <c r="CJP181" s="306"/>
      <c r="CJQ181" s="135"/>
      <c r="CJR181" s="135"/>
      <c r="CJS181" s="307"/>
      <c r="CJT181" s="135"/>
      <c r="CJU181" s="135"/>
      <c r="CJV181" s="135"/>
      <c r="CJW181" s="304"/>
      <c r="CJX181" s="305"/>
      <c r="CJY181" s="306"/>
      <c r="CJZ181" s="135"/>
      <c r="CKA181" s="135"/>
      <c r="CKB181" s="307"/>
      <c r="CKC181" s="135"/>
      <c r="CKD181" s="135"/>
      <c r="CKE181" s="135"/>
      <c r="CKF181" s="304"/>
      <c r="CKG181" s="305"/>
      <c r="CKH181" s="306"/>
      <c r="CKI181" s="135"/>
      <c r="CKJ181" s="135"/>
      <c r="CKK181" s="307"/>
      <c r="CKL181" s="135"/>
      <c r="CKM181" s="135"/>
      <c r="CKN181" s="135"/>
      <c r="CKO181" s="304"/>
      <c r="CKP181" s="305"/>
      <c r="CKQ181" s="306"/>
      <c r="CKR181" s="135"/>
      <c r="CKS181" s="135"/>
      <c r="CKT181" s="307"/>
      <c r="CKU181" s="135"/>
      <c r="CKV181" s="135"/>
      <c r="CKW181" s="135"/>
      <c r="CKX181" s="304"/>
      <c r="CKY181" s="305"/>
      <c r="CKZ181" s="306"/>
      <c r="CLA181" s="135"/>
      <c r="CLB181" s="135"/>
      <c r="CLC181" s="307"/>
      <c r="CLD181" s="135"/>
      <c r="CLE181" s="135"/>
      <c r="CLF181" s="135"/>
      <c r="CLG181" s="304"/>
      <c r="CLH181" s="305"/>
      <c r="CLI181" s="306"/>
      <c r="CLJ181" s="135"/>
      <c r="CLK181" s="135"/>
      <c r="CLL181" s="307"/>
      <c r="CLM181" s="135"/>
      <c r="CLN181" s="135"/>
      <c r="CLO181" s="135"/>
      <c r="CLP181" s="304"/>
      <c r="CLQ181" s="305"/>
      <c r="CLR181" s="306"/>
      <c r="CLS181" s="135"/>
      <c r="CLT181" s="135"/>
      <c r="CLU181" s="307"/>
      <c r="CLV181" s="135"/>
      <c r="CLW181" s="135"/>
      <c r="CLX181" s="135"/>
      <c r="CLY181" s="304"/>
      <c r="CLZ181" s="305"/>
      <c r="CMA181" s="306"/>
      <c r="CMB181" s="135"/>
      <c r="CMC181" s="135"/>
      <c r="CMD181" s="307"/>
      <c r="CME181" s="135"/>
      <c r="CMF181" s="135"/>
      <c r="CMG181" s="135"/>
      <c r="CMH181" s="304"/>
      <c r="CMI181" s="305"/>
      <c r="CMJ181" s="306"/>
      <c r="CMK181" s="135"/>
      <c r="CML181" s="135"/>
      <c r="CMM181" s="307"/>
      <c r="CMN181" s="135"/>
      <c r="CMO181" s="135"/>
      <c r="CMP181" s="135"/>
      <c r="CMQ181" s="304"/>
      <c r="CMR181" s="305"/>
      <c r="CMS181" s="306"/>
      <c r="CMT181" s="135"/>
      <c r="CMU181" s="135"/>
      <c r="CMV181" s="307"/>
      <c r="CMW181" s="135"/>
      <c r="CMX181" s="135"/>
      <c r="CMY181" s="135"/>
      <c r="CMZ181" s="304"/>
      <c r="CNA181" s="305"/>
      <c r="CNB181" s="306"/>
      <c r="CNC181" s="135"/>
      <c r="CND181" s="135"/>
      <c r="CNE181" s="307"/>
      <c r="CNF181" s="135"/>
      <c r="CNG181" s="135"/>
      <c r="CNH181" s="135"/>
      <c r="CNI181" s="304"/>
      <c r="CNJ181" s="305"/>
      <c r="CNK181" s="306"/>
      <c r="CNL181" s="135"/>
      <c r="CNM181" s="135"/>
      <c r="CNN181" s="307"/>
      <c r="CNO181" s="135"/>
      <c r="CNP181" s="135"/>
      <c r="CNQ181" s="135"/>
      <c r="CNR181" s="304"/>
      <c r="CNS181" s="305"/>
      <c r="CNT181" s="306"/>
      <c r="CNU181" s="135"/>
      <c r="CNV181" s="135"/>
      <c r="CNW181" s="307"/>
      <c r="CNX181" s="135"/>
      <c r="CNY181" s="135"/>
      <c r="CNZ181" s="135"/>
      <c r="COA181" s="304"/>
      <c r="COB181" s="305"/>
      <c r="COC181" s="306"/>
      <c r="COD181" s="135"/>
      <c r="COE181" s="135"/>
      <c r="COF181" s="307"/>
      <c r="COG181" s="135"/>
      <c r="COH181" s="135"/>
      <c r="COI181" s="135"/>
      <c r="COJ181" s="304"/>
      <c r="COK181" s="305"/>
      <c r="COL181" s="306"/>
      <c r="COM181" s="135"/>
      <c r="CON181" s="135"/>
      <c r="COO181" s="307"/>
      <c r="COP181" s="135"/>
      <c r="COQ181" s="135"/>
      <c r="COR181" s="135"/>
      <c r="COS181" s="304"/>
      <c r="COT181" s="305"/>
      <c r="COU181" s="306"/>
      <c r="COV181" s="135"/>
      <c r="COW181" s="135"/>
      <c r="COX181" s="307"/>
      <c r="COY181" s="135"/>
      <c r="COZ181" s="135"/>
      <c r="CPA181" s="135"/>
      <c r="CPB181" s="304"/>
      <c r="CPC181" s="305"/>
      <c r="CPD181" s="306"/>
      <c r="CPE181" s="135"/>
      <c r="CPF181" s="135"/>
      <c r="CPG181" s="307"/>
      <c r="CPH181" s="135"/>
      <c r="CPI181" s="135"/>
      <c r="CPJ181" s="135"/>
      <c r="CPK181" s="304"/>
      <c r="CPL181" s="305"/>
      <c r="CPM181" s="306"/>
      <c r="CPN181" s="135"/>
      <c r="CPO181" s="135"/>
      <c r="CPP181" s="307"/>
      <c r="CPQ181" s="135"/>
      <c r="CPR181" s="135"/>
      <c r="CPS181" s="135"/>
      <c r="CPT181" s="304"/>
      <c r="CPU181" s="305"/>
      <c r="CPV181" s="306"/>
      <c r="CPW181" s="135"/>
      <c r="CPX181" s="135"/>
      <c r="CPY181" s="307"/>
      <c r="CPZ181" s="135"/>
      <c r="CQA181" s="135"/>
      <c r="CQB181" s="135"/>
      <c r="CQC181" s="304"/>
      <c r="CQD181" s="305"/>
      <c r="CQE181" s="306"/>
      <c r="CQF181" s="135"/>
      <c r="CQG181" s="135"/>
      <c r="CQH181" s="307"/>
      <c r="CQI181" s="135"/>
      <c r="CQJ181" s="135"/>
      <c r="CQK181" s="135"/>
      <c r="CQL181" s="304"/>
      <c r="CQM181" s="305"/>
      <c r="CQN181" s="306"/>
      <c r="CQO181" s="135"/>
      <c r="CQP181" s="135"/>
      <c r="CQQ181" s="307"/>
      <c r="CQR181" s="135"/>
      <c r="CQS181" s="135"/>
      <c r="CQT181" s="135"/>
      <c r="CQU181" s="304"/>
      <c r="CQV181" s="305"/>
      <c r="CQW181" s="306"/>
      <c r="CQX181" s="135"/>
      <c r="CQY181" s="135"/>
      <c r="CQZ181" s="307"/>
      <c r="CRA181" s="135"/>
      <c r="CRB181" s="135"/>
      <c r="CRC181" s="135"/>
      <c r="CRD181" s="304"/>
      <c r="CRE181" s="305"/>
      <c r="CRF181" s="306"/>
      <c r="CRG181" s="135"/>
      <c r="CRH181" s="135"/>
      <c r="CRI181" s="307"/>
      <c r="CRJ181" s="135"/>
      <c r="CRK181" s="135"/>
      <c r="CRL181" s="135"/>
      <c r="CRM181" s="304"/>
      <c r="CRN181" s="305"/>
      <c r="CRO181" s="306"/>
      <c r="CRP181" s="135"/>
      <c r="CRQ181" s="135"/>
      <c r="CRR181" s="307"/>
      <c r="CRS181" s="135"/>
      <c r="CRT181" s="135"/>
      <c r="CRU181" s="135"/>
      <c r="CRV181" s="304"/>
      <c r="CRW181" s="305"/>
      <c r="CRX181" s="306"/>
      <c r="CRY181" s="135"/>
      <c r="CRZ181" s="135"/>
      <c r="CSA181" s="318"/>
      <c r="CSC181" s="135"/>
      <c r="CSD181" s="135"/>
      <c r="CSE181" s="304"/>
      <c r="CSF181" s="305"/>
      <c r="CSG181" s="306"/>
      <c r="CSH181" s="135"/>
      <c r="CSI181" s="135"/>
      <c r="CSJ181" s="318"/>
      <c r="CSN181" s="319"/>
      <c r="CSO181" s="320"/>
      <c r="CSP181" s="321"/>
      <c r="CSS181" s="318"/>
      <c r="CSW181" s="319"/>
      <c r="CSX181" s="305"/>
      <c r="CSY181" s="306"/>
      <c r="CSZ181" s="135"/>
      <c r="CTA181" s="135"/>
      <c r="CTB181" s="307"/>
      <c r="CTC181" s="135"/>
      <c r="CTD181" s="135"/>
      <c r="CTE181" s="135"/>
      <c r="CTF181" s="304"/>
      <c r="CTG181" s="305"/>
      <c r="CTH181" s="306"/>
      <c r="CTI181" s="135"/>
      <c r="CTJ181" s="135"/>
      <c r="CTK181" s="307"/>
      <c r="CTL181" s="135"/>
      <c r="CTM181" s="135"/>
      <c r="CTN181" s="135"/>
      <c r="CTO181" s="304"/>
      <c r="CTP181" s="305"/>
      <c r="CTQ181" s="306"/>
      <c r="CTR181" s="135"/>
      <c r="CTS181" s="135"/>
      <c r="CTT181" s="307"/>
      <c r="CTU181" s="135"/>
      <c r="CTV181" s="135"/>
      <c r="CTW181" s="135"/>
      <c r="CTX181" s="304"/>
      <c r="CTY181" s="305"/>
      <c r="CTZ181" s="306"/>
      <c r="CUA181" s="135"/>
      <c r="CUB181" s="135"/>
      <c r="CUC181" s="307"/>
      <c r="CUD181" s="135"/>
      <c r="CUE181" s="135"/>
      <c r="CUF181" s="135"/>
      <c r="CUG181" s="304"/>
      <c r="CUH181" s="305"/>
      <c r="CUI181" s="306"/>
      <c r="CUJ181" s="135"/>
      <c r="CUK181" s="135"/>
      <c r="CUL181" s="307"/>
      <c r="CUM181" s="135"/>
      <c r="CUN181" s="135"/>
      <c r="CUO181" s="135"/>
      <c r="CUP181" s="304"/>
      <c r="CUQ181" s="305"/>
      <c r="CUR181" s="306"/>
      <c r="CUS181" s="135"/>
      <c r="CUT181" s="135"/>
      <c r="CUU181" s="307"/>
      <c r="CUV181" s="135"/>
      <c r="CUW181" s="135"/>
      <c r="CUX181" s="135"/>
      <c r="CUY181" s="304"/>
      <c r="CUZ181" s="305"/>
      <c r="CVA181" s="306"/>
      <c r="CVB181" s="135"/>
      <c r="CVC181" s="135"/>
      <c r="CVD181" s="307"/>
      <c r="CVE181" s="135"/>
      <c r="CVF181" s="135"/>
      <c r="CVG181" s="135"/>
      <c r="CVH181" s="304"/>
      <c r="CVI181" s="305"/>
      <c r="CVJ181" s="306"/>
      <c r="CVK181" s="135"/>
      <c r="CVL181" s="135"/>
      <c r="CVM181" s="307"/>
      <c r="CVN181" s="135"/>
      <c r="CVO181" s="135"/>
      <c r="CVP181" s="135"/>
      <c r="CVQ181" s="304"/>
      <c r="CVR181" s="305"/>
      <c r="CVS181" s="306"/>
      <c r="CVT181" s="135"/>
      <c r="CVU181" s="135"/>
      <c r="CVV181" s="307"/>
      <c r="CVW181" s="135"/>
      <c r="CVX181" s="135"/>
      <c r="CVY181" s="135"/>
      <c r="CVZ181" s="304"/>
      <c r="CWA181" s="305"/>
      <c r="CWB181" s="306"/>
      <c r="CWC181" s="135"/>
      <c r="CWD181" s="135"/>
      <c r="CWE181" s="307"/>
      <c r="CWF181" s="135"/>
      <c r="CWG181" s="135"/>
      <c r="CWH181" s="135"/>
      <c r="CWI181" s="304"/>
      <c r="CWJ181" s="305"/>
      <c r="CWK181" s="306"/>
      <c r="CWL181" s="135"/>
      <c r="CWM181" s="135"/>
      <c r="CWN181" s="307"/>
      <c r="CWO181" s="135"/>
      <c r="CWP181" s="135"/>
      <c r="CWQ181" s="135"/>
      <c r="CWR181" s="304"/>
      <c r="CWS181" s="305"/>
      <c r="CWT181" s="306"/>
      <c r="CWU181" s="135"/>
      <c r="CWV181" s="135"/>
      <c r="CWW181" s="307"/>
      <c r="CWX181" s="135"/>
      <c r="CWY181" s="135"/>
      <c r="CWZ181" s="135"/>
      <c r="CXA181" s="304"/>
      <c r="CXB181" s="305"/>
      <c r="CXC181" s="306"/>
      <c r="CXD181" s="135"/>
      <c r="CXE181" s="135"/>
      <c r="CXF181" s="307"/>
      <c r="CXG181" s="135"/>
      <c r="CXH181" s="135"/>
      <c r="CXI181" s="135"/>
      <c r="CXJ181" s="304"/>
      <c r="CXK181" s="305"/>
      <c r="CXL181" s="306"/>
      <c r="CXM181" s="135"/>
      <c r="CXN181" s="135"/>
      <c r="CXO181" s="307"/>
      <c r="CXP181" s="135"/>
      <c r="CXQ181" s="135"/>
      <c r="CXR181" s="135"/>
      <c r="CXS181" s="304"/>
      <c r="CXT181" s="305"/>
      <c r="CXU181" s="306"/>
      <c r="CXV181" s="135"/>
      <c r="CXW181" s="135"/>
      <c r="CXX181" s="307"/>
      <c r="CXY181" s="135"/>
      <c r="CXZ181" s="135"/>
      <c r="CYA181" s="135"/>
      <c r="CYB181" s="304"/>
      <c r="CYC181" s="305"/>
      <c r="CYD181" s="306"/>
      <c r="CYE181" s="135"/>
      <c r="CYF181" s="135"/>
      <c r="CYG181" s="307"/>
      <c r="CYH181" s="135"/>
      <c r="CYI181" s="135"/>
      <c r="CYJ181" s="135"/>
      <c r="CYK181" s="304"/>
      <c r="CYL181" s="305"/>
      <c r="CYM181" s="306"/>
      <c r="CYN181" s="135"/>
      <c r="CYO181" s="135"/>
      <c r="CYP181" s="307"/>
      <c r="CYQ181" s="135"/>
      <c r="CYR181" s="135"/>
      <c r="CYS181" s="135"/>
      <c r="CYT181" s="304"/>
      <c r="CYU181" s="305"/>
      <c r="CYV181" s="306"/>
      <c r="CYW181" s="135"/>
      <c r="CYX181" s="135"/>
      <c r="CYY181" s="307"/>
      <c r="CYZ181" s="135"/>
      <c r="CZA181" s="135"/>
      <c r="CZB181" s="135"/>
      <c r="CZC181" s="304"/>
      <c r="CZD181" s="305"/>
      <c r="CZE181" s="306"/>
      <c r="CZF181" s="135"/>
      <c r="CZG181" s="135"/>
      <c r="CZH181" s="307"/>
      <c r="CZI181" s="135"/>
      <c r="CZJ181" s="135"/>
      <c r="CZK181" s="135"/>
      <c r="CZL181" s="304"/>
      <c r="CZM181" s="305"/>
      <c r="CZN181" s="306"/>
      <c r="CZO181" s="135"/>
      <c r="CZP181" s="135"/>
      <c r="CZQ181" s="307"/>
      <c r="CZR181" s="135"/>
      <c r="CZS181" s="135"/>
      <c r="CZT181" s="135"/>
      <c r="CZU181" s="304"/>
      <c r="CZV181" s="305"/>
      <c r="CZW181" s="306"/>
      <c r="CZX181" s="135"/>
      <c r="CZY181" s="135"/>
      <c r="CZZ181" s="307"/>
      <c r="DAA181" s="135"/>
      <c r="DAB181" s="135"/>
      <c r="DAC181" s="135"/>
      <c r="DAD181" s="304"/>
      <c r="DAE181" s="305"/>
      <c r="DAF181" s="306"/>
      <c r="DAG181" s="135"/>
      <c r="DAH181" s="135"/>
      <c r="DAI181" s="307"/>
      <c r="DAJ181" s="135"/>
      <c r="DAK181" s="135"/>
      <c r="DAL181" s="135"/>
      <c r="DAM181" s="304"/>
      <c r="DAN181" s="305"/>
      <c r="DAO181" s="306"/>
      <c r="DAP181" s="135"/>
      <c r="DAQ181" s="135"/>
      <c r="DAR181" s="307"/>
      <c r="DAS181" s="135"/>
      <c r="DAT181" s="135"/>
      <c r="DAU181" s="135"/>
      <c r="DAV181" s="304"/>
      <c r="DAW181" s="305"/>
      <c r="DAX181" s="306"/>
      <c r="DAY181" s="135"/>
      <c r="DAZ181" s="135"/>
      <c r="DBA181" s="307"/>
      <c r="DBB181" s="135"/>
      <c r="DBC181" s="135"/>
      <c r="DBD181" s="135"/>
      <c r="DBE181" s="304"/>
      <c r="DBF181" s="305"/>
      <c r="DBG181" s="306"/>
      <c r="DBH181" s="135"/>
      <c r="DBI181" s="135"/>
      <c r="DBJ181" s="307"/>
      <c r="DBK181" s="135"/>
      <c r="DBL181" s="135"/>
      <c r="DBM181" s="135"/>
      <c r="DBN181" s="304"/>
      <c r="DBO181" s="305"/>
      <c r="DBP181" s="306"/>
      <c r="DBQ181" s="135"/>
      <c r="DBR181" s="135"/>
      <c r="DBS181" s="307"/>
      <c r="DBT181" s="135"/>
      <c r="DBU181" s="135"/>
      <c r="DBV181" s="135"/>
      <c r="DBW181" s="319"/>
      <c r="DBX181" s="320"/>
      <c r="DBY181" s="306"/>
      <c r="DBZ181" s="135"/>
      <c r="DCA181" s="135"/>
      <c r="DCB181" s="307"/>
      <c r="DCC181" s="135"/>
      <c r="DCD181" s="135"/>
      <c r="DCE181" s="135"/>
      <c r="DCF181" s="319"/>
      <c r="DCG181" s="320"/>
      <c r="DCH181" s="321"/>
      <c r="DCK181" s="318"/>
      <c r="DCO181" s="319"/>
      <c r="DCP181" s="320"/>
      <c r="DCQ181" s="321"/>
      <c r="DCT181" s="307"/>
      <c r="DCU181" s="135"/>
      <c r="DCV181" s="135"/>
      <c r="DCW181" s="135"/>
      <c r="DCX181" s="304"/>
      <c r="DCY181" s="305"/>
      <c r="DCZ181" s="306"/>
      <c r="DDA181" s="135"/>
      <c r="DDB181" s="135"/>
      <c r="DDC181" s="307"/>
      <c r="DDD181" s="135"/>
      <c r="DDE181" s="135"/>
      <c r="DDF181" s="135"/>
      <c r="DDG181" s="304"/>
      <c r="DDH181" s="305"/>
      <c r="DDI181" s="306"/>
      <c r="DDJ181" s="135"/>
      <c r="DDK181" s="135"/>
      <c r="DDL181" s="307"/>
      <c r="DDM181" s="135"/>
      <c r="DDN181" s="135"/>
      <c r="DDO181" s="135"/>
      <c r="DDP181" s="304"/>
      <c r="DDQ181" s="305"/>
      <c r="DDR181" s="306"/>
      <c r="DDS181" s="135"/>
      <c r="DDT181" s="135"/>
      <c r="DDU181" s="307"/>
      <c r="DDV181" s="135"/>
      <c r="DDW181" s="135"/>
      <c r="DDX181" s="135"/>
      <c r="DDY181" s="304"/>
      <c r="DDZ181" s="305"/>
      <c r="DEA181" s="306"/>
      <c r="DEB181" s="135"/>
      <c r="DEC181" s="135"/>
      <c r="DED181" s="307"/>
      <c r="DEE181" s="135"/>
      <c r="DEF181" s="135"/>
      <c r="DEG181" s="135"/>
      <c r="DEH181" s="304"/>
      <c r="DEI181" s="305"/>
      <c r="DEJ181" s="306"/>
      <c r="DEK181" s="135"/>
      <c r="DEL181" s="135"/>
      <c r="DEM181" s="307"/>
      <c r="DEN181" s="135"/>
      <c r="DEO181" s="135"/>
      <c r="DEP181" s="135"/>
      <c r="DEQ181" s="304"/>
      <c r="DER181" s="305"/>
      <c r="DES181" s="306"/>
      <c r="DET181" s="135"/>
      <c r="DEU181" s="135"/>
      <c r="DEV181" s="307"/>
      <c r="DEW181" s="135"/>
      <c r="DEX181" s="135"/>
      <c r="DEY181" s="135"/>
      <c r="DEZ181" s="304"/>
      <c r="DFA181" s="305"/>
      <c r="DFB181" s="306"/>
      <c r="DFC181" s="135"/>
      <c r="DFD181" s="135"/>
      <c r="DFE181" s="307"/>
      <c r="DFF181" s="135"/>
      <c r="DFG181" s="135"/>
      <c r="DFH181" s="135"/>
      <c r="DFI181" s="304"/>
      <c r="DFJ181" s="305"/>
      <c r="DFK181" s="306"/>
      <c r="DFL181" s="135"/>
      <c r="DFM181" s="135"/>
      <c r="DFN181" s="307"/>
      <c r="DFO181" s="135"/>
      <c r="DFP181" s="135"/>
      <c r="DFQ181" s="135"/>
      <c r="DFR181" s="304"/>
      <c r="DFS181" s="305"/>
      <c r="DFT181" s="306"/>
      <c r="DFU181" s="135"/>
      <c r="DFV181" s="135"/>
      <c r="DFW181" s="307"/>
      <c r="DFX181" s="135"/>
      <c r="DFY181" s="135"/>
      <c r="DFZ181" s="135"/>
      <c r="DGA181" s="304"/>
      <c r="DGB181" s="305"/>
      <c r="DGC181" s="306"/>
      <c r="DGD181" s="135"/>
      <c r="DGE181" s="135"/>
      <c r="DGF181" s="307"/>
      <c r="DGG181" s="135"/>
      <c r="DGH181" s="135"/>
      <c r="DGI181" s="135"/>
      <c r="DGJ181" s="304"/>
      <c r="DGK181" s="305"/>
      <c r="DGL181" s="306"/>
      <c r="DGM181" s="135"/>
      <c r="DGN181" s="135"/>
      <c r="DGO181" s="307"/>
      <c r="DGP181" s="135"/>
      <c r="DGQ181" s="135"/>
      <c r="DGR181" s="135"/>
      <c r="DGS181" s="304"/>
      <c r="DGT181" s="305"/>
      <c r="DGU181" s="306"/>
      <c r="DGV181" s="135"/>
      <c r="DGW181" s="135"/>
      <c r="DGX181" s="307"/>
      <c r="DGY181" s="135"/>
      <c r="DGZ181" s="135"/>
      <c r="DHA181" s="135"/>
      <c r="DHB181" s="304"/>
      <c r="DHC181" s="305"/>
      <c r="DHD181" s="306"/>
      <c r="DHE181" s="135"/>
      <c r="DHF181" s="135"/>
      <c r="DHG181" s="307"/>
      <c r="DHH181" s="135"/>
      <c r="DHI181" s="135"/>
      <c r="DHJ181" s="135"/>
      <c r="DHK181" s="304"/>
      <c r="DHL181" s="305"/>
      <c r="DHM181" s="306"/>
      <c r="DHN181" s="135"/>
      <c r="DHO181" s="135"/>
      <c r="DHP181" s="307"/>
      <c r="DHQ181" s="135"/>
      <c r="DHR181" s="135"/>
      <c r="DHS181" s="135"/>
      <c r="DHT181" s="304"/>
      <c r="DHU181" s="305"/>
      <c r="DHV181" s="306"/>
      <c r="DHW181" s="135"/>
      <c r="DHX181" s="135"/>
      <c r="DHY181" s="307"/>
      <c r="DHZ181" s="135"/>
      <c r="DIA181" s="135"/>
      <c r="DIB181" s="135"/>
      <c r="DIC181" s="304"/>
      <c r="DID181" s="305"/>
      <c r="DIE181" s="306"/>
      <c r="DIF181" s="135"/>
      <c r="DIG181" s="135"/>
      <c r="DIH181" s="307"/>
      <c r="DII181" s="135"/>
      <c r="DIJ181" s="135"/>
      <c r="DIK181" s="135"/>
      <c r="DIL181" s="304"/>
      <c r="DIM181" s="305"/>
      <c r="DIN181" s="306"/>
      <c r="DIO181" s="135"/>
      <c r="DIP181" s="135"/>
      <c r="DIQ181" s="307"/>
      <c r="DIR181" s="135"/>
      <c r="DIS181" s="135"/>
      <c r="DIT181" s="135"/>
      <c r="DIU181" s="304"/>
      <c r="DIV181" s="305"/>
      <c r="DIW181" s="306"/>
      <c r="DIX181" s="135"/>
      <c r="DIY181" s="135"/>
      <c r="DIZ181" s="307"/>
      <c r="DJA181" s="135"/>
      <c r="DJB181" s="135"/>
      <c r="DJC181" s="135"/>
      <c r="DJD181" s="304"/>
      <c r="DJE181" s="305"/>
      <c r="DJF181" s="306"/>
      <c r="DJG181" s="135"/>
      <c r="DJH181" s="135"/>
      <c r="DJI181" s="307"/>
      <c r="DJJ181" s="135"/>
      <c r="DJK181" s="135"/>
      <c r="DJL181" s="135"/>
      <c r="DJM181" s="304"/>
      <c r="DJN181" s="305"/>
      <c r="DJO181" s="306"/>
      <c r="DJP181" s="135"/>
      <c r="DJQ181" s="135"/>
      <c r="DJR181" s="307"/>
      <c r="DJS181" s="135"/>
      <c r="DJT181" s="135"/>
      <c r="DJU181" s="135"/>
      <c r="DJV181" s="304"/>
      <c r="DJW181" s="305"/>
      <c r="DJX181" s="306"/>
      <c r="DJY181" s="135"/>
      <c r="DJZ181" s="135"/>
      <c r="DKA181" s="307"/>
      <c r="DKB181" s="135"/>
      <c r="DKC181" s="135"/>
      <c r="DKD181" s="135"/>
      <c r="DKE181" s="304"/>
      <c r="DKF181" s="305"/>
      <c r="DKG181" s="306"/>
      <c r="DKH181" s="135"/>
      <c r="DKI181" s="135"/>
      <c r="DKJ181" s="307"/>
      <c r="DKK181" s="135"/>
      <c r="DKL181" s="135"/>
      <c r="DKM181" s="135"/>
      <c r="DKN181" s="304"/>
      <c r="DKO181" s="305"/>
      <c r="DKP181" s="306"/>
      <c r="DKQ181" s="135"/>
      <c r="DKR181" s="135"/>
      <c r="DKS181" s="307"/>
      <c r="DKT181" s="135"/>
      <c r="DKU181" s="135"/>
      <c r="DKV181" s="135"/>
      <c r="DKW181" s="304"/>
      <c r="DKX181" s="305"/>
      <c r="DKY181" s="306"/>
      <c r="DKZ181" s="135"/>
      <c r="DLA181" s="135"/>
      <c r="DLB181" s="307"/>
      <c r="DLC181" s="135"/>
      <c r="DLD181" s="135"/>
      <c r="DLE181" s="135"/>
      <c r="DLF181" s="304"/>
      <c r="DLG181" s="305"/>
      <c r="DLH181" s="306"/>
      <c r="DLI181" s="135"/>
      <c r="DLJ181" s="135"/>
      <c r="DLK181" s="307"/>
      <c r="DLL181" s="135"/>
      <c r="DLM181" s="135"/>
      <c r="DLN181" s="135"/>
      <c r="DLO181" s="304"/>
      <c r="DLP181" s="305"/>
      <c r="DLQ181" s="306"/>
      <c r="DLR181" s="135"/>
      <c r="DLT181" s="318"/>
      <c r="DLU181" s="135"/>
      <c r="DLV181" s="135"/>
      <c r="DLW181" s="135"/>
      <c r="DLX181" s="304"/>
      <c r="DLY181" s="305"/>
      <c r="DLZ181" s="306"/>
      <c r="DMA181" s="135"/>
      <c r="DMC181" s="318"/>
      <c r="DMG181" s="319"/>
      <c r="DMH181" s="320"/>
      <c r="DMI181" s="321"/>
      <c r="DML181" s="318"/>
      <c r="DMP181" s="304"/>
      <c r="DMQ181" s="305"/>
      <c r="DMR181" s="306"/>
      <c r="DMS181" s="135"/>
      <c r="DMT181" s="135"/>
      <c r="DMU181" s="307"/>
      <c r="DMV181" s="135"/>
      <c r="DMW181" s="135"/>
      <c r="DMX181" s="135"/>
      <c r="DMY181" s="304"/>
      <c r="DMZ181" s="305"/>
      <c r="DNA181" s="306"/>
      <c r="DNB181" s="135"/>
      <c r="DNC181" s="135"/>
      <c r="DND181" s="307"/>
      <c r="DNE181" s="135"/>
      <c r="DNF181" s="135"/>
      <c r="DNG181" s="135"/>
      <c r="DNH181" s="304"/>
      <c r="DNI181" s="305"/>
      <c r="DNJ181" s="306"/>
      <c r="DNK181" s="135"/>
      <c r="DNL181" s="135"/>
      <c r="DNM181" s="307"/>
      <c r="DNN181" s="135"/>
      <c r="DNO181" s="135"/>
      <c r="DNP181" s="135"/>
      <c r="DNQ181" s="304"/>
      <c r="DNR181" s="305"/>
      <c r="DNS181" s="306"/>
      <c r="DNT181" s="135"/>
      <c r="DNU181" s="135"/>
      <c r="DNV181" s="307"/>
      <c r="DNW181" s="135"/>
      <c r="DNX181" s="135"/>
      <c r="DNY181" s="135"/>
      <c r="DNZ181" s="304"/>
      <c r="DOA181" s="305"/>
      <c r="DOB181" s="306"/>
      <c r="DOC181" s="135"/>
      <c r="DOD181" s="135"/>
      <c r="DOE181" s="307"/>
      <c r="DOF181" s="135"/>
      <c r="DOG181" s="135"/>
      <c r="DOH181" s="135"/>
      <c r="DOI181" s="304"/>
      <c r="DOJ181" s="305"/>
      <c r="DOK181" s="306"/>
      <c r="DOL181" s="135"/>
      <c r="DOM181" s="135"/>
      <c r="DON181" s="307"/>
      <c r="DOO181" s="135"/>
      <c r="DOP181" s="135"/>
      <c r="DOQ181" s="135"/>
      <c r="DOR181" s="304"/>
      <c r="DOS181" s="305"/>
      <c r="DOT181" s="306"/>
      <c r="DOU181" s="135"/>
      <c r="DOV181" s="135"/>
      <c r="DOW181" s="307"/>
      <c r="DOX181" s="135"/>
      <c r="DOY181" s="135"/>
      <c r="DOZ181" s="135"/>
      <c r="DPA181" s="304"/>
      <c r="DPB181" s="305"/>
      <c r="DPC181" s="306"/>
      <c r="DPD181" s="135"/>
      <c r="DPE181" s="135"/>
      <c r="DPF181" s="307"/>
      <c r="DPG181" s="135"/>
      <c r="DPH181" s="135"/>
      <c r="DPI181" s="135"/>
      <c r="DPJ181" s="304"/>
      <c r="DPK181" s="305"/>
      <c r="DPL181" s="306"/>
      <c r="DPM181" s="135"/>
      <c r="DPN181" s="135"/>
      <c r="DPO181" s="307"/>
      <c r="DPP181" s="135"/>
      <c r="DPQ181" s="135"/>
      <c r="DPR181" s="135"/>
      <c r="DPS181" s="304"/>
      <c r="DPT181" s="305"/>
      <c r="DPU181" s="306"/>
      <c r="DPV181" s="135"/>
      <c r="DPW181" s="135"/>
      <c r="DPX181" s="307"/>
      <c r="DPY181" s="135"/>
      <c r="DPZ181" s="135"/>
      <c r="DQA181" s="135"/>
      <c r="DQB181" s="304"/>
      <c r="DQC181" s="305"/>
      <c r="DQD181" s="306"/>
      <c r="DQE181" s="135"/>
      <c r="DQF181" s="135"/>
      <c r="DQG181" s="307"/>
      <c r="DQH181" s="135"/>
      <c r="DQI181" s="135"/>
      <c r="DQJ181" s="135"/>
      <c r="DQK181" s="304"/>
      <c r="DQL181" s="305"/>
      <c r="DQM181" s="306"/>
      <c r="DQN181" s="135"/>
      <c r="DQO181" s="135"/>
      <c r="DQP181" s="307"/>
      <c r="DQQ181" s="135"/>
      <c r="DQR181" s="135"/>
      <c r="DQS181" s="135"/>
      <c r="DQT181" s="304"/>
      <c r="DQU181" s="305"/>
      <c r="DQV181" s="306"/>
      <c r="DQW181" s="135"/>
      <c r="DQX181" s="135"/>
      <c r="DQY181" s="307"/>
      <c r="DQZ181" s="135"/>
      <c r="DRA181" s="135"/>
      <c r="DRB181" s="135"/>
      <c r="DRC181" s="304"/>
      <c r="DRD181" s="305"/>
      <c r="DRE181" s="306"/>
      <c r="DRF181" s="135"/>
      <c r="DRG181" s="135"/>
      <c r="DRH181" s="307"/>
      <c r="DRI181" s="135"/>
      <c r="DRJ181" s="135"/>
      <c r="DRK181" s="135"/>
      <c r="DRL181" s="304"/>
      <c r="DRM181" s="305"/>
      <c r="DRN181" s="306"/>
      <c r="DRO181" s="135"/>
      <c r="DRP181" s="135"/>
      <c r="DRQ181" s="307"/>
      <c r="DRR181" s="135"/>
      <c r="DRS181" s="135"/>
      <c r="DRT181" s="135"/>
      <c r="DRU181" s="304"/>
      <c r="DRV181" s="305"/>
      <c r="DRW181" s="306"/>
      <c r="DRX181" s="135"/>
      <c r="DRY181" s="135"/>
      <c r="DRZ181" s="307"/>
      <c r="DSA181" s="135"/>
      <c r="DSB181" s="135"/>
      <c r="DSC181" s="135"/>
      <c r="DSD181" s="304"/>
      <c r="DSE181" s="305"/>
      <c r="DSF181" s="306"/>
      <c r="DSG181" s="135"/>
      <c r="DSH181" s="135"/>
      <c r="DSI181" s="307"/>
      <c r="DSJ181" s="135"/>
      <c r="DSK181" s="135"/>
      <c r="DSL181" s="135"/>
      <c r="DSM181" s="304"/>
      <c r="DSN181" s="305"/>
      <c r="DSO181" s="306"/>
      <c r="DSP181" s="135"/>
      <c r="DSQ181" s="135"/>
      <c r="DSR181" s="307"/>
      <c r="DSS181" s="135"/>
      <c r="DST181" s="135"/>
      <c r="DSU181" s="135"/>
      <c r="DSV181" s="304"/>
      <c r="DSW181" s="305"/>
      <c r="DSX181" s="306"/>
      <c r="DSY181" s="135"/>
      <c r="DSZ181" s="135"/>
      <c r="DTA181" s="307"/>
      <c r="DTB181" s="135"/>
      <c r="DTC181" s="135"/>
      <c r="DTD181" s="135"/>
      <c r="DTE181" s="304"/>
      <c r="DTF181" s="305"/>
      <c r="DTG181" s="306"/>
      <c r="DTH181" s="135"/>
      <c r="DTI181" s="135"/>
      <c r="DTJ181" s="307"/>
      <c r="DTK181" s="135"/>
      <c r="DTL181" s="135"/>
      <c r="DTM181" s="135"/>
      <c r="DTN181" s="304"/>
      <c r="DTO181" s="305"/>
      <c r="DTP181" s="306"/>
      <c r="DTQ181" s="135"/>
      <c r="DTR181" s="135"/>
      <c r="DTS181" s="307"/>
      <c r="DTT181" s="135"/>
      <c r="DTU181" s="135"/>
      <c r="DTV181" s="135"/>
      <c r="DTW181" s="304"/>
      <c r="DTX181" s="305"/>
      <c r="DTY181" s="306"/>
      <c r="DTZ181" s="135"/>
      <c r="DUA181" s="135"/>
      <c r="DUB181" s="307"/>
      <c r="DUC181" s="135"/>
      <c r="DUD181" s="135"/>
      <c r="DUE181" s="135"/>
      <c r="DUF181" s="304"/>
      <c r="DUG181" s="305"/>
      <c r="DUH181" s="306"/>
      <c r="DUI181" s="135"/>
      <c r="DUJ181" s="135"/>
      <c r="DUK181" s="307"/>
      <c r="DUL181" s="135"/>
      <c r="DUM181" s="135"/>
      <c r="DUN181" s="135"/>
      <c r="DUO181" s="304"/>
      <c r="DUP181" s="305"/>
      <c r="DUQ181" s="306"/>
      <c r="DUR181" s="135"/>
      <c r="DUS181" s="135"/>
      <c r="DUT181" s="307"/>
      <c r="DUU181" s="135"/>
      <c r="DUV181" s="135"/>
      <c r="DUW181" s="135"/>
      <c r="DUX181" s="304"/>
      <c r="DUY181" s="305"/>
      <c r="DUZ181" s="306"/>
      <c r="DVA181" s="135"/>
      <c r="DVB181" s="135"/>
      <c r="DVC181" s="307"/>
      <c r="DVD181" s="135"/>
      <c r="DVE181" s="135"/>
      <c r="DVF181" s="135"/>
      <c r="DVG181" s="304"/>
      <c r="DVH181" s="305"/>
      <c r="DVI181" s="306"/>
      <c r="DVJ181" s="135"/>
      <c r="DVK181" s="135"/>
      <c r="DVL181" s="307"/>
      <c r="DVM181" s="135"/>
      <c r="DVN181" s="135"/>
      <c r="DVP181" s="319"/>
      <c r="DVQ181" s="305"/>
      <c r="DVR181" s="306"/>
      <c r="DVS181" s="135"/>
      <c r="DVT181" s="135"/>
      <c r="DVU181" s="307"/>
      <c r="DVV181" s="135"/>
      <c r="DVW181" s="135"/>
      <c r="DVY181" s="319"/>
      <c r="DVZ181" s="320"/>
      <c r="DWA181" s="321"/>
      <c r="DWD181" s="318"/>
      <c r="DWH181" s="319"/>
      <c r="DWI181" s="320"/>
      <c r="DWJ181" s="321"/>
      <c r="DWL181" s="135"/>
      <c r="DWM181" s="307"/>
      <c r="DWN181" s="135"/>
      <c r="DWO181" s="135"/>
      <c r="DWP181" s="135"/>
      <c r="DWQ181" s="304"/>
      <c r="DWR181" s="305"/>
      <c r="DWS181" s="306"/>
      <c r="DWT181" s="135"/>
      <c r="DWU181" s="135"/>
      <c r="DWV181" s="307"/>
      <c r="DWW181" s="135"/>
      <c r="DWX181" s="135"/>
      <c r="DWY181" s="135"/>
      <c r="DWZ181" s="304"/>
      <c r="DXA181" s="305"/>
      <c r="DXB181" s="306"/>
      <c r="DXC181" s="135"/>
      <c r="DXD181" s="135"/>
      <c r="DXE181" s="307"/>
      <c r="DXF181" s="135"/>
      <c r="DXG181" s="135"/>
      <c r="DXH181" s="135"/>
      <c r="DXI181" s="304"/>
      <c r="DXJ181" s="305"/>
      <c r="DXK181" s="306"/>
      <c r="DXL181" s="135"/>
      <c r="DXM181" s="135"/>
      <c r="DXN181" s="307"/>
      <c r="DXO181" s="135"/>
      <c r="DXP181" s="135"/>
      <c r="DXQ181" s="135"/>
      <c r="DXR181" s="304"/>
      <c r="DXS181" s="305"/>
      <c r="DXT181" s="306"/>
      <c r="DXU181" s="135"/>
      <c r="DXV181" s="135"/>
      <c r="DXW181" s="307"/>
      <c r="DXX181" s="135"/>
      <c r="DXY181" s="135"/>
      <c r="DXZ181" s="135"/>
      <c r="DYA181" s="304"/>
      <c r="DYB181" s="305"/>
      <c r="DYC181" s="306"/>
      <c r="DYD181" s="135"/>
      <c r="DYE181" s="135"/>
      <c r="DYF181" s="307"/>
      <c r="DYG181" s="135"/>
      <c r="DYH181" s="135"/>
      <c r="DYI181" s="135"/>
      <c r="DYJ181" s="304"/>
      <c r="DYK181" s="305"/>
      <c r="DYL181" s="306"/>
      <c r="DYM181" s="135"/>
      <c r="DYN181" s="135"/>
      <c r="DYO181" s="307"/>
      <c r="DYP181" s="135"/>
      <c r="DYQ181" s="135"/>
      <c r="DYR181" s="135"/>
      <c r="DYS181" s="304"/>
      <c r="DYT181" s="305"/>
      <c r="DYU181" s="306"/>
      <c r="DYV181" s="135"/>
      <c r="DYW181" s="135"/>
      <c r="DYX181" s="307"/>
      <c r="DYY181" s="135"/>
      <c r="DYZ181" s="135"/>
      <c r="DZA181" s="135"/>
      <c r="DZB181" s="304"/>
      <c r="DZC181" s="305"/>
      <c r="DZD181" s="306"/>
      <c r="DZE181" s="135"/>
      <c r="DZF181" s="135"/>
      <c r="DZG181" s="307"/>
      <c r="DZH181" s="135"/>
      <c r="DZI181" s="135"/>
      <c r="DZJ181" s="135"/>
      <c r="DZK181" s="304"/>
      <c r="DZL181" s="305"/>
      <c r="DZM181" s="306"/>
      <c r="DZN181" s="135"/>
      <c r="DZO181" s="135"/>
      <c r="DZP181" s="307"/>
      <c r="DZQ181" s="135"/>
      <c r="DZR181" s="135"/>
      <c r="DZS181" s="135"/>
      <c r="DZT181" s="304"/>
      <c r="DZU181" s="305"/>
      <c r="DZV181" s="306"/>
      <c r="DZW181" s="135"/>
      <c r="DZX181" s="135"/>
      <c r="DZY181" s="307"/>
      <c r="DZZ181" s="135"/>
      <c r="EAA181" s="135"/>
      <c r="EAB181" s="135"/>
      <c r="EAC181" s="304"/>
      <c r="EAD181" s="305"/>
      <c r="EAE181" s="306"/>
      <c r="EAF181" s="135"/>
      <c r="EAG181" s="135"/>
      <c r="EAH181" s="307"/>
      <c r="EAI181" s="135"/>
      <c r="EAJ181" s="135"/>
      <c r="EAK181" s="135"/>
      <c r="EAL181" s="304"/>
      <c r="EAM181" s="305"/>
      <c r="EAN181" s="306"/>
      <c r="EAO181" s="135"/>
      <c r="EAP181" s="135"/>
      <c r="EAQ181" s="307"/>
      <c r="EAR181" s="135"/>
      <c r="EAS181" s="135"/>
      <c r="EAT181" s="135"/>
      <c r="EAU181" s="304"/>
      <c r="EAV181" s="305"/>
      <c r="EAW181" s="306"/>
      <c r="EAX181" s="135"/>
      <c r="EAY181" s="135"/>
      <c r="EAZ181" s="307"/>
      <c r="EBA181" s="135"/>
      <c r="EBB181" s="135"/>
      <c r="EBC181" s="135"/>
      <c r="EBD181" s="304"/>
      <c r="EBE181" s="305"/>
      <c r="EBF181" s="306"/>
      <c r="EBG181" s="135"/>
      <c r="EBH181" s="135"/>
      <c r="EBI181" s="307"/>
      <c r="EBJ181" s="135"/>
      <c r="EBK181" s="135"/>
      <c r="EBL181" s="135"/>
      <c r="EBM181" s="304"/>
      <c r="EBN181" s="305"/>
      <c r="EBO181" s="306"/>
      <c r="EBP181" s="135"/>
      <c r="EBQ181" s="135"/>
      <c r="EBR181" s="307"/>
      <c r="EBS181" s="135"/>
      <c r="EBT181" s="135"/>
      <c r="EBU181" s="135"/>
      <c r="EBV181" s="304"/>
      <c r="EBW181" s="305"/>
      <c r="EBX181" s="306"/>
      <c r="EBY181" s="135"/>
      <c r="EBZ181" s="135"/>
      <c r="ECA181" s="307"/>
      <c r="ECB181" s="135"/>
      <c r="ECC181" s="135"/>
      <c r="ECD181" s="135"/>
      <c r="ECE181" s="304"/>
      <c r="ECF181" s="305"/>
      <c r="ECG181" s="306"/>
      <c r="ECH181" s="135"/>
      <c r="ECI181" s="135"/>
      <c r="ECJ181" s="307"/>
      <c r="ECK181" s="135"/>
      <c r="ECL181" s="135"/>
      <c r="ECM181" s="135"/>
      <c r="ECN181" s="304"/>
      <c r="ECO181" s="305"/>
      <c r="ECP181" s="306"/>
      <c r="ECQ181" s="135"/>
      <c r="ECR181" s="135"/>
      <c r="ECS181" s="307"/>
      <c r="ECT181" s="135"/>
      <c r="ECU181" s="135"/>
      <c r="ECV181" s="135"/>
      <c r="ECW181" s="304"/>
      <c r="ECX181" s="305"/>
      <c r="ECY181" s="306"/>
      <c r="ECZ181" s="135"/>
      <c r="EDA181" s="135"/>
      <c r="EDB181" s="307"/>
      <c r="EDC181" s="135"/>
      <c r="EDD181" s="135"/>
      <c r="EDE181" s="135"/>
      <c r="EDF181" s="304"/>
      <c r="EDG181" s="305"/>
      <c r="EDH181" s="306"/>
      <c r="EDI181" s="135"/>
      <c r="EDJ181" s="135"/>
      <c r="EDK181" s="307"/>
      <c r="EDL181" s="135"/>
      <c r="EDM181" s="135"/>
      <c r="EDN181" s="135"/>
      <c r="EDO181" s="304"/>
      <c r="EDP181" s="305"/>
      <c r="EDQ181" s="306"/>
      <c r="EDR181" s="135"/>
      <c r="EDS181" s="135"/>
      <c r="EDT181" s="307"/>
      <c r="EDU181" s="135"/>
      <c r="EDV181" s="135"/>
      <c r="EDW181" s="135"/>
      <c r="EDX181" s="304"/>
      <c r="EDY181" s="305"/>
      <c r="EDZ181" s="306"/>
      <c r="EEA181" s="135"/>
      <c r="EEB181" s="135"/>
      <c r="EEC181" s="307"/>
      <c r="EED181" s="135"/>
      <c r="EEE181" s="135"/>
      <c r="EEF181" s="135"/>
      <c r="EEG181" s="304"/>
      <c r="EEH181" s="305"/>
      <c r="EEI181" s="306"/>
      <c r="EEJ181" s="135"/>
      <c r="EEK181" s="135"/>
      <c r="EEL181" s="307"/>
      <c r="EEM181" s="135"/>
      <c r="EEN181" s="135"/>
      <c r="EEO181" s="135"/>
      <c r="EEP181" s="304"/>
      <c r="EEQ181" s="305"/>
      <c r="EER181" s="306"/>
      <c r="EES181" s="135"/>
      <c r="EET181" s="135"/>
      <c r="EEU181" s="307"/>
      <c r="EEV181" s="135"/>
      <c r="EEW181" s="135"/>
      <c r="EEX181" s="135"/>
      <c r="EEY181" s="304"/>
      <c r="EEZ181" s="305"/>
      <c r="EFA181" s="306"/>
      <c r="EFB181" s="135"/>
      <c r="EFC181" s="135"/>
      <c r="EFD181" s="307"/>
      <c r="EFE181" s="135"/>
      <c r="EFF181" s="135"/>
      <c r="EFG181" s="135"/>
      <c r="EFH181" s="304"/>
      <c r="EFI181" s="305"/>
      <c r="EFJ181" s="306"/>
      <c r="EFM181" s="307"/>
      <c r="EFN181" s="135"/>
      <c r="EFO181" s="135"/>
      <c r="EFP181" s="135"/>
      <c r="EFQ181" s="304"/>
      <c r="EFR181" s="305"/>
      <c r="EFS181" s="306"/>
      <c r="EFV181" s="318"/>
      <c r="EFZ181" s="319"/>
      <c r="EGA181" s="320"/>
      <c r="EGB181" s="321"/>
      <c r="EGE181" s="318"/>
      <c r="EGH181" s="135"/>
      <c r="EGI181" s="304"/>
      <c r="EGJ181" s="305"/>
      <c r="EGK181" s="306"/>
      <c r="EGL181" s="135"/>
      <c r="EGM181" s="135"/>
      <c r="EGN181" s="307"/>
      <c r="EGO181" s="135"/>
      <c r="EGP181" s="135"/>
      <c r="EGQ181" s="135"/>
      <c r="EGR181" s="304"/>
      <c r="EGS181" s="305"/>
      <c r="EGT181" s="306"/>
      <c r="EGU181" s="135"/>
      <c r="EGV181" s="135"/>
      <c r="EGW181" s="307"/>
      <c r="EGX181" s="135"/>
      <c r="EGY181" s="135"/>
      <c r="EGZ181" s="135"/>
      <c r="EHA181" s="304"/>
      <c r="EHB181" s="305"/>
      <c r="EHC181" s="306"/>
      <c r="EHD181" s="135"/>
      <c r="EHE181" s="135"/>
      <c r="EHF181" s="307"/>
      <c r="EHG181" s="135"/>
      <c r="EHH181" s="135"/>
      <c r="EHI181" s="135"/>
      <c r="EHJ181" s="304"/>
      <c r="EHK181" s="305"/>
      <c r="EHL181" s="306"/>
      <c r="EHM181" s="135"/>
      <c r="EHN181" s="135"/>
      <c r="EHO181" s="307"/>
      <c r="EHP181" s="135"/>
      <c r="EHQ181" s="135"/>
      <c r="EHR181" s="135"/>
      <c r="EHS181" s="304"/>
      <c r="EHT181" s="305"/>
      <c r="EHU181" s="306"/>
      <c r="EHV181" s="135"/>
      <c r="EHW181" s="135"/>
      <c r="EHX181" s="307"/>
      <c r="EHY181" s="135"/>
      <c r="EHZ181" s="135"/>
      <c r="EIA181" s="135"/>
      <c r="EIB181" s="304"/>
      <c r="EIC181" s="305"/>
      <c r="EID181" s="306"/>
      <c r="EIE181" s="135"/>
      <c r="EIF181" s="135"/>
      <c r="EIG181" s="307"/>
      <c r="EIH181" s="135"/>
      <c r="EII181" s="135"/>
      <c r="EIJ181" s="135"/>
      <c r="EIK181" s="304"/>
      <c r="EIL181" s="305"/>
      <c r="EIM181" s="306"/>
      <c r="EIN181" s="135"/>
      <c r="EIO181" s="135"/>
      <c r="EIP181" s="307"/>
      <c r="EIQ181" s="135"/>
      <c r="EIR181" s="135"/>
      <c r="EIS181" s="135"/>
      <c r="EIT181" s="304"/>
      <c r="EIU181" s="305"/>
      <c r="EIV181" s="306"/>
      <c r="EIW181" s="135"/>
      <c r="EIX181" s="135"/>
      <c r="EIY181" s="307"/>
      <c r="EIZ181" s="135"/>
      <c r="EJA181" s="135"/>
      <c r="EJB181" s="135"/>
      <c r="EJC181" s="304"/>
      <c r="EJD181" s="305"/>
      <c r="EJE181" s="306"/>
      <c r="EJF181" s="135"/>
      <c r="EJG181" s="135"/>
      <c r="EJH181" s="307"/>
      <c r="EJI181" s="135"/>
      <c r="EJJ181" s="135"/>
      <c r="EJK181" s="135"/>
      <c r="EJL181" s="304"/>
      <c r="EJM181" s="305"/>
      <c r="EJN181" s="306"/>
      <c r="EJO181" s="135"/>
      <c r="EJP181" s="135"/>
      <c r="EJQ181" s="307"/>
      <c r="EJR181" s="135"/>
      <c r="EJS181" s="135"/>
      <c r="EJT181" s="135"/>
      <c r="EJU181" s="304"/>
      <c r="EJV181" s="305"/>
      <c r="EJW181" s="306"/>
      <c r="EJX181" s="135"/>
      <c r="EJY181" s="135"/>
      <c r="EJZ181" s="307"/>
      <c r="EKA181" s="135"/>
      <c r="EKB181" s="135"/>
      <c r="EKC181" s="135"/>
      <c r="EKD181" s="304"/>
      <c r="EKE181" s="305"/>
      <c r="EKF181" s="306"/>
      <c r="EKG181" s="135"/>
      <c r="EKH181" s="135"/>
      <c r="EKI181" s="307"/>
      <c r="EKJ181" s="135"/>
      <c r="EKK181" s="135"/>
      <c r="EKL181" s="135"/>
      <c r="EKM181" s="304"/>
      <c r="EKN181" s="305"/>
      <c r="EKO181" s="306"/>
      <c r="EKP181" s="135"/>
      <c r="EKQ181" s="135"/>
      <c r="EKR181" s="307"/>
      <c r="EKS181" s="135"/>
      <c r="EKT181" s="135"/>
      <c r="EKU181" s="135"/>
      <c r="EKV181" s="304"/>
      <c r="EKW181" s="305"/>
      <c r="EKX181" s="306"/>
      <c r="EKY181" s="135"/>
      <c r="EKZ181" s="135"/>
      <c r="ELA181" s="307"/>
      <c r="ELB181" s="135"/>
      <c r="ELC181" s="135"/>
      <c r="ELD181" s="135"/>
      <c r="ELE181" s="304"/>
      <c r="ELF181" s="305"/>
      <c r="ELG181" s="306"/>
      <c r="ELH181" s="135"/>
      <c r="ELI181" s="135"/>
      <c r="ELJ181" s="307"/>
      <c r="ELK181" s="135"/>
      <c r="ELL181" s="135"/>
      <c r="ELM181" s="135"/>
      <c r="ELN181" s="304"/>
      <c r="ELO181" s="305"/>
      <c r="ELP181" s="306"/>
      <c r="ELQ181" s="135"/>
      <c r="ELR181" s="135"/>
      <c r="ELS181" s="307"/>
      <c r="ELT181" s="135"/>
      <c r="ELU181" s="135"/>
      <c r="ELV181" s="135"/>
      <c r="ELW181" s="304"/>
      <c r="ELX181" s="305"/>
      <c r="ELY181" s="306"/>
      <c r="ELZ181" s="135"/>
      <c r="EMA181" s="135"/>
      <c r="EMB181" s="307"/>
      <c r="EMC181" s="135"/>
      <c r="EMD181" s="135"/>
      <c r="EME181" s="135"/>
      <c r="EMF181" s="304"/>
      <c r="EMG181" s="305"/>
      <c r="EMH181" s="306"/>
      <c r="EMI181" s="135"/>
      <c r="EMJ181" s="135"/>
      <c r="EMK181" s="307"/>
      <c r="EML181" s="135"/>
      <c r="EMM181" s="135"/>
      <c r="EMN181" s="135"/>
      <c r="EMO181" s="304"/>
      <c r="EMP181" s="305"/>
      <c r="EMQ181" s="306"/>
      <c r="EMR181" s="135"/>
      <c r="EMS181" s="135"/>
      <c r="EMT181" s="307"/>
      <c r="EMU181" s="135"/>
      <c r="EMV181" s="135"/>
      <c r="EMW181" s="135"/>
      <c r="EMX181" s="304"/>
      <c r="EMY181" s="305"/>
      <c r="EMZ181" s="306"/>
      <c r="ENA181" s="135"/>
      <c r="ENB181" s="135"/>
      <c r="ENC181" s="307"/>
      <c r="END181" s="135"/>
      <c r="ENE181" s="135"/>
      <c r="ENF181" s="135"/>
      <c r="ENG181" s="304"/>
      <c r="ENH181" s="305"/>
      <c r="ENI181" s="306"/>
      <c r="ENJ181" s="135"/>
      <c r="ENK181" s="135"/>
      <c r="ENL181" s="307"/>
      <c r="ENM181" s="135"/>
      <c r="ENN181" s="135"/>
      <c r="ENO181" s="135"/>
      <c r="ENP181" s="304"/>
      <c r="ENQ181" s="305"/>
      <c r="ENR181" s="306"/>
      <c r="ENS181" s="135"/>
      <c r="ENT181" s="135"/>
      <c r="ENU181" s="307"/>
      <c r="ENV181" s="135"/>
      <c r="ENW181" s="135"/>
      <c r="ENX181" s="135"/>
      <c r="ENY181" s="304"/>
      <c r="ENZ181" s="305"/>
      <c r="EOA181" s="306"/>
      <c r="EOB181" s="135"/>
      <c r="EOC181" s="135"/>
      <c r="EOD181" s="307"/>
      <c r="EOE181" s="135"/>
      <c r="EOF181" s="135"/>
      <c r="EOG181" s="135"/>
      <c r="EOH181" s="304"/>
      <c r="EOI181" s="305"/>
      <c r="EOJ181" s="306"/>
      <c r="EOK181" s="135"/>
      <c r="EOL181" s="135"/>
      <c r="EOM181" s="307"/>
      <c r="EON181" s="135"/>
      <c r="EOO181" s="135"/>
      <c r="EOP181" s="135"/>
      <c r="EOQ181" s="304"/>
      <c r="EOR181" s="305"/>
      <c r="EOS181" s="306"/>
      <c r="EOT181" s="135"/>
      <c r="EOU181" s="135"/>
      <c r="EOV181" s="307"/>
      <c r="EOW181" s="135"/>
      <c r="EOX181" s="135"/>
      <c r="EOY181" s="135"/>
      <c r="EOZ181" s="304"/>
      <c r="EPA181" s="305"/>
      <c r="EPB181" s="306"/>
      <c r="EPC181" s="135"/>
      <c r="EPD181" s="135"/>
      <c r="EPE181" s="307"/>
      <c r="EPF181" s="135"/>
      <c r="EPI181" s="304"/>
      <c r="EPJ181" s="305"/>
      <c r="EPK181" s="306"/>
      <c r="EPL181" s="135"/>
      <c r="EPM181" s="135"/>
      <c r="EPN181" s="307"/>
      <c r="EPO181" s="135"/>
      <c r="EPR181" s="319"/>
      <c r="EPS181" s="320"/>
      <c r="EPT181" s="321"/>
      <c r="EPW181" s="318"/>
      <c r="EQA181" s="319"/>
      <c r="EQB181" s="320"/>
      <c r="EQC181" s="321"/>
      <c r="EQD181" s="135"/>
      <c r="EQE181" s="135"/>
      <c r="EQF181" s="307"/>
      <c r="EQG181" s="135"/>
      <c r="EQH181" s="135"/>
      <c r="EQI181" s="135"/>
      <c r="EQJ181" s="304"/>
      <c r="EQK181" s="305"/>
      <c r="EQL181" s="306"/>
      <c r="EQM181" s="135"/>
      <c r="EQN181" s="135"/>
      <c r="EQO181" s="307"/>
      <c r="EQP181" s="135"/>
      <c r="EQQ181" s="135"/>
      <c r="EQR181" s="135"/>
      <c r="EQS181" s="304"/>
      <c r="EQT181" s="305"/>
      <c r="EQU181" s="306"/>
      <c r="EQV181" s="135"/>
      <c r="EQW181" s="135"/>
      <c r="EQX181" s="307"/>
      <c r="EQY181" s="135"/>
      <c r="EQZ181" s="135"/>
      <c r="ERA181" s="135"/>
      <c r="ERB181" s="304"/>
      <c r="ERC181" s="305"/>
      <c r="ERD181" s="306"/>
      <c r="ERE181" s="135"/>
      <c r="ERF181" s="135"/>
      <c r="ERG181" s="307"/>
      <c r="ERH181" s="135"/>
      <c r="ERI181" s="135"/>
      <c r="ERJ181" s="135"/>
      <c r="ERK181" s="304"/>
      <c r="ERL181" s="305"/>
      <c r="ERM181" s="306"/>
      <c r="ERN181" s="135"/>
      <c r="ERO181" s="135"/>
      <c r="ERP181" s="307"/>
      <c r="ERQ181" s="135"/>
      <c r="ERR181" s="135"/>
      <c r="ERS181" s="135"/>
      <c r="ERT181" s="304"/>
      <c r="ERU181" s="305"/>
      <c r="ERV181" s="306"/>
      <c r="ERW181" s="135"/>
      <c r="ERX181" s="135"/>
      <c r="ERY181" s="307"/>
      <c r="ERZ181" s="135"/>
      <c r="ESA181" s="135"/>
      <c r="ESB181" s="135"/>
      <c r="ESC181" s="304"/>
      <c r="ESD181" s="305"/>
      <c r="ESE181" s="306"/>
      <c r="ESF181" s="135"/>
      <c r="ESG181" s="135"/>
      <c r="ESH181" s="307"/>
      <c r="ESI181" s="135"/>
      <c r="ESJ181" s="135"/>
      <c r="ESK181" s="135"/>
      <c r="ESL181" s="304"/>
      <c r="ESM181" s="305"/>
      <c r="ESN181" s="306"/>
      <c r="ESO181" s="135"/>
      <c r="ESP181" s="135"/>
      <c r="ESQ181" s="307"/>
      <c r="ESR181" s="135"/>
      <c r="ESS181" s="135"/>
      <c r="EST181" s="135"/>
      <c r="ESU181" s="304"/>
      <c r="ESV181" s="305"/>
      <c r="ESW181" s="306"/>
      <c r="ESX181" s="135"/>
      <c r="ESY181" s="135"/>
      <c r="ESZ181" s="307"/>
      <c r="ETA181" s="135"/>
      <c r="ETB181" s="135"/>
      <c r="ETC181" s="135"/>
      <c r="ETD181" s="304"/>
      <c r="ETE181" s="305"/>
      <c r="ETF181" s="306"/>
      <c r="ETG181" s="135"/>
      <c r="ETH181" s="135"/>
      <c r="ETI181" s="307"/>
      <c r="ETJ181" s="135"/>
      <c r="ETK181" s="135"/>
      <c r="ETL181" s="135"/>
      <c r="ETM181" s="304"/>
      <c r="ETN181" s="305"/>
      <c r="ETO181" s="306"/>
      <c r="ETP181" s="135"/>
      <c r="ETQ181" s="135"/>
      <c r="ETR181" s="307"/>
      <c r="ETS181" s="135"/>
      <c r="ETT181" s="135"/>
      <c r="ETU181" s="135"/>
      <c r="ETV181" s="304"/>
      <c r="ETW181" s="305"/>
      <c r="ETX181" s="306"/>
      <c r="ETY181" s="135"/>
      <c r="ETZ181" s="135"/>
      <c r="EUA181" s="307"/>
      <c r="EUB181" s="135"/>
      <c r="EUC181" s="135"/>
      <c r="EUD181" s="135"/>
      <c r="EUE181" s="304"/>
      <c r="EUF181" s="305"/>
      <c r="EUG181" s="306"/>
      <c r="EUH181" s="135"/>
      <c r="EUI181" s="135"/>
      <c r="EUJ181" s="307"/>
      <c r="EUK181" s="135"/>
      <c r="EUL181" s="135"/>
      <c r="EUM181" s="135"/>
      <c r="EUN181" s="304"/>
      <c r="EUO181" s="305"/>
      <c r="EUP181" s="306"/>
      <c r="EUQ181" s="135"/>
      <c r="EUR181" s="135"/>
      <c r="EUS181" s="307"/>
      <c r="EUT181" s="135"/>
      <c r="EUU181" s="135"/>
      <c r="EUV181" s="135"/>
      <c r="EUW181" s="304"/>
      <c r="EUX181" s="305"/>
      <c r="EUY181" s="306"/>
      <c r="EUZ181" s="135"/>
      <c r="EVA181" s="135"/>
      <c r="EVB181" s="307"/>
      <c r="EVC181" s="135"/>
      <c r="EVD181" s="135"/>
      <c r="EVE181" s="135"/>
      <c r="EVF181" s="304"/>
      <c r="EVG181" s="305"/>
      <c r="EVH181" s="306"/>
      <c r="EVI181" s="135"/>
      <c r="EVJ181" s="135"/>
      <c r="EVK181" s="307"/>
      <c r="EVL181" s="135"/>
      <c r="EVM181" s="135"/>
      <c r="EVN181" s="135"/>
      <c r="EVO181" s="304"/>
      <c r="EVP181" s="305"/>
      <c r="EVQ181" s="306"/>
      <c r="EVR181" s="135"/>
      <c r="EVS181" s="135"/>
      <c r="EVT181" s="307"/>
      <c r="EVU181" s="135"/>
      <c r="EVV181" s="135"/>
      <c r="EVW181" s="135"/>
      <c r="EVX181" s="304"/>
      <c r="EVY181" s="305"/>
      <c r="EVZ181" s="306"/>
      <c r="EWA181" s="135"/>
      <c r="EWB181" s="135"/>
      <c r="EWC181" s="307"/>
      <c r="EWD181" s="135"/>
      <c r="EWE181" s="135"/>
      <c r="EWF181" s="135"/>
      <c r="EWG181" s="304"/>
      <c r="EWH181" s="305"/>
      <c r="EWI181" s="306"/>
      <c r="EWJ181" s="135"/>
      <c r="EWK181" s="135"/>
      <c r="EWL181" s="307"/>
      <c r="EWM181" s="135"/>
      <c r="EWN181" s="135"/>
      <c r="EWO181" s="135"/>
      <c r="EWP181" s="304"/>
      <c r="EWQ181" s="305"/>
      <c r="EWR181" s="306"/>
      <c r="EWS181" s="135"/>
      <c r="EWT181" s="135"/>
      <c r="EWU181" s="307"/>
      <c r="EWV181" s="135"/>
      <c r="EWW181" s="135"/>
      <c r="EWX181" s="135"/>
      <c r="EWY181" s="304"/>
      <c r="EWZ181" s="305"/>
      <c r="EXA181" s="306"/>
      <c r="EXB181" s="135"/>
      <c r="EXC181" s="135"/>
      <c r="EXD181" s="307"/>
      <c r="EXE181" s="135"/>
      <c r="EXF181" s="135"/>
      <c r="EXG181" s="135"/>
      <c r="EXH181" s="304"/>
      <c r="EXI181" s="305"/>
      <c r="EXJ181" s="306"/>
      <c r="EXK181" s="135"/>
      <c r="EXL181" s="135"/>
      <c r="EXM181" s="307"/>
      <c r="EXN181" s="135"/>
      <c r="EXO181" s="135"/>
      <c r="EXP181" s="135"/>
      <c r="EXQ181" s="304"/>
      <c r="EXR181" s="305"/>
      <c r="EXS181" s="306"/>
      <c r="EXT181" s="135"/>
      <c r="EXU181" s="135"/>
      <c r="EXV181" s="307"/>
      <c r="EXW181" s="135"/>
      <c r="EXX181" s="135"/>
      <c r="EXY181" s="135"/>
      <c r="EXZ181" s="304"/>
      <c r="EYA181" s="305"/>
      <c r="EYB181" s="306"/>
      <c r="EYC181" s="135"/>
      <c r="EYD181" s="135"/>
      <c r="EYE181" s="307"/>
      <c r="EYF181" s="135"/>
      <c r="EYG181" s="135"/>
      <c r="EYH181" s="135"/>
      <c r="EYI181" s="304"/>
      <c r="EYJ181" s="305"/>
      <c r="EYK181" s="306"/>
      <c r="EYL181" s="135"/>
      <c r="EYM181" s="135"/>
      <c r="EYN181" s="307"/>
      <c r="EYO181" s="135"/>
      <c r="EYP181" s="135"/>
      <c r="EYQ181" s="135"/>
      <c r="EYR181" s="304"/>
      <c r="EYS181" s="305"/>
      <c r="EYT181" s="306"/>
      <c r="EYU181" s="135"/>
      <c r="EYV181" s="135"/>
      <c r="EYW181" s="307"/>
      <c r="EYX181" s="135"/>
      <c r="EYY181" s="135"/>
      <c r="EYZ181" s="135"/>
      <c r="EZA181" s="304"/>
      <c r="EZB181" s="305"/>
      <c r="EZC181" s="321"/>
      <c r="EZE181" s="135"/>
      <c r="EZF181" s="307"/>
      <c r="EZG181" s="135"/>
      <c r="EZH181" s="135"/>
      <c r="EZI181" s="135"/>
      <c r="EZJ181" s="304"/>
      <c r="EZK181" s="305"/>
      <c r="EZL181" s="321"/>
      <c r="EZO181" s="318"/>
      <c r="EZS181" s="319"/>
      <c r="EZT181" s="320"/>
      <c r="EZU181" s="321"/>
      <c r="EZX181" s="318"/>
      <c r="EZZ181" s="135"/>
      <c r="FAA181" s="135"/>
      <c r="FAB181" s="304"/>
      <c r="FAC181" s="305"/>
      <c r="FAD181" s="306"/>
      <c r="FAE181" s="135"/>
      <c r="FAF181" s="135"/>
      <c r="FAG181" s="307"/>
      <c r="FAH181" s="135"/>
      <c r="FAI181" s="135"/>
      <c r="FAJ181" s="135"/>
      <c r="FAK181" s="304"/>
      <c r="FAL181" s="305"/>
      <c r="FAM181" s="306"/>
      <c r="FAN181" s="135"/>
      <c r="FAO181" s="135"/>
      <c r="FAP181" s="307"/>
      <c r="FAQ181" s="135"/>
      <c r="FAR181" s="135"/>
      <c r="FAS181" s="135"/>
      <c r="FAT181" s="304"/>
      <c r="FAU181" s="305"/>
      <c r="FAV181" s="306"/>
      <c r="FAW181" s="135"/>
      <c r="FAX181" s="135"/>
      <c r="FAY181" s="307"/>
      <c r="FAZ181" s="135"/>
      <c r="FBA181" s="135"/>
      <c r="FBB181" s="135"/>
      <c r="FBC181" s="304"/>
      <c r="FBD181" s="305"/>
      <c r="FBE181" s="306"/>
      <c r="FBF181" s="135"/>
      <c r="FBG181" s="135"/>
      <c r="FBH181" s="307"/>
      <c r="FBI181" s="135"/>
      <c r="FBJ181" s="135"/>
      <c r="FBK181" s="135"/>
      <c r="FBL181" s="304"/>
      <c r="FBM181" s="305"/>
      <c r="FBN181" s="306"/>
      <c r="FBO181" s="135"/>
      <c r="FBP181" s="135"/>
      <c r="FBQ181" s="307"/>
      <c r="FBR181" s="135"/>
      <c r="FBS181" s="135"/>
      <c r="FBT181" s="135"/>
      <c r="FBU181" s="304"/>
      <c r="FBV181" s="305"/>
      <c r="FBW181" s="306"/>
      <c r="FBX181" s="135"/>
      <c r="FBY181" s="135"/>
      <c r="FBZ181" s="307"/>
      <c r="FCA181" s="135"/>
      <c r="FCB181" s="135"/>
      <c r="FCC181" s="135"/>
      <c r="FCD181" s="304"/>
      <c r="FCE181" s="305"/>
      <c r="FCF181" s="306"/>
      <c r="FCG181" s="135"/>
      <c r="FCH181" s="135"/>
      <c r="FCI181" s="307"/>
      <c r="FCJ181" s="135"/>
      <c r="FCK181" s="135"/>
      <c r="FCL181" s="135"/>
      <c r="FCM181" s="304"/>
      <c r="FCN181" s="305"/>
      <c r="FCO181" s="306"/>
      <c r="FCP181" s="135"/>
      <c r="FCQ181" s="135"/>
      <c r="FCR181" s="307"/>
      <c r="FCS181" s="135"/>
      <c r="FCT181" s="135"/>
      <c r="FCU181" s="135"/>
      <c r="FCV181" s="304"/>
      <c r="FCW181" s="305"/>
      <c r="FCX181" s="306"/>
      <c r="FCY181" s="135"/>
      <c r="FCZ181" s="135"/>
      <c r="FDA181" s="307"/>
      <c r="FDB181" s="135"/>
      <c r="FDC181" s="135"/>
      <c r="FDD181" s="135"/>
      <c r="FDE181" s="304"/>
      <c r="FDF181" s="305"/>
      <c r="FDG181" s="306"/>
      <c r="FDH181" s="135"/>
      <c r="FDI181" s="135"/>
      <c r="FDJ181" s="307"/>
      <c r="FDK181" s="135"/>
      <c r="FDL181" s="135"/>
      <c r="FDM181" s="135"/>
      <c r="FDN181" s="304"/>
      <c r="FDO181" s="305"/>
      <c r="FDP181" s="306"/>
      <c r="FDQ181" s="135"/>
      <c r="FDR181" s="135"/>
      <c r="FDS181" s="307"/>
      <c r="FDT181" s="135"/>
      <c r="FDU181" s="135"/>
      <c r="FDV181" s="135"/>
      <c r="FDW181" s="304"/>
      <c r="FDX181" s="305"/>
      <c r="FDY181" s="306"/>
      <c r="FDZ181" s="135"/>
      <c r="FEA181" s="135"/>
      <c r="FEB181" s="307"/>
      <c r="FEC181" s="135"/>
      <c r="FED181" s="135"/>
      <c r="FEE181" s="135"/>
      <c r="FEF181" s="304"/>
      <c r="FEG181" s="305"/>
      <c r="FEH181" s="306"/>
      <c r="FEI181" s="135"/>
      <c r="FEJ181" s="135"/>
      <c r="FEK181" s="307"/>
      <c r="FEL181" s="135"/>
      <c r="FEM181" s="135"/>
      <c r="FEN181" s="135"/>
      <c r="FEO181" s="304"/>
      <c r="FEP181" s="305"/>
      <c r="FEQ181" s="306"/>
      <c r="FER181" s="135"/>
      <c r="FES181" s="135"/>
      <c r="FET181" s="307"/>
      <c r="FEU181" s="135"/>
      <c r="FEV181" s="135"/>
      <c r="FEW181" s="135"/>
      <c r="FEX181" s="304"/>
      <c r="FEY181" s="305"/>
      <c r="FEZ181" s="306"/>
      <c r="FFA181" s="135"/>
      <c r="FFB181" s="135"/>
      <c r="FFC181" s="307"/>
      <c r="FFD181" s="135"/>
      <c r="FFE181" s="135"/>
      <c r="FFF181" s="135"/>
      <c r="FFG181" s="304"/>
      <c r="FFH181" s="305"/>
      <c r="FFI181" s="306"/>
      <c r="FFJ181" s="135"/>
      <c r="FFK181" s="135"/>
      <c r="FFL181" s="307"/>
      <c r="FFM181" s="135"/>
      <c r="FFN181" s="135"/>
      <c r="FFO181" s="135"/>
      <c r="FFP181" s="304"/>
      <c r="FFQ181" s="305"/>
      <c r="FFR181" s="306"/>
      <c r="FFS181" s="135"/>
      <c r="FFT181" s="135"/>
      <c r="FFU181" s="307"/>
      <c r="FFV181" s="135"/>
      <c r="FFW181" s="135"/>
      <c r="FFX181" s="135"/>
      <c r="FFY181" s="304"/>
      <c r="FFZ181" s="305"/>
      <c r="FGA181" s="306"/>
      <c r="FGB181" s="135"/>
      <c r="FGC181" s="135"/>
      <c r="FGD181" s="307"/>
      <c r="FGE181" s="135"/>
      <c r="FGF181" s="135"/>
      <c r="FGG181" s="135"/>
      <c r="FGH181" s="304"/>
      <c r="FGI181" s="305"/>
      <c r="FGJ181" s="306"/>
      <c r="FGK181" s="135"/>
      <c r="FGL181" s="135"/>
      <c r="FGM181" s="307"/>
      <c r="FGN181" s="135"/>
      <c r="FGO181" s="135"/>
      <c r="FGP181" s="135"/>
      <c r="FGQ181" s="304"/>
      <c r="FGR181" s="305"/>
      <c r="FGS181" s="306"/>
      <c r="FGT181" s="135"/>
      <c r="FGU181" s="135"/>
      <c r="FGV181" s="307"/>
      <c r="FGW181" s="135"/>
      <c r="FGX181" s="135"/>
      <c r="FGY181" s="135"/>
      <c r="FGZ181" s="304"/>
      <c r="FHA181" s="305"/>
      <c r="FHB181" s="306"/>
      <c r="FHC181" s="135"/>
      <c r="FHD181" s="135"/>
      <c r="FHE181" s="307"/>
      <c r="FHF181" s="135"/>
      <c r="FHG181" s="135"/>
      <c r="FHH181" s="135"/>
      <c r="FHI181" s="304"/>
      <c r="FHJ181" s="305"/>
      <c r="FHK181" s="306"/>
      <c r="FHL181" s="135"/>
      <c r="FHM181" s="135"/>
      <c r="FHN181" s="307"/>
      <c r="FHO181" s="135"/>
      <c r="FHP181" s="135"/>
      <c r="FHQ181" s="135"/>
      <c r="FHR181" s="304"/>
      <c r="FHS181" s="305"/>
      <c r="FHT181" s="306"/>
      <c r="FHU181" s="135"/>
      <c r="FHV181" s="135"/>
      <c r="FHW181" s="307"/>
      <c r="FHX181" s="135"/>
      <c r="FHY181" s="135"/>
      <c r="FHZ181" s="135"/>
      <c r="FIA181" s="304"/>
      <c r="FIB181" s="305"/>
      <c r="FIC181" s="306"/>
      <c r="FID181" s="135"/>
      <c r="FIE181" s="135"/>
      <c r="FIF181" s="307"/>
      <c r="FIG181" s="135"/>
      <c r="FIH181" s="135"/>
      <c r="FII181" s="135"/>
      <c r="FIJ181" s="304"/>
      <c r="FIK181" s="305"/>
      <c r="FIL181" s="306"/>
      <c r="FIM181" s="135"/>
      <c r="FIN181" s="135"/>
      <c r="FIO181" s="307"/>
      <c r="FIP181" s="135"/>
      <c r="FIQ181" s="135"/>
      <c r="FIR181" s="135"/>
      <c r="FIS181" s="304"/>
      <c r="FIT181" s="305"/>
      <c r="FIU181" s="306"/>
      <c r="FIV181" s="135"/>
      <c r="FIW181" s="135"/>
      <c r="FIX181" s="307"/>
      <c r="FJA181" s="135"/>
      <c r="FJB181" s="304"/>
      <c r="FJC181" s="305"/>
      <c r="FJD181" s="306"/>
      <c r="FJE181" s="135"/>
      <c r="FJF181" s="135"/>
      <c r="FJG181" s="307"/>
      <c r="FJK181" s="319"/>
      <c r="FJL181" s="320"/>
      <c r="FJM181" s="321"/>
      <c r="FJP181" s="318"/>
      <c r="FJT181" s="319"/>
      <c r="FJU181" s="320"/>
      <c r="FJV181" s="306"/>
      <c r="FJW181" s="135"/>
      <c r="FJX181" s="135"/>
      <c r="FJY181" s="307"/>
      <c r="FJZ181" s="135"/>
      <c r="FKA181" s="135"/>
      <c r="FKB181" s="135"/>
      <c r="FKC181" s="304"/>
      <c r="FKD181" s="305"/>
      <c r="FKE181" s="306"/>
      <c r="FKF181" s="135"/>
      <c r="FKG181" s="135"/>
      <c r="FKH181" s="307"/>
      <c r="FKI181" s="135"/>
      <c r="FKJ181" s="135"/>
      <c r="FKK181" s="135"/>
      <c r="FKL181" s="304"/>
      <c r="FKM181" s="305"/>
      <c r="FKN181" s="306"/>
      <c r="FKO181" s="135"/>
      <c r="FKP181" s="135"/>
      <c r="FKQ181" s="307"/>
      <c r="FKR181" s="135"/>
      <c r="FKS181" s="135"/>
      <c r="FKT181" s="135"/>
      <c r="FKU181" s="304"/>
      <c r="FKV181" s="305"/>
      <c r="FKW181" s="306"/>
      <c r="FKX181" s="135"/>
      <c r="FKY181" s="135"/>
      <c r="FKZ181" s="307"/>
      <c r="FLA181" s="135"/>
      <c r="FLB181" s="135"/>
      <c r="FLC181" s="135"/>
      <c r="FLD181" s="304"/>
      <c r="FLE181" s="305"/>
      <c r="FLF181" s="306"/>
      <c r="FLG181" s="135"/>
      <c r="FLH181" s="135"/>
      <c r="FLI181" s="307"/>
      <c r="FLJ181" s="135"/>
      <c r="FLK181" s="135"/>
      <c r="FLL181" s="135"/>
      <c r="FLM181" s="304"/>
      <c r="FLN181" s="305"/>
      <c r="FLO181" s="306"/>
      <c r="FLP181" s="135"/>
      <c r="FLQ181" s="135"/>
      <c r="FLR181" s="307"/>
      <c r="FLS181" s="135"/>
      <c r="FLT181" s="135"/>
      <c r="FLU181" s="135"/>
      <c r="FLV181" s="304"/>
      <c r="FLW181" s="305"/>
      <c r="FLX181" s="306"/>
      <c r="FLY181" s="135"/>
      <c r="FLZ181" s="135"/>
      <c r="FMA181" s="307"/>
      <c r="FMB181" s="135"/>
      <c r="FMC181" s="135"/>
      <c r="FMD181" s="135"/>
      <c r="FME181" s="304"/>
      <c r="FMF181" s="305"/>
      <c r="FMG181" s="306"/>
      <c r="FMH181" s="135"/>
      <c r="FMI181" s="135"/>
      <c r="FMJ181" s="307"/>
      <c r="FMK181" s="135"/>
      <c r="FML181" s="135"/>
      <c r="FMM181" s="135"/>
      <c r="FMN181" s="304"/>
      <c r="FMO181" s="305"/>
      <c r="FMP181" s="306"/>
      <c r="FMQ181" s="135"/>
      <c r="FMR181" s="135"/>
      <c r="FMS181" s="307"/>
      <c r="FMT181" s="135"/>
      <c r="FMU181" s="135"/>
      <c r="FMV181" s="135"/>
      <c r="FMW181" s="304"/>
      <c r="FMX181" s="305"/>
      <c r="FMY181" s="306"/>
      <c r="FMZ181" s="135"/>
      <c r="FNA181" s="135"/>
      <c r="FNB181" s="307"/>
      <c r="FNC181" s="135"/>
      <c r="FND181" s="135"/>
      <c r="FNE181" s="135"/>
      <c r="FNF181" s="304"/>
      <c r="FNG181" s="305"/>
      <c r="FNH181" s="306"/>
      <c r="FNI181" s="135"/>
      <c r="FNJ181" s="135"/>
      <c r="FNK181" s="307"/>
      <c r="FNL181" s="135"/>
      <c r="FNM181" s="135"/>
      <c r="FNN181" s="135"/>
      <c r="FNO181" s="304"/>
      <c r="FNP181" s="305"/>
      <c r="FNQ181" s="306"/>
      <c r="FNR181" s="135"/>
      <c r="FNS181" s="135"/>
      <c r="FNT181" s="307"/>
      <c r="FNU181" s="135"/>
      <c r="FNV181" s="135"/>
      <c r="FNW181" s="135"/>
      <c r="FNX181" s="304"/>
      <c r="FNY181" s="305"/>
      <c r="FNZ181" s="306"/>
      <c r="FOA181" s="135"/>
      <c r="FOB181" s="135"/>
      <c r="FOC181" s="307"/>
      <c r="FOD181" s="135"/>
      <c r="FOE181" s="135"/>
      <c r="FOF181" s="135"/>
      <c r="FOG181" s="304"/>
      <c r="FOH181" s="305"/>
      <c r="FOI181" s="306"/>
      <c r="FOJ181" s="135"/>
      <c r="FOK181" s="135"/>
      <c r="FOL181" s="307"/>
      <c r="FOM181" s="135"/>
      <c r="FON181" s="135"/>
      <c r="FOO181" s="135"/>
      <c r="FOP181" s="304"/>
      <c r="FOQ181" s="305"/>
      <c r="FOR181" s="306"/>
      <c r="FOS181" s="135"/>
      <c r="FOT181" s="135"/>
      <c r="FOU181" s="307"/>
      <c r="FOV181" s="135"/>
      <c r="FOW181" s="135"/>
      <c r="FOX181" s="135"/>
      <c r="FOY181" s="304"/>
      <c r="FOZ181" s="305"/>
      <c r="FPA181" s="306"/>
      <c r="FPB181" s="135"/>
      <c r="FPC181" s="135"/>
      <c r="FPD181" s="307"/>
      <c r="FPE181" s="135"/>
      <c r="FPF181" s="135"/>
      <c r="FPG181" s="135"/>
      <c r="FPH181" s="304"/>
      <c r="FPI181" s="305"/>
      <c r="FPJ181" s="306"/>
      <c r="FPK181" s="135"/>
      <c r="FPL181" s="135"/>
      <c r="FPM181" s="307"/>
      <c r="FPN181" s="135"/>
      <c r="FPO181" s="135"/>
      <c r="FPP181" s="135"/>
      <c r="FPQ181" s="304"/>
      <c r="FPR181" s="305"/>
      <c r="FPS181" s="306"/>
      <c r="FPT181" s="135"/>
      <c r="FPU181" s="135"/>
      <c r="FPV181" s="307"/>
      <c r="FPW181" s="135"/>
      <c r="FPX181" s="135"/>
      <c r="FPY181" s="135"/>
      <c r="FPZ181" s="304"/>
      <c r="FQA181" s="305"/>
      <c r="FQB181" s="306"/>
      <c r="FQC181" s="135"/>
      <c r="FQD181" s="135"/>
      <c r="FQE181" s="307"/>
      <c r="FQF181" s="135"/>
      <c r="FQG181" s="135"/>
      <c r="FQH181" s="135"/>
      <c r="FQI181" s="304"/>
      <c r="FQJ181" s="305"/>
      <c r="FQK181" s="306"/>
      <c r="FQL181" s="135"/>
      <c r="FQM181" s="135"/>
      <c r="FQN181" s="307"/>
      <c r="FQO181" s="135"/>
      <c r="FQP181" s="135"/>
      <c r="FQQ181" s="135"/>
      <c r="FQR181" s="304"/>
      <c r="FQS181" s="305"/>
      <c r="FQT181" s="306"/>
      <c r="FQU181" s="135"/>
      <c r="FQV181" s="135"/>
      <c r="FQW181" s="307"/>
      <c r="FQX181" s="135"/>
      <c r="FQY181" s="135"/>
      <c r="FQZ181" s="135"/>
      <c r="FRA181" s="304"/>
      <c r="FRB181" s="305"/>
      <c r="FRC181" s="306"/>
      <c r="FRD181" s="135"/>
      <c r="FRE181" s="135"/>
      <c r="FRF181" s="307"/>
      <c r="FRG181" s="135"/>
      <c r="FRH181" s="135"/>
      <c r="FRI181" s="135"/>
      <c r="FRJ181" s="304"/>
      <c r="FRK181" s="305"/>
      <c r="FRL181" s="306"/>
      <c r="FRM181" s="135"/>
      <c r="FRN181" s="135"/>
      <c r="FRO181" s="307"/>
      <c r="FRP181" s="135"/>
      <c r="FRQ181" s="135"/>
      <c r="FRR181" s="135"/>
      <c r="FRS181" s="304"/>
      <c r="FRT181" s="305"/>
      <c r="FRU181" s="306"/>
      <c r="FRV181" s="135"/>
      <c r="FRW181" s="135"/>
      <c r="FRX181" s="307"/>
      <c r="FRY181" s="135"/>
      <c r="FRZ181" s="135"/>
      <c r="FSA181" s="135"/>
      <c r="FSB181" s="304"/>
      <c r="FSC181" s="305"/>
      <c r="FSD181" s="306"/>
      <c r="FSE181" s="135"/>
      <c r="FSF181" s="135"/>
      <c r="FSG181" s="307"/>
      <c r="FSH181" s="135"/>
      <c r="FSI181" s="135"/>
      <c r="FSJ181" s="135"/>
      <c r="FSK181" s="304"/>
      <c r="FSL181" s="305"/>
      <c r="FSM181" s="306"/>
      <c r="FSN181" s="135"/>
      <c r="FSO181" s="135"/>
      <c r="FSP181" s="307"/>
      <c r="FSQ181" s="135"/>
      <c r="FSR181" s="135"/>
      <c r="FSS181" s="135"/>
      <c r="FST181" s="304"/>
      <c r="FSU181" s="320"/>
      <c r="FSV181" s="321"/>
      <c r="FSW181" s="135"/>
      <c r="FSX181" s="135"/>
      <c r="FSY181" s="307"/>
      <c r="FSZ181" s="135"/>
      <c r="FTA181" s="135"/>
      <c r="FTB181" s="135"/>
      <c r="FTC181" s="304"/>
      <c r="FTD181" s="320"/>
      <c r="FTE181" s="321"/>
      <c r="FTH181" s="318"/>
      <c r="FTL181" s="319"/>
      <c r="FTM181" s="320"/>
      <c r="FTN181" s="321"/>
      <c r="FTQ181" s="318"/>
      <c r="FTR181" s="135"/>
      <c r="FTS181" s="135"/>
      <c r="FTT181" s="135"/>
      <c r="FTU181" s="304"/>
      <c r="FTV181" s="305"/>
      <c r="FTW181" s="306"/>
      <c r="FTX181" s="135"/>
      <c r="FTY181" s="135"/>
      <c r="FTZ181" s="307"/>
      <c r="FUA181" s="135"/>
      <c r="FUB181" s="135"/>
      <c r="FUC181" s="135"/>
      <c r="FUD181" s="304"/>
      <c r="FUE181" s="305"/>
      <c r="FUF181" s="306"/>
      <c r="FUG181" s="135"/>
      <c r="FUH181" s="135"/>
      <c r="FUI181" s="307"/>
      <c r="FUJ181" s="135"/>
      <c r="FUK181" s="135"/>
      <c r="FUL181" s="135"/>
      <c r="FUM181" s="304"/>
      <c r="FUN181" s="305"/>
      <c r="FUO181" s="306"/>
      <c r="FUP181" s="135"/>
      <c r="FUQ181" s="135"/>
      <c r="FUR181" s="307"/>
      <c r="FUS181" s="135"/>
      <c r="FUT181" s="135"/>
      <c r="FUU181" s="135"/>
      <c r="FUV181" s="304"/>
      <c r="FUW181" s="305"/>
      <c r="FUX181" s="306"/>
      <c r="FUY181" s="135"/>
      <c r="FUZ181" s="135"/>
      <c r="FVA181" s="307"/>
      <c r="FVB181" s="135"/>
      <c r="FVC181" s="135"/>
      <c r="FVD181" s="135"/>
      <c r="FVE181" s="304"/>
      <c r="FVF181" s="305"/>
      <c r="FVG181" s="306"/>
      <c r="FVH181" s="135"/>
      <c r="FVI181" s="135"/>
      <c r="FVJ181" s="307"/>
      <c r="FVK181" s="135"/>
      <c r="FVL181" s="135"/>
      <c r="FVM181" s="135"/>
      <c r="FVN181" s="304"/>
      <c r="FVO181" s="305"/>
      <c r="FVP181" s="306"/>
      <c r="FVQ181" s="135"/>
      <c r="FVR181" s="135"/>
      <c r="FVS181" s="307"/>
      <c r="FVT181" s="135"/>
      <c r="FVU181" s="135"/>
      <c r="FVV181" s="135"/>
      <c r="FVW181" s="304"/>
      <c r="FVX181" s="305"/>
      <c r="FVY181" s="306"/>
      <c r="FVZ181" s="135"/>
      <c r="FWA181" s="135"/>
      <c r="FWB181" s="307"/>
      <c r="FWC181" s="135"/>
      <c r="FWD181" s="135"/>
      <c r="FWE181" s="135"/>
      <c r="FWF181" s="304"/>
      <c r="FWG181" s="305"/>
      <c r="FWH181" s="306"/>
      <c r="FWI181" s="135"/>
      <c r="FWJ181" s="135"/>
      <c r="FWK181" s="307"/>
      <c r="FWL181" s="135"/>
      <c r="FWM181" s="135"/>
      <c r="FWN181" s="135"/>
      <c r="FWO181" s="304"/>
      <c r="FWP181" s="305"/>
      <c r="FWQ181" s="306"/>
      <c r="FWR181" s="135"/>
      <c r="FWS181" s="135"/>
      <c r="FWT181" s="307"/>
      <c r="FWU181" s="135"/>
      <c r="FWV181" s="135"/>
      <c r="FWW181" s="135"/>
      <c r="FWX181" s="304"/>
      <c r="FWY181" s="305"/>
      <c r="FWZ181" s="306"/>
      <c r="FXA181" s="135"/>
      <c r="FXB181" s="135"/>
      <c r="FXC181" s="307"/>
      <c r="FXD181" s="135"/>
      <c r="FXE181" s="135"/>
      <c r="FXF181" s="135"/>
      <c r="FXG181" s="304"/>
      <c r="FXH181" s="305"/>
      <c r="FXI181" s="306"/>
      <c r="FXJ181" s="135"/>
      <c r="FXK181" s="135"/>
      <c r="FXL181" s="307"/>
      <c r="FXM181" s="135"/>
      <c r="FXN181" s="135"/>
      <c r="FXO181" s="135"/>
      <c r="FXP181" s="304"/>
      <c r="FXQ181" s="305"/>
      <c r="FXR181" s="306"/>
      <c r="FXS181" s="135"/>
      <c r="FXT181" s="135"/>
      <c r="FXU181" s="307"/>
      <c r="FXV181" s="135"/>
      <c r="FXW181" s="135"/>
      <c r="FXX181" s="135"/>
      <c r="FXY181" s="304"/>
      <c r="FXZ181" s="305"/>
      <c r="FYA181" s="306"/>
      <c r="FYB181" s="135"/>
      <c r="FYC181" s="135"/>
      <c r="FYD181" s="307"/>
      <c r="FYE181" s="135"/>
      <c r="FYF181" s="135"/>
      <c r="FYG181" s="135"/>
      <c r="FYH181" s="304"/>
      <c r="FYI181" s="305"/>
      <c r="FYJ181" s="306"/>
      <c r="FYK181" s="135"/>
      <c r="FYL181" s="135"/>
      <c r="FYM181" s="307"/>
      <c r="FYN181" s="135"/>
      <c r="FYO181" s="135"/>
      <c r="FYP181" s="135"/>
      <c r="FYQ181" s="304"/>
      <c r="FYR181" s="305"/>
      <c r="FYS181" s="306"/>
      <c r="FYT181" s="135"/>
      <c r="FYU181" s="135"/>
      <c r="FYV181" s="307"/>
      <c r="FYW181" s="135"/>
      <c r="FYX181" s="135"/>
      <c r="FYY181" s="135"/>
      <c r="FYZ181" s="304"/>
      <c r="FZA181" s="305"/>
      <c r="FZB181" s="306"/>
      <c r="FZC181" s="135"/>
      <c r="FZD181" s="135"/>
      <c r="FZE181" s="307"/>
      <c r="FZF181" s="135"/>
      <c r="FZG181" s="135"/>
      <c r="FZH181" s="135"/>
      <c r="FZI181" s="304"/>
      <c r="FZJ181" s="305"/>
      <c r="FZK181" s="306"/>
      <c r="FZL181" s="135"/>
      <c r="FZM181" s="135"/>
      <c r="FZN181" s="307"/>
      <c r="FZO181" s="135"/>
      <c r="FZP181" s="135"/>
      <c r="FZQ181" s="135"/>
      <c r="FZR181" s="304"/>
      <c r="FZS181" s="305"/>
      <c r="FZT181" s="306"/>
      <c r="FZU181" s="135"/>
      <c r="FZV181" s="135"/>
      <c r="FZW181" s="307"/>
      <c r="FZX181" s="135"/>
      <c r="FZY181" s="135"/>
      <c r="FZZ181" s="135"/>
      <c r="GAA181" s="304"/>
      <c r="GAB181" s="305"/>
      <c r="GAC181" s="306"/>
      <c r="GAD181" s="135"/>
      <c r="GAE181" s="135"/>
      <c r="GAF181" s="307"/>
      <c r="GAG181" s="135"/>
      <c r="GAH181" s="135"/>
      <c r="GAI181" s="135"/>
      <c r="GAJ181" s="304"/>
      <c r="GAK181" s="305"/>
      <c r="GAL181" s="306"/>
      <c r="GAM181" s="135"/>
      <c r="GAN181" s="135"/>
      <c r="GAO181" s="307"/>
      <c r="GAP181" s="135"/>
      <c r="GAQ181" s="135"/>
      <c r="GAR181" s="135"/>
      <c r="GAS181" s="304"/>
      <c r="GAT181" s="305"/>
      <c r="GAU181" s="306"/>
      <c r="GAV181" s="135"/>
      <c r="GAW181" s="135"/>
      <c r="GAX181" s="307"/>
      <c r="GAY181" s="135"/>
      <c r="GAZ181" s="135"/>
      <c r="GBA181" s="135"/>
      <c r="GBB181" s="304"/>
      <c r="GBC181" s="305"/>
      <c r="GBD181" s="306"/>
      <c r="GBE181" s="135"/>
      <c r="GBF181" s="135"/>
      <c r="GBG181" s="307"/>
      <c r="GBH181" s="135"/>
      <c r="GBI181" s="135"/>
      <c r="GBJ181" s="135"/>
      <c r="GBK181" s="304"/>
      <c r="GBL181" s="305"/>
      <c r="GBM181" s="306"/>
      <c r="GBN181" s="135"/>
      <c r="GBO181" s="135"/>
      <c r="GBP181" s="307"/>
      <c r="GBQ181" s="135"/>
      <c r="GBR181" s="135"/>
      <c r="GBS181" s="135"/>
      <c r="GBT181" s="304"/>
      <c r="GBU181" s="305"/>
      <c r="GBV181" s="306"/>
      <c r="GBW181" s="135"/>
      <c r="GBX181" s="135"/>
      <c r="GBY181" s="307"/>
      <c r="GBZ181" s="135"/>
      <c r="GCA181" s="135"/>
      <c r="GCB181" s="135"/>
      <c r="GCC181" s="304"/>
      <c r="GCD181" s="305"/>
      <c r="GCE181" s="306"/>
      <c r="GCF181" s="135"/>
      <c r="GCG181" s="135"/>
      <c r="GCH181" s="307"/>
      <c r="GCI181" s="135"/>
      <c r="GCJ181" s="135"/>
      <c r="GCK181" s="135"/>
      <c r="GCL181" s="304"/>
      <c r="GCM181" s="305"/>
      <c r="GCN181" s="306"/>
      <c r="GCO181" s="135"/>
      <c r="GCP181" s="135"/>
      <c r="GCQ181" s="318"/>
      <c r="GCS181" s="135"/>
      <c r="GCT181" s="135"/>
      <c r="GCU181" s="304"/>
      <c r="GCV181" s="305"/>
      <c r="GCW181" s="306"/>
      <c r="GCX181" s="135"/>
      <c r="GCY181" s="135"/>
      <c r="GCZ181" s="318"/>
      <c r="GDD181" s="319"/>
      <c r="GDE181" s="320"/>
      <c r="GDF181" s="321"/>
      <c r="GDI181" s="318"/>
      <c r="GDM181" s="319"/>
      <c r="GDN181" s="305"/>
      <c r="GDO181" s="306"/>
      <c r="GDP181" s="135"/>
      <c r="GDQ181" s="135"/>
      <c r="GDR181" s="307"/>
      <c r="GDS181" s="135"/>
      <c r="GDT181" s="135"/>
      <c r="GDU181" s="135"/>
      <c r="GDV181" s="304"/>
      <c r="GDW181" s="305"/>
      <c r="GDX181" s="306"/>
      <c r="GDY181" s="135"/>
      <c r="GDZ181" s="135"/>
      <c r="GEA181" s="307"/>
      <c r="GEB181" s="135"/>
      <c r="GEC181" s="135"/>
      <c r="GED181" s="135"/>
      <c r="GEE181" s="304"/>
      <c r="GEF181" s="305"/>
      <c r="GEG181" s="306"/>
      <c r="GEH181" s="135"/>
      <c r="GEI181" s="135"/>
      <c r="GEJ181" s="307"/>
      <c r="GEK181" s="135"/>
      <c r="GEL181" s="135"/>
      <c r="GEM181" s="135"/>
      <c r="GEN181" s="304"/>
      <c r="GEO181" s="305"/>
      <c r="GEP181" s="306"/>
      <c r="GEQ181" s="135"/>
      <c r="GER181" s="135"/>
      <c r="GES181" s="307"/>
      <c r="GET181" s="135"/>
      <c r="GEU181" s="135"/>
      <c r="GEV181" s="135"/>
      <c r="GEW181" s="304"/>
      <c r="GEX181" s="305"/>
      <c r="GEY181" s="306"/>
      <c r="GEZ181" s="135"/>
      <c r="GFA181" s="135"/>
      <c r="GFB181" s="307"/>
      <c r="GFC181" s="135"/>
      <c r="GFD181" s="135"/>
      <c r="GFE181" s="135"/>
      <c r="GFF181" s="304"/>
      <c r="GFG181" s="305"/>
      <c r="GFH181" s="306"/>
      <c r="GFI181" s="135"/>
      <c r="GFJ181" s="135"/>
      <c r="GFK181" s="307"/>
      <c r="GFL181" s="135"/>
      <c r="GFM181" s="135"/>
      <c r="GFN181" s="135"/>
      <c r="GFO181" s="304"/>
      <c r="GFP181" s="305"/>
      <c r="GFQ181" s="306"/>
      <c r="GFR181" s="135"/>
      <c r="GFS181" s="135"/>
      <c r="GFT181" s="307"/>
      <c r="GFU181" s="135"/>
      <c r="GFV181" s="135"/>
      <c r="GFW181" s="135"/>
      <c r="GFX181" s="304"/>
      <c r="GFY181" s="305"/>
      <c r="GFZ181" s="306"/>
      <c r="GGA181" s="135"/>
      <c r="GGB181" s="135"/>
      <c r="GGC181" s="307"/>
      <c r="GGD181" s="135"/>
      <c r="GGE181" s="135"/>
      <c r="GGF181" s="135"/>
      <c r="GGG181" s="304"/>
      <c r="GGH181" s="305"/>
      <c r="GGI181" s="306"/>
      <c r="GGJ181" s="135"/>
      <c r="GGK181" s="135"/>
      <c r="GGL181" s="307"/>
      <c r="GGM181" s="135"/>
      <c r="GGN181" s="135"/>
      <c r="GGO181" s="135"/>
      <c r="GGP181" s="304"/>
      <c r="GGQ181" s="305"/>
      <c r="GGR181" s="306"/>
      <c r="GGS181" s="135"/>
      <c r="GGT181" s="135"/>
      <c r="GGU181" s="307"/>
      <c r="GGV181" s="135"/>
      <c r="GGW181" s="135"/>
      <c r="GGX181" s="135"/>
      <c r="GGY181" s="304"/>
      <c r="GGZ181" s="305"/>
      <c r="GHA181" s="306"/>
      <c r="GHB181" s="135"/>
      <c r="GHC181" s="135"/>
      <c r="GHD181" s="307"/>
      <c r="GHE181" s="135"/>
      <c r="GHF181" s="135"/>
      <c r="GHG181" s="135"/>
      <c r="GHH181" s="304"/>
      <c r="GHI181" s="305"/>
      <c r="GHJ181" s="306"/>
      <c r="GHK181" s="135"/>
      <c r="GHL181" s="135"/>
      <c r="GHM181" s="307"/>
      <c r="GHN181" s="135"/>
      <c r="GHO181" s="135"/>
      <c r="GHP181" s="135"/>
      <c r="GHQ181" s="304"/>
      <c r="GHR181" s="305"/>
      <c r="GHS181" s="306"/>
      <c r="GHT181" s="135"/>
      <c r="GHU181" s="135"/>
      <c r="GHV181" s="307"/>
      <c r="GHW181" s="135"/>
      <c r="GHX181" s="135"/>
      <c r="GHY181" s="135"/>
      <c r="GHZ181" s="304"/>
      <c r="GIA181" s="305"/>
      <c r="GIB181" s="306"/>
      <c r="GIC181" s="135"/>
      <c r="GID181" s="135"/>
      <c r="GIE181" s="307"/>
      <c r="GIF181" s="135"/>
      <c r="GIG181" s="135"/>
      <c r="GIH181" s="135"/>
      <c r="GII181" s="304"/>
      <c r="GIJ181" s="305"/>
      <c r="GIK181" s="306"/>
      <c r="GIL181" s="135"/>
      <c r="GIM181" s="135"/>
      <c r="GIN181" s="307"/>
      <c r="GIO181" s="135"/>
      <c r="GIP181" s="135"/>
      <c r="GIQ181" s="135"/>
      <c r="GIR181" s="304"/>
      <c r="GIS181" s="305"/>
      <c r="GIT181" s="306"/>
      <c r="GIU181" s="135"/>
      <c r="GIV181" s="135"/>
      <c r="GIW181" s="307"/>
      <c r="GIX181" s="135"/>
      <c r="GIY181" s="135"/>
      <c r="GIZ181" s="135"/>
      <c r="GJA181" s="304"/>
      <c r="GJB181" s="305"/>
      <c r="GJC181" s="306"/>
      <c r="GJD181" s="135"/>
      <c r="GJE181" s="135"/>
      <c r="GJF181" s="307"/>
      <c r="GJG181" s="135"/>
      <c r="GJH181" s="135"/>
      <c r="GJI181" s="135"/>
      <c r="GJJ181" s="304"/>
      <c r="GJK181" s="305"/>
      <c r="GJL181" s="306"/>
      <c r="GJM181" s="135"/>
      <c r="GJN181" s="135"/>
      <c r="GJO181" s="307"/>
      <c r="GJP181" s="135"/>
      <c r="GJQ181" s="135"/>
      <c r="GJR181" s="135"/>
      <c r="GJS181" s="304"/>
      <c r="GJT181" s="305"/>
      <c r="GJU181" s="306"/>
      <c r="GJV181" s="135"/>
      <c r="GJW181" s="135"/>
      <c r="GJX181" s="307"/>
      <c r="GJY181" s="135"/>
      <c r="GJZ181" s="135"/>
      <c r="GKA181" s="135"/>
      <c r="GKB181" s="304"/>
      <c r="GKC181" s="305"/>
      <c r="GKD181" s="306"/>
      <c r="GKE181" s="135"/>
      <c r="GKF181" s="135"/>
      <c r="GKG181" s="307"/>
      <c r="GKH181" s="135"/>
      <c r="GKI181" s="135"/>
      <c r="GKJ181" s="135"/>
      <c r="GKK181" s="304"/>
      <c r="GKL181" s="305"/>
      <c r="GKM181" s="306"/>
      <c r="GKN181" s="135"/>
      <c r="GKO181" s="135"/>
      <c r="GKP181" s="307"/>
      <c r="GKQ181" s="135"/>
      <c r="GKR181" s="135"/>
      <c r="GKS181" s="135"/>
      <c r="GKT181" s="304"/>
      <c r="GKU181" s="305"/>
      <c r="GKV181" s="306"/>
      <c r="GKW181" s="135"/>
      <c r="GKX181" s="135"/>
      <c r="GKY181" s="307"/>
      <c r="GKZ181" s="135"/>
      <c r="GLA181" s="135"/>
      <c r="GLB181" s="135"/>
      <c r="GLC181" s="304"/>
      <c r="GLD181" s="305"/>
      <c r="GLE181" s="306"/>
      <c r="GLF181" s="135"/>
      <c r="GLG181" s="135"/>
      <c r="GLH181" s="307"/>
      <c r="GLI181" s="135"/>
      <c r="GLJ181" s="135"/>
      <c r="GLK181" s="135"/>
      <c r="GLL181" s="304"/>
      <c r="GLM181" s="305"/>
      <c r="GLN181" s="306"/>
      <c r="GLO181" s="135"/>
      <c r="GLP181" s="135"/>
      <c r="GLQ181" s="307"/>
      <c r="GLR181" s="135"/>
      <c r="GLS181" s="135"/>
      <c r="GLT181" s="135"/>
      <c r="GLU181" s="304"/>
      <c r="GLV181" s="305"/>
      <c r="GLW181" s="306"/>
      <c r="GLX181" s="135"/>
      <c r="GLY181" s="135"/>
      <c r="GLZ181" s="307"/>
      <c r="GMA181" s="135"/>
      <c r="GMB181" s="135"/>
      <c r="GMC181" s="135"/>
      <c r="GMD181" s="304"/>
      <c r="GME181" s="305"/>
      <c r="GMF181" s="306"/>
      <c r="GMG181" s="135"/>
      <c r="GMH181" s="135"/>
      <c r="GMI181" s="307"/>
      <c r="GMJ181" s="135"/>
      <c r="GMK181" s="135"/>
      <c r="GML181" s="135"/>
      <c r="GMM181" s="319"/>
      <c r="GMN181" s="320"/>
      <c r="GMO181" s="306"/>
      <c r="GMP181" s="135"/>
      <c r="GMQ181" s="135"/>
      <c r="GMR181" s="307"/>
      <c r="GMS181" s="135"/>
      <c r="GMT181" s="135"/>
      <c r="GMU181" s="135"/>
      <c r="GMV181" s="319"/>
      <c r="GMW181" s="320"/>
      <c r="GMX181" s="321"/>
      <c r="GNA181" s="318"/>
      <c r="GNE181" s="319"/>
      <c r="GNF181" s="320"/>
      <c r="GNG181" s="321"/>
      <c r="GNJ181" s="307"/>
      <c r="GNK181" s="135"/>
      <c r="GNL181" s="135"/>
      <c r="GNM181" s="135"/>
      <c r="GNN181" s="304"/>
      <c r="GNO181" s="305"/>
      <c r="GNP181" s="306"/>
      <c r="GNQ181" s="135"/>
      <c r="GNR181" s="135"/>
      <c r="GNS181" s="307"/>
      <c r="GNT181" s="135"/>
      <c r="GNU181" s="135"/>
      <c r="GNV181" s="135"/>
      <c r="GNW181" s="304"/>
      <c r="GNX181" s="305"/>
      <c r="GNY181" s="306"/>
      <c r="GNZ181" s="135"/>
      <c r="GOA181" s="135"/>
      <c r="GOB181" s="307"/>
      <c r="GOC181" s="135"/>
      <c r="GOD181" s="135"/>
      <c r="GOE181" s="135"/>
      <c r="GOF181" s="304"/>
      <c r="GOG181" s="305"/>
      <c r="GOH181" s="306"/>
      <c r="GOI181" s="135"/>
      <c r="GOJ181" s="135"/>
      <c r="GOK181" s="307"/>
      <c r="GOL181" s="135"/>
      <c r="GOM181" s="135"/>
      <c r="GON181" s="135"/>
      <c r="GOO181" s="304"/>
      <c r="GOP181" s="305"/>
      <c r="GOQ181" s="306"/>
      <c r="GOR181" s="135"/>
      <c r="GOS181" s="135"/>
      <c r="GOT181" s="307"/>
      <c r="GOU181" s="135"/>
      <c r="GOV181" s="135"/>
      <c r="GOW181" s="135"/>
      <c r="GOX181" s="304"/>
      <c r="GOY181" s="305"/>
      <c r="GOZ181" s="306"/>
      <c r="GPA181" s="135"/>
      <c r="GPB181" s="135"/>
      <c r="GPC181" s="307"/>
      <c r="GPD181" s="135"/>
      <c r="GPE181" s="135"/>
      <c r="GPF181" s="135"/>
      <c r="GPG181" s="304"/>
      <c r="GPH181" s="305"/>
      <c r="GPI181" s="306"/>
      <c r="GPJ181" s="135"/>
      <c r="GPK181" s="135"/>
      <c r="GPL181" s="307"/>
      <c r="GPM181" s="135"/>
      <c r="GPN181" s="135"/>
      <c r="GPO181" s="135"/>
      <c r="GPP181" s="304"/>
      <c r="GPQ181" s="305"/>
      <c r="GPR181" s="306"/>
      <c r="GPS181" s="135"/>
      <c r="GPT181" s="135"/>
      <c r="GPU181" s="307"/>
      <c r="GPV181" s="135"/>
      <c r="GPW181" s="135"/>
      <c r="GPX181" s="135"/>
      <c r="GPY181" s="304"/>
      <c r="GPZ181" s="305"/>
      <c r="GQA181" s="306"/>
      <c r="GQB181" s="135"/>
      <c r="GQC181" s="135"/>
      <c r="GQD181" s="307"/>
      <c r="GQE181" s="135"/>
      <c r="GQF181" s="135"/>
      <c r="GQG181" s="135"/>
      <c r="GQH181" s="304"/>
      <c r="GQI181" s="305"/>
      <c r="GQJ181" s="306"/>
      <c r="GQK181" s="135"/>
      <c r="GQL181" s="135"/>
      <c r="GQM181" s="307"/>
      <c r="GQN181" s="135"/>
      <c r="GQO181" s="135"/>
      <c r="GQP181" s="135"/>
      <c r="GQQ181" s="304"/>
      <c r="GQR181" s="305"/>
      <c r="GQS181" s="306"/>
      <c r="GQT181" s="135"/>
      <c r="GQU181" s="135"/>
      <c r="GQV181" s="307"/>
      <c r="GQW181" s="135"/>
      <c r="GQX181" s="135"/>
      <c r="GQY181" s="135"/>
      <c r="GQZ181" s="304"/>
      <c r="GRA181" s="305"/>
      <c r="GRB181" s="306"/>
      <c r="GRC181" s="135"/>
      <c r="GRD181" s="135"/>
      <c r="GRE181" s="307"/>
      <c r="GRF181" s="135"/>
      <c r="GRG181" s="135"/>
      <c r="GRH181" s="135"/>
      <c r="GRI181" s="304"/>
      <c r="GRJ181" s="305"/>
      <c r="GRK181" s="306"/>
      <c r="GRL181" s="135"/>
      <c r="GRM181" s="135"/>
      <c r="GRN181" s="307"/>
      <c r="GRO181" s="135"/>
      <c r="GRP181" s="135"/>
      <c r="GRQ181" s="135"/>
      <c r="GRR181" s="304"/>
      <c r="GRS181" s="305"/>
      <c r="GRT181" s="306"/>
      <c r="GRU181" s="135"/>
      <c r="GRV181" s="135"/>
      <c r="GRW181" s="307"/>
      <c r="GRX181" s="135"/>
      <c r="GRY181" s="135"/>
      <c r="GRZ181" s="135"/>
      <c r="GSA181" s="304"/>
      <c r="GSB181" s="305"/>
      <c r="GSC181" s="306"/>
      <c r="GSD181" s="135"/>
      <c r="GSE181" s="135"/>
      <c r="GSF181" s="307"/>
      <c r="GSG181" s="135"/>
      <c r="GSH181" s="135"/>
      <c r="GSI181" s="135"/>
      <c r="GSJ181" s="304"/>
      <c r="GSK181" s="305"/>
      <c r="GSL181" s="306"/>
      <c r="GSM181" s="135"/>
      <c r="GSN181" s="135"/>
      <c r="GSO181" s="307"/>
      <c r="GSP181" s="135"/>
      <c r="GSQ181" s="135"/>
      <c r="GSR181" s="135"/>
      <c r="GSS181" s="304"/>
      <c r="GST181" s="305"/>
      <c r="GSU181" s="306"/>
      <c r="GSV181" s="135"/>
      <c r="GSW181" s="135"/>
      <c r="GSX181" s="307"/>
      <c r="GSY181" s="135"/>
      <c r="GSZ181" s="135"/>
      <c r="GTA181" s="135"/>
      <c r="GTB181" s="304"/>
      <c r="GTC181" s="305"/>
      <c r="GTD181" s="306"/>
      <c r="GTE181" s="135"/>
      <c r="GTF181" s="135"/>
      <c r="GTG181" s="307"/>
      <c r="GTH181" s="135"/>
      <c r="GTI181" s="135"/>
      <c r="GTJ181" s="135"/>
      <c r="GTK181" s="304"/>
      <c r="GTL181" s="305"/>
      <c r="GTM181" s="306"/>
      <c r="GTN181" s="135"/>
      <c r="GTO181" s="135"/>
      <c r="GTP181" s="307"/>
      <c r="GTQ181" s="135"/>
      <c r="GTR181" s="135"/>
      <c r="GTS181" s="135"/>
      <c r="GTT181" s="304"/>
      <c r="GTU181" s="305"/>
      <c r="GTV181" s="306"/>
      <c r="GTW181" s="135"/>
      <c r="GTX181" s="135"/>
      <c r="GTY181" s="307"/>
      <c r="GTZ181" s="135"/>
      <c r="GUA181" s="135"/>
      <c r="GUB181" s="135"/>
      <c r="GUC181" s="304"/>
      <c r="GUD181" s="305"/>
      <c r="GUE181" s="306"/>
      <c r="GUF181" s="135"/>
      <c r="GUG181" s="135"/>
      <c r="GUH181" s="307"/>
      <c r="GUI181" s="135"/>
      <c r="GUJ181" s="135"/>
      <c r="GUK181" s="135"/>
      <c r="GUL181" s="304"/>
      <c r="GUM181" s="305"/>
      <c r="GUN181" s="306"/>
      <c r="GUO181" s="135"/>
      <c r="GUP181" s="135"/>
      <c r="GUQ181" s="307"/>
      <c r="GUR181" s="135"/>
      <c r="GUS181" s="135"/>
      <c r="GUT181" s="135"/>
      <c r="GUU181" s="304"/>
      <c r="GUV181" s="305"/>
      <c r="GUW181" s="306"/>
      <c r="GUX181" s="135"/>
      <c r="GUY181" s="135"/>
      <c r="GUZ181" s="307"/>
      <c r="GVA181" s="135"/>
      <c r="GVB181" s="135"/>
      <c r="GVC181" s="135"/>
      <c r="GVD181" s="304"/>
      <c r="GVE181" s="305"/>
      <c r="GVF181" s="306"/>
      <c r="GVG181" s="135"/>
      <c r="GVH181" s="135"/>
      <c r="GVI181" s="307"/>
      <c r="GVJ181" s="135"/>
      <c r="GVK181" s="135"/>
      <c r="GVL181" s="135"/>
      <c r="GVM181" s="304"/>
      <c r="GVN181" s="305"/>
      <c r="GVO181" s="306"/>
      <c r="GVP181" s="135"/>
      <c r="GVQ181" s="135"/>
      <c r="GVR181" s="307"/>
      <c r="GVS181" s="135"/>
      <c r="GVT181" s="135"/>
      <c r="GVU181" s="135"/>
      <c r="GVV181" s="304"/>
      <c r="GVW181" s="305"/>
      <c r="GVX181" s="306"/>
      <c r="GVY181" s="135"/>
      <c r="GVZ181" s="135"/>
      <c r="GWA181" s="307"/>
      <c r="GWB181" s="135"/>
      <c r="GWC181" s="135"/>
      <c r="GWD181" s="135"/>
      <c r="GWE181" s="304"/>
      <c r="GWF181" s="305"/>
      <c r="GWG181" s="306"/>
      <c r="GWH181" s="135"/>
      <c r="GWJ181" s="318"/>
      <c r="GWK181" s="135"/>
      <c r="GWL181" s="135"/>
      <c r="GWM181" s="135"/>
      <c r="GWN181" s="304"/>
      <c r="GWO181" s="305"/>
      <c r="GWP181" s="306"/>
      <c r="GWQ181" s="135"/>
      <c r="GWS181" s="318"/>
      <c r="GWW181" s="319"/>
      <c r="GWX181" s="320"/>
      <c r="GWY181" s="321"/>
      <c r="GXB181" s="318"/>
      <c r="GXF181" s="304"/>
      <c r="GXG181" s="305"/>
      <c r="GXH181" s="306"/>
      <c r="GXI181" s="135"/>
      <c r="GXJ181" s="135"/>
      <c r="GXK181" s="307"/>
      <c r="GXL181" s="135"/>
      <c r="GXM181" s="135"/>
      <c r="GXN181" s="135"/>
      <c r="GXO181" s="304"/>
      <c r="GXP181" s="305"/>
      <c r="GXQ181" s="306"/>
      <c r="GXR181" s="135"/>
      <c r="GXS181" s="135"/>
      <c r="GXT181" s="307"/>
      <c r="GXU181" s="135"/>
      <c r="GXV181" s="135"/>
      <c r="GXW181" s="135"/>
      <c r="GXX181" s="304"/>
      <c r="GXY181" s="305"/>
      <c r="GXZ181" s="306"/>
      <c r="GYA181" s="135"/>
      <c r="GYB181" s="135"/>
      <c r="GYC181" s="307"/>
      <c r="GYD181" s="135"/>
      <c r="GYE181" s="135"/>
      <c r="GYF181" s="135"/>
      <c r="GYG181" s="304"/>
      <c r="GYH181" s="305"/>
      <c r="GYI181" s="306"/>
      <c r="GYJ181" s="135"/>
      <c r="GYK181" s="135"/>
      <c r="GYL181" s="307"/>
      <c r="GYM181" s="135"/>
      <c r="GYN181" s="135"/>
      <c r="GYO181" s="135"/>
      <c r="GYP181" s="304"/>
      <c r="GYQ181" s="305"/>
      <c r="GYR181" s="306"/>
      <c r="GYS181" s="135"/>
      <c r="GYT181" s="135"/>
      <c r="GYU181" s="307"/>
      <c r="GYV181" s="135"/>
      <c r="GYW181" s="135"/>
      <c r="GYX181" s="135"/>
      <c r="GYY181" s="304"/>
      <c r="GYZ181" s="305"/>
      <c r="GZA181" s="306"/>
      <c r="GZB181" s="135"/>
      <c r="GZC181" s="135"/>
      <c r="GZD181" s="307"/>
      <c r="GZE181" s="135"/>
      <c r="GZF181" s="135"/>
      <c r="GZG181" s="135"/>
      <c r="GZH181" s="304"/>
      <c r="GZI181" s="305"/>
      <c r="GZJ181" s="306"/>
      <c r="GZK181" s="135"/>
      <c r="GZL181" s="135"/>
      <c r="GZM181" s="307"/>
      <c r="GZN181" s="135"/>
      <c r="GZO181" s="135"/>
      <c r="GZP181" s="135"/>
      <c r="GZQ181" s="304"/>
      <c r="GZR181" s="305"/>
      <c r="GZS181" s="306"/>
      <c r="GZT181" s="135"/>
      <c r="GZU181" s="135"/>
      <c r="GZV181" s="307"/>
      <c r="GZW181" s="135"/>
      <c r="GZX181" s="135"/>
      <c r="GZY181" s="135"/>
      <c r="GZZ181" s="304"/>
      <c r="HAA181" s="305"/>
      <c r="HAB181" s="306"/>
      <c r="HAC181" s="135"/>
      <c r="HAD181" s="135"/>
      <c r="HAE181" s="307"/>
      <c r="HAF181" s="135"/>
      <c r="HAG181" s="135"/>
      <c r="HAH181" s="135"/>
      <c r="HAI181" s="304"/>
      <c r="HAJ181" s="305"/>
      <c r="HAK181" s="306"/>
      <c r="HAL181" s="135"/>
      <c r="HAM181" s="135"/>
      <c r="HAN181" s="307"/>
      <c r="HAO181" s="135"/>
      <c r="HAP181" s="135"/>
      <c r="HAQ181" s="135"/>
      <c r="HAR181" s="304"/>
      <c r="HAS181" s="305"/>
      <c r="HAT181" s="306"/>
      <c r="HAU181" s="135"/>
      <c r="HAV181" s="135"/>
      <c r="HAW181" s="307"/>
      <c r="HAX181" s="135"/>
      <c r="HAY181" s="135"/>
      <c r="HAZ181" s="135"/>
      <c r="HBA181" s="304"/>
      <c r="HBB181" s="305"/>
      <c r="HBC181" s="306"/>
      <c r="HBD181" s="135"/>
      <c r="HBE181" s="135"/>
      <c r="HBF181" s="307"/>
      <c r="HBG181" s="135"/>
      <c r="HBH181" s="135"/>
      <c r="HBI181" s="135"/>
      <c r="HBJ181" s="304"/>
      <c r="HBK181" s="305"/>
      <c r="HBL181" s="306"/>
      <c r="HBM181" s="135"/>
      <c r="HBN181" s="135"/>
      <c r="HBO181" s="307"/>
      <c r="HBP181" s="135"/>
      <c r="HBQ181" s="135"/>
      <c r="HBR181" s="135"/>
      <c r="HBS181" s="304"/>
      <c r="HBT181" s="305"/>
      <c r="HBU181" s="306"/>
      <c r="HBV181" s="135"/>
      <c r="HBW181" s="135"/>
      <c r="HBX181" s="307"/>
      <c r="HBY181" s="135"/>
      <c r="HBZ181" s="135"/>
      <c r="HCA181" s="135"/>
      <c r="HCB181" s="304"/>
      <c r="HCC181" s="305"/>
      <c r="HCD181" s="306"/>
      <c r="HCE181" s="135"/>
      <c r="HCF181" s="135"/>
      <c r="HCG181" s="307"/>
      <c r="HCH181" s="135"/>
      <c r="HCI181" s="135"/>
      <c r="HCJ181" s="135"/>
      <c r="HCK181" s="304"/>
      <c r="HCL181" s="305"/>
      <c r="HCM181" s="306"/>
      <c r="HCN181" s="135"/>
      <c r="HCO181" s="135"/>
      <c r="HCP181" s="307"/>
      <c r="HCQ181" s="135"/>
      <c r="HCR181" s="135"/>
      <c r="HCS181" s="135"/>
      <c r="HCT181" s="304"/>
      <c r="HCU181" s="305"/>
      <c r="HCV181" s="306"/>
      <c r="HCW181" s="135"/>
      <c r="HCX181" s="135"/>
      <c r="HCY181" s="307"/>
      <c r="HCZ181" s="135"/>
      <c r="HDA181" s="135"/>
      <c r="HDB181" s="135"/>
      <c r="HDC181" s="304"/>
      <c r="HDD181" s="305"/>
      <c r="HDE181" s="306"/>
      <c r="HDF181" s="135"/>
      <c r="HDG181" s="135"/>
      <c r="HDH181" s="307"/>
      <c r="HDI181" s="135"/>
      <c r="HDJ181" s="135"/>
      <c r="HDK181" s="135"/>
      <c r="HDL181" s="304"/>
      <c r="HDM181" s="305"/>
      <c r="HDN181" s="306"/>
      <c r="HDO181" s="135"/>
      <c r="HDP181" s="135"/>
      <c r="HDQ181" s="307"/>
      <c r="HDR181" s="135"/>
      <c r="HDS181" s="135"/>
      <c r="HDT181" s="135"/>
      <c r="HDU181" s="304"/>
      <c r="HDV181" s="305"/>
      <c r="HDW181" s="306"/>
      <c r="HDX181" s="135"/>
      <c r="HDY181" s="135"/>
      <c r="HDZ181" s="307"/>
      <c r="HEA181" s="135"/>
      <c r="HEB181" s="135"/>
      <c r="HEC181" s="135"/>
      <c r="HED181" s="304"/>
      <c r="HEE181" s="305"/>
      <c r="HEF181" s="306"/>
      <c r="HEG181" s="135"/>
      <c r="HEH181" s="135"/>
      <c r="HEI181" s="307"/>
      <c r="HEJ181" s="135"/>
      <c r="HEK181" s="135"/>
      <c r="HEL181" s="135"/>
      <c r="HEM181" s="304"/>
      <c r="HEN181" s="305"/>
      <c r="HEO181" s="306"/>
      <c r="HEP181" s="135"/>
      <c r="HEQ181" s="135"/>
      <c r="HER181" s="307"/>
      <c r="HES181" s="135"/>
      <c r="HET181" s="135"/>
      <c r="HEU181" s="135"/>
      <c r="HEV181" s="304"/>
      <c r="HEW181" s="305"/>
      <c r="HEX181" s="306"/>
      <c r="HEY181" s="135"/>
      <c r="HEZ181" s="135"/>
      <c r="HFA181" s="307"/>
      <c r="HFB181" s="135"/>
      <c r="HFC181" s="135"/>
      <c r="HFD181" s="135"/>
      <c r="HFE181" s="304"/>
      <c r="HFF181" s="305"/>
      <c r="HFG181" s="306"/>
      <c r="HFH181" s="135"/>
      <c r="HFI181" s="135"/>
      <c r="HFJ181" s="307"/>
      <c r="HFK181" s="135"/>
      <c r="HFL181" s="135"/>
      <c r="HFM181" s="135"/>
      <c r="HFN181" s="304"/>
      <c r="HFO181" s="305"/>
      <c r="HFP181" s="306"/>
      <c r="HFQ181" s="135"/>
      <c r="HFR181" s="135"/>
      <c r="HFS181" s="307"/>
      <c r="HFT181" s="135"/>
      <c r="HFU181" s="135"/>
      <c r="HFV181" s="135"/>
      <c r="HFW181" s="304"/>
      <c r="HFX181" s="305"/>
      <c r="HFY181" s="306"/>
      <c r="HFZ181" s="135"/>
      <c r="HGA181" s="135"/>
      <c r="HGB181" s="307"/>
      <c r="HGC181" s="135"/>
      <c r="HGD181" s="135"/>
      <c r="HGF181" s="319"/>
      <c r="HGG181" s="305"/>
      <c r="HGH181" s="306"/>
      <c r="HGI181" s="135"/>
      <c r="HGJ181" s="135"/>
      <c r="HGK181" s="307"/>
      <c r="HGL181" s="135"/>
      <c r="HGM181" s="135"/>
      <c r="HGO181" s="319"/>
      <c r="HGP181" s="320"/>
      <c r="HGQ181" s="321"/>
      <c r="HGT181" s="318"/>
      <c r="HGX181" s="319"/>
      <c r="HGY181" s="320"/>
      <c r="HGZ181" s="321"/>
      <c r="HHB181" s="135"/>
      <c r="HHC181" s="307"/>
      <c r="HHD181" s="135"/>
      <c r="HHE181" s="135"/>
      <c r="HHF181" s="135"/>
      <c r="HHG181" s="304"/>
      <c r="HHH181" s="305"/>
      <c r="HHI181" s="306"/>
      <c r="HHJ181" s="135"/>
      <c r="HHK181" s="135"/>
      <c r="HHL181" s="307"/>
      <c r="HHM181" s="135"/>
      <c r="HHN181" s="135"/>
      <c r="HHO181" s="135"/>
      <c r="HHP181" s="304"/>
      <c r="HHQ181" s="305"/>
      <c r="HHR181" s="306"/>
      <c r="HHS181" s="135"/>
      <c r="HHT181" s="135"/>
      <c r="HHU181" s="307"/>
      <c r="HHV181" s="135"/>
      <c r="HHW181" s="135"/>
      <c r="HHX181" s="135"/>
      <c r="HHY181" s="304"/>
      <c r="HHZ181" s="305"/>
      <c r="HIA181" s="306"/>
      <c r="HIB181" s="135"/>
      <c r="HIC181" s="135"/>
      <c r="HID181" s="307"/>
      <c r="HIE181" s="135"/>
      <c r="HIF181" s="135"/>
      <c r="HIG181" s="135"/>
      <c r="HIH181" s="304"/>
      <c r="HII181" s="305"/>
      <c r="HIJ181" s="306"/>
      <c r="HIK181" s="135"/>
      <c r="HIL181" s="135"/>
      <c r="HIM181" s="307"/>
      <c r="HIN181" s="135"/>
      <c r="HIO181" s="135"/>
      <c r="HIP181" s="135"/>
      <c r="HIQ181" s="304"/>
      <c r="HIR181" s="305"/>
      <c r="HIS181" s="306"/>
      <c r="HIT181" s="135"/>
      <c r="HIU181" s="135"/>
      <c r="HIV181" s="307"/>
      <c r="HIW181" s="135"/>
      <c r="HIX181" s="135"/>
      <c r="HIY181" s="135"/>
      <c r="HIZ181" s="304"/>
      <c r="HJA181" s="305"/>
      <c r="HJB181" s="306"/>
      <c r="HJC181" s="135"/>
      <c r="HJD181" s="135"/>
      <c r="HJE181" s="307"/>
      <c r="HJF181" s="135"/>
      <c r="HJG181" s="135"/>
      <c r="HJH181" s="135"/>
      <c r="HJI181" s="304"/>
      <c r="HJJ181" s="305"/>
      <c r="HJK181" s="306"/>
      <c r="HJL181" s="135"/>
      <c r="HJM181" s="135"/>
      <c r="HJN181" s="307"/>
      <c r="HJO181" s="135"/>
      <c r="HJP181" s="135"/>
      <c r="HJQ181" s="135"/>
      <c r="HJR181" s="304"/>
      <c r="HJS181" s="305"/>
      <c r="HJT181" s="306"/>
      <c r="HJU181" s="135"/>
      <c r="HJV181" s="135"/>
      <c r="HJW181" s="307"/>
      <c r="HJX181" s="135"/>
      <c r="HJY181" s="135"/>
      <c r="HJZ181" s="135"/>
      <c r="HKA181" s="304"/>
      <c r="HKB181" s="305"/>
      <c r="HKC181" s="306"/>
      <c r="HKD181" s="135"/>
      <c r="HKE181" s="135"/>
      <c r="HKF181" s="307"/>
      <c r="HKG181" s="135"/>
      <c r="HKH181" s="135"/>
      <c r="HKI181" s="135"/>
      <c r="HKJ181" s="304"/>
      <c r="HKK181" s="305"/>
      <c r="HKL181" s="306"/>
      <c r="HKM181" s="135"/>
      <c r="HKN181" s="135"/>
      <c r="HKO181" s="307"/>
      <c r="HKP181" s="135"/>
      <c r="HKQ181" s="135"/>
      <c r="HKR181" s="135"/>
      <c r="HKS181" s="304"/>
      <c r="HKT181" s="305"/>
      <c r="HKU181" s="306"/>
      <c r="HKV181" s="135"/>
      <c r="HKW181" s="135"/>
      <c r="HKX181" s="307"/>
      <c r="HKY181" s="135"/>
      <c r="HKZ181" s="135"/>
      <c r="HLA181" s="135"/>
      <c r="HLB181" s="304"/>
      <c r="HLC181" s="305"/>
      <c r="HLD181" s="306"/>
      <c r="HLE181" s="135"/>
      <c r="HLF181" s="135"/>
      <c r="HLG181" s="307"/>
      <c r="HLH181" s="135"/>
      <c r="HLI181" s="135"/>
      <c r="HLJ181" s="135"/>
      <c r="HLK181" s="304"/>
      <c r="HLL181" s="305"/>
      <c r="HLM181" s="306"/>
      <c r="HLN181" s="135"/>
      <c r="HLO181" s="135"/>
      <c r="HLP181" s="307"/>
      <c r="HLQ181" s="135"/>
      <c r="HLR181" s="135"/>
      <c r="HLS181" s="135"/>
      <c r="HLT181" s="304"/>
      <c r="HLU181" s="305"/>
      <c r="HLV181" s="306"/>
      <c r="HLW181" s="135"/>
      <c r="HLX181" s="135"/>
      <c r="HLY181" s="307"/>
      <c r="HLZ181" s="135"/>
      <c r="HMA181" s="135"/>
      <c r="HMB181" s="135"/>
      <c r="HMC181" s="304"/>
      <c r="HMD181" s="305"/>
      <c r="HME181" s="306"/>
      <c r="HMF181" s="135"/>
      <c r="HMG181" s="135"/>
      <c r="HMH181" s="307"/>
      <c r="HMI181" s="135"/>
      <c r="HMJ181" s="135"/>
      <c r="HMK181" s="135"/>
      <c r="HML181" s="304"/>
      <c r="HMM181" s="305"/>
      <c r="HMN181" s="306"/>
      <c r="HMO181" s="135"/>
      <c r="HMP181" s="135"/>
      <c r="HMQ181" s="307"/>
      <c r="HMR181" s="135"/>
      <c r="HMS181" s="135"/>
      <c r="HMT181" s="135"/>
      <c r="HMU181" s="304"/>
      <c r="HMV181" s="305"/>
      <c r="HMW181" s="306"/>
      <c r="HMX181" s="135"/>
      <c r="HMY181" s="135"/>
      <c r="HMZ181" s="307"/>
      <c r="HNA181" s="135"/>
      <c r="HNB181" s="135"/>
      <c r="HNC181" s="135"/>
      <c r="HND181" s="304"/>
      <c r="HNE181" s="305"/>
      <c r="HNF181" s="306"/>
      <c r="HNG181" s="135"/>
      <c r="HNH181" s="135"/>
      <c r="HNI181" s="307"/>
      <c r="HNJ181" s="135"/>
      <c r="HNK181" s="135"/>
      <c r="HNL181" s="135"/>
      <c r="HNM181" s="304"/>
      <c r="HNN181" s="305"/>
      <c r="HNO181" s="306"/>
      <c r="HNP181" s="135"/>
      <c r="HNQ181" s="135"/>
      <c r="HNR181" s="307"/>
      <c r="HNS181" s="135"/>
      <c r="HNT181" s="135"/>
      <c r="HNU181" s="135"/>
      <c r="HNV181" s="304"/>
      <c r="HNW181" s="305"/>
      <c r="HNX181" s="306"/>
      <c r="HNY181" s="135"/>
      <c r="HNZ181" s="135"/>
      <c r="HOA181" s="307"/>
      <c r="HOB181" s="135"/>
      <c r="HOC181" s="135"/>
      <c r="HOD181" s="135"/>
      <c r="HOE181" s="304"/>
      <c r="HOF181" s="305"/>
      <c r="HOG181" s="306"/>
      <c r="HOH181" s="135"/>
      <c r="HOI181" s="135"/>
      <c r="HOJ181" s="307"/>
      <c r="HOK181" s="135"/>
      <c r="HOL181" s="135"/>
      <c r="HOM181" s="135"/>
      <c r="HON181" s="304"/>
      <c r="HOO181" s="305"/>
      <c r="HOP181" s="306"/>
      <c r="HOQ181" s="135"/>
      <c r="HOR181" s="135"/>
      <c r="HOS181" s="307"/>
      <c r="HOT181" s="135"/>
      <c r="HOU181" s="135"/>
      <c r="HOV181" s="135"/>
      <c r="HOW181" s="304"/>
      <c r="HOX181" s="305"/>
      <c r="HOY181" s="306"/>
      <c r="HOZ181" s="135"/>
      <c r="HPA181" s="135"/>
      <c r="HPB181" s="307"/>
      <c r="HPC181" s="135"/>
      <c r="HPD181" s="135"/>
      <c r="HPE181" s="135"/>
      <c r="HPF181" s="304"/>
      <c r="HPG181" s="305"/>
      <c r="HPH181" s="306"/>
      <c r="HPI181" s="135"/>
      <c r="HPJ181" s="135"/>
      <c r="HPK181" s="307"/>
      <c r="HPL181" s="135"/>
      <c r="HPM181" s="135"/>
      <c r="HPN181" s="135"/>
      <c r="HPO181" s="304"/>
      <c r="HPP181" s="305"/>
      <c r="HPQ181" s="306"/>
      <c r="HPR181" s="135"/>
      <c r="HPS181" s="135"/>
      <c r="HPT181" s="307"/>
      <c r="HPU181" s="135"/>
      <c r="HPV181" s="135"/>
      <c r="HPW181" s="135"/>
      <c r="HPX181" s="304"/>
      <c r="HPY181" s="305"/>
      <c r="HPZ181" s="306"/>
      <c r="HQC181" s="307"/>
      <c r="HQD181" s="135"/>
      <c r="HQE181" s="135"/>
      <c r="HQF181" s="135"/>
      <c r="HQG181" s="304"/>
      <c r="HQH181" s="305"/>
      <c r="HQI181" s="306"/>
      <c r="HQL181" s="318"/>
      <c r="HQP181" s="319"/>
      <c r="HQQ181" s="320"/>
      <c r="HQR181" s="321"/>
      <c r="HQU181" s="318"/>
      <c r="HQX181" s="135"/>
      <c r="HQY181" s="304"/>
      <c r="HQZ181" s="305"/>
      <c r="HRA181" s="306"/>
      <c r="HRB181" s="135"/>
      <c r="HRC181" s="135"/>
      <c r="HRD181" s="307"/>
      <c r="HRE181" s="135"/>
      <c r="HRF181" s="135"/>
      <c r="HRG181" s="135"/>
      <c r="HRH181" s="304"/>
      <c r="HRI181" s="305"/>
      <c r="HRJ181" s="306"/>
      <c r="HRK181" s="135"/>
      <c r="HRL181" s="135"/>
      <c r="HRM181" s="307"/>
      <c r="HRN181" s="135"/>
      <c r="HRO181" s="135"/>
      <c r="HRP181" s="135"/>
      <c r="HRQ181" s="304"/>
      <c r="HRR181" s="305"/>
      <c r="HRS181" s="306"/>
      <c r="HRT181" s="135"/>
      <c r="HRU181" s="135"/>
      <c r="HRV181" s="307"/>
      <c r="HRW181" s="135"/>
      <c r="HRX181" s="135"/>
      <c r="HRY181" s="135"/>
      <c r="HRZ181" s="304"/>
      <c r="HSA181" s="305"/>
      <c r="HSB181" s="306"/>
      <c r="HSC181" s="135"/>
      <c r="HSD181" s="135"/>
      <c r="HSE181" s="307"/>
      <c r="HSF181" s="135"/>
      <c r="HSG181" s="135"/>
      <c r="HSH181" s="135"/>
      <c r="HSI181" s="304"/>
      <c r="HSJ181" s="305"/>
      <c r="HSK181" s="306"/>
      <c r="HSL181" s="135"/>
      <c r="HSM181" s="135"/>
      <c r="HSN181" s="307"/>
      <c r="HSO181" s="135"/>
      <c r="HSP181" s="135"/>
      <c r="HSQ181" s="135"/>
      <c r="HSR181" s="304"/>
      <c r="HSS181" s="305"/>
      <c r="HST181" s="306"/>
      <c r="HSU181" s="135"/>
      <c r="HSV181" s="135"/>
      <c r="HSW181" s="307"/>
      <c r="HSX181" s="135"/>
      <c r="HSY181" s="135"/>
      <c r="HSZ181" s="135"/>
      <c r="HTA181" s="304"/>
      <c r="HTB181" s="305"/>
      <c r="HTC181" s="306"/>
      <c r="HTD181" s="135"/>
      <c r="HTE181" s="135"/>
      <c r="HTF181" s="307"/>
      <c r="HTG181" s="135"/>
      <c r="HTH181" s="135"/>
      <c r="HTI181" s="135"/>
      <c r="HTJ181" s="304"/>
      <c r="HTK181" s="305"/>
      <c r="HTL181" s="306"/>
      <c r="HTM181" s="135"/>
      <c r="HTN181" s="135"/>
      <c r="HTO181" s="307"/>
      <c r="HTP181" s="135"/>
      <c r="HTQ181" s="135"/>
      <c r="HTR181" s="135"/>
      <c r="HTS181" s="304"/>
      <c r="HTT181" s="305"/>
      <c r="HTU181" s="306"/>
      <c r="HTV181" s="135"/>
      <c r="HTW181" s="135"/>
      <c r="HTX181" s="307"/>
      <c r="HTY181" s="135"/>
      <c r="HTZ181" s="135"/>
      <c r="HUA181" s="135"/>
      <c r="HUB181" s="304"/>
      <c r="HUC181" s="305"/>
      <c r="HUD181" s="306"/>
      <c r="HUE181" s="135"/>
      <c r="HUF181" s="135"/>
      <c r="HUG181" s="307"/>
      <c r="HUH181" s="135"/>
      <c r="HUI181" s="135"/>
      <c r="HUJ181" s="135"/>
      <c r="HUK181" s="304"/>
      <c r="HUL181" s="305"/>
      <c r="HUM181" s="306"/>
      <c r="HUN181" s="135"/>
      <c r="HUO181" s="135"/>
      <c r="HUP181" s="307"/>
      <c r="HUQ181" s="135"/>
      <c r="HUR181" s="135"/>
      <c r="HUS181" s="135"/>
      <c r="HUT181" s="304"/>
      <c r="HUU181" s="305"/>
      <c r="HUV181" s="306"/>
      <c r="HUW181" s="135"/>
      <c r="HUX181" s="135"/>
      <c r="HUY181" s="307"/>
      <c r="HUZ181" s="135"/>
      <c r="HVA181" s="135"/>
      <c r="HVB181" s="135"/>
      <c r="HVC181" s="304"/>
      <c r="HVD181" s="305"/>
      <c r="HVE181" s="306"/>
      <c r="HVF181" s="135"/>
      <c r="HVG181" s="135"/>
      <c r="HVH181" s="307"/>
      <c r="HVI181" s="135"/>
      <c r="HVJ181" s="135"/>
      <c r="HVK181" s="135"/>
      <c r="HVL181" s="304"/>
      <c r="HVM181" s="305"/>
      <c r="HVN181" s="306"/>
      <c r="HVO181" s="135"/>
      <c r="HVP181" s="135"/>
      <c r="HVQ181" s="307"/>
      <c r="HVR181" s="135"/>
      <c r="HVS181" s="135"/>
      <c r="HVT181" s="135"/>
      <c r="HVU181" s="304"/>
      <c r="HVV181" s="305"/>
      <c r="HVW181" s="306"/>
      <c r="HVX181" s="135"/>
      <c r="HVY181" s="135"/>
      <c r="HVZ181" s="307"/>
      <c r="HWA181" s="135"/>
      <c r="HWB181" s="135"/>
      <c r="HWC181" s="135"/>
      <c r="HWD181" s="304"/>
      <c r="HWE181" s="305"/>
      <c r="HWF181" s="306"/>
      <c r="HWG181" s="135"/>
      <c r="HWH181" s="135"/>
      <c r="HWI181" s="307"/>
      <c r="HWJ181" s="135"/>
      <c r="HWK181" s="135"/>
      <c r="HWL181" s="135"/>
      <c r="HWM181" s="304"/>
      <c r="HWN181" s="305"/>
      <c r="HWO181" s="306"/>
      <c r="HWP181" s="135"/>
      <c r="HWQ181" s="135"/>
      <c r="HWR181" s="307"/>
      <c r="HWS181" s="135"/>
      <c r="HWT181" s="135"/>
      <c r="HWU181" s="135"/>
      <c r="HWV181" s="304"/>
      <c r="HWW181" s="305"/>
      <c r="HWX181" s="306"/>
      <c r="HWY181" s="135"/>
      <c r="HWZ181" s="135"/>
      <c r="HXA181" s="307"/>
      <c r="HXB181" s="135"/>
      <c r="HXC181" s="135"/>
      <c r="HXD181" s="135"/>
      <c r="HXE181" s="304"/>
      <c r="HXF181" s="305"/>
      <c r="HXG181" s="306"/>
      <c r="HXH181" s="135"/>
      <c r="HXI181" s="135"/>
      <c r="HXJ181" s="307"/>
      <c r="HXK181" s="135"/>
      <c r="HXL181" s="135"/>
      <c r="HXM181" s="135"/>
      <c r="HXN181" s="304"/>
      <c r="HXO181" s="305"/>
      <c r="HXP181" s="306"/>
      <c r="HXQ181" s="135"/>
      <c r="HXR181" s="135"/>
      <c r="HXS181" s="307"/>
      <c r="HXT181" s="135"/>
      <c r="HXU181" s="135"/>
      <c r="HXV181" s="135"/>
      <c r="HXW181" s="304"/>
      <c r="HXX181" s="305"/>
      <c r="HXY181" s="306"/>
      <c r="HXZ181" s="135"/>
      <c r="HYA181" s="135"/>
      <c r="HYB181" s="307"/>
      <c r="HYC181" s="135"/>
      <c r="HYD181" s="135"/>
      <c r="HYE181" s="135"/>
      <c r="HYF181" s="304"/>
      <c r="HYG181" s="305"/>
      <c r="HYH181" s="306"/>
      <c r="HYI181" s="135"/>
      <c r="HYJ181" s="135"/>
      <c r="HYK181" s="307"/>
      <c r="HYL181" s="135"/>
      <c r="HYM181" s="135"/>
      <c r="HYN181" s="135"/>
      <c r="HYO181" s="304"/>
      <c r="HYP181" s="305"/>
      <c r="HYQ181" s="306"/>
      <c r="HYR181" s="135"/>
      <c r="HYS181" s="135"/>
      <c r="HYT181" s="307"/>
      <c r="HYU181" s="135"/>
      <c r="HYV181" s="135"/>
      <c r="HYW181" s="135"/>
      <c r="HYX181" s="304"/>
      <c r="HYY181" s="305"/>
      <c r="HYZ181" s="306"/>
      <c r="HZA181" s="135"/>
      <c r="HZB181" s="135"/>
      <c r="HZC181" s="307"/>
      <c r="HZD181" s="135"/>
      <c r="HZE181" s="135"/>
      <c r="HZF181" s="135"/>
      <c r="HZG181" s="304"/>
      <c r="HZH181" s="305"/>
      <c r="HZI181" s="306"/>
      <c r="HZJ181" s="135"/>
      <c r="HZK181" s="135"/>
      <c r="HZL181" s="307"/>
      <c r="HZM181" s="135"/>
      <c r="HZN181" s="135"/>
      <c r="HZO181" s="135"/>
      <c r="HZP181" s="304"/>
      <c r="HZQ181" s="305"/>
      <c r="HZR181" s="306"/>
      <c r="HZS181" s="135"/>
      <c r="HZT181" s="135"/>
      <c r="HZU181" s="307"/>
      <c r="HZV181" s="135"/>
      <c r="HZY181" s="304"/>
      <c r="HZZ181" s="305"/>
      <c r="IAA181" s="306"/>
      <c r="IAB181" s="135"/>
      <c r="IAC181" s="135"/>
      <c r="IAD181" s="307"/>
      <c r="IAE181" s="135"/>
      <c r="IAH181" s="319"/>
      <c r="IAI181" s="320"/>
      <c r="IAJ181" s="321"/>
      <c r="IAM181" s="318"/>
      <c r="IAQ181" s="319"/>
      <c r="IAR181" s="320"/>
      <c r="IAS181" s="321"/>
      <c r="IAT181" s="135"/>
      <c r="IAU181" s="135"/>
      <c r="IAV181" s="307"/>
      <c r="IAW181" s="135"/>
      <c r="IAX181" s="135"/>
      <c r="IAY181" s="135"/>
      <c r="IAZ181" s="304"/>
      <c r="IBA181" s="305"/>
      <c r="IBB181" s="306"/>
      <c r="IBC181" s="135"/>
      <c r="IBD181" s="135"/>
      <c r="IBE181" s="307"/>
      <c r="IBF181" s="135"/>
      <c r="IBG181" s="135"/>
      <c r="IBH181" s="135"/>
      <c r="IBI181" s="304"/>
      <c r="IBJ181" s="305"/>
      <c r="IBK181" s="306"/>
      <c r="IBL181" s="135"/>
      <c r="IBM181" s="135"/>
      <c r="IBN181" s="307"/>
      <c r="IBO181" s="135"/>
      <c r="IBP181" s="135"/>
      <c r="IBQ181" s="135"/>
      <c r="IBR181" s="304"/>
      <c r="IBS181" s="305"/>
      <c r="IBT181" s="306"/>
      <c r="IBU181" s="135"/>
      <c r="IBV181" s="135"/>
      <c r="IBW181" s="307"/>
      <c r="IBX181" s="135"/>
      <c r="IBY181" s="135"/>
      <c r="IBZ181" s="135"/>
      <c r="ICA181" s="304"/>
      <c r="ICB181" s="305"/>
      <c r="ICC181" s="306"/>
      <c r="ICD181" s="135"/>
      <c r="ICE181" s="135"/>
      <c r="ICF181" s="307"/>
      <c r="ICG181" s="135"/>
      <c r="ICH181" s="135"/>
      <c r="ICI181" s="135"/>
      <c r="ICJ181" s="304"/>
      <c r="ICK181" s="305"/>
      <c r="ICL181" s="306"/>
      <c r="ICM181" s="135"/>
      <c r="ICN181" s="135"/>
      <c r="ICO181" s="307"/>
      <c r="ICP181" s="135"/>
      <c r="ICQ181" s="135"/>
      <c r="ICR181" s="135"/>
      <c r="ICS181" s="304"/>
      <c r="ICT181" s="305"/>
      <c r="ICU181" s="306"/>
      <c r="ICV181" s="135"/>
      <c r="ICW181" s="135"/>
      <c r="ICX181" s="307"/>
      <c r="ICY181" s="135"/>
      <c r="ICZ181" s="135"/>
      <c r="IDA181" s="135"/>
      <c r="IDB181" s="304"/>
      <c r="IDC181" s="305"/>
      <c r="IDD181" s="306"/>
      <c r="IDE181" s="135"/>
      <c r="IDF181" s="135"/>
      <c r="IDG181" s="307"/>
      <c r="IDH181" s="135"/>
      <c r="IDI181" s="135"/>
      <c r="IDJ181" s="135"/>
      <c r="IDK181" s="304"/>
      <c r="IDL181" s="305"/>
      <c r="IDM181" s="306"/>
      <c r="IDN181" s="135"/>
      <c r="IDO181" s="135"/>
      <c r="IDP181" s="307"/>
      <c r="IDQ181" s="135"/>
      <c r="IDR181" s="135"/>
      <c r="IDS181" s="135"/>
      <c r="IDT181" s="304"/>
      <c r="IDU181" s="305"/>
      <c r="IDV181" s="306"/>
      <c r="IDW181" s="135"/>
      <c r="IDX181" s="135"/>
      <c r="IDY181" s="307"/>
      <c r="IDZ181" s="135"/>
      <c r="IEA181" s="135"/>
      <c r="IEB181" s="135"/>
      <c r="IEC181" s="304"/>
      <c r="IED181" s="305"/>
      <c r="IEE181" s="306"/>
      <c r="IEF181" s="135"/>
      <c r="IEG181" s="135"/>
      <c r="IEH181" s="307"/>
      <c r="IEI181" s="135"/>
      <c r="IEJ181" s="135"/>
      <c r="IEK181" s="135"/>
      <c r="IEL181" s="304"/>
      <c r="IEM181" s="305"/>
      <c r="IEN181" s="306"/>
      <c r="IEO181" s="135"/>
      <c r="IEP181" s="135"/>
      <c r="IEQ181" s="307"/>
      <c r="IER181" s="135"/>
      <c r="IES181" s="135"/>
      <c r="IET181" s="135"/>
      <c r="IEU181" s="304"/>
      <c r="IEV181" s="305"/>
      <c r="IEW181" s="306"/>
      <c r="IEX181" s="135"/>
      <c r="IEY181" s="135"/>
      <c r="IEZ181" s="307"/>
      <c r="IFA181" s="135"/>
      <c r="IFB181" s="135"/>
      <c r="IFC181" s="135"/>
      <c r="IFD181" s="304"/>
      <c r="IFE181" s="305"/>
      <c r="IFF181" s="306"/>
      <c r="IFG181" s="135"/>
      <c r="IFH181" s="135"/>
      <c r="IFI181" s="307"/>
      <c r="IFJ181" s="135"/>
      <c r="IFK181" s="135"/>
      <c r="IFL181" s="135"/>
      <c r="IFM181" s="304"/>
      <c r="IFN181" s="305"/>
      <c r="IFO181" s="306"/>
      <c r="IFP181" s="135"/>
      <c r="IFQ181" s="135"/>
      <c r="IFR181" s="307"/>
      <c r="IFS181" s="135"/>
      <c r="IFT181" s="135"/>
      <c r="IFU181" s="135"/>
      <c r="IFV181" s="304"/>
      <c r="IFW181" s="305"/>
      <c r="IFX181" s="306"/>
      <c r="IFY181" s="135"/>
      <c r="IFZ181" s="135"/>
      <c r="IGA181" s="307"/>
      <c r="IGB181" s="135"/>
      <c r="IGC181" s="135"/>
      <c r="IGD181" s="135"/>
      <c r="IGE181" s="304"/>
      <c r="IGF181" s="305"/>
      <c r="IGG181" s="306"/>
      <c r="IGH181" s="135"/>
      <c r="IGI181" s="135"/>
      <c r="IGJ181" s="307"/>
      <c r="IGK181" s="135"/>
      <c r="IGL181" s="135"/>
      <c r="IGM181" s="135"/>
      <c r="IGN181" s="304"/>
      <c r="IGO181" s="305"/>
      <c r="IGP181" s="306"/>
      <c r="IGQ181" s="135"/>
      <c r="IGR181" s="135"/>
      <c r="IGS181" s="307"/>
      <c r="IGT181" s="135"/>
      <c r="IGU181" s="135"/>
      <c r="IGV181" s="135"/>
      <c r="IGW181" s="304"/>
      <c r="IGX181" s="305"/>
      <c r="IGY181" s="306"/>
      <c r="IGZ181" s="135"/>
      <c r="IHA181" s="135"/>
      <c r="IHB181" s="307"/>
      <c r="IHC181" s="135"/>
      <c r="IHD181" s="135"/>
      <c r="IHE181" s="135"/>
      <c r="IHF181" s="304"/>
      <c r="IHG181" s="305"/>
      <c r="IHH181" s="306"/>
      <c r="IHI181" s="135"/>
      <c r="IHJ181" s="135"/>
      <c r="IHK181" s="307"/>
      <c r="IHL181" s="135"/>
      <c r="IHM181" s="135"/>
      <c r="IHN181" s="135"/>
      <c r="IHO181" s="304"/>
      <c r="IHP181" s="305"/>
      <c r="IHQ181" s="306"/>
      <c r="IHR181" s="135"/>
      <c r="IHS181" s="135"/>
      <c r="IHT181" s="307"/>
      <c r="IHU181" s="135"/>
      <c r="IHV181" s="135"/>
      <c r="IHW181" s="135"/>
      <c r="IHX181" s="304"/>
      <c r="IHY181" s="305"/>
      <c r="IHZ181" s="306"/>
      <c r="IIA181" s="135"/>
      <c r="IIB181" s="135"/>
      <c r="IIC181" s="307"/>
      <c r="IID181" s="135"/>
      <c r="IIE181" s="135"/>
      <c r="IIF181" s="135"/>
      <c r="IIG181" s="304"/>
      <c r="IIH181" s="305"/>
      <c r="III181" s="306"/>
      <c r="IIJ181" s="135"/>
      <c r="IIK181" s="135"/>
      <c r="IIL181" s="307"/>
      <c r="IIM181" s="135"/>
      <c r="IIN181" s="135"/>
      <c r="IIO181" s="135"/>
      <c r="IIP181" s="304"/>
      <c r="IIQ181" s="305"/>
      <c r="IIR181" s="306"/>
      <c r="IIS181" s="135"/>
      <c r="IIT181" s="135"/>
      <c r="IIU181" s="307"/>
      <c r="IIV181" s="135"/>
      <c r="IIW181" s="135"/>
      <c r="IIX181" s="135"/>
      <c r="IIY181" s="304"/>
      <c r="IIZ181" s="305"/>
      <c r="IJA181" s="306"/>
      <c r="IJB181" s="135"/>
      <c r="IJC181" s="135"/>
      <c r="IJD181" s="307"/>
      <c r="IJE181" s="135"/>
      <c r="IJF181" s="135"/>
      <c r="IJG181" s="135"/>
      <c r="IJH181" s="304"/>
      <c r="IJI181" s="305"/>
      <c r="IJJ181" s="306"/>
      <c r="IJK181" s="135"/>
      <c r="IJL181" s="135"/>
      <c r="IJM181" s="307"/>
      <c r="IJN181" s="135"/>
      <c r="IJO181" s="135"/>
      <c r="IJP181" s="135"/>
      <c r="IJQ181" s="304"/>
      <c r="IJR181" s="305"/>
      <c r="IJS181" s="321"/>
      <c r="IJU181" s="135"/>
      <c r="IJV181" s="307"/>
      <c r="IJW181" s="135"/>
      <c r="IJX181" s="135"/>
      <c r="IJY181" s="135"/>
      <c r="IJZ181" s="304"/>
      <c r="IKA181" s="305"/>
      <c r="IKB181" s="321"/>
      <c r="IKE181" s="318"/>
      <c r="IKI181" s="319"/>
      <c r="IKJ181" s="320"/>
      <c r="IKK181" s="321"/>
      <c r="IKN181" s="318"/>
      <c r="IKP181" s="135"/>
      <c r="IKQ181" s="135"/>
      <c r="IKR181" s="304"/>
      <c r="IKS181" s="305"/>
      <c r="IKT181" s="306"/>
      <c r="IKU181" s="135"/>
      <c r="IKV181" s="135"/>
      <c r="IKW181" s="307"/>
      <c r="IKX181" s="135"/>
      <c r="IKY181" s="135"/>
      <c r="IKZ181" s="135"/>
      <c r="ILA181" s="304"/>
      <c r="ILB181" s="305"/>
      <c r="ILC181" s="306"/>
      <c r="ILD181" s="135"/>
      <c r="ILE181" s="135"/>
      <c r="ILF181" s="307"/>
      <c r="ILG181" s="135"/>
      <c r="ILH181" s="135"/>
      <c r="ILI181" s="135"/>
      <c r="ILJ181" s="304"/>
      <c r="ILK181" s="305"/>
      <c r="ILL181" s="306"/>
      <c r="ILM181" s="135"/>
      <c r="ILN181" s="135"/>
      <c r="ILO181" s="307"/>
      <c r="ILP181" s="135"/>
      <c r="ILQ181" s="135"/>
      <c r="ILR181" s="135"/>
      <c r="ILS181" s="304"/>
      <c r="ILT181" s="305"/>
      <c r="ILU181" s="306"/>
      <c r="ILV181" s="135"/>
      <c r="ILW181" s="135"/>
      <c r="ILX181" s="307"/>
      <c r="ILY181" s="135"/>
      <c r="ILZ181" s="135"/>
      <c r="IMA181" s="135"/>
      <c r="IMB181" s="304"/>
      <c r="IMC181" s="305"/>
      <c r="IMD181" s="306"/>
      <c r="IME181" s="135"/>
      <c r="IMF181" s="135"/>
      <c r="IMG181" s="307"/>
      <c r="IMH181" s="135"/>
      <c r="IMI181" s="135"/>
      <c r="IMJ181" s="135"/>
      <c r="IMK181" s="304"/>
      <c r="IML181" s="305"/>
      <c r="IMM181" s="306"/>
      <c r="IMN181" s="135"/>
      <c r="IMO181" s="135"/>
      <c r="IMP181" s="307"/>
      <c r="IMQ181" s="135"/>
      <c r="IMR181" s="135"/>
      <c r="IMS181" s="135"/>
      <c r="IMT181" s="304"/>
      <c r="IMU181" s="305"/>
      <c r="IMV181" s="306"/>
      <c r="IMW181" s="135"/>
      <c r="IMX181" s="135"/>
      <c r="IMY181" s="307"/>
      <c r="IMZ181" s="135"/>
      <c r="INA181" s="135"/>
      <c r="INB181" s="135"/>
      <c r="INC181" s="304"/>
      <c r="IND181" s="305"/>
      <c r="INE181" s="306"/>
      <c r="INF181" s="135"/>
      <c r="ING181" s="135"/>
      <c r="INH181" s="307"/>
      <c r="INI181" s="135"/>
      <c r="INJ181" s="135"/>
      <c r="INK181" s="135"/>
      <c r="INL181" s="304"/>
      <c r="INM181" s="305"/>
      <c r="INN181" s="306"/>
      <c r="INO181" s="135"/>
      <c r="INP181" s="135"/>
      <c r="INQ181" s="307"/>
      <c r="INR181" s="135"/>
      <c r="INS181" s="135"/>
      <c r="INT181" s="135"/>
      <c r="INU181" s="304"/>
      <c r="INV181" s="305"/>
      <c r="INW181" s="306"/>
      <c r="INX181" s="135"/>
      <c r="INY181" s="135"/>
      <c r="INZ181" s="307"/>
      <c r="IOA181" s="135"/>
      <c r="IOB181" s="135"/>
      <c r="IOC181" s="135"/>
      <c r="IOD181" s="304"/>
      <c r="IOE181" s="305"/>
      <c r="IOF181" s="306"/>
      <c r="IOG181" s="135"/>
      <c r="IOH181" s="135"/>
      <c r="IOI181" s="307"/>
      <c r="IOJ181" s="135"/>
      <c r="IOK181" s="135"/>
      <c r="IOL181" s="135"/>
      <c r="IOM181" s="304"/>
      <c r="ION181" s="305"/>
      <c r="IOO181" s="306"/>
      <c r="IOP181" s="135"/>
      <c r="IOQ181" s="135"/>
      <c r="IOR181" s="307"/>
      <c r="IOS181" s="135"/>
      <c r="IOT181" s="135"/>
      <c r="IOU181" s="135"/>
      <c r="IOV181" s="304"/>
      <c r="IOW181" s="305"/>
      <c r="IOX181" s="306"/>
      <c r="IOY181" s="135"/>
      <c r="IOZ181" s="135"/>
      <c r="IPA181" s="307"/>
      <c r="IPB181" s="135"/>
      <c r="IPC181" s="135"/>
      <c r="IPD181" s="135"/>
      <c r="IPE181" s="304"/>
      <c r="IPF181" s="305"/>
      <c r="IPG181" s="306"/>
      <c r="IPH181" s="135"/>
      <c r="IPI181" s="135"/>
      <c r="IPJ181" s="307"/>
      <c r="IPK181" s="135"/>
      <c r="IPL181" s="135"/>
      <c r="IPM181" s="135"/>
      <c r="IPN181" s="304"/>
      <c r="IPO181" s="305"/>
      <c r="IPP181" s="306"/>
      <c r="IPQ181" s="135"/>
      <c r="IPR181" s="135"/>
      <c r="IPS181" s="307"/>
      <c r="IPT181" s="135"/>
      <c r="IPU181" s="135"/>
      <c r="IPV181" s="135"/>
      <c r="IPW181" s="304"/>
      <c r="IPX181" s="305"/>
      <c r="IPY181" s="306"/>
      <c r="IPZ181" s="135"/>
      <c r="IQA181" s="135"/>
      <c r="IQB181" s="307"/>
      <c r="IQC181" s="135"/>
      <c r="IQD181" s="135"/>
      <c r="IQE181" s="135"/>
      <c r="IQF181" s="304"/>
      <c r="IQG181" s="305"/>
      <c r="IQH181" s="306"/>
      <c r="IQI181" s="135"/>
      <c r="IQJ181" s="135"/>
      <c r="IQK181" s="307"/>
      <c r="IQL181" s="135"/>
      <c r="IQM181" s="135"/>
      <c r="IQN181" s="135"/>
      <c r="IQO181" s="304"/>
      <c r="IQP181" s="305"/>
      <c r="IQQ181" s="306"/>
      <c r="IQR181" s="135"/>
      <c r="IQS181" s="135"/>
      <c r="IQT181" s="307"/>
      <c r="IQU181" s="135"/>
      <c r="IQV181" s="135"/>
      <c r="IQW181" s="135"/>
      <c r="IQX181" s="304"/>
      <c r="IQY181" s="305"/>
      <c r="IQZ181" s="306"/>
      <c r="IRA181" s="135"/>
      <c r="IRB181" s="135"/>
      <c r="IRC181" s="307"/>
      <c r="IRD181" s="135"/>
      <c r="IRE181" s="135"/>
      <c r="IRF181" s="135"/>
      <c r="IRG181" s="304"/>
      <c r="IRH181" s="305"/>
      <c r="IRI181" s="306"/>
      <c r="IRJ181" s="135"/>
      <c r="IRK181" s="135"/>
      <c r="IRL181" s="307"/>
      <c r="IRM181" s="135"/>
      <c r="IRN181" s="135"/>
      <c r="IRO181" s="135"/>
      <c r="IRP181" s="304"/>
      <c r="IRQ181" s="305"/>
      <c r="IRR181" s="306"/>
      <c r="IRS181" s="135"/>
      <c r="IRT181" s="135"/>
      <c r="IRU181" s="307"/>
      <c r="IRV181" s="135"/>
      <c r="IRW181" s="135"/>
      <c r="IRX181" s="135"/>
      <c r="IRY181" s="304"/>
      <c r="IRZ181" s="305"/>
      <c r="ISA181" s="306"/>
      <c r="ISB181" s="135"/>
      <c r="ISC181" s="135"/>
      <c r="ISD181" s="307"/>
      <c r="ISE181" s="135"/>
      <c r="ISF181" s="135"/>
      <c r="ISG181" s="135"/>
      <c r="ISH181" s="304"/>
      <c r="ISI181" s="305"/>
      <c r="ISJ181" s="306"/>
      <c r="ISK181" s="135"/>
      <c r="ISL181" s="135"/>
      <c r="ISM181" s="307"/>
      <c r="ISN181" s="135"/>
      <c r="ISO181" s="135"/>
      <c r="ISP181" s="135"/>
      <c r="ISQ181" s="304"/>
      <c r="ISR181" s="305"/>
      <c r="ISS181" s="306"/>
      <c r="IST181" s="135"/>
      <c r="ISU181" s="135"/>
      <c r="ISV181" s="307"/>
      <c r="ISW181" s="135"/>
      <c r="ISX181" s="135"/>
      <c r="ISY181" s="135"/>
      <c r="ISZ181" s="304"/>
      <c r="ITA181" s="305"/>
      <c r="ITB181" s="306"/>
      <c r="ITC181" s="135"/>
      <c r="ITD181" s="135"/>
      <c r="ITE181" s="307"/>
      <c r="ITF181" s="135"/>
      <c r="ITG181" s="135"/>
      <c r="ITH181" s="135"/>
      <c r="ITI181" s="304"/>
      <c r="ITJ181" s="305"/>
      <c r="ITK181" s="306"/>
      <c r="ITL181" s="135"/>
      <c r="ITM181" s="135"/>
      <c r="ITN181" s="307"/>
      <c r="ITQ181" s="135"/>
      <c r="ITR181" s="304"/>
      <c r="ITS181" s="305"/>
      <c r="ITT181" s="306"/>
      <c r="ITU181" s="135"/>
      <c r="ITV181" s="135"/>
      <c r="ITW181" s="307"/>
      <c r="IUA181" s="319"/>
      <c r="IUB181" s="320"/>
      <c r="IUC181" s="321"/>
      <c r="IUF181" s="318"/>
      <c r="IUJ181" s="319"/>
      <c r="IUK181" s="320"/>
      <c r="IUL181" s="306"/>
      <c r="IUM181" s="135"/>
      <c r="IUN181" s="135"/>
      <c r="IUO181" s="307"/>
      <c r="IUP181" s="135"/>
      <c r="IUQ181" s="135"/>
      <c r="IUR181" s="135"/>
      <c r="IUS181" s="304"/>
      <c r="IUT181" s="305"/>
      <c r="IUU181" s="306"/>
      <c r="IUV181" s="135"/>
      <c r="IUW181" s="135"/>
      <c r="IUX181" s="307"/>
      <c r="IUY181" s="135"/>
      <c r="IUZ181" s="135"/>
      <c r="IVA181" s="135"/>
      <c r="IVB181" s="304"/>
      <c r="IVC181" s="305"/>
      <c r="IVD181" s="306"/>
      <c r="IVE181" s="135"/>
      <c r="IVF181" s="135"/>
      <c r="IVG181" s="307"/>
      <c r="IVH181" s="135"/>
      <c r="IVI181" s="135"/>
      <c r="IVJ181" s="135"/>
      <c r="IVK181" s="304"/>
      <c r="IVL181" s="305"/>
      <c r="IVM181" s="306"/>
      <c r="IVN181" s="135"/>
      <c r="IVO181" s="135"/>
      <c r="IVP181" s="307"/>
      <c r="IVQ181" s="135"/>
      <c r="IVR181" s="135"/>
      <c r="IVS181" s="135"/>
      <c r="IVT181" s="304"/>
      <c r="IVU181" s="305"/>
      <c r="IVV181" s="306"/>
      <c r="IVW181" s="135"/>
      <c r="IVX181" s="135"/>
      <c r="IVY181" s="307"/>
      <c r="IVZ181" s="135"/>
      <c r="IWA181" s="135"/>
      <c r="IWB181" s="135"/>
      <c r="IWC181" s="304"/>
      <c r="IWD181" s="305"/>
      <c r="IWE181" s="306"/>
      <c r="IWF181" s="135"/>
      <c r="IWG181" s="135"/>
      <c r="IWH181" s="307"/>
      <c r="IWI181" s="135"/>
      <c r="IWJ181" s="135"/>
      <c r="IWK181" s="135"/>
      <c r="IWL181" s="304"/>
      <c r="IWM181" s="305"/>
      <c r="IWN181" s="306"/>
      <c r="IWO181" s="135"/>
      <c r="IWP181" s="135"/>
      <c r="IWQ181" s="307"/>
      <c r="IWR181" s="135"/>
      <c r="IWS181" s="135"/>
      <c r="IWT181" s="135"/>
      <c r="IWU181" s="304"/>
      <c r="IWV181" s="305"/>
      <c r="IWW181" s="306"/>
      <c r="IWX181" s="135"/>
      <c r="IWY181" s="135"/>
      <c r="IWZ181" s="307"/>
      <c r="IXA181" s="135"/>
      <c r="IXB181" s="135"/>
      <c r="IXC181" s="135"/>
      <c r="IXD181" s="304"/>
      <c r="IXE181" s="305"/>
      <c r="IXF181" s="306"/>
      <c r="IXG181" s="135"/>
      <c r="IXH181" s="135"/>
      <c r="IXI181" s="307"/>
      <c r="IXJ181" s="135"/>
      <c r="IXK181" s="135"/>
      <c r="IXL181" s="135"/>
      <c r="IXM181" s="304"/>
      <c r="IXN181" s="305"/>
      <c r="IXO181" s="306"/>
      <c r="IXP181" s="135"/>
      <c r="IXQ181" s="135"/>
      <c r="IXR181" s="307"/>
      <c r="IXS181" s="135"/>
      <c r="IXT181" s="135"/>
      <c r="IXU181" s="135"/>
      <c r="IXV181" s="304"/>
      <c r="IXW181" s="305"/>
      <c r="IXX181" s="306"/>
      <c r="IXY181" s="135"/>
      <c r="IXZ181" s="135"/>
      <c r="IYA181" s="307"/>
      <c r="IYB181" s="135"/>
      <c r="IYC181" s="135"/>
      <c r="IYD181" s="135"/>
      <c r="IYE181" s="304"/>
      <c r="IYF181" s="305"/>
      <c r="IYG181" s="306"/>
      <c r="IYH181" s="135"/>
      <c r="IYI181" s="135"/>
      <c r="IYJ181" s="307"/>
      <c r="IYK181" s="135"/>
      <c r="IYL181" s="135"/>
      <c r="IYM181" s="135"/>
      <c r="IYN181" s="304"/>
      <c r="IYO181" s="305"/>
      <c r="IYP181" s="306"/>
      <c r="IYQ181" s="135"/>
      <c r="IYR181" s="135"/>
      <c r="IYS181" s="307"/>
      <c r="IYT181" s="135"/>
      <c r="IYU181" s="135"/>
      <c r="IYV181" s="135"/>
      <c r="IYW181" s="304"/>
      <c r="IYX181" s="305"/>
      <c r="IYY181" s="306"/>
      <c r="IYZ181" s="135"/>
      <c r="IZA181" s="135"/>
      <c r="IZB181" s="307"/>
      <c r="IZC181" s="135"/>
      <c r="IZD181" s="135"/>
      <c r="IZE181" s="135"/>
      <c r="IZF181" s="304"/>
      <c r="IZG181" s="305"/>
      <c r="IZH181" s="306"/>
      <c r="IZI181" s="135"/>
      <c r="IZJ181" s="135"/>
      <c r="IZK181" s="307"/>
      <c r="IZL181" s="135"/>
      <c r="IZM181" s="135"/>
      <c r="IZN181" s="135"/>
      <c r="IZO181" s="304"/>
      <c r="IZP181" s="305"/>
      <c r="IZQ181" s="306"/>
      <c r="IZR181" s="135"/>
      <c r="IZS181" s="135"/>
      <c r="IZT181" s="307"/>
      <c r="IZU181" s="135"/>
      <c r="IZV181" s="135"/>
      <c r="IZW181" s="135"/>
      <c r="IZX181" s="304"/>
      <c r="IZY181" s="305"/>
      <c r="IZZ181" s="306"/>
      <c r="JAA181" s="135"/>
      <c r="JAB181" s="135"/>
      <c r="JAC181" s="307"/>
      <c r="JAD181" s="135"/>
      <c r="JAE181" s="135"/>
      <c r="JAF181" s="135"/>
      <c r="JAG181" s="304"/>
      <c r="JAH181" s="305"/>
      <c r="JAI181" s="306"/>
      <c r="JAJ181" s="135"/>
      <c r="JAK181" s="135"/>
      <c r="JAL181" s="307"/>
      <c r="JAM181" s="135"/>
      <c r="JAN181" s="135"/>
      <c r="JAO181" s="135"/>
      <c r="JAP181" s="304"/>
      <c r="JAQ181" s="305"/>
      <c r="JAR181" s="306"/>
      <c r="JAS181" s="135"/>
      <c r="JAT181" s="135"/>
      <c r="JAU181" s="307"/>
      <c r="JAV181" s="135"/>
      <c r="JAW181" s="135"/>
      <c r="JAX181" s="135"/>
      <c r="JAY181" s="304"/>
      <c r="JAZ181" s="305"/>
      <c r="JBA181" s="306"/>
      <c r="JBB181" s="135"/>
      <c r="JBC181" s="135"/>
      <c r="JBD181" s="307"/>
      <c r="JBE181" s="135"/>
      <c r="JBF181" s="135"/>
      <c r="JBG181" s="135"/>
      <c r="JBH181" s="304"/>
      <c r="JBI181" s="305"/>
      <c r="JBJ181" s="306"/>
      <c r="JBK181" s="135"/>
      <c r="JBL181" s="135"/>
      <c r="JBM181" s="307"/>
      <c r="JBN181" s="135"/>
      <c r="JBO181" s="135"/>
      <c r="JBP181" s="135"/>
      <c r="JBQ181" s="304"/>
      <c r="JBR181" s="305"/>
      <c r="JBS181" s="306"/>
      <c r="JBT181" s="135"/>
      <c r="JBU181" s="135"/>
      <c r="JBV181" s="307"/>
      <c r="JBW181" s="135"/>
      <c r="JBX181" s="135"/>
      <c r="JBY181" s="135"/>
      <c r="JBZ181" s="304"/>
      <c r="JCA181" s="305"/>
      <c r="JCB181" s="306"/>
      <c r="JCC181" s="135"/>
      <c r="JCD181" s="135"/>
      <c r="JCE181" s="307"/>
      <c r="JCF181" s="135"/>
      <c r="JCG181" s="135"/>
      <c r="JCH181" s="135"/>
      <c r="JCI181" s="304"/>
      <c r="JCJ181" s="305"/>
      <c r="JCK181" s="306"/>
      <c r="JCL181" s="135"/>
      <c r="JCM181" s="135"/>
      <c r="JCN181" s="307"/>
      <c r="JCO181" s="135"/>
      <c r="JCP181" s="135"/>
      <c r="JCQ181" s="135"/>
      <c r="JCR181" s="304"/>
      <c r="JCS181" s="305"/>
      <c r="JCT181" s="306"/>
      <c r="JCU181" s="135"/>
      <c r="JCV181" s="135"/>
      <c r="JCW181" s="307"/>
      <c r="JCX181" s="135"/>
      <c r="JCY181" s="135"/>
      <c r="JCZ181" s="135"/>
      <c r="JDA181" s="304"/>
      <c r="JDB181" s="305"/>
      <c r="JDC181" s="306"/>
      <c r="JDD181" s="135"/>
      <c r="JDE181" s="135"/>
      <c r="JDF181" s="307"/>
      <c r="JDG181" s="135"/>
      <c r="JDH181" s="135"/>
      <c r="JDI181" s="135"/>
      <c r="JDJ181" s="304"/>
      <c r="JDK181" s="320"/>
      <c r="JDL181" s="321"/>
      <c r="JDM181" s="135"/>
      <c r="JDN181" s="135"/>
      <c r="JDO181" s="307"/>
      <c r="JDP181" s="135"/>
      <c r="JDQ181" s="135"/>
      <c r="JDR181" s="135"/>
      <c r="JDS181" s="304"/>
      <c r="JDT181" s="320"/>
      <c r="JDU181" s="321"/>
      <c r="JDX181" s="318"/>
      <c r="JEB181" s="319"/>
      <c r="JEC181" s="320"/>
      <c r="JED181" s="321"/>
      <c r="JEG181" s="318"/>
      <c r="JEH181" s="135"/>
      <c r="JEI181" s="135"/>
      <c r="JEJ181" s="135"/>
      <c r="JEK181" s="304"/>
      <c r="JEL181" s="305"/>
      <c r="JEM181" s="306"/>
      <c r="JEN181" s="135"/>
      <c r="JEO181" s="135"/>
      <c r="JEP181" s="307"/>
      <c r="JEQ181" s="135"/>
      <c r="JER181" s="135"/>
      <c r="JES181" s="135"/>
      <c r="JET181" s="304"/>
      <c r="JEU181" s="305"/>
      <c r="JEV181" s="306"/>
      <c r="JEW181" s="135"/>
      <c r="JEX181" s="135"/>
      <c r="JEY181" s="307"/>
      <c r="JEZ181" s="135"/>
      <c r="JFA181" s="135"/>
      <c r="JFB181" s="135"/>
      <c r="JFC181" s="304"/>
      <c r="JFD181" s="305"/>
      <c r="JFE181" s="306"/>
      <c r="JFF181" s="135"/>
      <c r="JFG181" s="135"/>
      <c r="JFH181" s="307"/>
      <c r="JFI181" s="135"/>
      <c r="JFJ181" s="135"/>
      <c r="JFK181" s="135"/>
      <c r="JFL181" s="304"/>
      <c r="JFM181" s="305"/>
      <c r="JFN181" s="306"/>
      <c r="JFO181" s="135"/>
      <c r="JFP181" s="135"/>
      <c r="JFQ181" s="307"/>
      <c r="JFR181" s="135"/>
      <c r="JFS181" s="135"/>
      <c r="JFT181" s="135"/>
      <c r="JFU181" s="304"/>
      <c r="JFV181" s="305"/>
      <c r="JFW181" s="306"/>
      <c r="JFX181" s="135"/>
      <c r="JFY181" s="135"/>
      <c r="JFZ181" s="307"/>
      <c r="JGA181" s="135"/>
      <c r="JGB181" s="135"/>
      <c r="JGC181" s="135"/>
      <c r="JGD181" s="304"/>
      <c r="JGE181" s="305"/>
      <c r="JGF181" s="306"/>
      <c r="JGG181" s="135"/>
      <c r="JGH181" s="135"/>
      <c r="JGI181" s="307"/>
      <c r="JGJ181" s="135"/>
      <c r="JGK181" s="135"/>
      <c r="JGL181" s="135"/>
      <c r="JGM181" s="304"/>
      <c r="JGN181" s="305"/>
      <c r="JGO181" s="306"/>
      <c r="JGP181" s="135"/>
      <c r="JGQ181" s="135"/>
      <c r="JGR181" s="307"/>
      <c r="JGS181" s="135"/>
      <c r="JGT181" s="135"/>
      <c r="JGU181" s="135"/>
      <c r="JGV181" s="304"/>
      <c r="JGW181" s="305"/>
      <c r="JGX181" s="306"/>
      <c r="JGY181" s="135"/>
      <c r="JGZ181" s="135"/>
      <c r="JHA181" s="307"/>
      <c r="JHB181" s="135"/>
      <c r="JHC181" s="135"/>
      <c r="JHD181" s="135"/>
      <c r="JHE181" s="304"/>
      <c r="JHF181" s="305"/>
      <c r="JHG181" s="306"/>
      <c r="JHH181" s="135"/>
      <c r="JHI181" s="135"/>
      <c r="JHJ181" s="307"/>
      <c r="JHK181" s="135"/>
      <c r="JHL181" s="135"/>
      <c r="JHM181" s="135"/>
      <c r="JHN181" s="304"/>
      <c r="JHO181" s="305"/>
      <c r="JHP181" s="306"/>
      <c r="JHQ181" s="135"/>
      <c r="JHR181" s="135"/>
      <c r="JHS181" s="307"/>
      <c r="JHT181" s="135"/>
      <c r="JHU181" s="135"/>
      <c r="JHV181" s="135"/>
      <c r="JHW181" s="304"/>
      <c r="JHX181" s="305"/>
      <c r="JHY181" s="306"/>
      <c r="JHZ181" s="135"/>
      <c r="JIA181" s="135"/>
      <c r="JIB181" s="307"/>
      <c r="JIC181" s="135"/>
      <c r="JID181" s="135"/>
      <c r="JIE181" s="135"/>
      <c r="JIF181" s="304"/>
      <c r="JIG181" s="305"/>
      <c r="JIH181" s="306"/>
      <c r="JII181" s="135"/>
      <c r="JIJ181" s="135"/>
      <c r="JIK181" s="307"/>
      <c r="JIL181" s="135"/>
      <c r="JIM181" s="135"/>
      <c r="JIN181" s="135"/>
      <c r="JIO181" s="304"/>
      <c r="JIP181" s="305"/>
      <c r="JIQ181" s="306"/>
      <c r="JIR181" s="135"/>
      <c r="JIS181" s="135"/>
      <c r="JIT181" s="307"/>
      <c r="JIU181" s="135"/>
      <c r="JIV181" s="135"/>
      <c r="JIW181" s="135"/>
      <c r="JIX181" s="304"/>
      <c r="JIY181" s="305"/>
      <c r="JIZ181" s="306"/>
      <c r="JJA181" s="135"/>
      <c r="JJB181" s="135"/>
      <c r="JJC181" s="307"/>
      <c r="JJD181" s="135"/>
      <c r="JJE181" s="135"/>
      <c r="JJF181" s="135"/>
      <c r="JJG181" s="304"/>
      <c r="JJH181" s="305"/>
      <c r="JJI181" s="306"/>
      <c r="JJJ181" s="135"/>
      <c r="JJK181" s="135"/>
      <c r="JJL181" s="307"/>
      <c r="JJM181" s="135"/>
      <c r="JJN181" s="135"/>
      <c r="JJO181" s="135"/>
      <c r="JJP181" s="304"/>
      <c r="JJQ181" s="305"/>
      <c r="JJR181" s="306"/>
      <c r="JJS181" s="135"/>
      <c r="JJT181" s="135"/>
      <c r="JJU181" s="307"/>
      <c r="JJV181" s="135"/>
      <c r="JJW181" s="135"/>
      <c r="JJX181" s="135"/>
      <c r="JJY181" s="304"/>
      <c r="JJZ181" s="305"/>
      <c r="JKA181" s="306"/>
      <c r="JKB181" s="135"/>
      <c r="JKC181" s="135"/>
      <c r="JKD181" s="307"/>
      <c r="JKE181" s="135"/>
      <c r="JKF181" s="135"/>
      <c r="JKG181" s="135"/>
      <c r="JKH181" s="304"/>
      <c r="JKI181" s="305"/>
      <c r="JKJ181" s="306"/>
      <c r="JKK181" s="135"/>
      <c r="JKL181" s="135"/>
      <c r="JKM181" s="307"/>
      <c r="JKN181" s="135"/>
      <c r="JKO181" s="135"/>
      <c r="JKP181" s="135"/>
      <c r="JKQ181" s="304"/>
      <c r="JKR181" s="305"/>
      <c r="JKS181" s="306"/>
      <c r="JKT181" s="135"/>
      <c r="JKU181" s="135"/>
      <c r="JKV181" s="307"/>
      <c r="JKW181" s="135"/>
      <c r="JKX181" s="135"/>
      <c r="JKY181" s="135"/>
      <c r="JKZ181" s="304"/>
      <c r="JLA181" s="305"/>
      <c r="JLB181" s="306"/>
      <c r="JLC181" s="135"/>
      <c r="JLD181" s="135"/>
      <c r="JLE181" s="307"/>
      <c r="JLF181" s="135"/>
      <c r="JLG181" s="135"/>
      <c r="JLH181" s="135"/>
      <c r="JLI181" s="304"/>
      <c r="JLJ181" s="305"/>
      <c r="JLK181" s="306"/>
      <c r="JLL181" s="135"/>
      <c r="JLM181" s="135"/>
      <c r="JLN181" s="307"/>
      <c r="JLO181" s="135"/>
      <c r="JLP181" s="135"/>
      <c r="JLQ181" s="135"/>
      <c r="JLR181" s="304"/>
      <c r="JLS181" s="305"/>
      <c r="JLT181" s="306"/>
      <c r="JLU181" s="135"/>
      <c r="JLV181" s="135"/>
      <c r="JLW181" s="307"/>
      <c r="JLX181" s="135"/>
      <c r="JLY181" s="135"/>
      <c r="JLZ181" s="135"/>
      <c r="JMA181" s="304"/>
      <c r="JMB181" s="305"/>
      <c r="JMC181" s="306"/>
      <c r="JMD181" s="135"/>
      <c r="JME181" s="135"/>
      <c r="JMF181" s="307"/>
      <c r="JMG181" s="135"/>
      <c r="JMH181" s="135"/>
      <c r="JMI181" s="135"/>
      <c r="JMJ181" s="304"/>
      <c r="JMK181" s="305"/>
      <c r="JML181" s="306"/>
      <c r="JMM181" s="135"/>
      <c r="JMN181" s="135"/>
      <c r="JMO181" s="307"/>
      <c r="JMP181" s="135"/>
      <c r="JMQ181" s="135"/>
      <c r="JMR181" s="135"/>
      <c r="JMS181" s="304"/>
      <c r="JMT181" s="305"/>
      <c r="JMU181" s="306"/>
      <c r="JMV181" s="135"/>
      <c r="JMW181" s="135"/>
      <c r="JMX181" s="307"/>
      <c r="JMY181" s="135"/>
      <c r="JMZ181" s="135"/>
      <c r="JNA181" s="135"/>
      <c r="JNB181" s="304"/>
      <c r="JNC181" s="305"/>
      <c r="JND181" s="306"/>
      <c r="JNE181" s="135"/>
      <c r="JNF181" s="135"/>
      <c r="JNG181" s="318"/>
      <c r="JNI181" s="135"/>
      <c r="JNJ181" s="135"/>
      <c r="JNK181" s="304"/>
      <c r="JNL181" s="305"/>
      <c r="JNM181" s="306"/>
      <c r="JNN181" s="135"/>
      <c r="JNO181" s="135"/>
      <c r="JNP181" s="318"/>
      <c r="JNT181" s="319"/>
      <c r="JNU181" s="320"/>
      <c r="JNV181" s="321"/>
      <c r="JNY181" s="318"/>
      <c r="JOC181" s="319"/>
      <c r="JOD181" s="305"/>
      <c r="JOE181" s="306"/>
      <c r="JOF181" s="135"/>
      <c r="JOG181" s="135"/>
      <c r="JOH181" s="307"/>
      <c r="JOI181" s="135"/>
      <c r="JOJ181" s="135"/>
      <c r="JOK181" s="135"/>
      <c r="JOL181" s="304"/>
      <c r="JOM181" s="305"/>
      <c r="JON181" s="306"/>
      <c r="JOO181" s="135"/>
      <c r="JOP181" s="135"/>
      <c r="JOQ181" s="307"/>
      <c r="JOR181" s="135"/>
      <c r="JOS181" s="135"/>
      <c r="JOT181" s="135"/>
      <c r="JOU181" s="304"/>
      <c r="JOV181" s="305"/>
      <c r="JOW181" s="306"/>
      <c r="JOX181" s="135"/>
      <c r="JOY181" s="135"/>
      <c r="JOZ181" s="307"/>
      <c r="JPA181" s="135"/>
      <c r="JPB181" s="135"/>
      <c r="JPC181" s="135"/>
      <c r="JPD181" s="304"/>
      <c r="JPE181" s="305"/>
      <c r="JPF181" s="306"/>
      <c r="JPG181" s="135"/>
      <c r="JPH181" s="135"/>
      <c r="JPI181" s="307"/>
      <c r="JPJ181" s="135"/>
      <c r="JPK181" s="135"/>
      <c r="JPL181" s="135"/>
      <c r="JPM181" s="304"/>
      <c r="JPN181" s="305"/>
      <c r="JPO181" s="306"/>
      <c r="JPP181" s="135"/>
      <c r="JPQ181" s="135"/>
      <c r="JPR181" s="307"/>
      <c r="JPS181" s="135"/>
      <c r="JPT181" s="135"/>
      <c r="JPU181" s="135"/>
      <c r="JPV181" s="304"/>
      <c r="JPW181" s="305"/>
      <c r="JPX181" s="306"/>
      <c r="JPY181" s="135"/>
      <c r="JPZ181" s="135"/>
      <c r="JQA181" s="307"/>
      <c r="JQB181" s="135"/>
      <c r="JQC181" s="135"/>
      <c r="JQD181" s="135"/>
      <c r="JQE181" s="304"/>
      <c r="JQF181" s="305"/>
      <c r="JQG181" s="306"/>
      <c r="JQH181" s="135"/>
      <c r="JQI181" s="135"/>
      <c r="JQJ181" s="307"/>
      <c r="JQK181" s="135"/>
      <c r="JQL181" s="135"/>
      <c r="JQM181" s="135"/>
      <c r="JQN181" s="304"/>
      <c r="JQO181" s="305"/>
      <c r="JQP181" s="306"/>
      <c r="JQQ181" s="135"/>
      <c r="JQR181" s="135"/>
      <c r="JQS181" s="307"/>
      <c r="JQT181" s="135"/>
      <c r="JQU181" s="135"/>
      <c r="JQV181" s="135"/>
      <c r="JQW181" s="304"/>
      <c r="JQX181" s="305"/>
      <c r="JQY181" s="306"/>
      <c r="JQZ181" s="135"/>
      <c r="JRA181" s="135"/>
      <c r="JRB181" s="307"/>
      <c r="JRC181" s="135"/>
      <c r="JRD181" s="135"/>
      <c r="JRE181" s="135"/>
      <c r="JRF181" s="304"/>
      <c r="JRG181" s="305"/>
      <c r="JRH181" s="306"/>
      <c r="JRI181" s="135"/>
      <c r="JRJ181" s="135"/>
      <c r="JRK181" s="307"/>
      <c r="JRL181" s="135"/>
      <c r="JRM181" s="135"/>
      <c r="JRN181" s="135"/>
      <c r="JRO181" s="304"/>
      <c r="JRP181" s="305"/>
      <c r="JRQ181" s="306"/>
      <c r="JRR181" s="135"/>
      <c r="JRS181" s="135"/>
      <c r="JRT181" s="307"/>
      <c r="JRU181" s="135"/>
      <c r="JRV181" s="135"/>
      <c r="JRW181" s="135"/>
      <c r="JRX181" s="304"/>
      <c r="JRY181" s="305"/>
      <c r="JRZ181" s="306"/>
      <c r="JSA181" s="135"/>
      <c r="JSB181" s="135"/>
      <c r="JSC181" s="307"/>
      <c r="JSD181" s="135"/>
      <c r="JSE181" s="135"/>
      <c r="JSF181" s="135"/>
      <c r="JSG181" s="304"/>
      <c r="JSH181" s="305"/>
      <c r="JSI181" s="306"/>
      <c r="JSJ181" s="135"/>
      <c r="JSK181" s="135"/>
      <c r="JSL181" s="307"/>
      <c r="JSM181" s="135"/>
      <c r="JSN181" s="135"/>
      <c r="JSO181" s="135"/>
      <c r="JSP181" s="304"/>
      <c r="JSQ181" s="305"/>
      <c r="JSR181" s="306"/>
      <c r="JSS181" s="135"/>
      <c r="JST181" s="135"/>
      <c r="JSU181" s="307"/>
      <c r="JSV181" s="135"/>
      <c r="JSW181" s="135"/>
      <c r="JSX181" s="135"/>
      <c r="JSY181" s="304"/>
      <c r="JSZ181" s="305"/>
      <c r="JTA181" s="306"/>
      <c r="JTB181" s="135"/>
      <c r="JTC181" s="135"/>
      <c r="JTD181" s="307"/>
      <c r="JTE181" s="135"/>
      <c r="JTF181" s="135"/>
      <c r="JTG181" s="135"/>
      <c r="JTH181" s="304"/>
      <c r="JTI181" s="305"/>
      <c r="JTJ181" s="306"/>
      <c r="JTK181" s="135"/>
      <c r="JTL181" s="135"/>
      <c r="JTM181" s="307"/>
      <c r="JTN181" s="135"/>
      <c r="JTO181" s="135"/>
      <c r="JTP181" s="135"/>
      <c r="JTQ181" s="304"/>
      <c r="JTR181" s="305"/>
      <c r="JTS181" s="306"/>
      <c r="JTT181" s="135"/>
      <c r="JTU181" s="135"/>
      <c r="JTV181" s="307"/>
      <c r="JTW181" s="135"/>
      <c r="JTX181" s="135"/>
      <c r="JTY181" s="135"/>
      <c r="JTZ181" s="304"/>
      <c r="JUA181" s="305"/>
      <c r="JUB181" s="306"/>
      <c r="JUC181" s="135"/>
      <c r="JUD181" s="135"/>
      <c r="JUE181" s="307"/>
      <c r="JUF181" s="135"/>
      <c r="JUG181" s="135"/>
      <c r="JUH181" s="135"/>
      <c r="JUI181" s="304"/>
      <c r="JUJ181" s="305"/>
      <c r="JUK181" s="306"/>
      <c r="JUL181" s="135"/>
      <c r="JUM181" s="135"/>
      <c r="JUN181" s="307"/>
      <c r="JUO181" s="135"/>
      <c r="JUP181" s="135"/>
      <c r="JUQ181" s="135"/>
      <c r="JUR181" s="304"/>
      <c r="JUS181" s="305"/>
      <c r="JUT181" s="306"/>
      <c r="JUU181" s="135"/>
      <c r="JUV181" s="135"/>
      <c r="JUW181" s="307"/>
      <c r="JUX181" s="135"/>
      <c r="JUY181" s="135"/>
      <c r="JUZ181" s="135"/>
      <c r="JVA181" s="304"/>
      <c r="JVB181" s="305"/>
      <c r="JVC181" s="306"/>
      <c r="JVD181" s="135"/>
      <c r="JVE181" s="135"/>
      <c r="JVF181" s="307"/>
      <c r="JVG181" s="135"/>
      <c r="JVH181" s="135"/>
      <c r="JVI181" s="135"/>
      <c r="JVJ181" s="304"/>
      <c r="JVK181" s="305"/>
      <c r="JVL181" s="306"/>
      <c r="JVM181" s="135"/>
      <c r="JVN181" s="135"/>
      <c r="JVO181" s="307"/>
      <c r="JVP181" s="135"/>
      <c r="JVQ181" s="135"/>
      <c r="JVR181" s="135"/>
      <c r="JVS181" s="304"/>
      <c r="JVT181" s="305"/>
      <c r="JVU181" s="306"/>
      <c r="JVV181" s="135"/>
      <c r="JVW181" s="135"/>
      <c r="JVX181" s="307"/>
      <c r="JVY181" s="135"/>
      <c r="JVZ181" s="135"/>
      <c r="JWA181" s="135"/>
      <c r="JWB181" s="304"/>
      <c r="JWC181" s="305"/>
      <c r="JWD181" s="306"/>
      <c r="JWE181" s="135"/>
      <c r="JWF181" s="135"/>
      <c r="JWG181" s="307"/>
      <c r="JWH181" s="135"/>
      <c r="JWI181" s="135"/>
      <c r="JWJ181" s="135"/>
      <c r="JWK181" s="304"/>
      <c r="JWL181" s="305"/>
      <c r="JWM181" s="306"/>
      <c r="JWN181" s="135"/>
      <c r="JWO181" s="135"/>
      <c r="JWP181" s="307"/>
      <c r="JWQ181" s="135"/>
      <c r="JWR181" s="135"/>
      <c r="JWS181" s="135"/>
      <c r="JWT181" s="304"/>
      <c r="JWU181" s="305"/>
      <c r="JWV181" s="306"/>
      <c r="JWW181" s="135"/>
      <c r="JWX181" s="135"/>
      <c r="JWY181" s="307"/>
      <c r="JWZ181" s="135"/>
      <c r="JXA181" s="135"/>
      <c r="JXB181" s="135"/>
      <c r="JXC181" s="319"/>
      <c r="JXD181" s="320"/>
      <c r="JXE181" s="306"/>
      <c r="JXF181" s="135"/>
      <c r="JXG181" s="135"/>
      <c r="JXH181" s="307"/>
      <c r="JXI181" s="135"/>
      <c r="JXJ181" s="135"/>
      <c r="JXK181" s="135"/>
      <c r="JXL181" s="319"/>
      <c r="JXM181" s="320"/>
      <c r="JXN181" s="321"/>
      <c r="JXQ181" s="318"/>
      <c r="JXU181" s="319"/>
      <c r="JXV181" s="320"/>
      <c r="JXW181" s="321"/>
      <c r="JXZ181" s="307"/>
      <c r="JYA181" s="135"/>
      <c r="JYB181" s="135"/>
      <c r="JYC181" s="135"/>
      <c r="JYD181" s="304"/>
      <c r="JYE181" s="305"/>
      <c r="JYF181" s="306"/>
      <c r="JYG181" s="135"/>
      <c r="JYH181" s="135"/>
      <c r="JYI181" s="307"/>
      <c r="JYJ181" s="135"/>
      <c r="JYK181" s="135"/>
      <c r="JYL181" s="135"/>
      <c r="JYM181" s="304"/>
      <c r="JYN181" s="305"/>
      <c r="JYO181" s="306"/>
      <c r="JYP181" s="135"/>
      <c r="JYQ181" s="135"/>
      <c r="JYR181" s="307"/>
      <c r="JYS181" s="135"/>
      <c r="JYT181" s="135"/>
      <c r="JYU181" s="135"/>
      <c r="JYV181" s="304"/>
      <c r="JYW181" s="305"/>
      <c r="JYX181" s="306"/>
      <c r="JYY181" s="135"/>
      <c r="JYZ181" s="135"/>
      <c r="JZA181" s="307"/>
      <c r="JZB181" s="135"/>
      <c r="JZC181" s="135"/>
      <c r="JZD181" s="135"/>
      <c r="JZE181" s="304"/>
      <c r="JZF181" s="305"/>
      <c r="JZG181" s="306"/>
      <c r="JZH181" s="135"/>
      <c r="JZI181" s="135"/>
      <c r="JZJ181" s="307"/>
      <c r="JZK181" s="135"/>
      <c r="JZL181" s="135"/>
      <c r="JZM181" s="135"/>
      <c r="JZN181" s="304"/>
      <c r="JZO181" s="305"/>
      <c r="JZP181" s="306"/>
      <c r="JZQ181" s="135"/>
      <c r="JZR181" s="135"/>
      <c r="JZS181" s="307"/>
      <c r="JZT181" s="135"/>
      <c r="JZU181" s="135"/>
      <c r="JZV181" s="135"/>
      <c r="JZW181" s="304"/>
      <c r="JZX181" s="305"/>
      <c r="JZY181" s="306"/>
      <c r="JZZ181" s="135"/>
      <c r="KAA181" s="135"/>
      <c r="KAB181" s="307"/>
      <c r="KAC181" s="135"/>
      <c r="KAD181" s="135"/>
      <c r="KAE181" s="135"/>
      <c r="KAF181" s="304"/>
      <c r="KAG181" s="305"/>
      <c r="KAH181" s="306"/>
      <c r="KAI181" s="135"/>
      <c r="KAJ181" s="135"/>
      <c r="KAK181" s="307"/>
      <c r="KAL181" s="135"/>
      <c r="KAM181" s="135"/>
      <c r="KAN181" s="135"/>
      <c r="KAO181" s="304"/>
      <c r="KAP181" s="305"/>
      <c r="KAQ181" s="306"/>
      <c r="KAR181" s="135"/>
      <c r="KAS181" s="135"/>
      <c r="KAT181" s="307"/>
      <c r="KAU181" s="135"/>
      <c r="KAV181" s="135"/>
      <c r="KAW181" s="135"/>
      <c r="KAX181" s="304"/>
      <c r="KAY181" s="305"/>
      <c r="KAZ181" s="306"/>
      <c r="KBA181" s="135"/>
      <c r="KBB181" s="135"/>
      <c r="KBC181" s="307"/>
      <c r="KBD181" s="135"/>
      <c r="KBE181" s="135"/>
      <c r="KBF181" s="135"/>
      <c r="KBG181" s="304"/>
      <c r="KBH181" s="305"/>
      <c r="KBI181" s="306"/>
      <c r="KBJ181" s="135"/>
      <c r="KBK181" s="135"/>
      <c r="KBL181" s="307"/>
      <c r="KBM181" s="135"/>
      <c r="KBN181" s="135"/>
      <c r="KBO181" s="135"/>
      <c r="KBP181" s="304"/>
      <c r="KBQ181" s="305"/>
      <c r="KBR181" s="306"/>
      <c r="KBS181" s="135"/>
      <c r="KBT181" s="135"/>
      <c r="KBU181" s="307"/>
      <c r="KBV181" s="135"/>
      <c r="KBW181" s="135"/>
      <c r="KBX181" s="135"/>
      <c r="KBY181" s="304"/>
      <c r="KBZ181" s="305"/>
      <c r="KCA181" s="306"/>
      <c r="KCB181" s="135"/>
      <c r="KCC181" s="135"/>
      <c r="KCD181" s="307"/>
      <c r="KCE181" s="135"/>
      <c r="KCF181" s="135"/>
      <c r="KCG181" s="135"/>
      <c r="KCH181" s="304"/>
      <c r="KCI181" s="305"/>
      <c r="KCJ181" s="306"/>
      <c r="KCK181" s="135"/>
      <c r="KCL181" s="135"/>
      <c r="KCM181" s="307"/>
      <c r="KCN181" s="135"/>
      <c r="KCO181" s="135"/>
      <c r="KCP181" s="135"/>
      <c r="KCQ181" s="304"/>
      <c r="KCR181" s="305"/>
      <c r="KCS181" s="306"/>
      <c r="KCT181" s="135"/>
      <c r="KCU181" s="135"/>
      <c r="KCV181" s="307"/>
      <c r="KCW181" s="135"/>
      <c r="KCX181" s="135"/>
      <c r="KCY181" s="135"/>
      <c r="KCZ181" s="304"/>
      <c r="KDA181" s="305"/>
      <c r="KDB181" s="306"/>
      <c r="KDC181" s="135"/>
      <c r="KDD181" s="135"/>
      <c r="KDE181" s="307"/>
      <c r="KDF181" s="135"/>
      <c r="KDG181" s="135"/>
      <c r="KDH181" s="135"/>
      <c r="KDI181" s="304"/>
      <c r="KDJ181" s="305"/>
      <c r="KDK181" s="306"/>
      <c r="KDL181" s="135"/>
      <c r="KDM181" s="135"/>
      <c r="KDN181" s="307"/>
      <c r="KDO181" s="135"/>
      <c r="KDP181" s="135"/>
      <c r="KDQ181" s="135"/>
      <c r="KDR181" s="304"/>
      <c r="KDS181" s="305"/>
      <c r="KDT181" s="306"/>
      <c r="KDU181" s="135"/>
      <c r="KDV181" s="135"/>
      <c r="KDW181" s="307"/>
      <c r="KDX181" s="135"/>
      <c r="KDY181" s="135"/>
      <c r="KDZ181" s="135"/>
      <c r="KEA181" s="304"/>
      <c r="KEB181" s="305"/>
      <c r="KEC181" s="306"/>
      <c r="KED181" s="135"/>
      <c r="KEE181" s="135"/>
      <c r="KEF181" s="307"/>
      <c r="KEG181" s="135"/>
      <c r="KEH181" s="135"/>
      <c r="KEI181" s="135"/>
      <c r="KEJ181" s="304"/>
      <c r="KEK181" s="305"/>
      <c r="KEL181" s="306"/>
      <c r="KEM181" s="135"/>
      <c r="KEN181" s="135"/>
      <c r="KEO181" s="307"/>
      <c r="KEP181" s="135"/>
      <c r="KEQ181" s="135"/>
      <c r="KER181" s="135"/>
      <c r="KES181" s="304"/>
      <c r="KET181" s="305"/>
      <c r="KEU181" s="306"/>
      <c r="KEV181" s="135"/>
      <c r="KEW181" s="135"/>
      <c r="KEX181" s="307"/>
      <c r="KEY181" s="135"/>
      <c r="KEZ181" s="135"/>
      <c r="KFA181" s="135"/>
      <c r="KFB181" s="304"/>
      <c r="KFC181" s="305"/>
      <c r="KFD181" s="306"/>
      <c r="KFE181" s="135"/>
      <c r="KFF181" s="135"/>
      <c r="KFG181" s="307"/>
      <c r="KFH181" s="135"/>
      <c r="KFI181" s="135"/>
      <c r="KFJ181" s="135"/>
      <c r="KFK181" s="304"/>
      <c r="KFL181" s="305"/>
      <c r="KFM181" s="306"/>
      <c r="KFN181" s="135"/>
      <c r="KFO181" s="135"/>
      <c r="KFP181" s="307"/>
      <c r="KFQ181" s="135"/>
      <c r="KFR181" s="135"/>
      <c r="KFS181" s="135"/>
      <c r="KFT181" s="304"/>
      <c r="KFU181" s="305"/>
      <c r="KFV181" s="306"/>
      <c r="KFW181" s="135"/>
      <c r="KFX181" s="135"/>
      <c r="KFY181" s="307"/>
      <c r="KFZ181" s="135"/>
      <c r="KGA181" s="135"/>
      <c r="KGB181" s="135"/>
      <c r="KGC181" s="304"/>
      <c r="KGD181" s="305"/>
      <c r="KGE181" s="306"/>
      <c r="KGF181" s="135"/>
      <c r="KGG181" s="135"/>
      <c r="KGH181" s="307"/>
      <c r="KGI181" s="135"/>
      <c r="KGJ181" s="135"/>
      <c r="KGK181" s="135"/>
      <c r="KGL181" s="304"/>
      <c r="KGM181" s="305"/>
      <c r="KGN181" s="306"/>
      <c r="KGO181" s="135"/>
      <c r="KGP181" s="135"/>
      <c r="KGQ181" s="307"/>
      <c r="KGR181" s="135"/>
      <c r="KGS181" s="135"/>
      <c r="KGT181" s="135"/>
      <c r="KGU181" s="304"/>
      <c r="KGV181" s="305"/>
      <c r="KGW181" s="306"/>
      <c r="KGX181" s="135"/>
      <c r="KGZ181" s="318"/>
      <c r="KHA181" s="135"/>
      <c r="KHB181" s="135"/>
      <c r="KHC181" s="135"/>
      <c r="KHD181" s="304"/>
      <c r="KHE181" s="305"/>
      <c r="KHF181" s="306"/>
      <c r="KHG181" s="135"/>
      <c r="KHI181" s="318"/>
      <c r="KHM181" s="319"/>
      <c r="KHN181" s="320"/>
      <c r="KHO181" s="321"/>
      <c r="KHR181" s="318"/>
      <c r="KHV181" s="304"/>
      <c r="KHW181" s="305"/>
      <c r="KHX181" s="306"/>
      <c r="KHY181" s="135"/>
      <c r="KHZ181" s="135"/>
      <c r="KIA181" s="307"/>
      <c r="KIB181" s="135"/>
      <c r="KIC181" s="135"/>
      <c r="KID181" s="135"/>
      <c r="KIE181" s="304"/>
      <c r="KIF181" s="305"/>
      <c r="KIG181" s="306"/>
      <c r="KIH181" s="135"/>
      <c r="KII181" s="135"/>
      <c r="KIJ181" s="307"/>
      <c r="KIK181" s="135"/>
      <c r="KIL181" s="135"/>
      <c r="KIM181" s="135"/>
      <c r="KIN181" s="304"/>
      <c r="KIO181" s="305"/>
      <c r="KIP181" s="306"/>
      <c r="KIQ181" s="135"/>
      <c r="KIR181" s="135"/>
      <c r="KIS181" s="307"/>
      <c r="KIT181" s="135"/>
      <c r="KIU181" s="135"/>
      <c r="KIV181" s="135"/>
      <c r="KIW181" s="304"/>
      <c r="KIX181" s="305"/>
      <c r="KIY181" s="306"/>
      <c r="KIZ181" s="135"/>
      <c r="KJA181" s="135"/>
      <c r="KJB181" s="307"/>
      <c r="KJC181" s="135"/>
      <c r="KJD181" s="135"/>
      <c r="KJE181" s="135"/>
      <c r="KJF181" s="304"/>
      <c r="KJG181" s="305"/>
      <c r="KJH181" s="306"/>
      <c r="KJI181" s="135"/>
      <c r="KJJ181" s="135"/>
      <c r="KJK181" s="307"/>
      <c r="KJL181" s="135"/>
      <c r="KJM181" s="135"/>
      <c r="KJN181" s="135"/>
      <c r="KJO181" s="304"/>
      <c r="KJP181" s="305"/>
      <c r="KJQ181" s="306"/>
      <c r="KJR181" s="135"/>
      <c r="KJS181" s="135"/>
      <c r="KJT181" s="307"/>
      <c r="KJU181" s="135"/>
      <c r="KJV181" s="135"/>
      <c r="KJW181" s="135"/>
      <c r="KJX181" s="304"/>
      <c r="KJY181" s="305"/>
      <c r="KJZ181" s="306"/>
      <c r="KKA181" s="135"/>
      <c r="KKB181" s="135"/>
      <c r="KKC181" s="307"/>
      <c r="KKD181" s="135"/>
      <c r="KKE181" s="135"/>
      <c r="KKF181" s="135"/>
      <c r="KKG181" s="304"/>
      <c r="KKH181" s="305"/>
      <c r="KKI181" s="306"/>
      <c r="KKJ181" s="135"/>
      <c r="KKK181" s="135"/>
      <c r="KKL181" s="307"/>
      <c r="KKM181" s="135"/>
      <c r="KKN181" s="135"/>
      <c r="KKO181" s="135"/>
      <c r="KKP181" s="304"/>
      <c r="KKQ181" s="305"/>
      <c r="KKR181" s="306"/>
      <c r="KKS181" s="135"/>
      <c r="KKT181" s="135"/>
      <c r="KKU181" s="307"/>
      <c r="KKV181" s="135"/>
      <c r="KKW181" s="135"/>
      <c r="KKX181" s="135"/>
      <c r="KKY181" s="304"/>
      <c r="KKZ181" s="305"/>
      <c r="KLA181" s="306"/>
      <c r="KLB181" s="135"/>
      <c r="KLC181" s="135"/>
      <c r="KLD181" s="307"/>
      <c r="KLE181" s="135"/>
      <c r="KLF181" s="135"/>
      <c r="KLG181" s="135"/>
      <c r="KLH181" s="304"/>
      <c r="KLI181" s="305"/>
      <c r="KLJ181" s="306"/>
      <c r="KLK181" s="135"/>
      <c r="KLL181" s="135"/>
      <c r="KLM181" s="307"/>
      <c r="KLN181" s="135"/>
      <c r="KLO181" s="135"/>
      <c r="KLP181" s="135"/>
      <c r="KLQ181" s="304"/>
      <c r="KLR181" s="305"/>
      <c r="KLS181" s="306"/>
      <c r="KLT181" s="135"/>
      <c r="KLU181" s="135"/>
      <c r="KLV181" s="307"/>
      <c r="KLW181" s="135"/>
      <c r="KLX181" s="135"/>
      <c r="KLY181" s="135"/>
      <c r="KLZ181" s="304"/>
      <c r="KMA181" s="305"/>
      <c r="KMB181" s="306"/>
      <c r="KMC181" s="135"/>
      <c r="KMD181" s="135"/>
      <c r="KME181" s="307"/>
      <c r="KMF181" s="135"/>
      <c r="KMG181" s="135"/>
      <c r="KMH181" s="135"/>
      <c r="KMI181" s="304"/>
      <c r="KMJ181" s="305"/>
      <c r="KMK181" s="306"/>
      <c r="KML181" s="135"/>
      <c r="KMM181" s="135"/>
      <c r="KMN181" s="307"/>
      <c r="KMO181" s="135"/>
      <c r="KMP181" s="135"/>
      <c r="KMQ181" s="135"/>
      <c r="KMR181" s="304"/>
      <c r="KMS181" s="305"/>
      <c r="KMT181" s="306"/>
      <c r="KMU181" s="135"/>
      <c r="KMV181" s="135"/>
      <c r="KMW181" s="307"/>
      <c r="KMX181" s="135"/>
      <c r="KMY181" s="135"/>
      <c r="KMZ181" s="135"/>
      <c r="KNA181" s="304"/>
      <c r="KNB181" s="305"/>
      <c r="KNC181" s="306"/>
      <c r="KND181" s="135"/>
      <c r="KNE181" s="135"/>
      <c r="KNF181" s="307"/>
      <c r="KNG181" s="135"/>
      <c r="KNH181" s="135"/>
      <c r="KNI181" s="135"/>
      <c r="KNJ181" s="304"/>
      <c r="KNK181" s="305"/>
      <c r="KNL181" s="306"/>
      <c r="KNM181" s="135"/>
      <c r="KNN181" s="135"/>
      <c r="KNO181" s="307"/>
      <c r="KNP181" s="135"/>
      <c r="KNQ181" s="135"/>
      <c r="KNR181" s="135"/>
      <c r="KNS181" s="304"/>
      <c r="KNT181" s="305"/>
      <c r="KNU181" s="306"/>
      <c r="KNV181" s="135"/>
      <c r="KNW181" s="135"/>
      <c r="KNX181" s="307"/>
      <c r="KNY181" s="135"/>
      <c r="KNZ181" s="135"/>
      <c r="KOA181" s="135"/>
      <c r="KOB181" s="304"/>
      <c r="KOC181" s="305"/>
      <c r="KOD181" s="306"/>
      <c r="KOE181" s="135"/>
      <c r="KOF181" s="135"/>
      <c r="KOG181" s="307"/>
      <c r="KOH181" s="135"/>
      <c r="KOI181" s="135"/>
      <c r="KOJ181" s="135"/>
      <c r="KOK181" s="304"/>
      <c r="KOL181" s="305"/>
      <c r="KOM181" s="306"/>
      <c r="KON181" s="135"/>
      <c r="KOO181" s="135"/>
      <c r="KOP181" s="307"/>
      <c r="KOQ181" s="135"/>
      <c r="KOR181" s="135"/>
      <c r="KOS181" s="135"/>
      <c r="KOT181" s="304"/>
      <c r="KOU181" s="305"/>
      <c r="KOV181" s="306"/>
      <c r="KOW181" s="135"/>
      <c r="KOX181" s="135"/>
      <c r="KOY181" s="307"/>
      <c r="KOZ181" s="135"/>
      <c r="KPA181" s="135"/>
      <c r="KPB181" s="135"/>
      <c r="KPC181" s="304"/>
      <c r="KPD181" s="305"/>
      <c r="KPE181" s="306"/>
      <c r="KPF181" s="135"/>
      <c r="KPG181" s="135"/>
      <c r="KPH181" s="307"/>
      <c r="KPI181" s="135"/>
      <c r="KPJ181" s="135"/>
      <c r="KPK181" s="135"/>
      <c r="KPL181" s="304"/>
      <c r="KPM181" s="305"/>
      <c r="KPN181" s="306"/>
      <c r="KPO181" s="135"/>
      <c r="KPP181" s="135"/>
      <c r="KPQ181" s="307"/>
      <c r="KPR181" s="135"/>
      <c r="KPS181" s="135"/>
      <c r="KPT181" s="135"/>
      <c r="KPU181" s="304"/>
      <c r="KPV181" s="305"/>
      <c r="KPW181" s="306"/>
      <c r="KPX181" s="135"/>
      <c r="KPY181" s="135"/>
      <c r="KPZ181" s="307"/>
      <c r="KQA181" s="135"/>
      <c r="KQB181" s="135"/>
      <c r="KQC181" s="135"/>
      <c r="KQD181" s="304"/>
      <c r="KQE181" s="305"/>
      <c r="KQF181" s="306"/>
      <c r="KQG181" s="135"/>
      <c r="KQH181" s="135"/>
      <c r="KQI181" s="307"/>
      <c r="KQJ181" s="135"/>
      <c r="KQK181" s="135"/>
      <c r="KQL181" s="135"/>
      <c r="KQM181" s="304"/>
      <c r="KQN181" s="305"/>
      <c r="KQO181" s="306"/>
      <c r="KQP181" s="135"/>
      <c r="KQQ181" s="135"/>
      <c r="KQR181" s="307"/>
      <c r="KQS181" s="135"/>
      <c r="KQT181" s="135"/>
      <c r="KQV181" s="319"/>
      <c r="KQW181" s="305"/>
      <c r="KQX181" s="306"/>
      <c r="KQY181" s="135"/>
      <c r="KQZ181" s="135"/>
      <c r="KRA181" s="307"/>
      <c r="KRB181" s="135"/>
      <c r="KRC181" s="135"/>
      <c r="KRE181" s="319"/>
      <c r="KRF181" s="320"/>
      <c r="KRG181" s="321"/>
      <c r="KRJ181" s="318"/>
      <c r="KRN181" s="319"/>
      <c r="KRO181" s="320"/>
      <c r="KRP181" s="321"/>
      <c r="KRR181" s="135"/>
      <c r="KRS181" s="307"/>
      <c r="KRT181" s="135"/>
      <c r="KRU181" s="135"/>
      <c r="KRV181" s="135"/>
      <c r="KRW181" s="304"/>
      <c r="KRX181" s="305"/>
      <c r="KRY181" s="306"/>
      <c r="KRZ181" s="135"/>
      <c r="KSA181" s="135"/>
      <c r="KSB181" s="307"/>
      <c r="KSC181" s="135"/>
      <c r="KSD181" s="135"/>
      <c r="KSE181" s="135"/>
      <c r="KSF181" s="304"/>
      <c r="KSG181" s="305"/>
      <c r="KSH181" s="306"/>
      <c r="KSI181" s="135"/>
      <c r="KSJ181" s="135"/>
      <c r="KSK181" s="307"/>
      <c r="KSL181" s="135"/>
      <c r="KSM181" s="135"/>
      <c r="KSN181" s="135"/>
      <c r="KSO181" s="304"/>
      <c r="KSP181" s="305"/>
      <c r="KSQ181" s="306"/>
      <c r="KSR181" s="135"/>
      <c r="KSS181" s="135"/>
      <c r="KST181" s="307"/>
      <c r="KSU181" s="135"/>
      <c r="KSV181" s="135"/>
      <c r="KSW181" s="135"/>
      <c r="KSX181" s="304"/>
      <c r="KSY181" s="305"/>
      <c r="KSZ181" s="306"/>
      <c r="KTA181" s="135"/>
      <c r="KTB181" s="135"/>
      <c r="KTC181" s="307"/>
      <c r="KTD181" s="135"/>
      <c r="KTE181" s="135"/>
      <c r="KTF181" s="135"/>
      <c r="KTG181" s="304"/>
      <c r="KTH181" s="305"/>
      <c r="KTI181" s="306"/>
      <c r="KTJ181" s="135"/>
      <c r="KTK181" s="135"/>
      <c r="KTL181" s="307"/>
      <c r="KTM181" s="135"/>
      <c r="KTN181" s="135"/>
      <c r="KTO181" s="135"/>
      <c r="KTP181" s="304"/>
      <c r="KTQ181" s="305"/>
      <c r="KTR181" s="306"/>
      <c r="KTS181" s="135"/>
      <c r="KTT181" s="135"/>
      <c r="KTU181" s="307"/>
      <c r="KTV181" s="135"/>
      <c r="KTW181" s="135"/>
      <c r="KTX181" s="135"/>
      <c r="KTY181" s="304"/>
      <c r="KTZ181" s="305"/>
      <c r="KUA181" s="306"/>
      <c r="KUB181" s="135"/>
      <c r="KUC181" s="135"/>
      <c r="KUD181" s="307"/>
      <c r="KUE181" s="135"/>
      <c r="KUF181" s="135"/>
      <c r="KUG181" s="135"/>
      <c r="KUH181" s="304"/>
      <c r="KUI181" s="305"/>
      <c r="KUJ181" s="306"/>
      <c r="KUK181" s="135"/>
      <c r="KUL181" s="135"/>
      <c r="KUM181" s="307"/>
      <c r="KUN181" s="135"/>
      <c r="KUO181" s="135"/>
      <c r="KUP181" s="135"/>
      <c r="KUQ181" s="304"/>
      <c r="KUR181" s="305"/>
      <c r="KUS181" s="306"/>
      <c r="KUT181" s="135"/>
      <c r="KUU181" s="135"/>
      <c r="KUV181" s="307"/>
      <c r="KUW181" s="135"/>
      <c r="KUX181" s="135"/>
      <c r="KUY181" s="135"/>
      <c r="KUZ181" s="304"/>
      <c r="KVA181" s="305"/>
      <c r="KVB181" s="306"/>
      <c r="KVC181" s="135"/>
      <c r="KVD181" s="135"/>
      <c r="KVE181" s="307"/>
      <c r="KVF181" s="135"/>
      <c r="KVG181" s="135"/>
      <c r="KVH181" s="135"/>
      <c r="KVI181" s="304"/>
      <c r="KVJ181" s="305"/>
      <c r="KVK181" s="306"/>
      <c r="KVL181" s="135"/>
      <c r="KVM181" s="135"/>
      <c r="KVN181" s="307"/>
      <c r="KVO181" s="135"/>
      <c r="KVP181" s="135"/>
      <c r="KVQ181" s="135"/>
      <c r="KVR181" s="304"/>
      <c r="KVS181" s="305"/>
      <c r="KVT181" s="306"/>
      <c r="KVU181" s="135"/>
      <c r="KVV181" s="135"/>
      <c r="KVW181" s="307"/>
      <c r="KVX181" s="135"/>
      <c r="KVY181" s="135"/>
      <c r="KVZ181" s="135"/>
      <c r="KWA181" s="304"/>
      <c r="KWB181" s="305"/>
      <c r="KWC181" s="306"/>
      <c r="KWD181" s="135"/>
      <c r="KWE181" s="135"/>
      <c r="KWF181" s="307"/>
      <c r="KWG181" s="135"/>
      <c r="KWH181" s="135"/>
      <c r="KWI181" s="135"/>
      <c r="KWJ181" s="304"/>
      <c r="KWK181" s="305"/>
      <c r="KWL181" s="306"/>
      <c r="KWM181" s="135"/>
      <c r="KWN181" s="135"/>
      <c r="KWO181" s="307"/>
      <c r="KWP181" s="135"/>
      <c r="KWQ181" s="135"/>
      <c r="KWR181" s="135"/>
      <c r="KWS181" s="304"/>
      <c r="KWT181" s="305"/>
      <c r="KWU181" s="306"/>
      <c r="KWV181" s="135"/>
      <c r="KWW181" s="135"/>
      <c r="KWX181" s="307"/>
      <c r="KWY181" s="135"/>
      <c r="KWZ181" s="135"/>
      <c r="KXA181" s="135"/>
      <c r="KXB181" s="304"/>
      <c r="KXC181" s="305"/>
      <c r="KXD181" s="306"/>
      <c r="KXE181" s="135"/>
      <c r="KXF181" s="135"/>
      <c r="KXG181" s="307"/>
      <c r="KXH181" s="135"/>
      <c r="KXI181" s="135"/>
      <c r="KXJ181" s="135"/>
      <c r="KXK181" s="304"/>
      <c r="KXL181" s="305"/>
      <c r="KXM181" s="306"/>
      <c r="KXN181" s="135"/>
      <c r="KXO181" s="135"/>
      <c r="KXP181" s="307"/>
      <c r="KXQ181" s="135"/>
      <c r="KXR181" s="135"/>
      <c r="KXS181" s="135"/>
      <c r="KXT181" s="304"/>
      <c r="KXU181" s="305"/>
      <c r="KXV181" s="306"/>
      <c r="KXW181" s="135"/>
      <c r="KXX181" s="135"/>
      <c r="KXY181" s="307"/>
      <c r="KXZ181" s="135"/>
      <c r="KYA181" s="135"/>
      <c r="KYB181" s="135"/>
      <c r="KYC181" s="304"/>
      <c r="KYD181" s="305"/>
      <c r="KYE181" s="306"/>
      <c r="KYF181" s="135"/>
      <c r="KYG181" s="135"/>
      <c r="KYH181" s="307"/>
      <c r="KYI181" s="135"/>
      <c r="KYJ181" s="135"/>
      <c r="KYK181" s="135"/>
      <c r="KYL181" s="304"/>
      <c r="KYM181" s="305"/>
      <c r="KYN181" s="306"/>
      <c r="KYO181" s="135"/>
      <c r="KYP181" s="135"/>
      <c r="KYQ181" s="307"/>
      <c r="KYR181" s="135"/>
      <c r="KYS181" s="135"/>
      <c r="KYT181" s="135"/>
      <c r="KYU181" s="304"/>
      <c r="KYV181" s="305"/>
      <c r="KYW181" s="306"/>
      <c r="KYX181" s="135"/>
      <c r="KYY181" s="135"/>
      <c r="KYZ181" s="307"/>
      <c r="KZA181" s="135"/>
      <c r="KZB181" s="135"/>
      <c r="KZC181" s="135"/>
      <c r="KZD181" s="304"/>
      <c r="KZE181" s="305"/>
      <c r="KZF181" s="306"/>
      <c r="KZG181" s="135"/>
      <c r="KZH181" s="135"/>
      <c r="KZI181" s="307"/>
      <c r="KZJ181" s="135"/>
      <c r="KZK181" s="135"/>
      <c r="KZL181" s="135"/>
      <c r="KZM181" s="304"/>
      <c r="KZN181" s="305"/>
      <c r="KZO181" s="306"/>
      <c r="KZP181" s="135"/>
      <c r="KZQ181" s="135"/>
      <c r="KZR181" s="307"/>
      <c r="KZS181" s="135"/>
      <c r="KZT181" s="135"/>
      <c r="KZU181" s="135"/>
      <c r="KZV181" s="304"/>
      <c r="KZW181" s="305"/>
      <c r="KZX181" s="306"/>
      <c r="KZY181" s="135"/>
      <c r="KZZ181" s="135"/>
      <c r="LAA181" s="307"/>
      <c r="LAB181" s="135"/>
      <c r="LAC181" s="135"/>
      <c r="LAD181" s="135"/>
      <c r="LAE181" s="304"/>
      <c r="LAF181" s="305"/>
      <c r="LAG181" s="306"/>
      <c r="LAH181" s="135"/>
      <c r="LAI181" s="135"/>
      <c r="LAJ181" s="307"/>
      <c r="LAK181" s="135"/>
      <c r="LAL181" s="135"/>
      <c r="LAM181" s="135"/>
      <c r="LAN181" s="304"/>
      <c r="LAO181" s="305"/>
      <c r="LAP181" s="306"/>
      <c r="LAS181" s="307"/>
      <c r="LAT181" s="135"/>
      <c r="LAU181" s="135"/>
      <c r="LAV181" s="135"/>
      <c r="LAW181" s="304"/>
      <c r="LAX181" s="305"/>
      <c r="LAY181" s="306"/>
      <c r="LBB181" s="318"/>
      <c r="LBF181" s="319"/>
      <c r="LBG181" s="320"/>
      <c r="LBH181" s="321"/>
      <c r="LBK181" s="318"/>
      <c r="LBN181" s="135"/>
      <c r="LBO181" s="304"/>
      <c r="LBP181" s="305"/>
      <c r="LBQ181" s="306"/>
      <c r="LBR181" s="135"/>
      <c r="LBS181" s="135"/>
      <c r="LBT181" s="307"/>
      <c r="LBU181" s="135"/>
      <c r="LBV181" s="135"/>
      <c r="LBW181" s="135"/>
      <c r="LBX181" s="304"/>
      <c r="LBY181" s="305"/>
      <c r="LBZ181" s="306"/>
      <c r="LCA181" s="135"/>
      <c r="LCB181" s="135"/>
      <c r="LCC181" s="307"/>
      <c r="LCD181" s="135"/>
      <c r="LCE181" s="135"/>
      <c r="LCF181" s="135"/>
      <c r="LCG181" s="304"/>
      <c r="LCH181" s="305"/>
      <c r="LCI181" s="306"/>
      <c r="LCJ181" s="135"/>
      <c r="LCK181" s="135"/>
      <c r="LCL181" s="307"/>
      <c r="LCM181" s="135"/>
      <c r="LCN181" s="135"/>
      <c r="LCO181" s="135"/>
      <c r="LCP181" s="304"/>
      <c r="LCQ181" s="305"/>
      <c r="LCR181" s="306"/>
      <c r="LCS181" s="135"/>
      <c r="LCT181" s="135"/>
      <c r="LCU181" s="307"/>
      <c r="LCV181" s="135"/>
      <c r="LCW181" s="135"/>
      <c r="LCX181" s="135"/>
      <c r="LCY181" s="304"/>
      <c r="LCZ181" s="305"/>
      <c r="LDA181" s="306"/>
      <c r="LDB181" s="135"/>
      <c r="LDC181" s="135"/>
      <c r="LDD181" s="307"/>
      <c r="LDE181" s="135"/>
      <c r="LDF181" s="135"/>
      <c r="LDG181" s="135"/>
      <c r="LDH181" s="304"/>
      <c r="LDI181" s="305"/>
      <c r="LDJ181" s="306"/>
      <c r="LDK181" s="135"/>
      <c r="LDL181" s="135"/>
      <c r="LDM181" s="307"/>
      <c r="LDN181" s="135"/>
      <c r="LDO181" s="135"/>
      <c r="LDP181" s="135"/>
      <c r="LDQ181" s="304"/>
      <c r="LDR181" s="305"/>
      <c r="LDS181" s="306"/>
      <c r="LDT181" s="135"/>
      <c r="LDU181" s="135"/>
      <c r="LDV181" s="307"/>
      <c r="LDW181" s="135"/>
      <c r="LDX181" s="135"/>
      <c r="LDY181" s="135"/>
      <c r="LDZ181" s="304"/>
      <c r="LEA181" s="305"/>
      <c r="LEB181" s="306"/>
      <c r="LEC181" s="135"/>
      <c r="LED181" s="135"/>
      <c r="LEE181" s="307"/>
      <c r="LEF181" s="135"/>
      <c r="LEG181" s="135"/>
      <c r="LEH181" s="135"/>
      <c r="LEI181" s="304"/>
      <c r="LEJ181" s="305"/>
      <c r="LEK181" s="306"/>
      <c r="LEL181" s="135"/>
      <c r="LEM181" s="135"/>
      <c r="LEN181" s="307"/>
      <c r="LEO181" s="135"/>
      <c r="LEP181" s="135"/>
      <c r="LEQ181" s="135"/>
      <c r="LER181" s="304"/>
      <c r="LES181" s="305"/>
      <c r="LET181" s="306"/>
      <c r="LEU181" s="135"/>
      <c r="LEV181" s="135"/>
      <c r="LEW181" s="307"/>
      <c r="LEX181" s="135"/>
      <c r="LEY181" s="135"/>
      <c r="LEZ181" s="135"/>
      <c r="LFA181" s="304"/>
      <c r="LFB181" s="305"/>
      <c r="LFC181" s="306"/>
      <c r="LFD181" s="135"/>
      <c r="LFE181" s="135"/>
      <c r="LFF181" s="307"/>
      <c r="LFG181" s="135"/>
      <c r="LFH181" s="135"/>
      <c r="LFI181" s="135"/>
      <c r="LFJ181" s="304"/>
      <c r="LFK181" s="305"/>
      <c r="LFL181" s="306"/>
      <c r="LFM181" s="135"/>
      <c r="LFN181" s="135"/>
      <c r="LFO181" s="307"/>
      <c r="LFP181" s="135"/>
      <c r="LFQ181" s="135"/>
      <c r="LFR181" s="135"/>
      <c r="LFS181" s="304"/>
      <c r="LFT181" s="305"/>
      <c r="LFU181" s="306"/>
      <c r="LFV181" s="135"/>
      <c r="LFW181" s="135"/>
      <c r="LFX181" s="307"/>
      <c r="LFY181" s="135"/>
      <c r="LFZ181" s="135"/>
      <c r="LGA181" s="135"/>
      <c r="LGB181" s="304"/>
      <c r="LGC181" s="305"/>
      <c r="LGD181" s="306"/>
      <c r="LGE181" s="135"/>
      <c r="LGF181" s="135"/>
      <c r="LGG181" s="307"/>
      <c r="LGH181" s="135"/>
      <c r="LGI181" s="135"/>
      <c r="LGJ181" s="135"/>
      <c r="LGK181" s="304"/>
      <c r="LGL181" s="305"/>
      <c r="LGM181" s="306"/>
      <c r="LGN181" s="135"/>
      <c r="LGO181" s="135"/>
      <c r="LGP181" s="307"/>
      <c r="LGQ181" s="135"/>
      <c r="LGR181" s="135"/>
      <c r="LGS181" s="135"/>
      <c r="LGT181" s="304"/>
      <c r="LGU181" s="305"/>
      <c r="LGV181" s="306"/>
      <c r="LGW181" s="135"/>
      <c r="LGX181" s="135"/>
      <c r="LGY181" s="307"/>
      <c r="LGZ181" s="135"/>
      <c r="LHA181" s="135"/>
      <c r="LHB181" s="135"/>
      <c r="LHC181" s="304"/>
      <c r="LHD181" s="305"/>
      <c r="LHE181" s="306"/>
      <c r="LHF181" s="135"/>
      <c r="LHG181" s="135"/>
      <c r="LHH181" s="307"/>
      <c r="LHI181" s="135"/>
      <c r="LHJ181" s="135"/>
      <c r="LHK181" s="135"/>
      <c r="LHL181" s="304"/>
      <c r="LHM181" s="305"/>
      <c r="LHN181" s="306"/>
      <c r="LHO181" s="135"/>
      <c r="LHP181" s="135"/>
      <c r="LHQ181" s="307"/>
      <c r="LHR181" s="135"/>
      <c r="LHS181" s="135"/>
      <c r="LHT181" s="135"/>
      <c r="LHU181" s="304"/>
      <c r="LHV181" s="305"/>
      <c r="LHW181" s="306"/>
      <c r="LHX181" s="135"/>
      <c r="LHY181" s="135"/>
      <c r="LHZ181" s="307"/>
      <c r="LIA181" s="135"/>
      <c r="LIB181" s="135"/>
      <c r="LIC181" s="135"/>
      <c r="LID181" s="304"/>
      <c r="LIE181" s="305"/>
      <c r="LIF181" s="306"/>
      <c r="LIG181" s="135"/>
      <c r="LIH181" s="135"/>
      <c r="LII181" s="307"/>
      <c r="LIJ181" s="135"/>
      <c r="LIK181" s="135"/>
      <c r="LIL181" s="135"/>
      <c r="LIM181" s="304"/>
      <c r="LIN181" s="305"/>
      <c r="LIO181" s="306"/>
      <c r="LIP181" s="135"/>
      <c r="LIQ181" s="135"/>
      <c r="LIR181" s="307"/>
      <c r="LIS181" s="135"/>
      <c r="LIT181" s="135"/>
      <c r="LIU181" s="135"/>
      <c r="LIV181" s="304"/>
      <c r="LIW181" s="305"/>
      <c r="LIX181" s="306"/>
      <c r="LIY181" s="135"/>
      <c r="LIZ181" s="135"/>
      <c r="LJA181" s="307"/>
      <c r="LJB181" s="135"/>
      <c r="LJC181" s="135"/>
      <c r="LJD181" s="135"/>
      <c r="LJE181" s="304"/>
      <c r="LJF181" s="305"/>
      <c r="LJG181" s="306"/>
      <c r="LJH181" s="135"/>
      <c r="LJI181" s="135"/>
      <c r="LJJ181" s="307"/>
      <c r="LJK181" s="135"/>
      <c r="LJL181" s="135"/>
      <c r="LJM181" s="135"/>
      <c r="LJN181" s="304"/>
      <c r="LJO181" s="305"/>
      <c r="LJP181" s="306"/>
      <c r="LJQ181" s="135"/>
      <c r="LJR181" s="135"/>
      <c r="LJS181" s="307"/>
      <c r="LJT181" s="135"/>
      <c r="LJU181" s="135"/>
      <c r="LJV181" s="135"/>
      <c r="LJW181" s="304"/>
      <c r="LJX181" s="305"/>
      <c r="LJY181" s="306"/>
      <c r="LJZ181" s="135"/>
      <c r="LKA181" s="135"/>
      <c r="LKB181" s="307"/>
      <c r="LKC181" s="135"/>
      <c r="LKD181" s="135"/>
      <c r="LKE181" s="135"/>
      <c r="LKF181" s="304"/>
      <c r="LKG181" s="305"/>
      <c r="LKH181" s="306"/>
      <c r="LKI181" s="135"/>
      <c r="LKJ181" s="135"/>
      <c r="LKK181" s="307"/>
      <c r="LKL181" s="135"/>
      <c r="LKO181" s="304"/>
      <c r="LKP181" s="305"/>
      <c r="LKQ181" s="306"/>
      <c r="LKR181" s="135"/>
      <c r="LKS181" s="135"/>
      <c r="LKT181" s="307"/>
      <c r="LKU181" s="135"/>
      <c r="LKX181" s="319"/>
      <c r="LKY181" s="320"/>
      <c r="LKZ181" s="321"/>
      <c r="LLC181" s="318"/>
      <c r="LLG181" s="319"/>
      <c r="LLH181" s="320"/>
      <c r="LLI181" s="321"/>
      <c r="LLJ181" s="135"/>
      <c r="LLK181" s="135"/>
      <c r="LLL181" s="307"/>
      <c r="LLM181" s="135"/>
      <c r="LLN181" s="135"/>
      <c r="LLO181" s="135"/>
      <c r="LLP181" s="304"/>
      <c r="LLQ181" s="305"/>
      <c r="LLR181" s="306"/>
      <c r="LLS181" s="135"/>
      <c r="LLT181" s="135"/>
      <c r="LLU181" s="307"/>
      <c r="LLV181" s="135"/>
      <c r="LLW181" s="135"/>
      <c r="LLX181" s="135"/>
      <c r="LLY181" s="304"/>
      <c r="LLZ181" s="305"/>
      <c r="LMA181" s="306"/>
      <c r="LMB181" s="135"/>
      <c r="LMC181" s="135"/>
      <c r="LMD181" s="307"/>
      <c r="LME181" s="135"/>
      <c r="LMF181" s="135"/>
      <c r="LMG181" s="135"/>
      <c r="LMH181" s="304"/>
      <c r="LMI181" s="305"/>
      <c r="LMJ181" s="306"/>
      <c r="LMK181" s="135"/>
      <c r="LML181" s="135"/>
      <c r="LMM181" s="307"/>
      <c r="LMN181" s="135"/>
      <c r="LMO181" s="135"/>
      <c r="LMP181" s="135"/>
      <c r="LMQ181" s="304"/>
      <c r="LMR181" s="305"/>
      <c r="LMS181" s="306"/>
      <c r="LMT181" s="135"/>
      <c r="LMU181" s="135"/>
      <c r="LMV181" s="307"/>
      <c r="LMW181" s="135"/>
      <c r="LMX181" s="135"/>
      <c r="LMY181" s="135"/>
      <c r="LMZ181" s="304"/>
      <c r="LNA181" s="305"/>
      <c r="LNB181" s="306"/>
      <c r="LNC181" s="135"/>
      <c r="LND181" s="135"/>
      <c r="LNE181" s="307"/>
      <c r="LNF181" s="135"/>
      <c r="LNG181" s="135"/>
      <c r="LNH181" s="135"/>
      <c r="LNI181" s="304"/>
      <c r="LNJ181" s="305"/>
      <c r="LNK181" s="306"/>
      <c r="LNL181" s="135"/>
      <c r="LNM181" s="135"/>
      <c r="LNN181" s="307"/>
      <c r="LNO181" s="135"/>
      <c r="LNP181" s="135"/>
      <c r="LNQ181" s="135"/>
      <c r="LNR181" s="304"/>
      <c r="LNS181" s="305"/>
      <c r="LNT181" s="306"/>
      <c r="LNU181" s="135"/>
      <c r="LNV181" s="135"/>
      <c r="LNW181" s="307"/>
      <c r="LNX181" s="135"/>
      <c r="LNY181" s="135"/>
      <c r="LNZ181" s="135"/>
      <c r="LOA181" s="304"/>
      <c r="LOB181" s="305"/>
      <c r="LOC181" s="306"/>
      <c r="LOD181" s="135"/>
      <c r="LOE181" s="135"/>
      <c r="LOF181" s="307"/>
      <c r="LOG181" s="135"/>
      <c r="LOH181" s="135"/>
      <c r="LOI181" s="135"/>
      <c r="LOJ181" s="304"/>
      <c r="LOK181" s="305"/>
      <c r="LOL181" s="306"/>
      <c r="LOM181" s="135"/>
      <c r="LON181" s="135"/>
      <c r="LOO181" s="307"/>
      <c r="LOP181" s="135"/>
      <c r="LOQ181" s="135"/>
      <c r="LOR181" s="135"/>
      <c r="LOS181" s="304"/>
      <c r="LOT181" s="305"/>
      <c r="LOU181" s="306"/>
      <c r="LOV181" s="135"/>
      <c r="LOW181" s="135"/>
      <c r="LOX181" s="307"/>
      <c r="LOY181" s="135"/>
      <c r="LOZ181" s="135"/>
      <c r="LPA181" s="135"/>
      <c r="LPB181" s="304"/>
      <c r="LPC181" s="305"/>
      <c r="LPD181" s="306"/>
      <c r="LPE181" s="135"/>
      <c r="LPF181" s="135"/>
      <c r="LPG181" s="307"/>
      <c r="LPH181" s="135"/>
      <c r="LPI181" s="135"/>
      <c r="LPJ181" s="135"/>
      <c r="LPK181" s="304"/>
      <c r="LPL181" s="305"/>
      <c r="LPM181" s="306"/>
      <c r="LPN181" s="135"/>
      <c r="LPO181" s="135"/>
      <c r="LPP181" s="307"/>
      <c r="LPQ181" s="135"/>
      <c r="LPR181" s="135"/>
      <c r="LPS181" s="135"/>
      <c r="LPT181" s="304"/>
      <c r="LPU181" s="305"/>
      <c r="LPV181" s="306"/>
      <c r="LPW181" s="135"/>
      <c r="LPX181" s="135"/>
      <c r="LPY181" s="307"/>
      <c r="LPZ181" s="135"/>
      <c r="LQA181" s="135"/>
      <c r="LQB181" s="135"/>
      <c r="LQC181" s="304"/>
      <c r="LQD181" s="305"/>
      <c r="LQE181" s="306"/>
      <c r="LQF181" s="135"/>
      <c r="LQG181" s="135"/>
      <c r="LQH181" s="307"/>
      <c r="LQI181" s="135"/>
      <c r="LQJ181" s="135"/>
      <c r="LQK181" s="135"/>
      <c r="LQL181" s="304"/>
      <c r="LQM181" s="305"/>
      <c r="LQN181" s="306"/>
      <c r="LQO181" s="135"/>
      <c r="LQP181" s="135"/>
      <c r="LQQ181" s="307"/>
      <c r="LQR181" s="135"/>
      <c r="LQS181" s="135"/>
      <c r="LQT181" s="135"/>
      <c r="LQU181" s="304"/>
      <c r="LQV181" s="305"/>
      <c r="LQW181" s="306"/>
      <c r="LQX181" s="135"/>
      <c r="LQY181" s="135"/>
      <c r="LQZ181" s="307"/>
      <c r="LRA181" s="135"/>
      <c r="LRB181" s="135"/>
      <c r="LRC181" s="135"/>
      <c r="LRD181" s="304"/>
      <c r="LRE181" s="305"/>
      <c r="LRF181" s="306"/>
      <c r="LRG181" s="135"/>
      <c r="LRH181" s="135"/>
      <c r="LRI181" s="307"/>
      <c r="LRJ181" s="135"/>
      <c r="LRK181" s="135"/>
      <c r="LRL181" s="135"/>
      <c r="LRM181" s="304"/>
      <c r="LRN181" s="305"/>
      <c r="LRO181" s="306"/>
      <c r="LRP181" s="135"/>
      <c r="LRQ181" s="135"/>
      <c r="LRR181" s="307"/>
      <c r="LRS181" s="135"/>
      <c r="LRT181" s="135"/>
      <c r="LRU181" s="135"/>
      <c r="LRV181" s="304"/>
      <c r="LRW181" s="305"/>
      <c r="LRX181" s="306"/>
      <c r="LRY181" s="135"/>
      <c r="LRZ181" s="135"/>
      <c r="LSA181" s="307"/>
      <c r="LSB181" s="135"/>
      <c r="LSC181" s="135"/>
      <c r="LSD181" s="135"/>
      <c r="LSE181" s="304"/>
      <c r="LSF181" s="305"/>
      <c r="LSG181" s="306"/>
      <c r="LSH181" s="135"/>
      <c r="LSI181" s="135"/>
      <c r="LSJ181" s="307"/>
      <c r="LSK181" s="135"/>
      <c r="LSL181" s="135"/>
      <c r="LSM181" s="135"/>
      <c r="LSN181" s="304"/>
      <c r="LSO181" s="305"/>
      <c r="LSP181" s="306"/>
      <c r="LSQ181" s="135"/>
      <c r="LSR181" s="135"/>
      <c r="LSS181" s="307"/>
      <c r="LST181" s="135"/>
      <c r="LSU181" s="135"/>
      <c r="LSV181" s="135"/>
      <c r="LSW181" s="304"/>
      <c r="LSX181" s="305"/>
      <c r="LSY181" s="306"/>
      <c r="LSZ181" s="135"/>
      <c r="LTA181" s="135"/>
      <c r="LTB181" s="307"/>
      <c r="LTC181" s="135"/>
      <c r="LTD181" s="135"/>
      <c r="LTE181" s="135"/>
      <c r="LTF181" s="304"/>
      <c r="LTG181" s="305"/>
      <c r="LTH181" s="306"/>
      <c r="LTI181" s="135"/>
      <c r="LTJ181" s="135"/>
      <c r="LTK181" s="307"/>
      <c r="LTL181" s="135"/>
      <c r="LTM181" s="135"/>
      <c r="LTN181" s="135"/>
      <c r="LTO181" s="304"/>
      <c r="LTP181" s="305"/>
      <c r="LTQ181" s="306"/>
      <c r="LTR181" s="135"/>
      <c r="LTS181" s="135"/>
      <c r="LTT181" s="307"/>
      <c r="LTU181" s="135"/>
      <c r="LTV181" s="135"/>
      <c r="LTW181" s="135"/>
      <c r="LTX181" s="304"/>
      <c r="LTY181" s="305"/>
      <c r="LTZ181" s="306"/>
      <c r="LUA181" s="135"/>
      <c r="LUB181" s="135"/>
      <c r="LUC181" s="307"/>
      <c r="LUD181" s="135"/>
      <c r="LUE181" s="135"/>
      <c r="LUF181" s="135"/>
      <c r="LUG181" s="304"/>
      <c r="LUH181" s="305"/>
      <c r="LUI181" s="321"/>
      <c r="LUK181" s="135"/>
      <c r="LUL181" s="307"/>
      <c r="LUM181" s="135"/>
      <c r="LUN181" s="135"/>
      <c r="LUO181" s="135"/>
      <c r="LUP181" s="304"/>
      <c r="LUQ181" s="305"/>
      <c r="LUR181" s="321"/>
      <c r="LUU181" s="318"/>
      <c r="LUY181" s="319"/>
      <c r="LUZ181" s="320"/>
      <c r="LVA181" s="321"/>
      <c r="LVD181" s="318"/>
      <c r="LVF181" s="135"/>
      <c r="LVG181" s="135"/>
      <c r="LVH181" s="304"/>
      <c r="LVI181" s="305"/>
      <c r="LVJ181" s="306"/>
      <c r="LVK181" s="135"/>
      <c r="LVL181" s="135"/>
      <c r="LVM181" s="307"/>
      <c r="LVN181" s="135"/>
      <c r="LVO181" s="135"/>
      <c r="LVP181" s="135"/>
      <c r="LVQ181" s="304"/>
      <c r="LVR181" s="305"/>
      <c r="LVS181" s="306"/>
      <c r="LVT181" s="135"/>
      <c r="LVU181" s="135"/>
      <c r="LVV181" s="307"/>
      <c r="LVW181" s="135"/>
      <c r="LVX181" s="135"/>
      <c r="LVY181" s="135"/>
      <c r="LVZ181" s="304"/>
      <c r="LWA181" s="305"/>
      <c r="LWB181" s="306"/>
      <c r="LWC181" s="135"/>
      <c r="LWD181" s="135"/>
      <c r="LWE181" s="307"/>
      <c r="LWF181" s="135"/>
      <c r="LWG181" s="135"/>
      <c r="LWH181" s="135"/>
      <c r="LWI181" s="304"/>
      <c r="LWJ181" s="305"/>
      <c r="LWK181" s="306"/>
      <c r="LWL181" s="135"/>
      <c r="LWM181" s="135"/>
      <c r="LWN181" s="307"/>
      <c r="LWO181" s="135"/>
      <c r="LWP181" s="135"/>
      <c r="LWQ181" s="135"/>
      <c r="LWR181" s="304"/>
      <c r="LWS181" s="305"/>
      <c r="LWT181" s="306"/>
      <c r="LWU181" s="135"/>
      <c r="LWV181" s="135"/>
      <c r="LWW181" s="307"/>
      <c r="LWX181" s="135"/>
      <c r="LWY181" s="135"/>
      <c r="LWZ181" s="135"/>
      <c r="LXA181" s="304"/>
      <c r="LXB181" s="305"/>
      <c r="LXC181" s="306"/>
      <c r="LXD181" s="135"/>
      <c r="LXE181" s="135"/>
      <c r="LXF181" s="307"/>
      <c r="LXG181" s="135"/>
      <c r="LXH181" s="135"/>
      <c r="LXI181" s="135"/>
      <c r="LXJ181" s="304"/>
      <c r="LXK181" s="305"/>
      <c r="LXL181" s="306"/>
      <c r="LXM181" s="135"/>
      <c r="LXN181" s="135"/>
      <c r="LXO181" s="307"/>
      <c r="LXP181" s="135"/>
      <c r="LXQ181" s="135"/>
      <c r="LXR181" s="135"/>
      <c r="LXS181" s="304"/>
      <c r="LXT181" s="305"/>
      <c r="LXU181" s="306"/>
      <c r="LXV181" s="135"/>
      <c r="LXW181" s="135"/>
      <c r="LXX181" s="307"/>
      <c r="LXY181" s="135"/>
      <c r="LXZ181" s="135"/>
      <c r="LYA181" s="135"/>
      <c r="LYB181" s="304"/>
      <c r="LYC181" s="305"/>
      <c r="LYD181" s="306"/>
      <c r="LYE181" s="135"/>
      <c r="LYF181" s="135"/>
      <c r="LYG181" s="307"/>
      <c r="LYH181" s="135"/>
      <c r="LYI181" s="135"/>
      <c r="LYJ181" s="135"/>
      <c r="LYK181" s="304"/>
      <c r="LYL181" s="305"/>
      <c r="LYM181" s="306"/>
      <c r="LYN181" s="135"/>
      <c r="LYO181" s="135"/>
      <c r="LYP181" s="307"/>
      <c r="LYQ181" s="135"/>
      <c r="LYR181" s="135"/>
      <c r="LYS181" s="135"/>
      <c r="LYT181" s="304"/>
      <c r="LYU181" s="305"/>
      <c r="LYV181" s="306"/>
      <c r="LYW181" s="135"/>
      <c r="LYX181" s="135"/>
      <c r="LYY181" s="307"/>
      <c r="LYZ181" s="135"/>
      <c r="LZA181" s="135"/>
      <c r="LZB181" s="135"/>
      <c r="LZC181" s="304"/>
      <c r="LZD181" s="305"/>
      <c r="LZE181" s="306"/>
      <c r="LZF181" s="135"/>
      <c r="LZG181" s="135"/>
      <c r="LZH181" s="307"/>
      <c r="LZI181" s="135"/>
      <c r="LZJ181" s="135"/>
      <c r="LZK181" s="135"/>
      <c r="LZL181" s="304"/>
      <c r="LZM181" s="305"/>
      <c r="LZN181" s="306"/>
      <c r="LZO181" s="135"/>
      <c r="LZP181" s="135"/>
      <c r="LZQ181" s="307"/>
      <c r="LZR181" s="135"/>
      <c r="LZS181" s="135"/>
      <c r="LZT181" s="135"/>
      <c r="LZU181" s="304"/>
      <c r="LZV181" s="305"/>
      <c r="LZW181" s="306"/>
      <c r="LZX181" s="135"/>
      <c r="LZY181" s="135"/>
      <c r="LZZ181" s="307"/>
      <c r="MAA181" s="135"/>
      <c r="MAB181" s="135"/>
      <c r="MAC181" s="135"/>
      <c r="MAD181" s="304"/>
      <c r="MAE181" s="305"/>
      <c r="MAF181" s="306"/>
      <c r="MAG181" s="135"/>
      <c r="MAH181" s="135"/>
      <c r="MAI181" s="307"/>
      <c r="MAJ181" s="135"/>
      <c r="MAK181" s="135"/>
      <c r="MAL181" s="135"/>
      <c r="MAM181" s="304"/>
      <c r="MAN181" s="305"/>
      <c r="MAO181" s="306"/>
      <c r="MAP181" s="135"/>
      <c r="MAQ181" s="135"/>
      <c r="MAR181" s="307"/>
      <c r="MAS181" s="135"/>
      <c r="MAT181" s="135"/>
      <c r="MAU181" s="135"/>
      <c r="MAV181" s="304"/>
      <c r="MAW181" s="305"/>
      <c r="MAX181" s="306"/>
      <c r="MAY181" s="135"/>
      <c r="MAZ181" s="135"/>
      <c r="MBA181" s="307"/>
      <c r="MBB181" s="135"/>
      <c r="MBC181" s="135"/>
      <c r="MBD181" s="135"/>
      <c r="MBE181" s="304"/>
      <c r="MBF181" s="305"/>
      <c r="MBG181" s="306"/>
      <c r="MBH181" s="135"/>
      <c r="MBI181" s="135"/>
      <c r="MBJ181" s="307"/>
      <c r="MBK181" s="135"/>
      <c r="MBL181" s="135"/>
      <c r="MBM181" s="135"/>
      <c r="MBN181" s="304"/>
      <c r="MBO181" s="305"/>
      <c r="MBP181" s="306"/>
      <c r="MBQ181" s="135"/>
      <c r="MBR181" s="135"/>
      <c r="MBS181" s="307"/>
      <c r="MBT181" s="135"/>
      <c r="MBU181" s="135"/>
      <c r="MBV181" s="135"/>
      <c r="MBW181" s="304"/>
      <c r="MBX181" s="305"/>
      <c r="MBY181" s="306"/>
      <c r="MBZ181" s="135"/>
      <c r="MCA181" s="135"/>
      <c r="MCB181" s="307"/>
      <c r="MCC181" s="135"/>
      <c r="MCD181" s="135"/>
      <c r="MCE181" s="135"/>
      <c r="MCF181" s="304"/>
      <c r="MCG181" s="305"/>
      <c r="MCH181" s="306"/>
      <c r="MCI181" s="135"/>
      <c r="MCJ181" s="135"/>
      <c r="MCK181" s="307"/>
      <c r="MCL181" s="135"/>
      <c r="MCM181" s="135"/>
      <c r="MCN181" s="135"/>
      <c r="MCO181" s="304"/>
      <c r="MCP181" s="305"/>
      <c r="MCQ181" s="306"/>
      <c r="MCR181" s="135"/>
      <c r="MCS181" s="135"/>
      <c r="MCT181" s="307"/>
      <c r="MCU181" s="135"/>
      <c r="MCV181" s="135"/>
      <c r="MCW181" s="135"/>
      <c r="MCX181" s="304"/>
      <c r="MCY181" s="305"/>
      <c r="MCZ181" s="306"/>
      <c r="MDA181" s="135"/>
      <c r="MDB181" s="135"/>
      <c r="MDC181" s="307"/>
      <c r="MDD181" s="135"/>
      <c r="MDE181" s="135"/>
      <c r="MDF181" s="135"/>
      <c r="MDG181" s="304"/>
      <c r="MDH181" s="305"/>
      <c r="MDI181" s="306"/>
      <c r="MDJ181" s="135"/>
      <c r="MDK181" s="135"/>
      <c r="MDL181" s="307"/>
      <c r="MDM181" s="135"/>
      <c r="MDN181" s="135"/>
      <c r="MDO181" s="135"/>
      <c r="MDP181" s="304"/>
      <c r="MDQ181" s="305"/>
      <c r="MDR181" s="306"/>
      <c r="MDS181" s="135"/>
      <c r="MDT181" s="135"/>
      <c r="MDU181" s="307"/>
      <c r="MDV181" s="135"/>
      <c r="MDW181" s="135"/>
      <c r="MDX181" s="135"/>
      <c r="MDY181" s="304"/>
      <c r="MDZ181" s="305"/>
      <c r="MEA181" s="306"/>
      <c r="MEB181" s="135"/>
      <c r="MEC181" s="135"/>
      <c r="MED181" s="307"/>
      <c r="MEG181" s="135"/>
      <c r="MEH181" s="304"/>
      <c r="MEI181" s="305"/>
      <c r="MEJ181" s="306"/>
      <c r="MEK181" s="135"/>
      <c r="MEL181" s="135"/>
      <c r="MEM181" s="307"/>
      <c r="MEQ181" s="319"/>
      <c r="MER181" s="320"/>
      <c r="MES181" s="321"/>
      <c r="MEV181" s="318"/>
      <c r="MEZ181" s="319"/>
      <c r="MFA181" s="320"/>
      <c r="MFB181" s="306"/>
      <c r="MFC181" s="135"/>
      <c r="MFD181" s="135"/>
      <c r="MFE181" s="307"/>
      <c r="MFF181" s="135"/>
      <c r="MFG181" s="135"/>
      <c r="MFH181" s="135"/>
      <c r="MFI181" s="304"/>
      <c r="MFJ181" s="305"/>
      <c r="MFK181" s="306"/>
      <c r="MFL181" s="135"/>
      <c r="MFM181" s="135"/>
      <c r="MFN181" s="307"/>
      <c r="MFO181" s="135"/>
      <c r="MFP181" s="135"/>
      <c r="MFQ181" s="135"/>
      <c r="MFR181" s="304"/>
      <c r="MFS181" s="305"/>
      <c r="MFT181" s="306"/>
      <c r="MFU181" s="135"/>
      <c r="MFV181" s="135"/>
      <c r="MFW181" s="307"/>
      <c r="MFX181" s="135"/>
      <c r="MFY181" s="135"/>
      <c r="MFZ181" s="135"/>
      <c r="MGA181" s="304"/>
      <c r="MGB181" s="305"/>
      <c r="MGC181" s="306"/>
      <c r="MGD181" s="135"/>
      <c r="MGE181" s="135"/>
      <c r="MGF181" s="307"/>
      <c r="MGG181" s="135"/>
      <c r="MGH181" s="135"/>
      <c r="MGI181" s="135"/>
      <c r="MGJ181" s="304"/>
      <c r="MGK181" s="305"/>
      <c r="MGL181" s="306"/>
      <c r="MGM181" s="135"/>
      <c r="MGN181" s="135"/>
      <c r="MGO181" s="307"/>
      <c r="MGP181" s="135"/>
      <c r="MGQ181" s="135"/>
      <c r="MGR181" s="135"/>
      <c r="MGS181" s="304"/>
      <c r="MGT181" s="305"/>
      <c r="MGU181" s="306"/>
      <c r="MGV181" s="135"/>
      <c r="MGW181" s="135"/>
      <c r="MGX181" s="307"/>
      <c r="MGY181" s="135"/>
      <c r="MGZ181" s="135"/>
      <c r="MHA181" s="135"/>
      <c r="MHB181" s="304"/>
      <c r="MHC181" s="305"/>
      <c r="MHD181" s="306"/>
      <c r="MHE181" s="135"/>
      <c r="MHF181" s="135"/>
      <c r="MHG181" s="307"/>
      <c r="MHH181" s="135"/>
      <c r="MHI181" s="135"/>
      <c r="MHJ181" s="135"/>
      <c r="MHK181" s="304"/>
      <c r="MHL181" s="305"/>
      <c r="MHM181" s="306"/>
      <c r="MHN181" s="135"/>
      <c r="MHO181" s="135"/>
      <c r="MHP181" s="307"/>
      <c r="MHQ181" s="135"/>
      <c r="MHR181" s="135"/>
      <c r="MHS181" s="135"/>
      <c r="MHT181" s="304"/>
      <c r="MHU181" s="305"/>
      <c r="MHV181" s="306"/>
      <c r="MHW181" s="135"/>
      <c r="MHX181" s="135"/>
      <c r="MHY181" s="307"/>
      <c r="MHZ181" s="135"/>
      <c r="MIA181" s="135"/>
      <c r="MIB181" s="135"/>
      <c r="MIC181" s="304"/>
      <c r="MID181" s="305"/>
      <c r="MIE181" s="306"/>
      <c r="MIF181" s="135"/>
      <c r="MIG181" s="135"/>
      <c r="MIH181" s="307"/>
      <c r="MII181" s="135"/>
      <c r="MIJ181" s="135"/>
      <c r="MIK181" s="135"/>
      <c r="MIL181" s="304"/>
      <c r="MIM181" s="305"/>
      <c r="MIN181" s="306"/>
      <c r="MIO181" s="135"/>
      <c r="MIP181" s="135"/>
      <c r="MIQ181" s="307"/>
      <c r="MIR181" s="135"/>
      <c r="MIS181" s="135"/>
      <c r="MIT181" s="135"/>
      <c r="MIU181" s="304"/>
      <c r="MIV181" s="305"/>
      <c r="MIW181" s="306"/>
      <c r="MIX181" s="135"/>
      <c r="MIY181" s="135"/>
      <c r="MIZ181" s="307"/>
      <c r="MJA181" s="135"/>
      <c r="MJB181" s="135"/>
      <c r="MJC181" s="135"/>
      <c r="MJD181" s="304"/>
      <c r="MJE181" s="305"/>
      <c r="MJF181" s="306"/>
      <c r="MJG181" s="135"/>
      <c r="MJH181" s="135"/>
      <c r="MJI181" s="307"/>
      <c r="MJJ181" s="135"/>
      <c r="MJK181" s="135"/>
      <c r="MJL181" s="135"/>
      <c r="MJM181" s="304"/>
      <c r="MJN181" s="305"/>
      <c r="MJO181" s="306"/>
      <c r="MJP181" s="135"/>
      <c r="MJQ181" s="135"/>
      <c r="MJR181" s="307"/>
      <c r="MJS181" s="135"/>
      <c r="MJT181" s="135"/>
      <c r="MJU181" s="135"/>
      <c r="MJV181" s="304"/>
      <c r="MJW181" s="305"/>
      <c r="MJX181" s="306"/>
      <c r="MJY181" s="135"/>
      <c r="MJZ181" s="135"/>
      <c r="MKA181" s="307"/>
      <c r="MKB181" s="135"/>
      <c r="MKC181" s="135"/>
      <c r="MKD181" s="135"/>
      <c r="MKE181" s="304"/>
      <c r="MKF181" s="305"/>
      <c r="MKG181" s="306"/>
      <c r="MKH181" s="135"/>
      <c r="MKI181" s="135"/>
      <c r="MKJ181" s="307"/>
      <c r="MKK181" s="135"/>
      <c r="MKL181" s="135"/>
      <c r="MKM181" s="135"/>
      <c r="MKN181" s="304"/>
      <c r="MKO181" s="305"/>
      <c r="MKP181" s="306"/>
      <c r="MKQ181" s="135"/>
      <c r="MKR181" s="135"/>
      <c r="MKS181" s="307"/>
      <c r="MKT181" s="135"/>
      <c r="MKU181" s="135"/>
      <c r="MKV181" s="135"/>
      <c r="MKW181" s="304"/>
      <c r="MKX181" s="305"/>
      <c r="MKY181" s="306"/>
      <c r="MKZ181" s="135"/>
      <c r="MLA181" s="135"/>
      <c r="MLB181" s="307"/>
      <c r="MLC181" s="135"/>
      <c r="MLD181" s="135"/>
      <c r="MLE181" s="135"/>
      <c r="MLF181" s="304"/>
      <c r="MLG181" s="305"/>
      <c r="MLH181" s="306"/>
      <c r="MLI181" s="135"/>
      <c r="MLJ181" s="135"/>
      <c r="MLK181" s="307"/>
      <c r="MLL181" s="135"/>
      <c r="MLM181" s="135"/>
      <c r="MLN181" s="135"/>
      <c r="MLO181" s="304"/>
      <c r="MLP181" s="305"/>
      <c r="MLQ181" s="306"/>
      <c r="MLR181" s="135"/>
      <c r="MLS181" s="135"/>
      <c r="MLT181" s="307"/>
      <c r="MLU181" s="135"/>
      <c r="MLV181" s="135"/>
      <c r="MLW181" s="135"/>
      <c r="MLX181" s="304"/>
      <c r="MLY181" s="305"/>
      <c r="MLZ181" s="306"/>
      <c r="MMA181" s="135"/>
      <c r="MMB181" s="135"/>
      <c r="MMC181" s="307"/>
      <c r="MMD181" s="135"/>
      <c r="MME181" s="135"/>
      <c r="MMF181" s="135"/>
      <c r="MMG181" s="304"/>
      <c r="MMH181" s="305"/>
      <c r="MMI181" s="306"/>
      <c r="MMJ181" s="135"/>
      <c r="MMK181" s="135"/>
      <c r="MML181" s="307"/>
      <c r="MMM181" s="135"/>
      <c r="MMN181" s="135"/>
      <c r="MMO181" s="135"/>
      <c r="MMP181" s="304"/>
      <c r="MMQ181" s="305"/>
      <c r="MMR181" s="306"/>
      <c r="MMS181" s="135"/>
      <c r="MMT181" s="135"/>
      <c r="MMU181" s="307"/>
      <c r="MMV181" s="135"/>
      <c r="MMW181" s="135"/>
      <c r="MMX181" s="135"/>
      <c r="MMY181" s="304"/>
      <c r="MMZ181" s="305"/>
      <c r="MNA181" s="306"/>
      <c r="MNB181" s="135"/>
      <c r="MNC181" s="135"/>
      <c r="MND181" s="307"/>
      <c r="MNE181" s="135"/>
      <c r="MNF181" s="135"/>
      <c r="MNG181" s="135"/>
      <c r="MNH181" s="304"/>
      <c r="MNI181" s="305"/>
      <c r="MNJ181" s="306"/>
      <c r="MNK181" s="135"/>
      <c r="MNL181" s="135"/>
      <c r="MNM181" s="307"/>
      <c r="MNN181" s="135"/>
      <c r="MNO181" s="135"/>
      <c r="MNP181" s="135"/>
      <c r="MNQ181" s="304"/>
      <c r="MNR181" s="305"/>
      <c r="MNS181" s="306"/>
      <c r="MNT181" s="135"/>
      <c r="MNU181" s="135"/>
      <c r="MNV181" s="307"/>
      <c r="MNW181" s="135"/>
      <c r="MNX181" s="135"/>
      <c r="MNY181" s="135"/>
      <c r="MNZ181" s="304"/>
      <c r="MOA181" s="320"/>
      <c r="MOB181" s="321"/>
      <c r="MOC181" s="135"/>
      <c r="MOD181" s="135"/>
      <c r="MOE181" s="307"/>
      <c r="MOF181" s="135"/>
      <c r="MOG181" s="135"/>
      <c r="MOH181" s="135"/>
      <c r="MOI181" s="304"/>
      <c r="MOJ181" s="320"/>
      <c r="MOK181" s="321"/>
      <c r="MON181" s="318"/>
      <c r="MOR181" s="319"/>
      <c r="MOS181" s="320"/>
      <c r="MOT181" s="321"/>
      <c r="MOW181" s="318"/>
      <c r="MOX181" s="135"/>
      <c r="MOY181" s="135"/>
      <c r="MOZ181" s="135"/>
      <c r="MPA181" s="304"/>
      <c r="MPB181" s="305"/>
      <c r="MPC181" s="306"/>
      <c r="MPD181" s="135"/>
      <c r="MPE181" s="135"/>
      <c r="MPF181" s="307"/>
      <c r="MPG181" s="135"/>
      <c r="MPH181" s="135"/>
      <c r="MPI181" s="135"/>
      <c r="MPJ181" s="304"/>
      <c r="MPK181" s="305"/>
      <c r="MPL181" s="306"/>
      <c r="MPM181" s="135"/>
      <c r="MPN181" s="135"/>
      <c r="MPO181" s="307"/>
      <c r="MPP181" s="135"/>
      <c r="MPQ181" s="135"/>
      <c r="MPR181" s="135"/>
      <c r="MPS181" s="304"/>
      <c r="MPT181" s="305"/>
      <c r="MPU181" s="306"/>
      <c r="MPV181" s="135"/>
      <c r="MPW181" s="135"/>
      <c r="MPX181" s="307"/>
      <c r="MPY181" s="135"/>
      <c r="MPZ181" s="135"/>
      <c r="MQA181" s="135"/>
      <c r="MQB181" s="304"/>
      <c r="MQC181" s="305"/>
      <c r="MQD181" s="306"/>
      <c r="MQE181" s="135"/>
      <c r="MQF181" s="135"/>
      <c r="MQG181" s="307"/>
      <c r="MQH181" s="135"/>
      <c r="MQI181" s="135"/>
      <c r="MQJ181" s="135"/>
      <c r="MQK181" s="304"/>
      <c r="MQL181" s="305"/>
      <c r="MQM181" s="306"/>
      <c r="MQN181" s="135"/>
      <c r="MQO181" s="135"/>
      <c r="MQP181" s="307"/>
      <c r="MQQ181" s="135"/>
      <c r="MQR181" s="135"/>
      <c r="MQS181" s="135"/>
      <c r="MQT181" s="304"/>
      <c r="MQU181" s="305"/>
      <c r="MQV181" s="306"/>
      <c r="MQW181" s="135"/>
      <c r="MQX181" s="135"/>
      <c r="MQY181" s="307"/>
      <c r="MQZ181" s="135"/>
      <c r="MRA181" s="135"/>
      <c r="MRB181" s="135"/>
      <c r="MRC181" s="304"/>
      <c r="MRD181" s="305"/>
      <c r="MRE181" s="306"/>
      <c r="MRF181" s="135"/>
      <c r="MRG181" s="135"/>
      <c r="MRH181" s="307"/>
      <c r="MRI181" s="135"/>
      <c r="MRJ181" s="135"/>
      <c r="MRK181" s="135"/>
      <c r="MRL181" s="304"/>
      <c r="MRM181" s="305"/>
      <c r="MRN181" s="306"/>
      <c r="MRO181" s="135"/>
      <c r="MRP181" s="135"/>
      <c r="MRQ181" s="307"/>
      <c r="MRR181" s="135"/>
      <c r="MRS181" s="135"/>
      <c r="MRT181" s="135"/>
      <c r="MRU181" s="304"/>
      <c r="MRV181" s="305"/>
      <c r="MRW181" s="306"/>
      <c r="MRX181" s="135"/>
      <c r="MRY181" s="135"/>
      <c r="MRZ181" s="307"/>
      <c r="MSA181" s="135"/>
      <c r="MSB181" s="135"/>
      <c r="MSC181" s="135"/>
      <c r="MSD181" s="304"/>
      <c r="MSE181" s="305"/>
      <c r="MSF181" s="306"/>
      <c r="MSG181" s="135"/>
      <c r="MSH181" s="135"/>
      <c r="MSI181" s="307"/>
      <c r="MSJ181" s="135"/>
      <c r="MSK181" s="135"/>
      <c r="MSL181" s="135"/>
      <c r="MSM181" s="304"/>
      <c r="MSN181" s="305"/>
      <c r="MSO181" s="306"/>
      <c r="MSP181" s="135"/>
      <c r="MSQ181" s="135"/>
      <c r="MSR181" s="307"/>
      <c r="MSS181" s="135"/>
      <c r="MST181" s="135"/>
      <c r="MSU181" s="135"/>
      <c r="MSV181" s="304"/>
      <c r="MSW181" s="305"/>
      <c r="MSX181" s="306"/>
      <c r="MSY181" s="135"/>
      <c r="MSZ181" s="135"/>
      <c r="MTA181" s="307"/>
      <c r="MTB181" s="135"/>
      <c r="MTC181" s="135"/>
      <c r="MTD181" s="135"/>
      <c r="MTE181" s="304"/>
      <c r="MTF181" s="305"/>
      <c r="MTG181" s="306"/>
      <c r="MTH181" s="135"/>
      <c r="MTI181" s="135"/>
      <c r="MTJ181" s="307"/>
      <c r="MTK181" s="135"/>
      <c r="MTL181" s="135"/>
      <c r="MTM181" s="135"/>
      <c r="MTN181" s="304"/>
      <c r="MTO181" s="305"/>
      <c r="MTP181" s="306"/>
      <c r="MTQ181" s="135"/>
      <c r="MTR181" s="135"/>
      <c r="MTS181" s="307"/>
      <c r="MTT181" s="135"/>
      <c r="MTU181" s="135"/>
      <c r="MTV181" s="135"/>
      <c r="MTW181" s="304"/>
      <c r="MTX181" s="305"/>
      <c r="MTY181" s="306"/>
      <c r="MTZ181" s="135"/>
      <c r="MUA181" s="135"/>
      <c r="MUB181" s="307"/>
      <c r="MUC181" s="135"/>
      <c r="MUD181" s="135"/>
      <c r="MUE181" s="135"/>
      <c r="MUF181" s="304"/>
      <c r="MUG181" s="305"/>
      <c r="MUH181" s="306"/>
      <c r="MUI181" s="135"/>
      <c r="MUJ181" s="135"/>
      <c r="MUK181" s="307"/>
      <c r="MUL181" s="135"/>
      <c r="MUM181" s="135"/>
      <c r="MUN181" s="135"/>
      <c r="MUO181" s="304"/>
      <c r="MUP181" s="305"/>
      <c r="MUQ181" s="306"/>
      <c r="MUR181" s="135"/>
      <c r="MUS181" s="135"/>
      <c r="MUT181" s="307"/>
      <c r="MUU181" s="135"/>
      <c r="MUV181" s="135"/>
      <c r="MUW181" s="135"/>
      <c r="MUX181" s="304"/>
      <c r="MUY181" s="305"/>
      <c r="MUZ181" s="306"/>
      <c r="MVA181" s="135"/>
      <c r="MVB181" s="135"/>
      <c r="MVC181" s="307"/>
      <c r="MVD181" s="135"/>
      <c r="MVE181" s="135"/>
      <c r="MVF181" s="135"/>
      <c r="MVG181" s="304"/>
      <c r="MVH181" s="305"/>
      <c r="MVI181" s="306"/>
      <c r="MVJ181" s="135"/>
      <c r="MVK181" s="135"/>
      <c r="MVL181" s="307"/>
      <c r="MVM181" s="135"/>
      <c r="MVN181" s="135"/>
      <c r="MVO181" s="135"/>
      <c r="MVP181" s="304"/>
      <c r="MVQ181" s="305"/>
      <c r="MVR181" s="306"/>
      <c r="MVS181" s="135"/>
      <c r="MVT181" s="135"/>
      <c r="MVU181" s="307"/>
      <c r="MVV181" s="135"/>
      <c r="MVW181" s="135"/>
      <c r="MVX181" s="135"/>
      <c r="MVY181" s="304"/>
      <c r="MVZ181" s="305"/>
      <c r="MWA181" s="306"/>
      <c r="MWB181" s="135"/>
      <c r="MWC181" s="135"/>
      <c r="MWD181" s="307"/>
      <c r="MWE181" s="135"/>
      <c r="MWF181" s="135"/>
      <c r="MWG181" s="135"/>
      <c r="MWH181" s="304"/>
      <c r="MWI181" s="305"/>
      <c r="MWJ181" s="306"/>
      <c r="MWK181" s="135"/>
      <c r="MWL181" s="135"/>
      <c r="MWM181" s="307"/>
      <c r="MWN181" s="135"/>
      <c r="MWO181" s="135"/>
      <c r="MWP181" s="135"/>
      <c r="MWQ181" s="304"/>
      <c r="MWR181" s="305"/>
      <c r="MWS181" s="306"/>
      <c r="MWT181" s="135"/>
      <c r="MWU181" s="135"/>
      <c r="MWV181" s="307"/>
      <c r="MWW181" s="135"/>
      <c r="MWX181" s="135"/>
      <c r="MWY181" s="135"/>
      <c r="MWZ181" s="304"/>
      <c r="MXA181" s="305"/>
      <c r="MXB181" s="306"/>
      <c r="MXC181" s="135"/>
      <c r="MXD181" s="135"/>
      <c r="MXE181" s="307"/>
      <c r="MXF181" s="135"/>
      <c r="MXG181" s="135"/>
      <c r="MXH181" s="135"/>
      <c r="MXI181" s="304"/>
      <c r="MXJ181" s="305"/>
      <c r="MXK181" s="306"/>
      <c r="MXL181" s="135"/>
      <c r="MXM181" s="135"/>
      <c r="MXN181" s="307"/>
      <c r="MXO181" s="135"/>
      <c r="MXP181" s="135"/>
      <c r="MXQ181" s="135"/>
      <c r="MXR181" s="304"/>
      <c r="MXS181" s="305"/>
      <c r="MXT181" s="306"/>
      <c r="MXU181" s="135"/>
      <c r="MXV181" s="135"/>
      <c r="MXW181" s="318"/>
      <c r="MXY181" s="135"/>
      <c r="MXZ181" s="135"/>
      <c r="MYA181" s="304"/>
      <c r="MYB181" s="305"/>
      <c r="MYC181" s="306"/>
      <c r="MYD181" s="135"/>
      <c r="MYE181" s="135"/>
      <c r="MYF181" s="318"/>
      <c r="MYJ181" s="319"/>
      <c r="MYK181" s="320"/>
      <c r="MYL181" s="321"/>
      <c r="MYO181" s="318"/>
      <c r="MYS181" s="319"/>
      <c r="MYT181" s="305"/>
      <c r="MYU181" s="306"/>
      <c r="MYV181" s="135"/>
      <c r="MYW181" s="135"/>
      <c r="MYX181" s="307"/>
      <c r="MYY181" s="135"/>
      <c r="MYZ181" s="135"/>
      <c r="MZA181" s="135"/>
      <c r="MZB181" s="304"/>
      <c r="MZC181" s="305"/>
      <c r="MZD181" s="306"/>
      <c r="MZE181" s="135"/>
      <c r="MZF181" s="135"/>
      <c r="MZG181" s="307"/>
      <c r="MZH181" s="135"/>
      <c r="MZI181" s="135"/>
      <c r="MZJ181" s="135"/>
      <c r="MZK181" s="304"/>
      <c r="MZL181" s="305"/>
      <c r="MZM181" s="306"/>
      <c r="MZN181" s="135"/>
      <c r="MZO181" s="135"/>
      <c r="MZP181" s="307"/>
      <c r="MZQ181" s="135"/>
      <c r="MZR181" s="135"/>
      <c r="MZS181" s="135"/>
      <c r="MZT181" s="304"/>
      <c r="MZU181" s="305"/>
      <c r="MZV181" s="306"/>
      <c r="MZW181" s="135"/>
      <c r="MZX181" s="135"/>
      <c r="MZY181" s="307"/>
      <c r="MZZ181" s="135"/>
      <c r="NAA181" s="135"/>
      <c r="NAB181" s="135"/>
      <c r="NAC181" s="304"/>
      <c r="NAD181" s="305"/>
      <c r="NAE181" s="306"/>
      <c r="NAF181" s="135"/>
      <c r="NAG181" s="135"/>
      <c r="NAH181" s="307"/>
      <c r="NAI181" s="135"/>
      <c r="NAJ181" s="135"/>
      <c r="NAK181" s="135"/>
      <c r="NAL181" s="304"/>
      <c r="NAM181" s="305"/>
      <c r="NAN181" s="306"/>
      <c r="NAO181" s="135"/>
      <c r="NAP181" s="135"/>
      <c r="NAQ181" s="307"/>
      <c r="NAR181" s="135"/>
      <c r="NAS181" s="135"/>
      <c r="NAT181" s="135"/>
      <c r="NAU181" s="304"/>
      <c r="NAV181" s="305"/>
      <c r="NAW181" s="306"/>
      <c r="NAX181" s="135"/>
      <c r="NAY181" s="135"/>
      <c r="NAZ181" s="307"/>
      <c r="NBA181" s="135"/>
      <c r="NBB181" s="135"/>
      <c r="NBC181" s="135"/>
      <c r="NBD181" s="304"/>
      <c r="NBE181" s="305"/>
      <c r="NBF181" s="306"/>
      <c r="NBG181" s="135"/>
      <c r="NBH181" s="135"/>
      <c r="NBI181" s="307"/>
      <c r="NBJ181" s="135"/>
      <c r="NBK181" s="135"/>
      <c r="NBL181" s="135"/>
      <c r="NBM181" s="304"/>
      <c r="NBN181" s="305"/>
      <c r="NBO181" s="306"/>
      <c r="NBP181" s="135"/>
      <c r="NBQ181" s="135"/>
      <c r="NBR181" s="307"/>
      <c r="NBS181" s="135"/>
      <c r="NBT181" s="135"/>
      <c r="NBU181" s="135"/>
      <c r="NBV181" s="304"/>
      <c r="NBW181" s="305"/>
      <c r="NBX181" s="306"/>
      <c r="NBY181" s="135"/>
      <c r="NBZ181" s="135"/>
      <c r="NCA181" s="307"/>
      <c r="NCB181" s="135"/>
      <c r="NCC181" s="135"/>
      <c r="NCD181" s="135"/>
      <c r="NCE181" s="304"/>
      <c r="NCF181" s="305"/>
      <c r="NCG181" s="306"/>
      <c r="NCH181" s="135"/>
      <c r="NCI181" s="135"/>
      <c r="NCJ181" s="307"/>
      <c r="NCK181" s="135"/>
      <c r="NCL181" s="135"/>
      <c r="NCM181" s="135"/>
      <c r="NCN181" s="304"/>
      <c r="NCO181" s="305"/>
      <c r="NCP181" s="306"/>
      <c r="NCQ181" s="135"/>
      <c r="NCR181" s="135"/>
      <c r="NCS181" s="307"/>
      <c r="NCT181" s="135"/>
      <c r="NCU181" s="135"/>
      <c r="NCV181" s="135"/>
      <c r="NCW181" s="304"/>
      <c r="NCX181" s="305"/>
      <c r="NCY181" s="306"/>
      <c r="NCZ181" s="135"/>
      <c r="NDA181" s="135"/>
      <c r="NDB181" s="307"/>
      <c r="NDC181" s="135"/>
      <c r="NDD181" s="135"/>
      <c r="NDE181" s="135"/>
      <c r="NDF181" s="304"/>
      <c r="NDG181" s="305"/>
      <c r="NDH181" s="306"/>
      <c r="NDI181" s="135"/>
      <c r="NDJ181" s="135"/>
      <c r="NDK181" s="307"/>
      <c r="NDL181" s="135"/>
      <c r="NDM181" s="135"/>
      <c r="NDN181" s="135"/>
      <c r="NDO181" s="304"/>
      <c r="NDP181" s="305"/>
      <c r="NDQ181" s="306"/>
      <c r="NDR181" s="135"/>
      <c r="NDS181" s="135"/>
      <c r="NDT181" s="307"/>
      <c r="NDU181" s="135"/>
      <c r="NDV181" s="135"/>
      <c r="NDW181" s="135"/>
      <c r="NDX181" s="304"/>
      <c r="NDY181" s="305"/>
      <c r="NDZ181" s="306"/>
      <c r="NEA181" s="135"/>
      <c r="NEB181" s="135"/>
      <c r="NEC181" s="307"/>
      <c r="NED181" s="135"/>
      <c r="NEE181" s="135"/>
      <c r="NEF181" s="135"/>
      <c r="NEG181" s="304"/>
      <c r="NEH181" s="305"/>
      <c r="NEI181" s="306"/>
      <c r="NEJ181" s="135"/>
      <c r="NEK181" s="135"/>
      <c r="NEL181" s="307"/>
      <c r="NEM181" s="135"/>
      <c r="NEN181" s="135"/>
      <c r="NEO181" s="135"/>
      <c r="NEP181" s="304"/>
      <c r="NEQ181" s="305"/>
      <c r="NER181" s="306"/>
      <c r="NES181" s="135"/>
      <c r="NET181" s="135"/>
      <c r="NEU181" s="307"/>
      <c r="NEV181" s="135"/>
      <c r="NEW181" s="135"/>
      <c r="NEX181" s="135"/>
      <c r="NEY181" s="304"/>
      <c r="NEZ181" s="305"/>
      <c r="NFA181" s="306"/>
      <c r="NFB181" s="135"/>
      <c r="NFC181" s="135"/>
      <c r="NFD181" s="307"/>
      <c r="NFE181" s="135"/>
      <c r="NFF181" s="135"/>
      <c r="NFG181" s="135"/>
      <c r="NFH181" s="304"/>
      <c r="NFI181" s="305"/>
      <c r="NFJ181" s="306"/>
      <c r="NFK181" s="135"/>
      <c r="NFL181" s="135"/>
      <c r="NFM181" s="307"/>
      <c r="NFN181" s="135"/>
      <c r="NFO181" s="135"/>
      <c r="NFP181" s="135"/>
      <c r="NFQ181" s="304"/>
      <c r="NFR181" s="305"/>
      <c r="NFS181" s="306"/>
      <c r="NFT181" s="135"/>
      <c r="NFU181" s="135"/>
      <c r="NFV181" s="307"/>
      <c r="NFW181" s="135"/>
      <c r="NFX181" s="135"/>
      <c r="NFY181" s="135"/>
      <c r="NFZ181" s="304"/>
      <c r="NGA181" s="305"/>
      <c r="NGB181" s="306"/>
      <c r="NGC181" s="135"/>
      <c r="NGD181" s="135"/>
      <c r="NGE181" s="307"/>
      <c r="NGF181" s="135"/>
      <c r="NGG181" s="135"/>
      <c r="NGH181" s="135"/>
      <c r="NGI181" s="304"/>
      <c r="NGJ181" s="305"/>
      <c r="NGK181" s="306"/>
      <c r="NGL181" s="135"/>
      <c r="NGM181" s="135"/>
      <c r="NGN181" s="307"/>
      <c r="NGO181" s="135"/>
      <c r="NGP181" s="135"/>
      <c r="NGQ181" s="135"/>
      <c r="NGR181" s="304"/>
      <c r="NGS181" s="305"/>
      <c r="NGT181" s="306"/>
      <c r="NGU181" s="135"/>
      <c r="NGV181" s="135"/>
      <c r="NGW181" s="307"/>
      <c r="NGX181" s="135"/>
      <c r="NGY181" s="135"/>
      <c r="NGZ181" s="135"/>
      <c r="NHA181" s="304"/>
      <c r="NHB181" s="305"/>
      <c r="NHC181" s="306"/>
      <c r="NHD181" s="135"/>
      <c r="NHE181" s="135"/>
      <c r="NHF181" s="307"/>
      <c r="NHG181" s="135"/>
      <c r="NHH181" s="135"/>
      <c r="NHI181" s="135"/>
      <c r="NHJ181" s="304"/>
      <c r="NHK181" s="305"/>
      <c r="NHL181" s="306"/>
      <c r="NHM181" s="135"/>
      <c r="NHN181" s="135"/>
      <c r="NHO181" s="307"/>
      <c r="NHP181" s="135"/>
      <c r="NHQ181" s="135"/>
      <c r="NHR181" s="135"/>
      <c r="NHS181" s="319"/>
      <c r="NHT181" s="320"/>
      <c r="NHU181" s="306"/>
      <c r="NHV181" s="135"/>
      <c r="NHW181" s="135"/>
      <c r="NHX181" s="307"/>
      <c r="NHY181" s="135"/>
      <c r="NHZ181" s="135"/>
      <c r="NIA181" s="135"/>
      <c r="NIB181" s="319"/>
      <c r="NIC181" s="320"/>
      <c r="NID181" s="321"/>
      <c r="NIG181" s="318"/>
      <c r="NIK181" s="319"/>
      <c r="NIL181" s="320"/>
      <c r="NIM181" s="321"/>
      <c r="NIP181" s="307"/>
      <c r="NIQ181" s="135"/>
      <c r="NIR181" s="135"/>
      <c r="NIS181" s="135"/>
      <c r="NIT181" s="304"/>
      <c r="NIU181" s="305"/>
      <c r="NIV181" s="306"/>
      <c r="NIW181" s="135"/>
      <c r="NIX181" s="135"/>
      <c r="NIY181" s="307"/>
      <c r="NIZ181" s="135"/>
      <c r="NJA181" s="135"/>
      <c r="NJB181" s="135"/>
      <c r="NJC181" s="304"/>
      <c r="NJD181" s="305"/>
      <c r="NJE181" s="306"/>
      <c r="NJF181" s="135"/>
      <c r="NJG181" s="135"/>
      <c r="NJH181" s="307"/>
      <c r="NJI181" s="135"/>
      <c r="NJJ181" s="135"/>
      <c r="NJK181" s="135"/>
      <c r="NJL181" s="304"/>
      <c r="NJM181" s="305"/>
      <c r="NJN181" s="306"/>
      <c r="NJO181" s="135"/>
      <c r="NJP181" s="135"/>
      <c r="NJQ181" s="307"/>
      <c r="NJR181" s="135"/>
      <c r="NJS181" s="135"/>
      <c r="NJT181" s="135"/>
      <c r="NJU181" s="304"/>
      <c r="NJV181" s="305"/>
      <c r="NJW181" s="306"/>
      <c r="NJX181" s="135"/>
      <c r="NJY181" s="135"/>
      <c r="NJZ181" s="307"/>
      <c r="NKA181" s="135"/>
      <c r="NKB181" s="135"/>
      <c r="NKC181" s="135"/>
      <c r="NKD181" s="304"/>
      <c r="NKE181" s="305"/>
      <c r="NKF181" s="306"/>
      <c r="NKG181" s="135"/>
      <c r="NKH181" s="135"/>
      <c r="NKI181" s="307"/>
      <c r="NKJ181" s="135"/>
      <c r="NKK181" s="135"/>
      <c r="NKL181" s="135"/>
      <c r="NKM181" s="304"/>
      <c r="NKN181" s="305"/>
      <c r="NKO181" s="306"/>
      <c r="NKP181" s="135"/>
      <c r="NKQ181" s="135"/>
      <c r="NKR181" s="307"/>
      <c r="NKS181" s="135"/>
      <c r="NKT181" s="135"/>
      <c r="NKU181" s="135"/>
      <c r="NKV181" s="304"/>
      <c r="NKW181" s="305"/>
      <c r="NKX181" s="306"/>
      <c r="NKY181" s="135"/>
      <c r="NKZ181" s="135"/>
      <c r="NLA181" s="307"/>
      <c r="NLB181" s="135"/>
      <c r="NLC181" s="135"/>
      <c r="NLD181" s="135"/>
      <c r="NLE181" s="304"/>
      <c r="NLF181" s="305"/>
      <c r="NLG181" s="306"/>
      <c r="NLH181" s="135"/>
      <c r="NLI181" s="135"/>
      <c r="NLJ181" s="307"/>
      <c r="NLK181" s="135"/>
      <c r="NLL181" s="135"/>
      <c r="NLM181" s="135"/>
      <c r="NLN181" s="304"/>
      <c r="NLO181" s="305"/>
      <c r="NLP181" s="306"/>
      <c r="NLQ181" s="135"/>
      <c r="NLR181" s="135"/>
      <c r="NLS181" s="307"/>
      <c r="NLT181" s="135"/>
      <c r="NLU181" s="135"/>
      <c r="NLV181" s="135"/>
      <c r="NLW181" s="304"/>
      <c r="NLX181" s="305"/>
      <c r="NLY181" s="306"/>
      <c r="NLZ181" s="135"/>
      <c r="NMA181" s="135"/>
      <c r="NMB181" s="307"/>
      <c r="NMC181" s="135"/>
      <c r="NMD181" s="135"/>
      <c r="NME181" s="135"/>
      <c r="NMF181" s="304"/>
      <c r="NMG181" s="305"/>
      <c r="NMH181" s="306"/>
      <c r="NMI181" s="135"/>
      <c r="NMJ181" s="135"/>
      <c r="NMK181" s="307"/>
      <c r="NML181" s="135"/>
      <c r="NMM181" s="135"/>
      <c r="NMN181" s="135"/>
      <c r="NMO181" s="304"/>
      <c r="NMP181" s="305"/>
      <c r="NMQ181" s="306"/>
      <c r="NMR181" s="135"/>
      <c r="NMS181" s="135"/>
      <c r="NMT181" s="307"/>
      <c r="NMU181" s="135"/>
      <c r="NMV181" s="135"/>
      <c r="NMW181" s="135"/>
      <c r="NMX181" s="304"/>
      <c r="NMY181" s="305"/>
      <c r="NMZ181" s="306"/>
      <c r="NNA181" s="135"/>
      <c r="NNB181" s="135"/>
      <c r="NNC181" s="307"/>
      <c r="NND181" s="135"/>
      <c r="NNE181" s="135"/>
      <c r="NNF181" s="135"/>
      <c r="NNG181" s="304"/>
      <c r="NNH181" s="305"/>
      <c r="NNI181" s="306"/>
      <c r="NNJ181" s="135"/>
      <c r="NNK181" s="135"/>
      <c r="NNL181" s="307"/>
      <c r="NNM181" s="135"/>
      <c r="NNN181" s="135"/>
      <c r="NNO181" s="135"/>
      <c r="NNP181" s="304"/>
      <c r="NNQ181" s="305"/>
      <c r="NNR181" s="306"/>
      <c r="NNS181" s="135"/>
      <c r="NNT181" s="135"/>
      <c r="NNU181" s="307"/>
      <c r="NNV181" s="135"/>
      <c r="NNW181" s="135"/>
      <c r="NNX181" s="135"/>
      <c r="NNY181" s="304"/>
      <c r="NNZ181" s="305"/>
      <c r="NOA181" s="306"/>
      <c r="NOB181" s="135"/>
      <c r="NOC181" s="135"/>
      <c r="NOD181" s="307"/>
      <c r="NOE181" s="135"/>
      <c r="NOF181" s="135"/>
      <c r="NOG181" s="135"/>
      <c r="NOH181" s="304"/>
      <c r="NOI181" s="305"/>
      <c r="NOJ181" s="306"/>
      <c r="NOK181" s="135"/>
      <c r="NOL181" s="135"/>
      <c r="NOM181" s="307"/>
      <c r="NON181" s="135"/>
      <c r="NOO181" s="135"/>
      <c r="NOP181" s="135"/>
      <c r="NOQ181" s="304"/>
      <c r="NOR181" s="305"/>
      <c r="NOS181" s="306"/>
      <c r="NOT181" s="135"/>
      <c r="NOU181" s="135"/>
      <c r="NOV181" s="307"/>
      <c r="NOW181" s="135"/>
      <c r="NOX181" s="135"/>
      <c r="NOY181" s="135"/>
      <c r="NOZ181" s="304"/>
      <c r="NPA181" s="305"/>
      <c r="NPB181" s="306"/>
      <c r="NPC181" s="135"/>
      <c r="NPD181" s="135"/>
      <c r="NPE181" s="307"/>
      <c r="NPF181" s="135"/>
      <c r="NPG181" s="135"/>
      <c r="NPH181" s="135"/>
      <c r="NPI181" s="304"/>
      <c r="NPJ181" s="305"/>
      <c r="NPK181" s="306"/>
      <c r="NPL181" s="135"/>
      <c r="NPM181" s="135"/>
      <c r="NPN181" s="307"/>
      <c r="NPO181" s="135"/>
      <c r="NPP181" s="135"/>
      <c r="NPQ181" s="135"/>
      <c r="NPR181" s="304"/>
      <c r="NPS181" s="305"/>
      <c r="NPT181" s="306"/>
      <c r="NPU181" s="135"/>
      <c r="NPV181" s="135"/>
      <c r="NPW181" s="307"/>
      <c r="NPX181" s="135"/>
      <c r="NPY181" s="135"/>
      <c r="NPZ181" s="135"/>
      <c r="NQA181" s="304"/>
      <c r="NQB181" s="305"/>
      <c r="NQC181" s="306"/>
      <c r="NQD181" s="135"/>
      <c r="NQE181" s="135"/>
      <c r="NQF181" s="307"/>
      <c r="NQG181" s="135"/>
      <c r="NQH181" s="135"/>
      <c r="NQI181" s="135"/>
      <c r="NQJ181" s="304"/>
      <c r="NQK181" s="305"/>
      <c r="NQL181" s="306"/>
      <c r="NQM181" s="135"/>
      <c r="NQN181" s="135"/>
      <c r="NQO181" s="307"/>
      <c r="NQP181" s="135"/>
      <c r="NQQ181" s="135"/>
      <c r="NQR181" s="135"/>
      <c r="NQS181" s="304"/>
      <c r="NQT181" s="305"/>
      <c r="NQU181" s="306"/>
      <c r="NQV181" s="135"/>
      <c r="NQW181" s="135"/>
      <c r="NQX181" s="307"/>
      <c r="NQY181" s="135"/>
      <c r="NQZ181" s="135"/>
      <c r="NRA181" s="135"/>
      <c r="NRB181" s="304"/>
      <c r="NRC181" s="305"/>
      <c r="NRD181" s="306"/>
      <c r="NRE181" s="135"/>
      <c r="NRF181" s="135"/>
      <c r="NRG181" s="307"/>
      <c r="NRH181" s="135"/>
      <c r="NRI181" s="135"/>
      <c r="NRJ181" s="135"/>
      <c r="NRK181" s="304"/>
      <c r="NRL181" s="305"/>
      <c r="NRM181" s="306"/>
      <c r="NRN181" s="135"/>
      <c r="NRP181" s="318"/>
      <c r="NRQ181" s="135"/>
      <c r="NRR181" s="135"/>
      <c r="NRS181" s="135"/>
      <c r="NRT181" s="304"/>
      <c r="NRU181" s="305"/>
      <c r="NRV181" s="306"/>
      <c r="NRW181" s="135"/>
      <c r="NRY181" s="318"/>
      <c r="NSC181" s="319"/>
      <c r="NSD181" s="320"/>
      <c r="NSE181" s="321"/>
      <c r="NSH181" s="318"/>
      <c r="NSL181" s="304"/>
      <c r="NSM181" s="305"/>
      <c r="NSN181" s="306"/>
      <c r="NSO181" s="135"/>
      <c r="NSP181" s="135"/>
      <c r="NSQ181" s="307"/>
      <c r="NSR181" s="135"/>
      <c r="NSS181" s="135"/>
      <c r="NST181" s="135"/>
      <c r="NSU181" s="304"/>
      <c r="NSV181" s="305"/>
      <c r="NSW181" s="306"/>
      <c r="NSX181" s="135"/>
      <c r="NSY181" s="135"/>
      <c r="NSZ181" s="307"/>
      <c r="NTA181" s="135"/>
      <c r="NTB181" s="135"/>
      <c r="NTC181" s="135"/>
      <c r="NTD181" s="304"/>
      <c r="NTE181" s="305"/>
      <c r="NTF181" s="306"/>
      <c r="NTG181" s="135"/>
      <c r="NTH181" s="135"/>
      <c r="NTI181" s="307"/>
      <c r="NTJ181" s="135"/>
      <c r="NTK181" s="135"/>
      <c r="NTL181" s="135"/>
      <c r="NTM181" s="304"/>
      <c r="NTN181" s="305"/>
      <c r="NTO181" s="306"/>
      <c r="NTP181" s="135"/>
      <c r="NTQ181" s="135"/>
      <c r="NTR181" s="307"/>
      <c r="NTS181" s="135"/>
      <c r="NTT181" s="135"/>
      <c r="NTU181" s="135"/>
      <c r="NTV181" s="304"/>
      <c r="NTW181" s="305"/>
      <c r="NTX181" s="306"/>
      <c r="NTY181" s="135"/>
      <c r="NTZ181" s="135"/>
      <c r="NUA181" s="307"/>
      <c r="NUB181" s="135"/>
      <c r="NUC181" s="135"/>
      <c r="NUD181" s="135"/>
      <c r="NUE181" s="304"/>
      <c r="NUF181" s="305"/>
      <c r="NUG181" s="306"/>
      <c r="NUH181" s="135"/>
      <c r="NUI181" s="135"/>
      <c r="NUJ181" s="307"/>
      <c r="NUK181" s="135"/>
      <c r="NUL181" s="135"/>
      <c r="NUM181" s="135"/>
      <c r="NUN181" s="304"/>
      <c r="NUO181" s="305"/>
      <c r="NUP181" s="306"/>
      <c r="NUQ181" s="135"/>
      <c r="NUR181" s="135"/>
      <c r="NUS181" s="307"/>
      <c r="NUT181" s="135"/>
      <c r="NUU181" s="135"/>
      <c r="NUV181" s="135"/>
      <c r="NUW181" s="304"/>
      <c r="NUX181" s="305"/>
      <c r="NUY181" s="306"/>
      <c r="NUZ181" s="135"/>
      <c r="NVA181" s="135"/>
      <c r="NVB181" s="307"/>
      <c r="NVC181" s="135"/>
      <c r="NVD181" s="135"/>
      <c r="NVE181" s="135"/>
      <c r="NVF181" s="304"/>
      <c r="NVG181" s="305"/>
      <c r="NVH181" s="306"/>
      <c r="NVI181" s="135"/>
      <c r="NVJ181" s="135"/>
      <c r="NVK181" s="307"/>
      <c r="NVL181" s="135"/>
      <c r="NVM181" s="135"/>
      <c r="NVN181" s="135"/>
      <c r="NVO181" s="304"/>
      <c r="NVP181" s="305"/>
      <c r="NVQ181" s="306"/>
      <c r="NVR181" s="135"/>
      <c r="NVS181" s="135"/>
      <c r="NVT181" s="307"/>
      <c r="NVU181" s="135"/>
      <c r="NVV181" s="135"/>
      <c r="NVW181" s="135"/>
      <c r="NVX181" s="304"/>
      <c r="NVY181" s="305"/>
      <c r="NVZ181" s="306"/>
      <c r="NWA181" s="135"/>
      <c r="NWB181" s="135"/>
      <c r="NWC181" s="307"/>
      <c r="NWD181" s="135"/>
      <c r="NWE181" s="135"/>
      <c r="NWF181" s="135"/>
      <c r="NWG181" s="304"/>
      <c r="NWH181" s="305"/>
      <c r="NWI181" s="306"/>
      <c r="NWJ181" s="135"/>
      <c r="NWK181" s="135"/>
      <c r="NWL181" s="307"/>
      <c r="NWM181" s="135"/>
      <c r="NWN181" s="135"/>
      <c r="NWO181" s="135"/>
      <c r="NWP181" s="304"/>
      <c r="NWQ181" s="305"/>
      <c r="NWR181" s="306"/>
      <c r="NWS181" s="135"/>
      <c r="NWT181" s="135"/>
      <c r="NWU181" s="307"/>
      <c r="NWV181" s="135"/>
      <c r="NWW181" s="135"/>
      <c r="NWX181" s="135"/>
      <c r="NWY181" s="304"/>
      <c r="NWZ181" s="305"/>
      <c r="NXA181" s="306"/>
      <c r="NXB181" s="135"/>
      <c r="NXC181" s="135"/>
      <c r="NXD181" s="307"/>
      <c r="NXE181" s="135"/>
      <c r="NXF181" s="135"/>
      <c r="NXG181" s="135"/>
      <c r="NXH181" s="304"/>
      <c r="NXI181" s="305"/>
      <c r="NXJ181" s="306"/>
      <c r="NXK181" s="135"/>
      <c r="NXL181" s="135"/>
      <c r="NXM181" s="307"/>
      <c r="NXN181" s="135"/>
      <c r="NXO181" s="135"/>
      <c r="NXP181" s="135"/>
      <c r="NXQ181" s="304"/>
      <c r="NXR181" s="305"/>
      <c r="NXS181" s="306"/>
      <c r="NXT181" s="135"/>
      <c r="NXU181" s="135"/>
      <c r="NXV181" s="307"/>
      <c r="NXW181" s="135"/>
      <c r="NXX181" s="135"/>
      <c r="NXY181" s="135"/>
      <c r="NXZ181" s="304"/>
      <c r="NYA181" s="305"/>
      <c r="NYB181" s="306"/>
      <c r="NYC181" s="135"/>
      <c r="NYD181" s="135"/>
      <c r="NYE181" s="307"/>
      <c r="NYF181" s="135"/>
      <c r="NYG181" s="135"/>
      <c r="NYH181" s="135"/>
      <c r="NYI181" s="304"/>
      <c r="NYJ181" s="305"/>
      <c r="NYK181" s="306"/>
      <c r="NYL181" s="135"/>
      <c r="NYM181" s="135"/>
      <c r="NYN181" s="307"/>
      <c r="NYO181" s="135"/>
      <c r="NYP181" s="135"/>
      <c r="NYQ181" s="135"/>
      <c r="NYR181" s="304"/>
      <c r="NYS181" s="305"/>
      <c r="NYT181" s="306"/>
      <c r="NYU181" s="135"/>
      <c r="NYV181" s="135"/>
      <c r="NYW181" s="307"/>
      <c r="NYX181" s="135"/>
      <c r="NYY181" s="135"/>
      <c r="NYZ181" s="135"/>
      <c r="NZA181" s="304"/>
      <c r="NZB181" s="305"/>
      <c r="NZC181" s="306"/>
      <c r="NZD181" s="135"/>
      <c r="NZE181" s="135"/>
      <c r="NZF181" s="307"/>
      <c r="NZG181" s="135"/>
      <c r="NZH181" s="135"/>
      <c r="NZI181" s="135"/>
      <c r="NZJ181" s="304"/>
      <c r="NZK181" s="305"/>
      <c r="NZL181" s="306"/>
      <c r="NZM181" s="135"/>
      <c r="NZN181" s="135"/>
      <c r="NZO181" s="307"/>
      <c r="NZP181" s="135"/>
      <c r="NZQ181" s="135"/>
      <c r="NZR181" s="135"/>
      <c r="NZS181" s="304"/>
      <c r="NZT181" s="305"/>
      <c r="NZU181" s="306"/>
      <c r="NZV181" s="135"/>
      <c r="NZW181" s="135"/>
      <c r="NZX181" s="307"/>
      <c r="NZY181" s="135"/>
      <c r="NZZ181" s="135"/>
      <c r="OAA181" s="135"/>
      <c r="OAB181" s="304"/>
      <c r="OAC181" s="305"/>
      <c r="OAD181" s="306"/>
      <c r="OAE181" s="135"/>
      <c r="OAF181" s="135"/>
      <c r="OAG181" s="307"/>
      <c r="OAH181" s="135"/>
      <c r="OAI181" s="135"/>
      <c r="OAJ181" s="135"/>
      <c r="OAK181" s="304"/>
      <c r="OAL181" s="305"/>
      <c r="OAM181" s="306"/>
      <c r="OAN181" s="135"/>
      <c r="OAO181" s="135"/>
      <c r="OAP181" s="307"/>
      <c r="OAQ181" s="135"/>
      <c r="OAR181" s="135"/>
      <c r="OAS181" s="135"/>
      <c r="OAT181" s="304"/>
      <c r="OAU181" s="305"/>
      <c r="OAV181" s="306"/>
      <c r="OAW181" s="135"/>
      <c r="OAX181" s="135"/>
      <c r="OAY181" s="307"/>
      <c r="OAZ181" s="135"/>
      <c r="OBA181" s="135"/>
      <c r="OBB181" s="135"/>
      <c r="OBC181" s="304"/>
      <c r="OBD181" s="305"/>
      <c r="OBE181" s="306"/>
      <c r="OBF181" s="135"/>
      <c r="OBG181" s="135"/>
      <c r="OBH181" s="307"/>
      <c r="OBI181" s="135"/>
      <c r="OBJ181" s="135"/>
      <c r="OBL181" s="319"/>
      <c r="OBM181" s="305"/>
      <c r="OBN181" s="306"/>
      <c r="OBO181" s="135"/>
      <c r="OBP181" s="135"/>
      <c r="OBQ181" s="307"/>
      <c r="OBR181" s="135"/>
      <c r="OBS181" s="135"/>
      <c r="OBU181" s="319"/>
      <c r="OBV181" s="320"/>
      <c r="OBW181" s="321"/>
      <c r="OBZ181" s="318"/>
      <c r="OCD181" s="319"/>
      <c r="OCE181" s="320"/>
      <c r="OCF181" s="321"/>
      <c r="OCH181" s="135"/>
      <c r="OCI181" s="307"/>
      <c r="OCJ181" s="135"/>
      <c r="OCK181" s="135"/>
      <c r="OCL181" s="135"/>
      <c r="OCM181" s="304"/>
      <c r="OCN181" s="305"/>
      <c r="OCO181" s="306"/>
      <c r="OCP181" s="135"/>
      <c r="OCQ181" s="135"/>
      <c r="OCR181" s="307"/>
      <c r="OCS181" s="135"/>
      <c r="OCT181" s="135"/>
      <c r="OCU181" s="135"/>
      <c r="OCV181" s="304"/>
      <c r="OCW181" s="305"/>
      <c r="OCX181" s="306"/>
      <c r="OCY181" s="135"/>
      <c r="OCZ181" s="135"/>
      <c r="ODA181" s="307"/>
      <c r="ODB181" s="135"/>
      <c r="ODC181" s="135"/>
      <c r="ODD181" s="135"/>
      <c r="ODE181" s="304"/>
      <c r="ODF181" s="305"/>
      <c r="ODG181" s="306"/>
      <c r="ODH181" s="135"/>
      <c r="ODI181" s="135"/>
      <c r="ODJ181" s="307"/>
      <c r="ODK181" s="135"/>
      <c r="ODL181" s="135"/>
      <c r="ODM181" s="135"/>
      <c r="ODN181" s="304"/>
      <c r="ODO181" s="305"/>
      <c r="ODP181" s="306"/>
      <c r="ODQ181" s="135"/>
      <c r="ODR181" s="135"/>
      <c r="ODS181" s="307"/>
      <c r="ODT181" s="135"/>
      <c r="ODU181" s="135"/>
      <c r="ODV181" s="135"/>
      <c r="ODW181" s="304"/>
      <c r="ODX181" s="305"/>
      <c r="ODY181" s="306"/>
      <c r="ODZ181" s="135"/>
      <c r="OEA181" s="135"/>
      <c r="OEB181" s="307"/>
      <c r="OEC181" s="135"/>
      <c r="OED181" s="135"/>
      <c r="OEE181" s="135"/>
      <c r="OEF181" s="304"/>
      <c r="OEG181" s="305"/>
      <c r="OEH181" s="306"/>
      <c r="OEI181" s="135"/>
      <c r="OEJ181" s="135"/>
      <c r="OEK181" s="307"/>
      <c r="OEL181" s="135"/>
      <c r="OEM181" s="135"/>
      <c r="OEN181" s="135"/>
      <c r="OEO181" s="304"/>
      <c r="OEP181" s="305"/>
      <c r="OEQ181" s="306"/>
      <c r="OER181" s="135"/>
      <c r="OES181" s="135"/>
      <c r="OET181" s="307"/>
      <c r="OEU181" s="135"/>
      <c r="OEV181" s="135"/>
      <c r="OEW181" s="135"/>
      <c r="OEX181" s="304"/>
      <c r="OEY181" s="305"/>
      <c r="OEZ181" s="306"/>
      <c r="OFA181" s="135"/>
      <c r="OFB181" s="135"/>
      <c r="OFC181" s="307"/>
      <c r="OFD181" s="135"/>
      <c r="OFE181" s="135"/>
      <c r="OFF181" s="135"/>
      <c r="OFG181" s="304"/>
      <c r="OFH181" s="305"/>
      <c r="OFI181" s="306"/>
      <c r="OFJ181" s="135"/>
      <c r="OFK181" s="135"/>
      <c r="OFL181" s="307"/>
      <c r="OFM181" s="135"/>
      <c r="OFN181" s="135"/>
      <c r="OFO181" s="135"/>
      <c r="OFP181" s="304"/>
      <c r="OFQ181" s="305"/>
      <c r="OFR181" s="306"/>
      <c r="OFS181" s="135"/>
      <c r="OFT181" s="135"/>
      <c r="OFU181" s="307"/>
      <c r="OFV181" s="135"/>
      <c r="OFW181" s="135"/>
      <c r="OFX181" s="135"/>
      <c r="OFY181" s="304"/>
      <c r="OFZ181" s="305"/>
      <c r="OGA181" s="306"/>
      <c r="OGB181" s="135"/>
      <c r="OGC181" s="135"/>
      <c r="OGD181" s="307"/>
      <c r="OGE181" s="135"/>
      <c r="OGF181" s="135"/>
      <c r="OGG181" s="135"/>
      <c r="OGH181" s="304"/>
      <c r="OGI181" s="305"/>
      <c r="OGJ181" s="306"/>
      <c r="OGK181" s="135"/>
      <c r="OGL181" s="135"/>
      <c r="OGM181" s="307"/>
      <c r="OGN181" s="135"/>
      <c r="OGO181" s="135"/>
      <c r="OGP181" s="135"/>
      <c r="OGQ181" s="304"/>
      <c r="OGR181" s="305"/>
      <c r="OGS181" s="306"/>
      <c r="OGT181" s="135"/>
      <c r="OGU181" s="135"/>
      <c r="OGV181" s="307"/>
      <c r="OGW181" s="135"/>
      <c r="OGX181" s="135"/>
      <c r="OGY181" s="135"/>
      <c r="OGZ181" s="304"/>
      <c r="OHA181" s="305"/>
      <c r="OHB181" s="306"/>
      <c r="OHC181" s="135"/>
      <c r="OHD181" s="135"/>
      <c r="OHE181" s="307"/>
      <c r="OHF181" s="135"/>
      <c r="OHG181" s="135"/>
      <c r="OHH181" s="135"/>
      <c r="OHI181" s="304"/>
      <c r="OHJ181" s="305"/>
      <c r="OHK181" s="306"/>
      <c r="OHL181" s="135"/>
      <c r="OHM181" s="135"/>
      <c r="OHN181" s="307"/>
      <c r="OHO181" s="135"/>
      <c r="OHP181" s="135"/>
      <c r="OHQ181" s="135"/>
      <c r="OHR181" s="304"/>
      <c r="OHS181" s="305"/>
      <c r="OHT181" s="306"/>
      <c r="OHU181" s="135"/>
      <c r="OHV181" s="135"/>
      <c r="OHW181" s="307"/>
      <c r="OHX181" s="135"/>
      <c r="OHY181" s="135"/>
      <c r="OHZ181" s="135"/>
      <c r="OIA181" s="304"/>
      <c r="OIB181" s="305"/>
      <c r="OIC181" s="306"/>
      <c r="OID181" s="135"/>
      <c r="OIE181" s="135"/>
      <c r="OIF181" s="307"/>
      <c r="OIG181" s="135"/>
      <c r="OIH181" s="135"/>
      <c r="OII181" s="135"/>
      <c r="OIJ181" s="304"/>
      <c r="OIK181" s="305"/>
      <c r="OIL181" s="306"/>
      <c r="OIM181" s="135"/>
      <c r="OIN181" s="135"/>
      <c r="OIO181" s="307"/>
      <c r="OIP181" s="135"/>
      <c r="OIQ181" s="135"/>
      <c r="OIR181" s="135"/>
      <c r="OIS181" s="304"/>
      <c r="OIT181" s="305"/>
      <c r="OIU181" s="306"/>
      <c r="OIV181" s="135"/>
      <c r="OIW181" s="135"/>
      <c r="OIX181" s="307"/>
      <c r="OIY181" s="135"/>
      <c r="OIZ181" s="135"/>
      <c r="OJA181" s="135"/>
      <c r="OJB181" s="304"/>
      <c r="OJC181" s="305"/>
      <c r="OJD181" s="306"/>
      <c r="OJE181" s="135"/>
      <c r="OJF181" s="135"/>
      <c r="OJG181" s="307"/>
      <c r="OJH181" s="135"/>
      <c r="OJI181" s="135"/>
      <c r="OJJ181" s="135"/>
      <c r="OJK181" s="304"/>
      <c r="OJL181" s="305"/>
      <c r="OJM181" s="306"/>
      <c r="OJN181" s="135"/>
      <c r="OJO181" s="135"/>
      <c r="OJP181" s="307"/>
      <c r="OJQ181" s="135"/>
      <c r="OJR181" s="135"/>
      <c r="OJS181" s="135"/>
      <c r="OJT181" s="304"/>
      <c r="OJU181" s="305"/>
      <c r="OJV181" s="306"/>
      <c r="OJW181" s="135"/>
      <c r="OJX181" s="135"/>
      <c r="OJY181" s="307"/>
      <c r="OJZ181" s="135"/>
      <c r="OKA181" s="135"/>
      <c r="OKB181" s="135"/>
      <c r="OKC181" s="304"/>
      <c r="OKD181" s="305"/>
      <c r="OKE181" s="306"/>
      <c r="OKF181" s="135"/>
      <c r="OKG181" s="135"/>
      <c r="OKH181" s="307"/>
      <c r="OKI181" s="135"/>
      <c r="OKJ181" s="135"/>
      <c r="OKK181" s="135"/>
      <c r="OKL181" s="304"/>
      <c r="OKM181" s="305"/>
      <c r="OKN181" s="306"/>
      <c r="OKO181" s="135"/>
      <c r="OKP181" s="135"/>
      <c r="OKQ181" s="307"/>
      <c r="OKR181" s="135"/>
      <c r="OKS181" s="135"/>
      <c r="OKT181" s="135"/>
      <c r="OKU181" s="304"/>
      <c r="OKV181" s="305"/>
      <c r="OKW181" s="306"/>
      <c r="OKX181" s="135"/>
      <c r="OKY181" s="135"/>
      <c r="OKZ181" s="307"/>
      <c r="OLA181" s="135"/>
      <c r="OLB181" s="135"/>
      <c r="OLC181" s="135"/>
      <c r="OLD181" s="304"/>
      <c r="OLE181" s="305"/>
      <c r="OLF181" s="306"/>
      <c r="OLI181" s="307"/>
      <c r="OLJ181" s="135"/>
      <c r="OLK181" s="135"/>
      <c r="OLL181" s="135"/>
      <c r="OLM181" s="304"/>
      <c r="OLN181" s="305"/>
      <c r="OLO181" s="306"/>
      <c r="OLR181" s="318"/>
      <c r="OLV181" s="319"/>
      <c r="OLW181" s="320"/>
      <c r="OLX181" s="321"/>
      <c r="OMA181" s="318"/>
      <c r="OMD181" s="135"/>
      <c r="OME181" s="304"/>
      <c r="OMF181" s="305"/>
      <c r="OMG181" s="306"/>
      <c r="OMH181" s="135"/>
      <c r="OMI181" s="135"/>
      <c r="OMJ181" s="307"/>
      <c r="OMK181" s="135"/>
      <c r="OML181" s="135"/>
      <c r="OMM181" s="135"/>
      <c r="OMN181" s="304"/>
      <c r="OMO181" s="305"/>
      <c r="OMP181" s="306"/>
      <c r="OMQ181" s="135"/>
      <c r="OMR181" s="135"/>
      <c r="OMS181" s="307"/>
      <c r="OMT181" s="135"/>
      <c r="OMU181" s="135"/>
      <c r="OMV181" s="135"/>
      <c r="OMW181" s="304"/>
      <c r="OMX181" s="305"/>
      <c r="OMY181" s="306"/>
      <c r="OMZ181" s="135"/>
      <c r="ONA181" s="135"/>
      <c r="ONB181" s="307"/>
      <c r="ONC181" s="135"/>
      <c r="OND181" s="135"/>
      <c r="ONE181" s="135"/>
      <c r="ONF181" s="304"/>
      <c r="ONG181" s="305"/>
      <c r="ONH181" s="306"/>
      <c r="ONI181" s="135"/>
      <c r="ONJ181" s="135"/>
      <c r="ONK181" s="307"/>
      <c r="ONL181" s="135"/>
      <c r="ONM181" s="135"/>
      <c r="ONN181" s="135"/>
      <c r="ONO181" s="304"/>
      <c r="ONP181" s="305"/>
      <c r="ONQ181" s="306"/>
      <c r="ONR181" s="135"/>
      <c r="ONS181" s="135"/>
      <c r="ONT181" s="307"/>
      <c r="ONU181" s="135"/>
      <c r="ONV181" s="135"/>
      <c r="ONW181" s="135"/>
      <c r="ONX181" s="304"/>
      <c r="ONY181" s="305"/>
      <c r="ONZ181" s="306"/>
      <c r="OOA181" s="135"/>
      <c r="OOB181" s="135"/>
      <c r="OOC181" s="307"/>
      <c r="OOD181" s="135"/>
      <c r="OOE181" s="135"/>
      <c r="OOF181" s="135"/>
      <c r="OOG181" s="304"/>
      <c r="OOH181" s="305"/>
      <c r="OOI181" s="306"/>
      <c r="OOJ181" s="135"/>
      <c r="OOK181" s="135"/>
      <c r="OOL181" s="307"/>
      <c r="OOM181" s="135"/>
      <c r="OON181" s="135"/>
      <c r="OOO181" s="135"/>
      <c r="OOP181" s="304"/>
      <c r="OOQ181" s="305"/>
      <c r="OOR181" s="306"/>
      <c r="OOS181" s="135"/>
      <c r="OOT181" s="135"/>
      <c r="OOU181" s="307"/>
      <c r="OOV181" s="135"/>
      <c r="OOW181" s="135"/>
      <c r="OOX181" s="135"/>
      <c r="OOY181" s="304"/>
      <c r="OOZ181" s="305"/>
      <c r="OPA181" s="306"/>
      <c r="OPB181" s="135"/>
      <c r="OPC181" s="135"/>
      <c r="OPD181" s="307"/>
      <c r="OPE181" s="135"/>
      <c r="OPF181" s="135"/>
      <c r="OPG181" s="135"/>
      <c r="OPH181" s="304"/>
      <c r="OPI181" s="305"/>
      <c r="OPJ181" s="306"/>
      <c r="OPK181" s="135"/>
      <c r="OPL181" s="135"/>
      <c r="OPM181" s="307"/>
      <c r="OPN181" s="135"/>
      <c r="OPO181" s="135"/>
      <c r="OPP181" s="135"/>
      <c r="OPQ181" s="304"/>
      <c r="OPR181" s="305"/>
      <c r="OPS181" s="306"/>
      <c r="OPT181" s="135"/>
      <c r="OPU181" s="135"/>
      <c r="OPV181" s="307"/>
      <c r="OPW181" s="135"/>
      <c r="OPX181" s="135"/>
      <c r="OPY181" s="135"/>
      <c r="OPZ181" s="304"/>
      <c r="OQA181" s="305"/>
      <c r="OQB181" s="306"/>
      <c r="OQC181" s="135"/>
      <c r="OQD181" s="135"/>
      <c r="OQE181" s="307"/>
      <c r="OQF181" s="135"/>
      <c r="OQG181" s="135"/>
      <c r="OQH181" s="135"/>
      <c r="OQI181" s="304"/>
      <c r="OQJ181" s="305"/>
      <c r="OQK181" s="306"/>
      <c r="OQL181" s="135"/>
      <c r="OQM181" s="135"/>
      <c r="OQN181" s="307"/>
      <c r="OQO181" s="135"/>
      <c r="OQP181" s="135"/>
      <c r="OQQ181" s="135"/>
      <c r="OQR181" s="304"/>
      <c r="OQS181" s="305"/>
      <c r="OQT181" s="306"/>
      <c r="OQU181" s="135"/>
      <c r="OQV181" s="135"/>
      <c r="OQW181" s="307"/>
      <c r="OQX181" s="135"/>
      <c r="OQY181" s="135"/>
      <c r="OQZ181" s="135"/>
      <c r="ORA181" s="304"/>
      <c r="ORB181" s="305"/>
      <c r="ORC181" s="306"/>
      <c r="ORD181" s="135"/>
      <c r="ORE181" s="135"/>
      <c r="ORF181" s="307"/>
      <c r="ORG181" s="135"/>
      <c r="ORH181" s="135"/>
      <c r="ORI181" s="135"/>
      <c r="ORJ181" s="304"/>
      <c r="ORK181" s="305"/>
      <c r="ORL181" s="306"/>
      <c r="ORM181" s="135"/>
      <c r="ORN181" s="135"/>
      <c r="ORO181" s="307"/>
      <c r="ORP181" s="135"/>
      <c r="ORQ181" s="135"/>
      <c r="ORR181" s="135"/>
      <c r="ORS181" s="304"/>
      <c r="ORT181" s="305"/>
      <c r="ORU181" s="306"/>
      <c r="ORV181" s="135"/>
      <c r="ORW181" s="135"/>
      <c r="ORX181" s="307"/>
      <c r="ORY181" s="135"/>
      <c r="ORZ181" s="135"/>
      <c r="OSA181" s="135"/>
      <c r="OSB181" s="304"/>
      <c r="OSC181" s="305"/>
      <c r="OSD181" s="306"/>
      <c r="OSE181" s="135"/>
      <c r="OSF181" s="135"/>
      <c r="OSG181" s="307"/>
      <c r="OSH181" s="135"/>
      <c r="OSI181" s="135"/>
      <c r="OSJ181" s="135"/>
      <c r="OSK181" s="304"/>
      <c r="OSL181" s="305"/>
      <c r="OSM181" s="306"/>
      <c r="OSN181" s="135"/>
      <c r="OSO181" s="135"/>
      <c r="OSP181" s="307"/>
      <c r="OSQ181" s="135"/>
      <c r="OSR181" s="135"/>
      <c r="OSS181" s="135"/>
      <c r="OST181" s="304"/>
      <c r="OSU181" s="305"/>
      <c r="OSV181" s="306"/>
      <c r="OSW181" s="135"/>
      <c r="OSX181" s="135"/>
      <c r="OSY181" s="307"/>
      <c r="OSZ181" s="135"/>
      <c r="OTA181" s="135"/>
      <c r="OTB181" s="135"/>
      <c r="OTC181" s="304"/>
      <c r="OTD181" s="305"/>
      <c r="OTE181" s="306"/>
      <c r="OTF181" s="135"/>
      <c r="OTG181" s="135"/>
      <c r="OTH181" s="307"/>
      <c r="OTI181" s="135"/>
      <c r="OTJ181" s="135"/>
      <c r="OTK181" s="135"/>
      <c r="OTL181" s="304"/>
      <c r="OTM181" s="305"/>
      <c r="OTN181" s="306"/>
      <c r="OTO181" s="135"/>
      <c r="OTP181" s="135"/>
      <c r="OTQ181" s="307"/>
      <c r="OTR181" s="135"/>
      <c r="OTS181" s="135"/>
      <c r="OTT181" s="135"/>
      <c r="OTU181" s="304"/>
      <c r="OTV181" s="305"/>
      <c r="OTW181" s="306"/>
      <c r="OTX181" s="135"/>
      <c r="OTY181" s="135"/>
      <c r="OTZ181" s="307"/>
      <c r="OUA181" s="135"/>
      <c r="OUB181" s="135"/>
      <c r="OUC181" s="135"/>
      <c r="OUD181" s="304"/>
      <c r="OUE181" s="305"/>
      <c r="OUF181" s="306"/>
      <c r="OUG181" s="135"/>
      <c r="OUH181" s="135"/>
      <c r="OUI181" s="307"/>
      <c r="OUJ181" s="135"/>
      <c r="OUK181" s="135"/>
      <c r="OUL181" s="135"/>
      <c r="OUM181" s="304"/>
      <c r="OUN181" s="305"/>
      <c r="OUO181" s="306"/>
      <c r="OUP181" s="135"/>
      <c r="OUQ181" s="135"/>
      <c r="OUR181" s="307"/>
      <c r="OUS181" s="135"/>
      <c r="OUT181" s="135"/>
      <c r="OUU181" s="135"/>
      <c r="OUV181" s="304"/>
      <c r="OUW181" s="305"/>
      <c r="OUX181" s="306"/>
      <c r="OUY181" s="135"/>
      <c r="OUZ181" s="135"/>
      <c r="OVA181" s="307"/>
      <c r="OVB181" s="135"/>
      <c r="OVE181" s="304"/>
      <c r="OVF181" s="305"/>
      <c r="OVG181" s="306"/>
      <c r="OVH181" s="135"/>
      <c r="OVI181" s="135"/>
      <c r="OVJ181" s="307"/>
      <c r="OVK181" s="135"/>
      <c r="OVN181" s="319"/>
      <c r="OVO181" s="320"/>
      <c r="OVP181" s="321"/>
      <c r="OVS181" s="318"/>
      <c r="OVW181" s="319"/>
      <c r="OVX181" s="320"/>
      <c r="OVY181" s="321"/>
      <c r="OVZ181" s="135"/>
      <c r="OWA181" s="135"/>
      <c r="OWB181" s="307"/>
      <c r="OWC181" s="135"/>
      <c r="OWD181" s="135"/>
      <c r="OWE181" s="135"/>
      <c r="OWF181" s="304"/>
      <c r="OWG181" s="305"/>
      <c r="OWH181" s="306"/>
      <c r="OWI181" s="135"/>
      <c r="OWJ181" s="135"/>
      <c r="OWK181" s="307"/>
      <c r="OWL181" s="135"/>
      <c r="OWM181" s="135"/>
      <c r="OWN181" s="135"/>
      <c r="OWO181" s="304"/>
      <c r="OWP181" s="305"/>
      <c r="OWQ181" s="306"/>
      <c r="OWR181" s="135"/>
      <c r="OWS181" s="135"/>
      <c r="OWT181" s="307"/>
      <c r="OWU181" s="135"/>
      <c r="OWV181" s="135"/>
      <c r="OWW181" s="135"/>
      <c r="OWX181" s="304"/>
      <c r="OWY181" s="305"/>
      <c r="OWZ181" s="306"/>
      <c r="OXA181" s="135"/>
      <c r="OXB181" s="135"/>
      <c r="OXC181" s="307"/>
      <c r="OXD181" s="135"/>
      <c r="OXE181" s="135"/>
      <c r="OXF181" s="135"/>
      <c r="OXG181" s="304"/>
      <c r="OXH181" s="305"/>
      <c r="OXI181" s="306"/>
      <c r="OXJ181" s="135"/>
      <c r="OXK181" s="135"/>
      <c r="OXL181" s="307"/>
      <c r="OXM181" s="135"/>
      <c r="OXN181" s="135"/>
      <c r="OXO181" s="135"/>
      <c r="OXP181" s="304"/>
      <c r="OXQ181" s="305"/>
      <c r="OXR181" s="306"/>
      <c r="OXS181" s="135"/>
      <c r="OXT181" s="135"/>
      <c r="OXU181" s="307"/>
      <c r="OXV181" s="135"/>
      <c r="OXW181" s="135"/>
      <c r="OXX181" s="135"/>
      <c r="OXY181" s="304"/>
      <c r="OXZ181" s="305"/>
      <c r="OYA181" s="306"/>
      <c r="OYB181" s="135"/>
      <c r="OYC181" s="135"/>
      <c r="OYD181" s="307"/>
      <c r="OYE181" s="135"/>
      <c r="OYF181" s="135"/>
      <c r="OYG181" s="135"/>
      <c r="OYH181" s="304"/>
      <c r="OYI181" s="305"/>
      <c r="OYJ181" s="306"/>
      <c r="OYK181" s="135"/>
      <c r="OYL181" s="135"/>
      <c r="OYM181" s="307"/>
      <c r="OYN181" s="135"/>
      <c r="OYO181" s="135"/>
      <c r="OYP181" s="135"/>
      <c r="OYQ181" s="304"/>
      <c r="OYR181" s="305"/>
      <c r="OYS181" s="306"/>
      <c r="OYT181" s="135"/>
      <c r="OYU181" s="135"/>
      <c r="OYV181" s="307"/>
      <c r="OYW181" s="135"/>
      <c r="OYX181" s="135"/>
      <c r="OYY181" s="135"/>
      <c r="OYZ181" s="304"/>
      <c r="OZA181" s="305"/>
      <c r="OZB181" s="306"/>
      <c r="OZC181" s="135"/>
      <c r="OZD181" s="135"/>
      <c r="OZE181" s="307"/>
      <c r="OZF181" s="135"/>
      <c r="OZG181" s="135"/>
      <c r="OZH181" s="135"/>
      <c r="OZI181" s="304"/>
      <c r="OZJ181" s="305"/>
      <c r="OZK181" s="306"/>
      <c r="OZL181" s="135"/>
      <c r="OZM181" s="135"/>
      <c r="OZN181" s="307"/>
      <c r="OZO181" s="135"/>
      <c r="OZP181" s="135"/>
      <c r="OZQ181" s="135"/>
      <c r="OZR181" s="304"/>
      <c r="OZS181" s="305"/>
      <c r="OZT181" s="306"/>
      <c r="OZU181" s="135"/>
      <c r="OZV181" s="135"/>
      <c r="OZW181" s="307"/>
      <c r="OZX181" s="135"/>
      <c r="OZY181" s="135"/>
      <c r="OZZ181" s="135"/>
      <c r="PAA181" s="304"/>
      <c r="PAB181" s="305"/>
      <c r="PAC181" s="306"/>
      <c r="PAD181" s="135"/>
      <c r="PAE181" s="135"/>
      <c r="PAF181" s="307"/>
      <c r="PAG181" s="135"/>
      <c r="PAH181" s="135"/>
      <c r="PAI181" s="135"/>
      <c r="PAJ181" s="304"/>
      <c r="PAK181" s="305"/>
      <c r="PAL181" s="306"/>
      <c r="PAM181" s="135"/>
      <c r="PAN181" s="135"/>
      <c r="PAO181" s="307"/>
      <c r="PAP181" s="135"/>
      <c r="PAQ181" s="135"/>
      <c r="PAR181" s="135"/>
      <c r="PAS181" s="304"/>
      <c r="PAT181" s="305"/>
      <c r="PAU181" s="306"/>
      <c r="PAV181" s="135"/>
      <c r="PAW181" s="135"/>
      <c r="PAX181" s="307"/>
      <c r="PAY181" s="135"/>
      <c r="PAZ181" s="135"/>
      <c r="PBA181" s="135"/>
      <c r="PBB181" s="304"/>
      <c r="PBC181" s="305"/>
      <c r="PBD181" s="306"/>
      <c r="PBE181" s="135"/>
      <c r="PBF181" s="135"/>
      <c r="PBG181" s="307"/>
      <c r="PBH181" s="135"/>
      <c r="PBI181" s="135"/>
      <c r="PBJ181" s="135"/>
      <c r="PBK181" s="304"/>
      <c r="PBL181" s="305"/>
      <c r="PBM181" s="306"/>
      <c r="PBN181" s="135"/>
      <c r="PBO181" s="135"/>
      <c r="PBP181" s="307"/>
      <c r="PBQ181" s="135"/>
      <c r="PBR181" s="135"/>
      <c r="PBS181" s="135"/>
      <c r="PBT181" s="304"/>
      <c r="PBU181" s="305"/>
      <c r="PBV181" s="306"/>
      <c r="PBW181" s="135"/>
      <c r="PBX181" s="135"/>
      <c r="PBY181" s="307"/>
      <c r="PBZ181" s="135"/>
      <c r="PCA181" s="135"/>
      <c r="PCB181" s="135"/>
      <c r="PCC181" s="304"/>
      <c r="PCD181" s="305"/>
      <c r="PCE181" s="306"/>
      <c r="PCF181" s="135"/>
      <c r="PCG181" s="135"/>
      <c r="PCH181" s="307"/>
      <c r="PCI181" s="135"/>
      <c r="PCJ181" s="135"/>
      <c r="PCK181" s="135"/>
      <c r="PCL181" s="304"/>
      <c r="PCM181" s="305"/>
      <c r="PCN181" s="306"/>
      <c r="PCO181" s="135"/>
      <c r="PCP181" s="135"/>
      <c r="PCQ181" s="307"/>
      <c r="PCR181" s="135"/>
      <c r="PCS181" s="135"/>
      <c r="PCT181" s="135"/>
      <c r="PCU181" s="304"/>
      <c r="PCV181" s="305"/>
      <c r="PCW181" s="306"/>
      <c r="PCX181" s="135"/>
      <c r="PCY181" s="135"/>
      <c r="PCZ181" s="307"/>
      <c r="PDA181" s="135"/>
      <c r="PDB181" s="135"/>
      <c r="PDC181" s="135"/>
      <c r="PDD181" s="304"/>
      <c r="PDE181" s="305"/>
      <c r="PDF181" s="306"/>
      <c r="PDG181" s="135"/>
      <c r="PDH181" s="135"/>
      <c r="PDI181" s="307"/>
      <c r="PDJ181" s="135"/>
      <c r="PDK181" s="135"/>
      <c r="PDL181" s="135"/>
      <c r="PDM181" s="304"/>
      <c r="PDN181" s="305"/>
      <c r="PDO181" s="306"/>
      <c r="PDP181" s="135"/>
      <c r="PDQ181" s="135"/>
      <c r="PDR181" s="307"/>
      <c r="PDS181" s="135"/>
      <c r="PDT181" s="135"/>
      <c r="PDU181" s="135"/>
      <c r="PDV181" s="304"/>
      <c r="PDW181" s="305"/>
      <c r="PDX181" s="306"/>
      <c r="PDY181" s="135"/>
      <c r="PDZ181" s="135"/>
      <c r="PEA181" s="307"/>
      <c r="PEB181" s="135"/>
      <c r="PEC181" s="135"/>
      <c r="PED181" s="135"/>
      <c r="PEE181" s="304"/>
      <c r="PEF181" s="305"/>
      <c r="PEG181" s="306"/>
      <c r="PEH181" s="135"/>
      <c r="PEI181" s="135"/>
      <c r="PEJ181" s="307"/>
      <c r="PEK181" s="135"/>
      <c r="PEL181" s="135"/>
      <c r="PEM181" s="135"/>
      <c r="PEN181" s="304"/>
      <c r="PEO181" s="305"/>
      <c r="PEP181" s="306"/>
      <c r="PEQ181" s="135"/>
      <c r="PER181" s="135"/>
      <c r="PES181" s="307"/>
      <c r="PET181" s="135"/>
      <c r="PEU181" s="135"/>
      <c r="PEV181" s="135"/>
      <c r="PEW181" s="304"/>
      <c r="PEX181" s="305"/>
      <c r="PEY181" s="321"/>
      <c r="PFA181" s="135"/>
      <c r="PFB181" s="307"/>
      <c r="PFC181" s="135"/>
      <c r="PFD181" s="135"/>
      <c r="PFE181" s="135"/>
      <c r="PFF181" s="304"/>
      <c r="PFG181" s="305"/>
      <c r="PFH181" s="321"/>
      <c r="PFK181" s="318"/>
      <c r="PFO181" s="319"/>
      <c r="PFP181" s="320"/>
      <c r="PFQ181" s="321"/>
      <c r="PFT181" s="318"/>
      <c r="PFV181" s="135"/>
      <c r="PFW181" s="135"/>
      <c r="PFX181" s="304"/>
      <c r="PFY181" s="305"/>
      <c r="PFZ181" s="306"/>
      <c r="PGA181" s="135"/>
      <c r="PGB181" s="135"/>
      <c r="PGC181" s="307"/>
      <c r="PGD181" s="135"/>
      <c r="PGE181" s="135"/>
      <c r="PGF181" s="135"/>
      <c r="PGG181" s="304"/>
      <c r="PGH181" s="305"/>
      <c r="PGI181" s="306"/>
      <c r="PGJ181" s="135"/>
      <c r="PGK181" s="135"/>
      <c r="PGL181" s="307"/>
      <c r="PGM181" s="135"/>
      <c r="PGN181" s="135"/>
      <c r="PGO181" s="135"/>
      <c r="PGP181" s="304"/>
      <c r="PGQ181" s="305"/>
      <c r="PGR181" s="306"/>
      <c r="PGS181" s="135"/>
      <c r="PGT181" s="135"/>
      <c r="PGU181" s="307"/>
      <c r="PGV181" s="135"/>
      <c r="PGW181" s="135"/>
      <c r="PGX181" s="135"/>
      <c r="PGY181" s="304"/>
      <c r="PGZ181" s="305"/>
      <c r="PHA181" s="306"/>
      <c r="PHB181" s="135"/>
      <c r="PHC181" s="135"/>
      <c r="PHD181" s="307"/>
      <c r="PHE181" s="135"/>
      <c r="PHF181" s="135"/>
      <c r="PHG181" s="135"/>
      <c r="PHH181" s="304"/>
      <c r="PHI181" s="305"/>
      <c r="PHJ181" s="306"/>
      <c r="PHK181" s="135"/>
      <c r="PHL181" s="135"/>
      <c r="PHM181" s="307"/>
      <c r="PHN181" s="135"/>
      <c r="PHO181" s="135"/>
      <c r="PHP181" s="135"/>
      <c r="PHQ181" s="304"/>
      <c r="PHR181" s="305"/>
      <c r="PHS181" s="306"/>
      <c r="PHT181" s="135"/>
      <c r="PHU181" s="135"/>
      <c r="PHV181" s="307"/>
      <c r="PHW181" s="135"/>
      <c r="PHX181" s="135"/>
      <c r="PHY181" s="135"/>
      <c r="PHZ181" s="304"/>
      <c r="PIA181" s="305"/>
      <c r="PIB181" s="306"/>
      <c r="PIC181" s="135"/>
      <c r="PID181" s="135"/>
      <c r="PIE181" s="307"/>
      <c r="PIF181" s="135"/>
      <c r="PIG181" s="135"/>
      <c r="PIH181" s="135"/>
      <c r="PII181" s="304"/>
      <c r="PIJ181" s="305"/>
      <c r="PIK181" s="306"/>
      <c r="PIL181" s="135"/>
      <c r="PIM181" s="135"/>
      <c r="PIN181" s="307"/>
      <c r="PIO181" s="135"/>
      <c r="PIP181" s="135"/>
      <c r="PIQ181" s="135"/>
      <c r="PIR181" s="304"/>
      <c r="PIS181" s="305"/>
      <c r="PIT181" s="306"/>
      <c r="PIU181" s="135"/>
      <c r="PIV181" s="135"/>
      <c r="PIW181" s="307"/>
      <c r="PIX181" s="135"/>
      <c r="PIY181" s="135"/>
      <c r="PIZ181" s="135"/>
      <c r="PJA181" s="304"/>
      <c r="PJB181" s="305"/>
      <c r="PJC181" s="306"/>
      <c r="PJD181" s="135"/>
      <c r="PJE181" s="135"/>
      <c r="PJF181" s="307"/>
      <c r="PJG181" s="135"/>
      <c r="PJH181" s="135"/>
      <c r="PJI181" s="135"/>
      <c r="PJJ181" s="304"/>
      <c r="PJK181" s="305"/>
      <c r="PJL181" s="306"/>
      <c r="PJM181" s="135"/>
      <c r="PJN181" s="135"/>
      <c r="PJO181" s="307"/>
      <c r="PJP181" s="135"/>
      <c r="PJQ181" s="135"/>
      <c r="PJR181" s="135"/>
      <c r="PJS181" s="304"/>
      <c r="PJT181" s="305"/>
      <c r="PJU181" s="306"/>
      <c r="PJV181" s="135"/>
      <c r="PJW181" s="135"/>
      <c r="PJX181" s="307"/>
      <c r="PJY181" s="135"/>
      <c r="PJZ181" s="135"/>
      <c r="PKA181" s="135"/>
      <c r="PKB181" s="304"/>
      <c r="PKC181" s="305"/>
      <c r="PKD181" s="306"/>
      <c r="PKE181" s="135"/>
      <c r="PKF181" s="135"/>
      <c r="PKG181" s="307"/>
      <c r="PKH181" s="135"/>
      <c r="PKI181" s="135"/>
      <c r="PKJ181" s="135"/>
      <c r="PKK181" s="304"/>
      <c r="PKL181" s="305"/>
      <c r="PKM181" s="306"/>
      <c r="PKN181" s="135"/>
      <c r="PKO181" s="135"/>
      <c r="PKP181" s="307"/>
      <c r="PKQ181" s="135"/>
      <c r="PKR181" s="135"/>
      <c r="PKS181" s="135"/>
      <c r="PKT181" s="304"/>
      <c r="PKU181" s="305"/>
      <c r="PKV181" s="306"/>
      <c r="PKW181" s="135"/>
      <c r="PKX181" s="135"/>
      <c r="PKY181" s="307"/>
      <c r="PKZ181" s="135"/>
      <c r="PLA181" s="135"/>
      <c r="PLB181" s="135"/>
      <c r="PLC181" s="304"/>
      <c r="PLD181" s="305"/>
      <c r="PLE181" s="306"/>
      <c r="PLF181" s="135"/>
      <c r="PLG181" s="135"/>
      <c r="PLH181" s="307"/>
      <c r="PLI181" s="135"/>
      <c r="PLJ181" s="135"/>
      <c r="PLK181" s="135"/>
      <c r="PLL181" s="304"/>
      <c r="PLM181" s="305"/>
      <c r="PLN181" s="306"/>
      <c r="PLO181" s="135"/>
      <c r="PLP181" s="135"/>
      <c r="PLQ181" s="307"/>
      <c r="PLR181" s="135"/>
      <c r="PLS181" s="135"/>
      <c r="PLT181" s="135"/>
      <c r="PLU181" s="304"/>
      <c r="PLV181" s="305"/>
      <c r="PLW181" s="306"/>
      <c r="PLX181" s="135"/>
      <c r="PLY181" s="135"/>
      <c r="PLZ181" s="307"/>
      <c r="PMA181" s="135"/>
      <c r="PMB181" s="135"/>
      <c r="PMC181" s="135"/>
      <c r="PMD181" s="304"/>
      <c r="PME181" s="305"/>
      <c r="PMF181" s="306"/>
      <c r="PMG181" s="135"/>
      <c r="PMH181" s="135"/>
      <c r="PMI181" s="307"/>
      <c r="PMJ181" s="135"/>
      <c r="PMK181" s="135"/>
      <c r="PML181" s="135"/>
      <c r="PMM181" s="304"/>
      <c r="PMN181" s="305"/>
      <c r="PMO181" s="306"/>
      <c r="PMP181" s="135"/>
      <c r="PMQ181" s="135"/>
      <c r="PMR181" s="307"/>
      <c r="PMS181" s="135"/>
      <c r="PMT181" s="135"/>
      <c r="PMU181" s="135"/>
      <c r="PMV181" s="304"/>
      <c r="PMW181" s="305"/>
      <c r="PMX181" s="306"/>
      <c r="PMY181" s="135"/>
      <c r="PMZ181" s="135"/>
      <c r="PNA181" s="307"/>
      <c r="PNB181" s="135"/>
      <c r="PNC181" s="135"/>
      <c r="PND181" s="135"/>
      <c r="PNE181" s="304"/>
      <c r="PNF181" s="305"/>
      <c r="PNG181" s="306"/>
      <c r="PNH181" s="135"/>
      <c r="PNI181" s="135"/>
      <c r="PNJ181" s="307"/>
      <c r="PNK181" s="135"/>
      <c r="PNL181" s="135"/>
      <c r="PNM181" s="135"/>
      <c r="PNN181" s="304"/>
      <c r="PNO181" s="305"/>
      <c r="PNP181" s="306"/>
      <c r="PNQ181" s="135"/>
      <c r="PNR181" s="135"/>
      <c r="PNS181" s="307"/>
      <c r="PNT181" s="135"/>
      <c r="PNU181" s="135"/>
      <c r="PNV181" s="135"/>
      <c r="PNW181" s="304"/>
      <c r="PNX181" s="305"/>
      <c r="PNY181" s="306"/>
      <c r="PNZ181" s="135"/>
      <c r="POA181" s="135"/>
      <c r="POB181" s="307"/>
      <c r="POC181" s="135"/>
      <c r="POD181" s="135"/>
      <c r="POE181" s="135"/>
      <c r="POF181" s="304"/>
      <c r="POG181" s="305"/>
      <c r="POH181" s="306"/>
      <c r="POI181" s="135"/>
      <c r="POJ181" s="135"/>
      <c r="POK181" s="307"/>
      <c r="POL181" s="135"/>
      <c r="POM181" s="135"/>
      <c r="PON181" s="135"/>
      <c r="POO181" s="304"/>
      <c r="POP181" s="305"/>
      <c r="POQ181" s="306"/>
      <c r="POR181" s="135"/>
      <c r="POS181" s="135"/>
      <c r="POT181" s="307"/>
      <c r="POW181" s="135"/>
      <c r="POX181" s="304"/>
      <c r="POY181" s="305"/>
      <c r="POZ181" s="306"/>
      <c r="PPA181" s="135"/>
      <c r="PPB181" s="135"/>
      <c r="PPC181" s="307"/>
      <c r="PPG181" s="319"/>
      <c r="PPH181" s="320"/>
      <c r="PPI181" s="321"/>
      <c r="PPL181" s="318"/>
      <c r="PPP181" s="319"/>
      <c r="PPQ181" s="320"/>
      <c r="PPR181" s="306"/>
      <c r="PPS181" s="135"/>
      <c r="PPT181" s="135"/>
      <c r="PPU181" s="307"/>
      <c r="PPV181" s="135"/>
      <c r="PPW181" s="135"/>
      <c r="PPX181" s="135"/>
      <c r="PPY181" s="304"/>
      <c r="PPZ181" s="305"/>
      <c r="PQA181" s="306"/>
      <c r="PQB181" s="135"/>
      <c r="PQC181" s="135"/>
      <c r="PQD181" s="307"/>
      <c r="PQE181" s="135"/>
      <c r="PQF181" s="135"/>
      <c r="PQG181" s="135"/>
      <c r="PQH181" s="304"/>
      <c r="PQI181" s="305"/>
      <c r="PQJ181" s="306"/>
      <c r="PQK181" s="135"/>
      <c r="PQL181" s="135"/>
      <c r="PQM181" s="307"/>
      <c r="PQN181" s="135"/>
      <c r="PQO181" s="135"/>
      <c r="PQP181" s="135"/>
      <c r="PQQ181" s="304"/>
      <c r="PQR181" s="305"/>
      <c r="PQS181" s="306"/>
      <c r="PQT181" s="135"/>
      <c r="PQU181" s="135"/>
      <c r="PQV181" s="307"/>
      <c r="PQW181" s="135"/>
      <c r="PQX181" s="135"/>
      <c r="PQY181" s="135"/>
      <c r="PQZ181" s="304"/>
      <c r="PRA181" s="305"/>
      <c r="PRB181" s="306"/>
      <c r="PRC181" s="135"/>
      <c r="PRD181" s="135"/>
      <c r="PRE181" s="307"/>
      <c r="PRF181" s="135"/>
      <c r="PRG181" s="135"/>
      <c r="PRH181" s="135"/>
      <c r="PRI181" s="304"/>
      <c r="PRJ181" s="305"/>
      <c r="PRK181" s="306"/>
      <c r="PRL181" s="135"/>
      <c r="PRM181" s="135"/>
      <c r="PRN181" s="307"/>
      <c r="PRO181" s="135"/>
      <c r="PRP181" s="135"/>
      <c r="PRQ181" s="135"/>
      <c r="PRR181" s="304"/>
      <c r="PRS181" s="305"/>
      <c r="PRT181" s="306"/>
      <c r="PRU181" s="135"/>
      <c r="PRV181" s="135"/>
      <c r="PRW181" s="307"/>
      <c r="PRX181" s="135"/>
      <c r="PRY181" s="135"/>
      <c r="PRZ181" s="135"/>
      <c r="PSA181" s="304"/>
      <c r="PSB181" s="305"/>
      <c r="PSC181" s="306"/>
      <c r="PSD181" s="135"/>
      <c r="PSE181" s="135"/>
      <c r="PSF181" s="307"/>
      <c r="PSG181" s="135"/>
      <c r="PSH181" s="135"/>
      <c r="PSI181" s="135"/>
      <c r="PSJ181" s="304"/>
      <c r="PSK181" s="305"/>
      <c r="PSL181" s="306"/>
      <c r="PSM181" s="135"/>
      <c r="PSN181" s="135"/>
      <c r="PSO181" s="307"/>
      <c r="PSP181" s="135"/>
      <c r="PSQ181" s="135"/>
      <c r="PSR181" s="135"/>
      <c r="PSS181" s="304"/>
      <c r="PST181" s="305"/>
      <c r="PSU181" s="306"/>
      <c r="PSV181" s="135"/>
      <c r="PSW181" s="135"/>
      <c r="PSX181" s="307"/>
      <c r="PSY181" s="135"/>
      <c r="PSZ181" s="135"/>
      <c r="PTA181" s="135"/>
      <c r="PTB181" s="304"/>
      <c r="PTC181" s="305"/>
      <c r="PTD181" s="306"/>
      <c r="PTE181" s="135"/>
      <c r="PTF181" s="135"/>
      <c r="PTG181" s="307"/>
      <c r="PTH181" s="135"/>
      <c r="PTI181" s="135"/>
      <c r="PTJ181" s="135"/>
      <c r="PTK181" s="304"/>
      <c r="PTL181" s="305"/>
      <c r="PTM181" s="306"/>
      <c r="PTN181" s="135"/>
      <c r="PTO181" s="135"/>
      <c r="PTP181" s="307"/>
      <c r="PTQ181" s="135"/>
      <c r="PTR181" s="135"/>
      <c r="PTS181" s="135"/>
      <c r="PTT181" s="304"/>
      <c r="PTU181" s="305"/>
      <c r="PTV181" s="306"/>
      <c r="PTW181" s="135"/>
      <c r="PTX181" s="135"/>
      <c r="PTY181" s="307"/>
      <c r="PTZ181" s="135"/>
      <c r="PUA181" s="135"/>
      <c r="PUB181" s="135"/>
      <c r="PUC181" s="304"/>
      <c r="PUD181" s="305"/>
      <c r="PUE181" s="306"/>
      <c r="PUF181" s="135"/>
      <c r="PUG181" s="135"/>
      <c r="PUH181" s="307"/>
      <c r="PUI181" s="135"/>
      <c r="PUJ181" s="135"/>
      <c r="PUK181" s="135"/>
      <c r="PUL181" s="304"/>
      <c r="PUM181" s="305"/>
      <c r="PUN181" s="306"/>
      <c r="PUO181" s="135"/>
      <c r="PUP181" s="135"/>
      <c r="PUQ181" s="307"/>
      <c r="PUR181" s="135"/>
      <c r="PUS181" s="135"/>
      <c r="PUT181" s="135"/>
      <c r="PUU181" s="304"/>
      <c r="PUV181" s="305"/>
      <c r="PUW181" s="306"/>
      <c r="PUX181" s="135"/>
      <c r="PUY181" s="135"/>
      <c r="PUZ181" s="307"/>
      <c r="PVA181" s="135"/>
      <c r="PVB181" s="135"/>
      <c r="PVC181" s="135"/>
      <c r="PVD181" s="304"/>
      <c r="PVE181" s="305"/>
      <c r="PVF181" s="306"/>
      <c r="PVG181" s="135"/>
      <c r="PVH181" s="135"/>
      <c r="PVI181" s="307"/>
      <c r="PVJ181" s="135"/>
      <c r="PVK181" s="135"/>
      <c r="PVL181" s="135"/>
      <c r="PVM181" s="304"/>
      <c r="PVN181" s="305"/>
      <c r="PVO181" s="306"/>
      <c r="PVP181" s="135"/>
      <c r="PVQ181" s="135"/>
      <c r="PVR181" s="307"/>
      <c r="PVS181" s="135"/>
      <c r="PVT181" s="135"/>
      <c r="PVU181" s="135"/>
      <c r="PVV181" s="304"/>
      <c r="PVW181" s="305"/>
      <c r="PVX181" s="306"/>
      <c r="PVY181" s="135"/>
      <c r="PVZ181" s="135"/>
      <c r="PWA181" s="307"/>
      <c r="PWB181" s="135"/>
      <c r="PWC181" s="135"/>
      <c r="PWD181" s="135"/>
      <c r="PWE181" s="304"/>
      <c r="PWF181" s="305"/>
      <c r="PWG181" s="306"/>
      <c r="PWH181" s="135"/>
      <c r="PWI181" s="135"/>
      <c r="PWJ181" s="307"/>
      <c r="PWK181" s="135"/>
      <c r="PWL181" s="135"/>
      <c r="PWM181" s="135"/>
      <c r="PWN181" s="304"/>
      <c r="PWO181" s="305"/>
      <c r="PWP181" s="306"/>
      <c r="PWQ181" s="135"/>
      <c r="PWR181" s="135"/>
      <c r="PWS181" s="307"/>
      <c r="PWT181" s="135"/>
      <c r="PWU181" s="135"/>
      <c r="PWV181" s="135"/>
      <c r="PWW181" s="304"/>
      <c r="PWX181" s="305"/>
      <c r="PWY181" s="306"/>
      <c r="PWZ181" s="135"/>
      <c r="PXA181" s="135"/>
      <c r="PXB181" s="307"/>
      <c r="PXC181" s="135"/>
      <c r="PXD181" s="135"/>
      <c r="PXE181" s="135"/>
      <c r="PXF181" s="304"/>
      <c r="PXG181" s="305"/>
      <c r="PXH181" s="306"/>
      <c r="PXI181" s="135"/>
      <c r="PXJ181" s="135"/>
      <c r="PXK181" s="307"/>
      <c r="PXL181" s="135"/>
      <c r="PXM181" s="135"/>
      <c r="PXN181" s="135"/>
      <c r="PXO181" s="304"/>
      <c r="PXP181" s="305"/>
      <c r="PXQ181" s="306"/>
      <c r="PXR181" s="135"/>
      <c r="PXS181" s="135"/>
      <c r="PXT181" s="307"/>
      <c r="PXU181" s="135"/>
      <c r="PXV181" s="135"/>
      <c r="PXW181" s="135"/>
      <c r="PXX181" s="304"/>
      <c r="PXY181" s="305"/>
      <c r="PXZ181" s="306"/>
      <c r="PYA181" s="135"/>
      <c r="PYB181" s="135"/>
      <c r="PYC181" s="307"/>
      <c r="PYD181" s="135"/>
      <c r="PYE181" s="135"/>
      <c r="PYF181" s="135"/>
      <c r="PYG181" s="304"/>
      <c r="PYH181" s="305"/>
      <c r="PYI181" s="306"/>
      <c r="PYJ181" s="135"/>
      <c r="PYK181" s="135"/>
      <c r="PYL181" s="307"/>
      <c r="PYM181" s="135"/>
      <c r="PYN181" s="135"/>
      <c r="PYO181" s="135"/>
      <c r="PYP181" s="304"/>
      <c r="PYQ181" s="320"/>
      <c r="PYR181" s="321"/>
      <c r="PYS181" s="135"/>
      <c r="PYT181" s="135"/>
      <c r="PYU181" s="307"/>
      <c r="PYV181" s="135"/>
      <c r="PYW181" s="135"/>
      <c r="PYX181" s="135"/>
      <c r="PYY181" s="304"/>
      <c r="PYZ181" s="320"/>
      <c r="PZA181" s="321"/>
      <c r="PZD181" s="318"/>
      <c r="PZH181" s="319"/>
      <c r="PZI181" s="320"/>
      <c r="PZJ181" s="321"/>
      <c r="PZM181" s="318"/>
      <c r="PZN181" s="135"/>
      <c r="PZO181" s="135"/>
      <c r="PZP181" s="135"/>
      <c r="PZQ181" s="304"/>
      <c r="PZR181" s="305"/>
      <c r="PZS181" s="306"/>
      <c r="PZT181" s="135"/>
      <c r="PZU181" s="135"/>
      <c r="PZV181" s="307"/>
      <c r="PZW181" s="135"/>
      <c r="PZX181" s="135"/>
      <c r="PZY181" s="135"/>
      <c r="PZZ181" s="304"/>
      <c r="QAA181" s="305"/>
      <c r="QAB181" s="306"/>
      <c r="QAC181" s="135"/>
      <c r="QAD181" s="135"/>
      <c r="QAE181" s="307"/>
      <c r="QAF181" s="135"/>
      <c r="QAG181" s="135"/>
      <c r="QAH181" s="135"/>
      <c r="QAI181" s="304"/>
      <c r="QAJ181" s="305"/>
      <c r="QAK181" s="306"/>
      <c r="QAL181" s="135"/>
      <c r="QAM181" s="135"/>
      <c r="QAN181" s="307"/>
      <c r="QAO181" s="135"/>
      <c r="QAP181" s="135"/>
      <c r="QAQ181" s="135"/>
      <c r="QAR181" s="304"/>
      <c r="QAS181" s="305"/>
      <c r="QAT181" s="306"/>
      <c r="QAU181" s="135"/>
      <c r="QAV181" s="135"/>
      <c r="QAW181" s="307"/>
      <c r="QAX181" s="135"/>
      <c r="QAY181" s="135"/>
      <c r="QAZ181" s="135"/>
      <c r="QBA181" s="304"/>
      <c r="QBB181" s="305"/>
      <c r="QBC181" s="306"/>
      <c r="QBD181" s="135"/>
      <c r="QBE181" s="135"/>
      <c r="QBF181" s="307"/>
      <c r="QBG181" s="135"/>
      <c r="QBH181" s="135"/>
      <c r="QBI181" s="135"/>
      <c r="QBJ181" s="304"/>
      <c r="QBK181" s="305"/>
      <c r="QBL181" s="306"/>
      <c r="QBM181" s="135"/>
      <c r="QBN181" s="135"/>
      <c r="QBO181" s="307"/>
      <c r="QBP181" s="135"/>
      <c r="QBQ181" s="135"/>
      <c r="QBR181" s="135"/>
      <c r="QBS181" s="304"/>
      <c r="QBT181" s="305"/>
      <c r="QBU181" s="306"/>
      <c r="QBV181" s="135"/>
      <c r="QBW181" s="135"/>
      <c r="QBX181" s="307"/>
      <c r="QBY181" s="135"/>
      <c r="QBZ181" s="135"/>
      <c r="QCA181" s="135"/>
      <c r="QCB181" s="304"/>
      <c r="QCC181" s="305"/>
      <c r="QCD181" s="306"/>
      <c r="QCE181" s="135"/>
      <c r="QCF181" s="135"/>
      <c r="QCG181" s="307"/>
      <c r="QCH181" s="135"/>
      <c r="QCI181" s="135"/>
      <c r="QCJ181" s="135"/>
      <c r="QCK181" s="304"/>
      <c r="QCL181" s="305"/>
      <c r="QCM181" s="306"/>
      <c r="QCN181" s="135"/>
      <c r="QCO181" s="135"/>
      <c r="QCP181" s="307"/>
      <c r="QCQ181" s="135"/>
      <c r="QCR181" s="135"/>
      <c r="QCS181" s="135"/>
      <c r="QCT181" s="304"/>
      <c r="QCU181" s="305"/>
      <c r="QCV181" s="306"/>
      <c r="QCW181" s="135"/>
      <c r="QCX181" s="135"/>
      <c r="QCY181" s="307"/>
      <c r="QCZ181" s="135"/>
      <c r="QDA181" s="135"/>
      <c r="QDB181" s="135"/>
      <c r="QDC181" s="304"/>
      <c r="QDD181" s="305"/>
      <c r="QDE181" s="306"/>
      <c r="QDF181" s="135"/>
      <c r="QDG181" s="135"/>
      <c r="QDH181" s="307"/>
      <c r="QDI181" s="135"/>
      <c r="QDJ181" s="135"/>
      <c r="QDK181" s="135"/>
      <c r="QDL181" s="304"/>
      <c r="QDM181" s="305"/>
      <c r="QDN181" s="306"/>
      <c r="QDO181" s="135"/>
      <c r="QDP181" s="135"/>
      <c r="QDQ181" s="307"/>
      <c r="QDR181" s="135"/>
      <c r="QDS181" s="135"/>
      <c r="QDT181" s="135"/>
      <c r="QDU181" s="304"/>
      <c r="QDV181" s="305"/>
      <c r="QDW181" s="306"/>
      <c r="QDX181" s="135"/>
      <c r="QDY181" s="135"/>
      <c r="QDZ181" s="307"/>
      <c r="QEA181" s="135"/>
      <c r="QEB181" s="135"/>
      <c r="QEC181" s="135"/>
      <c r="QED181" s="304"/>
      <c r="QEE181" s="305"/>
      <c r="QEF181" s="306"/>
      <c r="QEG181" s="135"/>
      <c r="QEH181" s="135"/>
      <c r="QEI181" s="307"/>
      <c r="QEJ181" s="135"/>
      <c r="QEK181" s="135"/>
      <c r="QEL181" s="135"/>
      <c r="QEM181" s="304"/>
      <c r="QEN181" s="305"/>
      <c r="QEO181" s="306"/>
      <c r="QEP181" s="135"/>
      <c r="QEQ181" s="135"/>
      <c r="QER181" s="307"/>
      <c r="QES181" s="135"/>
      <c r="QET181" s="135"/>
      <c r="QEU181" s="135"/>
      <c r="QEV181" s="304"/>
      <c r="QEW181" s="305"/>
      <c r="QEX181" s="306"/>
      <c r="QEY181" s="135"/>
      <c r="QEZ181" s="135"/>
      <c r="QFA181" s="307"/>
      <c r="QFB181" s="135"/>
      <c r="QFC181" s="135"/>
      <c r="QFD181" s="135"/>
      <c r="QFE181" s="304"/>
      <c r="QFF181" s="305"/>
      <c r="QFG181" s="306"/>
      <c r="QFH181" s="135"/>
      <c r="QFI181" s="135"/>
      <c r="QFJ181" s="307"/>
      <c r="QFK181" s="135"/>
      <c r="QFL181" s="135"/>
      <c r="QFM181" s="135"/>
      <c r="QFN181" s="304"/>
      <c r="QFO181" s="305"/>
      <c r="QFP181" s="306"/>
      <c r="QFQ181" s="135"/>
      <c r="QFR181" s="135"/>
      <c r="QFS181" s="307"/>
      <c r="QFT181" s="135"/>
      <c r="QFU181" s="135"/>
      <c r="QFV181" s="135"/>
      <c r="QFW181" s="304"/>
      <c r="QFX181" s="305"/>
      <c r="QFY181" s="306"/>
      <c r="QFZ181" s="135"/>
      <c r="QGA181" s="135"/>
      <c r="QGB181" s="307"/>
      <c r="QGC181" s="135"/>
      <c r="QGD181" s="135"/>
      <c r="QGE181" s="135"/>
      <c r="QGF181" s="304"/>
      <c r="QGG181" s="305"/>
      <c r="QGH181" s="306"/>
      <c r="QGI181" s="135"/>
      <c r="QGJ181" s="135"/>
      <c r="QGK181" s="307"/>
      <c r="QGL181" s="135"/>
      <c r="QGM181" s="135"/>
      <c r="QGN181" s="135"/>
      <c r="QGO181" s="304"/>
      <c r="QGP181" s="305"/>
      <c r="QGQ181" s="306"/>
      <c r="QGR181" s="135"/>
      <c r="QGS181" s="135"/>
      <c r="QGT181" s="307"/>
      <c r="QGU181" s="135"/>
      <c r="QGV181" s="135"/>
      <c r="QGW181" s="135"/>
      <c r="QGX181" s="304"/>
      <c r="QGY181" s="305"/>
      <c r="QGZ181" s="306"/>
      <c r="QHA181" s="135"/>
      <c r="QHB181" s="135"/>
      <c r="QHC181" s="307"/>
      <c r="QHD181" s="135"/>
      <c r="QHE181" s="135"/>
      <c r="QHF181" s="135"/>
      <c r="QHG181" s="304"/>
      <c r="QHH181" s="305"/>
      <c r="QHI181" s="306"/>
      <c r="QHJ181" s="135"/>
      <c r="QHK181" s="135"/>
      <c r="QHL181" s="307"/>
      <c r="QHM181" s="135"/>
      <c r="QHN181" s="135"/>
      <c r="QHO181" s="135"/>
      <c r="QHP181" s="304"/>
      <c r="QHQ181" s="305"/>
      <c r="QHR181" s="306"/>
      <c r="QHS181" s="135"/>
      <c r="QHT181" s="135"/>
      <c r="QHU181" s="307"/>
      <c r="QHV181" s="135"/>
      <c r="QHW181" s="135"/>
      <c r="QHX181" s="135"/>
      <c r="QHY181" s="304"/>
      <c r="QHZ181" s="305"/>
      <c r="QIA181" s="306"/>
      <c r="QIB181" s="135"/>
      <c r="QIC181" s="135"/>
      <c r="QID181" s="307"/>
      <c r="QIE181" s="135"/>
      <c r="QIF181" s="135"/>
      <c r="QIG181" s="135"/>
      <c r="QIH181" s="304"/>
      <c r="QII181" s="305"/>
      <c r="QIJ181" s="306"/>
      <c r="QIK181" s="135"/>
      <c r="QIL181" s="135"/>
      <c r="QIM181" s="318"/>
      <c r="QIO181" s="135"/>
      <c r="QIP181" s="135"/>
      <c r="QIQ181" s="304"/>
      <c r="QIR181" s="305"/>
      <c r="QIS181" s="306"/>
      <c r="QIT181" s="135"/>
      <c r="QIU181" s="135"/>
      <c r="QIV181" s="318"/>
      <c r="QIZ181" s="319"/>
      <c r="QJA181" s="320"/>
      <c r="QJB181" s="321"/>
      <c r="QJE181" s="318"/>
      <c r="QJI181" s="319"/>
      <c r="QJJ181" s="305"/>
      <c r="QJK181" s="306"/>
      <c r="QJL181" s="135"/>
      <c r="QJM181" s="135"/>
      <c r="QJN181" s="307"/>
      <c r="QJO181" s="135"/>
      <c r="QJP181" s="135"/>
      <c r="QJQ181" s="135"/>
      <c r="QJR181" s="304"/>
      <c r="QJS181" s="305"/>
      <c r="QJT181" s="306"/>
      <c r="QJU181" s="135"/>
      <c r="QJV181" s="135"/>
      <c r="QJW181" s="307"/>
      <c r="QJX181" s="135"/>
      <c r="QJY181" s="135"/>
      <c r="QJZ181" s="135"/>
      <c r="QKA181" s="304"/>
      <c r="QKB181" s="305"/>
      <c r="QKC181" s="306"/>
      <c r="QKD181" s="135"/>
      <c r="QKE181" s="135"/>
      <c r="QKF181" s="307"/>
      <c r="QKG181" s="135"/>
      <c r="QKH181" s="135"/>
      <c r="QKI181" s="135"/>
      <c r="QKJ181" s="304"/>
      <c r="QKK181" s="305"/>
      <c r="QKL181" s="306"/>
      <c r="QKM181" s="135"/>
      <c r="QKN181" s="135"/>
      <c r="QKO181" s="307"/>
      <c r="QKP181" s="135"/>
      <c r="QKQ181" s="135"/>
      <c r="QKR181" s="135"/>
      <c r="QKS181" s="304"/>
      <c r="QKT181" s="305"/>
      <c r="QKU181" s="306"/>
      <c r="QKV181" s="135"/>
      <c r="QKW181" s="135"/>
      <c r="QKX181" s="307"/>
      <c r="QKY181" s="135"/>
      <c r="QKZ181" s="135"/>
      <c r="QLA181" s="135"/>
      <c r="QLB181" s="304"/>
      <c r="QLC181" s="305"/>
      <c r="QLD181" s="306"/>
      <c r="QLE181" s="135"/>
      <c r="QLF181" s="135"/>
      <c r="QLG181" s="307"/>
      <c r="QLH181" s="135"/>
      <c r="QLI181" s="135"/>
      <c r="QLJ181" s="135"/>
      <c r="QLK181" s="304"/>
      <c r="QLL181" s="305"/>
      <c r="QLM181" s="306"/>
      <c r="QLN181" s="135"/>
      <c r="QLO181" s="135"/>
      <c r="QLP181" s="307"/>
      <c r="QLQ181" s="135"/>
      <c r="QLR181" s="135"/>
      <c r="QLS181" s="135"/>
      <c r="QLT181" s="304"/>
      <c r="QLU181" s="305"/>
      <c r="QLV181" s="306"/>
      <c r="QLW181" s="135"/>
      <c r="QLX181" s="135"/>
      <c r="QLY181" s="307"/>
      <c r="QLZ181" s="135"/>
      <c r="QMA181" s="135"/>
      <c r="QMB181" s="135"/>
      <c r="QMC181" s="304"/>
      <c r="QMD181" s="305"/>
      <c r="QME181" s="306"/>
      <c r="QMF181" s="135"/>
      <c r="QMG181" s="135"/>
      <c r="QMH181" s="307"/>
      <c r="QMI181" s="135"/>
      <c r="QMJ181" s="135"/>
      <c r="QMK181" s="135"/>
      <c r="QML181" s="304"/>
      <c r="QMM181" s="305"/>
      <c r="QMN181" s="306"/>
      <c r="QMO181" s="135"/>
      <c r="QMP181" s="135"/>
      <c r="QMQ181" s="307"/>
      <c r="QMR181" s="135"/>
      <c r="QMS181" s="135"/>
      <c r="QMT181" s="135"/>
      <c r="QMU181" s="304"/>
      <c r="QMV181" s="305"/>
      <c r="QMW181" s="306"/>
      <c r="QMX181" s="135"/>
      <c r="QMY181" s="135"/>
      <c r="QMZ181" s="307"/>
      <c r="QNA181" s="135"/>
      <c r="QNB181" s="135"/>
      <c r="QNC181" s="135"/>
      <c r="QND181" s="304"/>
      <c r="QNE181" s="305"/>
      <c r="QNF181" s="306"/>
      <c r="QNG181" s="135"/>
      <c r="QNH181" s="135"/>
      <c r="QNI181" s="307"/>
      <c r="QNJ181" s="135"/>
      <c r="QNK181" s="135"/>
      <c r="QNL181" s="135"/>
      <c r="QNM181" s="304"/>
      <c r="QNN181" s="305"/>
      <c r="QNO181" s="306"/>
      <c r="QNP181" s="135"/>
      <c r="QNQ181" s="135"/>
      <c r="QNR181" s="307"/>
      <c r="QNS181" s="135"/>
      <c r="QNT181" s="135"/>
      <c r="QNU181" s="135"/>
      <c r="QNV181" s="304"/>
      <c r="QNW181" s="305"/>
      <c r="QNX181" s="306"/>
      <c r="QNY181" s="135"/>
      <c r="QNZ181" s="135"/>
      <c r="QOA181" s="307"/>
      <c r="QOB181" s="135"/>
      <c r="QOC181" s="135"/>
      <c r="QOD181" s="135"/>
      <c r="QOE181" s="304"/>
      <c r="QOF181" s="305"/>
      <c r="QOG181" s="306"/>
      <c r="QOH181" s="135"/>
      <c r="QOI181" s="135"/>
      <c r="QOJ181" s="307"/>
      <c r="QOK181" s="135"/>
      <c r="QOL181" s="135"/>
      <c r="QOM181" s="135"/>
      <c r="QON181" s="304"/>
      <c r="QOO181" s="305"/>
      <c r="QOP181" s="306"/>
      <c r="QOQ181" s="135"/>
      <c r="QOR181" s="135"/>
      <c r="QOS181" s="307"/>
      <c r="QOT181" s="135"/>
      <c r="QOU181" s="135"/>
      <c r="QOV181" s="135"/>
      <c r="QOW181" s="304"/>
      <c r="QOX181" s="305"/>
      <c r="QOY181" s="306"/>
      <c r="QOZ181" s="135"/>
      <c r="QPA181" s="135"/>
      <c r="QPB181" s="307"/>
      <c r="QPC181" s="135"/>
      <c r="QPD181" s="135"/>
      <c r="QPE181" s="135"/>
      <c r="QPF181" s="304"/>
      <c r="QPG181" s="305"/>
      <c r="QPH181" s="306"/>
      <c r="QPI181" s="135"/>
      <c r="QPJ181" s="135"/>
      <c r="QPK181" s="307"/>
      <c r="QPL181" s="135"/>
      <c r="QPM181" s="135"/>
      <c r="QPN181" s="135"/>
      <c r="QPO181" s="304"/>
      <c r="QPP181" s="305"/>
      <c r="QPQ181" s="306"/>
      <c r="QPR181" s="135"/>
      <c r="QPS181" s="135"/>
      <c r="QPT181" s="307"/>
      <c r="QPU181" s="135"/>
      <c r="QPV181" s="135"/>
      <c r="QPW181" s="135"/>
      <c r="QPX181" s="304"/>
      <c r="QPY181" s="305"/>
      <c r="QPZ181" s="306"/>
      <c r="QQA181" s="135"/>
      <c r="QQB181" s="135"/>
      <c r="QQC181" s="307"/>
      <c r="QQD181" s="135"/>
      <c r="QQE181" s="135"/>
      <c r="QQF181" s="135"/>
      <c r="QQG181" s="304"/>
      <c r="QQH181" s="305"/>
      <c r="QQI181" s="306"/>
      <c r="QQJ181" s="135"/>
      <c r="QQK181" s="135"/>
      <c r="QQL181" s="307"/>
      <c r="QQM181" s="135"/>
      <c r="QQN181" s="135"/>
      <c r="QQO181" s="135"/>
      <c r="QQP181" s="304"/>
      <c r="QQQ181" s="305"/>
      <c r="QQR181" s="306"/>
      <c r="QQS181" s="135"/>
      <c r="QQT181" s="135"/>
      <c r="QQU181" s="307"/>
      <c r="QQV181" s="135"/>
      <c r="QQW181" s="135"/>
      <c r="QQX181" s="135"/>
      <c r="QQY181" s="304"/>
      <c r="QQZ181" s="305"/>
      <c r="QRA181" s="306"/>
      <c r="QRB181" s="135"/>
      <c r="QRC181" s="135"/>
      <c r="QRD181" s="307"/>
      <c r="QRE181" s="135"/>
      <c r="QRF181" s="135"/>
      <c r="QRG181" s="135"/>
      <c r="QRH181" s="304"/>
      <c r="QRI181" s="305"/>
      <c r="QRJ181" s="306"/>
      <c r="QRK181" s="135"/>
      <c r="QRL181" s="135"/>
      <c r="QRM181" s="307"/>
      <c r="QRN181" s="135"/>
      <c r="QRO181" s="135"/>
      <c r="QRP181" s="135"/>
      <c r="QRQ181" s="304"/>
      <c r="QRR181" s="305"/>
      <c r="QRS181" s="306"/>
      <c r="QRT181" s="135"/>
      <c r="QRU181" s="135"/>
      <c r="QRV181" s="307"/>
      <c r="QRW181" s="135"/>
      <c r="QRX181" s="135"/>
      <c r="QRY181" s="135"/>
      <c r="QRZ181" s="304"/>
      <c r="QSA181" s="305"/>
      <c r="QSB181" s="306"/>
      <c r="QSC181" s="135"/>
      <c r="QSD181" s="135"/>
      <c r="QSE181" s="307"/>
      <c r="QSF181" s="135"/>
      <c r="QSG181" s="135"/>
      <c r="QSH181" s="135"/>
      <c r="QSI181" s="319"/>
      <c r="QSJ181" s="320"/>
      <c r="QSK181" s="306"/>
      <c r="QSL181" s="135"/>
      <c r="QSM181" s="135"/>
      <c r="QSN181" s="307"/>
      <c r="QSO181" s="135"/>
      <c r="QSP181" s="135"/>
      <c r="QSQ181" s="135"/>
      <c r="QSR181" s="319"/>
      <c r="QSS181" s="320"/>
      <c r="QST181" s="321"/>
      <c r="QSW181" s="318"/>
      <c r="QTA181" s="319"/>
      <c r="QTB181" s="320"/>
      <c r="QTC181" s="321"/>
      <c r="QTF181" s="307"/>
      <c r="QTG181" s="135"/>
      <c r="QTH181" s="135"/>
      <c r="QTI181" s="135"/>
      <c r="QTJ181" s="304"/>
      <c r="QTK181" s="305"/>
      <c r="QTL181" s="306"/>
      <c r="QTM181" s="135"/>
      <c r="QTN181" s="135"/>
      <c r="QTO181" s="307"/>
      <c r="QTP181" s="135"/>
      <c r="QTQ181" s="135"/>
      <c r="QTR181" s="135"/>
      <c r="QTS181" s="304"/>
      <c r="QTT181" s="305"/>
      <c r="QTU181" s="306"/>
      <c r="QTV181" s="135"/>
      <c r="QTW181" s="135"/>
      <c r="QTX181" s="307"/>
      <c r="QTY181" s="135"/>
      <c r="QTZ181" s="135"/>
      <c r="QUA181" s="135"/>
      <c r="QUB181" s="304"/>
      <c r="QUC181" s="305"/>
      <c r="QUD181" s="306"/>
      <c r="QUE181" s="135"/>
      <c r="QUF181" s="135"/>
      <c r="QUG181" s="307"/>
      <c r="QUH181" s="135"/>
      <c r="QUI181" s="135"/>
      <c r="QUJ181" s="135"/>
      <c r="QUK181" s="304"/>
      <c r="QUL181" s="305"/>
      <c r="QUM181" s="306"/>
      <c r="QUN181" s="135"/>
      <c r="QUO181" s="135"/>
      <c r="QUP181" s="307"/>
      <c r="QUQ181" s="135"/>
      <c r="QUR181" s="135"/>
      <c r="QUS181" s="135"/>
      <c r="QUT181" s="304"/>
      <c r="QUU181" s="305"/>
      <c r="QUV181" s="306"/>
      <c r="QUW181" s="135"/>
      <c r="QUX181" s="135"/>
      <c r="QUY181" s="307"/>
      <c r="QUZ181" s="135"/>
      <c r="QVA181" s="135"/>
      <c r="QVB181" s="135"/>
      <c r="QVC181" s="304"/>
      <c r="QVD181" s="305"/>
      <c r="QVE181" s="306"/>
      <c r="QVF181" s="135"/>
      <c r="QVG181" s="135"/>
      <c r="QVH181" s="307"/>
      <c r="QVI181" s="135"/>
      <c r="QVJ181" s="135"/>
      <c r="QVK181" s="135"/>
      <c r="QVL181" s="304"/>
      <c r="QVM181" s="305"/>
      <c r="QVN181" s="306"/>
      <c r="QVO181" s="135"/>
      <c r="QVP181" s="135"/>
      <c r="QVQ181" s="307"/>
      <c r="QVR181" s="135"/>
      <c r="QVS181" s="135"/>
      <c r="QVT181" s="135"/>
      <c r="QVU181" s="304"/>
      <c r="QVV181" s="305"/>
      <c r="QVW181" s="306"/>
      <c r="QVX181" s="135"/>
      <c r="QVY181" s="135"/>
      <c r="QVZ181" s="307"/>
      <c r="QWA181" s="135"/>
      <c r="QWB181" s="135"/>
      <c r="QWC181" s="135"/>
      <c r="QWD181" s="304"/>
      <c r="QWE181" s="305"/>
      <c r="QWF181" s="306"/>
      <c r="QWG181" s="135"/>
      <c r="QWH181" s="135"/>
      <c r="QWI181" s="307"/>
      <c r="QWJ181" s="135"/>
      <c r="QWK181" s="135"/>
      <c r="QWL181" s="135"/>
      <c r="QWM181" s="304"/>
      <c r="QWN181" s="305"/>
      <c r="QWO181" s="306"/>
      <c r="QWP181" s="135"/>
      <c r="QWQ181" s="135"/>
      <c r="QWR181" s="307"/>
      <c r="QWS181" s="135"/>
      <c r="QWT181" s="135"/>
      <c r="QWU181" s="135"/>
      <c r="QWV181" s="304"/>
      <c r="QWW181" s="305"/>
      <c r="QWX181" s="306"/>
      <c r="QWY181" s="135"/>
      <c r="QWZ181" s="135"/>
      <c r="QXA181" s="307"/>
      <c r="QXB181" s="135"/>
      <c r="QXC181" s="135"/>
      <c r="QXD181" s="135"/>
      <c r="QXE181" s="304"/>
      <c r="QXF181" s="305"/>
      <c r="QXG181" s="306"/>
      <c r="QXH181" s="135"/>
      <c r="QXI181" s="135"/>
      <c r="QXJ181" s="307"/>
      <c r="QXK181" s="135"/>
      <c r="QXL181" s="135"/>
      <c r="QXM181" s="135"/>
      <c r="QXN181" s="304"/>
      <c r="QXO181" s="305"/>
      <c r="QXP181" s="306"/>
      <c r="QXQ181" s="135"/>
      <c r="QXR181" s="135"/>
      <c r="QXS181" s="307"/>
      <c r="QXT181" s="135"/>
      <c r="QXU181" s="135"/>
      <c r="QXV181" s="135"/>
      <c r="QXW181" s="304"/>
      <c r="QXX181" s="305"/>
      <c r="QXY181" s="306"/>
      <c r="QXZ181" s="135"/>
      <c r="QYA181" s="135"/>
      <c r="QYB181" s="307"/>
      <c r="QYC181" s="135"/>
      <c r="QYD181" s="135"/>
      <c r="QYE181" s="135"/>
      <c r="QYF181" s="304"/>
      <c r="QYG181" s="305"/>
      <c r="QYH181" s="306"/>
      <c r="QYI181" s="135"/>
      <c r="QYJ181" s="135"/>
      <c r="QYK181" s="307"/>
      <c r="QYL181" s="135"/>
      <c r="QYM181" s="135"/>
      <c r="QYN181" s="135"/>
      <c r="QYO181" s="304"/>
      <c r="QYP181" s="305"/>
      <c r="QYQ181" s="306"/>
      <c r="QYR181" s="135"/>
      <c r="QYS181" s="135"/>
      <c r="QYT181" s="307"/>
      <c r="QYU181" s="135"/>
      <c r="QYV181" s="135"/>
      <c r="QYW181" s="135"/>
      <c r="QYX181" s="304"/>
      <c r="QYY181" s="305"/>
      <c r="QYZ181" s="306"/>
      <c r="QZA181" s="135"/>
      <c r="QZB181" s="135"/>
      <c r="QZC181" s="307"/>
      <c r="QZD181" s="135"/>
      <c r="QZE181" s="135"/>
      <c r="QZF181" s="135"/>
      <c r="QZG181" s="304"/>
      <c r="QZH181" s="305"/>
      <c r="QZI181" s="306"/>
      <c r="QZJ181" s="135"/>
      <c r="QZK181" s="135"/>
      <c r="QZL181" s="307"/>
      <c r="QZM181" s="135"/>
      <c r="QZN181" s="135"/>
      <c r="QZO181" s="135"/>
      <c r="QZP181" s="304"/>
      <c r="QZQ181" s="305"/>
      <c r="QZR181" s="306"/>
      <c r="QZS181" s="135"/>
      <c r="QZT181" s="135"/>
      <c r="QZU181" s="307"/>
      <c r="QZV181" s="135"/>
      <c r="QZW181" s="135"/>
      <c r="QZX181" s="135"/>
      <c r="QZY181" s="304"/>
      <c r="QZZ181" s="305"/>
      <c r="RAA181" s="306"/>
      <c r="RAB181" s="135"/>
      <c r="RAC181" s="135"/>
      <c r="RAD181" s="307"/>
      <c r="RAE181" s="135"/>
      <c r="RAF181" s="135"/>
      <c r="RAG181" s="135"/>
      <c r="RAH181" s="304"/>
      <c r="RAI181" s="305"/>
      <c r="RAJ181" s="306"/>
      <c r="RAK181" s="135"/>
      <c r="RAL181" s="135"/>
      <c r="RAM181" s="307"/>
      <c r="RAN181" s="135"/>
      <c r="RAO181" s="135"/>
      <c r="RAP181" s="135"/>
      <c r="RAQ181" s="304"/>
      <c r="RAR181" s="305"/>
      <c r="RAS181" s="306"/>
      <c r="RAT181" s="135"/>
      <c r="RAU181" s="135"/>
      <c r="RAV181" s="307"/>
      <c r="RAW181" s="135"/>
      <c r="RAX181" s="135"/>
      <c r="RAY181" s="135"/>
      <c r="RAZ181" s="304"/>
      <c r="RBA181" s="305"/>
      <c r="RBB181" s="306"/>
      <c r="RBC181" s="135"/>
      <c r="RBD181" s="135"/>
      <c r="RBE181" s="307"/>
      <c r="RBF181" s="135"/>
      <c r="RBG181" s="135"/>
      <c r="RBH181" s="135"/>
      <c r="RBI181" s="304"/>
      <c r="RBJ181" s="305"/>
      <c r="RBK181" s="306"/>
      <c r="RBL181" s="135"/>
      <c r="RBM181" s="135"/>
      <c r="RBN181" s="307"/>
      <c r="RBO181" s="135"/>
      <c r="RBP181" s="135"/>
      <c r="RBQ181" s="135"/>
      <c r="RBR181" s="304"/>
      <c r="RBS181" s="305"/>
      <c r="RBT181" s="306"/>
      <c r="RBU181" s="135"/>
      <c r="RBV181" s="135"/>
      <c r="RBW181" s="307"/>
      <c r="RBX181" s="135"/>
      <c r="RBY181" s="135"/>
      <c r="RBZ181" s="135"/>
      <c r="RCA181" s="304"/>
      <c r="RCB181" s="305"/>
      <c r="RCC181" s="306"/>
      <c r="RCD181" s="135"/>
      <c r="RCF181" s="318"/>
      <c r="RCG181" s="135"/>
      <c r="RCH181" s="135"/>
      <c r="RCI181" s="135"/>
      <c r="RCJ181" s="304"/>
      <c r="RCK181" s="305"/>
      <c r="RCL181" s="306"/>
      <c r="RCM181" s="135"/>
      <c r="RCO181" s="318"/>
      <c r="RCS181" s="319"/>
      <c r="RCT181" s="320"/>
      <c r="RCU181" s="321"/>
      <c r="RCX181" s="318"/>
      <c r="RDB181" s="304"/>
      <c r="RDC181" s="305"/>
      <c r="RDD181" s="306"/>
      <c r="RDE181" s="135"/>
      <c r="RDF181" s="135"/>
      <c r="RDG181" s="307"/>
      <c r="RDH181" s="135"/>
      <c r="RDI181" s="135"/>
      <c r="RDJ181" s="135"/>
      <c r="RDK181" s="304"/>
      <c r="RDL181" s="305"/>
      <c r="RDM181" s="306"/>
      <c r="RDN181" s="135"/>
      <c r="RDO181" s="135"/>
      <c r="RDP181" s="307"/>
      <c r="RDQ181" s="135"/>
      <c r="RDR181" s="135"/>
      <c r="RDS181" s="135"/>
      <c r="RDT181" s="304"/>
      <c r="RDU181" s="305"/>
      <c r="RDV181" s="306"/>
      <c r="RDW181" s="135"/>
      <c r="RDX181" s="135"/>
      <c r="RDY181" s="307"/>
      <c r="RDZ181" s="135"/>
      <c r="REA181" s="135"/>
      <c r="REB181" s="135"/>
      <c r="REC181" s="304"/>
      <c r="RED181" s="305"/>
      <c r="REE181" s="306"/>
      <c r="REF181" s="135"/>
      <c r="REG181" s="135"/>
      <c r="REH181" s="307"/>
      <c r="REI181" s="135"/>
      <c r="REJ181" s="135"/>
      <c r="REK181" s="135"/>
      <c r="REL181" s="304"/>
      <c r="REM181" s="305"/>
      <c r="REN181" s="306"/>
      <c r="REO181" s="135"/>
      <c r="REP181" s="135"/>
      <c r="REQ181" s="307"/>
      <c r="RER181" s="135"/>
      <c r="RES181" s="135"/>
      <c r="RET181" s="135"/>
      <c r="REU181" s="304"/>
      <c r="REV181" s="305"/>
      <c r="REW181" s="306"/>
      <c r="REX181" s="135"/>
      <c r="REY181" s="135"/>
      <c r="REZ181" s="307"/>
      <c r="RFA181" s="135"/>
      <c r="RFB181" s="135"/>
      <c r="RFC181" s="135"/>
      <c r="RFD181" s="304"/>
      <c r="RFE181" s="305"/>
      <c r="RFF181" s="306"/>
      <c r="RFG181" s="135"/>
      <c r="RFH181" s="135"/>
      <c r="RFI181" s="307"/>
      <c r="RFJ181" s="135"/>
      <c r="RFK181" s="135"/>
      <c r="RFL181" s="135"/>
      <c r="RFM181" s="304"/>
      <c r="RFN181" s="305"/>
      <c r="RFO181" s="306"/>
      <c r="RFP181" s="135"/>
      <c r="RFQ181" s="135"/>
      <c r="RFR181" s="307"/>
      <c r="RFS181" s="135"/>
      <c r="RFT181" s="135"/>
      <c r="RFU181" s="135"/>
      <c r="RFV181" s="304"/>
      <c r="RFW181" s="305"/>
      <c r="RFX181" s="306"/>
      <c r="RFY181" s="135"/>
      <c r="RFZ181" s="135"/>
      <c r="RGA181" s="307"/>
      <c r="RGB181" s="135"/>
      <c r="RGC181" s="135"/>
      <c r="RGD181" s="135"/>
      <c r="RGE181" s="304"/>
      <c r="RGF181" s="305"/>
      <c r="RGG181" s="306"/>
      <c r="RGH181" s="135"/>
      <c r="RGI181" s="135"/>
      <c r="RGJ181" s="307"/>
      <c r="RGK181" s="135"/>
      <c r="RGL181" s="135"/>
      <c r="RGM181" s="135"/>
      <c r="RGN181" s="304"/>
      <c r="RGO181" s="305"/>
      <c r="RGP181" s="306"/>
      <c r="RGQ181" s="135"/>
      <c r="RGR181" s="135"/>
      <c r="RGS181" s="307"/>
      <c r="RGT181" s="135"/>
      <c r="RGU181" s="135"/>
      <c r="RGV181" s="135"/>
      <c r="RGW181" s="304"/>
      <c r="RGX181" s="305"/>
      <c r="RGY181" s="306"/>
      <c r="RGZ181" s="135"/>
      <c r="RHA181" s="135"/>
      <c r="RHB181" s="307"/>
      <c r="RHC181" s="135"/>
      <c r="RHD181" s="135"/>
      <c r="RHE181" s="135"/>
      <c r="RHF181" s="304"/>
      <c r="RHG181" s="305"/>
      <c r="RHH181" s="306"/>
      <c r="RHI181" s="135"/>
      <c r="RHJ181" s="135"/>
      <c r="RHK181" s="307"/>
      <c r="RHL181" s="135"/>
      <c r="RHM181" s="135"/>
      <c r="RHN181" s="135"/>
      <c r="RHO181" s="304"/>
      <c r="RHP181" s="305"/>
      <c r="RHQ181" s="306"/>
      <c r="RHR181" s="135"/>
      <c r="RHS181" s="135"/>
      <c r="RHT181" s="307"/>
      <c r="RHU181" s="135"/>
      <c r="RHV181" s="135"/>
      <c r="RHW181" s="135"/>
      <c r="RHX181" s="304"/>
      <c r="RHY181" s="305"/>
      <c r="RHZ181" s="306"/>
      <c r="RIA181" s="135"/>
      <c r="RIB181" s="135"/>
      <c r="RIC181" s="307"/>
      <c r="RID181" s="135"/>
      <c r="RIE181" s="135"/>
      <c r="RIF181" s="135"/>
      <c r="RIG181" s="304"/>
      <c r="RIH181" s="305"/>
      <c r="RII181" s="306"/>
      <c r="RIJ181" s="135"/>
      <c r="RIK181" s="135"/>
      <c r="RIL181" s="307"/>
      <c r="RIM181" s="135"/>
      <c r="RIN181" s="135"/>
      <c r="RIO181" s="135"/>
      <c r="RIP181" s="304"/>
      <c r="RIQ181" s="305"/>
      <c r="RIR181" s="306"/>
      <c r="RIS181" s="135"/>
      <c r="RIT181" s="135"/>
      <c r="RIU181" s="307"/>
      <c r="RIV181" s="135"/>
      <c r="RIW181" s="135"/>
      <c r="RIX181" s="135"/>
      <c r="RIY181" s="304"/>
      <c r="RIZ181" s="305"/>
      <c r="RJA181" s="306"/>
      <c r="RJB181" s="135"/>
      <c r="RJC181" s="135"/>
      <c r="RJD181" s="307"/>
      <c r="RJE181" s="135"/>
      <c r="RJF181" s="135"/>
      <c r="RJG181" s="135"/>
      <c r="RJH181" s="304"/>
      <c r="RJI181" s="305"/>
      <c r="RJJ181" s="306"/>
      <c r="RJK181" s="135"/>
      <c r="RJL181" s="135"/>
      <c r="RJM181" s="307"/>
      <c r="RJN181" s="135"/>
      <c r="RJO181" s="135"/>
      <c r="RJP181" s="135"/>
      <c r="RJQ181" s="304"/>
      <c r="RJR181" s="305"/>
      <c r="RJS181" s="306"/>
      <c r="RJT181" s="135"/>
      <c r="RJU181" s="135"/>
      <c r="RJV181" s="307"/>
      <c r="RJW181" s="135"/>
      <c r="RJX181" s="135"/>
      <c r="RJY181" s="135"/>
      <c r="RJZ181" s="304"/>
      <c r="RKA181" s="305"/>
      <c r="RKB181" s="306"/>
      <c r="RKC181" s="135"/>
      <c r="RKD181" s="135"/>
      <c r="RKE181" s="307"/>
      <c r="RKF181" s="135"/>
      <c r="RKG181" s="135"/>
      <c r="RKH181" s="135"/>
      <c r="RKI181" s="304"/>
      <c r="RKJ181" s="305"/>
      <c r="RKK181" s="306"/>
      <c r="RKL181" s="135"/>
      <c r="RKM181" s="135"/>
      <c r="RKN181" s="307"/>
      <c r="RKO181" s="135"/>
      <c r="RKP181" s="135"/>
      <c r="RKQ181" s="135"/>
      <c r="RKR181" s="304"/>
      <c r="RKS181" s="305"/>
      <c r="RKT181" s="306"/>
      <c r="RKU181" s="135"/>
      <c r="RKV181" s="135"/>
      <c r="RKW181" s="307"/>
      <c r="RKX181" s="135"/>
      <c r="RKY181" s="135"/>
      <c r="RKZ181" s="135"/>
      <c r="RLA181" s="304"/>
      <c r="RLB181" s="305"/>
      <c r="RLC181" s="306"/>
      <c r="RLD181" s="135"/>
      <c r="RLE181" s="135"/>
      <c r="RLF181" s="307"/>
      <c r="RLG181" s="135"/>
      <c r="RLH181" s="135"/>
      <c r="RLI181" s="135"/>
      <c r="RLJ181" s="304"/>
      <c r="RLK181" s="305"/>
      <c r="RLL181" s="306"/>
      <c r="RLM181" s="135"/>
      <c r="RLN181" s="135"/>
      <c r="RLO181" s="307"/>
      <c r="RLP181" s="135"/>
      <c r="RLQ181" s="135"/>
      <c r="RLR181" s="135"/>
      <c r="RLS181" s="304"/>
      <c r="RLT181" s="305"/>
      <c r="RLU181" s="306"/>
      <c r="RLV181" s="135"/>
      <c r="RLW181" s="135"/>
      <c r="RLX181" s="307"/>
      <c r="RLY181" s="135"/>
      <c r="RLZ181" s="135"/>
      <c r="RMB181" s="319"/>
      <c r="RMC181" s="305"/>
      <c r="RMD181" s="306"/>
      <c r="RME181" s="135"/>
      <c r="RMF181" s="135"/>
      <c r="RMG181" s="307"/>
      <c r="RMH181" s="135"/>
      <c r="RMI181" s="135"/>
      <c r="RMK181" s="319"/>
      <c r="RML181" s="320"/>
      <c r="RMM181" s="321"/>
      <c r="RMP181" s="318"/>
      <c r="RMT181" s="319"/>
      <c r="RMU181" s="320"/>
      <c r="RMV181" s="321"/>
      <c r="RMX181" s="135"/>
      <c r="RMY181" s="307"/>
      <c r="RMZ181" s="135"/>
      <c r="RNA181" s="135"/>
      <c r="RNB181" s="135"/>
      <c r="RNC181" s="304"/>
      <c r="RND181" s="305"/>
      <c r="RNE181" s="306"/>
      <c r="RNF181" s="135"/>
      <c r="RNG181" s="135"/>
      <c r="RNH181" s="307"/>
      <c r="RNI181" s="135"/>
      <c r="RNJ181" s="135"/>
      <c r="RNK181" s="135"/>
      <c r="RNL181" s="304"/>
      <c r="RNM181" s="305"/>
      <c r="RNN181" s="306"/>
      <c r="RNO181" s="135"/>
      <c r="RNP181" s="135"/>
      <c r="RNQ181" s="307"/>
      <c r="RNR181" s="135"/>
      <c r="RNS181" s="135"/>
      <c r="RNT181" s="135"/>
      <c r="RNU181" s="304"/>
      <c r="RNV181" s="305"/>
      <c r="RNW181" s="306"/>
      <c r="RNX181" s="135"/>
      <c r="RNY181" s="135"/>
      <c r="RNZ181" s="307"/>
      <c r="ROA181" s="135"/>
      <c r="ROB181" s="135"/>
      <c r="ROC181" s="135"/>
      <c r="ROD181" s="304"/>
      <c r="ROE181" s="305"/>
      <c r="ROF181" s="306"/>
      <c r="ROG181" s="135"/>
      <c r="ROH181" s="135"/>
      <c r="ROI181" s="307"/>
      <c r="ROJ181" s="135"/>
      <c r="ROK181" s="135"/>
      <c r="ROL181" s="135"/>
      <c r="ROM181" s="304"/>
      <c r="RON181" s="305"/>
      <c r="ROO181" s="306"/>
      <c r="ROP181" s="135"/>
      <c r="ROQ181" s="135"/>
      <c r="ROR181" s="307"/>
      <c r="ROS181" s="135"/>
      <c r="ROT181" s="135"/>
      <c r="ROU181" s="135"/>
      <c r="ROV181" s="304"/>
      <c r="ROW181" s="305"/>
      <c r="ROX181" s="306"/>
      <c r="ROY181" s="135"/>
      <c r="ROZ181" s="135"/>
      <c r="RPA181" s="307"/>
      <c r="RPB181" s="135"/>
      <c r="RPC181" s="135"/>
      <c r="RPD181" s="135"/>
      <c r="RPE181" s="304"/>
      <c r="RPF181" s="305"/>
      <c r="RPG181" s="306"/>
      <c r="RPH181" s="135"/>
      <c r="RPI181" s="135"/>
      <c r="RPJ181" s="307"/>
      <c r="RPK181" s="135"/>
      <c r="RPL181" s="135"/>
      <c r="RPM181" s="135"/>
      <c r="RPN181" s="304"/>
      <c r="RPO181" s="305"/>
      <c r="RPP181" s="306"/>
      <c r="RPQ181" s="135"/>
      <c r="RPR181" s="135"/>
      <c r="RPS181" s="307"/>
      <c r="RPT181" s="135"/>
      <c r="RPU181" s="135"/>
      <c r="RPV181" s="135"/>
      <c r="RPW181" s="304"/>
      <c r="RPX181" s="305"/>
      <c r="RPY181" s="306"/>
      <c r="RPZ181" s="135"/>
      <c r="RQA181" s="135"/>
      <c r="RQB181" s="307"/>
      <c r="RQC181" s="135"/>
      <c r="RQD181" s="135"/>
      <c r="RQE181" s="135"/>
      <c r="RQF181" s="304"/>
      <c r="RQG181" s="305"/>
      <c r="RQH181" s="306"/>
      <c r="RQI181" s="135"/>
      <c r="RQJ181" s="135"/>
      <c r="RQK181" s="307"/>
      <c r="RQL181" s="135"/>
      <c r="RQM181" s="135"/>
      <c r="RQN181" s="135"/>
      <c r="RQO181" s="304"/>
      <c r="RQP181" s="305"/>
      <c r="RQQ181" s="306"/>
      <c r="RQR181" s="135"/>
      <c r="RQS181" s="135"/>
      <c r="RQT181" s="307"/>
      <c r="RQU181" s="135"/>
      <c r="RQV181" s="135"/>
      <c r="RQW181" s="135"/>
      <c r="RQX181" s="304"/>
      <c r="RQY181" s="305"/>
      <c r="RQZ181" s="306"/>
      <c r="RRA181" s="135"/>
      <c r="RRB181" s="135"/>
      <c r="RRC181" s="307"/>
      <c r="RRD181" s="135"/>
      <c r="RRE181" s="135"/>
      <c r="RRF181" s="135"/>
      <c r="RRG181" s="304"/>
      <c r="RRH181" s="305"/>
      <c r="RRI181" s="306"/>
      <c r="RRJ181" s="135"/>
      <c r="RRK181" s="135"/>
      <c r="RRL181" s="307"/>
      <c r="RRM181" s="135"/>
      <c r="RRN181" s="135"/>
      <c r="RRO181" s="135"/>
      <c r="RRP181" s="304"/>
      <c r="RRQ181" s="305"/>
      <c r="RRR181" s="306"/>
      <c r="RRS181" s="135"/>
      <c r="RRT181" s="135"/>
      <c r="RRU181" s="307"/>
      <c r="RRV181" s="135"/>
      <c r="RRW181" s="135"/>
      <c r="RRX181" s="135"/>
      <c r="RRY181" s="304"/>
      <c r="RRZ181" s="305"/>
      <c r="RSA181" s="306"/>
      <c r="RSB181" s="135"/>
      <c r="RSC181" s="135"/>
      <c r="RSD181" s="307"/>
      <c r="RSE181" s="135"/>
      <c r="RSF181" s="135"/>
      <c r="RSG181" s="135"/>
      <c r="RSH181" s="304"/>
      <c r="RSI181" s="305"/>
      <c r="RSJ181" s="306"/>
      <c r="RSK181" s="135"/>
      <c r="RSL181" s="135"/>
      <c r="RSM181" s="307"/>
      <c r="RSN181" s="135"/>
      <c r="RSO181" s="135"/>
      <c r="RSP181" s="135"/>
      <c r="RSQ181" s="304"/>
      <c r="RSR181" s="305"/>
      <c r="RSS181" s="306"/>
      <c r="RST181" s="135"/>
      <c r="RSU181" s="135"/>
      <c r="RSV181" s="307"/>
      <c r="RSW181" s="135"/>
      <c r="RSX181" s="135"/>
      <c r="RSY181" s="135"/>
      <c r="RSZ181" s="304"/>
      <c r="RTA181" s="305"/>
      <c r="RTB181" s="306"/>
      <c r="RTC181" s="135"/>
      <c r="RTD181" s="135"/>
      <c r="RTE181" s="307"/>
      <c r="RTF181" s="135"/>
      <c r="RTG181" s="135"/>
      <c r="RTH181" s="135"/>
      <c r="RTI181" s="304"/>
      <c r="RTJ181" s="305"/>
      <c r="RTK181" s="306"/>
      <c r="RTL181" s="135"/>
      <c r="RTM181" s="135"/>
      <c r="RTN181" s="307"/>
      <c r="RTO181" s="135"/>
      <c r="RTP181" s="135"/>
      <c r="RTQ181" s="135"/>
      <c r="RTR181" s="304"/>
      <c r="RTS181" s="305"/>
      <c r="RTT181" s="306"/>
      <c r="RTU181" s="135"/>
      <c r="RTV181" s="135"/>
      <c r="RTW181" s="307"/>
      <c r="RTX181" s="135"/>
      <c r="RTY181" s="135"/>
      <c r="RTZ181" s="135"/>
      <c r="RUA181" s="304"/>
      <c r="RUB181" s="305"/>
      <c r="RUC181" s="306"/>
      <c r="RUD181" s="135"/>
      <c r="RUE181" s="135"/>
      <c r="RUF181" s="307"/>
      <c r="RUG181" s="135"/>
      <c r="RUH181" s="135"/>
      <c r="RUI181" s="135"/>
      <c r="RUJ181" s="304"/>
      <c r="RUK181" s="305"/>
      <c r="RUL181" s="306"/>
      <c r="RUM181" s="135"/>
      <c r="RUN181" s="135"/>
      <c r="RUO181" s="307"/>
      <c r="RUP181" s="135"/>
      <c r="RUQ181" s="135"/>
      <c r="RUR181" s="135"/>
      <c r="RUS181" s="304"/>
      <c r="RUT181" s="305"/>
      <c r="RUU181" s="306"/>
      <c r="RUV181" s="135"/>
      <c r="RUW181" s="135"/>
      <c r="RUX181" s="307"/>
      <c r="RUY181" s="135"/>
      <c r="RUZ181" s="135"/>
      <c r="RVA181" s="135"/>
      <c r="RVB181" s="304"/>
      <c r="RVC181" s="305"/>
      <c r="RVD181" s="306"/>
      <c r="RVE181" s="135"/>
      <c r="RVF181" s="135"/>
      <c r="RVG181" s="307"/>
      <c r="RVH181" s="135"/>
      <c r="RVI181" s="135"/>
      <c r="RVJ181" s="135"/>
      <c r="RVK181" s="304"/>
      <c r="RVL181" s="305"/>
      <c r="RVM181" s="306"/>
      <c r="RVN181" s="135"/>
      <c r="RVO181" s="135"/>
      <c r="RVP181" s="307"/>
      <c r="RVQ181" s="135"/>
      <c r="RVR181" s="135"/>
      <c r="RVS181" s="135"/>
      <c r="RVT181" s="304"/>
      <c r="RVU181" s="305"/>
      <c r="RVV181" s="306"/>
      <c r="RVY181" s="307"/>
      <c r="RVZ181" s="135"/>
      <c r="RWA181" s="135"/>
      <c r="RWB181" s="135"/>
      <c r="RWC181" s="304"/>
      <c r="RWD181" s="305"/>
      <c r="RWE181" s="306"/>
      <c r="RWH181" s="318"/>
      <c r="RWL181" s="319"/>
      <c r="RWM181" s="320"/>
      <c r="RWN181" s="321"/>
      <c r="RWQ181" s="318"/>
      <c r="RWT181" s="135"/>
      <c r="RWU181" s="304"/>
      <c r="RWV181" s="305"/>
      <c r="RWW181" s="306"/>
      <c r="RWX181" s="135"/>
      <c r="RWY181" s="135"/>
      <c r="RWZ181" s="307"/>
      <c r="RXA181" s="135"/>
      <c r="RXB181" s="135"/>
      <c r="RXC181" s="135"/>
      <c r="RXD181" s="304"/>
      <c r="RXE181" s="305"/>
      <c r="RXF181" s="306"/>
      <c r="RXG181" s="135"/>
      <c r="RXH181" s="135"/>
      <c r="RXI181" s="307"/>
      <c r="RXJ181" s="135"/>
      <c r="RXK181" s="135"/>
      <c r="RXL181" s="135"/>
      <c r="RXM181" s="304"/>
      <c r="RXN181" s="305"/>
      <c r="RXO181" s="306"/>
      <c r="RXP181" s="135"/>
      <c r="RXQ181" s="135"/>
      <c r="RXR181" s="307"/>
      <c r="RXS181" s="135"/>
      <c r="RXT181" s="135"/>
      <c r="RXU181" s="135"/>
      <c r="RXV181" s="304"/>
      <c r="RXW181" s="305"/>
      <c r="RXX181" s="306"/>
      <c r="RXY181" s="135"/>
      <c r="RXZ181" s="135"/>
      <c r="RYA181" s="307"/>
      <c r="RYB181" s="135"/>
      <c r="RYC181" s="135"/>
      <c r="RYD181" s="135"/>
      <c r="RYE181" s="304"/>
      <c r="RYF181" s="305"/>
      <c r="RYG181" s="306"/>
      <c r="RYH181" s="135"/>
      <c r="RYI181" s="135"/>
      <c r="RYJ181" s="307"/>
      <c r="RYK181" s="135"/>
      <c r="RYL181" s="135"/>
      <c r="RYM181" s="135"/>
      <c r="RYN181" s="304"/>
      <c r="RYO181" s="305"/>
      <c r="RYP181" s="306"/>
      <c r="RYQ181" s="135"/>
      <c r="RYR181" s="135"/>
      <c r="RYS181" s="307"/>
      <c r="RYT181" s="135"/>
      <c r="RYU181" s="135"/>
      <c r="RYV181" s="135"/>
      <c r="RYW181" s="304"/>
      <c r="RYX181" s="305"/>
      <c r="RYY181" s="306"/>
      <c r="RYZ181" s="135"/>
      <c r="RZA181" s="135"/>
      <c r="RZB181" s="307"/>
      <c r="RZC181" s="135"/>
      <c r="RZD181" s="135"/>
      <c r="RZE181" s="135"/>
      <c r="RZF181" s="304"/>
      <c r="RZG181" s="305"/>
      <c r="RZH181" s="306"/>
      <c r="RZI181" s="135"/>
      <c r="RZJ181" s="135"/>
      <c r="RZK181" s="307"/>
      <c r="RZL181" s="135"/>
      <c r="RZM181" s="135"/>
      <c r="RZN181" s="135"/>
      <c r="RZO181" s="304"/>
      <c r="RZP181" s="305"/>
      <c r="RZQ181" s="306"/>
      <c r="RZR181" s="135"/>
      <c r="RZS181" s="135"/>
      <c r="RZT181" s="307"/>
      <c r="RZU181" s="135"/>
      <c r="RZV181" s="135"/>
      <c r="RZW181" s="135"/>
      <c r="RZX181" s="304"/>
      <c r="RZY181" s="305"/>
      <c r="RZZ181" s="306"/>
      <c r="SAA181" s="135"/>
      <c r="SAB181" s="135"/>
      <c r="SAC181" s="307"/>
      <c r="SAD181" s="135"/>
      <c r="SAE181" s="135"/>
      <c r="SAF181" s="135"/>
      <c r="SAG181" s="304"/>
      <c r="SAH181" s="305"/>
      <c r="SAI181" s="306"/>
      <c r="SAJ181" s="135"/>
      <c r="SAK181" s="135"/>
      <c r="SAL181" s="307"/>
      <c r="SAM181" s="135"/>
      <c r="SAN181" s="135"/>
      <c r="SAO181" s="135"/>
      <c r="SAP181" s="304"/>
      <c r="SAQ181" s="305"/>
      <c r="SAR181" s="306"/>
      <c r="SAS181" s="135"/>
      <c r="SAT181" s="135"/>
      <c r="SAU181" s="307"/>
      <c r="SAV181" s="135"/>
      <c r="SAW181" s="135"/>
      <c r="SAX181" s="135"/>
      <c r="SAY181" s="304"/>
      <c r="SAZ181" s="305"/>
      <c r="SBA181" s="306"/>
      <c r="SBB181" s="135"/>
      <c r="SBC181" s="135"/>
      <c r="SBD181" s="307"/>
      <c r="SBE181" s="135"/>
      <c r="SBF181" s="135"/>
      <c r="SBG181" s="135"/>
      <c r="SBH181" s="304"/>
      <c r="SBI181" s="305"/>
      <c r="SBJ181" s="306"/>
      <c r="SBK181" s="135"/>
      <c r="SBL181" s="135"/>
      <c r="SBM181" s="307"/>
      <c r="SBN181" s="135"/>
      <c r="SBO181" s="135"/>
      <c r="SBP181" s="135"/>
      <c r="SBQ181" s="304"/>
      <c r="SBR181" s="305"/>
      <c r="SBS181" s="306"/>
      <c r="SBT181" s="135"/>
      <c r="SBU181" s="135"/>
      <c r="SBV181" s="307"/>
      <c r="SBW181" s="135"/>
      <c r="SBX181" s="135"/>
      <c r="SBY181" s="135"/>
      <c r="SBZ181" s="304"/>
      <c r="SCA181" s="305"/>
      <c r="SCB181" s="306"/>
      <c r="SCC181" s="135"/>
      <c r="SCD181" s="135"/>
      <c r="SCE181" s="307"/>
      <c r="SCF181" s="135"/>
      <c r="SCG181" s="135"/>
      <c r="SCH181" s="135"/>
      <c r="SCI181" s="304"/>
      <c r="SCJ181" s="305"/>
      <c r="SCK181" s="306"/>
      <c r="SCL181" s="135"/>
      <c r="SCM181" s="135"/>
      <c r="SCN181" s="307"/>
      <c r="SCO181" s="135"/>
      <c r="SCP181" s="135"/>
      <c r="SCQ181" s="135"/>
      <c r="SCR181" s="304"/>
      <c r="SCS181" s="305"/>
      <c r="SCT181" s="306"/>
      <c r="SCU181" s="135"/>
      <c r="SCV181" s="135"/>
      <c r="SCW181" s="307"/>
      <c r="SCX181" s="135"/>
      <c r="SCY181" s="135"/>
      <c r="SCZ181" s="135"/>
      <c r="SDA181" s="304"/>
      <c r="SDB181" s="305"/>
      <c r="SDC181" s="306"/>
      <c r="SDD181" s="135"/>
      <c r="SDE181" s="135"/>
      <c r="SDF181" s="307"/>
      <c r="SDG181" s="135"/>
      <c r="SDH181" s="135"/>
      <c r="SDI181" s="135"/>
      <c r="SDJ181" s="304"/>
      <c r="SDK181" s="305"/>
      <c r="SDL181" s="306"/>
      <c r="SDM181" s="135"/>
      <c r="SDN181" s="135"/>
      <c r="SDO181" s="307"/>
      <c r="SDP181" s="135"/>
      <c r="SDQ181" s="135"/>
      <c r="SDR181" s="135"/>
      <c r="SDS181" s="304"/>
      <c r="SDT181" s="305"/>
      <c r="SDU181" s="306"/>
      <c r="SDV181" s="135"/>
      <c r="SDW181" s="135"/>
      <c r="SDX181" s="307"/>
      <c r="SDY181" s="135"/>
      <c r="SDZ181" s="135"/>
      <c r="SEA181" s="135"/>
      <c r="SEB181" s="304"/>
      <c r="SEC181" s="305"/>
      <c r="SED181" s="306"/>
      <c r="SEE181" s="135"/>
      <c r="SEF181" s="135"/>
      <c r="SEG181" s="307"/>
      <c r="SEH181" s="135"/>
      <c r="SEI181" s="135"/>
      <c r="SEJ181" s="135"/>
      <c r="SEK181" s="304"/>
      <c r="SEL181" s="305"/>
      <c r="SEM181" s="306"/>
      <c r="SEN181" s="135"/>
      <c r="SEO181" s="135"/>
      <c r="SEP181" s="307"/>
      <c r="SEQ181" s="135"/>
      <c r="SER181" s="135"/>
      <c r="SES181" s="135"/>
      <c r="SET181" s="304"/>
      <c r="SEU181" s="305"/>
      <c r="SEV181" s="306"/>
      <c r="SEW181" s="135"/>
      <c r="SEX181" s="135"/>
      <c r="SEY181" s="307"/>
      <c r="SEZ181" s="135"/>
      <c r="SFA181" s="135"/>
      <c r="SFB181" s="135"/>
      <c r="SFC181" s="304"/>
      <c r="SFD181" s="305"/>
      <c r="SFE181" s="306"/>
      <c r="SFF181" s="135"/>
      <c r="SFG181" s="135"/>
      <c r="SFH181" s="307"/>
      <c r="SFI181" s="135"/>
      <c r="SFJ181" s="135"/>
      <c r="SFK181" s="135"/>
      <c r="SFL181" s="304"/>
      <c r="SFM181" s="305"/>
      <c r="SFN181" s="306"/>
      <c r="SFO181" s="135"/>
      <c r="SFP181" s="135"/>
      <c r="SFQ181" s="307"/>
      <c r="SFR181" s="135"/>
      <c r="SFU181" s="304"/>
      <c r="SFV181" s="305"/>
      <c r="SFW181" s="306"/>
      <c r="SFX181" s="135"/>
      <c r="SFY181" s="135"/>
      <c r="SFZ181" s="307"/>
      <c r="SGA181" s="135"/>
      <c r="SGD181" s="319"/>
      <c r="SGE181" s="320"/>
      <c r="SGF181" s="321"/>
      <c r="SGI181" s="318"/>
      <c r="SGM181" s="319"/>
      <c r="SGN181" s="320"/>
      <c r="SGO181" s="321"/>
      <c r="SGP181" s="135"/>
      <c r="SGQ181" s="135"/>
      <c r="SGR181" s="307"/>
      <c r="SGS181" s="135"/>
      <c r="SGT181" s="135"/>
      <c r="SGU181" s="135"/>
      <c r="SGV181" s="304"/>
      <c r="SGW181" s="305"/>
      <c r="SGX181" s="306"/>
      <c r="SGY181" s="135"/>
      <c r="SGZ181" s="135"/>
      <c r="SHA181" s="307"/>
      <c r="SHB181" s="135"/>
      <c r="SHC181" s="135"/>
      <c r="SHD181" s="135"/>
      <c r="SHE181" s="304"/>
      <c r="SHF181" s="305"/>
      <c r="SHG181" s="306"/>
      <c r="SHH181" s="135"/>
      <c r="SHI181" s="135"/>
      <c r="SHJ181" s="307"/>
      <c r="SHK181" s="135"/>
      <c r="SHL181" s="135"/>
      <c r="SHM181" s="135"/>
      <c r="SHN181" s="304"/>
      <c r="SHO181" s="305"/>
      <c r="SHP181" s="306"/>
      <c r="SHQ181" s="135"/>
      <c r="SHR181" s="135"/>
      <c r="SHS181" s="307"/>
      <c r="SHT181" s="135"/>
      <c r="SHU181" s="135"/>
      <c r="SHV181" s="135"/>
      <c r="SHW181" s="304"/>
      <c r="SHX181" s="305"/>
      <c r="SHY181" s="306"/>
      <c r="SHZ181" s="135"/>
      <c r="SIA181" s="135"/>
      <c r="SIB181" s="307"/>
      <c r="SIC181" s="135"/>
      <c r="SID181" s="135"/>
      <c r="SIE181" s="135"/>
      <c r="SIF181" s="304"/>
      <c r="SIG181" s="305"/>
      <c r="SIH181" s="306"/>
      <c r="SII181" s="135"/>
      <c r="SIJ181" s="135"/>
      <c r="SIK181" s="307"/>
      <c r="SIL181" s="135"/>
      <c r="SIM181" s="135"/>
      <c r="SIN181" s="135"/>
      <c r="SIO181" s="304"/>
      <c r="SIP181" s="305"/>
      <c r="SIQ181" s="306"/>
      <c r="SIR181" s="135"/>
      <c r="SIS181" s="135"/>
      <c r="SIT181" s="307"/>
      <c r="SIU181" s="135"/>
      <c r="SIV181" s="135"/>
      <c r="SIW181" s="135"/>
      <c r="SIX181" s="304"/>
      <c r="SIY181" s="305"/>
      <c r="SIZ181" s="306"/>
      <c r="SJA181" s="135"/>
      <c r="SJB181" s="135"/>
      <c r="SJC181" s="307"/>
      <c r="SJD181" s="135"/>
      <c r="SJE181" s="135"/>
      <c r="SJF181" s="135"/>
      <c r="SJG181" s="304"/>
      <c r="SJH181" s="305"/>
      <c r="SJI181" s="306"/>
      <c r="SJJ181" s="135"/>
      <c r="SJK181" s="135"/>
      <c r="SJL181" s="307"/>
      <c r="SJM181" s="135"/>
      <c r="SJN181" s="135"/>
      <c r="SJO181" s="135"/>
      <c r="SJP181" s="304"/>
      <c r="SJQ181" s="305"/>
      <c r="SJR181" s="306"/>
      <c r="SJS181" s="135"/>
      <c r="SJT181" s="135"/>
      <c r="SJU181" s="307"/>
      <c r="SJV181" s="135"/>
      <c r="SJW181" s="135"/>
      <c r="SJX181" s="135"/>
      <c r="SJY181" s="304"/>
      <c r="SJZ181" s="305"/>
      <c r="SKA181" s="306"/>
      <c r="SKB181" s="135"/>
      <c r="SKC181" s="135"/>
      <c r="SKD181" s="307"/>
      <c r="SKE181" s="135"/>
      <c r="SKF181" s="135"/>
      <c r="SKG181" s="135"/>
      <c r="SKH181" s="304"/>
      <c r="SKI181" s="305"/>
      <c r="SKJ181" s="306"/>
      <c r="SKK181" s="135"/>
      <c r="SKL181" s="135"/>
      <c r="SKM181" s="307"/>
      <c r="SKN181" s="135"/>
      <c r="SKO181" s="135"/>
      <c r="SKP181" s="135"/>
      <c r="SKQ181" s="304"/>
      <c r="SKR181" s="305"/>
      <c r="SKS181" s="306"/>
      <c r="SKT181" s="135"/>
      <c r="SKU181" s="135"/>
      <c r="SKV181" s="307"/>
      <c r="SKW181" s="135"/>
      <c r="SKX181" s="135"/>
      <c r="SKY181" s="135"/>
      <c r="SKZ181" s="304"/>
      <c r="SLA181" s="305"/>
      <c r="SLB181" s="306"/>
      <c r="SLC181" s="135"/>
      <c r="SLD181" s="135"/>
      <c r="SLE181" s="307"/>
      <c r="SLF181" s="135"/>
      <c r="SLG181" s="135"/>
      <c r="SLH181" s="135"/>
      <c r="SLI181" s="304"/>
      <c r="SLJ181" s="305"/>
      <c r="SLK181" s="306"/>
      <c r="SLL181" s="135"/>
      <c r="SLM181" s="135"/>
      <c r="SLN181" s="307"/>
      <c r="SLO181" s="135"/>
      <c r="SLP181" s="135"/>
      <c r="SLQ181" s="135"/>
      <c r="SLR181" s="304"/>
      <c r="SLS181" s="305"/>
      <c r="SLT181" s="306"/>
      <c r="SLU181" s="135"/>
      <c r="SLV181" s="135"/>
      <c r="SLW181" s="307"/>
      <c r="SLX181" s="135"/>
      <c r="SLY181" s="135"/>
      <c r="SLZ181" s="135"/>
      <c r="SMA181" s="304"/>
      <c r="SMB181" s="305"/>
      <c r="SMC181" s="306"/>
      <c r="SMD181" s="135"/>
      <c r="SME181" s="135"/>
      <c r="SMF181" s="307"/>
      <c r="SMG181" s="135"/>
      <c r="SMH181" s="135"/>
      <c r="SMI181" s="135"/>
      <c r="SMJ181" s="304"/>
      <c r="SMK181" s="305"/>
      <c r="SML181" s="306"/>
      <c r="SMM181" s="135"/>
      <c r="SMN181" s="135"/>
      <c r="SMO181" s="307"/>
      <c r="SMP181" s="135"/>
      <c r="SMQ181" s="135"/>
      <c r="SMR181" s="135"/>
      <c r="SMS181" s="304"/>
      <c r="SMT181" s="305"/>
      <c r="SMU181" s="306"/>
      <c r="SMV181" s="135"/>
      <c r="SMW181" s="135"/>
      <c r="SMX181" s="307"/>
      <c r="SMY181" s="135"/>
      <c r="SMZ181" s="135"/>
      <c r="SNA181" s="135"/>
      <c r="SNB181" s="304"/>
      <c r="SNC181" s="305"/>
      <c r="SND181" s="306"/>
      <c r="SNE181" s="135"/>
      <c r="SNF181" s="135"/>
      <c r="SNG181" s="307"/>
      <c r="SNH181" s="135"/>
      <c r="SNI181" s="135"/>
      <c r="SNJ181" s="135"/>
      <c r="SNK181" s="304"/>
      <c r="SNL181" s="305"/>
      <c r="SNM181" s="306"/>
      <c r="SNN181" s="135"/>
      <c r="SNO181" s="135"/>
      <c r="SNP181" s="307"/>
      <c r="SNQ181" s="135"/>
      <c r="SNR181" s="135"/>
      <c r="SNS181" s="135"/>
      <c r="SNT181" s="304"/>
      <c r="SNU181" s="305"/>
      <c r="SNV181" s="306"/>
      <c r="SNW181" s="135"/>
      <c r="SNX181" s="135"/>
      <c r="SNY181" s="307"/>
      <c r="SNZ181" s="135"/>
      <c r="SOA181" s="135"/>
      <c r="SOB181" s="135"/>
      <c r="SOC181" s="304"/>
      <c r="SOD181" s="305"/>
      <c r="SOE181" s="306"/>
      <c r="SOF181" s="135"/>
      <c r="SOG181" s="135"/>
      <c r="SOH181" s="307"/>
      <c r="SOI181" s="135"/>
      <c r="SOJ181" s="135"/>
      <c r="SOK181" s="135"/>
      <c r="SOL181" s="304"/>
      <c r="SOM181" s="305"/>
      <c r="SON181" s="306"/>
      <c r="SOO181" s="135"/>
      <c r="SOP181" s="135"/>
      <c r="SOQ181" s="307"/>
      <c r="SOR181" s="135"/>
      <c r="SOS181" s="135"/>
      <c r="SOT181" s="135"/>
      <c r="SOU181" s="304"/>
      <c r="SOV181" s="305"/>
      <c r="SOW181" s="306"/>
      <c r="SOX181" s="135"/>
      <c r="SOY181" s="135"/>
      <c r="SOZ181" s="307"/>
      <c r="SPA181" s="135"/>
      <c r="SPB181" s="135"/>
      <c r="SPC181" s="135"/>
      <c r="SPD181" s="304"/>
      <c r="SPE181" s="305"/>
      <c r="SPF181" s="306"/>
      <c r="SPG181" s="135"/>
      <c r="SPH181" s="135"/>
      <c r="SPI181" s="307"/>
      <c r="SPJ181" s="135"/>
      <c r="SPK181" s="135"/>
      <c r="SPL181" s="135"/>
      <c r="SPM181" s="304"/>
      <c r="SPN181" s="305"/>
      <c r="SPO181" s="321"/>
      <c r="SPQ181" s="135"/>
      <c r="SPR181" s="307"/>
      <c r="SPS181" s="135"/>
      <c r="SPT181" s="135"/>
      <c r="SPU181" s="135"/>
      <c r="SPV181" s="304"/>
      <c r="SPW181" s="305"/>
      <c r="SPX181" s="321"/>
      <c r="SQA181" s="318"/>
      <c r="SQE181" s="319"/>
      <c r="SQF181" s="320"/>
      <c r="SQG181" s="321"/>
      <c r="SQJ181" s="318"/>
      <c r="SQL181" s="135"/>
      <c r="SQM181" s="135"/>
      <c r="SQN181" s="304"/>
      <c r="SQO181" s="305"/>
      <c r="SQP181" s="306"/>
      <c r="SQQ181" s="135"/>
      <c r="SQR181" s="135"/>
      <c r="SQS181" s="307"/>
      <c r="SQT181" s="135"/>
      <c r="SQU181" s="135"/>
      <c r="SQV181" s="135"/>
      <c r="SQW181" s="304"/>
      <c r="SQX181" s="305"/>
      <c r="SQY181" s="306"/>
      <c r="SQZ181" s="135"/>
      <c r="SRA181" s="135"/>
      <c r="SRB181" s="307"/>
      <c r="SRC181" s="135"/>
      <c r="SRD181" s="135"/>
      <c r="SRE181" s="135"/>
      <c r="SRF181" s="304"/>
      <c r="SRG181" s="305"/>
      <c r="SRH181" s="306"/>
      <c r="SRI181" s="135"/>
      <c r="SRJ181" s="135"/>
      <c r="SRK181" s="307"/>
      <c r="SRL181" s="135"/>
      <c r="SRM181" s="135"/>
      <c r="SRN181" s="135"/>
      <c r="SRO181" s="304"/>
      <c r="SRP181" s="305"/>
      <c r="SRQ181" s="306"/>
      <c r="SRR181" s="135"/>
      <c r="SRS181" s="135"/>
      <c r="SRT181" s="307"/>
      <c r="SRU181" s="135"/>
      <c r="SRV181" s="135"/>
      <c r="SRW181" s="135"/>
      <c r="SRX181" s="304"/>
      <c r="SRY181" s="305"/>
      <c r="SRZ181" s="306"/>
      <c r="SSA181" s="135"/>
      <c r="SSB181" s="135"/>
      <c r="SSC181" s="307"/>
      <c r="SSD181" s="135"/>
      <c r="SSE181" s="135"/>
      <c r="SSF181" s="135"/>
      <c r="SSG181" s="304"/>
      <c r="SSH181" s="305"/>
      <c r="SSI181" s="306"/>
      <c r="SSJ181" s="135"/>
      <c r="SSK181" s="135"/>
      <c r="SSL181" s="307"/>
      <c r="SSM181" s="135"/>
      <c r="SSN181" s="135"/>
      <c r="SSO181" s="135"/>
      <c r="SSP181" s="304"/>
      <c r="SSQ181" s="305"/>
      <c r="SSR181" s="306"/>
      <c r="SSS181" s="135"/>
      <c r="SST181" s="135"/>
      <c r="SSU181" s="307"/>
      <c r="SSV181" s="135"/>
      <c r="SSW181" s="135"/>
      <c r="SSX181" s="135"/>
      <c r="SSY181" s="304"/>
      <c r="SSZ181" s="305"/>
      <c r="STA181" s="306"/>
      <c r="STB181" s="135"/>
      <c r="STC181" s="135"/>
      <c r="STD181" s="307"/>
      <c r="STE181" s="135"/>
      <c r="STF181" s="135"/>
      <c r="STG181" s="135"/>
      <c r="STH181" s="304"/>
      <c r="STI181" s="305"/>
      <c r="STJ181" s="306"/>
      <c r="STK181" s="135"/>
      <c r="STL181" s="135"/>
      <c r="STM181" s="307"/>
      <c r="STN181" s="135"/>
      <c r="STO181" s="135"/>
      <c r="STP181" s="135"/>
      <c r="STQ181" s="304"/>
      <c r="STR181" s="305"/>
      <c r="STS181" s="306"/>
      <c r="STT181" s="135"/>
      <c r="STU181" s="135"/>
      <c r="STV181" s="307"/>
      <c r="STW181" s="135"/>
      <c r="STX181" s="135"/>
      <c r="STY181" s="135"/>
      <c r="STZ181" s="304"/>
      <c r="SUA181" s="305"/>
      <c r="SUB181" s="306"/>
      <c r="SUC181" s="135"/>
      <c r="SUD181" s="135"/>
      <c r="SUE181" s="307"/>
      <c r="SUF181" s="135"/>
      <c r="SUG181" s="135"/>
      <c r="SUH181" s="135"/>
      <c r="SUI181" s="304"/>
      <c r="SUJ181" s="305"/>
      <c r="SUK181" s="306"/>
      <c r="SUL181" s="135"/>
      <c r="SUM181" s="135"/>
      <c r="SUN181" s="307"/>
      <c r="SUO181" s="135"/>
      <c r="SUP181" s="135"/>
      <c r="SUQ181" s="135"/>
      <c r="SUR181" s="304"/>
      <c r="SUS181" s="305"/>
      <c r="SUT181" s="306"/>
      <c r="SUU181" s="135"/>
      <c r="SUV181" s="135"/>
      <c r="SUW181" s="307"/>
      <c r="SUX181" s="135"/>
      <c r="SUY181" s="135"/>
      <c r="SUZ181" s="135"/>
      <c r="SVA181" s="304"/>
      <c r="SVB181" s="305"/>
      <c r="SVC181" s="306"/>
      <c r="SVD181" s="135"/>
      <c r="SVE181" s="135"/>
      <c r="SVF181" s="307"/>
      <c r="SVG181" s="135"/>
      <c r="SVH181" s="135"/>
      <c r="SVI181" s="135"/>
      <c r="SVJ181" s="304"/>
      <c r="SVK181" s="305"/>
      <c r="SVL181" s="306"/>
      <c r="SVM181" s="135"/>
      <c r="SVN181" s="135"/>
      <c r="SVO181" s="307"/>
      <c r="SVP181" s="135"/>
      <c r="SVQ181" s="135"/>
      <c r="SVR181" s="135"/>
      <c r="SVS181" s="304"/>
      <c r="SVT181" s="305"/>
      <c r="SVU181" s="306"/>
      <c r="SVV181" s="135"/>
      <c r="SVW181" s="135"/>
      <c r="SVX181" s="307"/>
      <c r="SVY181" s="135"/>
      <c r="SVZ181" s="135"/>
      <c r="SWA181" s="135"/>
      <c r="SWB181" s="304"/>
      <c r="SWC181" s="305"/>
      <c r="SWD181" s="306"/>
      <c r="SWE181" s="135"/>
      <c r="SWF181" s="135"/>
      <c r="SWG181" s="307"/>
      <c r="SWH181" s="135"/>
      <c r="SWI181" s="135"/>
      <c r="SWJ181" s="135"/>
      <c r="SWK181" s="304"/>
      <c r="SWL181" s="305"/>
      <c r="SWM181" s="306"/>
      <c r="SWN181" s="135"/>
      <c r="SWO181" s="135"/>
      <c r="SWP181" s="307"/>
      <c r="SWQ181" s="135"/>
      <c r="SWR181" s="135"/>
      <c r="SWS181" s="135"/>
      <c r="SWT181" s="304"/>
      <c r="SWU181" s="305"/>
      <c r="SWV181" s="306"/>
      <c r="SWW181" s="135"/>
      <c r="SWX181" s="135"/>
      <c r="SWY181" s="307"/>
      <c r="SWZ181" s="135"/>
      <c r="SXA181" s="135"/>
      <c r="SXB181" s="135"/>
      <c r="SXC181" s="304"/>
      <c r="SXD181" s="305"/>
      <c r="SXE181" s="306"/>
      <c r="SXF181" s="135"/>
      <c r="SXG181" s="135"/>
      <c r="SXH181" s="307"/>
      <c r="SXI181" s="135"/>
      <c r="SXJ181" s="135"/>
      <c r="SXK181" s="135"/>
      <c r="SXL181" s="304"/>
      <c r="SXM181" s="305"/>
      <c r="SXN181" s="306"/>
      <c r="SXO181" s="135"/>
      <c r="SXP181" s="135"/>
      <c r="SXQ181" s="307"/>
      <c r="SXR181" s="135"/>
      <c r="SXS181" s="135"/>
      <c r="SXT181" s="135"/>
      <c r="SXU181" s="304"/>
      <c r="SXV181" s="305"/>
      <c r="SXW181" s="306"/>
      <c r="SXX181" s="135"/>
      <c r="SXY181" s="135"/>
      <c r="SXZ181" s="307"/>
      <c r="SYA181" s="135"/>
      <c r="SYB181" s="135"/>
      <c r="SYC181" s="135"/>
      <c r="SYD181" s="304"/>
      <c r="SYE181" s="305"/>
      <c r="SYF181" s="306"/>
      <c r="SYG181" s="135"/>
      <c r="SYH181" s="135"/>
      <c r="SYI181" s="307"/>
      <c r="SYJ181" s="135"/>
      <c r="SYK181" s="135"/>
      <c r="SYL181" s="135"/>
      <c r="SYM181" s="304"/>
      <c r="SYN181" s="305"/>
      <c r="SYO181" s="306"/>
      <c r="SYP181" s="135"/>
      <c r="SYQ181" s="135"/>
      <c r="SYR181" s="307"/>
      <c r="SYS181" s="135"/>
      <c r="SYT181" s="135"/>
      <c r="SYU181" s="135"/>
      <c r="SYV181" s="304"/>
      <c r="SYW181" s="305"/>
      <c r="SYX181" s="306"/>
      <c r="SYY181" s="135"/>
      <c r="SYZ181" s="135"/>
      <c r="SZA181" s="307"/>
      <c r="SZB181" s="135"/>
      <c r="SZC181" s="135"/>
      <c r="SZD181" s="135"/>
      <c r="SZE181" s="304"/>
      <c r="SZF181" s="305"/>
      <c r="SZG181" s="306"/>
      <c r="SZH181" s="135"/>
      <c r="SZI181" s="135"/>
      <c r="SZJ181" s="307"/>
      <c r="SZM181" s="135"/>
      <c r="SZN181" s="304"/>
      <c r="SZO181" s="305"/>
      <c r="SZP181" s="306"/>
      <c r="SZQ181" s="135"/>
      <c r="SZR181" s="135"/>
      <c r="SZS181" s="307"/>
      <c r="SZW181" s="319"/>
      <c r="SZX181" s="320"/>
      <c r="SZY181" s="321"/>
      <c r="TAB181" s="318"/>
      <c r="TAF181" s="319"/>
      <c r="TAG181" s="320"/>
      <c r="TAH181" s="306"/>
      <c r="TAI181" s="135"/>
      <c r="TAJ181" s="135"/>
      <c r="TAK181" s="307"/>
      <c r="TAL181" s="135"/>
      <c r="TAM181" s="135"/>
      <c r="TAN181" s="135"/>
      <c r="TAO181" s="304"/>
      <c r="TAP181" s="305"/>
      <c r="TAQ181" s="306"/>
      <c r="TAR181" s="135"/>
      <c r="TAS181" s="135"/>
      <c r="TAT181" s="307"/>
      <c r="TAU181" s="135"/>
      <c r="TAV181" s="135"/>
      <c r="TAW181" s="135"/>
      <c r="TAX181" s="304"/>
      <c r="TAY181" s="305"/>
      <c r="TAZ181" s="306"/>
      <c r="TBA181" s="135"/>
      <c r="TBB181" s="135"/>
      <c r="TBC181" s="307"/>
      <c r="TBD181" s="135"/>
      <c r="TBE181" s="135"/>
      <c r="TBF181" s="135"/>
      <c r="TBG181" s="304"/>
      <c r="TBH181" s="305"/>
      <c r="TBI181" s="306"/>
      <c r="TBJ181" s="135"/>
      <c r="TBK181" s="135"/>
      <c r="TBL181" s="307"/>
      <c r="TBM181" s="135"/>
      <c r="TBN181" s="135"/>
      <c r="TBO181" s="135"/>
      <c r="TBP181" s="304"/>
      <c r="TBQ181" s="305"/>
      <c r="TBR181" s="306"/>
      <c r="TBS181" s="135"/>
      <c r="TBT181" s="135"/>
      <c r="TBU181" s="307"/>
      <c r="TBV181" s="135"/>
      <c r="TBW181" s="135"/>
      <c r="TBX181" s="135"/>
      <c r="TBY181" s="304"/>
      <c r="TBZ181" s="305"/>
      <c r="TCA181" s="306"/>
      <c r="TCB181" s="135"/>
      <c r="TCC181" s="135"/>
      <c r="TCD181" s="307"/>
      <c r="TCE181" s="135"/>
      <c r="TCF181" s="135"/>
      <c r="TCG181" s="135"/>
      <c r="TCH181" s="304"/>
      <c r="TCI181" s="305"/>
      <c r="TCJ181" s="306"/>
      <c r="TCK181" s="135"/>
      <c r="TCL181" s="135"/>
      <c r="TCM181" s="307"/>
      <c r="TCN181" s="135"/>
      <c r="TCO181" s="135"/>
      <c r="TCP181" s="135"/>
      <c r="TCQ181" s="304"/>
      <c r="TCR181" s="305"/>
      <c r="TCS181" s="306"/>
      <c r="TCT181" s="135"/>
      <c r="TCU181" s="135"/>
      <c r="TCV181" s="307"/>
      <c r="TCW181" s="135"/>
      <c r="TCX181" s="135"/>
      <c r="TCY181" s="135"/>
      <c r="TCZ181" s="304"/>
      <c r="TDA181" s="305"/>
      <c r="TDB181" s="306"/>
      <c r="TDC181" s="135"/>
      <c r="TDD181" s="135"/>
      <c r="TDE181" s="307"/>
      <c r="TDF181" s="135"/>
      <c r="TDG181" s="135"/>
      <c r="TDH181" s="135"/>
      <c r="TDI181" s="304"/>
      <c r="TDJ181" s="305"/>
      <c r="TDK181" s="306"/>
      <c r="TDL181" s="135"/>
      <c r="TDM181" s="135"/>
      <c r="TDN181" s="307"/>
      <c r="TDO181" s="135"/>
      <c r="TDP181" s="135"/>
      <c r="TDQ181" s="135"/>
      <c r="TDR181" s="304"/>
      <c r="TDS181" s="305"/>
      <c r="TDT181" s="306"/>
      <c r="TDU181" s="135"/>
      <c r="TDV181" s="135"/>
      <c r="TDW181" s="307"/>
      <c r="TDX181" s="135"/>
      <c r="TDY181" s="135"/>
      <c r="TDZ181" s="135"/>
      <c r="TEA181" s="304"/>
      <c r="TEB181" s="305"/>
      <c r="TEC181" s="306"/>
      <c r="TED181" s="135"/>
      <c r="TEE181" s="135"/>
      <c r="TEF181" s="307"/>
      <c r="TEG181" s="135"/>
      <c r="TEH181" s="135"/>
      <c r="TEI181" s="135"/>
      <c r="TEJ181" s="304"/>
      <c r="TEK181" s="305"/>
      <c r="TEL181" s="306"/>
      <c r="TEM181" s="135"/>
      <c r="TEN181" s="135"/>
      <c r="TEO181" s="307"/>
      <c r="TEP181" s="135"/>
      <c r="TEQ181" s="135"/>
      <c r="TER181" s="135"/>
      <c r="TES181" s="304"/>
      <c r="TET181" s="305"/>
      <c r="TEU181" s="306"/>
      <c r="TEV181" s="135"/>
      <c r="TEW181" s="135"/>
      <c r="TEX181" s="307"/>
      <c r="TEY181" s="135"/>
      <c r="TEZ181" s="135"/>
      <c r="TFA181" s="135"/>
      <c r="TFB181" s="304"/>
      <c r="TFC181" s="305"/>
      <c r="TFD181" s="306"/>
      <c r="TFE181" s="135"/>
      <c r="TFF181" s="135"/>
      <c r="TFG181" s="307"/>
      <c r="TFH181" s="135"/>
      <c r="TFI181" s="135"/>
      <c r="TFJ181" s="135"/>
      <c r="TFK181" s="304"/>
      <c r="TFL181" s="305"/>
      <c r="TFM181" s="306"/>
      <c r="TFN181" s="135"/>
      <c r="TFO181" s="135"/>
      <c r="TFP181" s="307"/>
      <c r="TFQ181" s="135"/>
      <c r="TFR181" s="135"/>
      <c r="TFS181" s="135"/>
      <c r="TFT181" s="304"/>
      <c r="TFU181" s="305"/>
      <c r="TFV181" s="306"/>
      <c r="TFW181" s="135"/>
      <c r="TFX181" s="135"/>
      <c r="TFY181" s="307"/>
      <c r="TFZ181" s="135"/>
      <c r="TGA181" s="135"/>
      <c r="TGB181" s="135"/>
      <c r="TGC181" s="304"/>
      <c r="TGD181" s="305"/>
      <c r="TGE181" s="306"/>
      <c r="TGF181" s="135"/>
      <c r="TGG181" s="135"/>
      <c r="TGH181" s="307"/>
      <c r="TGI181" s="135"/>
      <c r="TGJ181" s="135"/>
      <c r="TGK181" s="135"/>
      <c r="TGL181" s="304"/>
      <c r="TGM181" s="305"/>
      <c r="TGN181" s="306"/>
      <c r="TGO181" s="135"/>
      <c r="TGP181" s="135"/>
      <c r="TGQ181" s="307"/>
      <c r="TGR181" s="135"/>
      <c r="TGS181" s="135"/>
      <c r="TGT181" s="135"/>
      <c r="TGU181" s="304"/>
      <c r="TGV181" s="305"/>
      <c r="TGW181" s="306"/>
      <c r="TGX181" s="135"/>
      <c r="TGY181" s="135"/>
      <c r="TGZ181" s="307"/>
      <c r="THA181" s="135"/>
      <c r="THB181" s="135"/>
      <c r="THC181" s="135"/>
      <c r="THD181" s="304"/>
      <c r="THE181" s="305"/>
      <c r="THF181" s="306"/>
      <c r="THG181" s="135"/>
      <c r="THH181" s="135"/>
      <c r="THI181" s="307"/>
      <c r="THJ181" s="135"/>
      <c r="THK181" s="135"/>
      <c r="THL181" s="135"/>
      <c r="THM181" s="304"/>
      <c r="THN181" s="305"/>
      <c r="THO181" s="306"/>
      <c r="THP181" s="135"/>
      <c r="THQ181" s="135"/>
      <c r="THR181" s="307"/>
      <c r="THS181" s="135"/>
      <c r="THT181" s="135"/>
      <c r="THU181" s="135"/>
      <c r="THV181" s="304"/>
      <c r="THW181" s="305"/>
      <c r="THX181" s="306"/>
      <c r="THY181" s="135"/>
      <c r="THZ181" s="135"/>
      <c r="TIA181" s="307"/>
      <c r="TIB181" s="135"/>
      <c r="TIC181" s="135"/>
      <c r="TID181" s="135"/>
      <c r="TIE181" s="304"/>
      <c r="TIF181" s="305"/>
      <c r="TIG181" s="306"/>
      <c r="TIH181" s="135"/>
      <c r="TII181" s="135"/>
      <c r="TIJ181" s="307"/>
      <c r="TIK181" s="135"/>
      <c r="TIL181" s="135"/>
      <c r="TIM181" s="135"/>
      <c r="TIN181" s="304"/>
      <c r="TIO181" s="305"/>
      <c r="TIP181" s="306"/>
      <c r="TIQ181" s="135"/>
      <c r="TIR181" s="135"/>
      <c r="TIS181" s="307"/>
      <c r="TIT181" s="135"/>
      <c r="TIU181" s="135"/>
      <c r="TIV181" s="135"/>
      <c r="TIW181" s="304"/>
      <c r="TIX181" s="305"/>
      <c r="TIY181" s="306"/>
      <c r="TIZ181" s="135"/>
      <c r="TJA181" s="135"/>
      <c r="TJB181" s="307"/>
      <c r="TJC181" s="135"/>
      <c r="TJD181" s="135"/>
      <c r="TJE181" s="135"/>
      <c r="TJF181" s="304"/>
      <c r="TJG181" s="320"/>
      <c r="TJH181" s="321"/>
      <c r="TJI181" s="135"/>
      <c r="TJJ181" s="135"/>
      <c r="TJK181" s="307"/>
      <c r="TJL181" s="135"/>
      <c r="TJM181" s="135"/>
      <c r="TJN181" s="135"/>
      <c r="TJO181" s="304"/>
      <c r="TJP181" s="320"/>
      <c r="TJQ181" s="321"/>
      <c r="TJT181" s="318"/>
      <c r="TJX181" s="319"/>
      <c r="TJY181" s="320"/>
      <c r="TJZ181" s="321"/>
      <c r="TKC181" s="318"/>
      <c r="TKD181" s="135"/>
      <c r="TKE181" s="135"/>
      <c r="TKF181" s="135"/>
      <c r="TKG181" s="304"/>
      <c r="TKH181" s="305"/>
      <c r="TKI181" s="306"/>
      <c r="TKJ181" s="135"/>
      <c r="TKK181" s="135"/>
      <c r="TKL181" s="307"/>
      <c r="TKM181" s="135"/>
      <c r="TKN181" s="135"/>
      <c r="TKO181" s="135"/>
      <c r="TKP181" s="304"/>
      <c r="TKQ181" s="305"/>
      <c r="TKR181" s="306"/>
      <c r="TKS181" s="135"/>
      <c r="TKT181" s="135"/>
      <c r="TKU181" s="307"/>
      <c r="TKV181" s="135"/>
      <c r="TKW181" s="135"/>
      <c r="TKX181" s="135"/>
      <c r="TKY181" s="304"/>
      <c r="TKZ181" s="305"/>
      <c r="TLA181" s="306"/>
      <c r="TLB181" s="135"/>
      <c r="TLC181" s="135"/>
      <c r="TLD181" s="307"/>
      <c r="TLE181" s="135"/>
      <c r="TLF181" s="135"/>
      <c r="TLG181" s="135"/>
      <c r="TLH181" s="304"/>
      <c r="TLI181" s="305"/>
      <c r="TLJ181" s="306"/>
      <c r="TLK181" s="135"/>
      <c r="TLL181" s="135"/>
      <c r="TLM181" s="307"/>
      <c r="TLN181" s="135"/>
      <c r="TLO181" s="135"/>
      <c r="TLP181" s="135"/>
      <c r="TLQ181" s="304"/>
      <c r="TLR181" s="305"/>
      <c r="TLS181" s="306"/>
      <c r="TLT181" s="135"/>
      <c r="TLU181" s="135"/>
      <c r="TLV181" s="307"/>
      <c r="TLW181" s="135"/>
      <c r="TLX181" s="135"/>
      <c r="TLY181" s="135"/>
      <c r="TLZ181" s="304"/>
      <c r="TMA181" s="305"/>
      <c r="TMB181" s="306"/>
      <c r="TMC181" s="135"/>
      <c r="TMD181" s="135"/>
      <c r="TME181" s="307"/>
      <c r="TMF181" s="135"/>
      <c r="TMG181" s="135"/>
      <c r="TMH181" s="135"/>
      <c r="TMI181" s="304"/>
      <c r="TMJ181" s="305"/>
      <c r="TMK181" s="306"/>
      <c r="TML181" s="135"/>
      <c r="TMM181" s="135"/>
      <c r="TMN181" s="307"/>
      <c r="TMO181" s="135"/>
      <c r="TMP181" s="135"/>
      <c r="TMQ181" s="135"/>
      <c r="TMR181" s="304"/>
      <c r="TMS181" s="305"/>
      <c r="TMT181" s="306"/>
      <c r="TMU181" s="135"/>
      <c r="TMV181" s="135"/>
      <c r="TMW181" s="307"/>
      <c r="TMX181" s="135"/>
      <c r="TMY181" s="135"/>
      <c r="TMZ181" s="135"/>
      <c r="TNA181" s="304"/>
      <c r="TNB181" s="305"/>
      <c r="TNC181" s="306"/>
      <c r="TND181" s="135"/>
      <c r="TNE181" s="135"/>
      <c r="TNF181" s="307"/>
      <c r="TNG181" s="135"/>
      <c r="TNH181" s="135"/>
      <c r="TNI181" s="135"/>
      <c r="TNJ181" s="304"/>
      <c r="TNK181" s="305"/>
      <c r="TNL181" s="306"/>
      <c r="TNM181" s="135"/>
      <c r="TNN181" s="135"/>
      <c r="TNO181" s="307"/>
      <c r="TNP181" s="135"/>
      <c r="TNQ181" s="135"/>
      <c r="TNR181" s="135"/>
      <c r="TNS181" s="304"/>
      <c r="TNT181" s="305"/>
      <c r="TNU181" s="306"/>
      <c r="TNV181" s="135"/>
      <c r="TNW181" s="135"/>
      <c r="TNX181" s="307"/>
      <c r="TNY181" s="135"/>
      <c r="TNZ181" s="135"/>
      <c r="TOA181" s="135"/>
      <c r="TOB181" s="304"/>
      <c r="TOC181" s="305"/>
      <c r="TOD181" s="306"/>
      <c r="TOE181" s="135"/>
      <c r="TOF181" s="135"/>
      <c r="TOG181" s="307"/>
      <c r="TOH181" s="135"/>
      <c r="TOI181" s="135"/>
      <c r="TOJ181" s="135"/>
      <c r="TOK181" s="304"/>
      <c r="TOL181" s="305"/>
      <c r="TOM181" s="306"/>
      <c r="TON181" s="135"/>
      <c r="TOO181" s="135"/>
      <c r="TOP181" s="307"/>
      <c r="TOQ181" s="135"/>
      <c r="TOR181" s="135"/>
      <c r="TOS181" s="135"/>
      <c r="TOT181" s="304"/>
      <c r="TOU181" s="305"/>
      <c r="TOV181" s="306"/>
      <c r="TOW181" s="135"/>
      <c r="TOX181" s="135"/>
      <c r="TOY181" s="307"/>
      <c r="TOZ181" s="135"/>
      <c r="TPA181" s="135"/>
      <c r="TPB181" s="135"/>
      <c r="TPC181" s="304"/>
      <c r="TPD181" s="305"/>
      <c r="TPE181" s="306"/>
      <c r="TPF181" s="135"/>
      <c r="TPG181" s="135"/>
      <c r="TPH181" s="307"/>
      <c r="TPI181" s="135"/>
      <c r="TPJ181" s="135"/>
      <c r="TPK181" s="135"/>
      <c r="TPL181" s="304"/>
      <c r="TPM181" s="305"/>
      <c r="TPN181" s="306"/>
      <c r="TPO181" s="135"/>
      <c r="TPP181" s="135"/>
      <c r="TPQ181" s="307"/>
      <c r="TPR181" s="135"/>
      <c r="TPS181" s="135"/>
      <c r="TPT181" s="135"/>
      <c r="TPU181" s="304"/>
      <c r="TPV181" s="305"/>
      <c r="TPW181" s="306"/>
      <c r="TPX181" s="135"/>
      <c r="TPY181" s="135"/>
      <c r="TPZ181" s="307"/>
      <c r="TQA181" s="135"/>
      <c r="TQB181" s="135"/>
      <c r="TQC181" s="135"/>
      <c r="TQD181" s="304"/>
      <c r="TQE181" s="305"/>
      <c r="TQF181" s="306"/>
      <c r="TQG181" s="135"/>
      <c r="TQH181" s="135"/>
      <c r="TQI181" s="307"/>
      <c r="TQJ181" s="135"/>
      <c r="TQK181" s="135"/>
      <c r="TQL181" s="135"/>
      <c r="TQM181" s="304"/>
      <c r="TQN181" s="305"/>
      <c r="TQO181" s="306"/>
      <c r="TQP181" s="135"/>
      <c r="TQQ181" s="135"/>
      <c r="TQR181" s="307"/>
      <c r="TQS181" s="135"/>
      <c r="TQT181" s="135"/>
      <c r="TQU181" s="135"/>
      <c r="TQV181" s="304"/>
      <c r="TQW181" s="305"/>
      <c r="TQX181" s="306"/>
      <c r="TQY181" s="135"/>
      <c r="TQZ181" s="135"/>
      <c r="TRA181" s="307"/>
      <c r="TRB181" s="135"/>
      <c r="TRC181" s="135"/>
      <c r="TRD181" s="135"/>
      <c r="TRE181" s="304"/>
      <c r="TRF181" s="305"/>
      <c r="TRG181" s="306"/>
      <c r="TRH181" s="135"/>
      <c r="TRI181" s="135"/>
      <c r="TRJ181" s="307"/>
      <c r="TRK181" s="135"/>
      <c r="TRL181" s="135"/>
      <c r="TRM181" s="135"/>
      <c r="TRN181" s="304"/>
      <c r="TRO181" s="305"/>
      <c r="TRP181" s="306"/>
      <c r="TRQ181" s="135"/>
      <c r="TRR181" s="135"/>
      <c r="TRS181" s="307"/>
      <c r="TRT181" s="135"/>
      <c r="TRU181" s="135"/>
      <c r="TRV181" s="135"/>
      <c r="TRW181" s="304"/>
      <c r="TRX181" s="305"/>
      <c r="TRY181" s="306"/>
      <c r="TRZ181" s="135"/>
      <c r="TSA181" s="135"/>
      <c r="TSB181" s="307"/>
      <c r="TSC181" s="135"/>
      <c r="TSD181" s="135"/>
      <c r="TSE181" s="135"/>
      <c r="TSF181" s="304"/>
      <c r="TSG181" s="305"/>
      <c r="TSH181" s="306"/>
      <c r="TSI181" s="135"/>
      <c r="TSJ181" s="135"/>
      <c r="TSK181" s="307"/>
      <c r="TSL181" s="135"/>
      <c r="TSM181" s="135"/>
      <c r="TSN181" s="135"/>
      <c r="TSO181" s="304"/>
      <c r="TSP181" s="305"/>
      <c r="TSQ181" s="306"/>
      <c r="TSR181" s="135"/>
      <c r="TSS181" s="135"/>
      <c r="TST181" s="307"/>
      <c r="TSU181" s="135"/>
      <c r="TSV181" s="135"/>
      <c r="TSW181" s="135"/>
      <c r="TSX181" s="304"/>
      <c r="TSY181" s="305"/>
      <c r="TSZ181" s="306"/>
      <c r="TTA181" s="135"/>
      <c r="TTB181" s="135"/>
      <c r="TTC181" s="318"/>
      <c r="TTE181" s="135"/>
      <c r="TTF181" s="135"/>
      <c r="TTG181" s="304"/>
      <c r="TTH181" s="305"/>
      <c r="TTI181" s="306"/>
      <c r="TTJ181" s="135"/>
      <c r="TTK181" s="135"/>
      <c r="TTL181" s="318"/>
      <c r="TTP181" s="319"/>
      <c r="TTQ181" s="320"/>
      <c r="TTR181" s="321"/>
      <c r="TTU181" s="318"/>
      <c r="TTY181" s="319"/>
      <c r="TTZ181" s="305"/>
      <c r="TUA181" s="306"/>
      <c r="TUB181" s="135"/>
      <c r="TUC181" s="135"/>
      <c r="TUD181" s="307"/>
      <c r="TUE181" s="135"/>
      <c r="TUF181" s="135"/>
      <c r="TUG181" s="135"/>
      <c r="TUH181" s="304"/>
      <c r="TUI181" s="305"/>
      <c r="TUJ181" s="306"/>
      <c r="TUK181" s="135"/>
      <c r="TUL181" s="135"/>
      <c r="TUM181" s="307"/>
      <c r="TUN181" s="135"/>
      <c r="TUO181" s="135"/>
      <c r="TUP181" s="135"/>
      <c r="TUQ181" s="304"/>
      <c r="TUR181" s="305"/>
      <c r="TUS181" s="306"/>
      <c r="TUT181" s="135"/>
      <c r="TUU181" s="135"/>
      <c r="TUV181" s="307"/>
      <c r="TUW181" s="135"/>
      <c r="TUX181" s="135"/>
      <c r="TUY181" s="135"/>
      <c r="TUZ181" s="304"/>
      <c r="TVA181" s="305"/>
      <c r="TVB181" s="306"/>
      <c r="TVC181" s="135"/>
      <c r="TVD181" s="135"/>
      <c r="TVE181" s="307"/>
      <c r="TVF181" s="135"/>
      <c r="TVG181" s="135"/>
      <c r="TVH181" s="135"/>
      <c r="TVI181" s="304"/>
      <c r="TVJ181" s="305"/>
      <c r="TVK181" s="306"/>
      <c r="TVL181" s="135"/>
      <c r="TVM181" s="135"/>
      <c r="TVN181" s="307"/>
      <c r="TVO181" s="135"/>
      <c r="TVP181" s="135"/>
      <c r="TVQ181" s="135"/>
      <c r="TVR181" s="304"/>
      <c r="TVS181" s="305"/>
      <c r="TVT181" s="306"/>
      <c r="TVU181" s="135"/>
      <c r="TVV181" s="135"/>
      <c r="TVW181" s="307"/>
      <c r="TVX181" s="135"/>
      <c r="TVY181" s="135"/>
      <c r="TVZ181" s="135"/>
      <c r="TWA181" s="304"/>
      <c r="TWB181" s="305"/>
      <c r="TWC181" s="306"/>
      <c r="TWD181" s="135"/>
      <c r="TWE181" s="135"/>
      <c r="TWF181" s="307"/>
      <c r="TWG181" s="135"/>
      <c r="TWH181" s="135"/>
      <c r="TWI181" s="135"/>
      <c r="TWJ181" s="304"/>
      <c r="TWK181" s="305"/>
      <c r="TWL181" s="306"/>
      <c r="TWM181" s="135"/>
      <c r="TWN181" s="135"/>
      <c r="TWO181" s="307"/>
      <c r="TWP181" s="135"/>
      <c r="TWQ181" s="135"/>
      <c r="TWR181" s="135"/>
      <c r="TWS181" s="304"/>
      <c r="TWT181" s="305"/>
      <c r="TWU181" s="306"/>
      <c r="TWV181" s="135"/>
      <c r="TWW181" s="135"/>
      <c r="TWX181" s="307"/>
      <c r="TWY181" s="135"/>
      <c r="TWZ181" s="135"/>
      <c r="TXA181" s="135"/>
      <c r="TXB181" s="304"/>
      <c r="TXC181" s="305"/>
      <c r="TXD181" s="306"/>
      <c r="TXE181" s="135"/>
      <c r="TXF181" s="135"/>
      <c r="TXG181" s="307"/>
      <c r="TXH181" s="135"/>
      <c r="TXI181" s="135"/>
      <c r="TXJ181" s="135"/>
      <c r="TXK181" s="304"/>
      <c r="TXL181" s="305"/>
      <c r="TXM181" s="306"/>
      <c r="TXN181" s="135"/>
      <c r="TXO181" s="135"/>
      <c r="TXP181" s="307"/>
      <c r="TXQ181" s="135"/>
      <c r="TXR181" s="135"/>
      <c r="TXS181" s="135"/>
      <c r="TXT181" s="304"/>
      <c r="TXU181" s="305"/>
      <c r="TXV181" s="306"/>
      <c r="TXW181" s="135"/>
      <c r="TXX181" s="135"/>
      <c r="TXY181" s="307"/>
      <c r="TXZ181" s="135"/>
      <c r="TYA181" s="135"/>
      <c r="TYB181" s="135"/>
      <c r="TYC181" s="304"/>
      <c r="TYD181" s="305"/>
      <c r="TYE181" s="306"/>
      <c r="TYF181" s="135"/>
      <c r="TYG181" s="135"/>
      <c r="TYH181" s="307"/>
      <c r="TYI181" s="135"/>
      <c r="TYJ181" s="135"/>
      <c r="TYK181" s="135"/>
      <c r="TYL181" s="304"/>
      <c r="TYM181" s="305"/>
      <c r="TYN181" s="306"/>
      <c r="TYO181" s="135"/>
      <c r="TYP181" s="135"/>
      <c r="TYQ181" s="307"/>
      <c r="TYR181" s="135"/>
      <c r="TYS181" s="135"/>
      <c r="TYT181" s="135"/>
      <c r="TYU181" s="304"/>
      <c r="TYV181" s="305"/>
      <c r="TYW181" s="306"/>
      <c r="TYX181" s="135"/>
      <c r="TYY181" s="135"/>
      <c r="TYZ181" s="307"/>
      <c r="TZA181" s="135"/>
      <c r="TZB181" s="135"/>
      <c r="TZC181" s="135"/>
      <c r="TZD181" s="304"/>
      <c r="TZE181" s="305"/>
      <c r="TZF181" s="306"/>
      <c r="TZG181" s="135"/>
      <c r="TZH181" s="135"/>
      <c r="TZI181" s="307"/>
      <c r="TZJ181" s="135"/>
      <c r="TZK181" s="135"/>
      <c r="TZL181" s="135"/>
      <c r="TZM181" s="304"/>
      <c r="TZN181" s="305"/>
      <c r="TZO181" s="306"/>
      <c r="TZP181" s="135"/>
      <c r="TZQ181" s="135"/>
      <c r="TZR181" s="307"/>
      <c r="TZS181" s="135"/>
      <c r="TZT181" s="135"/>
      <c r="TZU181" s="135"/>
      <c r="TZV181" s="304"/>
      <c r="TZW181" s="305"/>
      <c r="TZX181" s="306"/>
      <c r="TZY181" s="135"/>
      <c r="TZZ181" s="135"/>
      <c r="UAA181" s="307"/>
      <c r="UAB181" s="135"/>
      <c r="UAC181" s="135"/>
      <c r="UAD181" s="135"/>
      <c r="UAE181" s="304"/>
      <c r="UAF181" s="305"/>
      <c r="UAG181" s="306"/>
      <c r="UAH181" s="135"/>
      <c r="UAI181" s="135"/>
      <c r="UAJ181" s="307"/>
      <c r="UAK181" s="135"/>
      <c r="UAL181" s="135"/>
      <c r="UAM181" s="135"/>
      <c r="UAN181" s="304"/>
      <c r="UAO181" s="305"/>
      <c r="UAP181" s="306"/>
      <c r="UAQ181" s="135"/>
      <c r="UAR181" s="135"/>
      <c r="UAS181" s="307"/>
      <c r="UAT181" s="135"/>
      <c r="UAU181" s="135"/>
      <c r="UAV181" s="135"/>
      <c r="UAW181" s="304"/>
      <c r="UAX181" s="305"/>
      <c r="UAY181" s="306"/>
      <c r="UAZ181" s="135"/>
      <c r="UBA181" s="135"/>
      <c r="UBB181" s="307"/>
      <c r="UBC181" s="135"/>
      <c r="UBD181" s="135"/>
      <c r="UBE181" s="135"/>
      <c r="UBF181" s="304"/>
      <c r="UBG181" s="305"/>
      <c r="UBH181" s="306"/>
      <c r="UBI181" s="135"/>
      <c r="UBJ181" s="135"/>
      <c r="UBK181" s="307"/>
      <c r="UBL181" s="135"/>
      <c r="UBM181" s="135"/>
      <c r="UBN181" s="135"/>
      <c r="UBO181" s="304"/>
      <c r="UBP181" s="305"/>
      <c r="UBQ181" s="306"/>
      <c r="UBR181" s="135"/>
      <c r="UBS181" s="135"/>
      <c r="UBT181" s="307"/>
      <c r="UBU181" s="135"/>
      <c r="UBV181" s="135"/>
      <c r="UBW181" s="135"/>
      <c r="UBX181" s="304"/>
      <c r="UBY181" s="305"/>
      <c r="UBZ181" s="306"/>
      <c r="UCA181" s="135"/>
      <c r="UCB181" s="135"/>
      <c r="UCC181" s="307"/>
      <c r="UCD181" s="135"/>
      <c r="UCE181" s="135"/>
      <c r="UCF181" s="135"/>
      <c r="UCG181" s="304"/>
      <c r="UCH181" s="305"/>
      <c r="UCI181" s="306"/>
      <c r="UCJ181" s="135"/>
      <c r="UCK181" s="135"/>
      <c r="UCL181" s="307"/>
      <c r="UCM181" s="135"/>
      <c r="UCN181" s="135"/>
      <c r="UCO181" s="135"/>
      <c r="UCP181" s="304"/>
      <c r="UCQ181" s="305"/>
      <c r="UCR181" s="306"/>
      <c r="UCS181" s="135"/>
      <c r="UCT181" s="135"/>
      <c r="UCU181" s="307"/>
      <c r="UCV181" s="135"/>
      <c r="UCW181" s="135"/>
      <c r="UCX181" s="135"/>
      <c r="UCY181" s="319"/>
      <c r="UCZ181" s="320"/>
      <c r="UDA181" s="306"/>
      <c r="UDB181" s="135"/>
      <c r="UDC181" s="135"/>
      <c r="UDD181" s="307"/>
      <c r="UDE181" s="135"/>
      <c r="UDF181" s="135"/>
      <c r="UDG181" s="135"/>
      <c r="UDH181" s="319"/>
      <c r="UDI181" s="320"/>
      <c r="UDJ181" s="321"/>
      <c r="UDM181" s="318"/>
      <c r="UDQ181" s="319"/>
      <c r="UDR181" s="320"/>
      <c r="UDS181" s="321"/>
      <c r="UDV181" s="307"/>
      <c r="UDW181" s="135"/>
      <c r="UDX181" s="135"/>
      <c r="UDY181" s="135"/>
      <c r="UDZ181" s="304"/>
      <c r="UEA181" s="305"/>
      <c r="UEB181" s="306"/>
      <c r="UEC181" s="135"/>
      <c r="UED181" s="135"/>
      <c r="UEE181" s="307"/>
      <c r="UEF181" s="135"/>
      <c r="UEG181" s="135"/>
      <c r="UEH181" s="135"/>
      <c r="UEI181" s="304"/>
      <c r="UEJ181" s="305"/>
      <c r="UEK181" s="306"/>
      <c r="UEL181" s="135"/>
      <c r="UEM181" s="135"/>
      <c r="UEN181" s="307"/>
      <c r="UEO181" s="135"/>
      <c r="UEP181" s="135"/>
      <c r="UEQ181" s="135"/>
      <c r="UER181" s="304"/>
      <c r="UES181" s="305"/>
      <c r="UET181" s="306"/>
      <c r="UEU181" s="135"/>
      <c r="UEV181" s="135"/>
      <c r="UEW181" s="307"/>
      <c r="UEX181" s="135"/>
      <c r="UEY181" s="135"/>
      <c r="UEZ181" s="135"/>
      <c r="UFA181" s="304"/>
      <c r="UFB181" s="305"/>
      <c r="UFC181" s="306"/>
      <c r="UFD181" s="135"/>
      <c r="UFE181" s="135"/>
      <c r="UFF181" s="307"/>
      <c r="UFG181" s="135"/>
      <c r="UFH181" s="135"/>
      <c r="UFI181" s="135"/>
      <c r="UFJ181" s="304"/>
      <c r="UFK181" s="305"/>
      <c r="UFL181" s="306"/>
      <c r="UFM181" s="135"/>
      <c r="UFN181" s="135"/>
      <c r="UFO181" s="307"/>
      <c r="UFP181" s="135"/>
      <c r="UFQ181" s="135"/>
      <c r="UFR181" s="135"/>
      <c r="UFS181" s="304"/>
      <c r="UFT181" s="305"/>
      <c r="UFU181" s="306"/>
      <c r="UFV181" s="135"/>
      <c r="UFW181" s="135"/>
      <c r="UFX181" s="307"/>
      <c r="UFY181" s="135"/>
      <c r="UFZ181" s="135"/>
      <c r="UGA181" s="135"/>
      <c r="UGB181" s="304"/>
      <c r="UGC181" s="305"/>
      <c r="UGD181" s="306"/>
      <c r="UGE181" s="135"/>
      <c r="UGF181" s="135"/>
      <c r="UGG181" s="307"/>
      <c r="UGH181" s="135"/>
      <c r="UGI181" s="135"/>
      <c r="UGJ181" s="135"/>
      <c r="UGK181" s="304"/>
      <c r="UGL181" s="305"/>
      <c r="UGM181" s="306"/>
      <c r="UGN181" s="135"/>
      <c r="UGO181" s="135"/>
      <c r="UGP181" s="307"/>
      <c r="UGQ181" s="135"/>
      <c r="UGR181" s="135"/>
      <c r="UGS181" s="135"/>
      <c r="UGT181" s="304"/>
      <c r="UGU181" s="305"/>
      <c r="UGV181" s="306"/>
      <c r="UGW181" s="135"/>
      <c r="UGX181" s="135"/>
      <c r="UGY181" s="307"/>
      <c r="UGZ181" s="135"/>
      <c r="UHA181" s="135"/>
      <c r="UHB181" s="135"/>
      <c r="UHC181" s="304"/>
      <c r="UHD181" s="305"/>
      <c r="UHE181" s="306"/>
      <c r="UHF181" s="135"/>
      <c r="UHG181" s="135"/>
      <c r="UHH181" s="307"/>
      <c r="UHI181" s="135"/>
      <c r="UHJ181" s="135"/>
      <c r="UHK181" s="135"/>
      <c r="UHL181" s="304"/>
      <c r="UHM181" s="305"/>
      <c r="UHN181" s="306"/>
      <c r="UHO181" s="135"/>
      <c r="UHP181" s="135"/>
      <c r="UHQ181" s="307"/>
      <c r="UHR181" s="135"/>
      <c r="UHS181" s="135"/>
      <c r="UHT181" s="135"/>
      <c r="UHU181" s="304"/>
      <c r="UHV181" s="305"/>
      <c r="UHW181" s="306"/>
      <c r="UHX181" s="135"/>
      <c r="UHY181" s="135"/>
      <c r="UHZ181" s="307"/>
      <c r="UIA181" s="135"/>
      <c r="UIB181" s="135"/>
      <c r="UIC181" s="135"/>
      <c r="UID181" s="304"/>
      <c r="UIE181" s="305"/>
      <c r="UIF181" s="306"/>
      <c r="UIG181" s="135"/>
      <c r="UIH181" s="135"/>
      <c r="UII181" s="307"/>
      <c r="UIJ181" s="135"/>
      <c r="UIK181" s="135"/>
      <c r="UIL181" s="135"/>
      <c r="UIM181" s="304"/>
      <c r="UIN181" s="305"/>
      <c r="UIO181" s="306"/>
      <c r="UIP181" s="135"/>
      <c r="UIQ181" s="135"/>
      <c r="UIR181" s="307"/>
      <c r="UIS181" s="135"/>
      <c r="UIT181" s="135"/>
      <c r="UIU181" s="135"/>
      <c r="UIV181" s="304"/>
      <c r="UIW181" s="305"/>
      <c r="UIX181" s="306"/>
      <c r="UIY181" s="135"/>
      <c r="UIZ181" s="135"/>
      <c r="UJA181" s="307"/>
      <c r="UJB181" s="135"/>
      <c r="UJC181" s="135"/>
      <c r="UJD181" s="135"/>
      <c r="UJE181" s="304"/>
      <c r="UJF181" s="305"/>
      <c r="UJG181" s="306"/>
      <c r="UJH181" s="135"/>
      <c r="UJI181" s="135"/>
      <c r="UJJ181" s="307"/>
      <c r="UJK181" s="135"/>
      <c r="UJL181" s="135"/>
      <c r="UJM181" s="135"/>
      <c r="UJN181" s="304"/>
      <c r="UJO181" s="305"/>
      <c r="UJP181" s="306"/>
      <c r="UJQ181" s="135"/>
      <c r="UJR181" s="135"/>
      <c r="UJS181" s="307"/>
      <c r="UJT181" s="135"/>
      <c r="UJU181" s="135"/>
      <c r="UJV181" s="135"/>
      <c r="UJW181" s="304"/>
      <c r="UJX181" s="305"/>
      <c r="UJY181" s="306"/>
      <c r="UJZ181" s="135"/>
      <c r="UKA181" s="135"/>
      <c r="UKB181" s="307"/>
      <c r="UKC181" s="135"/>
      <c r="UKD181" s="135"/>
      <c r="UKE181" s="135"/>
      <c r="UKF181" s="304"/>
      <c r="UKG181" s="305"/>
      <c r="UKH181" s="306"/>
      <c r="UKI181" s="135"/>
      <c r="UKJ181" s="135"/>
      <c r="UKK181" s="307"/>
      <c r="UKL181" s="135"/>
      <c r="UKM181" s="135"/>
      <c r="UKN181" s="135"/>
      <c r="UKO181" s="304"/>
      <c r="UKP181" s="305"/>
      <c r="UKQ181" s="306"/>
      <c r="UKR181" s="135"/>
      <c r="UKS181" s="135"/>
      <c r="UKT181" s="307"/>
      <c r="UKU181" s="135"/>
      <c r="UKV181" s="135"/>
      <c r="UKW181" s="135"/>
      <c r="UKX181" s="304"/>
      <c r="UKY181" s="305"/>
      <c r="UKZ181" s="306"/>
      <c r="ULA181" s="135"/>
      <c r="ULB181" s="135"/>
      <c r="ULC181" s="307"/>
      <c r="ULD181" s="135"/>
      <c r="ULE181" s="135"/>
      <c r="ULF181" s="135"/>
      <c r="ULG181" s="304"/>
      <c r="ULH181" s="305"/>
      <c r="ULI181" s="306"/>
      <c r="ULJ181" s="135"/>
      <c r="ULK181" s="135"/>
      <c r="ULL181" s="307"/>
      <c r="ULM181" s="135"/>
      <c r="ULN181" s="135"/>
      <c r="ULO181" s="135"/>
      <c r="ULP181" s="304"/>
      <c r="ULQ181" s="305"/>
      <c r="ULR181" s="306"/>
      <c r="ULS181" s="135"/>
      <c r="ULT181" s="135"/>
      <c r="ULU181" s="307"/>
      <c r="ULV181" s="135"/>
      <c r="ULW181" s="135"/>
      <c r="ULX181" s="135"/>
      <c r="ULY181" s="304"/>
      <c r="ULZ181" s="305"/>
      <c r="UMA181" s="306"/>
      <c r="UMB181" s="135"/>
      <c r="UMC181" s="135"/>
      <c r="UMD181" s="307"/>
      <c r="UME181" s="135"/>
      <c r="UMF181" s="135"/>
      <c r="UMG181" s="135"/>
      <c r="UMH181" s="304"/>
      <c r="UMI181" s="305"/>
      <c r="UMJ181" s="306"/>
      <c r="UMK181" s="135"/>
      <c r="UML181" s="135"/>
      <c r="UMM181" s="307"/>
      <c r="UMN181" s="135"/>
      <c r="UMO181" s="135"/>
      <c r="UMP181" s="135"/>
      <c r="UMQ181" s="304"/>
      <c r="UMR181" s="305"/>
      <c r="UMS181" s="306"/>
      <c r="UMT181" s="135"/>
      <c r="UMV181" s="318"/>
      <c r="UMW181" s="135"/>
      <c r="UMX181" s="135"/>
      <c r="UMY181" s="135"/>
      <c r="UMZ181" s="304"/>
      <c r="UNA181" s="305"/>
      <c r="UNB181" s="306"/>
      <c r="UNC181" s="135"/>
      <c r="UNE181" s="318"/>
      <c r="UNI181" s="319"/>
      <c r="UNJ181" s="320"/>
      <c r="UNK181" s="321"/>
      <c r="UNN181" s="318"/>
      <c r="UNR181" s="304"/>
      <c r="UNS181" s="305"/>
      <c r="UNT181" s="306"/>
      <c r="UNU181" s="135"/>
      <c r="UNV181" s="135"/>
      <c r="UNW181" s="307"/>
      <c r="UNX181" s="135"/>
      <c r="UNY181" s="135"/>
      <c r="UNZ181" s="135"/>
      <c r="UOA181" s="304"/>
      <c r="UOB181" s="305"/>
      <c r="UOC181" s="306"/>
      <c r="UOD181" s="135"/>
      <c r="UOE181" s="135"/>
      <c r="UOF181" s="307"/>
      <c r="UOG181" s="135"/>
      <c r="UOH181" s="135"/>
      <c r="UOI181" s="135"/>
      <c r="UOJ181" s="304"/>
      <c r="UOK181" s="305"/>
      <c r="UOL181" s="306"/>
      <c r="UOM181" s="135"/>
      <c r="UON181" s="135"/>
      <c r="UOO181" s="307"/>
      <c r="UOP181" s="135"/>
      <c r="UOQ181" s="135"/>
      <c r="UOR181" s="135"/>
      <c r="UOS181" s="304"/>
      <c r="UOT181" s="305"/>
      <c r="UOU181" s="306"/>
      <c r="UOV181" s="135"/>
      <c r="UOW181" s="135"/>
      <c r="UOX181" s="307"/>
      <c r="UOY181" s="135"/>
      <c r="UOZ181" s="135"/>
      <c r="UPA181" s="135"/>
      <c r="UPB181" s="304"/>
      <c r="UPC181" s="305"/>
      <c r="UPD181" s="306"/>
      <c r="UPE181" s="135"/>
      <c r="UPF181" s="135"/>
      <c r="UPG181" s="307"/>
      <c r="UPH181" s="135"/>
      <c r="UPI181" s="135"/>
      <c r="UPJ181" s="135"/>
      <c r="UPK181" s="304"/>
      <c r="UPL181" s="305"/>
      <c r="UPM181" s="306"/>
      <c r="UPN181" s="135"/>
      <c r="UPO181" s="135"/>
      <c r="UPP181" s="307"/>
      <c r="UPQ181" s="135"/>
      <c r="UPR181" s="135"/>
      <c r="UPS181" s="135"/>
      <c r="UPT181" s="304"/>
      <c r="UPU181" s="305"/>
      <c r="UPV181" s="306"/>
      <c r="UPW181" s="135"/>
      <c r="UPX181" s="135"/>
      <c r="UPY181" s="307"/>
      <c r="UPZ181" s="135"/>
      <c r="UQA181" s="135"/>
      <c r="UQB181" s="135"/>
      <c r="UQC181" s="304"/>
      <c r="UQD181" s="305"/>
      <c r="UQE181" s="306"/>
      <c r="UQF181" s="135"/>
      <c r="UQG181" s="135"/>
      <c r="UQH181" s="307"/>
      <c r="UQI181" s="135"/>
      <c r="UQJ181" s="135"/>
      <c r="UQK181" s="135"/>
      <c r="UQL181" s="304"/>
      <c r="UQM181" s="305"/>
      <c r="UQN181" s="306"/>
      <c r="UQO181" s="135"/>
      <c r="UQP181" s="135"/>
      <c r="UQQ181" s="307"/>
      <c r="UQR181" s="135"/>
      <c r="UQS181" s="135"/>
      <c r="UQT181" s="135"/>
      <c r="UQU181" s="304"/>
      <c r="UQV181" s="305"/>
      <c r="UQW181" s="306"/>
      <c r="UQX181" s="135"/>
      <c r="UQY181" s="135"/>
      <c r="UQZ181" s="307"/>
      <c r="URA181" s="135"/>
      <c r="URB181" s="135"/>
      <c r="URC181" s="135"/>
      <c r="URD181" s="304"/>
      <c r="URE181" s="305"/>
      <c r="URF181" s="306"/>
      <c r="URG181" s="135"/>
      <c r="URH181" s="135"/>
      <c r="URI181" s="307"/>
      <c r="URJ181" s="135"/>
      <c r="URK181" s="135"/>
      <c r="URL181" s="135"/>
      <c r="URM181" s="304"/>
      <c r="URN181" s="305"/>
      <c r="URO181" s="306"/>
      <c r="URP181" s="135"/>
      <c r="URQ181" s="135"/>
      <c r="URR181" s="307"/>
      <c r="URS181" s="135"/>
      <c r="URT181" s="135"/>
      <c r="URU181" s="135"/>
      <c r="URV181" s="304"/>
      <c r="URW181" s="305"/>
      <c r="URX181" s="306"/>
      <c r="URY181" s="135"/>
      <c r="URZ181" s="135"/>
      <c r="USA181" s="307"/>
      <c r="USB181" s="135"/>
      <c r="USC181" s="135"/>
      <c r="USD181" s="135"/>
      <c r="USE181" s="304"/>
      <c r="USF181" s="305"/>
      <c r="USG181" s="306"/>
      <c r="USH181" s="135"/>
      <c r="USI181" s="135"/>
      <c r="USJ181" s="307"/>
      <c r="USK181" s="135"/>
      <c r="USL181" s="135"/>
      <c r="USM181" s="135"/>
      <c r="USN181" s="304"/>
      <c r="USO181" s="305"/>
      <c r="USP181" s="306"/>
      <c r="USQ181" s="135"/>
      <c r="USR181" s="135"/>
      <c r="USS181" s="307"/>
      <c r="UST181" s="135"/>
      <c r="USU181" s="135"/>
      <c r="USV181" s="135"/>
      <c r="USW181" s="304"/>
      <c r="USX181" s="305"/>
      <c r="USY181" s="306"/>
      <c r="USZ181" s="135"/>
      <c r="UTA181" s="135"/>
      <c r="UTB181" s="307"/>
      <c r="UTC181" s="135"/>
      <c r="UTD181" s="135"/>
      <c r="UTE181" s="135"/>
      <c r="UTF181" s="304"/>
      <c r="UTG181" s="305"/>
      <c r="UTH181" s="306"/>
      <c r="UTI181" s="135"/>
      <c r="UTJ181" s="135"/>
      <c r="UTK181" s="307"/>
      <c r="UTL181" s="135"/>
      <c r="UTM181" s="135"/>
      <c r="UTN181" s="135"/>
      <c r="UTO181" s="304"/>
      <c r="UTP181" s="305"/>
      <c r="UTQ181" s="306"/>
      <c r="UTR181" s="135"/>
      <c r="UTS181" s="135"/>
      <c r="UTT181" s="307"/>
      <c r="UTU181" s="135"/>
      <c r="UTV181" s="135"/>
      <c r="UTW181" s="135"/>
      <c r="UTX181" s="304"/>
      <c r="UTY181" s="305"/>
      <c r="UTZ181" s="306"/>
      <c r="UUA181" s="135"/>
      <c r="UUB181" s="135"/>
      <c r="UUC181" s="307"/>
      <c r="UUD181" s="135"/>
      <c r="UUE181" s="135"/>
      <c r="UUF181" s="135"/>
      <c r="UUG181" s="304"/>
      <c r="UUH181" s="305"/>
      <c r="UUI181" s="306"/>
      <c r="UUJ181" s="135"/>
      <c r="UUK181" s="135"/>
      <c r="UUL181" s="307"/>
      <c r="UUM181" s="135"/>
      <c r="UUN181" s="135"/>
      <c r="UUO181" s="135"/>
      <c r="UUP181" s="304"/>
      <c r="UUQ181" s="305"/>
      <c r="UUR181" s="306"/>
      <c r="UUS181" s="135"/>
      <c r="UUT181" s="135"/>
      <c r="UUU181" s="307"/>
      <c r="UUV181" s="135"/>
      <c r="UUW181" s="135"/>
      <c r="UUX181" s="135"/>
      <c r="UUY181" s="304"/>
      <c r="UUZ181" s="305"/>
      <c r="UVA181" s="306"/>
      <c r="UVB181" s="135"/>
      <c r="UVC181" s="135"/>
      <c r="UVD181" s="307"/>
      <c r="UVE181" s="135"/>
      <c r="UVF181" s="135"/>
      <c r="UVG181" s="135"/>
      <c r="UVH181" s="304"/>
      <c r="UVI181" s="305"/>
      <c r="UVJ181" s="306"/>
      <c r="UVK181" s="135"/>
      <c r="UVL181" s="135"/>
      <c r="UVM181" s="307"/>
      <c r="UVN181" s="135"/>
      <c r="UVO181" s="135"/>
      <c r="UVP181" s="135"/>
      <c r="UVQ181" s="304"/>
      <c r="UVR181" s="305"/>
      <c r="UVS181" s="306"/>
      <c r="UVT181" s="135"/>
      <c r="UVU181" s="135"/>
      <c r="UVV181" s="307"/>
      <c r="UVW181" s="135"/>
      <c r="UVX181" s="135"/>
      <c r="UVY181" s="135"/>
      <c r="UVZ181" s="304"/>
      <c r="UWA181" s="305"/>
      <c r="UWB181" s="306"/>
      <c r="UWC181" s="135"/>
      <c r="UWD181" s="135"/>
      <c r="UWE181" s="307"/>
      <c r="UWF181" s="135"/>
      <c r="UWG181" s="135"/>
      <c r="UWH181" s="135"/>
      <c r="UWI181" s="304"/>
      <c r="UWJ181" s="305"/>
      <c r="UWK181" s="306"/>
      <c r="UWL181" s="135"/>
      <c r="UWM181" s="135"/>
      <c r="UWN181" s="307"/>
      <c r="UWO181" s="135"/>
      <c r="UWP181" s="135"/>
      <c r="UWR181" s="319"/>
      <c r="UWS181" s="305"/>
      <c r="UWT181" s="306"/>
      <c r="UWU181" s="135"/>
      <c r="UWV181" s="135"/>
      <c r="UWW181" s="307"/>
      <c r="UWX181" s="135"/>
      <c r="UWY181" s="135"/>
      <c r="UXA181" s="319"/>
      <c r="UXB181" s="320"/>
      <c r="UXC181" s="321"/>
      <c r="UXF181" s="318"/>
      <c r="UXJ181" s="319"/>
      <c r="UXK181" s="320"/>
      <c r="UXL181" s="321"/>
      <c r="UXN181" s="135"/>
      <c r="UXO181" s="307"/>
      <c r="UXP181" s="135"/>
      <c r="UXQ181" s="135"/>
      <c r="UXR181" s="135"/>
      <c r="UXS181" s="304"/>
      <c r="UXT181" s="305"/>
      <c r="UXU181" s="306"/>
      <c r="UXV181" s="135"/>
      <c r="UXW181" s="135"/>
      <c r="UXX181" s="307"/>
      <c r="UXY181" s="135"/>
      <c r="UXZ181" s="135"/>
      <c r="UYA181" s="135"/>
      <c r="UYB181" s="304"/>
      <c r="UYC181" s="305"/>
      <c r="UYD181" s="306"/>
      <c r="UYE181" s="135"/>
      <c r="UYF181" s="135"/>
      <c r="UYG181" s="307"/>
      <c r="UYH181" s="135"/>
      <c r="UYI181" s="135"/>
      <c r="UYJ181" s="135"/>
      <c r="UYK181" s="304"/>
      <c r="UYL181" s="305"/>
      <c r="UYM181" s="306"/>
      <c r="UYN181" s="135"/>
      <c r="UYO181" s="135"/>
      <c r="UYP181" s="307"/>
      <c r="UYQ181" s="135"/>
      <c r="UYR181" s="135"/>
      <c r="UYS181" s="135"/>
      <c r="UYT181" s="304"/>
      <c r="UYU181" s="305"/>
      <c r="UYV181" s="306"/>
      <c r="UYW181" s="135"/>
      <c r="UYX181" s="135"/>
      <c r="UYY181" s="307"/>
      <c r="UYZ181" s="135"/>
      <c r="UZA181" s="135"/>
      <c r="UZB181" s="135"/>
      <c r="UZC181" s="304"/>
      <c r="UZD181" s="305"/>
      <c r="UZE181" s="306"/>
      <c r="UZF181" s="135"/>
      <c r="UZG181" s="135"/>
      <c r="UZH181" s="307"/>
      <c r="UZI181" s="135"/>
      <c r="UZJ181" s="135"/>
      <c r="UZK181" s="135"/>
      <c r="UZL181" s="304"/>
      <c r="UZM181" s="305"/>
      <c r="UZN181" s="306"/>
      <c r="UZO181" s="135"/>
      <c r="UZP181" s="135"/>
      <c r="UZQ181" s="307"/>
      <c r="UZR181" s="135"/>
      <c r="UZS181" s="135"/>
      <c r="UZT181" s="135"/>
      <c r="UZU181" s="304"/>
      <c r="UZV181" s="305"/>
      <c r="UZW181" s="306"/>
      <c r="UZX181" s="135"/>
      <c r="UZY181" s="135"/>
      <c r="UZZ181" s="307"/>
      <c r="VAA181" s="135"/>
      <c r="VAB181" s="135"/>
      <c r="VAC181" s="135"/>
      <c r="VAD181" s="304"/>
      <c r="VAE181" s="305"/>
      <c r="VAF181" s="306"/>
      <c r="VAG181" s="135"/>
      <c r="VAH181" s="135"/>
      <c r="VAI181" s="307"/>
      <c r="VAJ181" s="135"/>
      <c r="VAK181" s="135"/>
      <c r="VAL181" s="135"/>
      <c r="VAM181" s="304"/>
      <c r="VAN181" s="305"/>
      <c r="VAO181" s="306"/>
      <c r="VAP181" s="135"/>
      <c r="VAQ181" s="135"/>
      <c r="VAR181" s="307"/>
      <c r="VAS181" s="135"/>
      <c r="VAT181" s="135"/>
      <c r="VAU181" s="135"/>
      <c r="VAV181" s="304"/>
      <c r="VAW181" s="305"/>
      <c r="VAX181" s="306"/>
      <c r="VAY181" s="135"/>
      <c r="VAZ181" s="135"/>
      <c r="VBA181" s="307"/>
      <c r="VBB181" s="135"/>
      <c r="VBC181" s="135"/>
      <c r="VBD181" s="135"/>
      <c r="VBE181" s="304"/>
      <c r="VBF181" s="305"/>
      <c r="VBG181" s="306"/>
      <c r="VBH181" s="135"/>
      <c r="VBI181" s="135"/>
      <c r="VBJ181" s="307"/>
      <c r="VBK181" s="135"/>
      <c r="VBL181" s="135"/>
      <c r="VBM181" s="135"/>
      <c r="VBN181" s="304"/>
      <c r="VBO181" s="305"/>
      <c r="VBP181" s="306"/>
      <c r="VBQ181" s="135"/>
      <c r="VBR181" s="135"/>
      <c r="VBS181" s="307"/>
      <c r="VBT181" s="135"/>
      <c r="VBU181" s="135"/>
      <c r="VBV181" s="135"/>
      <c r="VBW181" s="304"/>
      <c r="VBX181" s="305"/>
      <c r="VBY181" s="306"/>
      <c r="VBZ181" s="135"/>
      <c r="VCA181" s="135"/>
      <c r="VCB181" s="307"/>
      <c r="VCC181" s="135"/>
      <c r="VCD181" s="135"/>
      <c r="VCE181" s="135"/>
      <c r="VCF181" s="304"/>
      <c r="VCG181" s="305"/>
      <c r="VCH181" s="306"/>
      <c r="VCI181" s="135"/>
      <c r="VCJ181" s="135"/>
      <c r="VCK181" s="307"/>
      <c r="VCL181" s="135"/>
      <c r="VCM181" s="135"/>
      <c r="VCN181" s="135"/>
      <c r="VCO181" s="304"/>
      <c r="VCP181" s="305"/>
      <c r="VCQ181" s="306"/>
      <c r="VCR181" s="135"/>
      <c r="VCS181" s="135"/>
      <c r="VCT181" s="307"/>
      <c r="VCU181" s="135"/>
      <c r="VCV181" s="135"/>
      <c r="VCW181" s="135"/>
      <c r="VCX181" s="304"/>
      <c r="VCY181" s="305"/>
      <c r="VCZ181" s="306"/>
      <c r="VDA181" s="135"/>
      <c r="VDB181" s="135"/>
      <c r="VDC181" s="307"/>
      <c r="VDD181" s="135"/>
      <c r="VDE181" s="135"/>
      <c r="VDF181" s="135"/>
      <c r="VDG181" s="304"/>
      <c r="VDH181" s="305"/>
      <c r="VDI181" s="306"/>
      <c r="VDJ181" s="135"/>
      <c r="VDK181" s="135"/>
      <c r="VDL181" s="307"/>
      <c r="VDM181" s="135"/>
      <c r="VDN181" s="135"/>
      <c r="VDO181" s="135"/>
      <c r="VDP181" s="304"/>
      <c r="VDQ181" s="305"/>
      <c r="VDR181" s="306"/>
      <c r="VDS181" s="135"/>
      <c r="VDT181" s="135"/>
      <c r="VDU181" s="307"/>
      <c r="VDV181" s="135"/>
      <c r="VDW181" s="135"/>
      <c r="VDX181" s="135"/>
      <c r="VDY181" s="304"/>
      <c r="VDZ181" s="305"/>
      <c r="VEA181" s="306"/>
      <c r="VEB181" s="135"/>
      <c r="VEC181" s="135"/>
      <c r="VED181" s="307"/>
      <c r="VEE181" s="135"/>
      <c r="VEF181" s="135"/>
      <c r="VEG181" s="135"/>
      <c r="VEH181" s="304"/>
      <c r="VEI181" s="305"/>
      <c r="VEJ181" s="306"/>
      <c r="VEK181" s="135"/>
      <c r="VEL181" s="135"/>
      <c r="VEM181" s="307"/>
      <c r="VEN181" s="135"/>
      <c r="VEO181" s="135"/>
      <c r="VEP181" s="135"/>
      <c r="VEQ181" s="304"/>
      <c r="VER181" s="305"/>
      <c r="VES181" s="306"/>
      <c r="VET181" s="135"/>
      <c r="VEU181" s="135"/>
      <c r="VEV181" s="307"/>
      <c r="VEW181" s="135"/>
      <c r="VEX181" s="135"/>
      <c r="VEY181" s="135"/>
      <c r="VEZ181" s="304"/>
      <c r="VFA181" s="305"/>
      <c r="VFB181" s="306"/>
      <c r="VFC181" s="135"/>
      <c r="VFD181" s="135"/>
      <c r="VFE181" s="307"/>
      <c r="VFF181" s="135"/>
      <c r="VFG181" s="135"/>
      <c r="VFH181" s="135"/>
      <c r="VFI181" s="304"/>
      <c r="VFJ181" s="305"/>
      <c r="VFK181" s="306"/>
      <c r="VFL181" s="135"/>
      <c r="VFM181" s="135"/>
      <c r="VFN181" s="307"/>
      <c r="VFO181" s="135"/>
      <c r="VFP181" s="135"/>
      <c r="VFQ181" s="135"/>
      <c r="VFR181" s="304"/>
      <c r="VFS181" s="305"/>
      <c r="VFT181" s="306"/>
      <c r="VFU181" s="135"/>
      <c r="VFV181" s="135"/>
      <c r="VFW181" s="307"/>
      <c r="VFX181" s="135"/>
      <c r="VFY181" s="135"/>
      <c r="VFZ181" s="135"/>
      <c r="VGA181" s="304"/>
      <c r="VGB181" s="305"/>
      <c r="VGC181" s="306"/>
      <c r="VGD181" s="135"/>
      <c r="VGE181" s="135"/>
      <c r="VGF181" s="307"/>
      <c r="VGG181" s="135"/>
      <c r="VGH181" s="135"/>
      <c r="VGI181" s="135"/>
      <c r="VGJ181" s="304"/>
      <c r="VGK181" s="305"/>
      <c r="VGL181" s="306"/>
      <c r="VGO181" s="307"/>
      <c r="VGP181" s="135"/>
      <c r="VGQ181" s="135"/>
      <c r="VGR181" s="135"/>
      <c r="VGS181" s="304"/>
      <c r="VGT181" s="305"/>
      <c r="VGU181" s="306"/>
      <c r="VGX181" s="318"/>
      <c r="VHB181" s="319"/>
      <c r="VHC181" s="320"/>
      <c r="VHD181" s="321"/>
      <c r="VHG181" s="318"/>
      <c r="VHJ181" s="135"/>
      <c r="VHK181" s="304"/>
      <c r="VHL181" s="305"/>
      <c r="VHM181" s="306"/>
      <c r="VHN181" s="135"/>
      <c r="VHO181" s="135"/>
      <c r="VHP181" s="307"/>
      <c r="VHQ181" s="135"/>
      <c r="VHR181" s="135"/>
      <c r="VHS181" s="135"/>
      <c r="VHT181" s="304"/>
      <c r="VHU181" s="305"/>
      <c r="VHV181" s="306"/>
      <c r="VHW181" s="135"/>
      <c r="VHX181" s="135"/>
      <c r="VHY181" s="307"/>
      <c r="VHZ181" s="135"/>
      <c r="VIA181" s="135"/>
      <c r="VIB181" s="135"/>
      <c r="VIC181" s="304"/>
      <c r="VID181" s="305"/>
      <c r="VIE181" s="306"/>
      <c r="VIF181" s="135"/>
      <c r="VIG181" s="135"/>
      <c r="VIH181" s="307"/>
      <c r="VII181" s="135"/>
      <c r="VIJ181" s="135"/>
      <c r="VIK181" s="135"/>
      <c r="VIL181" s="304"/>
      <c r="VIM181" s="305"/>
      <c r="VIN181" s="306"/>
      <c r="VIO181" s="135"/>
      <c r="VIP181" s="135"/>
      <c r="VIQ181" s="307"/>
      <c r="VIR181" s="135"/>
      <c r="VIS181" s="135"/>
      <c r="VIT181" s="135"/>
      <c r="VIU181" s="304"/>
      <c r="VIV181" s="305"/>
      <c r="VIW181" s="306"/>
      <c r="VIX181" s="135"/>
      <c r="VIY181" s="135"/>
      <c r="VIZ181" s="307"/>
      <c r="VJA181" s="135"/>
      <c r="VJB181" s="135"/>
      <c r="VJC181" s="135"/>
      <c r="VJD181" s="304"/>
      <c r="VJE181" s="305"/>
      <c r="VJF181" s="306"/>
      <c r="VJG181" s="135"/>
      <c r="VJH181" s="135"/>
      <c r="VJI181" s="307"/>
      <c r="VJJ181" s="135"/>
      <c r="VJK181" s="135"/>
      <c r="VJL181" s="135"/>
      <c r="VJM181" s="304"/>
      <c r="VJN181" s="305"/>
      <c r="VJO181" s="306"/>
      <c r="VJP181" s="135"/>
      <c r="VJQ181" s="135"/>
      <c r="VJR181" s="307"/>
      <c r="VJS181" s="135"/>
      <c r="VJT181" s="135"/>
      <c r="VJU181" s="135"/>
      <c r="VJV181" s="304"/>
      <c r="VJW181" s="305"/>
      <c r="VJX181" s="306"/>
      <c r="VJY181" s="135"/>
      <c r="VJZ181" s="135"/>
      <c r="VKA181" s="307"/>
      <c r="VKB181" s="135"/>
      <c r="VKC181" s="135"/>
      <c r="VKD181" s="135"/>
      <c r="VKE181" s="304"/>
      <c r="VKF181" s="305"/>
      <c r="VKG181" s="306"/>
      <c r="VKH181" s="135"/>
      <c r="VKI181" s="135"/>
      <c r="VKJ181" s="307"/>
      <c r="VKK181" s="135"/>
      <c r="VKL181" s="135"/>
      <c r="VKM181" s="135"/>
      <c r="VKN181" s="304"/>
      <c r="VKO181" s="305"/>
      <c r="VKP181" s="306"/>
      <c r="VKQ181" s="135"/>
      <c r="VKR181" s="135"/>
      <c r="VKS181" s="307"/>
      <c r="VKT181" s="135"/>
      <c r="VKU181" s="135"/>
      <c r="VKV181" s="135"/>
      <c r="VKW181" s="304"/>
      <c r="VKX181" s="305"/>
      <c r="VKY181" s="306"/>
      <c r="VKZ181" s="135"/>
      <c r="VLA181" s="135"/>
      <c r="VLB181" s="307"/>
      <c r="VLC181" s="135"/>
      <c r="VLD181" s="135"/>
      <c r="VLE181" s="135"/>
      <c r="VLF181" s="304"/>
      <c r="VLG181" s="305"/>
      <c r="VLH181" s="306"/>
      <c r="VLI181" s="135"/>
      <c r="VLJ181" s="135"/>
      <c r="VLK181" s="307"/>
      <c r="VLL181" s="135"/>
      <c r="VLM181" s="135"/>
      <c r="VLN181" s="135"/>
      <c r="VLO181" s="304"/>
      <c r="VLP181" s="305"/>
      <c r="VLQ181" s="306"/>
      <c r="VLR181" s="135"/>
      <c r="VLS181" s="135"/>
      <c r="VLT181" s="307"/>
      <c r="VLU181" s="135"/>
      <c r="VLV181" s="135"/>
      <c r="VLW181" s="135"/>
      <c r="VLX181" s="304"/>
      <c r="VLY181" s="305"/>
      <c r="VLZ181" s="306"/>
      <c r="VMA181" s="135"/>
      <c r="VMB181" s="135"/>
      <c r="VMC181" s="307"/>
      <c r="VMD181" s="135"/>
      <c r="VME181" s="135"/>
      <c r="VMF181" s="135"/>
      <c r="VMG181" s="304"/>
      <c r="VMH181" s="305"/>
      <c r="VMI181" s="306"/>
      <c r="VMJ181" s="135"/>
      <c r="VMK181" s="135"/>
      <c r="VML181" s="307"/>
      <c r="VMM181" s="135"/>
      <c r="VMN181" s="135"/>
      <c r="VMO181" s="135"/>
      <c r="VMP181" s="304"/>
      <c r="VMQ181" s="305"/>
      <c r="VMR181" s="306"/>
      <c r="VMS181" s="135"/>
      <c r="VMT181" s="135"/>
      <c r="VMU181" s="307"/>
      <c r="VMV181" s="135"/>
      <c r="VMW181" s="135"/>
      <c r="VMX181" s="135"/>
      <c r="VMY181" s="304"/>
      <c r="VMZ181" s="305"/>
      <c r="VNA181" s="306"/>
      <c r="VNB181" s="135"/>
      <c r="VNC181" s="135"/>
      <c r="VND181" s="307"/>
      <c r="VNE181" s="135"/>
      <c r="VNF181" s="135"/>
      <c r="VNG181" s="135"/>
      <c r="VNH181" s="304"/>
      <c r="VNI181" s="305"/>
      <c r="VNJ181" s="306"/>
      <c r="VNK181" s="135"/>
      <c r="VNL181" s="135"/>
      <c r="VNM181" s="307"/>
      <c r="VNN181" s="135"/>
      <c r="VNO181" s="135"/>
      <c r="VNP181" s="135"/>
      <c r="VNQ181" s="304"/>
      <c r="VNR181" s="305"/>
      <c r="VNS181" s="306"/>
      <c r="VNT181" s="135"/>
      <c r="VNU181" s="135"/>
      <c r="VNV181" s="307"/>
      <c r="VNW181" s="135"/>
      <c r="VNX181" s="135"/>
      <c r="VNY181" s="135"/>
      <c r="VNZ181" s="304"/>
      <c r="VOA181" s="305"/>
      <c r="VOB181" s="306"/>
      <c r="VOC181" s="135"/>
      <c r="VOD181" s="135"/>
      <c r="VOE181" s="307"/>
      <c r="VOF181" s="135"/>
      <c r="VOG181" s="135"/>
      <c r="VOH181" s="135"/>
      <c r="VOI181" s="304"/>
      <c r="VOJ181" s="305"/>
      <c r="VOK181" s="306"/>
      <c r="VOL181" s="135"/>
      <c r="VOM181" s="135"/>
      <c r="VON181" s="307"/>
      <c r="VOO181" s="135"/>
      <c r="VOP181" s="135"/>
      <c r="VOQ181" s="135"/>
      <c r="VOR181" s="304"/>
      <c r="VOS181" s="305"/>
      <c r="VOT181" s="306"/>
      <c r="VOU181" s="135"/>
      <c r="VOV181" s="135"/>
      <c r="VOW181" s="307"/>
      <c r="VOX181" s="135"/>
      <c r="VOY181" s="135"/>
      <c r="VOZ181" s="135"/>
      <c r="VPA181" s="304"/>
      <c r="VPB181" s="305"/>
      <c r="VPC181" s="306"/>
      <c r="VPD181" s="135"/>
      <c r="VPE181" s="135"/>
      <c r="VPF181" s="307"/>
      <c r="VPG181" s="135"/>
      <c r="VPH181" s="135"/>
      <c r="VPI181" s="135"/>
      <c r="VPJ181" s="304"/>
      <c r="VPK181" s="305"/>
      <c r="VPL181" s="306"/>
      <c r="VPM181" s="135"/>
      <c r="VPN181" s="135"/>
      <c r="VPO181" s="307"/>
      <c r="VPP181" s="135"/>
      <c r="VPQ181" s="135"/>
      <c r="VPR181" s="135"/>
      <c r="VPS181" s="304"/>
      <c r="VPT181" s="305"/>
      <c r="VPU181" s="306"/>
      <c r="VPV181" s="135"/>
      <c r="VPW181" s="135"/>
      <c r="VPX181" s="307"/>
      <c r="VPY181" s="135"/>
      <c r="VPZ181" s="135"/>
      <c r="VQA181" s="135"/>
      <c r="VQB181" s="304"/>
      <c r="VQC181" s="305"/>
      <c r="VQD181" s="306"/>
      <c r="VQE181" s="135"/>
      <c r="VQF181" s="135"/>
      <c r="VQG181" s="307"/>
      <c r="VQH181" s="135"/>
      <c r="VQK181" s="304"/>
      <c r="VQL181" s="305"/>
      <c r="VQM181" s="306"/>
      <c r="VQN181" s="135"/>
      <c r="VQO181" s="135"/>
      <c r="VQP181" s="307"/>
      <c r="VQQ181" s="135"/>
      <c r="VQT181" s="319"/>
      <c r="VQU181" s="320"/>
      <c r="VQV181" s="321"/>
      <c r="VQY181" s="318"/>
      <c r="VRC181" s="319"/>
      <c r="VRD181" s="320"/>
      <c r="VRE181" s="321"/>
      <c r="VRF181" s="135"/>
      <c r="VRG181" s="135"/>
      <c r="VRH181" s="307"/>
      <c r="VRI181" s="135"/>
      <c r="VRJ181" s="135"/>
      <c r="VRK181" s="135"/>
      <c r="VRL181" s="304"/>
      <c r="VRM181" s="305"/>
      <c r="VRN181" s="306"/>
      <c r="VRO181" s="135"/>
      <c r="VRP181" s="135"/>
      <c r="VRQ181" s="307"/>
      <c r="VRR181" s="135"/>
      <c r="VRS181" s="135"/>
      <c r="VRT181" s="135"/>
      <c r="VRU181" s="304"/>
      <c r="VRV181" s="305"/>
      <c r="VRW181" s="306"/>
      <c r="VRX181" s="135"/>
      <c r="VRY181" s="135"/>
      <c r="VRZ181" s="307"/>
      <c r="VSA181" s="135"/>
      <c r="VSB181" s="135"/>
      <c r="VSC181" s="135"/>
      <c r="VSD181" s="304"/>
      <c r="VSE181" s="305"/>
      <c r="VSF181" s="306"/>
      <c r="VSG181" s="135"/>
      <c r="VSH181" s="135"/>
      <c r="VSI181" s="307"/>
      <c r="VSJ181" s="135"/>
      <c r="VSK181" s="135"/>
      <c r="VSL181" s="135"/>
      <c r="VSM181" s="304"/>
      <c r="VSN181" s="305"/>
      <c r="VSO181" s="306"/>
      <c r="VSP181" s="135"/>
      <c r="VSQ181" s="135"/>
      <c r="VSR181" s="307"/>
      <c r="VSS181" s="135"/>
      <c r="VST181" s="135"/>
      <c r="VSU181" s="135"/>
      <c r="VSV181" s="304"/>
      <c r="VSW181" s="305"/>
      <c r="VSX181" s="306"/>
      <c r="VSY181" s="135"/>
      <c r="VSZ181" s="135"/>
      <c r="VTA181" s="307"/>
      <c r="VTB181" s="135"/>
      <c r="VTC181" s="135"/>
      <c r="VTD181" s="135"/>
      <c r="VTE181" s="304"/>
      <c r="VTF181" s="305"/>
      <c r="VTG181" s="306"/>
      <c r="VTH181" s="135"/>
      <c r="VTI181" s="135"/>
      <c r="VTJ181" s="307"/>
      <c r="VTK181" s="135"/>
      <c r="VTL181" s="135"/>
      <c r="VTM181" s="135"/>
      <c r="VTN181" s="304"/>
      <c r="VTO181" s="305"/>
      <c r="VTP181" s="306"/>
      <c r="VTQ181" s="135"/>
      <c r="VTR181" s="135"/>
      <c r="VTS181" s="307"/>
      <c r="VTT181" s="135"/>
      <c r="VTU181" s="135"/>
      <c r="VTV181" s="135"/>
      <c r="VTW181" s="304"/>
      <c r="VTX181" s="305"/>
      <c r="VTY181" s="306"/>
      <c r="VTZ181" s="135"/>
      <c r="VUA181" s="135"/>
      <c r="VUB181" s="307"/>
      <c r="VUC181" s="135"/>
      <c r="VUD181" s="135"/>
      <c r="VUE181" s="135"/>
      <c r="VUF181" s="304"/>
      <c r="VUG181" s="305"/>
      <c r="VUH181" s="306"/>
      <c r="VUI181" s="135"/>
      <c r="VUJ181" s="135"/>
      <c r="VUK181" s="307"/>
      <c r="VUL181" s="135"/>
      <c r="VUM181" s="135"/>
      <c r="VUN181" s="135"/>
      <c r="VUO181" s="304"/>
      <c r="VUP181" s="305"/>
      <c r="VUQ181" s="306"/>
      <c r="VUR181" s="135"/>
      <c r="VUS181" s="135"/>
      <c r="VUT181" s="307"/>
      <c r="VUU181" s="135"/>
      <c r="VUV181" s="135"/>
      <c r="VUW181" s="135"/>
      <c r="VUX181" s="304"/>
      <c r="VUY181" s="305"/>
      <c r="VUZ181" s="306"/>
      <c r="VVA181" s="135"/>
      <c r="VVB181" s="135"/>
      <c r="VVC181" s="307"/>
      <c r="VVD181" s="135"/>
      <c r="VVE181" s="135"/>
      <c r="VVF181" s="135"/>
      <c r="VVG181" s="304"/>
      <c r="VVH181" s="305"/>
      <c r="VVI181" s="306"/>
      <c r="VVJ181" s="135"/>
      <c r="VVK181" s="135"/>
      <c r="VVL181" s="307"/>
      <c r="VVM181" s="135"/>
      <c r="VVN181" s="135"/>
      <c r="VVO181" s="135"/>
      <c r="VVP181" s="304"/>
      <c r="VVQ181" s="305"/>
      <c r="VVR181" s="306"/>
      <c r="VVS181" s="135"/>
      <c r="VVT181" s="135"/>
      <c r="VVU181" s="307"/>
      <c r="VVV181" s="135"/>
      <c r="VVW181" s="135"/>
      <c r="VVX181" s="135"/>
      <c r="VVY181" s="304"/>
      <c r="VVZ181" s="305"/>
      <c r="VWA181" s="306"/>
      <c r="VWB181" s="135"/>
      <c r="VWC181" s="135"/>
      <c r="VWD181" s="307"/>
      <c r="VWE181" s="135"/>
      <c r="VWF181" s="135"/>
      <c r="VWG181" s="135"/>
      <c r="VWH181" s="304"/>
      <c r="VWI181" s="305"/>
      <c r="VWJ181" s="306"/>
      <c r="VWK181" s="135"/>
      <c r="VWL181" s="135"/>
      <c r="VWM181" s="307"/>
      <c r="VWN181" s="135"/>
      <c r="VWO181" s="135"/>
      <c r="VWP181" s="135"/>
      <c r="VWQ181" s="304"/>
      <c r="VWR181" s="305"/>
      <c r="VWS181" s="306"/>
      <c r="VWT181" s="135"/>
      <c r="VWU181" s="135"/>
      <c r="VWV181" s="307"/>
      <c r="VWW181" s="135"/>
      <c r="VWX181" s="135"/>
      <c r="VWY181" s="135"/>
      <c r="VWZ181" s="304"/>
      <c r="VXA181" s="305"/>
      <c r="VXB181" s="306"/>
      <c r="VXC181" s="135"/>
      <c r="VXD181" s="135"/>
      <c r="VXE181" s="307"/>
      <c r="VXF181" s="135"/>
      <c r="VXG181" s="135"/>
      <c r="VXH181" s="135"/>
      <c r="VXI181" s="304"/>
      <c r="VXJ181" s="305"/>
      <c r="VXK181" s="306"/>
      <c r="VXL181" s="135"/>
      <c r="VXM181" s="135"/>
      <c r="VXN181" s="307"/>
      <c r="VXO181" s="135"/>
      <c r="VXP181" s="135"/>
      <c r="VXQ181" s="135"/>
      <c r="VXR181" s="304"/>
      <c r="VXS181" s="305"/>
      <c r="VXT181" s="306"/>
      <c r="VXU181" s="135"/>
      <c r="VXV181" s="135"/>
      <c r="VXW181" s="307"/>
      <c r="VXX181" s="135"/>
      <c r="VXY181" s="135"/>
      <c r="VXZ181" s="135"/>
      <c r="VYA181" s="304"/>
      <c r="VYB181" s="305"/>
      <c r="VYC181" s="306"/>
      <c r="VYD181" s="135"/>
      <c r="VYE181" s="135"/>
      <c r="VYF181" s="307"/>
      <c r="VYG181" s="135"/>
      <c r="VYH181" s="135"/>
      <c r="VYI181" s="135"/>
      <c r="VYJ181" s="304"/>
      <c r="VYK181" s="305"/>
      <c r="VYL181" s="306"/>
      <c r="VYM181" s="135"/>
      <c r="VYN181" s="135"/>
      <c r="VYO181" s="307"/>
      <c r="VYP181" s="135"/>
      <c r="VYQ181" s="135"/>
      <c r="VYR181" s="135"/>
      <c r="VYS181" s="304"/>
      <c r="VYT181" s="305"/>
      <c r="VYU181" s="306"/>
      <c r="VYV181" s="135"/>
      <c r="VYW181" s="135"/>
      <c r="VYX181" s="307"/>
      <c r="VYY181" s="135"/>
      <c r="VYZ181" s="135"/>
      <c r="VZA181" s="135"/>
      <c r="VZB181" s="304"/>
      <c r="VZC181" s="305"/>
      <c r="VZD181" s="306"/>
      <c r="VZE181" s="135"/>
      <c r="VZF181" s="135"/>
      <c r="VZG181" s="307"/>
      <c r="VZH181" s="135"/>
      <c r="VZI181" s="135"/>
      <c r="VZJ181" s="135"/>
      <c r="VZK181" s="304"/>
      <c r="VZL181" s="305"/>
      <c r="VZM181" s="306"/>
      <c r="VZN181" s="135"/>
      <c r="VZO181" s="135"/>
      <c r="VZP181" s="307"/>
      <c r="VZQ181" s="135"/>
      <c r="VZR181" s="135"/>
      <c r="VZS181" s="135"/>
      <c r="VZT181" s="304"/>
      <c r="VZU181" s="305"/>
      <c r="VZV181" s="306"/>
      <c r="VZW181" s="135"/>
      <c r="VZX181" s="135"/>
      <c r="VZY181" s="307"/>
      <c r="VZZ181" s="135"/>
      <c r="WAA181" s="135"/>
      <c r="WAB181" s="135"/>
      <c r="WAC181" s="304"/>
      <c r="WAD181" s="305"/>
      <c r="WAE181" s="321"/>
      <c r="WAG181" s="135"/>
      <c r="WAH181" s="307"/>
      <c r="WAI181" s="135"/>
      <c r="WAJ181" s="135"/>
      <c r="WAK181" s="135"/>
      <c r="WAL181" s="304"/>
      <c r="WAM181" s="305"/>
      <c r="WAN181" s="321"/>
      <c r="WAQ181" s="318"/>
      <c r="WAU181" s="319"/>
      <c r="WAV181" s="320"/>
      <c r="WAW181" s="321"/>
      <c r="WAZ181" s="318"/>
      <c r="WBB181" s="135"/>
      <c r="WBC181" s="135"/>
      <c r="WBD181" s="304"/>
      <c r="WBE181" s="305"/>
      <c r="WBF181" s="306"/>
      <c r="WBG181" s="135"/>
      <c r="WBH181" s="135"/>
      <c r="WBI181" s="307"/>
      <c r="WBJ181" s="135"/>
      <c r="WBK181" s="135"/>
      <c r="WBL181" s="135"/>
      <c r="WBM181" s="304"/>
      <c r="WBN181" s="305"/>
      <c r="WBO181" s="306"/>
      <c r="WBP181" s="135"/>
      <c r="WBQ181" s="135"/>
      <c r="WBR181" s="307"/>
      <c r="WBS181" s="135"/>
      <c r="WBT181" s="135"/>
      <c r="WBU181" s="135"/>
      <c r="WBV181" s="304"/>
      <c r="WBW181" s="305"/>
      <c r="WBX181" s="306"/>
      <c r="WBY181" s="135"/>
      <c r="WBZ181" s="135"/>
      <c r="WCA181" s="307"/>
      <c r="WCB181" s="135"/>
      <c r="WCC181" s="135"/>
      <c r="WCD181" s="135"/>
      <c r="WCE181" s="304"/>
      <c r="WCF181" s="305"/>
      <c r="WCG181" s="306"/>
      <c r="WCH181" s="135"/>
      <c r="WCI181" s="135"/>
      <c r="WCJ181" s="307"/>
      <c r="WCK181" s="135"/>
      <c r="WCL181" s="135"/>
      <c r="WCM181" s="135"/>
      <c r="WCN181" s="304"/>
      <c r="WCO181" s="305"/>
      <c r="WCP181" s="306"/>
      <c r="WCQ181" s="135"/>
      <c r="WCR181" s="135"/>
      <c r="WCS181" s="307"/>
      <c r="WCT181" s="135"/>
      <c r="WCU181" s="135"/>
      <c r="WCV181" s="135"/>
      <c r="WCW181" s="304"/>
      <c r="WCX181" s="305"/>
      <c r="WCY181" s="306"/>
      <c r="WCZ181" s="135"/>
      <c r="WDA181" s="135"/>
      <c r="WDB181" s="307"/>
      <c r="WDC181" s="135"/>
      <c r="WDD181" s="135"/>
      <c r="WDE181" s="135"/>
      <c r="WDF181" s="304"/>
      <c r="WDG181" s="305"/>
      <c r="WDH181" s="306"/>
      <c r="WDI181" s="135"/>
      <c r="WDJ181" s="135"/>
      <c r="WDK181" s="307"/>
      <c r="WDL181" s="135"/>
      <c r="WDM181" s="135"/>
      <c r="WDN181" s="135"/>
      <c r="WDO181" s="304"/>
      <c r="WDP181" s="305"/>
      <c r="WDQ181" s="306"/>
      <c r="WDR181" s="135"/>
      <c r="WDS181" s="135"/>
      <c r="WDT181" s="307"/>
      <c r="WDU181" s="135"/>
      <c r="WDV181" s="135"/>
      <c r="WDW181" s="135"/>
      <c r="WDX181" s="304"/>
      <c r="WDY181" s="305"/>
      <c r="WDZ181" s="306"/>
      <c r="WEA181" s="135"/>
      <c r="WEB181" s="135"/>
      <c r="WEC181" s="307"/>
      <c r="WED181" s="135"/>
      <c r="WEE181" s="135"/>
      <c r="WEF181" s="135"/>
      <c r="WEG181" s="304"/>
      <c r="WEH181" s="305"/>
      <c r="WEI181" s="306"/>
      <c r="WEJ181" s="135"/>
      <c r="WEK181" s="135"/>
      <c r="WEL181" s="307"/>
      <c r="WEM181" s="135"/>
      <c r="WEN181" s="135"/>
      <c r="WEO181" s="135"/>
      <c r="WEP181" s="304"/>
      <c r="WEQ181" s="305"/>
      <c r="WER181" s="306"/>
      <c r="WES181" s="135"/>
      <c r="WET181" s="135"/>
      <c r="WEU181" s="307"/>
      <c r="WEV181" s="135"/>
      <c r="WEW181" s="135"/>
      <c r="WEX181" s="135"/>
      <c r="WEY181" s="304"/>
      <c r="WEZ181" s="305"/>
      <c r="WFA181" s="306"/>
      <c r="WFB181" s="135"/>
      <c r="WFC181" s="135"/>
      <c r="WFD181" s="307"/>
      <c r="WFE181" s="135"/>
      <c r="WFF181" s="135"/>
      <c r="WFG181" s="135"/>
      <c r="WFH181" s="304"/>
      <c r="WFI181" s="305"/>
      <c r="WFJ181" s="306"/>
      <c r="WFK181" s="135"/>
      <c r="WFL181" s="135"/>
      <c r="WFM181" s="307"/>
      <c r="WFN181" s="135"/>
      <c r="WFO181" s="135"/>
      <c r="WFP181" s="135"/>
      <c r="WFQ181" s="304"/>
      <c r="WFR181" s="305"/>
      <c r="WFS181" s="306"/>
      <c r="WFT181" s="135"/>
      <c r="WFU181" s="135"/>
      <c r="WFV181" s="307"/>
      <c r="WFW181" s="135"/>
      <c r="WFX181" s="135"/>
      <c r="WFY181" s="135"/>
      <c r="WFZ181" s="304"/>
      <c r="WGA181" s="305"/>
      <c r="WGB181" s="306"/>
      <c r="WGC181" s="135"/>
      <c r="WGD181" s="135"/>
      <c r="WGE181" s="307"/>
      <c r="WGF181" s="135"/>
      <c r="WGG181" s="135"/>
      <c r="WGH181" s="135"/>
      <c r="WGI181" s="304"/>
      <c r="WGJ181" s="305"/>
      <c r="WGK181" s="306"/>
      <c r="WGL181" s="135"/>
      <c r="WGM181" s="135"/>
      <c r="WGN181" s="307"/>
      <c r="WGO181" s="135"/>
      <c r="WGP181" s="135"/>
      <c r="WGQ181" s="135"/>
      <c r="WGR181" s="304"/>
      <c r="WGS181" s="305"/>
      <c r="WGT181" s="306"/>
      <c r="WGU181" s="135"/>
      <c r="WGV181" s="135"/>
      <c r="WGW181" s="307"/>
      <c r="WGX181" s="135"/>
      <c r="WGY181" s="135"/>
      <c r="WGZ181" s="135"/>
      <c r="WHA181" s="304"/>
      <c r="WHB181" s="305"/>
      <c r="WHC181" s="306"/>
      <c r="WHD181" s="135"/>
      <c r="WHE181" s="135"/>
      <c r="WHF181" s="307"/>
      <c r="WHG181" s="135"/>
      <c r="WHH181" s="135"/>
      <c r="WHI181" s="135"/>
      <c r="WHJ181" s="304"/>
      <c r="WHK181" s="305"/>
      <c r="WHL181" s="306"/>
      <c r="WHM181" s="135"/>
      <c r="WHN181" s="135"/>
      <c r="WHO181" s="307"/>
      <c r="WHP181" s="135"/>
      <c r="WHQ181" s="135"/>
      <c r="WHR181" s="135"/>
      <c r="WHS181" s="304"/>
      <c r="WHT181" s="305"/>
      <c r="WHU181" s="306"/>
      <c r="WHV181" s="135"/>
      <c r="WHW181" s="135"/>
      <c r="WHX181" s="307"/>
      <c r="WHY181" s="135"/>
      <c r="WHZ181" s="135"/>
      <c r="WIA181" s="135"/>
      <c r="WIB181" s="304"/>
      <c r="WIC181" s="305"/>
      <c r="WID181" s="306"/>
      <c r="WIE181" s="135"/>
      <c r="WIF181" s="135"/>
      <c r="WIG181" s="307"/>
      <c r="WIH181" s="135"/>
      <c r="WII181" s="135"/>
      <c r="WIJ181" s="135"/>
      <c r="WIK181" s="304"/>
      <c r="WIL181" s="305"/>
      <c r="WIM181" s="306"/>
      <c r="WIN181" s="135"/>
      <c r="WIO181" s="135"/>
      <c r="WIP181" s="307"/>
      <c r="WIQ181" s="135"/>
      <c r="WIR181" s="135"/>
      <c r="WIS181" s="135"/>
      <c r="WIT181" s="304"/>
      <c r="WIU181" s="305"/>
      <c r="WIV181" s="306"/>
      <c r="WIW181" s="135"/>
      <c r="WIX181" s="135"/>
      <c r="WIY181" s="307"/>
      <c r="WIZ181" s="135"/>
      <c r="WJA181" s="135"/>
      <c r="WJB181" s="135"/>
      <c r="WJC181" s="304"/>
      <c r="WJD181" s="305"/>
      <c r="WJE181" s="306"/>
      <c r="WJF181" s="135"/>
      <c r="WJG181" s="135"/>
      <c r="WJH181" s="307"/>
      <c r="WJI181" s="135"/>
      <c r="WJJ181" s="135"/>
      <c r="WJK181" s="135"/>
      <c r="WJL181" s="304"/>
      <c r="WJM181" s="305"/>
      <c r="WJN181" s="306"/>
      <c r="WJO181" s="135"/>
      <c r="WJP181" s="135"/>
      <c r="WJQ181" s="307"/>
      <c r="WJR181" s="135"/>
      <c r="WJS181" s="135"/>
      <c r="WJT181" s="135"/>
      <c r="WJU181" s="304"/>
      <c r="WJV181" s="305"/>
      <c r="WJW181" s="306"/>
      <c r="WJX181" s="135"/>
      <c r="WJY181" s="135"/>
      <c r="WJZ181" s="307"/>
      <c r="WKC181" s="135"/>
      <c r="WKD181" s="304"/>
      <c r="WKE181" s="305"/>
      <c r="WKF181" s="306"/>
      <c r="WKG181" s="135"/>
      <c r="WKH181" s="135"/>
      <c r="WKI181" s="307"/>
      <c r="WKM181" s="319"/>
      <c r="WKN181" s="320"/>
      <c r="WKO181" s="321"/>
      <c r="WKR181" s="318"/>
      <c r="WKV181" s="319"/>
      <c r="WKW181" s="320"/>
      <c r="WKX181" s="306"/>
      <c r="WKY181" s="135"/>
      <c r="WKZ181" s="135"/>
      <c r="WLA181" s="307"/>
      <c r="WLB181" s="135"/>
      <c r="WLC181" s="135"/>
      <c r="WLD181" s="135"/>
      <c r="WLE181" s="304"/>
      <c r="WLF181" s="305"/>
      <c r="WLG181" s="306"/>
      <c r="WLH181" s="135"/>
      <c r="WLI181" s="135"/>
      <c r="WLJ181" s="307"/>
      <c r="WLK181" s="135"/>
      <c r="WLL181" s="135"/>
      <c r="WLM181" s="135"/>
      <c r="WLN181" s="304"/>
      <c r="WLO181" s="305"/>
      <c r="WLP181" s="306"/>
      <c r="WLQ181" s="135"/>
      <c r="WLR181" s="135"/>
      <c r="WLS181" s="307"/>
      <c r="WLT181" s="135"/>
      <c r="WLU181" s="135"/>
      <c r="WLV181" s="135"/>
      <c r="WLW181" s="304"/>
      <c r="WLX181" s="305"/>
      <c r="WLY181" s="306"/>
      <c r="WLZ181" s="135"/>
      <c r="WMA181" s="135"/>
      <c r="WMB181" s="307"/>
      <c r="WMC181" s="135"/>
      <c r="WMD181" s="135"/>
      <c r="WME181" s="135"/>
      <c r="WMF181" s="304"/>
      <c r="WMG181" s="305"/>
      <c r="WMH181" s="306"/>
      <c r="WMI181" s="135"/>
      <c r="WMJ181" s="135"/>
      <c r="WMK181" s="307"/>
      <c r="WML181" s="135"/>
      <c r="WMM181" s="135"/>
      <c r="WMN181" s="135"/>
      <c r="WMO181" s="304"/>
      <c r="WMP181" s="305"/>
      <c r="WMQ181" s="306"/>
      <c r="WMR181" s="135"/>
      <c r="WMS181" s="135"/>
      <c r="WMT181" s="307"/>
      <c r="WMU181" s="135"/>
      <c r="WMV181" s="135"/>
      <c r="WMW181" s="135"/>
      <c r="WMX181" s="304"/>
      <c r="WMY181" s="305"/>
      <c r="WMZ181" s="306"/>
      <c r="WNA181" s="135"/>
      <c r="WNB181" s="135"/>
      <c r="WNC181" s="307"/>
      <c r="WND181" s="135"/>
      <c r="WNE181" s="135"/>
      <c r="WNF181" s="135"/>
      <c r="WNG181" s="304"/>
      <c r="WNH181" s="305"/>
      <c r="WNI181" s="306"/>
      <c r="WNJ181" s="135"/>
      <c r="WNK181" s="135"/>
      <c r="WNL181" s="307"/>
      <c r="WNM181" s="135"/>
      <c r="WNN181" s="135"/>
      <c r="WNO181" s="135"/>
      <c r="WNP181" s="304"/>
      <c r="WNQ181" s="305"/>
      <c r="WNR181" s="306"/>
      <c r="WNS181" s="135"/>
      <c r="WNT181" s="135"/>
      <c r="WNU181" s="307"/>
      <c r="WNV181" s="135"/>
      <c r="WNW181" s="135"/>
      <c r="WNX181" s="135"/>
      <c r="WNY181" s="304"/>
      <c r="WNZ181" s="305"/>
      <c r="WOA181" s="306"/>
      <c r="WOB181" s="135"/>
      <c r="WOC181" s="135"/>
      <c r="WOD181" s="307"/>
      <c r="WOE181" s="135"/>
      <c r="WOF181" s="135"/>
      <c r="WOG181" s="135"/>
      <c r="WOH181" s="304"/>
      <c r="WOI181" s="305"/>
      <c r="WOJ181" s="306"/>
      <c r="WOK181" s="135"/>
      <c r="WOL181" s="135"/>
      <c r="WOM181" s="307"/>
      <c r="WON181" s="135"/>
      <c r="WOO181" s="135"/>
      <c r="WOP181" s="135"/>
      <c r="WOQ181" s="304"/>
      <c r="WOR181" s="305"/>
      <c r="WOS181" s="306"/>
      <c r="WOT181" s="135"/>
      <c r="WOU181" s="135"/>
      <c r="WOV181" s="307"/>
      <c r="WOW181" s="135"/>
      <c r="WOX181" s="135"/>
      <c r="WOY181" s="135"/>
      <c r="WOZ181" s="304"/>
      <c r="WPA181" s="305"/>
      <c r="WPB181" s="306"/>
      <c r="WPC181" s="135"/>
      <c r="WPD181" s="135"/>
      <c r="WPE181" s="307"/>
      <c r="WPF181" s="135"/>
      <c r="WPG181" s="135"/>
      <c r="WPH181" s="135"/>
      <c r="WPI181" s="304"/>
      <c r="WPJ181" s="305"/>
      <c r="WPK181" s="306"/>
      <c r="WPL181" s="135"/>
      <c r="WPM181" s="135"/>
      <c r="WPN181" s="307"/>
      <c r="WPO181" s="135"/>
      <c r="WPP181" s="135"/>
      <c r="WPQ181" s="135"/>
      <c r="WPR181" s="304"/>
      <c r="WPS181" s="305"/>
      <c r="WPT181" s="306"/>
      <c r="WPU181" s="135"/>
      <c r="WPV181" s="135"/>
      <c r="WPW181" s="307"/>
      <c r="WPX181" s="135"/>
      <c r="WPY181" s="135"/>
      <c r="WPZ181" s="135"/>
      <c r="WQA181" s="304"/>
      <c r="WQB181" s="305"/>
      <c r="WQC181" s="306"/>
      <c r="WQD181" s="135"/>
      <c r="WQE181" s="135"/>
      <c r="WQF181" s="307"/>
      <c r="WQG181" s="135"/>
      <c r="WQH181" s="135"/>
      <c r="WQI181" s="135"/>
      <c r="WQJ181" s="304"/>
      <c r="WQK181" s="305"/>
      <c r="WQL181" s="306"/>
      <c r="WQM181" s="135"/>
      <c r="WQN181" s="135"/>
      <c r="WQO181" s="307"/>
      <c r="WQP181" s="135"/>
      <c r="WQQ181" s="135"/>
      <c r="WQR181" s="135"/>
      <c r="WQS181" s="304"/>
      <c r="WQT181" s="305"/>
      <c r="WQU181" s="306"/>
      <c r="WQV181" s="135"/>
      <c r="WQW181" s="135"/>
      <c r="WQX181" s="307"/>
      <c r="WQY181" s="135"/>
      <c r="WQZ181" s="135"/>
      <c r="WRA181" s="135"/>
      <c r="WRB181" s="304"/>
      <c r="WRC181" s="305"/>
      <c r="WRD181" s="306"/>
      <c r="WRE181" s="135"/>
      <c r="WRF181" s="135"/>
      <c r="WRG181" s="307"/>
      <c r="WRH181" s="135"/>
      <c r="WRI181" s="135"/>
      <c r="WRJ181" s="135"/>
      <c r="WRK181" s="304"/>
      <c r="WRL181" s="305"/>
      <c r="WRM181" s="306"/>
      <c r="WRN181" s="135"/>
      <c r="WRO181" s="135"/>
      <c r="WRP181" s="307"/>
      <c r="WRQ181" s="135"/>
      <c r="WRR181" s="135"/>
      <c r="WRS181" s="135"/>
      <c r="WRT181" s="304"/>
      <c r="WRU181" s="305"/>
      <c r="WRV181" s="306"/>
      <c r="WRW181" s="135"/>
      <c r="WRX181" s="135"/>
      <c r="WRY181" s="307"/>
      <c r="WRZ181" s="135"/>
      <c r="WSA181" s="135"/>
      <c r="WSB181" s="135"/>
      <c r="WSC181" s="304"/>
      <c r="WSD181" s="305"/>
      <c r="WSE181" s="306"/>
      <c r="WSF181" s="135"/>
      <c r="WSG181" s="135"/>
      <c r="WSH181" s="307"/>
      <c r="WSI181" s="135"/>
      <c r="WSJ181" s="135"/>
      <c r="WSK181" s="135"/>
      <c r="WSL181" s="304"/>
      <c r="WSM181" s="305"/>
      <c r="WSN181" s="306"/>
      <c r="WSO181" s="135"/>
      <c r="WSP181" s="135"/>
      <c r="WSQ181" s="307"/>
      <c r="WSR181" s="135"/>
      <c r="WSS181" s="135"/>
      <c r="WST181" s="135"/>
      <c r="WSU181" s="304"/>
      <c r="WSV181" s="305"/>
      <c r="WSW181" s="306"/>
      <c r="WSX181" s="135"/>
      <c r="WSY181" s="135"/>
      <c r="WSZ181" s="307"/>
      <c r="WTA181" s="135"/>
      <c r="WTB181" s="135"/>
      <c r="WTC181" s="135"/>
      <c r="WTD181" s="304"/>
      <c r="WTE181" s="305"/>
      <c r="WTF181" s="306"/>
      <c r="WTG181" s="135"/>
      <c r="WTH181" s="135"/>
      <c r="WTI181" s="307"/>
      <c r="WTJ181" s="135"/>
      <c r="WTK181" s="135"/>
      <c r="WTL181" s="135"/>
      <c r="WTM181" s="304"/>
      <c r="WTN181" s="305"/>
      <c r="WTO181" s="306"/>
      <c r="WTP181" s="135"/>
      <c r="WTQ181" s="135"/>
      <c r="WTR181" s="307"/>
      <c r="WTS181" s="135"/>
      <c r="WTT181" s="135"/>
      <c r="WTU181" s="135"/>
      <c r="WTV181" s="304"/>
      <c r="WTW181" s="320"/>
      <c r="WTX181" s="321"/>
      <c r="WTY181" s="135"/>
      <c r="WTZ181" s="135"/>
      <c r="WUA181" s="307"/>
      <c r="WUB181" s="135"/>
      <c r="WUC181" s="135"/>
      <c r="WUD181" s="135"/>
      <c r="WUE181" s="304"/>
      <c r="WUF181" s="320"/>
      <c r="WUG181" s="321"/>
      <c r="WUJ181" s="318"/>
      <c r="WUN181" s="319"/>
      <c r="WUO181" s="320"/>
      <c r="WUP181" s="321"/>
      <c r="WUS181" s="318"/>
      <c r="WUT181" s="135"/>
      <c r="WUU181" s="135"/>
      <c r="WUV181" s="135"/>
      <c r="WUW181" s="304"/>
      <c r="WUX181" s="305"/>
      <c r="WUY181" s="306"/>
      <c r="WUZ181" s="135"/>
      <c r="WVA181" s="135"/>
      <c r="WVB181" s="307"/>
      <c r="WVC181" s="135"/>
      <c r="WVD181" s="135"/>
      <c r="WVE181" s="135"/>
      <c r="WVF181" s="304"/>
      <c r="WVG181" s="305"/>
      <c r="WVH181" s="306"/>
      <c r="WVI181" s="135"/>
      <c r="WVJ181" s="135"/>
      <c r="WVK181" s="307"/>
      <c r="WVL181" s="135"/>
      <c r="WVM181" s="135"/>
      <c r="WVN181" s="135"/>
      <c r="WVO181" s="304"/>
      <c r="WVP181" s="305"/>
      <c r="WVQ181" s="306"/>
      <c r="WVR181" s="135"/>
      <c r="WVS181" s="135"/>
      <c r="WVT181" s="307"/>
      <c r="WVU181" s="135"/>
      <c r="WVV181" s="135"/>
      <c r="WVW181" s="135"/>
      <c r="WVX181" s="304"/>
      <c r="WVY181" s="305"/>
      <c r="WVZ181" s="306"/>
      <c r="WWA181" s="135"/>
      <c r="WWB181" s="135"/>
      <c r="WWC181" s="307"/>
      <c r="WWD181" s="135"/>
      <c r="WWE181" s="135"/>
      <c r="WWF181" s="135"/>
      <c r="WWG181" s="304"/>
      <c r="WWH181" s="305"/>
      <c r="WWI181" s="306"/>
      <c r="WWJ181" s="135"/>
      <c r="WWK181" s="135"/>
      <c r="WWL181" s="307"/>
      <c r="WWM181" s="135"/>
      <c r="WWN181" s="135"/>
      <c r="WWO181" s="135"/>
      <c r="WWP181" s="304"/>
      <c r="WWQ181" s="305"/>
      <c r="WWR181" s="306"/>
      <c r="WWS181" s="135"/>
      <c r="WWT181" s="135"/>
      <c r="WWU181" s="307"/>
      <c r="WWV181" s="135"/>
      <c r="WWW181" s="135"/>
      <c r="WWX181" s="135"/>
      <c r="WWY181" s="304"/>
      <c r="WWZ181" s="305"/>
      <c r="WXA181" s="306"/>
      <c r="WXB181" s="135"/>
      <c r="WXC181" s="135"/>
      <c r="WXD181" s="307"/>
      <c r="WXE181" s="135"/>
      <c r="WXF181" s="135"/>
      <c r="WXG181" s="135"/>
      <c r="WXH181" s="304"/>
      <c r="WXI181" s="305"/>
      <c r="WXJ181" s="306"/>
      <c r="WXK181" s="135"/>
      <c r="WXL181" s="135"/>
      <c r="WXM181" s="307"/>
      <c r="WXN181" s="135"/>
      <c r="WXO181" s="135"/>
      <c r="WXP181" s="135"/>
      <c r="WXQ181" s="304"/>
      <c r="WXR181" s="305"/>
      <c r="WXS181" s="306"/>
      <c r="WXT181" s="135"/>
      <c r="WXU181" s="135"/>
      <c r="WXV181" s="307"/>
      <c r="WXW181" s="135"/>
      <c r="WXX181" s="135"/>
      <c r="WXY181" s="135"/>
      <c r="WXZ181" s="304"/>
      <c r="WYA181" s="305"/>
      <c r="WYB181" s="306"/>
      <c r="WYC181" s="135"/>
      <c r="WYD181" s="135"/>
      <c r="WYE181" s="307"/>
      <c r="WYF181" s="135"/>
      <c r="WYG181" s="135"/>
      <c r="WYH181" s="135"/>
      <c r="WYI181" s="304"/>
      <c r="WYJ181" s="305"/>
      <c r="WYK181" s="306"/>
      <c r="WYL181" s="135"/>
      <c r="WYM181" s="135"/>
      <c r="WYN181" s="307"/>
      <c r="WYO181" s="135"/>
      <c r="WYP181" s="135"/>
      <c r="WYQ181" s="135"/>
      <c r="WYR181" s="304"/>
      <c r="WYS181" s="305"/>
      <c r="WYT181" s="306"/>
      <c r="WYU181" s="135"/>
      <c r="WYV181" s="135"/>
      <c r="WYW181" s="307"/>
      <c r="WYX181" s="135"/>
      <c r="WYY181" s="135"/>
      <c r="WYZ181" s="135"/>
      <c r="WZA181" s="304"/>
      <c r="WZB181" s="305"/>
      <c r="WZC181" s="306"/>
      <c r="WZD181" s="135"/>
      <c r="WZE181" s="135"/>
      <c r="WZF181" s="307"/>
      <c r="WZG181" s="135"/>
      <c r="WZH181" s="135"/>
      <c r="WZI181" s="135"/>
      <c r="WZJ181" s="304"/>
      <c r="WZK181" s="305"/>
      <c r="WZL181" s="306"/>
      <c r="WZM181" s="135"/>
      <c r="WZN181" s="135"/>
      <c r="WZO181" s="307"/>
      <c r="WZP181" s="135"/>
      <c r="WZQ181" s="135"/>
      <c r="WZR181" s="135"/>
      <c r="WZS181" s="304"/>
      <c r="WZT181" s="305"/>
      <c r="WZU181" s="306"/>
      <c r="WZV181" s="135"/>
      <c r="WZW181" s="135"/>
      <c r="WZX181" s="307"/>
      <c r="WZY181" s="135"/>
      <c r="WZZ181" s="135"/>
      <c r="XAA181" s="135"/>
      <c r="XAB181" s="304"/>
      <c r="XAC181" s="305"/>
      <c r="XAD181" s="306"/>
      <c r="XAE181" s="135"/>
      <c r="XAF181" s="135"/>
      <c r="XAG181" s="307"/>
      <c r="XAH181" s="135"/>
      <c r="XAI181" s="135"/>
      <c r="XAJ181" s="135"/>
      <c r="XAK181" s="304"/>
      <c r="XAL181" s="305"/>
      <c r="XAM181" s="306"/>
      <c r="XAN181" s="135"/>
      <c r="XAO181" s="135"/>
      <c r="XAP181" s="307"/>
      <c r="XAQ181" s="135"/>
      <c r="XAR181" s="135"/>
      <c r="XAS181" s="135"/>
      <c r="XAT181" s="304"/>
      <c r="XAU181" s="305"/>
      <c r="XAV181" s="306"/>
      <c r="XAW181" s="135"/>
      <c r="XAX181" s="135"/>
      <c r="XAY181" s="307"/>
      <c r="XAZ181" s="135"/>
      <c r="XBA181" s="135"/>
      <c r="XBB181" s="135"/>
      <c r="XBC181" s="304"/>
      <c r="XBD181" s="305"/>
      <c r="XBE181" s="306"/>
      <c r="XBF181" s="135"/>
      <c r="XBG181" s="135"/>
      <c r="XBH181" s="307"/>
      <c r="XBI181" s="135"/>
      <c r="XBJ181" s="135"/>
      <c r="XBK181" s="135"/>
      <c r="XBL181" s="304"/>
      <c r="XBM181" s="305"/>
      <c r="XBN181" s="306"/>
      <c r="XBO181" s="135"/>
      <c r="XBP181" s="135"/>
      <c r="XBQ181" s="307"/>
      <c r="XBR181" s="135"/>
      <c r="XBS181" s="135"/>
      <c r="XBT181" s="135"/>
      <c r="XBU181" s="304"/>
      <c r="XBV181" s="305"/>
      <c r="XBW181" s="306"/>
      <c r="XBX181" s="135"/>
      <c r="XBY181" s="135"/>
      <c r="XBZ181" s="307"/>
      <c r="XCA181" s="135"/>
      <c r="XCB181" s="135"/>
      <c r="XCC181" s="135"/>
      <c r="XCD181" s="304"/>
      <c r="XCE181" s="305"/>
      <c r="XCF181" s="306"/>
      <c r="XCG181" s="135"/>
      <c r="XCH181" s="135"/>
      <c r="XCI181" s="307"/>
      <c r="XCJ181" s="135"/>
      <c r="XCK181" s="135"/>
      <c r="XCL181" s="135"/>
      <c r="XCM181" s="304"/>
      <c r="XCN181" s="305"/>
      <c r="XCO181" s="306"/>
      <c r="XCP181" s="135"/>
      <c r="XCQ181" s="135"/>
      <c r="XCR181" s="307"/>
      <c r="XCS181" s="135"/>
      <c r="XCT181" s="135"/>
      <c r="XCU181" s="135"/>
      <c r="XCV181" s="304"/>
      <c r="XCW181" s="305"/>
      <c r="XCX181" s="306"/>
      <c r="XCY181" s="135"/>
      <c r="XCZ181" s="135"/>
      <c r="XDA181" s="307"/>
      <c r="XDB181" s="135"/>
      <c r="XDC181" s="135"/>
      <c r="XDD181" s="135"/>
      <c r="XDE181" s="304"/>
      <c r="XDF181" s="305"/>
      <c r="XDG181" s="306"/>
      <c r="XDH181" s="135"/>
      <c r="XDI181" s="135"/>
      <c r="XDJ181" s="307"/>
      <c r="XDK181" s="135"/>
      <c r="XDL181" s="135"/>
      <c r="XDM181" s="135"/>
      <c r="XDN181" s="304"/>
      <c r="XDO181" s="305"/>
      <c r="XDP181" s="306"/>
    </row>
    <row r="182" spans="1:16344" ht="21" customHeight="1">
      <c r="A182" s="138" t="s">
        <v>164</v>
      </c>
      <c r="B182" s="292" t="s">
        <v>139</v>
      </c>
      <c r="C182" s="238">
        <v>8</v>
      </c>
      <c r="D182" s="217">
        <v>2089.2280000000001</v>
      </c>
      <c r="E182" s="217">
        <v>813.88400000000001</v>
      </c>
      <c r="F182" s="217">
        <v>1275.3440000000001</v>
      </c>
      <c r="G182" s="245">
        <v>0</v>
      </c>
      <c r="H182" s="229">
        <f t="shared" si="7"/>
        <v>8510.6646700000001</v>
      </c>
      <c r="I182" s="254">
        <f>SUM(I183:I190)</f>
        <v>60</v>
      </c>
      <c r="J182" s="254">
        <f>SUM(J183:J190)</f>
        <v>8450.6646700000001</v>
      </c>
      <c r="K182" s="254">
        <f t="shared" ref="K182:L182" si="11">SUM(K183:K187)</f>
        <v>0</v>
      </c>
      <c r="L182" s="254">
        <f t="shared" si="11"/>
        <v>0</v>
      </c>
      <c r="M182" s="248"/>
      <c r="HK182" s="128"/>
      <c r="HL182" s="128"/>
      <c r="HT182" s="128"/>
      <c r="HU182" s="128"/>
      <c r="HV182" s="128"/>
      <c r="HW182" s="128"/>
      <c r="HX182" s="128"/>
      <c r="HY182" s="128"/>
      <c r="HZ182" s="128"/>
      <c r="IA182" s="128"/>
      <c r="IB182" s="128"/>
      <c r="IC182" s="128"/>
      <c r="ID182" s="128"/>
      <c r="IE182" s="128"/>
      <c r="IF182" s="128"/>
      <c r="IG182" s="128"/>
      <c r="RG182" s="128"/>
      <c r="RH182" s="128"/>
      <c r="RP182" s="128"/>
      <c r="RQ182" s="128"/>
      <c r="RR182" s="128"/>
      <c r="RS182" s="128"/>
      <c r="RT182" s="128"/>
      <c r="RU182" s="128"/>
      <c r="RV182" s="128"/>
      <c r="RW182" s="128"/>
      <c r="RX182" s="128"/>
      <c r="RY182" s="128"/>
      <c r="RZ182" s="128"/>
      <c r="SA182" s="128"/>
      <c r="SB182" s="128"/>
      <c r="SC182" s="128"/>
      <c r="ABC182" s="128"/>
      <c r="ABD182" s="128"/>
      <c r="ABL182" s="128"/>
      <c r="ABM182" s="128"/>
      <c r="ABN182" s="128"/>
      <c r="ABO182" s="128"/>
      <c r="ABP182" s="128"/>
      <c r="ABQ182" s="128"/>
      <c r="ABR182" s="128"/>
      <c r="ABS182" s="128"/>
      <c r="ABT182" s="128"/>
      <c r="ABU182" s="128"/>
      <c r="ABV182" s="128"/>
      <c r="ABW182" s="128"/>
      <c r="ABX182" s="128"/>
      <c r="ABY182" s="128"/>
      <c r="AKY182" s="128"/>
      <c r="AKZ182" s="128"/>
      <c r="ALH182" s="128"/>
      <c r="ALI182" s="128"/>
      <c r="ALJ182" s="128"/>
      <c r="ALK182" s="128"/>
      <c r="ALL182" s="128"/>
      <c r="ALM182" s="128"/>
      <c r="ALN182" s="128"/>
      <c r="ALO182" s="128"/>
      <c r="ALP182" s="128"/>
      <c r="ALQ182" s="128"/>
      <c r="ALR182" s="128"/>
      <c r="ALS182" s="128"/>
      <c r="ALT182" s="128"/>
      <c r="ALU182" s="128"/>
      <c r="AUU182" s="128"/>
      <c r="AUV182" s="128"/>
      <c r="AVD182" s="128"/>
      <c r="AVE182" s="128"/>
      <c r="AVF182" s="128"/>
      <c r="AVG182" s="128"/>
      <c r="AVH182" s="128"/>
      <c r="AVI182" s="128"/>
      <c r="AVJ182" s="128"/>
      <c r="AVK182" s="128"/>
      <c r="AVL182" s="128"/>
      <c r="AVM182" s="128"/>
      <c r="AVN182" s="128"/>
      <c r="AVO182" s="128"/>
      <c r="AVP182" s="128"/>
      <c r="AVQ182" s="128"/>
      <c r="BEQ182" s="128"/>
      <c r="BER182" s="128"/>
      <c r="BEZ182" s="128"/>
      <c r="BFA182" s="128"/>
      <c r="BFB182" s="128"/>
      <c r="BFC182" s="128"/>
      <c r="BFD182" s="128"/>
      <c r="BFE182" s="128"/>
      <c r="BFF182" s="128"/>
      <c r="BFG182" s="128"/>
      <c r="BFH182" s="128"/>
      <c r="BFI182" s="128"/>
      <c r="BFJ182" s="128"/>
      <c r="BFK182" s="128"/>
      <c r="BFL182" s="128"/>
      <c r="BFM182" s="128"/>
      <c r="BOM182" s="128"/>
      <c r="BON182" s="128"/>
      <c r="BOV182" s="128"/>
      <c r="BOW182" s="128"/>
      <c r="BOX182" s="128"/>
      <c r="BOY182" s="128"/>
      <c r="BOZ182" s="128"/>
      <c r="BPA182" s="128"/>
      <c r="BPB182" s="128"/>
      <c r="BPC182" s="128"/>
      <c r="BPD182" s="128"/>
      <c r="BPE182" s="128"/>
      <c r="BPF182" s="128"/>
      <c r="BPG182" s="128"/>
      <c r="BPH182" s="128"/>
      <c r="BPI182" s="128"/>
      <c r="BYI182" s="128"/>
      <c r="BYJ182" s="128"/>
      <c r="BYR182" s="128"/>
      <c r="BYS182" s="128"/>
      <c r="BYT182" s="128"/>
      <c r="BYU182" s="128"/>
      <c r="BYV182" s="128"/>
      <c r="BYW182" s="128"/>
      <c r="BYX182" s="128"/>
      <c r="BYY182" s="128"/>
      <c r="BYZ182" s="128"/>
      <c r="BZA182" s="128"/>
      <c r="BZB182" s="128"/>
      <c r="BZC182" s="128"/>
      <c r="BZD182" s="128"/>
      <c r="BZE182" s="128"/>
      <c r="CIE182" s="128"/>
      <c r="CIF182" s="128"/>
      <c r="CIN182" s="128"/>
      <c r="CIO182" s="128"/>
      <c r="CIP182" s="128"/>
      <c r="CIQ182" s="128"/>
      <c r="CIR182" s="128"/>
      <c r="CIS182" s="128"/>
      <c r="CIT182" s="128"/>
      <c r="CIU182" s="128"/>
      <c r="CIV182" s="128"/>
      <c r="CIW182" s="128"/>
      <c r="CIX182" s="128"/>
      <c r="CIY182" s="128"/>
      <c r="CIZ182" s="128"/>
      <c r="CJA182" s="128"/>
      <c r="CSA182" s="128"/>
      <c r="CSB182" s="128"/>
      <c r="CSJ182" s="128"/>
      <c r="CSK182" s="128"/>
      <c r="CSL182" s="128"/>
      <c r="CSM182" s="128"/>
      <c r="CSN182" s="128"/>
      <c r="CSO182" s="128"/>
      <c r="CSP182" s="128"/>
      <c r="CSQ182" s="128"/>
      <c r="CSR182" s="128"/>
      <c r="CSS182" s="128"/>
      <c r="CST182" s="128"/>
      <c r="CSU182" s="128"/>
      <c r="CSV182" s="128"/>
      <c r="CSW182" s="128"/>
      <c r="DBW182" s="128"/>
      <c r="DBX182" s="128"/>
      <c r="DCF182" s="128"/>
      <c r="DCG182" s="128"/>
      <c r="DCH182" s="128"/>
      <c r="DCI182" s="128"/>
      <c r="DCJ182" s="128"/>
      <c r="DCK182" s="128"/>
      <c r="DCL182" s="128"/>
      <c r="DCM182" s="128"/>
      <c r="DCN182" s="128"/>
      <c r="DCO182" s="128"/>
      <c r="DCP182" s="128"/>
      <c r="DCQ182" s="128"/>
      <c r="DCR182" s="128"/>
      <c r="DCS182" s="128"/>
      <c r="DLS182" s="128"/>
      <c r="DLT182" s="128"/>
      <c r="DMB182" s="128"/>
      <c r="DMC182" s="128"/>
      <c r="DMD182" s="128"/>
      <c r="DME182" s="128"/>
      <c r="DMF182" s="128"/>
      <c r="DMG182" s="128"/>
      <c r="DMH182" s="128"/>
      <c r="DMI182" s="128"/>
      <c r="DMJ182" s="128"/>
      <c r="DMK182" s="128"/>
      <c r="DML182" s="128"/>
      <c r="DMM182" s="128"/>
      <c r="DMN182" s="128"/>
      <c r="DMO182" s="128"/>
      <c r="DVO182" s="128"/>
      <c r="DVP182" s="128"/>
      <c r="DVX182" s="128"/>
      <c r="DVY182" s="128"/>
      <c r="DVZ182" s="128"/>
      <c r="DWA182" s="128"/>
      <c r="DWB182" s="128"/>
      <c r="DWC182" s="128"/>
      <c r="DWD182" s="128"/>
      <c r="DWE182" s="128"/>
      <c r="DWF182" s="128"/>
      <c r="DWG182" s="128"/>
      <c r="DWH182" s="128"/>
      <c r="DWI182" s="128"/>
      <c r="DWJ182" s="128"/>
      <c r="DWK182" s="128"/>
      <c r="EFK182" s="128"/>
      <c r="EFL182" s="128"/>
      <c r="EFT182" s="128"/>
      <c r="EFU182" s="128"/>
      <c r="EFV182" s="128"/>
      <c r="EFW182" s="128"/>
      <c r="EFX182" s="128"/>
      <c r="EFY182" s="128"/>
      <c r="EFZ182" s="128"/>
      <c r="EGA182" s="128"/>
      <c r="EGB182" s="128"/>
      <c r="EGC182" s="128"/>
      <c r="EGD182" s="128"/>
      <c r="EGE182" s="128"/>
      <c r="EGF182" s="128"/>
      <c r="EGG182" s="128"/>
      <c r="EPG182" s="128"/>
      <c r="EPH182" s="128"/>
      <c r="EPP182" s="128"/>
      <c r="EPQ182" s="128"/>
      <c r="EPR182" s="128"/>
      <c r="EPS182" s="128"/>
      <c r="EPT182" s="128"/>
      <c r="EPU182" s="128"/>
      <c r="EPV182" s="128"/>
      <c r="EPW182" s="128"/>
      <c r="EPX182" s="128"/>
      <c r="EPY182" s="128"/>
      <c r="EPZ182" s="128"/>
      <c r="EQA182" s="128"/>
      <c r="EQB182" s="128"/>
      <c r="EQC182" s="128"/>
      <c r="EZC182" s="128"/>
      <c r="EZD182" s="128"/>
      <c r="EZL182" s="128"/>
      <c r="EZM182" s="128"/>
      <c r="EZN182" s="128"/>
      <c r="EZO182" s="128"/>
      <c r="EZP182" s="128"/>
      <c r="EZQ182" s="128"/>
      <c r="EZR182" s="128"/>
      <c r="EZS182" s="128"/>
      <c r="EZT182" s="128"/>
      <c r="EZU182" s="128"/>
      <c r="EZV182" s="128"/>
      <c r="EZW182" s="128"/>
      <c r="EZX182" s="128"/>
      <c r="EZY182" s="128"/>
      <c r="FIY182" s="128"/>
      <c r="FIZ182" s="128"/>
      <c r="FJH182" s="128"/>
      <c r="FJI182" s="128"/>
      <c r="FJJ182" s="128"/>
      <c r="FJK182" s="128"/>
      <c r="FJL182" s="128"/>
      <c r="FJM182" s="128"/>
      <c r="FJN182" s="128"/>
      <c r="FJO182" s="128"/>
      <c r="FJP182" s="128"/>
      <c r="FJQ182" s="128"/>
      <c r="FJR182" s="128"/>
      <c r="FJS182" s="128"/>
      <c r="FJT182" s="128"/>
      <c r="FJU182" s="128"/>
      <c r="FSU182" s="128"/>
      <c r="FSV182" s="128"/>
      <c r="FTD182" s="128"/>
      <c r="FTE182" s="128"/>
      <c r="FTF182" s="128"/>
      <c r="FTG182" s="128"/>
      <c r="FTH182" s="128"/>
      <c r="FTI182" s="128"/>
      <c r="FTJ182" s="128"/>
      <c r="FTK182" s="128"/>
      <c r="FTL182" s="128"/>
      <c r="FTM182" s="128"/>
      <c r="FTN182" s="128"/>
      <c r="FTO182" s="128"/>
      <c r="FTP182" s="128"/>
      <c r="FTQ182" s="128"/>
      <c r="GCQ182" s="128"/>
      <c r="GCR182" s="128"/>
      <c r="GCZ182" s="128"/>
      <c r="GDA182" s="128"/>
      <c r="GDB182" s="128"/>
      <c r="GDC182" s="128"/>
      <c r="GDD182" s="128"/>
      <c r="GDE182" s="128"/>
      <c r="GDF182" s="128"/>
      <c r="GDG182" s="128"/>
      <c r="GDH182" s="128"/>
      <c r="GDI182" s="128"/>
      <c r="GDJ182" s="128"/>
      <c r="GDK182" s="128"/>
      <c r="GDL182" s="128"/>
      <c r="GDM182" s="128"/>
      <c r="GMM182" s="128"/>
      <c r="GMN182" s="128"/>
      <c r="GMV182" s="128"/>
      <c r="GMW182" s="128"/>
      <c r="GMX182" s="128"/>
      <c r="GMY182" s="128"/>
      <c r="GMZ182" s="128"/>
      <c r="GNA182" s="128"/>
      <c r="GNB182" s="128"/>
      <c r="GNC182" s="128"/>
      <c r="GND182" s="128"/>
      <c r="GNE182" s="128"/>
      <c r="GNF182" s="128"/>
      <c r="GNG182" s="128"/>
      <c r="GNH182" s="128"/>
      <c r="GNI182" s="128"/>
      <c r="GWI182" s="128"/>
      <c r="GWJ182" s="128"/>
      <c r="GWR182" s="128"/>
      <c r="GWS182" s="128"/>
      <c r="GWT182" s="128"/>
      <c r="GWU182" s="128"/>
      <c r="GWV182" s="128"/>
      <c r="GWW182" s="128"/>
      <c r="GWX182" s="128"/>
      <c r="GWY182" s="128"/>
      <c r="GWZ182" s="128"/>
      <c r="GXA182" s="128"/>
      <c r="GXB182" s="128"/>
      <c r="GXC182" s="128"/>
      <c r="GXD182" s="128"/>
      <c r="GXE182" s="128"/>
      <c r="HGE182" s="128"/>
      <c r="HGF182" s="128"/>
      <c r="HGN182" s="128"/>
      <c r="HGO182" s="128"/>
      <c r="HGP182" s="128"/>
      <c r="HGQ182" s="128"/>
      <c r="HGR182" s="128"/>
      <c r="HGS182" s="128"/>
      <c r="HGT182" s="128"/>
      <c r="HGU182" s="128"/>
      <c r="HGV182" s="128"/>
      <c r="HGW182" s="128"/>
      <c r="HGX182" s="128"/>
      <c r="HGY182" s="128"/>
      <c r="HGZ182" s="128"/>
      <c r="HHA182" s="128"/>
      <c r="HQA182" s="128"/>
      <c r="HQB182" s="128"/>
      <c r="HQJ182" s="128"/>
      <c r="HQK182" s="128"/>
      <c r="HQL182" s="128"/>
      <c r="HQM182" s="128"/>
      <c r="HQN182" s="128"/>
      <c r="HQO182" s="128"/>
      <c r="HQP182" s="128"/>
      <c r="HQQ182" s="128"/>
      <c r="HQR182" s="128"/>
      <c r="HQS182" s="128"/>
      <c r="HQT182" s="128"/>
      <c r="HQU182" s="128"/>
      <c r="HQV182" s="128"/>
      <c r="HQW182" s="128"/>
      <c r="HZW182" s="128"/>
      <c r="HZX182" s="128"/>
      <c r="IAF182" s="128"/>
      <c r="IAG182" s="128"/>
      <c r="IAH182" s="128"/>
      <c r="IAI182" s="128"/>
      <c r="IAJ182" s="128"/>
      <c r="IAK182" s="128"/>
      <c r="IAL182" s="128"/>
      <c r="IAM182" s="128"/>
      <c r="IAN182" s="128"/>
      <c r="IAO182" s="128"/>
      <c r="IAP182" s="128"/>
      <c r="IAQ182" s="128"/>
      <c r="IAR182" s="128"/>
      <c r="IAS182" s="128"/>
      <c r="IJS182" s="128"/>
      <c r="IJT182" s="128"/>
      <c r="IKB182" s="128"/>
      <c r="IKC182" s="128"/>
      <c r="IKD182" s="128"/>
      <c r="IKE182" s="128"/>
      <c r="IKF182" s="128"/>
      <c r="IKG182" s="128"/>
      <c r="IKH182" s="128"/>
      <c r="IKI182" s="128"/>
      <c r="IKJ182" s="128"/>
      <c r="IKK182" s="128"/>
      <c r="IKL182" s="128"/>
      <c r="IKM182" s="128"/>
      <c r="IKN182" s="128"/>
      <c r="IKO182" s="128"/>
      <c r="ITO182" s="128"/>
      <c r="ITP182" s="128"/>
      <c r="ITX182" s="128"/>
      <c r="ITY182" s="128"/>
      <c r="ITZ182" s="128"/>
      <c r="IUA182" s="128"/>
      <c r="IUB182" s="128"/>
      <c r="IUC182" s="128"/>
      <c r="IUD182" s="128"/>
      <c r="IUE182" s="128"/>
      <c r="IUF182" s="128"/>
      <c r="IUG182" s="128"/>
      <c r="IUH182" s="128"/>
      <c r="IUI182" s="128"/>
      <c r="IUJ182" s="128"/>
      <c r="IUK182" s="128"/>
      <c r="JDK182" s="128"/>
      <c r="JDL182" s="128"/>
      <c r="JDT182" s="128"/>
      <c r="JDU182" s="128"/>
      <c r="JDV182" s="128"/>
      <c r="JDW182" s="128"/>
      <c r="JDX182" s="128"/>
      <c r="JDY182" s="128"/>
      <c r="JDZ182" s="128"/>
      <c r="JEA182" s="128"/>
      <c r="JEB182" s="128"/>
      <c r="JEC182" s="128"/>
      <c r="JED182" s="128"/>
      <c r="JEE182" s="128"/>
      <c r="JEF182" s="128"/>
      <c r="JEG182" s="128"/>
      <c r="JNG182" s="128"/>
      <c r="JNH182" s="128"/>
      <c r="JNP182" s="128"/>
      <c r="JNQ182" s="128"/>
      <c r="JNR182" s="128"/>
      <c r="JNS182" s="128"/>
      <c r="JNT182" s="128"/>
      <c r="JNU182" s="128"/>
      <c r="JNV182" s="128"/>
      <c r="JNW182" s="128"/>
      <c r="JNX182" s="128"/>
      <c r="JNY182" s="128"/>
      <c r="JNZ182" s="128"/>
      <c r="JOA182" s="128"/>
      <c r="JOB182" s="128"/>
      <c r="JOC182" s="128"/>
      <c r="JXC182" s="128"/>
      <c r="JXD182" s="128"/>
      <c r="JXL182" s="128"/>
      <c r="JXM182" s="128"/>
      <c r="JXN182" s="128"/>
      <c r="JXO182" s="128"/>
      <c r="JXP182" s="128"/>
      <c r="JXQ182" s="128"/>
      <c r="JXR182" s="128"/>
      <c r="JXS182" s="128"/>
      <c r="JXT182" s="128"/>
      <c r="JXU182" s="128"/>
      <c r="JXV182" s="128"/>
      <c r="JXW182" s="128"/>
      <c r="JXX182" s="128"/>
      <c r="JXY182" s="128"/>
      <c r="KGY182" s="128"/>
      <c r="KGZ182" s="128"/>
      <c r="KHH182" s="128"/>
      <c r="KHI182" s="128"/>
      <c r="KHJ182" s="128"/>
      <c r="KHK182" s="128"/>
      <c r="KHL182" s="128"/>
      <c r="KHM182" s="128"/>
      <c r="KHN182" s="128"/>
      <c r="KHO182" s="128"/>
      <c r="KHP182" s="128"/>
      <c r="KHQ182" s="128"/>
      <c r="KHR182" s="128"/>
      <c r="KHS182" s="128"/>
      <c r="KHT182" s="128"/>
      <c r="KHU182" s="128"/>
      <c r="KQU182" s="128"/>
      <c r="KQV182" s="128"/>
      <c r="KRD182" s="128"/>
      <c r="KRE182" s="128"/>
      <c r="KRF182" s="128"/>
      <c r="KRG182" s="128"/>
      <c r="KRH182" s="128"/>
      <c r="KRI182" s="128"/>
      <c r="KRJ182" s="128"/>
      <c r="KRK182" s="128"/>
      <c r="KRL182" s="128"/>
      <c r="KRM182" s="128"/>
      <c r="KRN182" s="128"/>
      <c r="KRO182" s="128"/>
      <c r="KRP182" s="128"/>
      <c r="KRQ182" s="128"/>
      <c r="LAQ182" s="128"/>
      <c r="LAR182" s="128"/>
      <c r="LAZ182" s="128"/>
      <c r="LBA182" s="128"/>
      <c r="LBB182" s="128"/>
      <c r="LBC182" s="128"/>
      <c r="LBD182" s="128"/>
      <c r="LBE182" s="128"/>
      <c r="LBF182" s="128"/>
      <c r="LBG182" s="128"/>
      <c r="LBH182" s="128"/>
      <c r="LBI182" s="128"/>
      <c r="LBJ182" s="128"/>
      <c r="LBK182" s="128"/>
      <c r="LBL182" s="128"/>
      <c r="LBM182" s="128"/>
      <c r="LKM182" s="128"/>
      <c r="LKN182" s="128"/>
      <c r="LKV182" s="128"/>
      <c r="LKW182" s="128"/>
      <c r="LKX182" s="128"/>
      <c r="LKY182" s="128"/>
      <c r="LKZ182" s="128"/>
      <c r="LLA182" s="128"/>
      <c r="LLB182" s="128"/>
      <c r="LLC182" s="128"/>
      <c r="LLD182" s="128"/>
      <c r="LLE182" s="128"/>
      <c r="LLF182" s="128"/>
      <c r="LLG182" s="128"/>
      <c r="LLH182" s="128"/>
      <c r="LLI182" s="128"/>
      <c r="LUI182" s="128"/>
      <c r="LUJ182" s="128"/>
      <c r="LUR182" s="128"/>
      <c r="LUS182" s="128"/>
      <c r="LUT182" s="128"/>
      <c r="LUU182" s="128"/>
      <c r="LUV182" s="128"/>
      <c r="LUW182" s="128"/>
      <c r="LUX182" s="128"/>
      <c r="LUY182" s="128"/>
      <c r="LUZ182" s="128"/>
      <c r="LVA182" s="128"/>
      <c r="LVB182" s="128"/>
      <c r="LVC182" s="128"/>
      <c r="LVD182" s="128"/>
      <c r="LVE182" s="128"/>
      <c r="MEE182" s="128"/>
      <c r="MEF182" s="128"/>
      <c r="MEN182" s="128"/>
      <c r="MEO182" s="128"/>
      <c r="MEP182" s="128"/>
      <c r="MEQ182" s="128"/>
      <c r="MER182" s="128"/>
      <c r="MES182" s="128"/>
      <c r="MET182" s="128"/>
      <c r="MEU182" s="128"/>
      <c r="MEV182" s="128"/>
      <c r="MEW182" s="128"/>
      <c r="MEX182" s="128"/>
      <c r="MEY182" s="128"/>
      <c r="MEZ182" s="128"/>
      <c r="MFA182" s="128"/>
      <c r="MOA182" s="128"/>
      <c r="MOB182" s="128"/>
      <c r="MOJ182" s="128"/>
      <c r="MOK182" s="128"/>
      <c r="MOL182" s="128"/>
      <c r="MOM182" s="128"/>
      <c r="MON182" s="128"/>
      <c r="MOO182" s="128"/>
      <c r="MOP182" s="128"/>
      <c r="MOQ182" s="128"/>
      <c r="MOR182" s="128"/>
      <c r="MOS182" s="128"/>
      <c r="MOT182" s="128"/>
      <c r="MOU182" s="128"/>
      <c r="MOV182" s="128"/>
      <c r="MOW182" s="128"/>
      <c r="MXW182" s="128"/>
      <c r="MXX182" s="128"/>
      <c r="MYF182" s="128"/>
      <c r="MYG182" s="128"/>
      <c r="MYH182" s="128"/>
      <c r="MYI182" s="128"/>
      <c r="MYJ182" s="128"/>
      <c r="MYK182" s="128"/>
      <c r="MYL182" s="128"/>
      <c r="MYM182" s="128"/>
      <c r="MYN182" s="128"/>
      <c r="MYO182" s="128"/>
      <c r="MYP182" s="128"/>
      <c r="MYQ182" s="128"/>
      <c r="MYR182" s="128"/>
      <c r="MYS182" s="128"/>
      <c r="NHS182" s="128"/>
      <c r="NHT182" s="128"/>
      <c r="NIB182" s="128"/>
      <c r="NIC182" s="128"/>
      <c r="NID182" s="128"/>
      <c r="NIE182" s="128"/>
      <c r="NIF182" s="128"/>
      <c r="NIG182" s="128"/>
      <c r="NIH182" s="128"/>
      <c r="NII182" s="128"/>
      <c r="NIJ182" s="128"/>
      <c r="NIK182" s="128"/>
      <c r="NIL182" s="128"/>
      <c r="NIM182" s="128"/>
      <c r="NIN182" s="128"/>
      <c r="NIO182" s="128"/>
      <c r="NRO182" s="128"/>
      <c r="NRP182" s="128"/>
      <c r="NRX182" s="128"/>
      <c r="NRY182" s="128"/>
      <c r="NRZ182" s="128"/>
      <c r="NSA182" s="128"/>
      <c r="NSB182" s="128"/>
      <c r="NSC182" s="128"/>
      <c r="NSD182" s="128"/>
      <c r="NSE182" s="128"/>
      <c r="NSF182" s="128"/>
      <c r="NSG182" s="128"/>
      <c r="NSH182" s="128"/>
      <c r="NSI182" s="128"/>
      <c r="NSJ182" s="128"/>
      <c r="NSK182" s="128"/>
      <c r="OBK182" s="128"/>
      <c r="OBL182" s="128"/>
      <c r="OBT182" s="128"/>
      <c r="OBU182" s="128"/>
      <c r="OBV182" s="128"/>
      <c r="OBW182" s="128"/>
      <c r="OBX182" s="128"/>
      <c r="OBY182" s="128"/>
      <c r="OBZ182" s="128"/>
      <c r="OCA182" s="128"/>
      <c r="OCB182" s="128"/>
      <c r="OCC182" s="128"/>
      <c r="OCD182" s="128"/>
      <c r="OCE182" s="128"/>
      <c r="OCF182" s="128"/>
      <c r="OCG182" s="128"/>
      <c r="OLG182" s="128"/>
      <c r="OLH182" s="128"/>
      <c r="OLP182" s="128"/>
      <c r="OLQ182" s="128"/>
      <c r="OLR182" s="128"/>
      <c r="OLS182" s="128"/>
      <c r="OLT182" s="128"/>
      <c r="OLU182" s="128"/>
      <c r="OLV182" s="128"/>
      <c r="OLW182" s="128"/>
      <c r="OLX182" s="128"/>
      <c r="OLY182" s="128"/>
      <c r="OLZ182" s="128"/>
      <c r="OMA182" s="128"/>
      <c r="OMB182" s="128"/>
      <c r="OMC182" s="128"/>
      <c r="OVC182" s="128"/>
      <c r="OVD182" s="128"/>
      <c r="OVL182" s="128"/>
      <c r="OVM182" s="128"/>
      <c r="OVN182" s="128"/>
      <c r="OVO182" s="128"/>
      <c r="OVP182" s="128"/>
      <c r="OVQ182" s="128"/>
      <c r="OVR182" s="128"/>
      <c r="OVS182" s="128"/>
      <c r="OVT182" s="128"/>
      <c r="OVU182" s="128"/>
      <c r="OVV182" s="128"/>
      <c r="OVW182" s="128"/>
      <c r="OVX182" s="128"/>
      <c r="OVY182" s="128"/>
      <c r="PEY182" s="128"/>
      <c r="PEZ182" s="128"/>
      <c r="PFH182" s="128"/>
      <c r="PFI182" s="128"/>
      <c r="PFJ182" s="128"/>
      <c r="PFK182" s="128"/>
      <c r="PFL182" s="128"/>
      <c r="PFM182" s="128"/>
      <c r="PFN182" s="128"/>
      <c r="PFO182" s="128"/>
      <c r="PFP182" s="128"/>
      <c r="PFQ182" s="128"/>
      <c r="PFR182" s="128"/>
      <c r="PFS182" s="128"/>
      <c r="PFT182" s="128"/>
      <c r="PFU182" s="128"/>
      <c r="POU182" s="128"/>
      <c r="POV182" s="128"/>
      <c r="PPD182" s="128"/>
      <c r="PPE182" s="128"/>
      <c r="PPF182" s="128"/>
      <c r="PPG182" s="128"/>
      <c r="PPH182" s="128"/>
      <c r="PPI182" s="128"/>
      <c r="PPJ182" s="128"/>
      <c r="PPK182" s="128"/>
      <c r="PPL182" s="128"/>
      <c r="PPM182" s="128"/>
      <c r="PPN182" s="128"/>
      <c r="PPO182" s="128"/>
      <c r="PPP182" s="128"/>
      <c r="PPQ182" s="128"/>
      <c r="PYQ182" s="128"/>
      <c r="PYR182" s="128"/>
      <c r="PYZ182" s="128"/>
      <c r="PZA182" s="128"/>
      <c r="PZB182" s="128"/>
      <c r="PZC182" s="128"/>
      <c r="PZD182" s="128"/>
      <c r="PZE182" s="128"/>
      <c r="PZF182" s="128"/>
      <c r="PZG182" s="128"/>
      <c r="PZH182" s="128"/>
      <c r="PZI182" s="128"/>
      <c r="PZJ182" s="128"/>
      <c r="PZK182" s="128"/>
      <c r="PZL182" s="128"/>
      <c r="PZM182" s="128"/>
      <c r="QIM182" s="128"/>
      <c r="QIN182" s="128"/>
      <c r="QIV182" s="128"/>
      <c r="QIW182" s="128"/>
      <c r="QIX182" s="128"/>
      <c r="QIY182" s="128"/>
      <c r="QIZ182" s="128"/>
      <c r="QJA182" s="128"/>
      <c r="QJB182" s="128"/>
      <c r="QJC182" s="128"/>
      <c r="QJD182" s="128"/>
      <c r="QJE182" s="128"/>
      <c r="QJF182" s="128"/>
      <c r="QJG182" s="128"/>
      <c r="QJH182" s="128"/>
      <c r="QJI182" s="128"/>
      <c r="QSI182" s="128"/>
      <c r="QSJ182" s="128"/>
      <c r="QSR182" s="128"/>
      <c r="QSS182" s="128"/>
      <c r="QST182" s="128"/>
      <c r="QSU182" s="128"/>
      <c r="QSV182" s="128"/>
      <c r="QSW182" s="128"/>
      <c r="QSX182" s="128"/>
      <c r="QSY182" s="128"/>
      <c r="QSZ182" s="128"/>
      <c r="QTA182" s="128"/>
      <c r="QTB182" s="128"/>
      <c r="QTC182" s="128"/>
      <c r="QTD182" s="128"/>
      <c r="QTE182" s="128"/>
      <c r="RCE182" s="128"/>
      <c r="RCF182" s="128"/>
      <c r="RCN182" s="128"/>
      <c r="RCO182" s="128"/>
      <c r="RCP182" s="128"/>
      <c r="RCQ182" s="128"/>
      <c r="RCR182" s="128"/>
      <c r="RCS182" s="128"/>
      <c r="RCT182" s="128"/>
      <c r="RCU182" s="128"/>
      <c r="RCV182" s="128"/>
      <c r="RCW182" s="128"/>
      <c r="RCX182" s="128"/>
      <c r="RCY182" s="128"/>
      <c r="RCZ182" s="128"/>
      <c r="RDA182" s="128"/>
      <c r="RMA182" s="128"/>
      <c r="RMB182" s="128"/>
      <c r="RMJ182" s="128"/>
      <c r="RMK182" s="128"/>
      <c r="RML182" s="128"/>
      <c r="RMM182" s="128"/>
      <c r="RMN182" s="128"/>
      <c r="RMO182" s="128"/>
      <c r="RMP182" s="128"/>
      <c r="RMQ182" s="128"/>
      <c r="RMR182" s="128"/>
      <c r="RMS182" s="128"/>
      <c r="RMT182" s="128"/>
      <c r="RMU182" s="128"/>
      <c r="RMV182" s="128"/>
      <c r="RMW182" s="128"/>
      <c r="RVW182" s="128"/>
      <c r="RVX182" s="128"/>
      <c r="RWF182" s="128"/>
      <c r="RWG182" s="128"/>
      <c r="RWH182" s="128"/>
      <c r="RWI182" s="128"/>
      <c r="RWJ182" s="128"/>
      <c r="RWK182" s="128"/>
      <c r="RWL182" s="128"/>
      <c r="RWM182" s="128"/>
      <c r="RWN182" s="128"/>
      <c r="RWO182" s="128"/>
      <c r="RWP182" s="128"/>
      <c r="RWQ182" s="128"/>
      <c r="RWR182" s="128"/>
      <c r="RWS182" s="128"/>
      <c r="SFS182" s="128"/>
      <c r="SFT182" s="128"/>
      <c r="SGB182" s="128"/>
      <c r="SGC182" s="128"/>
      <c r="SGD182" s="128"/>
      <c r="SGE182" s="128"/>
      <c r="SGF182" s="128"/>
      <c r="SGG182" s="128"/>
      <c r="SGH182" s="128"/>
      <c r="SGI182" s="128"/>
      <c r="SGJ182" s="128"/>
      <c r="SGK182" s="128"/>
      <c r="SGL182" s="128"/>
      <c r="SGM182" s="128"/>
      <c r="SGN182" s="128"/>
      <c r="SGO182" s="128"/>
      <c r="SPO182" s="128"/>
      <c r="SPP182" s="128"/>
      <c r="SPX182" s="128"/>
      <c r="SPY182" s="128"/>
      <c r="SPZ182" s="128"/>
      <c r="SQA182" s="128"/>
      <c r="SQB182" s="128"/>
      <c r="SQC182" s="128"/>
      <c r="SQD182" s="128"/>
      <c r="SQE182" s="128"/>
      <c r="SQF182" s="128"/>
      <c r="SQG182" s="128"/>
      <c r="SQH182" s="128"/>
      <c r="SQI182" s="128"/>
      <c r="SQJ182" s="128"/>
      <c r="SQK182" s="128"/>
      <c r="SZK182" s="128"/>
      <c r="SZL182" s="128"/>
      <c r="SZT182" s="128"/>
      <c r="SZU182" s="128"/>
      <c r="SZV182" s="128"/>
      <c r="SZW182" s="128"/>
      <c r="SZX182" s="128"/>
      <c r="SZY182" s="128"/>
      <c r="SZZ182" s="128"/>
      <c r="TAA182" s="128"/>
      <c r="TAB182" s="128"/>
      <c r="TAC182" s="128"/>
      <c r="TAD182" s="128"/>
      <c r="TAE182" s="128"/>
      <c r="TAF182" s="128"/>
      <c r="TAG182" s="128"/>
      <c r="TJG182" s="128"/>
      <c r="TJH182" s="128"/>
      <c r="TJP182" s="128"/>
      <c r="TJQ182" s="128"/>
      <c r="TJR182" s="128"/>
      <c r="TJS182" s="128"/>
      <c r="TJT182" s="128"/>
      <c r="TJU182" s="128"/>
      <c r="TJV182" s="128"/>
      <c r="TJW182" s="128"/>
      <c r="TJX182" s="128"/>
      <c r="TJY182" s="128"/>
      <c r="TJZ182" s="128"/>
      <c r="TKA182" s="128"/>
      <c r="TKB182" s="128"/>
      <c r="TKC182" s="128"/>
      <c r="TTC182" s="128"/>
      <c r="TTD182" s="128"/>
      <c r="TTL182" s="128"/>
      <c r="TTM182" s="128"/>
      <c r="TTN182" s="128"/>
      <c r="TTO182" s="128"/>
      <c r="TTP182" s="128"/>
      <c r="TTQ182" s="128"/>
      <c r="TTR182" s="128"/>
      <c r="TTS182" s="128"/>
      <c r="TTT182" s="128"/>
      <c r="TTU182" s="128"/>
      <c r="TTV182" s="128"/>
      <c r="TTW182" s="128"/>
      <c r="TTX182" s="128"/>
      <c r="TTY182" s="128"/>
      <c r="UCY182" s="128"/>
      <c r="UCZ182" s="128"/>
      <c r="UDH182" s="128"/>
      <c r="UDI182" s="128"/>
      <c r="UDJ182" s="128"/>
      <c r="UDK182" s="128"/>
      <c r="UDL182" s="128"/>
      <c r="UDM182" s="128"/>
      <c r="UDN182" s="128"/>
      <c r="UDO182" s="128"/>
      <c r="UDP182" s="128"/>
      <c r="UDQ182" s="128"/>
      <c r="UDR182" s="128"/>
      <c r="UDS182" s="128"/>
      <c r="UDT182" s="128"/>
      <c r="UDU182" s="128"/>
      <c r="UMU182" s="128"/>
      <c r="UMV182" s="128"/>
      <c r="UND182" s="128"/>
      <c r="UNE182" s="128"/>
      <c r="UNF182" s="128"/>
      <c r="UNG182" s="128"/>
      <c r="UNH182" s="128"/>
      <c r="UNI182" s="128"/>
      <c r="UNJ182" s="128"/>
      <c r="UNK182" s="128"/>
      <c r="UNL182" s="128"/>
      <c r="UNM182" s="128"/>
      <c r="UNN182" s="128"/>
      <c r="UNO182" s="128"/>
      <c r="UNP182" s="128"/>
      <c r="UNQ182" s="128"/>
      <c r="UWQ182" s="128"/>
      <c r="UWR182" s="128"/>
      <c r="UWZ182" s="128"/>
      <c r="UXA182" s="128"/>
      <c r="UXB182" s="128"/>
      <c r="UXC182" s="128"/>
      <c r="UXD182" s="128"/>
      <c r="UXE182" s="128"/>
      <c r="UXF182" s="128"/>
      <c r="UXG182" s="128"/>
      <c r="UXH182" s="128"/>
      <c r="UXI182" s="128"/>
      <c r="UXJ182" s="128"/>
      <c r="UXK182" s="128"/>
      <c r="UXL182" s="128"/>
      <c r="UXM182" s="128"/>
      <c r="VGM182" s="128"/>
      <c r="VGN182" s="128"/>
      <c r="VGV182" s="128"/>
      <c r="VGW182" s="128"/>
      <c r="VGX182" s="128"/>
      <c r="VGY182" s="128"/>
      <c r="VGZ182" s="128"/>
      <c r="VHA182" s="128"/>
      <c r="VHB182" s="128"/>
      <c r="VHC182" s="128"/>
      <c r="VHD182" s="128"/>
      <c r="VHE182" s="128"/>
      <c r="VHF182" s="128"/>
      <c r="VHG182" s="128"/>
      <c r="VHH182" s="128"/>
      <c r="VHI182" s="128"/>
      <c r="VQI182" s="128"/>
      <c r="VQJ182" s="128"/>
      <c r="VQR182" s="128"/>
      <c r="VQS182" s="128"/>
      <c r="VQT182" s="128"/>
      <c r="VQU182" s="128"/>
      <c r="VQV182" s="128"/>
      <c r="VQW182" s="128"/>
      <c r="VQX182" s="128"/>
      <c r="VQY182" s="128"/>
      <c r="VQZ182" s="128"/>
      <c r="VRA182" s="128"/>
      <c r="VRB182" s="128"/>
      <c r="VRC182" s="128"/>
      <c r="VRD182" s="128"/>
      <c r="VRE182" s="128"/>
      <c r="WAE182" s="128"/>
      <c r="WAF182" s="128"/>
      <c r="WAN182" s="128"/>
      <c r="WAO182" s="128"/>
      <c r="WAP182" s="128"/>
      <c r="WAQ182" s="128"/>
      <c r="WAR182" s="128"/>
      <c r="WAS182" s="128"/>
      <c r="WAT182" s="128"/>
      <c r="WAU182" s="128"/>
      <c r="WAV182" s="128"/>
      <c r="WAW182" s="128"/>
      <c r="WAX182" s="128"/>
      <c r="WAY182" s="128"/>
      <c r="WAZ182" s="128"/>
      <c r="WBA182" s="128"/>
      <c r="WKA182" s="128"/>
      <c r="WKB182" s="128"/>
      <c r="WKJ182" s="128"/>
      <c r="WKK182" s="128"/>
      <c r="WKL182" s="128"/>
      <c r="WKM182" s="128"/>
      <c r="WKN182" s="128"/>
      <c r="WKO182" s="128"/>
      <c r="WKP182" s="128"/>
      <c r="WKQ182" s="128"/>
      <c r="WKR182" s="128"/>
      <c r="WKS182" s="128"/>
      <c r="WKT182" s="128"/>
      <c r="WKU182" s="128"/>
      <c r="WKV182" s="128"/>
      <c r="WKW182" s="128"/>
      <c r="WTW182" s="128"/>
      <c r="WTX182" s="128"/>
      <c r="WUF182" s="128"/>
      <c r="WUG182" s="128"/>
      <c r="WUH182" s="128"/>
      <c r="WUI182" s="128"/>
      <c r="WUJ182" s="128"/>
      <c r="WUK182" s="128"/>
      <c r="WUL182" s="128"/>
      <c r="WUM182" s="128"/>
      <c r="WUN182" s="128"/>
      <c r="WUO182" s="128"/>
      <c r="WUP182" s="128"/>
      <c r="WUQ182" s="128"/>
      <c r="WUR182" s="128"/>
      <c r="WUS182" s="128"/>
    </row>
    <row r="183" spans="1:16344" s="271" customFormat="1" ht="34.5" customHeight="1" outlineLevel="1">
      <c r="A183" s="240"/>
      <c r="B183" s="273" t="s">
        <v>477</v>
      </c>
      <c r="C183" s="270"/>
      <c r="D183" s="217">
        <v>987.71600000000001</v>
      </c>
      <c r="E183" s="257">
        <v>763.88400000000001</v>
      </c>
      <c r="F183" s="258">
        <v>223.83200000000002</v>
      </c>
      <c r="G183" s="245">
        <v>0</v>
      </c>
      <c r="H183" s="229">
        <f t="shared" si="7"/>
        <v>0</v>
      </c>
      <c r="I183" s="247"/>
      <c r="J183" s="269"/>
      <c r="K183" s="269"/>
      <c r="L183" s="269"/>
      <c r="M183" s="238">
        <v>831</v>
      </c>
      <c r="HK183" s="131"/>
      <c r="HL183" s="131"/>
      <c r="HT183" s="131"/>
      <c r="HU183" s="131"/>
      <c r="HV183" s="131"/>
      <c r="HW183" s="131"/>
      <c r="HX183" s="131"/>
      <c r="HY183" s="131"/>
      <c r="HZ183" s="131"/>
      <c r="IA183" s="131"/>
      <c r="IB183" s="131"/>
      <c r="IC183" s="131"/>
      <c r="ID183" s="131"/>
      <c r="IE183" s="131"/>
      <c r="IF183" s="131"/>
      <c r="IG183" s="131"/>
      <c r="RG183" s="131"/>
      <c r="RH183" s="131"/>
      <c r="RP183" s="131"/>
      <c r="RQ183" s="131"/>
      <c r="RR183" s="131"/>
      <c r="RS183" s="131"/>
      <c r="RT183" s="131"/>
      <c r="RU183" s="131"/>
      <c r="RV183" s="131"/>
      <c r="RW183" s="131"/>
      <c r="RX183" s="131"/>
      <c r="RY183" s="131"/>
      <c r="RZ183" s="131"/>
      <c r="SA183" s="131"/>
      <c r="SB183" s="131"/>
      <c r="SC183" s="131"/>
      <c r="ABC183" s="131"/>
      <c r="ABD183" s="131"/>
      <c r="ABL183" s="131"/>
      <c r="ABM183" s="131"/>
      <c r="ABN183" s="131"/>
      <c r="ABO183" s="131"/>
      <c r="ABP183" s="131"/>
      <c r="ABQ183" s="131"/>
      <c r="ABR183" s="131"/>
      <c r="ABS183" s="131"/>
      <c r="ABT183" s="131"/>
      <c r="ABU183" s="131"/>
      <c r="ABV183" s="131"/>
      <c r="ABW183" s="131"/>
      <c r="ABX183" s="131"/>
      <c r="ABY183" s="131"/>
      <c r="AKY183" s="131"/>
      <c r="AKZ183" s="131"/>
      <c r="ALH183" s="131"/>
      <c r="ALI183" s="131"/>
      <c r="ALJ183" s="131"/>
      <c r="ALK183" s="131"/>
      <c r="ALL183" s="131"/>
      <c r="ALM183" s="131"/>
      <c r="ALN183" s="131"/>
      <c r="ALO183" s="131"/>
      <c r="ALP183" s="131"/>
      <c r="ALQ183" s="131"/>
      <c r="ALR183" s="131"/>
      <c r="ALS183" s="131"/>
      <c r="ALT183" s="131"/>
      <c r="ALU183" s="131"/>
      <c r="AUU183" s="131"/>
      <c r="AUV183" s="131"/>
      <c r="AVD183" s="131"/>
      <c r="AVE183" s="131"/>
      <c r="AVF183" s="131"/>
      <c r="AVG183" s="131"/>
      <c r="AVH183" s="131"/>
      <c r="AVI183" s="131"/>
      <c r="AVJ183" s="131"/>
      <c r="AVK183" s="131"/>
      <c r="AVL183" s="131"/>
      <c r="AVM183" s="131"/>
      <c r="AVN183" s="131"/>
      <c r="AVO183" s="131"/>
      <c r="AVP183" s="131"/>
      <c r="AVQ183" s="131"/>
      <c r="BEQ183" s="131"/>
      <c r="BER183" s="131"/>
      <c r="BEZ183" s="131"/>
      <c r="BFA183" s="131"/>
      <c r="BFB183" s="131"/>
      <c r="BFC183" s="131"/>
      <c r="BFD183" s="131"/>
      <c r="BFE183" s="131"/>
      <c r="BFF183" s="131"/>
      <c r="BFG183" s="131"/>
      <c r="BFH183" s="131"/>
      <c r="BFI183" s="131"/>
      <c r="BFJ183" s="131"/>
      <c r="BFK183" s="131"/>
      <c r="BFL183" s="131"/>
      <c r="BFM183" s="131"/>
      <c r="BOM183" s="131"/>
      <c r="BON183" s="131"/>
      <c r="BOV183" s="131"/>
      <c r="BOW183" s="131"/>
      <c r="BOX183" s="131"/>
      <c r="BOY183" s="131"/>
      <c r="BOZ183" s="131"/>
      <c r="BPA183" s="131"/>
      <c r="BPB183" s="131"/>
      <c r="BPC183" s="131"/>
      <c r="BPD183" s="131"/>
      <c r="BPE183" s="131"/>
      <c r="BPF183" s="131"/>
      <c r="BPG183" s="131"/>
      <c r="BPH183" s="131"/>
      <c r="BPI183" s="131"/>
      <c r="BYI183" s="131"/>
      <c r="BYJ183" s="131"/>
      <c r="BYR183" s="131"/>
      <c r="BYS183" s="131"/>
      <c r="BYT183" s="131"/>
      <c r="BYU183" s="131"/>
      <c r="BYV183" s="131"/>
      <c r="BYW183" s="131"/>
      <c r="BYX183" s="131"/>
      <c r="BYY183" s="131"/>
      <c r="BYZ183" s="131"/>
      <c r="BZA183" s="131"/>
      <c r="BZB183" s="131"/>
      <c r="BZC183" s="131"/>
      <c r="BZD183" s="131"/>
      <c r="BZE183" s="131"/>
      <c r="CIE183" s="131"/>
      <c r="CIF183" s="131"/>
      <c r="CIN183" s="131"/>
      <c r="CIO183" s="131"/>
      <c r="CIP183" s="131"/>
      <c r="CIQ183" s="131"/>
      <c r="CIR183" s="131"/>
      <c r="CIS183" s="131"/>
      <c r="CIT183" s="131"/>
      <c r="CIU183" s="131"/>
      <c r="CIV183" s="131"/>
      <c r="CIW183" s="131"/>
      <c r="CIX183" s="131"/>
      <c r="CIY183" s="131"/>
      <c r="CIZ183" s="131"/>
      <c r="CJA183" s="131"/>
      <c r="CSA183" s="131"/>
      <c r="CSB183" s="131"/>
      <c r="CSJ183" s="131"/>
      <c r="CSK183" s="131"/>
      <c r="CSL183" s="131"/>
      <c r="CSM183" s="131"/>
      <c r="CSN183" s="131"/>
      <c r="CSO183" s="131"/>
      <c r="CSP183" s="131"/>
      <c r="CSQ183" s="131"/>
      <c r="CSR183" s="131"/>
      <c r="CSS183" s="131"/>
      <c r="CST183" s="131"/>
      <c r="CSU183" s="131"/>
      <c r="CSV183" s="131"/>
      <c r="CSW183" s="131"/>
      <c r="DBW183" s="131"/>
      <c r="DBX183" s="131"/>
      <c r="DCF183" s="131"/>
      <c r="DCG183" s="131"/>
      <c r="DCH183" s="131"/>
      <c r="DCI183" s="131"/>
      <c r="DCJ183" s="131"/>
      <c r="DCK183" s="131"/>
      <c r="DCL183" s="131"/>
      <c r="DCM183" s="131"/>
      <c r="DCN183" s="131"/>
      <c r="DCO183" s="131"/>
      <c r="DCP183" s="131"/>
      <c r="DCQ183" s="131"/>
      <c r="DCR183" s="131"/>
      <c r="DCS183" s="131"/>
      <c r="DLS183" s="131"/>
      <c r="DLT183" s="131"/>
      <c r="DMB183" s="131"/>
      <c r="DMC183" s="131"/>
      <c r="DMD183" s="131"/>
      <c r="DME183" s="131"/>
      <c r="DMF183" s="131"/>
      <c r="DMG183" s="131"/>
      <c r="DMH183" s="131"/>
      <c r="DMI183" s="131"/>
      <c r="DMJ183" s="131"/>
      <c r="DMK183" s="131"/>
      <c r="DML183" s="131"/>
      <c r="DMM183" s="131"/>
      <c r="DMN183" s="131"/>
      <c r="DMO183" s="131"/>
      <c r="DVO183" s="131"/>
      <c r="DVP183" s="131"/>
      <c r="DVX183" s="131"/>
      <c r="DVY183" s="131"/>
      <c r="DVZ183" s="131"/>
      <c r="DWA183" s="131"/>
      <c r="DWB183" s="131"/>
      <c r="DWC183" s="131"/>
      <c r="DWD183" s="131"/>
      <c r="DWE183" s="131"/>
      <c r="DWF183" s="131"/>
      <c r="DWG183" s="131"/>
      <c r="DWH183" s="131"/>
      <c r="DWI183" s="131"/>
      <c r="DWJ183" s="131"/>
      <c r="DWK183" s="131"/>
      <c r="EFK183" s="131"/>
      <c r="EFL183" s="131"/>
      <c r="EFT183" s="131"/>
      <c r="EFU183" s="131"/>
      <c r="EFV183" s="131"/>
      <c r="EFW183" s="131"/>
      <c r="EFX183" s="131"/>
      <c r="EFY183" s="131"/>
      <c r="EFZ183" s="131"/>
      <c r="EGA183" s="131"/>
      <c r="EGB183" s="131"/>
      <c r="EGC183" s="131"/>
      <c r="EGD183" s="131"/>
      <c r="EGE183" s="131"/>
      <c r="EGF183" s="131"/>
      <c r="EGG183" s="131"/>
      <c r="EPG183" s="131"/>
      <c r="EPH183" s="131"/>
      <c r="EPP183" s="131"/>
      <c r="EPQ183" s="131"/>
      <c r="EPR183" s="131"/>
      <c r="EPS183" s="131"/>
      <c r="EPT183" s="131"/>
      <c r="EPU183" s="131"/>
      <c r="EPV183" s="131"/>
      <c r="EPW183" s="131"/>
      <c r="EPX183" s="131"/>
      <c r="EPY183" s="131"/>
      <c r="EPZ183" s="131"/>
      <c r="EQA183" s="131"/>
      <c r="EQB183" s="131"/>
      <c r="EQC183" s="131"/>
      <c r="EZC183" s="131"/>
      <c r="EZD183" s="131"/>
      <c r="EZL183" s="131"/>
      <c r="EZM183" s="131"/>
      <c r="EZN183" s="131"/>
      <c r="EZO183" s="131"/>
      <c r="EZP183" s="131"/>
      <c r="EZQ183" s="131"/>
      <c r="EZR183" s="131"/>
      <c r="EZS183" s="131"/>
      <c r="EZT183" s="131"/>
      <c r="EZU183" s="131"/>
      <c r="EZV183" s="131"/>
      <c r="EZW183" s="131"/>
      <c r="EZX183" s="131"/>
      <c r="EZY183" s="131"/>
      <c r="FIY183" s="131"/>
      <c r="FIZ183" s="131"/>
      <c r="FJH183" s="131"/>
      <c r="FJI183" s="131"/>
      <c r="FJJ183" s="131"/>
      <c r="FJK183" s="131"/>
      <c r="FJL183" s="131"/>
      <c r="FJM183" s="131"/>
      <c r="FJN183" s="131"/>
      <c r="FJO183" s="131"/>
      <c r="FJP183" s="131"/>
      <c r="FJQ183" s="131"/>
      <c r="FJR183" s="131"/>
      <c r="FJS183" s="131"/>
      <c r="FJT183" s="131"/>
      <c r="FJU183" s="131"/>
      <c r="FSU183" s="131"/>
      <c r="FSV183" s="131"/>
      <c r="FTD183" s="131"/>
      <c r="FTE183" s="131"/>
      <c r="FTF183" s="131"/>
      <c r="FTG183" s="131"/>
      <c r="FTH183" s="131"/>
      <c r="FTI183" s="131"/>
      <c r="FTJ183" s="131"/>
      <c r="FTK183" s="131"/>
      <c r="FTL183" s="131"/>
      <c r="FTM183" s="131"/>
      <c r="FTN183" s="131"/>
      <c r="FTO183" s="131"/>
      <c r="FTP183" s="131"/>
      <c r="FTQ183" s="131"/>
      <c r="GCQ183" s="131"/>
      <c r="GCR183" s="131"/>
      <c r="GCZ183" s="131"/>
      <c r="GDA183" s="131"/>
      <c r="GDB183" s="131"/>
      <c r="GDC183" s="131"/>
      <c r="GDD183" s="131"/>
      <c r="GDE183" s="131"/>
      <c r="GDF183" s="131"/>
      <c r="GDG183" s="131"/>
      <c r="GDH183" s="131"/>
      <c r="GDI183" s="131"/>
      <c r="GDJ183" s="131"/>
      <c r="GDK183" s="131"/>
      <c r="GDL183" s="131"/>
      <c r="GDM183" s="131"/>
      <c r="GMM183" s="131"/>
      <c r="GMN183" s="131"/>
      <c r="GMV183" s="131"/>
      <c r="GMW183" s="131"/>
      <c r="GMX183" s="131"/>
      <c r="GMY183" s="131"/>
      <c r="GMZ183" s="131"/>
      <c r="GNA183" s="131"/>
      <c r="GNB183" s="131"/>
      <c r="GNC183" s="131"/>
      <c r="GND183" s="131"/>
      <c r="GNE183" s="131"/>
      <c r="GNF183" s="131"/>
      <c r="GNG183" s="131"/>
      <c r="GNH183" s="131"/>
      <c r="GNI183" s="131"/>
      <c r="GWI183" s="131"/>
      <c r="GWJ183" s="131"/>
      <c r="GWR183" s="131"/>
      <c r="GWS183" s="131"/>
      <c r="GWT183" s="131"/>
      <c r="GWU183" s="131"/>
      <c r="GWV183" s="131"/>
      <c r="GWW183" s="131"/>
      <c r="GWX183" s="131"/>
      <c r="GWY183" s="131"/>
      <c r="GWZ183" s="131"/>
      <c r="GXA183" s="131"/>
      <c r="GXB183" s="131"/>
      <c r="GXC183" s="131"/>
      <c r="GXD183" s="131"/>
      <c r="GXE183" s="131"/>
      <c r="HGE183" s="131"/>
      <c r="HGF183" s="131"/>
      <c r="HGN183" s="131"/>
      <c r="HGO183" s="131"/>
      <c r="HGP183" s="131"/>
      <c r="HGQ183" s="131"/>
      <c r="HGR183" s="131"/>
      <c r="HGS183" s="131"/>
      <c r="HGT183" s="131"/>
      <c r="HGU183" s="131"/>
      <c r="HGV183" s="131"/>
      <c r="HGW183" s="131"/>
      <c r="HGX183" s="131"/>
      <c r="HGY183" s="131"/>
      <c r="HGZ183" s="131"/>
      <c r="HHA183" s="131"/>
      <c r="HQA183" s="131"/>
      <c r="HQB183" s="131"/>
      <c r="HQJ183" s="131"/>
      <c r="HQK183" s="131"/>
      <c r="HQL183" s="131"/>
      <c r="HQM183" s="131"/>
      <c r="HQN183" s="131"/>
      <c r="HQO183" s="131"/>
      <c r="HQP183" s="131"/>
      <c r="HQQ183" s="131"/>
      <c r="HQR183" s="131"/>
      <c r="HQS183" s="131"/>
      <c r="HQT183" s="131"/>
      <c r="HQU183" s="131"/>
      <c r="HQV183" s="131"/>
      <c r="HQW183" s="131"/>
      <c r="HZW183" s="131"/>
      <c r="HZX183" s="131"/>
      <c r="IAF183" s="131"/>
      <c r="IAG183" s="131"/>
      <c r="IAH183" s="131"/>
      <c r="IAI183" s="131"/>
      <c r="IAJ183" s="131"/>
      <c r="IAK183" s="131"/>
      <c r="IAL183" s="131"/>
      <c r="IAM183" s="131"/>
      <c r="IAN183" s="131"/>
      <c r="IAO183" s="131"/>
      <c r="IAP183" s="131"/>
      <c r="IAQ183" s="131"/>
      <c r="IAR183" s="131"/>
      <c r="IAS183" s="131"/>
      <c r="IJS183" s="131"/>
      <c r="IJT183" s="131"/>
      <c r="IKB183" s="131"/>
      <c r="IKC183" s="131"/>
      <c r="IKD183" s="131"/>
      <c r="IKE183" s="131"/>
      <c r="IKF183" s="131"/>
      <c r="IKG183" s="131"/>
      <c r="IKH183" s="131"/>
      <c r="IKI183" s="131"/>
      <c r="IKJ183" s="131"/>
      <c r="IKK183" s="131"/>
      <c r="IKL183" s="131"/>
      <c r="IKM183" s="131"/>
      <c r="IKN183" s="131"/>
      <c r="IKO183" s="131"/>
      <c r="ITO183" s="131"/>
      <c r="ITP183" s="131"/>
      <c r="ITX183" s="131"/>
      <c r="ITY183" s="131"/>
      <c r="ITZ183" s="131"/>
      <c r="IUA183" s="131"/>
      <c r="IUB183" s="131"/>
      <c r="IUC183" s="131"/>
      <c r="IUD183" s="131"/>
      <c r="IUE183" s="131"/>
      <c r="IUF183" s="131"/>
      <c r="IUG183" s="131"/>
      <c r="IUH183" s="131"/>
      <c r="IUI183" s="131"/>
      <c r="IUJ183" s="131"/>
      <c r="IUK183" s="131"/>
      <c r="JDK183" s="131"/>
      <c r="JDL183" s="131"/>
      <c r="JDT183" s="131"/>
      <c r="JDU183" s="131"/>
      <c r="JDV183" s="131"/>
      <c r="JDW183" s="131"/>
      <c r="JDX183" s="131"/>
      <c r="JDY183" s="131"/>
      <c r="JDZ183" s="131"/>
      <c r="JEA183" s="131"/>
      <c r="JEB183" s="131"/>
      <c r="JEC183" s="131"/>
      <c r="JED183" s="131"/>
      <c r="JEE183" s="131"/>
      <c r="JEF183" s="131"/>
      <c r="JEG183" s="131"/>
      <c r="JNG183" s="131"/>
      <c r="JNH183" s="131"/>
      <c r="JNP183" s="131"/>
      <c r="JNQ183" s="131"/>
      <c r="JNR183" s="131"/>
      <c r="JNS183" s="131"/>
      <c r="JNT183" s="131"/>
      <c r="JNU183" s="131"/>
      <c r="JNV183" s="131"/>
      <c r="JNW183" s="131"/>
      <c r="JNX183" s="131"/>
      <c r="JNY183" s="131"/>
      <c r="JNZ183" s="131"/>
      <c r="JOA183" s="131"/>
      <c r="JOB183" s="131"/>
      <c r="JOC183" s="131"/>
      <c r="JXC183" s="131"/>
      <c r="JXD183" s="131"/>
      <c r="JXL183" s="131"/>
      <c r="JXM183" s="131"/>
      <c r="JXN183" s="131"/>
      <c r="JXO183" s="131"/>
      <c r="JXP183" s="131"/>
      <c r="JXQ183" s="131"/>
      <c r="JXR183" s="131"/>
      <c r="JXS183" s="131"/>
      <c r="JXT183" s="131"/>
      <c r="JXU183" s="131"/>
      <c r="JXV183" s="131"/>
      <c r="JXW183" s="131"/>
      <c r="JXX183" s="131"/>
      <c r="JXY183" s="131"/>
      <c r="KGY183" s="131"/>
      <c r="KGZ183" s="131"/>
      <c r="KHH183" s="131"/>
      <c r="KHI183" s="131"/>
      <c r="KHJ183" s="131"/>
      <c r="KHK183" s="131"/>
      <c r="KHL183" s="131"/>
      <c r="KHM183" s="131"/>
      <c r="KHN183" s="131"/>
      <c r="KHO183" s="131"/>
      <c r="KHP183" s="131"/>
      <c r="KHQ183" s="131"/>
      <c r="KHR183" s="131"/>
      <c r="KHS183" s="131"/>
      <c r="KHT183" s="131"/>
      <c r="KHU183" s="131"/>
      <c r="KQU183" s="131"/>
      <c r="KQV183" s="131"/>
      <c r="KRD183" s="131"/>
      <c r="KRE183" s="131"/>
      <c r="KRF183" s="131"/>
      <c r="KRG183" s="131"/>
      <c r="KRH183" s="131"/>
      <c r="KRI183" s="131"/>
      <c r="KRJ183" s="131"/>
      <c r="KRK183" s="131"/>
      <c r="KRL183" s="131"/>
      <c r="KRM183" s="131"/>
      <c r="KRN183" s="131"/>
      <c r="KRO183" s="131"/>
      <c r="KRP183" s="131"/>
      <c r="KRQ183" s="131"/>
      <c r="LAQ183" s="131"/>
      <c r="LAR183" s="131"/>
      <c r="LAZ183" s="131"/>
      <c r="LBA183" s="131"/>
      <c r="LBB183" s="131"/>
      <c r="LBC183" s="131"/>
      <c r="LBD183" s="131"/>
      <c r="LBE183" s="131"/>
      <c r="LBF183" s="131"/>
      <c r="LBG183" s="131"/>
      <c r="LBH183" s="131"/>
      <c r="LBI183" s="131"/>
      <c r="LBJ183" s="131"/>
      <c r="LBK183" s="131"/>
      <c r="LBL183" s="131"/>
      <c r="LBM183" s="131"/>
      <c r="LKM183" s="131"/>
      <c r="LKN183" s="131"/>
      <c r="LKV183" s="131"/>
      <c r="LKW183" s="131"/>
      <c r="LKX183" s="131"/>
      <c r="LKY183" s="131"/>
      <c r="LKZ183" s="131"/>
      <c r="LLA183" s="131"/>
      <c r="LLB183" s="131"/>
      <c r="LLC183" s="131"/>
      <c r="LLD183" s="131"/>
      <c r="LLE183" s="131"/>
      <c r="LLF183" s="131"/>
      <c r="LLG183" s="131"/>
      <c r="LLH183" s="131"/>
      <c r="LLI183" s="131"/>
      <c r="LUI183" s="131"/>
      <c r="LUJ183" s="131"/>
      <c r="LUR183" s="131"/>
      <c r="LUS183" s="131"/>
      <c r="LUT183" s="131"/>
      <c r="LUU183" s="131"/>
      <c r="LUV183" s="131"/>
      <c r="LUW183" s="131"/>
      <c r="LUX183" s="131"/>
      <c r="LUY183" s="131"/>
      <c r="LUZ183" s="131"/>
      <c r="LVA183" s="131"/>
      <c r="LVB183" s="131"/>
      <c r="LVC183" s="131"/>
      <c r="LVD183" s="131"/>
      <c r="LVE183" s="131"/>
      <c r="MEE183" s="131"/>
      <c r="MEF183" s="131"/>
      <c r="MEN183" s="131"/>
      <c r="MEO183" s="131"/>
      <c r="MEP183" s="131"/>
      <c r="MEQ183" s="131"/>
      <c r="MER183" s="131"/>
      <c r="MES183" s="131"/>
      <c r="MET183" s="131"/>
      <c r="MEU183" s="131"/>
      <c r="MEV183" s="131"/>
      <c r="MEW183" s="131"/>
      <c r="MEX183" s="131"/>
      <c r="MEY183" s="131"/>
      <c r="MEZ183" s="131"/>
      <c r="MFA183" s="131"/>
      <c r="MOA183" s="131"/>
      <c r="MOB183" s="131"/>
      <c r="MOJ183" s="131"/>
      <c r="MOK183" s="131"/>
      <c r="MOL183" s="131"/>
      <c r="MOM183" s="131"/>
      <c r="MON183" s="131"/>
      <c r="MOO183" s="131"/>
      <c r="MOP183" s="131"/>
      <c r="MOQ183" s="131"/>
      <c r="MOR183" s="131"/>
      <c r="MOS183" s="131"/>
      <c r="MOT183" s="131"/>
      <c r="MOU183" s="131"/>
      <c r="MOV183" s="131"/>
      <c r="MOW183" s="131"/>
      <c r="MXW183" s="131"/>
      <c r="MXX183" s="131"/>
      <c r="MYF183" s="131"/>
      <c r="MYG183" s="131"/>
      <c r="MYH183" s="131"/>
      <c r="MYI183" s="131"/>
      <c r="MYJ183" s="131"/>
      <c r="MYK183" s="131"/>
      <c r="MYL183" s="131"/>
      <c r="MYM183" s="131"/>
      <c r="MYN183" s="131"/>
      <c r="MYO183" s="131"/>
      <c r="MYP183" s="131"/>
      <c r="MYQ183" s="131"/>
      <c r="MYR183" s="131"/>
      <c r="MYS183" s="131"/>
      <c r="NHS183" s="131"/>
      <c r="NHT183" s="131"/>
      <c r="NIB183" s="131"/>
      <c r="NIC183" s="131"/>
      <c r="NID183" s="131"/>
      <c r="NIE183" s="131"/>
      <c r="NIF183" s="131"/>
      <c r="NIG183" s="131"/>
      <c r="NIH183" s="131"/>
      <c r="NII183" s="131"/>
      <c r="NIJ183" s="131"/>
      <c r="NIK183" s="131"/>
      <c r="NIL183" s="131"/>
      <c r="NIM183" s="131"/>
      <c r="NIN183" s="131"/>
      <c r="NIO183" s="131"/>
      <c r="NRO183" s="131"/>
      <c r="NRP183" s="131"/>
      <c r="NRX183" s="131"/>
      <c r="NRY183" s="131"/>
      <c r="NRZ183" s="131"/>
      <c r="NSA183" s="131"/>
      <c r="NSB183" s="131"/>
      <c r="NSC183" s="131"/>
      <c r="NSD183" s="131"/>
      <c r="NSE183" s="131"/>
      <c r="NSF183" s="131"/>
      <c r="NSG183" s="131"/>
      <c r="NSH183" s="131"/>
      <c r="NSI183" s="131"/>
      <c r="NSJ183" s="131"/>
      <c r="NSK183" s="131"/>
      <c r="OBK183" s="131"/>
      <c r="OBL183" s="131"/>
      <c r="OBT183" s="131"/>
      <c r="OBU183" s="131"/>
      <c r="OBV183" s="131"/>
      <c r="OBW183" s="131"/>
      <c r="OBX183" s="131"/>
      <c r="OBY183" s="131"/>
      <c r="OBZ183" s="131"/>
      <c r="OCA183" s="131"/>
      <c r="OCB183" s="131"/>
      <c r="OCC183" s="131"/>
      <c r="OCD183" s="131"/>
      <c r="OCE183" s="131"/>
      <c r="OCF183" s="131"/>
      <c r="OCG183" s="131"/>
      <c r="OLG183" s="131"/>
      <c r="OLH183" s="131"/>
      <c r="OLP183" s="131"/>
      <c r="OLQ183" s="131"/>
      <c r="OLR183" s="131"/>
      <c r="OLS183" s="131"/>
      <c r="OLT183" s="131"/>
      <c r="OLU183" s="131"/>
      <c r="OLV183" s="131"/>
      <c r="OLW183" s="131"/>
      <c r="OLX183" s="131"/>
      <c r="OLY183" s="131"/>
      <c r="OLZ183" s="131"/>
      <c r="OMA183" s="131"/>
      <c r="OMB183" s="131"/>
      <c r="OMC183" s="131"/>
      <c r="OVC183" s="131"/>
      <c r="OVD183" s="131"/>
      <c r="OVL183" s="131"/>
      <c r="OVM183" s="131"/>
      <c r="OVN183" s="131"/>
      <c r="OVO183" s="131"/>
      <c r="OVP183" s="131"/>
      <c r="OVQ183" s="131"/>
      <c r="OVR183" s="131"/>
      <c r="OVS183" s="131"/>
      <c r="OVT183" s="131"/>
      <c r="OVU183" s="131"/>
      <c r="OVV183" s="131"/>
      <c r="OVW183" s="131"/>
      <c r="OVX183" s="131"/>
      <c r="OVY183" s="131"/>
      <c r="PEY183" s="131"/>
      <c r="PEZ183" s="131"/>
      <c r="PFH183" s="131"/>
      <c r="PFI183" s="131"/>
      <c r="PFJ183" s="131"/>
      <c r="PFK183" s="131"/>
      <c r="PFL183" s="131"/>
      <c r="PFM183" s="131"/>
      <c r="PFN183" s="131"/>
      <c r="PFO183" s="131"/>
      <c r="PFP183" s="131"/>
      <c r="PFQ183" s="131"/>
      <c r="PFR183" s="131"/>
      <c r="PFS183" s="131"/>
      <c r="PFT183" s="131"/>
      <c r="PFU183" s="131"/>
      <c r="POU183" s="131"/>
      <c r="POV183" s="131"/>
      <c r="PPD183" s="131"/>
      <c r="PPE183" s="131"/>
      <c r="PPF183" s="131"/>
      <c r="PPG183" s="131"/>
      <c r="PPH183" s="131"/>
      <c r="PPI183" s="131"/>
      <c r="PPJ183" s="131"/>
      <c r="PPK183" s="131"/>
      <c r="PPL183" s="131"/>
      <c r="PPM183" s="131"/>
      <c r="PPN183" s="131"/>
      <c r="PPO183" s="131"/>
      <c r="PPP183" s="131"/>
      <c r="PPQ183" s="131"/>
      <c r="PYQ183" s="131"/>
      <c r="PYR183" s="131"/>
      <c r="PYZ183" s="131"/>
      <c r="PZA183" s="131"/>
      <c r="PZB183" s="131"/>
      <c r="PZC183" s="131"/>
      <c r="PZD183" s="131"/>
      <c r="PZE183" s="131"/>
      <c r="PZF183" s="131"/>
      <c r="PZG183" s="131"/>
      <c r="PZH183" s="131"/>
      <c r="PZI183" s="131"/>
      <c r="PZJ183" s="131"/>
      <c r="PZK183" s="131"/>
      <c r="PZL183" s="131"/>
      <c r="PZM183" s="131"/>
      <c r="QIM183" s="131"/>
      <c r="QIN183" s="131"/>
      <c r="QIV183" s="131"/>
      <c r="QIW183" s="131"/>
      <c r="QIX183" s="131"/>
      <c r="QIY183" s="131"/>
      <c r="QIZ183" s="131"/>
      <c r="QJA183" s="131"/>
      <c r="QJB183" s="131"/>
      <c r="QJC183" s="131"/>
      <c r="QJD183" s="131"/>
      <c r="QJE183" s="131"/>
      <c r="QJF183" s="131"/>
      <c r="QJG183" s="131"/>
      <c r="QJH183" s="131"/>
      <c r="QJI183" s="131"/>
      <c r="QSI183" s="131"/>
      <c r="QSJ183" s="131"/>
      <c r="QSR183" s="131"/>
      <c r="QSS183" s="131"/>
      <c r="QST183" s="131"/>
      <c r="QSU183" s="131"/>
      <c r="QSV183" s="131"/>
      <c r="QSW183" s="131"/>
      <c r="QSX183" s="131"/>
      <c r="QSY183" s="131"/>
      <c r="QSZ183" s="131"/>
      <c r="QTA183" s="131"/>
      <c r="QTB183" s="131"/>
      <c r="QTC183" s="131"/>
      <c r="QTD183" s="131"/>
      <c r="QTE183" s="131"/>
      <c r="RCE183" s="131"/>
      <c r="RCF183" s="131"/>
      <c r="RCN183" s="131"/>
      <c r="RCO183" s="131"/>
      <c r="RCP183" s="131"/>
      <c r="RCQ183" s="131"/>
      <c r="RCR183" s="131"/>
      <c r="RCS183" s="131"/>
      <c r="RCT183" s="131"/>
      <c r="RCU183" s="131"/>
      <c r="RCV183" s="131"/>
      <c r="RCW183" s="131"/>
      <c r="RCX183" s="131"/>
      <c r="RCY183" s="131"/>
      <c r="RCZ183" s="131"/>
      <c r="RDA183" s="131"/>
      <c r="RMA183" s="131"/>
      <c r="RMB183" s="131"/>
      <c r="RMJ183" s="131"/>
      <c r="RMK183" s="131"/>
      <c r="RML183" s="131"/>
      <c r="RMM183" s="131"/>
      <c r="RMN183" s="131"/>
      <c r="RMO183" s="131"/>
      <c r="RMP183" s="131"/>
      <c r="RMQ183" s="131"/>
      <c r="RMR183" s="131"/>
      <c r="RMS183" s="131"/>
      <c r="RMT183" s="131"/>
      <c r="RMU183" s="131"/>
      <c r="RMV183" s="131"/>
      <c r="RMW183" s="131"/>
      <c r="RVW183" s="131"/>
      <c r="RVX183" s="131"/>
      <c r="RWF183" s="131"/>
      <c r="RWG183" s="131"/>
      <c r="RWH183" s="131"/>
      <c r="RWI183" s="131"/>
      <c r="RWJ183" s="131"/>
      <c r="RWK183" s="131"/>
      <c r="RWL183" s="131"/>
      <c r="RWM183" s="131"/>
      <c r="RWN183" s="131"/>
      <c r="RWO183" s="131"/>
      <c r="RWP183" s="131"/>
      <c r="RWQ183" s="131"/>
      <c r="RWR183" s="131"/>
      <c r="RWS183" s="131"/>
      <c r="SFS183" s="131"/>
      <c r="SFT183" s="131"/>
      <c r="SGB183" s="131"/>
      <c r="SGC183" s="131"/>
      <c r="SGD183" s="131"/>
      <c r="SGE183" s="131"/>
      <c r="SGF183" s="131"/>
      <c r="SGG183" s="131"/>
      <c r="SGH183" s="131"/>
      <c r="SGI183" s="131"/>
      <c r="SGJ183" s="131"/>
      <c r="SGK183" s="131"/>
      <c r="SGL183" s="131"/>
      <c r="SGM183" s="131"/>
      <c r="SGN183" s="131"/>
      <c r="SGO183" s="131"/>
      <c r="SPO183" s="131"/>
      <c r="SPP183" s="131"/>
      <c r="SPX183" s="131"/>
      <c r="SPY183" s="131"/>
      <c r="SPZ183" s="131"/>
      <c r="SQA183" s="131"/>
      <c r="SQB183" s="131"/>
      <c r="SQC183" s="131"/>
      <c r="SQD183" s="131"/>
      <c r="SQE183" s="131"/>
      <c r="SQF183" s="131"/>
      <c r="SQG183" s="131"/>
      <c r="SQH183" s="131"/>
      <c r="SQI183" s="131"/>
      <c r="SQJ183" s="131"/>
      <c r="SQK183" s="131"/>
      <c r="SZK183" s="131"/>
      <c r="SZL183" s="131"/>
      <c r="SZT183" s="131"/>
      <c r="SZU183" s="131"/>
      <c r="SZV183" s="131"/>
      <c r="SZW183" s="131"/>
      <c r="SZX183" s="131"/>
      <c r="SZY183" s="131"/>
      <c r="SZZ183" s="131"/>
      <c r="TAA183" s="131"/>
      <c r="TAB183" s="131"/>
      <c r="TAC183" s="131"/>
      <c r="TAD183" s="131"/>
      <c r="TAE183" s="131"/>
      <c r="TAF183" s="131"/>
      <c r="TAG183" s="131"/>
      <c r="TJG183" s="131"/>
      <c r="TJH183" s="131"/>
      <c r="TJP183" s="131"/>
      <c r="TJQ183" s="131"/>
      <c r="TJR183" s="131"/>
      <c r="TJS183" s="131"/>
      <c r="TJT183" s="131"/>
      <c r="TJU183" s="131"/>
      <c r="TJV183" s="131"/>
      <c r="TJW183" s="131"/>
      <c r="TJX183" s="131"/>
      <c r="TJY183" s="131"/>
      <c r="TJZ183" s="131"/>
      <c r="TKA183" s="131"/>
      <c r="TKB183" s="131"/>
      <c r="TKC183" s="131"/>
      <c r="TTC183" s="131"/>
      <c r="TTD183" s="131"/>
      <c r="TTL183" s="131"/>
      <c r="TTM183" s="131"/>
      <c r="TTN183" s="131"/>
      <c r="TTO183" s="131"/>
      <c r="TTP183" s="131"/>
      <c r="TTQ183" s="131"/>
      <c r="TTR183" s="131"/>
      <c r="TTS183" s="131"/>
      <c r="TTT183" s="131"/>
      <c r="TTU183" s="131"/>
      <c r="TTV183" s="131"/>
      <c r="TTW183" s="131"/>
      <c r="TTX183" s="131"/>
      <c r="TTY183" s="131"/>
      <c r="UCY183" s="131"/>
      <c r="UCZ183" s="131"/>
      <c r="UDH183" s="131"/>
      <c r="UDI183" s="131"/>
      <c r="UDJ183" s="131"/>
      <c r="UDK183" s="131"/>
      <c r="UDL183" s="131"/>
      <c r="UDM183" s="131"/>
      <c r="UDN183" s="131"/>
      <c r="UDO183" s="131"/>
      <c r="UDP183" s="131"/>
      <c r="UDQ183" s="131"/>
      <c r="UDR183" s="131"/>
      <c r="UDS183" s="131"/>
      <c r="UDT183" s="131"/>
      <c r="UDU183" s="131"/>
      <c r="UMU183" s="131"/>
      <c r="UMV183" s="131"/>
      <c r="UND183" s="131"/>
      <c r="UNE183" s="131"/>
      <c r="UNF183" s="131"/>
      <c r="UNG183" s="131"/>
      <c r="UNH183" s="131"/>
      <c r="UNI183" s="131"/>
      <c r="UNJ183" s="131"/>
      <c r="UNK183" s="131"/>
      <c r="UNL183" s="131"/>
      <c r="UNM183" s="131"/>
      <c r="UNN183" s="131"/>
      <c r="UNO183" s="131"/>
      <c r="UNP183" s="131"/>
      <c r="UNQ183" s="131"/>
      <c r="UWQ183" s="131"/>
      <c r="UWR183" s="131"/>
      <c r="UWZ183" s="131"/>
      <c r="UXA183" s="131"/>
      <c r="UXB183" s="131"/>
      <c r="UXC183" s="131"/>
      <c r="UXD183" s="131"/>
      <c r="UXE183" s="131"/>
      <c r="UXF183" s="131"/>
      <c r="UXG183" s="131"/>
      <c r="UXH183" s="131"/>
      <c r="UXI183" s="131"/>
      <c r="UXJ183" s="131"/>
      <c r="UXK183" s="131"/>
      <c r="UXL183" s="131"/>
      <c r="UXM183" s="131"/>
      <c r="VGM183" s="131"/>
      <c r="VGN183" s="131"/>
      <c r="VGV183" s="131"/>
      <c r="VGW183" s="131"/>
      <c r="VGX183" s="131"/>
      <c r="VGY183" s="131"/>
      <c r="VGZ183" s="131"/>
      <c r="VHA183" s="131"/>
      <c r="VHB183" s="131"/>
      <c r="VHC183" s="131"/>
      <c r="VHD183" s="131"/>
      <c r="VHE183" s="131"/>
      <c r="VHF183" s="131"/>
      <c r="VHG183" s="131"/>
      <c r="VHH183" s="131"/>
      <c r="VHI183" s="131"/>
      <c r="VQI183" s="131"/>
      <c r="VQJ183" s="131"/>
      <c r="VQR183" s="131"/>
      <c r="VQS183" s="131"/>
      <c r="VQT183" s="131"/>
      <c r="VQU183" s="131"/>
      <c r="VQV183" s="131"/>
      <c r="VQW183" s="131"/>
      <c r="VQX183" s="131"/>
      <c r="VQY183" s="131"/>
      <c r="VQZ183" s="131"/>
      <c r="VRA183" s="131"/>
      <c r="VRB183" s="131"/>
      <c r="VRC183" s="131"/>
      <c r="VRD183" s="131"/>
      <c r="VRE183" s="131"/>
      <c r="WAE183" s="131"/>
      <c r="WAF183" s="131"/>
      <c r="WAN183" s="131"/>
      <c r="WAO183" s="131"/>
      <c r="WAP183" s="131"/>
      <c r="WAQ183" s="131"/>
      <c r="WAR183" s="131"/>
      <c r="WAS183" s="131"/>
      <c r="WAT183" s="131"/>
      <c r="WAU183" s="131"/>
      <c r="WAV183" s="131"/>
      <c r="WAW183" s="131"/>
      <c r="WAX183" s="131"/>
      <c r="WAY183" s="131"/>
      <c r="WAZ183" s="131"/>
      <c r="WBA183" s="131"/>
      <c r="WKA183" s="131"/>
      <c r="WKB183" s="131"/>
      <c r="WKJ183" s="131"/>
      <c r="WKK183" s="131"/>
      <c r="WKL183" s="131"/>
      <c r="WKM183" s="131"/>
      <c r="WKN183" s="131"/>
      <c r="WKO183" s="131"/>
      <c r="WKP183" s="131"/>
      <c r="WKQ183" s="131"/>
      <c r="WKR183" s="131"/>
      <c r="WKS183" s="131"/>
      <c r="WKT183" s="131"/>
      <c r="WKU183" s="131"/>
      <c r="WKV183" s="131"/>
      <c r="WKW183" s="131"/>
      <c r="WTW183" s="131"/>
      <c r="WTX183" s="131"/>
      <c r="WUF183" s="131"/>
      <c r="WUG183" s="131"/>
      <c r="WUH183" s="131"/>
      <c r="WUI183" s="131"/>
      <c r="WUJ183" s="131"/>
      <c r="WUK183" s="131"/>
      <c r="WUL183" s="131"/>
      <c r="WUM183" s="131"/>
      <c r="WUN183" s="131"/>
      <c r="WUO183" s="131"/>
      <c r="WUP183" s="131"/>
      <c r="WUQ183" s="131"/>
      <c r="WUR183" s="131"/>
      <c r="WUS183" s="131"/>
    </row>
    <row r="184" spans="1:16344" s="271" customFormat="1" ht="51" customHeight="1" outlineLevel="1">
      <c r="A184" s="240"/>
      <c r="B184" s="273" t="s">
        <v>428</v>
      </c>
      <c r="C184" s="270"/>
      <c r="D184" s="217">
        <v>74.412000000000006</v>
      </c>
      <c r="E184" s="257"/>
      <c r="F184" s="258">
        <v>74.412000000000006</v>
      </c>
      <c r="G184" s="245">
        <v>0</v>
      </c>
      <c r="H184" s="229">
        <f t="shared" si="7"/>
        <v>0</v>
      </c>
      <c r="I184" s="247"/>
      <c r="J184" s="269"/>
      <c r="K184" s="269"/>
      <c r="L184" s="269"/>
      <c r="M184" s="238">
        <v>831</v>
      </c>
      <c r="HK184" s="131"/>
      <c r="HL184" s="131"/>
      <c r="HT184" s="131"/>
      <c r="HU184" s="131"/>
      <c r="HV184" s="131"/>
      <c r="HW184" s="131"/>
      <c r="HX184" s="131"/>
      <c r="HY184" s="131"/>
      <c r="HZ184" s="131"/>
      <c r="IA184" s="131"/>
      <c r="IB184" s="131"/>
      <c r="IC184" s="131"/>
      <c r="ID184" s="131"/>
      <c r="IE184" s="131"/>
      <c r="IF184" s="131"/>
      <c r="IG184" s="131"/>
      <c r="RG184" s="131"/>
      <c r="RH184" s="131"/>
      <c r="RP184" s="131"/>
      <c r="RQ184" s="131"/>
      <c r="RR184" s="131"/>
      <c r="RS184" s="131"/>
      <c r="RT184" s="131"/>
      <c r="RU184" s="131"/>
      <c r="RV184" s="131"/>
      <c r="RW184" s="131"/>
      <c r="RX184" s="131"/>
      <c r="RY184" s="131"/>
      <c r="RZ184" s="131"/>
      <c r="SA184" s="131"/>
      <c r="SB184" s="131"/>
      <c r="SC184" s="131"/>
      <c r="ABC184" s="131"/>
      <c r="ABD184" s="131"/>
      <c r="ABL184" s="131"/>
      <c r="ABM184" s="131"/>
      <c r="ABN184" s="131"/>
      <c r="ABO184" s="131"/>
      <c r="ABP184" s="131"/>
      <c r="ABQ184" s="131"/>
      <c r="ABR184" s="131"/>
      <c r="ABS184" s="131"/>
      <c r="ABT184" s="131"/>
      <c r="ABU184" s="131"/>
      <c r="ABV184" s="131"/>
      <c r="ABW184" s="131"/>
      <c r="ABX184" s="131"/>
      <c r="ABY184" s="131"/>
      <c r="AKY184" s="131"/>
      <c r="AKZ184" s="131"/>
      <c r="ALH184" s="131"/>
      <c r="ALI184" s="131"/>
      <c r="ALJ184" s="131"/>
      <c r="ALK184" s="131"/>
      <c r="ALL184" s="131"/>
      <c r="ALM184" s="131"/>
      <c r="ALN184" s="131"/>
      <c r="ALO184" s="131"/>
      <c r="ALP184" s="131"/>
      <c r="ALQ184" s="131"/>
      <c r="ALR184" s="131"/>
      <c r="ALS184" s="131"/>
      <c r="ALT184" s="131"/>
      <c r="ALU184" s="131"/>
      <c r="AUU184" s="131"/>
      <c r="AUV184" s="131"/>
      <c r="AVD184" s="131"/>
      <c r="AVE184" s="131"/>
      <c r="AVF184" s="131"/>
      <c r="AVG184" s="131"/>
      <c r="AVH184" s="131"/>
      <c r="AVI184" s="131"/>
      <c r="AVJ184" s="131"/>
      <c r="AVK184" s="131"/>
      <c r="AVL184" s="131"/>
      <c r="AVM184" s="131"/>
      <c r="AVN184" s="131"/>
      <c r="AVO184" s="131"/>
      <c r="AVP184" s="131"/>
      <c r="AVQ184" s="131"/>
      <c r="BEQ184" s="131"/>
      <c r="BER184" s="131"/>
      <c r="BEZ184" s="131"/>
      <c r="BFA184" s="131"/>
      <c r="BFB184" s="131"/>
      <c r="BFC184" s="131"/>
      <c r="BFD184" s="131"/>
      <c r="BFE184" s="131"/>
      <c r="BFF184" s="131"/>
      <c r="BFG184" s="131"/>
      <c r="BFH184" s="131"/>
      <c r="BFI184" s="131"/>
      <c r="BFJ184" s="131"/>
      <c r="BFK184" s="131"/>
      <c r="BFL184" s="131"/>
      <c r="BFM184" s="131"/>
      <c r="BOM184" s="131"/>
      <c r="BON184" s="131"/>
      <c r="BOV184" s="131"/>
      <c r="BOW184" s="131"/>
      <c r="BOX184" s="131"/>
      <c r="BOY184" s="131"/>
      <c r="BOZ184" s="131"/>
      <c r="BPA184" s="131"/>
      <c r="BPB184" s="131"/>
      <c r="BPC184" s="131"/>
      <c r="BPD184" s="131"/>
      <c r="BPE184" s="131"/>
      <c r="BPF184" s="131"/>
      <c r="BPG184" s="131"/>
      <c r="BPH184" s="131"/>
      <c r="BPI184" s="131"/>
      <c r="BYI184" s="131"/>
      <c r="BYJ184" s="131"/>
      <c r="BYR184" s="131"/>
      <c r="BYS184" s="131"/>
      <c r="BYT184" s="131"/>
      <c r="BYU184" s="131"/>
      <c r="BYV184" s="131"/>
      <c r="BYW184" s="131"/>
      <c r="BYX184" s="131"/>
      <c r="BYY184" s="131"/>
      <c r="BYZ184" s="131"/>
      <c r="BZA184" s="131"/>
      <c r="BZB184" s="131"/>
      <c r="BZC184" s="131"/>
      <c r="BZD184" s="131"/>
      <c r="BZE184" s="131"/>
      <c r="CIE184" s="131"/>
      <c r="CIF184" s="131"/>
      <c r="CIN184" s="131"/>
      <c r="CIO184" s="131"/>
      <c r="CIP184" s="131"/>
      <c r="CIQ184" s="131"/>
      <c r="CIR184" s="131"/>
      <c r="CIS184" s="131"/>
      <c r="CIT184" s="131"/>
      <c r="CIU184" s="131"/>
      <c r="CIV184" s="131"/>
      <c r="CIW184" s="131"/>
      <c r="CIX184" s="131"/>
      <c r="CIY184" s="131"/>
      <c r="CIZ184" s="131"/>
      <c r="CJA184" s="131"/>
      <c r="CSA184" s="131"/>
      <c r="CSB184" s="131"/>
      <c r="CSJ184" s="131"/>
      <c r="CSK184" s="131"/>
      <c r="CSL184" s="131"/>
      <c r="CSM184" s="131"/>
      <c r="CSN184" s="131"/>
      <c r="CSO184" s="131"/>
      <c r="CSP184" s="131"/>
      <c r="CSQ184" s="131"/>
      <c r="CSR184" s="131"/>
      <c r="CSS184" s="131"/>
      <c r="CST184" s="131"/>
      <c r="CSU184" s="131"/>
      <c r="CSV184" s="131"/>
      <c r="CSW184" s="131"/>
      <c r="DBW184" s="131"/>
      <c r="DBX184" s="131"/>
      <c r="DCF184" s="131"/>
      <c r="DCG184" s="131"/>
      <c r="DCH184" s="131"/>
      <c r="DCI184" s="131"/>
      <c r="DCJ184" s="131"/>
      <c r="DCK184" s="131"/>
      <c r="DCL184" s="131"/>
      <c r="DCM184" s="131"/>
      <c r="DCN184" s="131"/>
      <c r="DCO184" s="131"/>
      <c r="DCP184" s="131"/>
      <c r="DCQ184" s="131"/>
      <c r="DCR184" s="131"/>
      <c r="DCS184" s="131"/>
      <c r="DLS184" s="131"/>
      <c r="DLT184" s="131"/>
      <c r="DMB184" s="131"/>
      <c r="DMC184" s="131"/>
      <c r="DMD184" s="131"/>
      <c r="DME184" s="131"/>
      <c r="DMF184" s="131"/>
      <c r="DMG184" s="131"/>
      <c r="DMH184" s="131"/>
      <c r="DMI184" s="131"/>
      <c r="DMJ184" s="131"/>
      <c r="DMK184" s="131"/>
      <c r="DML184" s="131"/>
      <c r="DMM184" s="131"/>
      <c r="DMN184" s="131"/>
      <c r="DMO184" s="131"/>
      <c r="DVO184" s="131"/>
      <c r="DVP184" s="131"/>
      <c r="DVX184" s="131"/>
      <c r="DVY184" s="131"/>
      <c r="DVZ184" s="131"/>
      <c r="DWA184" s="131"/>
      <c r="DWB184" s="131"/>
      <c r="DWC184" s="131"/>
      <c r="DWD184" s="131"/>
      <c r="DWE184" s="131"/>
      <c r="DWF184" s="131"/>
      <c r="DWG184" s="131"/>
      <c r="DWH184" s="131"/>
      <c r="DWI184" s="131"/>
      <c r="DWJ184" s="131"/>
      <c r="DWK184" s="131"/>
      <c r="EFK184" s="131"/>
      <c r="EFL184" s="131"/>
      <c r="EFT184" s="131"/>
      <c r="EFU184" s="131"/>
      <c r="EFV184" s="131"/>
      <c r="EFW184" s="131"/>
      <c r="EFX184" s="131"/>
      <c r="EFY184" s="131"/>
      <c r="EFZ184" s="131"/>
      <c r="EGA184" s="131"/>
      <c r="EGB184" s="131"/>
      <c r="EGC184" s="131"/>
      <c r="EGD184" s="131"/>
      <c r="EGE184" s="131"/>
      <c r="EGF184" s="131"/>
      <c r="EGG184" s="131"/>
      <c r="EPG184" s="131"/>
      <c r="EPH184" s="131"/>
      <c r="EPP184" s="131"/>
      <c r="EPQ184" s="131"/>
      <c r="EPR184" s="131"/>
      <c r="EPS184" s="131"/>
      <c r="EPT184" s="131"/>
      <c r="EPU184" s="131"/>
      <c r="EPV184" s="131"/>
      <c r="EPW184" s="131"/>
      <c r="EPX184" s="131"/>
      <c r="EPY184" s="131"/>
      <c r="EPZ184" s="131"/>
      <c r="EQA184" s="131"/>
      <c r="EQB184" s="131"/>
      <c r="EQC184" s="131"/>
      <c r="EZC184" s="131"/>
      <c r="EZD184" s="131"/>
      <c r="EZL184" s="131"/>
      <c r="EZM184" s="131"/>
      <c r="EZN184" s="131"/>
      <c r="EZO184" s="131"/>
      <c r="EZP184" s="131"/>
      <c r="EZQ184" s="131"/>
      <c r="EZR184" s="131"/>
      <c r="EZS184" s="131"/>
      <c r="EZT184" s="131"/>
      <c r="EZU184" s="131"/>
      <c r="EZV184" s="131"/>
      <c r="EZW184" s="131"/>
      <c r="EZX184" s="131"/>
      <c r="EZY184" s="131"/>
      <c r="FIY184" s="131"/>
      <c r="FIZ184" s="131"/>
      <c r="FJH184" s="131"/>
      <c r="FJI184" s="131"/>
      <c r="FJJ184" s="131"/>
      <c r="FJK184" s="131"/>
      <c r="FJL184" s="131"/>
      <c r="FJM184" s="131"/>
      <c r="FJN184" s="131"/>
      <c r="FJO184" s="131"/>
      <c r="FJP184" s="131"/>
      <c r="FJQ184" s="131"/>
      <c r="FJR184" s="131"/>
      <c r="FJS184" s="131"/>
      <c r="FJT184" s="131"/>
      <c r="FJU184" s="131"/>
      <c r="FSU184" s="131"/>
      <c r="FSV184" s="131"/>
      <c r="FTD184" s="131"/>
      <c r="FTE184" s="131"/>
      <c r="FTF184" s="131"/>
      <c r="FTG184" s="131"/>
      <c r="FTH184" s="131"/>
      <c r="FTI184" s="131"/>
      <c r="FTJ184" s="131"/>
      <c r="FTK184" s="131"/>
      <c r="FTL184" s="131"/>
      <c r="FTM184" s="131"/>
      <c r="FTN184" s="131"/>
      <c r="FTO184" s="131"/>
      <c r="FTP184" s="131"/>
      <c r="FTQ184" s="131"/>
      <c r="GCQ184" s="131"/>
      <c r="GCR184" s="131"/>
      <c r="GCZ184" s="131"/>
      <c r="GDA184" s="131"/>
      <c r="GDB184" s="131"/>
      <c r="GDC184" s="131"/>
      <c r="GDD184" s="131"/>
      <c r="GDE184" s="131"/>
      <c r="GDF184" s="131"/>
      <c r="GDG184" s="131"/>
      <c r="GDH184" s="131"/>
      <c r="GDI184" s="131"/>
      <c r="GDJ184" s="131"/>
      <c r="GDK184" s="131"/>
      <c r="GDL184" s="131"/>
      <c r="GDM184" s="131"/>
      <c r="GMM184" s="131"/>
      <c r="GMN184" s="131"/>
      <c r="GMV184" s="131"/>
      <c r="GMW184" s="131"/>
      <c r="GMX184" s="131"/>
      <c r="GMY184" s="131"/>
      <c r="GMZ184" s="131"/>
      <c r="GNA184" s="131"/>
      <c r="GNB184" s="131"/>
      <c r="GNC184" s="131"/>
      <c r="GND184" s="131"/>
      <c r="GNE184" s="131"/>
      <c r="GNF184" s="131"/>
      <c r="GNG184" s="131"/>
      <c r="GNH184" s="131"/>
      <c r="GNI184" s="131"/>
      <c r="GWI184" s="131"/>
      <c r="GWJ184" s="131"/>
      <c r="GWR184" s="131"/>
      <c r="GWS184" s="131"/>
      <c r="GWT184" s="131"/>
      <c r="GWU184" s="131"/>
      <c r="GWV184" s="131"/>
      <c r="GWW184" s="131"/>
      <c r="GWX184" s="131"/>
      <c r="GWY184" s="131"/>
      <c r="GWZ184" s="131"/>
      <c r="GXA184" s="131"/>
      <c r="GXB184" s="131"/>
      <c r="GXC184" s="131"/>
      <c r="GXD184" s="131"/>
      <c r="GXE184" s="131"/>
      <c r="HGE184" s="131"/>
      <c r="HGF184" s="131"/>
      <c r="HGN184" s="131"/>
      <c r="HGO184" s="131"/>
      <c r="HGP184" s="131"/>
      <c r="HGQ184" s="131"/>
      <c r="HGR184" s="131"/>
      <c r="HGS184" s="131"/>
      <c r="HGT184" s="131"/>
      <c r="HGU184" s="131"/>
      <c r="HGV184" s="131"/>
      <c r="HGW184" s="131"/>
      <c r="HGX184" s="131"/>
      <c r="HGY184" s="131"/>
      <c r="HGZ184" s="131"/>
      <c r="HHA184" s="131"/>
      <c r="HQA184" s="131"/>
      <c r="HQB184" s="131"/>
      <c r="HQJ184" s="131"/>
      <c r="HQK184" s="131"/>
      <c r="HQL184" s="131"/>
      <c r="HQM184" s="131"/>
      <c r="HQN184" s="131"/>
      <c r="HQO184" s="131"/>
      <c r="HQP184" s="131"/>
      <c r="HQQ184" s="131"/>
      <c r="HQR184" s="131"/>
      <c r="HQS184" s="131"/>
      <c r="HQT184" s="131"/>
      <c r="HQU184" s="131"/>
      <c r="HQV184" s="131"/>
      <c r="HQW184" s="131"/>
      <c r="HZW184" s="131"/>
      <c r="HZX184" s="131"/>
      <c r="IAF184" s="131"/>
      <c r="IAG184" s="131"/>
      <c r="IAH184" s="131"/>
      <c r="IAI184" s="131"/>
      <c r="IAJ184" s="131"/>
      <c r="IAK184" s="131"/>
      <c r="IAL184" s="131"/>
      <c r="IAM184" s="131"/>
      <c r="IAN184" s="131"/>
      <c r="IAO184" s="131"/>
      <c r="IAP184" s="131"/>
      <c r="IAQ184" s="131"/>
      <c r="IAR184" s="131"/>
      <c r="IAS184" s="131"/>
      <c r="IJS184" s="131"/>
      <c r="IJT184" s="131"/>
      <c r="IKB184" s="131"/>
      <c r="IKC184" s="131"/>
      <c r="IKD184" s="131"/>
      <c r="IKE184" s="131"/>
      <c r="IKF184" s="131"/>
      <c r="IKG184" s="131"/>
      <c r="IKH184" s="131"/>
      <c r="IKI184" s="131"/>
      <c r="IKJ184" s="131"/>
      <c r="IKK184" s="131"/>
      <c r="IKL184" s="131"/>
      <c r="IKM184" s="131"/>
      <c r="IKN184" s="131"/>
      <c r="IKO184" s="131"/>
      <c r="ITO184" s="131"/>
      <c r="ITP184" s="131"/>
      <c r="ITX184" s="131"/>
      <c r="ITY184" s="131"/>
      <c r="ITZ184" s="131"/>
      <c r="IUA184" s="131"/>
      <c r="IUB184" s="131"/>
      <c r="IUC184" s="131"/>
      <c r="IUD184" s="131"/>
      <c r="IUE184" s="131"/>
      <c r="IUF184" s="131"/>
      <c r="IUG184" s="131"/>
      <c r="IUH184" s="131"/>
      <c r="IUI184" s="131"/>
      <c r="IUJ184" s="131"/>
      <c r="IUK184" s="131"/>
      <c r="JDK184" s="131"/>
      <c r="JDL184" s="131"/>
      <c r="JDT184" s="131"/>
      <c r="JDU184" s="131"/>
      <c r="JDV184" s="131"/>
      <c r="JDW184" s="131"/>
      <c r="JDX184" s="131"/>
      <c r="JDY184" s="131"/>
      <c r="JDZ184" s="131"/>
      <c r="JEA184" s="131"/>
      <c r="JEB184" s="131"/>
      <c r="JEC184" s="131"/>
      <c r="JED184" s="131"/>
      <c r="JEE184" s="131"/>
      <c r="JEF184" s="131"/>
      <c r="JEG184" s="131"/>
      <c r="JNG184" s="131"/>
      <c r="JNH184" s="131"/>
      <c r="JNP184" s="131"/>
      <c r="JNQ184" s="131"/>
      <c r="JNR184" s="131"/>
      <c r="JNS184" s="131"/>
      <c r="JNT184" s="131"/>
      <c r="JNU184" s="131"/>
      <c r="JNV184" s="131"/>
      <c r="JNW184" s="131"/>
      <c r="JNX184" s="131"/>
      <c r="JNY184" s="131"/>
      <c r="JNZ184" s="131"/>
      <c r="JOA184" s="131"/>
      <c r="JOB184" s="131"/>
      <c r="JOC184" s="131"/>
      <c r="JXC184" s="131"/>
      <c r="JXD184" s="131"/>
      <c r="JXL184" s="131"/>
      <c r="JXM184" s="131"/>
      <c r="JXN184" s="131"/>
      <c r="JXO184" s="131"/>
      <c r="JXP184" s="131"/>
      <c r="JXQ184" s="131"/>
      <c r="JXR184" s="131"/>
      <c r="JXS184" s="131"/>
      <c r="JXT184" s="131"/>
      <c r="JXU184" s="131"/>
      <c r="JXV184" s="131"/>
      <c r="JXW184" s="131"/>
      <c r="JXX184" s="131"/>
      <c r="JXY184" s="131"/>
      <c r="KGY184" s="131"/>
      <c r="KGZ184" s="131"/>
      <c r="KHH184" s="131"/>
      <c r="KHI184" s="131"/>
      <c r="KHJ184" s="131"/>
      <c r="KHK184" s="131"/>
      <c r="KHL184" s="131"/>
      <c r="KHM184" s="131"/>
      <c r="KHN184" s="131"/>
      <c r="KHO184" s="131"/>
      <c r="KHP184" s="131"/>
      <c r="KHQ184" s="131"/>
      <c r="KHR184" s="131"/>
      <c r="KHS184" s="131"/>
      <c r="KHT184" s="131"/>
      <c r="KHU184" s="131"/>
      <c r="KQU184" s="131"/>
      <c r="KQV184" s="131"/>
      <c r="KRD184" s="131"/>
      <c r="KRE184" s="131"/>
      <c r="KRF184" s="131"/>
      <c r="KRG184" s="131"/>
      <c r="KRH184" s="131"/>
      <c r="KRI184" s="131"/>
      <c r="KRJ184" s="131"/>
      <c r="KRK184" s="131"/>
      <c r="KRL184" s="131"/>
      <c r="KRM184" s="131"/>
      <c r="KRN184" s="131"/>
      <c r="KRO184" s="131"/>
      <c r="KRP184" s="131"/>
      <c r="KRQ184" s="131"/>
      <c r="LAQ184" s="131"/>
      <c r="LAR184" s="131"/>
      <c r="LAZ184" s="131"/>
      <c r="LBA184" s="131"/>
      <c r="LBB184" s="131"/>
      <c r="LBC184" s="131"/>
      <c r="LBD184" s="131"/>
      <c r="LBE184" s="131"/>
      <c r="LBF184" s="131"/>
      <c r="LBG184" s="131"/>
      <c r="LBH184" s="131"/>
      <c r="LBI184" s="131"/>
      <c r="LBJ184" s="131"/>
      <c r="LBK184" s="131"/>
      <c r="LBL184" s="131"/>
      <c r="LBM184" s="131"/>
      <c r="LKM184" s="131"/>
      <c r="LKN184" s="131"/>
      <c r="LKV184" s="131"/>
      <c r="LKW184" s="131"/>
      <c r="LKX184" s="131"/>
      <c r="LKY184" s="131"/>
      <c r="LKZ184" s="131"/>
      <c r="LLA184" s="131"/>
      <c r="LLB184" s="131"/>
      <c r="LLC184" s="131"/>
      <c r="LLD184" s="131"/>
      <c r="LLE184" s="131"/>
      <c r="LLF184" s="131"/>
      <c r="LLG184" s="131"/>
      <c r="LLH184" s="131"/>
      <c r="LLI184" s="131"/>
      <c r="LUI184" s="131"/>
      <c r="LUJ184" s="131"/>
      <c r="LUR184" s="131"/>
      <c r="LUS184" s="131"/>
      <c r="LUT184" s="131"/>
      <c r="LUU184" s="131"/>
      <c r="LUV184" s="131"/>
      <c r="LUW184" s="131"/>
      <c r="LUX184" s="131"/>
      <c r="LUY184" s="131"/>
      <c r="LUZ184" s="131"/>
      <c r="LVA184" s="131"/>
      <c r="LVB184" s="131"/>
      <c r="LVC184" s="131"/>
      <c r="LVD184" s="131"/>
      <c r="LVE184" s="131"/>
      <c r="MEE184" s="131"/>
      <c r="MEF184" s="131"/>
      <c r="MEN184" s="131"/>
      <c r="MEO184" s="131"/>
      <c r="MEP184" s="131"/>
      <c r="MEQ184" s="131"/>
      <c r="MER184" s="131"/>
      <c r="MES184" s="131"/>
      <c r="MET184" s="131"/>
      <c r="MEU184" s="131"/>
      <c r="MEV184" s="131"/>
      <c r="MEW184" s="131"/>
      <c r="MEX184" s="131"/>
      <c r="MEY184" s="131"/>
      <c r="MEZ184" s="131"/>
      <c r="MFA184" s="131"/>
      <c r="MOA184" s="131"/>
      <c r="MOB184" s="131"/>
      <c r="MOJ184" s="131"/>
      <c r="MOK184" s="131"/>
      <c r="MOL184" s="131"/>
      <c r="MOM184" s="131"/>
      <c r="MON184" s="131"/>
      <c r="MOO184" s="131"/>
      <c r="MOP184" s="131"/>
      <c r="MOQ184" s="131"/>
      <c r="MOR184" s="131"/>
      <c r="MOS184" s="131"/>
      <c r="MOT184" s="131"/>
      <c r="MOU184" s="131"/>
      <c r="MOV184" s="131"/>
      <c r="MOW184" s="131"/>
      <c r="MXW184" s="131"/>
      <c r="MXX184" s="131"/>
      <c r="MYF184" s="131"/>
      <c r="MYG184" s="131"/>
      <c r="MYH184" s="131"/>
      <c r="MYI184" s="131"/>
      <c r="MYJ184" s="131"/>
      <c r="MYK184" s="131"/>
      <c r="MYL184" s="131"/>
      <c r="MYM184" s="131"/>
      <c r="MYN184" s="131"/>
      <c r="MYO184" s="131"/>
      <c r="MYP184" s="131"/>
      <c r="MYQ184" s="131"/>
      <c r="MYR184" s="131"/>
      <c r="MYS184" s="131"/>
      <c r="NHS184" s="131"/>
      <c r="NHT184" s="131"/>
      <c r="NIB184" s="131"/>
      <c r="NIC184" s="131"/>
      <c r="NID184" s="131"/>
      <c r="NIE184" s="131"/>
      <c r="NIF184" s="131"/>
      <c r="NIG184" s="131"/>
      <c r="NIH184" s="131"/>
      <c r="NII184" s="131"/>
      <c r="NIJ184" s="131"/>
      <c r="NIK184" s="131"/>
      <c r="NIL184" s="131"/>
      <c r="NIM184" s="131"/>
      <c r="NIN184" s="131"/>
      <c r="NIO184" s="131"/>
      <c r="NRO184" s="131"/>
      <c r="NRP184" s="131"/>
      <c r="NRX184" s="131"/>
      <c r="NRY184" s="131"/>
      <c r="NRZ184" s="131"/>
      <c r="NSA184" s="131"/>
      <c r="NSB184" s="131"/>
      <c r="NSC184" s="131"/>
      <c r="NSD184" s="131"/>
      <c r="NSE184" s="131"/>
      <c r="NSF184" s="131"/>
      <c r="NSG184" s="131"/>
      <c r="NSH184" s="131"/>
      <c r="NSI184" s="131"/>
      <c r="NSJ184" s="131"/>
      <c r="NSK184" s="131"/>
      <c r="OBK184" s="131"/>
      <c r="OBL184" s="131"/>
      <c r="OBT184" s="131"/>
      <c r="OBU184" s="131"/>
      <c r="OBV184" s="131"/>
      <c r="OBW184" s="131"/>
      <c r="OBX184" s="131"/>
      <c r="OBY184" s="131"/>
      <c r="OBZ184" s="131"/>
      <c r="OCA184" s="131"/>
      <c r="OCB184" s="131"/>
      <c r="OCC184" s="131"/>
      <c r="OCD184" s="131"/>
      <c r="OCE184" s="131"/>
      <c r="OCF184" s="131"/>
      <c r="OCG184" s="131"/>
      <c r="OLG184" s="131"/>
      <c r="OLH184" s="131"/>
      <c r="OLP184" s="131"/>
      <c r="OLQ184" s="131"/>
      <c r="OLR184" s="131"/>
      <c r="OLS184" s="131"/>
      <c r="OLT184" s="131"/>
      <c r="OLU184" s="131"/>
      <c r="OLV184" s="131"/>
      <c r="OLW184" s="131"/>
      <c r="OLX184" s="131"/>
      <c r="OLY184" s="131"/>
      <c r="OLZ184" s="131"/>
      <c r="OMA184" s="131"/>
      <c r="OMB184" s="131"/>
      <c r="OMC184" s="131"/>
      <c r="OVC184" s="131"/>
      <c r="OVD184" s="131"/>
      <c r="OVL184" s="131"/>
      <c r="OVM184" s="131"/>
      <c r="OVN184" s="131"/>
      <c r="OVO184" s="131"/>
      <c r="OVP184" s="131"/>
      <c r="OVQ184" s="131"/>
      <c r="OVR184" s="131"/>
      <c r="OVS184" s="131"/>
      <c r="OVT184" s="131"/>
      <c r="OVU184" s="131"/>
      <c r="OVV184" s="131"/>
      <c r="OVW184" s="131"/>
      <c r="OVX184" s="131"/>
      <c r="OVY184" s="131"/>
      <c r="PEY184" s="131"/>
      <c r="PEZ184" s="131"/>
      <c r="PFH184" s="131"/>
      <c r="PFI184" s="131"/>
      <c r="PFJ184" s="131"/>
      <c r="PFK184" s="131"/>
      <c r="PFL184" s="131"/>
      <c r="PFM184" s="131"/>
      <c r="PFN184" s="131"/>
      <c r="PFO184" s="131"/>
      <c r="PFP184" s="131"/>
      <c r="PFQ184" s="131"/>
      <c r="PFR184" s="131"/>
      <c r="PFS184" s="131"/>
      <c r="PFT184" s="131"/>
      <c r="PFU184" s="131"/>
      <c r="POU184" s="131"/>
      <c r="POV184" s="131"/>
      <c r="PPD184" s="131"/>
      <c r="PPE184" s="131"/>
      <c r="PPF184" s="131"/>
      <c r="PPG184" s="131"/>
      <c r="PPH184" s="131"/>
      <c r="PPI184" s="131"/>
      <c r="PPJ184" s="131"/>
      <c r="PPK184" s="131"/>
      <c r="PPL184" s="131"/>
      <c r="PPM184" s="131"/>
      <c r="PPN184" s="131"/>
      <c r="PPO184" s="131"/>
      <c r="PPP184" s="131"/>
      <c r="PPQ184" s="131"/>
      <c r="PYQ184" s="131"/>
      <c r="PYR184" s="131"/>
      <c r="PYZ184" s="131"/>
      <c r="PZA184" s="131"/>
      <c r="PZB184" s="131"/>
      <c r="PZC184" s="131"/>
      <c r="PZD184" s="131"/>
      <c r="PZE184" s="131"/>
      <c r="PZF184" s="131"/>
      <c r="PZG184" s="131"/>
      <c r="PZH184" s="131"/>
      <c r="PZI184" s="131"/>
      <c r="PZJ184" s="131"/>
      <c r="PZK184" s="131"/>
      <c r="PZL184" s="131"/>
      <c r="PZM184" s="131"/>
      <c r="QIM184" s="131"/>
      <c r="QIN184" s="131"/>
      <c r="QIV184" s="131"/>
      <c r="QIW184" s="131"/>
      <c r="QIX184" s="131"/>
      <c r="QIY184" s="131"/>
      <c r="QIZ184" s="131"/>
      <c r="QJA184" s="131"/>
      <c r="QJB184" s="131"/>
      <c r="QJC184" s="131"/>
      <c r="QJD184" s="131"/>
      <c r="QJE184" s="131"/>
      <c r="QJF184" s="131"/>
      <c r="QJG184" s="131"/>
      <c r="QJH184" s="131"/>
      <c r="QJI184" s="131"/>
      <c r="QSI184" s="131"/>
      <c r="QSJ184" s="131"/>
      <c r="QSR184" s="131"/>
      <c r="QSS184" s="131"/>
      <c r="QST184" s="131"/>
      <c r="QSU184" s="131"/>
      <c r="QSV184" s="131"/>
      <c r="QSW184" s="131"/>
      <c r="QSX184" s="131"/>
      <c r="QSY184" s="131"/>
      <c r="QSZ184" s="131"/>
      <c r="QTA184" s="131"/>
      <c r="QTB184" s="131"/>
      <c r="QTC184" s="131"/>
      <c r="QTD184" s="131"/>
      <c r="QTE184" s="131"/>
      <c r="RCE184" s="131"/>
      <c r="RCF184" s="131"/>
      <c r="RCN184" s="131"/>
      <c r="RCO184" s="131"/>
      <c r="RCP184" s="131"/>
      <c r="RCQ184" s="131"/>
      <c r="RCR184" s="131"/>
      <c r="RCS184" s="131"/>
      <c r="RCT184" s="131"/>
      <c r="RCU184" s="131"/>
      <c r="RCV184" s="131"/>
      <c r="RCW184" s="131"/>
      <c r="RCX184" s="131"/>
      <c r="RCY184" s="131"/>
      <c r="RCZ184" s="131"/>
      <c r="RDA184" s="131"/>
      <c r="RMA184" s="131"/>
      <c r="RMB184" s="131"/>
      <c r="RMJ184" s="131"/>
      <c r="RMK184" s="131"/>
      <c r="RML184" s="131"/>
      <c r="RMM184" s="131"/>
      <c r="RMN184" s="131"/>
      <c r="RMO184" s="131"/>
      <c r="RMP184" s="131"/>
      <c r="RMQ184" s="131"/>
      <c r="RMR184" s="131"/>
      <c r="RMS184" s="131"/>
      <c r="RMT184" s="131"/>
      <c r="RMU184" s="131"/>
      <c r="RMV184" s="131"/>
      <c r="RMW184" s="131"/>
      <c r="RVW184" s="131"/>
      <c r="RVX184" s="131"/>
      <c r="RWF184" s="131"/>
      <c r="RWG184" s="131"/>
      <c r="RWH184" s="131"/>
      <c r="RWI184" s="131"/>
      <c r="RWJ184" s="131"/>
      <c r="RWK184" s="131"/>
      <c r="RWL184" s="131"/>
      <c r="RWM184" s="131"/>
      <c r="RWN184" s="131"/>
      <c r="RWO184" s="131"/>
      <c r="RWP184" s="131"/>
      <c r="RWQ184" s="131"/>
      <c r="RWR184" s="131"/>
      <c r="RWS184" s="131"/>
      <c r="SFS184" s="131"/>
      <c r="SFT184" s="131"/>
      <c r="SGB184" s="131"/>
      <c r="SGC184" s="131"/>
      <c r="SGD184" s="131"/>
      <c r="SGE184" s="131"/>
      <c r="SGF184" s="131"/>
      <c r="SGG184" s="131"/>
      <c r="SGH184" s="131"/>
      <c r="SGI184" s="131"/>
      <c r="SGJ184" s="131"/>
      <c r="SGK184" s="131"/>
      <c r="SGL184" s="131"/>
      <c r="SGM184" s="131"/>
      <c r="SGN184" s="131"/>
      <c r="SGO184" s="131"/>
      <c r="SPO184" s="131"/>
      <c r="SPP184" s="131"/>
      <c r="SPX184" s="131"/>
      <c r="SPY184" s="131"/>
      <c r="SPZ184" s="131"/>
      <c r="SQA184" s="131"/>
      <c r="SQB184" s="131"/>
      <c r="SQC184" s="131"/>
      <c r="SQD184" s="131"/>
      <c r="SQE184" s="131"/>
      <c r="SQF184" s="131"/>
      <c r="SQG184" s="131"/>
      <c r="SQH184" s="131"/>
      <c r="SQI184" s="131"/>
      <c r="SQJ184" s="131"/>
      <c r="SQK184" s="131"/>
      <c r="SZK184" s="131"/>
      <c r="SZL184" s="131"/>
      <c r="SZT184" s="131"/>
      <c r="SZU184" s="131"/>
      <c r="SZV184" s="131"/>
      <c r="SZW184" s="131"/>
      <c r="SZX184" s="131"/>
      <c r="SZY184" s="131"/>
      <c r="SZZ184" s="131"/>
      <c r="TAA184" s="131"/>
      <c r="TAB184" s="131"/>
      <c r="TAC184" s="131"/>
      <c r="TAD184" s="131"/>
      <c r="TAE184" s="131"/>
      <c r="TAF184" s="131"/>
      <c r="TAG184" s="131"/>
      <c r="TJG184" s="131"/>
      <c r="TJH184" s="131"/>
      <c r="TJP184" s="131"/>
      <c r="TJQ184" s="131"/>
      <c r="TJR184" s="131"/>
      <c r="TJS184" s="131"/>
      <c r="TJT184" s="131"/>
      <c r="TJU184" s="131"/>
      <c r="TJV184" s="131"/>
      <c r="TJW184" s="131"/>
      <c r="TJX184" s="131"/>
      <c r="TJY184" s="131"/>
      <c r="TJZ184" s="131"/>
      <c r="TKA184" s="131"/>
      <c r="TKB184" s="131"/>
      <c r="TKC184" s="131"/>
      <c r="TTC184" s="131"/>
      <c r="TTD184" s="131"/>
      <c r="TTL184" s="131"/>
      <c r="TTM184" s="131"/>
      <c r="TTN184" s="131"/>
      <c r="TTO184" s="131"/>
      <c r="TTP184" s="131"/>
      <c r="TTQ184" s="131"/>
      <c r="TTR184" s="131"/>
      <c r="TTS184" s="131"/>
      <c r="TTT184" s="131"/>
      <c r="TTU184" s="131"/>
      <c r="TTV184" s="131"/>
      <c r="TTW184" s="131"/>
      <c r="TTX184" s="131"/>
      <c r="TTY184" s="131"/>
      <c r="UCY184" s="131"/>
      <c r="UCZ184" s="131"/>
      <c r="UDH184" s="131"/>
      <c r="UDI184" s="131"/>
      <c r="UDJ184" s="131"/>
      <c r="UDK184" s="131"/>
      <c r="UDL184" s="131"/>
      <c r="UDM184" s="131"/>
      <c r="UDN184" s="131"/>
      <c r="UDO184" s="131"/>
      <c r="UDP184" s="131"/>
      <c r="UDQ184" s="131"/>
      <c r="UDR184" s="131"/>
      <c r="UDS184" s="131"/>
      <c r="UDT184" s="131"/>
      <c r="UDU184" s="131"/>
      <c r="UMU184" s="131"/>
      <c r="UMV184" s="131"/>
      <c r="UND184" s="131"/>
      <c r="UNE184" s="131"/>
      <c r="UNF184" s="131"/>
      <c r="UNG184" s="131"/>
      <c r="UNH184" s="131"/>
      <c r="UNI184" s="131"/>
      <c r="UNJ184" s="131"/>
      <c r="UNK184" s="131"/>
      <c r="UNL184" s="131"/>
      <c r="UNM184" s="131"/>
      <c r="UNN184" s="131"/>
      <c r="UNO184" s="131"/>
      <c r="UNP184" s="131"/>
      <c r="UNQ184" s="131"/>
      <c r="UWQ184" s="131"/>
      <c r="UWR184" s="131"/>
      <c r="UWZ184" s="131"/>
      <c r="UXA184" s="131"/>
      <c r="UXB184" s="131"/>
      <c r="UXC184" s="131"/>
      <c r="UXD184" s="131"/>
      <c r="UXE184" s="131"/>
      <c r="UXF184" s="131"/>
      <c r="UXG184" s="131"/>
      <c r="UXH184" s="131"/>
      <c r="UXI184" s="131"/>
      <c r="UXJ184" s="131"/>
      <c r="UXK184" s="131"/>
      <c r="UXL184" s="131"/>
      <c r="UXM184" s="131"/>
      <c r="VGM184" s="131"/>
      <c r="VGN184" s="131"/>
      <c r="VGV184" s="131"/>
      <c r="VGW184" s="131"/>
      <c r="VGX184" s="131"/>
      <c r="VGY184" s="131"/>
      <c r="VGZ184" s="131"/>
      <c r="VHA184" s="131"/>
      <c r="VHB184" s="131"/>
      <c r="VHC184" s="131"/>
      <c r="VHD184" s="131"/>
      <c r="VHE184" s="131"/>
      <c r="VHF184" s="131"/>
      <c r="VHG184" s="131"/>
      <c r="VHH184" s="131"/>
      <c r="VHI184" s="131"/>
      <c r="VQI184" s="131"/>
      <c r="VQJ184" s="131"/>
      <c r="VQR184" s="131"/>
      <c r="VQS184" s="131"/>
      <c r="VQT184" s="131"/>
      <c r="VQU184" s="131"/>
      <c r="VQV184" s="131"/>
      <c r="VQW184" s="131"/>
      <c r="VQX184" s="131"/>
      <c r="VQY184" s="131"/>
      <c r="VQZ184" s="131"/>
      <c r="VRA184" s="131"/>
      <c r="VRB184" s="131"/>
      <c r="VRC184" s="131"/>
      <c r="VRD184" s="131"/>
      <c r="VRE184" s="131"/>
      <c r="WAE184" s="131"/>
      <c r="WAF184" s="131"/>
      <c r="WAN184" s="131"/>
      <c r="WAO184" s="131"/>
      <c r="WAP184" s="131"/>
      <c r="WAQ184" s="131"/>
      <c r="WAR184" s="131"/>
      <c r="WAS184" s="131"/>
      <c r="WAT184" s="131"/>
      <c r="WAU184" s="131"/>
      <c r="WAV184" s="131"/>
      <c r="WAW184" s="131"/>
      <c r="WAX184" s="131"/>
      <c r="WAY184" s="131"/>
      <c r="WAZ184" s="131"/>
      <c r="WBA184" s="131"/>
      <c r="WKA184" s="131"/>
      <c r="WKB184" s="131"/>
      <c r="WKJ184" s="131"/>
      <c r="WKK184" s="131"/>
      <c r="WKL184" s="131"/>
      <c r="WKM184" s="131"/>
      <c r="WKN184" s="131"/>
      <c r="WKO184" s="131"/>
      <c r="WKP184" s="131"/>
      <c r="WKQ184" s="131"/>
      <c r="WKR184" s="131"/>
      <c r="WKS184" s="131"/>
      <c r="WKT184" s="131"/>
      <c r="WKU184" s="131"/>
      <c r="WKV184" s="131"/>
      <c r="WKW184" s="131"/>
      <c r="WTW184" s="131"/>
      <c r="WTX184" s="131"/>
      <c r="WUF184" s="131"/>
      <c r="WUG184" s="131"/>
      <c r="WUH184" s="131"/>
      <c r="WUI184" s="131"/>
      <c r="WUJ184" s="131"/>
      <c r="WUK184" s="131"/>
      <c r="WUL184" s="131"/>
      <c r="WUM184" s="131"/>
      <c r="WUN184" s="131"/>
      <c r="WUO184" s="131"/>
      <c r="WUP184" s="131"/>
      <c r="WUQ184" s="131"/>
      <c r="WUR184" s="131"/>
      <c r="WUS184" s="131"/>
    </row>
    <row r="185" spans="1:16344" ht="29.1" customHeight="1" outlineLevel="1">
      <c r="A185" s="240"/>
      <c r="B185" s="273" t="s">
        <v>478</v>
      </c>
      <c r="C185" s="270"/>
      <c r="D185" s="217">
        <v>130</v>
      </c>
      <c r="E185" s="260"/>
      <c r="F185" s="258">
        <v>130</v>
      </c>
      <c r="G185" s="245">
        <v>0</v>
      </c>
      <c r="H185" s="229">
        <f t="shared" si="7"/>
        <v>0</v>
      </c>
      <c r="I185" s="298"/>
      <c r="J185" s="247"/>
      <c r="K185" s="298"/>
      <c r="L185" s="298"/>
      <c r="M185" s="238">
        <v>831</v>
      </c>
      <c r="HK185" s="128"/>
      <c r="HL185" s="128"/>
      <c r="HT185" s="128"/>
      <c r="HU185" s="128"/>
      <c r="HV185" s="128"/>
      <c r="HW185" s="128"/>
      <c r="HX185" s="128"/>
      <c r="HY185" s="128"/>
      <c r="HZ185" s="128"/>
      <c r="IA185" s="128"/>
      <c r="IB185" s="128"/>
      <c r="IC185" s="128"/>
      <c r="ID185" s="128"/>
      <c r="IE185" s="128"/>
      <c r="IF185" s="128"/>
      <c r="IG185" s="128"/>
      <c r="RG185" s="128"/>
      <c r="RH185" s="128"/>
      <c r="RP185" s="128"/>
      <c r="RQ185" s="128"/>
      <c r="RR185" s="128"/>
      <c r="RS185" s="128"/>
      <c r="RT185" s="128"/>
      <c r="RU185" s="128"/>
      <c r="RV185" s="128"/>
      <c r="RW185" s="128"/>
      <c r="RX185" s="128"/>
      <c r="RY185" s="128"/>
      <c r="RZ185" s="128"/>
      <c r="SA185" s="128"/>
      <c r="SB185" s="128"/>
      <c r="SC185" s="128"/>
      <c r="ABC185" s="128"/>
      <c r="ABD185" s="128"/>
      <c r="ABL185" s="128"/>
      <c r="ABM185" s="128"/>
      <c r="ABN185" s="128"/>
      <c r="ABO185" s="128"/>
      <c r="ABP185" s="128"/>
      <c r="ABQ185" s="128"/>
      <c r="ABR185" s="128"/>
      <c r="ABS185" s="128"/>
      <c r="ABT185" s="128"/>
      <c r="ABU185" s="128"/>
      <c r="ABV185" s="128"/>
      <c r="ABW185" s="128"/>
      <c r="ABX185" s="128"/>
      <c r="ABY185" s="128"/>
      <c r="AKY185" s="128"/>
      <c r="AKZ185" s="128"/>
      <c r="ALH185" s="128"/>
      <c r="ALI185" s="128"/>
      <c r="ALJ185" s="128"/>
      <c r="ALK185" s="128"/>
      <c r="ALL185" s="128"/>
      <c r="ALM185" s="128"/>
      <c r="ALN185" s="128"/>
      <c r="ALO185" s="128"/>
      <c r="ALP185" s="128"/>
      <c r="ALQ185" s="128"/>
      <c r="ALR185" s="128"/>
      <c r="ALS185" s="128"/>
      <c r="ALT185" s="128"/>
      <c r="ALU185" s="128"/>
      <c r="AUU185" s="128"/>
      <c r="AUV185" s="128"/>
      <c r="AVD185" s="128"/>
      <c r="AVE185" s="128"/>
      <c r="AVF185" s="128"/>
      <c r="AVG185" s="128"/>
      <c r="AVH185" s="128"/>
      <c r="AVI185" s="128"/>
      <c r="AVJ185" s="128"/>
      <c r="AVK185" s="128"/>
      <c r="AVL185" s="128"/>
      <c r="AVM185" s="128"/>
      <c r="AVN185" s="128"/>
      <c r="AVO185" s="128"/>
      <c r="AVP185" s="128"/>
      <c r="AVQ185" s="128"/>
      <c r="BEQ185" s="128"/>
      <c r="BER185" s="128"/>
      <c r="BEZ185" s="128"/>
      <c r="BFA185" s="128"/>
      <c r="BFB185" s="128"/>
      <c r="BFC185" s="128"/>
      <c r="BFD185" s="128"/>
      <c r="BFE185" s="128"/>
      <c r="BFF185" s="128"/>
      <c r="BFG185" s="128"/>
      <c r="BFH185" s="128"/>
      <c r="BFI185" s="128"/>
      <c r="BFJ185" s="128"/>
      <c r="BFK185" s="128"/>
      <c r="BFL185" s="128"/>
      <c r="BFM185" s="128"/>
      <c r="BOM185" s="128"/>
      <c r="BON185" s="128"/>
      <c r="BOV185" s="128"/>
      <c r="BOW185" s="128"/>
      <c r="BOX185" s="128"/>
      <c r="BOY185" s="128"/>
      <c r="BOZ185" s="128"/>
      <c r="BPA185" s="128"/>
      <c r="BPB185" s="128"/>
      <c r="BPC185" s="128"/>
      <c r="BPD185" s="128"/>
      <c r="BPE185" s="128"/>
      <c r="BPF185" s="128"/>
      <c r="BPG185" s="128"/>
      <c r="BPH185" s="128"/>
      <c r="BPI185" s="128"/>
      <c r="BYI185" s="128"/>
      <c r="BYJ185" s="128"/>
      <c r="BYR185" s="128"/>
      <c r="BYS185" s="128"/>
      <c r="BYT185" s="128"/>
      <c r="BYU185" s="128"/>
      <c r="BYV185" s="128"/>
      <c r="BYW185" s="128"/>
      <c r="BYX185" s="128"/>
      <c r="BYY185" s="128"/>
      <c r="BYZ185" s="128"/>
      <c r="BZA185" s="128"/>
      <c r="BZB185" s="128"/>
      <c r="BZC185" s="128"/>
      <c r="BZD185" s="128"/>
      <c r="BZE185" s="128"/>
      <c r="CIE185" s="128"/>
      <c r="CIF185" s="128"/>
      <c r="CIN185" s="128"/>
      <c r="CIO185" s="128"/>
      <c r="CIP185" s="128"/>
      <c r="CIQ185" s="128"/>
      <c r="CIR185" s="128"/>
      <c r="CIS185" s="128"/>
      <c r="CIT185" s="128"/>
      <c r="CIU185" s="128"/>
      <c r="CIV185" s="128"/>
      <c r="CIW185" s="128"/>
      <c r="CIX185" s="128"/>
      <c r="CIY185" s="128"/>
      <c r="CIZ185" s="128"/>
      <c r="CJA185" s="128"/>
      <c r="CSA185" s="128"/>
      <c r="CSB185" s="128"/>
      <c r="CSJ185" s="128"/>
      <c r="CSK185" s="128"/>
      <c r="CSL185" s="128"/>
      <c r="CSM185" s="128"/>
      <c r="CSN185" s="128"/>
      <c r="CSO185" s="128"/>
      <c r="CSP185" s="128"/>
      <c r="CSQ185" s="128"/>
      <c r="CSR185" s="128"/>
      <c r="CSS185" s="128"/>
      <c r="CST185" s="128"/>
      <c r="CSU185" s="128"/>
      <c r="CSV185" s="128"/>
      <c r="CSW185" s="128"/>
      <c r="DBW185" s="128"/>
      <c r="DBX185" s="128"/>
      <c r="DCF185" s="128"/>
      <c r="DCG185" s="128"/>
      <c r="DCH185" s="128"/>
      <c r="DCI185" s="128"/>
      <c r="DCJ185" s="128"/>
      <c r="DCK185" s="128"/>
      <c r="DCL185" s="128"/>
      <c r="DCM185" s="128"/>
      <c r="DCN185" s="128"/>
      <c r="DCO185" s="128"/>
      <c r="DCP185" s="128"/>
      <c r="DCQ185" s="128"/>
      <c r="DCR185" s="128"/>
      <c r="DCS185" s="128"/>
      <c r="DLS185" s="128"/>
      <c r="DLT185" s="128"/>
      <c r="DMB185" s="128"/>
      <c r="DMC185" s="128"/>
      <c r="DMD185" s="128"/>
      <c r="DME185" s="128"/>
      <c r="DMF185" s="128"/>
      <c r="DMG185" s="128"/>
      <c r="DMH185" s="128"/>
      <c r="DMI185" s="128"/>
      <c r="DMJ185" s="128"/>
      <c r="DMK185" s="128"/>
      <c r="DML185" s="128"/>
      <c r="DMM185" s="128"/>
      <c r="DMN185" s="128"/>
      <c r="DMO185" s="128"/>
      <c r="DVO185" s="128"/>
      <c r="DVP185" s="128"/>
      <c r="DVX185" s="128"/>
      <c r="DVY185" s="128"/>
      <c r="DVZ185" s="128"/>
      <c r="DWA185" s="128"/>
      <c r="DWB185" s="128"/>
      <c r="DWC185" s="128"/>
      <c r="DWD185" s="128"/>
      <c r="DWE185" s="128"/>
      <c r="DWF185" s="128"/>
      <c r="DWG185" s="128"/>
      <c r="DWH185" s="128"/>
      <c r="DWI185" s="128"/>
      <c r="DWJ185" s="128"/>
      <c r="DWK185" s="128"/>
      <c r="EFK185" s="128"/>
      <c r="EFL185" s="128"/>
      <c r="EFT185" s="128"/>
      <c r="EFU185" s="128"/>
      <c r="EFV185" s="128"/>
      <c r="EFW185" s="128"/>
      <c r="EFX185" s="128"/>
      <c r="EFY185" s="128"/>
      <c r="EFZ185" s="128"/>
      <c r="EGA185" s="128"/>
      <c r="EGB185" s="128"/>
      <c r="EGC185" s="128"/>
      <c r="EGD185" s="128"/>
      <c r="EGE185" s="128"/>
      <c r="EGF185" s="128"/>
      <c r="EGG185" s="128"/>
      <c r="EPG185" s="128"/>
      <c r="EPH185" s="128"/>
      <c r="EPP185" s="128"/>
      <c r="EPQ185" s="128"/>
      <c r="EPR185" s="128"/>
      <c r="EPS185" s="128"/>
      <c r="EPT185" s="128"/>
      <c r="EPU185" s="128"/>
      <c r="EPV185" s="128"/>
      <c r="EPW185" s="128"/>
      <c r="EPX185" s="128"/>
      <c r="EPY185" s="128"/>
      <c r="EPZ185" s="128"/>
      <c r="EQA185" s="128"/>
      <c r="EQB185" s="128"/>
      <c r="EQC185" s="128"/>
      <c r="EZC185" s="128"/>
      <c r="EZD185" s="128"/>
      <c r="EZL185" s="128"/>
      <c r="EZM185" s="128"/>
      <c r="EZN185" s="128"/>
      <c r="EZO185" s="128"/>
      <c r="EZP185" s="128"/>
      <c r="EZQ185" s="128"/>
      <c r="EZR185" s="128"/>
      <c r="EZS185" s="128"/>
      <c r="EZT185" s="128"/>
      <c r="EZU185" s="128"/>
      <c r="EZV185" s="128"/>
      <c r="EZW185" s="128"/>
      <c r="EZX185" s="128"/>
      <c r="EZY185" s="128"/>
      <c r="FIY185" s="128"/>
      <c r="FIZ185" s="128"/>
      <c r="FJH185" s="128"/>
      <c r="FJI185" s="128"/>
      <c r="FJJ185" s="128"/>
      <c r="FJK185" s="128"/>
      <c r="FJL185" s="128"/>
      <c r="FJM185" s="128"/>
      <c r="FJN185" s="128"/>
      <c r="FJO185" s="128"/>
      <c r="FJP185" s="128"/>
      <c r="FJQ185" s="128"/>
      <c r="FJR185" s="128"/>
      <c r="FJS185" s="128"/>
      <c r="FJT185" s="128"/>
      <c r="FJU185" s="128"/>
      <c r="FSU185" s="128"/>
      <c r="FSV185" s="128"/>
      <c r="FTD185" s="128"/>
      <c r="FTE185" s="128"/>
      <c r="FTF185" s="128"/>
      <c r="FTG185" s="128"/>
      <c r="FTH185" s="128"/>
      <c r="FTI185" s="128"/>
      <c r="FTJ185" s="128"/>
      <c r="FTK185" s="128"/>
      <c r="FTL185" s="128"/>
      <c r="FTM185" s="128"/>
      <c r="FTN185" s="128"/>
      <c r="FTO185" s="128"/>
      <c r="FTP185" s="128"/>
      <c r="FTQ185" s="128"/>
      <c r="GCQ185" s="128"/>
      <c r="GCR185" s="128"/>
      <c r="GCZ185" s="128"/>
      <c r="GDA185" s="128"/>
      <c r="GDB185" s="128"/>
      <c r="GDC185" s="128"/>
      <c r="GDD185" s="128"/>
      <c r="GDE185" s="128"/>
      <c r="GDF185" s="128"/>
      <c r="GDG185" s="128"/>
      <c r="GDH185" s="128"/>
      <c r="GDI185" s="128"/>
      <c r="GDJ185" s="128"/>
      <c r="GDK185" s="128"/>
      <c r="GDL185" s="128"/>
      <c r="GDM185" s="128"/>
      <c r="GMM185" s="128"/>
      <c r="GMN185" s="128"/>
      <c r="GMV185" s="128"/>
      <c r="GMW185" s="128"/>
      <c r="GMX185" s="128"/>
      <c r="GMY185" s="128"/>
      <c r="GMZ185" s="128"/>
      <c r="GNA185" s="128"/>
      <c r="GNB185" s="128"/>
      <c r="GNC185" s="128"/>
      <c r="GND185" s="128"/>
      <c r="GNE185" s="128"/>
      <c r="GNF185" s="128"/>
      <c r="GNG185" s="128"/>
      <c r="GNH185" s="128"/>
      <c r="GNI185" s="128"/>
      <c r="GWI185" s="128"/>
      <c r="GWJ185" s="128"/>
      <c r="GWR185" s="128"/>
      <c r="GWS185" s="128"/>
      <c r="GWT185" s="128"/>
      <c r="GWU185" s="128"/>
      <c r="GWV185" s="128"/>
      <c r="GWW185" s="128"/>
      <c r="GWX185" s="128"/>
      <c r="GWY185" s="128"/>
      <c r="GWZ185" s="128"/>
      <c r="GXA185" s="128"/>
      <c r="GXB185" s="128"/>
      <c r="GXC185" s="128"/>
      <c r="GXD185" s="128"/>
      <c r="GXE185" s="128"/>
      <c r="HGE185" s="128"/>
      <c r="HGF185" s="128"/>
      <c r="HGN185" s="128"/>
      <c r="HGO185" s="128"/>
      <c r="HGP185" s="128"/>
      <c r="HGQ185" s="128"/>
      <c r="HGR185" s="128"/>
      <c r="HGS185" s="128"/>
      <c r="HGT185" s="128"/>
      <c r="HGU185" s="128"/>
      <c r="HGV185" s="128"/>
      <c r="HGW185" s="128"/>
      <c r="HGX185" s="128"/>
      <c r="HGY185" s="128"/>
      <c r="HGZ185" s="128"/>
      <c r="HHA185" s="128"/>
      <c r="HQA185" s="128"/>
      <c r="HQB185" s="128"/>
      <c r="HQJ185" s="128"/>
      <c r="HQK185" s="128"/>
      <c r="HQL185" s="128"/>
      <c r="HQM185" s="128"/>
      <c r="HQN185" s="128"/>
      <c r="HQO185" s="128"/>
      <c r="HQP185" s="128"/>
      <c r="HQQ185" s="128"/>
      <c r="HQR185" s="128"/>
      <c r="HQS185" s="128"/>
      <c r="HQT185" s="128"/>
      <c r="HQU185" s="128"/>
      <c r="HQV185" s="128"/>
      <c r="HQW185" s="128"/>
      <c r="HZW185" s="128"/>
      <c r="HZX185" s="128"/>
      <c r="IAF185" s="128"/>
      <c r="IAG185" s="128"/>
      <c r="IAH185" s="128"/>
      <c r="IAI185" s="128"/>
      <c r="IAJ185" s="128"/>
      <c r="IAK185" s="128"/>
      <c r="IAL185" s="128"/>
      <c r="IAM185" s="128"/>
      <c r="IAN185" s="128"/>
      <c r="IAO185" s="128"/>
      <c r="IAP185" s="128"/>
      <c r="IAQ185" s="128"/>
      <c r="IAR185" s="128"/>
      <c r="IAS185" s="128"/>
      <c r="IJS185" s="128"/>
      <c r="IJT185" s="128"/>
      <c r="IKB185" s="128"/>
      <c r="IKC185" s="128"/>
      <c r="IKD185" s="128"/>
      <c r="IKE185" s="128"/>
      <c r="IKF185" s="128"/>
      <c r="IKG185" s="128"/>
      <c r="IKH185" s="128"/>
      <c r="IKI185" s="128"/>
      <c r="IKJ185" s="128"/>
      <c r="IKK185" s="128"/>
      <c r="IKL185" s="128"/>
      <c r="IKM185" s="128"/>
      <c r="IKN185" s="128"/>
      <c r="IKO185" s="128"/>
      <c r="ITO185" s="128"/>
      <c r="ITP185" s="128"/>
      <c r="ITX185" s="128"/>
      <c r="ITY185" s="128"/>
      <c r="ITZ185" s="128"/>
      <c r="IUA185" s="128"/>
      <c r="IUB185" s="128"/>
      <c r="IUC185" s="128"/>
      <c r="IUD185" s="128"/>
      <c r="IUE185" s="128"/>
      <c r="IUF185" s="128"/>
      <c r="IUG185" s="128"/>
      <c r="IUH185" s="128"/>
      <c r="IUI185" s="128"/>
      <c r="IUJ185" s="128"/>
      <c r="IUK185" s="128"/>
      <c r="JDK185" s="128"/>
      <c r="JDL185" s="128"/>
      <c r="JDT185" s="128"/>
      <c r="JDU185" s="128"/>
      <c r="JDV185" s="128"/>
      <c r="JDW185" s="128"/>
      <c r="JDX185" s="128"/>
      <c r="JDY185" s="128"/>
      <c r="JDZ185" s="128"/>
      <c r="JEA185" s="128"/>
      <c r="JEB185" s="128"/>
      <c r="JEC185" s="128"/>
      <c r="JED185" s="128"/>
      <c r="JEE185" s="128"/>
      <c r="JEF185" s="128"/>
      <c r="JEG185" s="128"/>
      <c r="JNG185" s="128"/>
      <c r="JNH185" s="128"/>
      <c r="JNP185" s="128"/>
      <c r="JNQ185" s="128"/>
      <c r="JNR185" s="128"/>
      <c r="JNS185" s="128"/>
      <c r="JNT185" s="128"/>
      <c r="JNU185" s="128"/>
      <c r="JNV185" s="128"/>
      <c r="JNW185" s="128"/>
      <c r="JNX185" s="128"/>
      <c r="JNY185" s="128"/>
      <c r="JNZ185" s="128"/>
      <c r="JOA185" s="128"/>
      <c r="JOB185" s="128"/>
      <c r="JOC185" s="128"/>
      <c r="JXC185" s="128"/>
      <c r="JXD185" s="128"/>
      <c r="JXL185" s="128"/>
      <c r="JXM185" s="128"/>
      <c r="JXN185" s="128"/>
      <c r="JXO185" s="128"/>
      <c r="JXP185" s="128"/>
      <c r="JXQ185" s="128"/>
      <c r="JXR185" s="128"/>
      <c r="JXS185" s="128"/>
      <c r="JXT185" s="128"/>
      <c r="JXU185" s="128"/>
      <c r="JXV185" s="128"/>
      <c r="JXW185" s="128"/>
      <c r="JXX185" s="128"/>
      <c r="JXY185" s="128"/>
      <c r="KGY185" s="128"/>
      <c r="KGZ185" s="128"/>
      <c r="KHH185" s="128"/>
      <c r="KHI185" s="128"/>
      <c r="KHJ185" s="128"/>
      <c r="KHK185" s="128"/>
      <c r="KHL185" s="128"/>
      <c r="KHM185" s="128"/>
      <c r="KHN185" s="128"/>
      <c r="KHO185" s="128"/>
      <c r="KHP185" s="128"/>
      <c r="KHQ185" s="128"/>
      <c r="KHR185" s="128"/>
      <c r="KHS185" s="128"/>
      <c r="KHT185" s="128"/>
      <c r="KHU185" s="128"/>
      <c r="KQU185" s="128"/>
      <c r="KQV185" s="128"/>
      <c r="KRD185" s="128"/>
      <c r="KRE185" s="128"/>
      <c r="KRF185" s="128"/>
      <c r="KRG185" s="128"/>
      <c r="KRH185" s="128"/>
      <c r="KRI185" s="128"/>
      <c r="KRJ185" s="128"/>
      <c r="KRK185" s="128"/>
      <c r="KRL185" s="128"/>
      <c r="KRM185" s="128"/>
      <c r="KRN185" s="128"/>
      <c r="KRO185" s="128"/>
      <c r="KRP185" s="128"/>
      <c r="KRQ185" s="128"/>
      <c r="LAQ185" s="128"/>
      <c r="LAR185" s="128"/>
      <c r="LAZ185" s="128"/>
      <c r="LBA185" s="128"/>
      <c r="LBB185" s="128"/>
      <c r="LBC185" s="128"/>
      <c r="LBD185" s="128"/>
      <c r="LBE185" s="128"/>
      <c r="LBF185" s="128"/>
      <c r="LBG185" s="128"/>
      <c r="LBH185" s="128"/>
      <c r="LBI185" s="128"/>
      <c r="LBJ185" s="128"/>
      <c r="LBK185" s="128"/>
      <c r="LBL185" s="128"/>
      <c r="LBM185" s="128"/>
      <c r="LKM185" s="128"/>
      <c r="LKN185" s="128"/>
      <c r="LKV185" s="128"/>
      <c r="LKW185" s="128"/>
      <c r="LKX185" s="128"/>
      <c r="LKY185" s="128"/>
      <c r="LKZ185" s="128"/>
      <c r="LLA185" s="128"/>
      <c r="LLB185" s="128"/>
      <c r="LLC185" s="128"/>
      <c r="LLD185" s="128"/>
      <c r="LLE185" s="128"/>
      <c r="LLF185" s="128"/>
      <c r="LLG185" s="128"/>
      <c r="LLH185" s="128"/>
      <c r="LLI185" s="128"/>
      <c r="LUI185" s="128"/>
      <c r="LUJ185" s="128"/>
      <c r="LUR185" s="128"/>
      <c r="LUS185" s="128"/>
      <c r="LUT185" s="128"/>
      <c r="LUU185" s="128"/>
      <c r="LUV185" s="128"/>
      <c r="LUW185" s="128"/>
      <c r="LUX185" s="128"/>
      <c r="LUY185" s="128"/>
      <c r="LUZ185" s="128"/>
      <c r="LVA185" s="128"/>
      <c r="LVB185" s="128"/>
      <c r="LVC185" s="128"/>
      <c r="LVD185" s="128"/>
      <c r="LVE185" s="128"/>
      <c r="MEE185" s="128"/>
      <c r="MEF185" s="128"/>
      <c r="MEN185" s="128"/>
      <c r="MEO185" s="128"/>
      <c r="MEP185" s="128"/>
      <c r="MEQ185" s="128"/>
      <c r="MER185" s="128"/>
      <c r="MES185" s="128"/>
      <c r="MET185" s="128"/>
      <c r="MEU185" s="128"/>
      <c r="MEV185" s="128"/>
      <c r="MEW185" s="128"/>
      <c r="MEX185" s="128"/>
      <c r="MEY185" s="128"/>
      <c r="MEZ185" s="128"/>
      <c r="MFA185" s="128"/>
      <c r="MOA185" s="128"/>
      <c r="MOB185" s="128"/>
      <c r="MOJ185" s="128"/>
      <c r="MOK185" s="128"/>
      <c r="MOL185" s="128"/>
      <c r="MOM185" s="128"/>
      <c r="MON185" s="128"/>
      <c r="MOO185" s="128"/>
      <c r="MOP185" s="128"/>
      <c r="MOQ185" s="128"/>
      <c r="MOR185" s="128"/>
      <c r="MOS185" s="128"/>
      <c r="MOT185" s="128"/>
      <c r="MOU185" s="128"/>
      <c r="MOV185" s="128"/>
      <c r="MOW185" s="128"/>
      <c r="MXW185" s="128"/>
      <c r="MXX185" s="128"/>
      <c r="MYF185" s="128"/>
      <c r="MYG185" s="128"/>
      <c r="MYH185" s="128"/>
      <c r="MYI185" s="128"/>
      <c r="MYJ185" s="128"/>
      <c r="MYK185" s="128"/>
      <c r="MYL185" s="128"/>
      <c r="MYM185" s="128"/>
      <c r="MYN185" s="128"/>
      <c r="MYO185" s="128"/>
      <c r="MYP185" s="128"/>
      <c r="MYQ185" s="128"/>
      <c r="MYR185" s="128"/>
      <c r="MYS185" s="128"/>
      <c r="NHS185" s="128"/>
      <c r="NHT185" s="128"/>
      <c r="NIB185" s="128"/>
      <c r="NIC185" s="128"/>
      <c r="NID185" s="128"/>
      <c r="NIE185" s="128"/>
      <c r="NIF185" s="128"/>
      <c r="NIG185" s="128"/>
      <c r="NIH185" s="128"/>
      <c r="NII185" s="128"/>
      <c r="NIJ185" s="128"/>
      <c r="NIK185" s="128"/>
      <c r="NIL185" s="128"/>
      <c r="NIM185" s="128"/>
      <c r="NIN185" s="128"/>
      <c r="NIO185" s="128"/>
      <c r="NRO185" s="128"/>
      <c r="NRP185" s="128"/>
      <c r="NRX185" s="128"/>
      <c r="NRY185" s="128"/>
      <c r="NRZ185" s="128"/>
      <c r="NSA185" s="128"/>
      <c r="NSB185" s="128"/>
      <c r="NSC185" s="128"/>
      <c r="NSD185" s="128"/>
      <c r="NSE185" s="128"/>
      <c r="NSF185" s="128"/>
      <c r="NSG185" s="128"/>
      <c r="NSH185" s="128"/>
      <c r="NSI185" s="128"/>
      <c r="NSJ185" s="128"/>
      <c r="NSK185" s="128"/>
      <c r="OBK185" s="128"/>
      <c r="OBL185" s="128"/>
      <c r="OBT185" s="128"/>
      <c r="OBU185" s="128"/>
      <c r="OBV185" s="128"/>
      <c r="OBW185" s="128"/>
      <c r="OBX185" s="128"/>
      <c r="OBY185" s="128"/>
      <c r="OBZ185" s="128"/>
      <c r="OCA185" s="128"/>
      <c r="OCB185" s="128"/>
      <c r="OCC185" s="128"/>
      <c r="OCD185" s="128"/>
      <c r="OCE185" s="128"/>
      <c r="OCF185" s="128"/>
      <c r="OCG185" s="128"/>
      <c r="OLG185" s="128"/>
      <c r="OLH185" s="128"/>
      <c r="OLP185" s="128"/>
      <c r="OLQ185" s="128"/>
      <c r="OLR185" s="128"/>
      <c r="OLS185" s="128"/>
      <c r="OLT185" s="128"/>
      <c r="OLU185" s="128"/>
      <c r="OLV185" s="128"/>
      <c r="OLW185" s="128"/>
      <c r="OLX185" s="128"/>
      <c r="OLY185" s="128"/>
      <c r="OLZ185" s="128"/>
      <c r="OMA185" s="128"/>
      <c r="OMB185" s="128"/>
      <c r="OMC185" s="128"/>
      <c r="OVC185" s="128"/>
      <c r="OVD185" s="128"/>
      <c r="OVL185" s="128"/>
      <c r="OVM185" s="128"/>
      <c r="OVN185" s="128"/>
      <c r="OVO185" s="128"/>
      <c r="OVP185" s="128"/>
      <c r="OVQ185" s="128"/>
      <c r="OVR185" s="128"/>
      <c r="OVS185" s="128"/>
      <c r="OVT185" s="128"/>
      <c r="OVU185" s="128"/>
      <c r="OVV185" s="128"/>
      <c r="OVW185" s="128"/>
      <c r="OVX185" s="128"/>
      <c r="OVY185" s="128"/>
      <c r="PEY185" s="128"/>
      <c r="PEZ185" s="128"/>
      <c r="PFH185" s="128"/>
      <c r="PFI185" s="128"/>
      <c r="PFJ185" s="128"/>
      <c r="PFK185" s="128"/>
      <c r="PFL185" s="128"/>
      <c r="PFM185" s="128"/>
      <c r="PFN185" s="128"/>
      <c r="PFO185" s="128"/>
      <c r="PFP185" s="128"/>
      <c r="PFQ185" s="128"/>
      <c r="PFR185" s="128"/>
      <c r="PFS185" s="128"/>
      <c r="PFT185" s="128"/>
      <c r="PFU185" s="128"/>
      <c r="POU185" s="128"/>
      <c r="POV185" s="128"/>
      <c r="PPD185" s="128"/>
      <c r="PPE185" s="128"/>
      <c r="PPF185" s="128"/>
      <c r="PPG185" s="128"/>
      <c r="PPH185" s="128"/>
      <c r="PPI185" s="128"/>
      <c r="PPJ185" s="128"/>
      <c r="PPK185" s="128"/>
      <c r="PPL185" s="128"/>
      <c r="PPM185" s="128"/>
      <c r="PPN185" s="128"/>
      <c r="PPO185" s="128"/>
      <c r="PPP185" s="128"/>
      <c r="PPQ185" s="128"/>
      <c r="PYQ185" s="128"/>
      <c r="PYR185" s="128"/>
      <c r="PYZ185" s="128"/>
      <c r="PZA185" s="128"/>
      <c r="PZB185" s="128"/>
      <c r="PZC185" s="128"/>
      <c r="PZD185" s="128"/>
      <c r="PZE185" s="128"/>
      <c r="PZF185" s="128"/>
      <c r="PZG185" s="128"/>
      <c r="PZH185" s="128"/>
      <c r="PZI185" s="128"/>
      <c r="PZJ185" s="128"/>
      <c r="PZK185" s="128"/>
      <c r="PZL185" s="128"/>
      <c r="PZM185" s="128"/>
      <c r="QIM185" s="128"/>
      <c r="QIN185" s="128"/>
      <c r="QIV185" s="128"/>
      <c r="QIW185" s="128"/>
      <c r="QIX185" s="128"/>
      <c r="QIY185" s="128"/>
      <c r="QIZ185" s="128"/>
      <c r="QJA185" s="128"/>
      <c r="QJB185" s="128"/>
      <c r="QJC185" s="128"/>
      <c r="QJD185" s="128"/>
      <c r="QJE185" s="128"/>
      <c r="QJF185" s="128"/>
      <c r="QJG185" s="128"/>
      <c r="QJH185" s="128"/>
      <c r="QJI185" s="128"/>
      <c r="QSI185" s="128"/>
      <c r="QSJ185" s="128"/>
      <c r="QSR185" s="128"/>
      <c r="QSS185" s="128"/>
      <c r="QST185" s="128"/>
      <c r="QSU185" s="128"/>
      <c r="QSV185" s="128"/>
      <c r="QSW185" s="128"/>
      <c r="QSX185" s="128"/>
      <c r="QSY185" s="128"/>
      <c r="QSZ185" s="128"/>
      <c r="QTA185" s="128"/>
      <c r="QTB185" s="128"/>
      <c r="QTC185" s="128"/>
      <c r="QTD185" s="128"/>
      <c r="QTE185" s="128"/>
      <c r="RCE185" s="128"/>
      <c r="RCF185" s="128"/>
      <c r="RCN185" s="128"/>
      <c r="RCO185" s="128"/>
      <c r="RCP185" s="128"/>
      <c r="RCQ185" s="128"/>
      <c r="RCR185" s="128"/>
      <c r="RCS185" s="128"/>
      <c r="RCT185" s="128"/>
      <c r="RCU185" s="128"/>
      <c r="RCV185" s="128"/>
      <c r="RCW185" s="128"/>
      <c r="RCX185" s="128"/>
      <c r="RCY185" s="128"/>
      <c r="RCZ185" s="128"/>
      <c r="RDA185" s="128"/>
      <c r="RMA185" s="128"/>
      <c r="RMB185" s="128"/>
      <c r="RMJ185" s="128"/>
      <c r="RMK185" s="128"/>
      <c r="RML185" s="128"/>
      <c r="RMM185" s="128"/>
      <c r="RMN185" s="128"/>
      <c r="RMO185" s="128"/>
      <c r="RMP185" s="128"/>
      <c r="RMQ185" s="128"/>
      <c r="RMR185" s="128"/>
      <c r="RMS185" s="128"/>
      <c r="RMT185" s="128"/>
      <c r="RMU185" s="128"/>
      <c r="RMV185" s="128"/>
      <c r="RMW185" s="128"/>
      <c r="RVW185" s="128"/>
      <c r="RVX185" s="128"/>
      <c r="RWF185" s="128"/>
      <c r="RWG185" s="128"/>
      <c r="RWH185" s="128"/>
      <c r="RWI185" s="128"/>
      <c r="RWJ185" s="128"/>
      <c r="RWK185" s="128"/>
      <c r="RWL185" s="128"/>
      <c r="RWM185" s="128"/>
      <c r="RWN185" s="128"/>
      <c r="RWO185" s="128"/>
      <c r="RWP185" s="128"/>
      <c r="RWQ185" s="128"/>
      <c r="RWR185" s="128"/>
      <c r="RWS185" s="128"/>
      <c r="SFS185" s="128"/>
      <c r="SFT185" s="128"/>
      <c r="SGB185" s="128"/>
      <c r="SGC185" s="128"/>
      <c r="SGD185" s="128"/>
      <c r="SGE185" s="128"/>
      <c r="SGF185" s="128"/>
      <c r="SGG185" s="128"/>
      <c r="SGH185" s="128"/>
      <c r="SGI185" s="128"/>
      <c r="SGJ185" s="128"/>
      <c r="SGK185" s="128"/>
      <c r="SGL185" s="128"/>
      <c r="SGM185" s="128"/>
      <c r="SGN185" s="128"/>
      <c r="SGO185" s="128"/>
      <c r="SPO185" s="128"/>
      <c r="SPP185" s="128"/>
      <c r="SPX185" s="128"/>
      <c r="SPY185" s="128"/>
      <c r="SPZ185" s="128"/>
      <c r="SQA185" s="128"/>
      <c r="SQB185" s="128"/>
      <c r="SQC185" s="128"/>
      <c r="SQD185" s="128"/>
      <c r="SQE185" s="128"/>
      <c r="SQF185" s="128"/>
      <c r="SQG185" s="128"/>
      <c r="SQH185" s="128"/>
      <c r="SQI185" s="128"/>
      <c r="SQJ185" s="128"/>
      <c r="SQK185" s="128"/>
      <c r="SZK185" s="128"/>
      <c r="SZL185" s="128"/>
      <c r="SZT185" s="128"/>
      <c r="SZU185" s="128"/>
      <c r="SZV185" s="128"/>
      <c r="SZW185" s="128"/>
      <c r="SZX185" s="128"/>
      <c r="SZY185" s="128"/>
      <c r="SZZ185" s="128"/>
      <c r="TAA185" s="128"/>
      <c r="TAB185" s="128"/>
      <c r="TAC185" s="128"/>
      <c r="TAD185" s="128"/>
      <c r="TAE185" s="128"/>
      <c r="TAF185" s="128"/>
      <c r="TAG185" s="128"/>
      <c r="TJG185" s="128"/>
      <c r="TJH185" s="128"/>
      <c r="TJP185" s="128"/>
      <c r="TJQ185" s="128"/>
      <c r="TJR185" s="128"/>
      <c r="TJS185" s="128"/>
      <c r="TJT185" s="128"/>
      <c r="TJU185" s="128"/>
      <c r="TJV185" s="128"/>
      <c r="TJW185" s="128"/>
      <c r="TJX185" s="128"/>
      <c r="TJY185" s="128"/>
      <c r="TJZ185" s="128"/>
      <c r="TKA185" s="128"/>
      <c r="TKB185" s="128"/>
      <c r="TKC185" s="128"/>
      <c r="TTC185" s="128"/>
      <c r="TTD185" s="128"/>
      <c r="TTL185" s="128"/>
      <c r="TTM185" s="128"/>
      <c r="TTN185" s="128"/>
      <c r="TTO185" s="128"/>
      <c r="TTP185" s="128"/>
      <c r="TTQ185" s="128"/>
      <c r="TTR185" s="128"/>
      <c r="TTS185" s="128"/>
      <c r="TTT185" s="128"/>
      <c r="TTU185" s="128"/>
      <c r="TTV185" s="128"/>
      <c r="TTW185" s="128"/>
      <c r="TTX185" s="128"/>
      <c r="TTY185" s="128"/>
      <c r="UCY185" s="128"/>
      <c r="UCZ185" s="128"/>
      <c r="UDH185" s="128"/>
      <c r="UDI185" s="128"/>
      <c r="UDJ185" s="128"/>
      <c r="UDK185" s="128"/>
      <c r="UDL185" s="128"/>
      <c r="UDM185" s="128"/>
      <c r="UDN185" s="128"/>
      <c r="UDO185" s="128"/>
      <c r="UDP185" s="128"/>
      <c r="UDQ185" s="128"/>
      <c r="UDR185" s="128"/>
      <c r="UDS185" s="128"/>
      <c r="UDT185" s="128"/>
      <c r="UDU185" s="128"/>
      <c r="UMU185" s="128"/>
      <c r="UMV185" s="128"/>
      <c r="UND185" s="128"/>
      <c r="UNE185" s="128"/>
      <c r="UNF185" s="128"/>
      <c r="UNG185" s="128"/>
      <c r="UNH185" s="128"/>
      <c r="UNI185" s="128"/>
      <c r="UNJ185" s="128"/>
      <c r="UNK185" s="128"/>
      <c r="UNL185" s="128"/>
      <c r="UNM185" s="128"/>
      <c r="UNN185" s="128"/>
      <c r="UNO185" s="128"/>
      <c r="UNP185" s="128"/>
      <c r="UNQ185" s="128"/>
      <c r="UWQ185" s="128"/>
      <c r="UWR185" s="128"/>
      <c r="UWZ185" s="128"/>
      <c r="UXA185" s="128"/>
      <c r="UXB185" s="128"/>
      <c r="UXC185" s="128"/>
      <c r="UXD185" s="128"/>
      <c r="UXE185" s="128"/>
      <c r="UXF185" s="128"/>
      <c r="UXG185" s="128"/>
      <c r="UXH185" s="128"/>
      <c r="UXI185" s="128"/>
      <c r="UXJ185" s="128"/>
      <c r="UXK185" s="128"/>
      <c r="UXL185" s="128"/>
      <c r="UXM185" s="128"/>
      <c r="VGM185" s="128"/>
      <c r="VGN185" s="128"/>
      <c r="VGV185" s="128"/>
      <c r="VGW185" s="128"/>
      <c r="VGX185" s="128"/>
      <c r="VGY185" s="128"/>
      <c r="VGZ185" s="128"/>
      <c r="VHA185" s="128"/>
      <c r="VHB185" s="128"/>
      <c r="VHC185" s="128"/>
      <c r="VHD185" s="128"/>
      <c r="VHE185" s="128"/>
      <c r="VHF185" s="128"/>
      <c r="VHG185" s="128"/>
      <c r="VHH185" s="128"/>
      <c r="VHI185" s="128"/>
      <c r="VQI185" s="128"/>
      <c r="VQJ185" s="128"/>
      <c r="VQR185" s="128"/>
      <c r="VQS185" s="128"/>
      <c r="VQT185" s="128"/>
      <c r="VQU185" s="128"/>
      <c r="VQV185" s="128"/>
      <c r="VQW185" s="128"/>
      <c r="VQX185" s="128"/>
      <c r="VQY185" s="128"/>
      <c r="VQZ185" s="128"/>
      <c r="VRA185" s="128"/>
      <c r="VRB185" s="128"/>
      <c r="VRC185" s="128"/>
      <c r="VRD185" s="128"/>
      <c r="VRE185" s="128"/>
      <c r="WAE185" s="128"/>
      <c r="WAF185" s="128"/>
      <c r="WAN185" s="128"/>
      <c r="WAO185" s="128"/>
      <c r="WAP185" s="128"/>
      <c r="WAQ185" s="128"/>
      <c r="WAR185" s="128"/>
      <c r="WAS185" s="128"/>
      <c r="WAT185" s="128"/>
      <c r="WAU185" s="128"/>
      <c r="WAV185" s="128"/>
      <c r="WAW185" s="128"/>
      <c r="WAX185" s="128"/>
      <c r="WAY185" s="128"/>
      <c r="WAZ185" s="128"/>
      <c r="WBA185" s="128"/>
      <c r="WKA185" s="128"/>
      <c r="WKB185" s="128"/>
      <c r="WKJ185" s="128"/>
      <c r="WKK185" s="128"/>
      <c r="WKL185" s="128"/>
      <c r="WKM185" s="128"/>
      <c r="WKN185" s="128"/>
      <c r="WKO185" s="128"/>
      <c r="WKP185" s="128"/>
      <c r="WKQ185" s="128"/>
      <c r="WKR185" s="128"/>
      <c r="WKS185" s="128"/>
      <c r="WKT185" s="128"/>
      <c r="WKU185" s="128"/>
      <c r="WKV185" s="128"/>
      <c r="WKW185" s="128"/>
      <c r="WTW185" s="128"/>
      <c r="WTX185" s="128"/>
      <c r="WUF185" s="128"/>
      <c r="WUG185" s="128"/>
      <c r="WUH185" s="128"/>
      <c r="WUI185" s="128"/>
      <c r="WUJ185" s="128"/>
      <c r="WUK185" s="128"/>
      <c r="WUL185" s="128"/>
      <c r="WUM185" s="128"/>
      <c r="WUN185" s="128"/>
      <c r="WUO185" s="128"/>
      <c r="WUP185" s="128"/>
      <c r="WUQ185" s="128"/>
      <c r="WUR185" s="128"/>
      <c r="WUS185" s="128"/>
    </row>
    <row r="186" spans="1:16344" ht="63" outlineLevel="1">
      <c r="A186" s="240"/>
      <c r="B186" s="273" t="s">
        <v>476</v>
      </c>
      <c r="C186" s="270"/>
      <c r="D186" s="217">
        <v>50</v>
      </c>
      <c r="E186" s="260">
        <v>50</v>
      </c>
      <c r="F186" s="258">
        <v>0</v>
      </c>
      <c r="G186" s="245">
        <v>0</v>
      </c>
      <c r="H186" s="229">
        <f t="shared" si="7"/>
        <v>0</v>
      </c>
      <c r="I186" s="298"/>
      <c r="J186" s="298"/>
      <c r="K186" s="298"/>
      <c r="L186" s="298"/>
      <c r="M186" s="238"/>
      <c r="HK186" s="128"/>
      <c r="HL186" s="128"/>
      <c r="HT186" s="128"/>
      <c r="HU186" s="128"/>
      <c r="HV186" s="128"/>
      <c r="HW186" s="128"/>
      <c r="HX186" s="128"/>
      <c r="HY186" s="128"/>
      <c r="HZ186" s="128"/>
      <c r="IA186" s="128"/>
      <c r="IB186" s="128"/>
      <c r="IC186" s="128"/>
      <c r="ID186" s="128"/>
      <c r="IE186" s="128"/>
      <c r="IF186" s="128"/>
      <c r="IG186" s="128"/>
      <c r="RG186" s="128"/>
      <c r="RH186" s="128"/>
      <c r="RP186" s="128"/>
      <c r="RQ186" s="128"/>
      <c r="RR186" s="128"/>
      <c r="RS186" s="128"/>
      <c r="RT186" s="128"/>
      <c r="RU186" s="128"/>
      <c r="RV186" s="128"/>
      <c r="RW186" s="128"/>
      <c r="RX186" s="128"/>
      <c r="RY186" s="128"/>
      <c r="RZ186" s="128"/>
      <c r="SA186" s="128"/>
      <c r="SB186" s="128"/>
      <c r="SC186" s="128"/>
      <c r="ABC186" s="128"/>
      <c r="ABD186" s="128"/>
      <c r="ABL186" s="128"/>
      <c r="ABM186" s="128"/>
      <c r="ABN186" s="128"/>
      <c r="ABO186" s="128"/>
      <c r="ABP186" s="128"/>
      <c r="ABQ186" s="128"/>
      <c r="ABR186" s="128"/>
      <c r="ABS186" s="128"/>
      <c r="ABT186" s="128"/>
      <c r="ABU186" s="128"/>
      <c r="ABV186" s="128"/>
      <c r="ABW186" s="128"/>
      <c r="ABX186" s="128"/>
      <c r="ABY186" s="128"/>
      <c r="AKY186" s="128"/>
      <c r="AKZ186" s="128"/>
      <c r="ALH186" s="128"/>
      <c r="ALI186" s="128"/>
      <c r="ALJ186" s="128"/>
      <c r="ALK186" s="128"/>
      <c r="ALL186" s="128"/>
      <c r="ALM186" s="128"/>
      <c r="ALN186" s="128"/>
      <c r="ALO186" s="128"/>
      <c r="ALP186" s="128"/>
      <c r="ALQ186" s="128"/>
      <c r="ALR186" s="128"/>
      <c r="ALS186" s="128"/>
      <c r="ALT186" s="128"/>
      <c r="ALU186" s="128"/>
      <c r="AUU186" s="128"/>
      <c r="AUV186" s="128"/>
      <c r="AVD186" s="128"/>
      <c r="AVE186" s="128"/>
      <c r="AVF186" s="128"/>
      <c r="AVG186" s="128"/>
      <c r="AVH186" s="128"/>
      <c r="AVI186" s="128"/>
      <c r="AVJ186" s="128"/>
      <c r="AVK186" s="128"/>
      <c r="AVL186" s="128"/>
      <c r="AVM186" s="128"/>
      <c r="AVN186" s="128"/>
      <c r="AVO186" s="128"/>
      <c r="AVP186" s="128"/>
      <c r="AVQ186" s="128"/>
      <c r="BEQ186" s="128"/>
      <c r="BER186" s="128"/>
      <c r="BEZ186" s="128"/>
      <c r="BFA186" s="128"/>
      <c r="BFB186" s="128"/>
      <c r="BFC186" s="128"/>
      <c r="BFD186" s="128"/>
      <c r="BFE186" s="128"/>
      <c r="BFF186" s="128"/>
      <c r="BFG186" s="128"/>
      <c r="BFH186" s="128"/>
      <c r="BFI186" s="128"/>
      <c r="BFJ186" s="128"/>
      <c r="BFK186" s="128"/>
      <c r="BFL186" s="128"/>
      <c r="BFM186" s="128"/>
      <c r="BOM186" s="128"/>
      <c r="BON186" s="128"/>
      <c r="BOV186" s="128"/>
      <c r="BOW186" s="128"/>
      <c r="BOX186" s="128"/>
      <c r="BOY186" s="128"/>
      <c r="BOZ186" s="128"/>
      <c r="BPA186" s="128"/>
      <c r="BPB186" s="128"/>
      <c r="BPC186" s="128"/>
      <c r="BPD186" s="128"/>
      <c r="BPE186" s="128"/>
      <c r="BPF186" s="128"/>
      <c r="BPG186" s="128"/>
      <c r="BPH186" s="128"/>
      <c r="BPI186" s="128"/>
      <c r="BYI186" s="128"/>
      <c r="BYJ186" s="128"/>
      <c r="BYR186" s="128"/>
      <c r="BYS186" s="128"/>
      <c r="BYT186" s="128"/>
      <c r="BYU186" s="128"/>
      <c r="BYV186" s="128"/>
      <c r="BYW186" s="128"/>
      <c r="BYX186" s="128"/>
      <c r="BYY186" s="128"/>
      <c r="BYZ186" s="128"/>
      <c r="BZA186" s="128"/>
      <c r="BZB186" s="128"/>
      <c r="BZC186" s="128"/>
      <c r="BZD186" s="128"/>
      <c r="BZE186" s="128"/>
      <c r="CIE186" s="128"/>
      <c r="CIF186" s="128"/>
      <c r="CIN186" s="128"/>
      <c r="CIO186" s="128"/>
      <c r="CIP186" s="128"/>
      <c r="CIQ186" s="128"/>
      <c r="CIR186" s="128"/>
      <c r="CIS186" s="128"/>
      <c r="CIT186" s="128"/>
      <c r="CIU186" s="128"/>
      <c r="CIV186" s="128"/>
      <c r="CIW186" s="128"/>
      <c r="CIX186" s="128"/>
      <c r="CIY186" s="128"/>
      <c r="CIZ186" s="128"/>
      <c r="CJA186" s="128"/>
      <c r="CSA186" s="128"/>
      <c r="CSB186" s="128"/>
      <c r="CSJ186" s="128"/>
      <c r="CSK186" s="128"/>
      <c r="CSL186" s="128"/>
      <c r="CSM186" s="128"/>
      <c r="CSN186" s="128"/>
      <c r="CSO186" s="128"/>
      <c r="CSP186" s="128"/>
      <c r="CSQ186" s="128"/>
      <c r="CSR186" s="128"/>
      <c r="CSS186" s="128"/>
      <c r="CST186" s="128"/>
      <c r="CSU186" s="128"/>
      <c r="CSV186" s="128"/>
      <c r="CSW186" s="128"/>
      <c r="DBW186" s="128"/>
      <c r="DBX186" s="128"/>
      <c r="DCF186" s="128"/>
      <c r="DCG186" s="128"/>
      <c r="DCH186" s="128"/>
      <c r="DCI186" s="128"/>
      <c r="DCJ186" s="128"/>
      <c r="DCK186" s="128"/>
      <c r="DCL186" s="128"/>
      <c r="DCM186" s="128"/>
      <c r="DCN186" s="128"/>
      <c r="DCO186" s="128"/>
      <c r="DCP186" s="128"/>
      <c r="DCQ186" s="128"/>
      <c r="DCR186" s="128"/>
      <c r="DCS186" s="128"/>
      <c r="DLS186" s="128"/>
      <c r="DLT186" s="128"/>
      <c r="DMB186" s="128"/>
      <c r="DMC186" s="128"/>
      <c r="DMD186" s="128"/>
      <c r="DME186" s="128"/>
      <c r="DMF186" s="128"/>
      <c r="DMG186" s="128"/>
      <c r="DMH186" s="128"/>
      <c r="DMI186" s="128"/>
      <c r="DMJ186" s="128"/>
      <c r="DMK186" s="128"/>
      <c r="DML186" s="128"/>
      <c r="DMM186" s="128"/>
      <c r="DMN186" s="128"/>
      <c r="DMO186" s="128"/>
      <c r="DVO186" s="128"/>
      <c r="DVP186" s="128"/>
      <c r="DVX186" s="128"/>
      <c r="DVY186" s="128"/>
      <c r="DVZ186" s="128"/>
      <c r="DWA186" s="128"/>
      <c r="DWB186" s="128"/>
      <c r="DWC186" s="128"/>
      <c r="DWD186" s="128"/>
      <c r="DWE186" s="128"/>
      <c r="DWF186" s="128"/>
      <c r="DWG186" s="128"/>
      <c r="DWH186" s="128"/>
      <c r="DWI186" s="128"/>
      <c r="DWJ186" s="128"/>
      <c r="DWK186" s="128"/>
      <c r="EFK186" s="128"/>
      <c r="EFL186" s="128"/>
      <c r="EFT186" s="128"/>
      <c r="EFU186" s="128"/>
      <c r="EFV186" s="128"/>
      <c r="EFW186" s="128"/>
      <c r="EFX186" s="128"/>
      <c r="EFY186" s="128"/>
      <c r="EFZ186" s="128"/>
      <c r="EGA186" s="128"/>
      <c r="EGB186" s="128"/>
      <c r="EGC186" s="128"/>
      <c r="EGD186" s="128"/>
      <c r="EGE186" s="128"/>
      <c r="EGF186" s="128"/>
      <c r="EGG186" s="128"/>
      <c r="EPG186" s="128"/>
      <c r="EPH186" s="128"/>
      <c r="EPP186" s="128"/>
      <c r="EPQ186" s="128"/>
      <c r="EPR186" s="128"/>
      <c r="EPS186" s="128"/>
      <c r="EPT186" s="128"/>
      <c r="EPU186" s="128"/>
      <c r="EPV186" s="128"/>
      <c r="EPW186" s="128"/>
      <c r="EPX186" s="128"/>
      <c r="EPY186" s="128"/>
      <c r="EPZ186" s="128"/>
      <c r="EQA186" s="128"/>
      <c r="EQB186" s="128"/>
      <c r="EQC186" s="128"/>
      <c r="EZC186" s="128"/>
      <c r="EZD186" s="128"/>
      <c r="EZL186" s="128"/>
      <c r="EZM186" s="128"/>
      <c r="EZN186" s="128"/>
      <c r="EZO186" s="128"/>
      <c r="EZP186" s="128"/>
      <c r="EZQ186" s="128"/>
      <c r="EZR186" s="128"/>
      <c r="EZS186" s="128"/>
      <c r="EZT186" s="128"/>
      <c r="EZU186" s="128"/>
      <c r="EZV186" s="128"/>
      <c r="EZW186" s="128"/>
      <c r="EZX186" s="128"/>
      <c r="EZY186" s="128"/>
      <c r="FIY186" s="128"/>
      <c r="FIZ186" s="128"/>
      <c r="FJH186" s="128"/>
      <c r="FJI186" s="128"/>
      <c r="FJJ186" s="128"/>
      <c r="FJK186" s="128"/>
      <c r="FJL186" s="128"/>
      <c r="FJM186" s="128"/>
      <c r="FJN186" s="128"/>
      <c r="FJO186" s="128"/>
      <c r="FJP186" s="128"/>
      <c r="FJQ186" s="128"/>
      <c r="FJR186" s="128"/>
      <c r="FJS186" s="128"/>
      <c r="FJT186" s="128"/>
      <c r="FJU186" s="128"/>
      <c r="FSU186" s="128"/>
      <c r="FSV186" s="128"/>
      <c r="FTD186" s="128"/>
      <c r="FTE186" s="128"/>
      <c r="FTF186" s="128"/>
      <c r="FTG186" s="128"/>
      <c r="FTH186" s="128"/>
      <c r="FTI186" s="128"/>
      <c r="FTJ186" s="128"/>
      <c r="FTK186" s="128"/>
      <c r="FTL186" s="128"/>
      <c r="FTM186" s="128"/>
      <c r="FTN186" s="128"/>
      <c r="FTO186" s="128"/>
      <c r="FTP186" s="128"/>
      <c r="FTQ186" s="128"/>
      <c r="GCQ186" s="128"/>
      <c r="GCR186" s="128"/>
      <c r="GCZ186" s="128"/>
      <c r="GDA186" s="128"/>
      <c r="GDB186" s="128"/>
      <c r="GDC186" s="128"/>
      <c r="GDD186" s="128"/>
      <c r="GDE186" s="128"/>
      <c r="GDF186" s="128"/>
      <c r="GDG186" s="128"/>
      <c r="GDH186" s="128"/>
      <c r="GDI186" s="128"/>
      <c r="GDJ186" s="128"/>
      <c r="GDK186" s="128"/>
      <c r="GDL186" s="128"/>
      <c r="GDM186" s="128"/>
      <c r="GMM186" s="128"/>
      <c r="GMN186" s="128"/>
      <c r="GMV186" s="128"/>
      <c r="GMW186" s="128"/>
      <c r="GMX186" s="128"/>
      <c r="GMY186" s="128"/>
      <c r="GMZ186" s="128"/>
      <c r="GNA186" s="128"/>
      <c r="GNB186" s="128"/>
      <c r="GNC186" s="128"/>
      <c r="GND186" s="128"/>
      <c r="GNE186" s="128"/>
      <c r="GNF186" s="128"/>
      <c r="GNG186" s="128"/>
      <c r="GNH186" s="128"/>
      <c r="GNI186" s="128"/>
      <c r="GWI186" s="128"/>
      <c r="GWJ186" s="128"/>
      <c r="GWR186" s="128"/>
      <c r="GWS186" s="128"/>
      <c r="GWT186" s="128"/>
      <c r="GWU186" s="128"/>
      <c r="GWV186" s="128"/>
      <c r="GWW186" s="128"/>
      <c r="GWX186" s="128"/>
      <c r="GWY186" s="128"/>
      <c r="GWZ186" s="128"/>
      <c r="GXA186" s="128"/>
      <c r="GXB186" s="128"/>
      <c r="GXC186" s="128"/>
      <c r="GXD186" s="128"/>
      <c r="GXE186" s="128"/>
      <c r="HGE186" s="128"/>
      <c r="HGF186" s="128"/>
      <c r="HGN186" s="128"/>
      <c r="HGO186" s="128"/>
      <c r="HGP186" s="128"/>
      <c r="HGQ186" s="128"/>
      <c r="HGR186" s="128"/>
      <c r="HGS186" s="128"/>
      <c r="HGT186" s="128"/>
      <c r="HGU186" s="128"/>
      <c r="HGV186" s="128"/>
      <c r="HGW186" s="128"/>
      <c r="HGX186" s="128"/>
      <c r="HGY186" s="128"/>
      <c r="HGZ186" s="128"/>
      <c r="HHA186" s="128"/>
      <c r="HQA186" s="128"/>
      <c r="HQB186" s="128"/>
      <c r="HQJ186" s="128"/>
      <c r="HQK186" s="128"/>
      <c r="HQL186" s="128"/>
      <c r="HQM186" s="128"/>
      <c r="HQN186" s="128"/>
      <c r="HQO186" s="128"/>
      <c r="HQP186" s="128"/>
      <c r="HQQ186" s="128"/>
      <c r="HQR186" s="128"/>
      <c r="HQS186" s="128"/>
      <c r="HQT186" s="128"/>
      <c r="HQU186" s="128"/>
      <c r="HQV186" s="128"/>
      <c r="HQW186" s="128"/>
      <c r="HZW186" s="128"/>
      <c r="HZX186" s="128"/>
      <c r="IAF186" s="128"/>
      <c r="IAG186" s="128"/>
      <c r="IAH186" s="128"/>
      <c r="IAI186" s="128"/>
      <c r="IAJ186" s="128"/>
      <c r="IAK186" s="128"/>
      <c r="IAL186" s="128"/>
      <c r="IAM186" s="128"/>
      <c r="IAN186" s="128"/>
      <c r="IAO186" s="128"/>
      <c r="IAP186" s="128"/>
      <c r="IAQ186" s="128"/>
      <c r="IAR186" s="128"/>
      <c r="IAS186" s="128"/>
      <c r="IJS186" s="128"/>
      <c r="IJT186" s="128"/>
      <c r="IKB186" s="128"/>
      <c r="IKC186" s="128"/>
      <c r="IKD186" s="128"/>
      <c r="IKE186" s="128"/>
      <c r="IKF186" s="128"/>
      <c r="IKG186" s="128"/>
      <c r="IKH186" s="128"/>
      <c r="IKI186" s="128"/>
      <c r="IKJ186" s="128"/>
      <c r="IKK186" s="128"/>
      <c r="IKL186" s="128"/>
      <c r="IKM186" s="128"/>
      <c r="IKN186" s="128"/>
      <c r="IKO186" s="128"/>
      <c r="ITO186" s="128"/>
      <c r="ITP186" s="128"/>
      <c r="ITX186" s="128"/>
      <c r="ITY186" s="128"/>
      <c r="ITZ186" s="128"/>
      <c r="IUA186" s="128"/>
      <c r="IUB186" s="128"/>
      <c r="IUC186" s="128"/>
      <c r="IUD186" s="128"/>
      <c r="IUE186" s="128"/>
      <c r="IUF186" s="128"/>
      <c r="IUG186" s="128"/>
      <c r="IUH186" s="128"/>
      <c r="IUI186" s="128"/>
      <c r="IUJ186" s="128"/>
      <c r="IUK186" s="128"/>
      <c r="JDK186" s="128"/>
      <c r="JDL186" s="128"/>
      <c r="JDT186" s="128"/>
      <c r="JDU186" s="128"/>
      <c r="JDV186" s="128"/>
      <c r="JDW186" s="128"/>
      <c r="JDX186" s="128"/>
      <c r="JDY186" s="128"/>
      <c r="JDZ186" s="128"/>
      <c r="JEA186" s="128"/>
      <c r="JEB186" s="128"/>
      <c r="JEC186" s="128"/>
      <c r="JED186" s="128"/>
      <c r="JEE186" s="128"/>
      <c r="JEF186" s="128"/>
      <c r="JEG186" s="128"/>
      <c r="JNG186" s="128"/>
      <c r="JNH186" s="128"/>
      <c r="JNP186" s="128"/>
      <c r="JNQ186" s="128"/>
      <c r="JNR186" s="128"/>
      <c r="JNS186" s="128"/>
      <c r="JNT186" s="128"/>
      <c r="JNU186" s="128"/>
      <c r="JNV186" s="128"/>
      <c r="JNW186" s="128"/>
      <c r="JNX186" s="128"/>
      <c r="JNY186" s="128"/>
      <c r="JNZ186" s="128"/>
      <c r="JOA186" s="128"/>
      <c r="JOB186" s="128"/>
      <c r="JOC186" s="128"/>
      <c r="JXC186" s="128"/>
      <c r="JXD186" s="128"/>
      <c r="JXL186" s="128"/>
      <c r="JXM186" s="128"/>
      <c r="JXN186" s="128"/>
      <c r="JXO186" s="128"/>
      <c r="JXP186" s="128"/>
      <c r="JXQ186" s="128"/>
      <c r="JXR186" s="128"/>
      <c r="JXS186" s="128"/>
      <c r="JXT186" s="128"/>
      <c r="JXU186" s="128"/>
      <c r="JXV186" s="128"/>
      <c r="JXW186" s="128"/>
      <c r="JXX186" s="128"/>
      <c r="JXY186" s="128"/>
      <c r="KGY186" s="128"/>
      <c r="KGZ186" s="128"/>
      <c r="KHH186" s="128"/>
      <c r="KHI186" s="128"/>
      <c r="KHJ186" s="128"/>
      <c r="KHK186" s="128"/>
      <c r="KHL186" s="128"/>
      <c r="KHM186" s="128"/>
      <c r="KHN186" s="128"/>
      <c r="KHO186" s="128"/>
      <c r="KHP186" s="128"/>
      <c r="KHQ186" s="128"/>
      <c r="KHR186" s="128"/>
      <c r="KHS186" s="128"/>
      <c r="KHT186" s="128"/>
      <c r="KHU186" s="128"/>
      <c r="KQU186" s="128"/>
      <c r="KQV186" s="128"/>
      <c r="KRD186" s="128"/>
      <c r="KRE186" s="128"/>
      <c r="KRF186" s="128"/>
      <c r="KRG186" s="128"/>
      <c r="KRH186" s="128"/>
      <c r="KRI186" s="128"/>
      <c r="KRJ186" s="128"/>
      <c r="KRK186" s="128"/>
      <c r="KRL186" s="128"/>
      <c r="KRM186" s="128"/>
      <c r="KRN186" s="128"/>
      <c r="KRO186" s="128"/>
      <c r="KRP186" s="128"/>
      <c r="KRQ186" s="128"/>
      <c r="LAQ186" s="128"/>
      <c r="LAR186" s="128"/>
      <c r="LAZ186" s="128"/>
      <c r="LBA186" s="128"/>
      <c r="LBB186" s="128"/>
      <c r="LBC186" s="128"/>
      <c r="LBD186" s="128"/>
      <c r="LBE186" s="128"/>
      <c r="LBF186" s="128"/>
      <c r="LBG186" s="128"/>
      <c r="LBH186" s="128"/>
      <c r="LBI186" s="128"/>
      <c r="LBJ186" s="128"/>
      <c r="LBK186" s="128"/>
      <c r="LBL186" s="128"/>
      <c r="LBM186" s="128"/>
      <c r="LKM186" s="128"/>
      <c r="LKN186" s="128"/>
      <c r="LKV186" s="128"/>
      <c r="LKW186" s="128"/>
      <c r="LKX186" s="128"/>
      <c r="LKY186" s="128"/>
      <c r="LKZ186" s="128"/>
      <c r="LLA186" s="128"/>
      <c r="LLB186" s="128"/>
      <c r="LLC186" s="128"/>
      <c r="LLD186" s="128"/>
      <c r="LLE186" s="128"/>
      <c r="LLF186" s="128"/>
      <c r="LLG186" s="128"/>
      <c r="LLH186" s="128"/>
      <c r="LLI186" s="128"/>
      <c r="LUI186" s="128"/>
      <c r="LUJ186" s="128"/>
      <c r="LUR186" s="128"/>
      <c r="LUS186" s="128"/>
      <c r="LUT186" s="128"/>
      <c r="LUU186" s="128"/>
      <c r="LUV186" s="128"/>
      <c r="LUW186" s="128"/>
      <c r="LUX186" s="128"/>
      <c r="LUY186" s="128"/>
      <c r="LUZ186" s="128"/>
      <c r="LVA186" s="128"/>
      <c r="LVB186" s="128"/>
      <c r="LVC186" s="128"/>
      <c r="LVD186" s="128"/>
      <c r="LVE186" s="128"/>
      <c r="MEE186" s="128"/>
      <c r="MEF186" s="128"/>
      <c r="MEN186" s="128"/>
      <c r="MEO186" s="128"/>
      <c r="MEP186" s="128"/>
      <c r="MEQ186" s="128"/>
      <c r="MER186" s="128"/>
      <c r="MES186" s="128"/>
      <c r="MET186" s="128"/>
      <c r="MEU186" s="128"/>
      <c r="MEV186" s="128"/>
      <c r="MEW186" s="128"/>
      <c r="MEX186" s="128"/>
      <c r="MEY186" s="128"/>
      <c r="MEZ186" s="128"/>
      <c r="MFA186" s="128"/>
      <c r="MOA186" s="128"/>
      <c r="MOB186" s="128"/>
      <c r="MOJ186" s="128"/>
      <c r="MOK186" s="128"/>
      <c r="MOL186" s="128"/>
      <c r="MOM186" s="128"/>
      <c r="MON186" s="128"/>
      <c r="MOO186" s="128"/>
      <c r="MOP186" s="128"/>
      <c r="MOQ186" s="128"/>
      <c r="MOR186" s="128"/>
      <c r="MOS186" s="128"/>
      <c r="MOT186" s="128"/>
      <c r="MOU186" s="128"/>
      <c r="MOV186" s="128"/>
      <c r="MOW186" s="128"/>
      <c r="MXW186" s="128"/>
      <c r="MXX186" s="128"/>
      <c r="MYF186" s="128"/>
      <c r="MYG186" s="128"/>
      <c r="MYH186" s="128"/>
      <c r="MYI186" s="128"/>
      <c r="MYJ186" s="128"/>
      <c r="MYK186" s="128"/>
      <c r="MYL186" s="128"/>
      <c r="MYM186" s="128"/>
      <c r="MYN186" s="128"/>
      <c r="MYO186" s="128"/>
      <c r="MYP186" s="128"/>
      <c r="MYQ186" s="128"/>
      <c r="MYR186" s="128"/>
      <c r="MYS186" s="128"/>
      <c r="NHS186" s="128"/>
      <c r="NHT186" s="128"/>
      <c r="NIB186" s="128"/>
      <c r="NIC186" s="128"/>
      <c r="NID186" s="128"/>
      <c r="NIE186" s="128"/>
      <c r="NIF186" s="128"/>
      <c r="NIG186" s="128"/>
      <c r="NIH186" s="128"/>
      <c r="NII186" s="128"/>
      <c r="NIJ186" s="128"/>
      <c r="NIK186" s="128"/>
      <c r="NIL186" s="128"/>
      <c r="NIM186" s="128"/>
      <c r="NIN186" s="128"/>
      <c r="NIO186" s="128"/>
      <c r="NRO186" s="128"/>
      <c r="NRP186" s="128"/>
      <c r="NRX186" s="128"/>
      <c r="NRY186" s="128"/>
      <c r="NRZ186" s="128"/>
      <c r="NSA186" s="128"/>
      <c r="NSB186" s="128"/>
      <c r="NSC186" s="128"/>
      <c r="NSD186" s="128"/>
      <c r="NSE186" s="128"/>
      <c r="NSF186" s="128"/>
      <c r="NSG186" s="128"/>
      <c r="NSH186" s="128"/>
      <c r="NSI186" s="128"/>
      <c r="NSJ186" s="128"/>
      <c r="NSK186" s="128"/>
      <c r="OBK186" s="128"/>
      <c r="OBL186" s="128"/>
      <c r="OBT186" s="128"/>
      <c r="OBU186" s="128"/>
      <c r="OBV186" s="128"/>
      <c r="OBW186" s="128"/>
      <c r="OBX186" s="128"/>
      <c r="OBY186" s="128"/>
      <c r="OBZ186" s="128"/>
      <c r="OCA186" s="128"/>
      <c r="OCB186" s="128"/>
      <c r="OCC186" s="128"/>
      <c r="OCD186" s="128"/>
      <c r="OCE186" s="128"/>
      <c r="OCF186" s="128"/>
      <c r="OCG186" s="128"/>
      <c r="OLG186" s="128"/>
      <c r="OLH186" s="128"/>
      <c r="OLP186" s="128"/>
      <c r="OLQ186" s="128"/>
      <c r="OLR186" s="128"/>
      <c r="OLS186" s="128"/>
      <c r="OLT186" s="128"/>
      <c r="OLU186" s="128"/>
      <c r="OLV186" s="128"/>
      <c r="OLW186" s="128"/>
      <c r="OLX186" s="128"/>
      <c r="OLY186" s="128"/>
      <c r="OLZ186" s="128"/>
      <c r="OMA186" s="128"/>
      <c r="OMB186" s="128"/>
      <c r="OMC186" s="128"/>
      <c r="OVC186" s="128"/>
      <c r="OVD186" s="128"/>
      <c r="OVL186" s="128"/>
      <c r="OVM186" s="128"/>
      <c r="OVN186" s="128"/>
      <c r="OVO186" s="128"/>
      <c r="OVP186" s="128"/>
      <c r="OVQ186" s="128"/>
      <c r="OVR186" s="128"/>
      <c r="OVS186" s="128"/>
      <c r="OVT186" s="128"/>
      <c r="OVU186" s="128"/>
      <c r="OVV186" s="128"/>
      <c r="OVW186" s="128"/>
      <c r="OVX186" s="128"/>
      <c r="OVY186" s="128"/>
      <c r="PEY186" s="128"/>
      <c r="PEZ186" s="128"/>
      <c r="PFH186" s="128"/>
      <c r="PFI186" s="128"/>
      <c r="PFJ186" s="128"/>
      <c r="PFK186" s="128"/>
      <c r="PFL186" s="128"/>
      <c r="PFM186" s="128"/>
      <c r="PFN186" s="128"/>
      <c r="PFO186" s="128"/>
      <c r="PFP186" s="128"/>
      <c r="PFQ186" s="128"/>
      <c r="PFR186" s="128"/>
      <c r="PFS186" s="128"/>
      <c r="PFT186" s="128"/>
      <c r="PFU186" s="128"/>
      <c r="POU186" s="128"/>
      <c r="POV186" s="128"/>
      <c r="PPD186" s="128"/>
      <c r="PPE186" s="128"/>
      <c r="PPF186" s="128"/>
      <c r="PPG186" s="128"/>
      <c r="PPH186" s="128"/>
      <c r="PPI186" s="128"/>
      <c r="PPJ186" s="128"/>
      <c r="PPK186" s="128"/>
      <c r="PPL186" s="128"/>
      <c r="PPM186" s="128"/>
      <c r="PPN186" s="128"/>
      <c r="PPO186" s="128"/>
      <c r="PPP186" s="128"/>
      <c r="PPQ186" s="128"/>
      <c r="PYQ186" s="128"/>
      <c r="PYR186" s="128"/>
      <c r="PYZ186" s="128"/>
      <c r="PZA186" s="128"/>
      <c r="PZB186" s="128"/>
      <c r="PZC186" s="128"/>
      <c r="PZD186" s="128"/>
      <c r="PZE186" s="128"/>
      <c r="PZF186" s="128"/>
      <c r="PZG186" s="128"/>
      <c r="PZH186" s="128"/>
      <c r="PZI186" s="128"/>
      <c r="PZJ186" s="128"/>
      <c r="PZK186" s="128"/>
      <c r="PZL186" s="128"/>
      <c r="PZM186" s="128"/>
      <c r="QIM186" s="128"/>
      <c r="QIN186" s="128"/>
      <c r="QIV186" s="128"/>
      <c r="QIW186" s="128"/>
      <c r="QIX186" s="128"/>
      <c r="QIY186" s="128"/>
      <c r="QIZ186" s="128"/>
      <c r="QJA186" s="128"/>
      <c r="QJB186" s="128"/>
      <c r="QJC186" s="128"/>
      <c r="QJD186" s="128"/>
      <c r="QJE186" s="128"/>
      <c r="QJF186" s="128"/>
      <c r="QJG186" s="128"/>
      <c r="QJH186" s="128"/>
      <c r="QJI186" s="128"/>
      <c r="QSI186" s="128"/>
      <c r="QSJ186" s="128"/>
      <c r="QSR186" s="128"/>
      <c r="QSS186" s="128"/>
      <c r="QST186" s="128"/>
      <c r="QSU186" s="128"/>
      <c r="QSV186" s="128"/>
      <c r="QSW186" s="128"/>
      <c r="QSX186" s="128"/>
      <c r="QSY186" s="128"/>
      <c r="QSZ186" s="128"/>
      <c r="QTA186" s="128"/>
      <c r="QTB186" s="128"/>
      <c r="QTC186" s="128"/>
      <c r="QTD186" s="128"/>
      <c r="QTE186" s="128"/>
      <c r="RCE186" s="128"/>
      <c r="RCF186" s="128"/>
      <c r="RCN186" s="128"/>
      <c r="RCO186" s="128"/>
      <c r="RCP186" s="128"/>
      <c r="RCQ186" s="128"/>
      <c r="RCR186" s="128"/>
      <c r="RCS186" s="128"/>
      <c r="RCT186" s="128"/>
      <c r="RCU186" s="128"/>
      <c r="RCV186" s="128"/>
      <c r="RCW186" s="128"/>
      <c r="RCX186" s="128"/>
      <c r="RCY186" s="128"/>
      <c r="RCZ186" s="128"/>
      <c r="RDA186" s="128"/>
      <c r="RMA186" s="128"/>
      <c r="RMB186" s="128"/>
      <c r="RMJ186" s="128"/>
      <c r="RMK186" s="128"/>
      <c r="RML186" s="128"/>
      <c r="RMM186" s="128"/>
      <c r="RMN186" s="128"/>
      <c r="RMO186" s="128"/>
      <c r="RMP186" s="128"/>
      <c r="RMQ186" s="128"/>
      <c r="RMR186" s="128"/>
      <c r="RMS186" s="128"/>
      <c r="RMT186" s="128"/>
      <c r="RMU186" s="128"/>
      <c r="RMV186" s="128"/>
      <c r="RMW186" s="128"/>
      <c r="RVW186" s="128"/>
      <c r="RVX186" s="128"/>
      <c r="RWF186" s="128"/>
      <c r="RWG186" s="128"/>
      <c r="RWH186" s="128"/>
      <c r="RWI186" s="128"/>
      <c r="RWJ186" s="128"/>
      <c r="RWK186" s="128"/>
      <c r="RWL186" s="128"/>
      <c r="RWM186" s="128"/>
      <c r="RWN186" s="128"/>
      <c r="RWO186" s="128"/>
      <c r="RWP186" s="128"/>
      <c r="RWQ186" s="128"/>
      <c r="RWR186" s="128"/>
      <c r="RWS186" s="128"/>
      <c r="SFS186" s="128"/>
      <c r="SFT186" s="128"/>
      <c r="SGB186" s="128"/>
      <c r="SGC186" s="128"/>
      <c r="SGD186" s="128"/>
      <c r="SGE186" s="128"/>
      <c r="SGF186" s="128"/>
      <c r="SGG186" s="128"/>
      <c r="SGH186" s="128"/>
      <c r="SGI186" s="128"/>
      <c r="SGJ186" s="128"/>
      <c r="SGK186" s="128"/>
      <c r="SGL186" s="128"/>
      <c r="SGM186" s="128"/>
      <c r="SGN186" s="128"/>
      <c r="SGO186" s="128"/>
      <c r="SPO186" s="128"/>
      <c r="SPP186" s="128"/>
      <c r="SPX186" s="128"/>
      <c r="SPY186" s="128"/>
      <c r="SPZ186" s="128"/>
      <c r="SQA186" s="128"/>
      <c r="SQB186" s="128"/>
      <c r="SQC186" s="128"/>
      <c r="SQD186" s="128"/>
      <c r="SQE186" s="128"/>
      <c r="SQF186" s="128"/>
      <c r="SQG186" s="128"/>
      <c r="SQH186" s="128"/>
      <c r="SQI186" s="128"/>
      <c r="SQJ186" s="128"/>
      <c r="SQK186" s="128"/>
      <c r="SZK186" s="128"/>
      <c r="SZL186" s="128"/>
      <c r="SZT186" s="128"/>
      <c r="SZU186" s="128"/>
      <c r="SZV186" s="128"/>
      <c r="SZW186" s="128"/>
      <c r="SZX186" s="128"/>
      <c r="SZY186" s="128"/>
      <c r="SZZ186" s="128"/>
      <c r="TAA186" s="128"/>
      <c r="TAB186" s="128"/>
      <c r="TAC186" s="128"/>
      <c r="TAD186" s="128"/>
      <c r="TAE186" s="128"/>
      <c r="TAF186" s="128"/>
      <c r="TAG186" s="128"/>
      <c r="TJG186" s="128"/>
      <c r="TJH186" s="128"/>
      <c r="TJP186" s="128"/>
      <c r="TJQ186" s="128"/>
      <c r="TJR186" s="128"/>
      <c r="TJS186" s="128"/>
      <c r="TJT186" s="128"/>
      <c r="TJU186" s="128"/>
      <c r="TJV186" s="128"/>
      <c r="TJW186" s="128"/>
      <c r="TJX186" s="128"/>
      <c r="TJY186" s="128"/>
      <c r="TJZ186" s="128"/>
      <c r="TKA186" s="128"/>
      <c r="TKB186" s="128"/>
      <c r="TKC186" s="128"/>
      <c r="TTC186" s="128"/>
      <c r="TTD186" s="128"/>
      <c r="TTL186" s="128"/>
      <c r="TTM186" s="128"/>
      <c r="TTN186" s="128"/>
      <c r="TTO186" s="128"/>
      <c r="TTP186" s="128"/>
      <c r="TTQ186" s="128"/>
      <c r="TTR186" s="128"/>
      <c r="TTS186" s="128"/>
      <c r="TTT186" s="128"/>
      <c r="TTU186" s="128"/>
      <c r="TTV186" s="128"/>
      <c r="TTW186" s="128"/>
      <c r="TTX186" s="128"/>
      <c r="TTY186" s="128"/>
      <c r="UCY186" s="128"/>
      <c r="UCZ186" s="128"/>
      <c r="UDH186" s="128"/>
      <c r="UDI186" s="128"/>
      <c r="UDJ186" s="128"/>
      <c r="UDK186" s="128"/>
      <c r="UDL186" s="128"/>
      <c r="UDM186" s="128"/>
      <c r="UDN186" s="128"/>
      <c r="UDO186" s="128"/>
      <c r="UDP186" s="128"/>
      <c r="UDQ186" s="128"/>
      <c r="UDR186" s="128"/>
      <c r="UDS186" s="128"/>
      <c r="UDT186" s="128"/>
      <c r="UDU186" s="128"/>
      <c r="UMU186" s="128"/>
      <c r="UMV186" s="128"/>
      <c r="UND186" s="128"/>
      <c r="UNE186" s="128"/>
      <c r="UNF186" s="128"/>
      <c r="UNG186" s="128"/>
      <c r="UNH186" s="128"/>
      <c r="UNI186" s="128"/>
      <c r="UNJ186" s="128"/>
      <c r="UNK186" s="128"/>
      <c r="UNL186" s="128"/>
      <c r="UNM186" s="128"/>
      <c r="UNN186" s="128"/>
      <c r="UNO186" s="128"/>
      <c r="UNP186" s="128"/>
      <c r="UNQ186" s="128"/>
      <c r="UWQ186" s="128"/>
      <c r="UWR186" s="128"/>
      <c r="UWZ186" s="128"/>
      <c r="UXA186" s="128"/>
      <c r="UXB186" s="128"/>
      <c r="UXC186" s="128"/>
      <c r="UXD186" s="128"/>
      <c r="UXE186" s="128"/>
      <c r="UXF186" s="128"/>
      <c r="UXG186" s="128"/>
      <c r="UXH186" s="128"/>
      <c r="UXI186" s="128"/>
      <c r="UXJ186" s="128"/>
      <c r="UXK186" s="128"/>
      <c r="UXL186" s="128"/>
      <c r="UXM186" s="128"/>
      <c r="VGM186" s="128"/>
      <c r="VGN186" s="128"/>
      <c r="VGV186" s="128"/>
      <c r="VGW186" s="128"/>
      <c r="VGX186" s="128"/>
      <c r="VGY186" s="128"/>
      <c r="VGZ186" s="128"/>
      <c r="VHA186" s="128"/>
      <c r="VHB186" s="128"/>
      <c r="VHC186" s="128"/>
      <c r="VHD186" s="128"/>
      <c r="VHE186" s="128"/>
      <c r="VHF186" s="128"/>
      <c r="VHG186" s="128"/>
      <c r="VHH186" s="128"/>
      <c r="VHI186" s="128"/>
      <c r="VQI186" s="128"/>
      <c r="VQJ186" s="128"/>
      <c r="VQR186" s="128"/>
      <c r="VQS186" s="128"/>
      <c r="VQT186" s="128"/>
      <c r="VQU186" s="128"/>
      <c r="VQV186" s="128"/>
      <c r="VQW186" s="128"/>
      <c r="VQX186" s="128"/>
      <c r="VQY186" s="128"/>
      <c r="VQZ186" s="128"/>
      <c r="VRA186" s="128"/>
      <c r="VRB186" s="128"/>
      <c r="VRC186" s="128"/>
      <c r="VRD186" s="128"/>
      <c r="VRE186" s="128"/>
      <c r="WAE186" s="128"/>
      <c r="WAF186" s="128"/>
      <c r="WAN186" s="128"/>
      <c r="WAO186" s="128"/>
      <c r="WAP186" s="128"/>
      <c r="WAQ186" s="128"/>
      <c r="WAR186" s="128"/>
      <c r="WAS186" s="128"/>
      <c r="WAT186" s="128"/>
      <c r="WAU186" s="128"/>
      <c r="WAV186" s="128"/>
      <c r="WAW186" s="128"/>
      <c r="WAX186" s="128"/>
      <c r="WAY186" s="128"/>
      <c r="WAZ186" s="128"/>
      <c r="WBA186" s="128"/>
      <c r="WKA186" s="128"/>
      <c r="WKB186" s="128"/>
      <c r="WKJ186" s="128"/>
      <c r="WKK186" s="128"/>
      <c r="WKL186" s="128"/>
      <c r="WKM186" s="128"/>
      <c r="WKN186" s="128"/>
      <c r="WKO186" s="128"/>
      <c r="WKP186" s="128"/>
      <c r="WKQ186" s="128"/>
      <c r="WKR186" s="128"/>
      <c r="WKS186" s="128"/>
      <c r="WKT186" s="128"/>
      <c r="WKU186" s="128"/>
      <c r="WKV186" s="128"/>
      <c r="WKW186" s="128"/>
      <c r="WTW186" s="128"/>
      <c r="WTX186" s="128"/>
      <c r="WUF186" s="128"/>
      <c r="WUG186" s="128"/>
      <c r="WUH186" s="128"/>
      <c r="WUI186" s="128"/>
      <c r="WUJ186" s="128"/>
      <c r="WUK186" s="128"/>
      <c r="WUL186" s="128"/>
      <c r="WUM186" s="128"/>
      <c r="WUN186" s="128"/>
      <c r="WUO186" s="128"/>
      <c r="WUP186" s="128"/>
      <c r="WUQ186" s="128"/>
      <c r="WUR186" s="128"/>
      <c r="WUS186" s="128"/>
    </row>
    <row r="187" spans="1:16344" s="93" customFormat="1" ht="31.5" outlineLevel="1">
      <c r="A187" s="240"/>
      <c r="B187" s="273" t="s">
        <v>472</v>
      </c>
      <c r="C187" s="248"/>
      <c r="D187" s="217">
        <v>847.1</v>
      </c>
      <c r="E187" s="260"/>
      <c r="F187" s="258">
        <v>847.1</v>
      </c>
      <c r="G187" s="245">
        <v>0</v>
      </c>
      <c r="H187" s="229">
        <f t="shared" si="7"/>
        <v>0</v>
      </c>
      <c r="I187" s="247"/>
      <c r="J187" s="247"/>
      <c r="K187" s="247"/>
      <c r="L187" s="247"/>
      <c r="M187" s="238">
        <v>831</v>
      </c>
      <c r="N187" s="135"/>
      <c r="O187" s="135"/>
      <c r="P187" s="304"/>
      <c r="Q187" s="305"/>
      <c r="R187" s="306"/>
      <c r="S187" s="135"/>
      <c r="T187" s="135"/>
      <c r="U187" s="307"/>
      <c r="V187" s="135"/>
      <c r="W187" s="135"/>
      <c r="X187" s="135"/>
      <c r="Y187" s="304"/>
      <c r="Z187" s="305"/>
      <c r="AA187" s="306"/>
      <c r="AB187" s="135"/>
      <c r="AC187" s="135"/>
      <c r="AD187" s="307"/>
      <c r="AE187" s="135"/>
      <c r="AF187" s="135"/>
      <c r="AG187" s="135"/>
      <c r="AH187" s="304"/>
      <c r="AI187" s="305"/>
      <c r="AJ187" s="306"/>
      <c r="AK187" s="135"/>
      <c r="AL187" s="135"/>
      <c r="AM187" s="307"/>
      <c r="AN187" s="135"/>
      <c r="AO187" s="135"/>
      <c r="AP187" s="135"/>
      <c r="AQ187" s="304"/>
      <c r="AR187" s="305"/>
      <c r="AS187" s="306"/>
      <c r="AT187" s="135"/>
      <c r="AU187" s="135"/>
      <c r="AV187" s="307"/>
      <c r="AW187" s="135"/>
      <c r="AX187" s="135"/>
      <c r="AY187" s="135"/>
      <c r="AZ187" s="304"/>
      <c r="BA187" s="305"/>
      <c r="BB187" s="306"/>
      <c r="BC187" s="135"/>
      <c r="BD187" s="135"/>
      <c r="BE187" s="307"/>
      <c r="BF187" s="135"/>
      <c r="BG187" s="135"/>
      <c r="BH187" s="135"/>
      <c r="BI187" s="304"/>
      <c r="BJ187" s="305"/>
      <c r="BK187" s="306"/>
      <c r="BL187" s="135"/>
      <c r="BM187" s="135"/>
      <c r="BN187" s="307"/>
      <c r="BO187" s="135"/>
      <c r="BP187" s="135"/>
      <c r="BQ187" s="135"/>
      <c r="BR187" s="304"/>
      <c r="BS187" s="305"/>
      <c r="BT187" s="306"/>
      <c r="BU187" s="135"/>
      <c r="BV187" s="135"/>
      <c r="BW187" s="307"/>
      <c r="BX187" s="135"/>
      <c r="BY187" s="135"/>
      <c r="BZ187" s="135"/>
      <c r="CA187" s="304"/>
      <c r="CB187" s="305"/>
      <c r="CC187" s="306"/>
      <c r="CD187" s="135"/>
      <c r="CE187" s="135"/>
      <c r="CF187" s="307"/>
      <c r="CG187" s="135"/>
      <c r="CH187" s="135"/>
      <c r="CI187" s="135"/>
      <c r="CJ187" s="304"/>
      <c r="CK187" s="305"/>
      <c r="CL187" s="306"/>
      <c r="CM187" s="135"/>
      <c r="CN187" s="135"/>
      <c r="CO187" s="307"/>
      <c r="CP187" s="135"/>
      <c r="CQ187" s="135"/>
      <c r="CR187" s="135"/>
      <c r="CS187" s="304"/>
      <c r="CT187" s="305"/>
      <c r="CU187" s="306"/>
      <c r="CV187" s="135"/>
      <c r="CW187" s="135"/>
      <c r="CX187" s="307"/>
      <c r="CY187" s="135"/>
      <c r="CZ187" s="135"/>
      <c r="DA187" s="135"/>
      <c r="DB187" s="304"/>
      <c r="DC187" s="305"/>
      <c r="DD187" s="306"/>
      <c r="DE187" s="135"/>
      <c r="DF187" s="135"/>
      <c r="DG187" s="307"/>
      <c r="DH187" s="135"/>
      <c r="DI187" s="135"/>
      <c r="DJ187" s="135"/>
      <c r="DK187" s="304"/>
      <c r="DL187" s="305"/>
      <c r="DM187" s="306"/>
      <c r="DN187" s="135"/>
      <c r="DO187" s="135"/>
      <c r="DP187" s="307"/>
      <c r="DQ187" s="135"/>
      <c r="DR187" s="135"/>
      <c r="DS187" s="135"/>
      <c r="DT187" s="304"/>
      <c r="DU187" s="305"/>
      <c r="DV187" s="306"/>
      <c r="DW187" s="135"/>
      <c r="DX187" s="135"/>
      <c r="DY187" s="307"/>
      <c r="DZ187" s="135"/>
      <c r="EA187" s="135"/>
      <c r="EB187" s="135"/>
      <c r="EC187" s="304"/>
      <c r="ED187" s="305"/>
      <c r="EE187" s="306"/>
      <c r="EF187" s="135"/>
      <c r="EG187" s="135"/>
      <c r="EH187" s="307"/>
      <c r="EI187" s="135"/>
      <c r="EJ187" s="135"/>
      <c r="EK187" s="135"/>
      <c r="EL187" s="304"/>
      <c r="EM187" s="305"/>
      <c r="EN187" s="306"/>
      <c r="EO187" s="135"/>
      <c r="EP187" s="135"/>
      <c r="EQ187" s="307"/>
      <c r="ER187" s="135"/>
      <c r="ES187" s="135"/>
      <c r="ET187" s="135"/>
      <c r="EU187" s="304"/>
      <c r="EV187" s="305"/>
      <c r="EW187" s="306"/>
      <c r="EX187" s="135"/>
      <c r="EY187" s="135"/>
      <c r="EZ187" s="307"/>
      <c r="FA187" s="135"/>
      <c r="FB187" s="135"/>
      <c r="FC187" s="135"/>
      <c r="FD187" s="304"/>
      <c r="FE187" s="305"/>
      <c r="FF187" s="306"/>
      <c r="FG187" s="135"/>
      <c r="FH187" s="135"/>
      <c r="FI187" s="307"/>
      <c r="FJ187" s="135"/>
      <c r="FK187" s="135"/>
      <c r="FL187" s="135"/>
      <c r="FM187" s="304"/>
      <c r="FN187" s="305"/>
      <c r="FO187" s="306"/>
      <c r="FP187" s="135"/>
      <c r="FQ187" s="135"/>
      <c r="FR187" s="307"/>
      <c r="FS187" s="135"/>
      <c r="FT187" s="135"/>
      <c r="FU187" s="135"/>
      <c r="FV187" s="304"/>
      <c r="FW187" s="305"/>
      <c r="FX187" s="306"/>
      <c r="FY187" s="135"/>
      <c r="FZ187" s="135"/>
      <c r="GA187" s="307"/>
      <c r="GB187" s="135"/>
      <c r="GC187" s="135"/>
      <c r="GD187" s="135"/>
      <c r="GE187" s="304"/>
      <c r="GF187" s="305"/>
      <c r="GG187" s="306"/>
      <c r="GH187" s="135"/>
      <c r="GI187" s="135"/>
      <c r="GJ187" s="307"/>
      <c r="GK187" s="135"/>
      <c r="GL187" s="135"/>
      <c r="GM187" s="135"/>
      <c r="GN187" s="304"/>
      <c r="GO187" s="305"/>
      <c r="GP187" s="306"/>
      <c r="GQ187" s="135"/>
      <c r="GR187" s="135"/>
      <c r="GS187" s="307"/>
      <c r="GT187" s="135"/>
      <c r="GU187" s="135"/>
      <c r="GV187" s="135"/>
      <c r="GW187" s="304"/>
      <c r="GX187" s="305"/>
      <c r="GY187" s="306"/>
      <c r="GZ187" s="135"/>
      <c r="HA187" s="135"/>
      <c r="HB187" s="307"/>
      <c r="HC187" s="135"/>
      <c r="HD187" s="135"/>
      <c r="HE187" s="135"/>
      <c r="HF187" s="304"/>
      <c r="HG187" s="305"/>
      <c r="HH187" s="306"/>
      <c r="HI187" s="135"/>
      <c r="HJ187" s="135"/>
      <c r="HK187" s="308"/>
      <c r="HL187" s="309"/>
      <c r="HM187" s="135"/>
      <c r="HN187" s="135"/>
      <c r="HO187" s="304"/>
      <c r="HP187" s="305"/>
      <c r="HQ187" s="306"/>
      <c r="HR187" s="135"/>
      <c r="HS187" s="135"/>
      <c r="HT187" s="308"/>
      <c r="HX187" s="123"/>
      <c r="HY187" s="126"/>
      <c r="HZ187" s="132"/>
      <c r="IC187" s="130"/>
      <c r="IG187" s="310"/>
      <c r="IH187" s="305"/>
      <c r="II187" s="306"/>
      <c r="IJ187" s="135"/>
      <c r="IK187" s="135"/>
      <c r="IL187" s="307"/>
      <c r="IM187" s="135"/>
      <c r="IN187" s="135"/>
      <c r="IO187" s="135"/>
      <c r="IP187" s="304"/>
      <c r="IQ187" s="305"/>
      <c r="IR187" s="306"/>
      <c r="IS187" s="135"/>
      <c r="IT187" s="135"/>
      <c r="IU187" s="307"/>
      <c r="IV187" s="135"/>
      <c r="IW187" s="135"/>
      <c r="IX187" s="135"/>
      <c r="IY187" s="304"/>
      <c r="IZ187" s="305"/>
      <c r="JA187" s="306"/>
      <c r="JB187" s="135"/>
      <c r="JC187" s="135"/>
      <c r="JD187" s="307"/>
      <c r="JE187" s="135"/>
      <c r="JF187" s="135"/>
      <c r="JG187" s="135"/>
      <c r="JH187" s="304"/>
      <c r="JI187" s="305"/>
      <c r="JJ187" s="306"/>
      <c r="JK187" s="135"/>
      <c r="JL187" s="135"/>
      <c r="JM187" s="307"/>
      <c r="JN187" s="135"/>
      <c r="JO187" s="135"/>
      <c r="JP187" s="135"/>
      <c r="JQ187" s="304"/>
      <c r="JR187" s="305"/>
      <c r="JS187" s="306"/>
      <c r="JT187" s="135"/>
      <c r="JU187" s="135"/>
      <c r="JV187" s="307"/>
      <c r="JW187" s="135"/>
      <c r="JX187" s="135"/>
      <c r="JY187" s="135"/>
      <c r="JZ187" s="304"/>
      <c r="KA187" s="305"/>
      <c r="KB187" s="306"/>
      <c r="KC187" s="135"/>
      <c r="KD187" s="135"/>
      <c r="KE187" s="307"/>
      <c r="KF187" s="135"/>
      <c r="KG187" s="135"/>
      <c r="KH187" s="135"/>
      <c r="KI187" s="304"/>
      <c r="KJ187" s="305"/>
      <c r="KK187" s="306"/>
      <c r="KL187" s="135"/>
      <c r="KM187" s="135"/>
      <c r="KN187" s="307"/>
      <c r="KO187" s="135"/>
      <c r="KP187" s="135"/>
      <c r="KQ187" s="135"/>
      <c r="KR187" s="304"/>
      <c r="KS187" s="305"/>
      <c r="KT187" s="306"/>
      <c r="KU187" s="135"/>
      <c r="KV187" s="135"/>
      <c r="KW187" s="307"/>
      <c r="KX187" s="135"/>
      <c r="KY187" s="135"/>
      <c r="KZ187" s="135"/>
      <c r="LA187" s="304"/>
      <c r="LB187" s="305"/>
      <c r="LC187" s="306"/>
      <c r="LD187" s="135"/>
      <c r="LE187" s="135"/>
      <c r="LF187" s="307"/>
      <c r="LG187" s="135"/>
      <c r="LH187" s="135"/>
      <c r="LI187" s="135"/>
      <c r="LJ187" s="304"/>
      <c r="LK187" s="305"/>
      <c r="LL187" s="306"/>
      <c r="LM187" s="135"/>
      <c r="LN187" s="135"/>
      <c r="LO187" s="307"/>
      <c r="LP187" s="135"/>
      <c r="LQ187" s="135"/>
      <c r="LR187" s="135"/>
      <c r="LS187" s="304"/>
      <c r="LT187" s="305"/>
      <c r="LU187" s="306"/>
      <c r="LV187" s="135"/>
      <c r="LW187" s="135"/>
      <c r="LX187" s="307"/>
      <c r="LY187" s="135"/>
      <c r="LZ187" s="135"/>
      <c r="MA187" s="135"/>
      <c r="MB187" s="304"/>
      <c r="MC187" s="305"/>
      <c r="MD187" s="306"/>
      <c r="ME187" s="135"/>
      <c r="MF187" s="135"/>
      <c r="MG187" s="307"/>
      <c r="MH187" s="135"/>
      <c r="MI187" s="135"/>
      <c r="MJ187" s="135"/>
      <c r="MK187" s="304"/>
      <c r="ML187" s="305"/>
      <c r="MM187" s="306"/>
      <c r="MN187" s="135"/>
      <c r="MO187" s="135"/>
      <c r="MP187" s="307"/>
      <c r="MQ187" s="135"/>
      <c r="MR187" s="135"/>
      <c r="MS187" s="135"/>
      <c r="MT187" s="304"/>
      <c r="MU187" s="305"/>
      <c r="MV187" s="306"/>
      <c r="MW187" s="135"/>
      <c r="MX187" s="135"/>
      <c r="MY187" s="307"/>
      <c r="MZ187" s="135"/>
      <c r="NA187" s="135"/>
      <c r="NB187" s="135"/>
      <c r="NC187" s="304"/>
      <c r="ND187" s="305"/>
      <c r="NE187" s="306"/>
      <c r="NF187" s="135"/>
      <c r="NG187" s="135"/>
      <c r="NH187" s="307"/>
      <c r="NI187" s="135"/>
      <c r="NJ187" s="135"/>
      <c r="NK187" s="135"/>
      <c r="NL187" s="304"/>
      <c r="NM187" s="305"/>
      <c r="NN187" s="306"/>
      <c r="NO187" s="135"/>
      <c r="NP187" s="135"/>
      <c r="NQ187" s="307"/>
      <c r="NR187" s="135"/>
      <c r="NS187" s="135"/>
      <c r="NT187" s="135"/>
      <c r="NU187" s="304"/>
      <c r="NV187" s="305"/>
      <c r="NW187" s="306"/>
      <c r="NX187" s="135"/>
      <c r="NY187" s="135"/>
      <c r="NZ187" s="307"/>
      <c r="OA187" s="135"/>
      <c r="OB187" s="135"/>
      <c r="OC187" s="135"/>
      <c r="OD187" s="304"/>
      <c r="OE187" s="305"/>
      <c r="OF187" s="306"/>
      <c r="OG187" s="135"/>
      <c r="OH187" s="135"/>
      <c r="OI187" s="307"/>
      <c r="OJ187" s="135"/>
      <c r="OK187" s="135"/>
      <c r="OL187" s="135"/>
      <c r="OM187" s="304"/>
      <c r="ON187" s="305"/>
      <c r="OO187" s="306"/>
      <c r="OP187" s="135"/>
      <c r="OQ187" s="135"/>
      <c r="OR187" s="307"/>
      <c r="OS187" s="135"/>
      <c r="OT187" s="135"/>
      <c r="OU187" s="135"/>
      <c r="OV187" s="304"/>
      <c r="OW187" s="305"/>
      <c r="OX187" s="306"/>
      <c r="OY187" s="135"/>
      <c r="OZ187" s="135"/>
      <c r="PA187" s="307"/>
      <c r="PB187" s="135"/>
      <c r="PC187" s="135"/>
      <c r="PD187" s="135"/>
      <c r="PE187" s="304"/>
      <c r="PF187" s="305"/>
      <c r="PG187" s="306"/>
      <c r="PH187" s="135"/>
      <c r="PI187" s="135"/>
      <c r="PJ187" s="307"/>
      <c r="PK187" s="135"/>
      <c r="PL187" s="135"/>
      <c r="PM187" s="135"/>
      <c r="PN187" s="304"/>
      <c r="PO187" s="305"/>
      <c r="PP187" s="306"/>
      <c r="PQ187" s="135"/>
      <c r="PR187" s="135"/>
      <c r="PS187" s="307"/>
      <c r="PT187" s="135"/>
      <c r="PU187" s="135"/>
      <c r="PV187" s="135"/>
      <c r="PW187" s="304"/>
      <c r="PX187" s="305"/>
      <c r="PY187" s="306"/>
      <c r="PZ187" s="135"/>
      <c r="QA187" s="135"/>
      <c r="QB187" s="307"/>
      <c r="QC187" s="135"/>
      <c r="QD187" s="135"/>
      <c r="QE187" s="135"/>
      <c r="QF187" s="304"/>
      <c r="QG187" s="305"/>
      <c r="QH187" s="306"/>
      <c r="QI187" s="135"/>
      <c r="QJ187" s="135"/>
      <c r="QK187" s="307"/>
      <c r="QL187" s="135"/>
      <c r="QM187" s="135"/>
      <c r="QN187" s="135"/>
      <c r="QO187" s="304"/>
      <c r="QP187" s="305"/>
      <c r="QQ187" s="306"/>
      <c r="QR187" s="135"/>
      <c r="QS187" s="135"/>
      <c r="QT187" s="307"/>
      <c r="QU187" s="135"/>
      <c r="QV187" s="135"/>
      <c r="QW187" s="135"/>
      <c r="QX187" s="304"/>
      <c r="QY187" s="305"/>
      <c r="QZ187" s="306"/>
      <c r="RA187" s="135"/>
      <c r="RB187" s="135"/>
      <c r="RC187" s="307"/>
      <c r="RD187" s="135"/>
      <c r="RE187" s="135"/>
      <c r="RF187" s="135"/>
      <c r="RG187" s="311"/>
      <c r="RH187" s="312"/>
      <c r="RI187" s="306"/>
      <c r="RJ187" s="135"/>
      <c r="RK187" s="135"/>
      <c r="RL187" s="307"/>
      <c r="RM187" s="135"/>
      <c r="RN187" s="135"/>
      <c r="RO187" s="135"/>
      <c r="RP187" s="311"/>
      <c r="RQ187" s="126"/>
      <c r="RR187" s="132"/>
      <c r="RU187" s="130"/>
      <c r="RY187" s="123"/>
      <c r="RZ187" s="126"/>
      <c r="SA187" s="132"/>
      <c r="SC187" s="309"/>
      <c r="SD187" s="307"/>
      <c r="SE187" s="135"/>
      <c r="SF187" s="135"/>
      <c r="SG187" s="135"/>
      <c r="SH187" s="304"/>
      <c r="SI187" s="305"/>
      <c r="SJ187" s="306"/>
      <c r="SK187" s="135"/>
      <c r="SL187" s="135"/>
      <c r="SM187" s="307"/>
      <c r="SN187" s="135"/>
      <c r="SO187" s="135"/>
      <c r="SP187" s="135"/>
      <c r="SQ187" s="304"/>
      <c r="SR187" s="305"/>
      <c r="SS187" s="306"/>
      <c r="ST187" s="135"/>
      <c r="SU187" s="135"/>
      <c r="SV187" s="307"/>
      <c r="SW187" s="135"/>
      <c r="SX187" s="135"/>
      <c r="SY187" s="135"/>
      <c r="SZ187" s="304"/>
      <c r="TA187" s="305"/>
      <c r="TB187" s="306"/>
      <c r="TC187" s="135"/>
      <c r="TD187" s="135"/>
      <c r="TE187" s="307"/>
      <c r="TF187" s="135"/>
      <c r="TG187" s="135"/>
      <c r="TH187" s="135"/>
      <c r="TI187" s="304"/>
      <c r="TJ187" s="305"/>
      <c r="TK187" s="306"/>
      <c r="TL187" s="135"/>
      <c r="TM187" s="135"/>
      <c r="TN187" s="307"/>
      <c r="TO187" s="135"/>
      <c r="TP187" s="135"/>
      <c r="TQ187" s="135"/>
      <c r="TR187" s="304"/>
      <c r="TS187" s="305"/>
      <c r="TT187" s="306"/>
      <c r="TU187" s="135"/>
      <c r="TV187" s="135"/>
      <c r="TW187" s="307"/>
      <c r="TX187" s="135"/>
      <c r="TY187" s="135"/>
      <c r="TZ187" s="135"/>
      <c r="UA187" s="304"/>
      <c r="UB187" s="305"/>
      <c r="UC187" s="306"/>
      <c r="UD187" s="135"/>
      <c r="UE187" s="135"/>
      <c r="UF187" s="307"/>
      <c r="UG187" s="135"/>
      <c r="UH187" s="135"/>
      <c r="UI187" s="135"/>
      <c r="UJ187" s="304"/>
      <c r="UK187" s="305"/>
      <c r="UL187" s="306"/>
      <c r="UM187" s="135"/>
      <c r="UN187" s="135"/>
      <c r="UO187" s="307"/>
      <c r="UP187" s="135"/>
      <c r="UQ187" s="135"/>
      <c r="UR187" s="135"/>
      <c r="US187" s="304"/>
      <c r="UT187" s="305"/>
      <c r="UU187" s="306"/>
      <c r="UV187" s="135"/>
      <c r="UW187" s="135"/>
      <c r="UX187" s="307"/>
      <c r="UY187" s="135"/>
      <c r="UZ187" s="135"/>
      <c r="VA187" s="135"/>
      <c r="VB187" s="304"/>
      <c r="VC187" s="305"/>
      <c r="VD187" s="306"/>
      <c r="VE187" s="135"/>
      <c r="VF187" s="135"/>
      <c r="VG187" s="307"/>
      <c r="VH187" s="135"/>
      <c r="VI187" s="135"/>
      <c r="VJ187" s="135"/>
      <c r="VK187" s="304"/>
      <c r="VL187" s="305"/>
      <c r="VM187" s="306"/>
      <c r="VN187" s="135"/>
      <c r="VO187" s="135"/>
      <c r="VP187" s="307"/>
      <c r="VQ187" s="135"/>
      <c r="VR187" s="135"/>
      <c r="VS187" s="135"/>
      <c r="VT187" s="304"/>
      <c r="VU187" s="305"/>
      <c r="VV187" s="306"/>
      <c r="VW187" s="135"/>
      <c r="VX187" s="135"/>
      <c r="VY187" s="307"/>
      <c r="VZ187" s="135"/>
      <c r="WA187" s="135"/>
      <c r="WB187" s="135"/>
      <c r="WC187" s="304"/>
      <c r="WD187" s="305"/>
      <c r="WE187" s="306"/>
      <c r="WF187" s="135"/>
      <c r="WG187" s="135"/>
      <c r="WH187" s="307"/>
      <c r="WI187" s="135"/>
      <c r="WJ187" s="135"/>
      <c r="WK187" s="135"/>
      <c r="WL187" s="304"/>
      <c r="WM187" s="305"/>
      <c r="WN187" s="306"/>
      <c r="WO187" s="135"/>
      <c r="WP187" s="135"/>
      <c r="WQ187" s="307"/>
      <c r="WR187" s="135"/>
      <c r="WS187" s="135"/>
      <c r="WT187" s="135"/>
      <c r="WU187" s="304"/>
      <c r="WV187" s="305"/>
      <c r="WW187" s="306"/>
      <c r="WX187" s="135"/>
      <c r="WY187" s="135"/>
      <c r="WZ187" s="307"/>
      <c r="XA187" s="135"/>
      <c r="XB187" s="135"/>
      <c r="XC187" s="135"/>
      <c r="XD187" s="304"/>
      <c r="XE187" s="305"/>
      <c r="XF187" s="306"/>
      <c r="XG187" s="135"/>
      <c r="XH187" s="135"/>
      <c r="XI187" s="307"/>
      <c r="XJ187" s="135"/>
      <c r="XK187" s="135"/>
      <c r="XL187" s="135"/>
      <c r="XM187" s="304"/>
      <c r="XN187" s="305"/>
      <c r="XO187" s="306"/>
      <c r="XP187" s="135"/>
      <c r="XQ187" s="135"/>
      <c r="XR187" s="307"/>
      <c r="XS187" s="135"/>
      <c r="XT187" s="135"/>
      <c r="XU187" s="135"/>
      <c r="XV187" s="304"/>
      <c r="XW187" s="305"/>
      <c r="XX187" s="306"/>
      <c r="XY187" s="135"/>
      <c r="XZ187" s="135"/>
      <c r="YA187" s="307"/>
      <c r="YB187" s="135"/>
      <c r="YC187" s="135"/>
      <c r="YD187" s="135"/>
      <c r="YE187" s="304"/>
      <c r="YF187" s="305"/>
      <c r="YG187" s="306"/>
      <c r="YH187" s="135"/>
      <c r="YI187" s="135"/>
      <c r="YJ187" s="307"/>
      <c r="YK187" s="135"/>
      <c r="YL187" s="135"/>
      <c r="YM187" s="135"/>
      <c r="YN187" s="304"/>
      <c r="YO187" s="305"/>
      <c r="YP187" s="306"/>
      <c r="YQ187" s="135"/>
      <c r="YR187" s="135"/>
      <c r="YS187" s="307"/>
      <c r="YT187" s="135"/>
      <c r="YU187" s="135"/>
      <c r="YV187" s="135"/>
      <c r="YW187" s="304"/>
      <c r="YX187" s="305"/>
      <c r="YY187" s="306"/>
      <c r="YZ187" s="135"/>
      <c r="ZA187" s="135"/>
      <c r="ZB187" s="307"/>
      <c r="ZC187" s="135"/>
      <c r="ZD187" s="135"/>
      <c r="ZE187" s="135"/>
      <c r="ZF187" s="304"/>
      <c r="ZG187" s="305"/>
      <c r="ZH187" s="306"/>
      <c r="ZI187" s="135"/>
      <c r="ZJ187" s="135"/>
      <c r="ZK187" s="307"/>
      <c r="ZL187" s="135"/>
      <c r="ZM187" s="135"/>
      <c r="ZN187" s="135"/>
      <c r="ZO187" s="304"/>
      <c r="ZP187" s="305"/>
      <c r="ZQ187" s="306"/>
      <c r="ZR187" s="135"/>
      <c r="ZS187" s="135"/>
      <c r="ZT187" s="307"/>
      <c r="ZU187" s="135"/>
      <c r="ZV187" s="135"/>
      <c r="ZW187" s="135"/>
      <c r="ZX187" s="304"/>
      <c r="ZY187" s="305"/>
      <c r="ZZ187" s="306"/>
      <c r="AAA187" s="135"/>
      <c r="AAB187" s="135"/>
      <c r="AAC187" s="307"/>
      <c r="AAD187" s="135"/>
      <c r="AAE187" s="135"/>
      <c r="AAF187" s="135"/>
      <c r="AAG187" s="304"/>
      <c r="AAH187" s="305"/>
      <c r="AAI187" s="306"/>
      <c r="AAJ187" s="135"/>
      <c r="AAK187" s="135"/>
      <c r="AAL187" s="307"/>
      <c r="AAM187" s="135"/>
      <c r="AAN187" s="135"/>
      <c r="AAO187" s="135"/>
      <c r="AAP187" s="304"/>
      <c r="AAQ187" s="305"/>
      <c r="AAR187" s="306"/>
      <c r="AAS187" s="135"/>
      <c r="AAT187" s="135"/>
      <c r="AAU187" s="307"/>
      <c r="AAV187" s="135"/>
      <c r="AAW187" s="135"/>
      <c r="AAX187" s="135"/>
      <c r="AAY187" s="304"/>
      <c r="AAZ187" s="305"/>
      <c r="ABA187" s="306"/>
      <c r="ABB187" s="135"/>
      <c r="ABC187" s="313"/>
      <c r="ABD187" s="314"/>
      <c r="ABE187" s="135"/>
      <c r="ABF187" s="135"/>
      <c r="ABG187" s="135"/>
      <c r="ABH187" s="304"/>
      <c r="ABI187" s="305"/>
      <c r="ABJ187" s="306"/>
      <c r="ABK187" s="135"/>
      <c r="ABL187" s="313"/>
      <c r="ABM187" s="130"/>
      <c r="ABQ187" s="123"/>
      <c r="ABR187" s="126"/>
      <c r="ABS187" s="132"/>
      <c r="ABV187" s="130"/>
      <c r="ABY187" s="309"/>
      <c r="ABZ187" s="304"/>
      <c r="ACA187" s="305"/>
      <c r="ACB187" s="306"/>
      <c r="ACC187" s="135"/>
      <c r="ACD187" s="135"/>
      <c r="ACE187" s="307"/>
      <c r="ACF187" s="135"/>
      <c r="ACG187" s="135"/>
      <c r="ACH187" s="135"/>
      <c r="ACI187" s="304"/>
      <c r="ACJ187" s="305"/>
      <c r="ACK187" s="306"/>
      <c r="ACL187" s="135"/>
      <c r="ACM187" s="135"/>
      <c r="ACN187" s="307"/>
      <c r="ACO187" s="135"/>
      <c r="ACP187" s="135"/>
      <c r="ACQ187" s="135"/>
      <c r="ACR187" s="304"/>
      <c r="ACS187" s="305"/>
      <c r="ACT187" s="306"/>
      <c r="ACU187" s="135"/>
      <c r="ACV187" s="135"/>
      <c r="ACW187" s="307"/>
      <c r="ACX187" s="135"/>
      <c r="ACY187" s="135"/>
      <c r="ACZ187" s="135"/>
      <c r="ADA187" s="304"/>
      <c r="ADB187" s="305"/>
      <c r="ADC187" s="306"/>
      <c r="ADD187" s="135"/>
      <c r="ADE187" s="135"/>
      <c r="ADF187" s="307"/>
      <c r="ADG187" s="135"/>
      <c r="ADH187" s="135"/>
      <c r="ADI187" s="135"/>
      <c r="ADJ187" s="304"/>
      <c r="ADK187" s="305"/>
      <c r="ADL187" s="306"/>
      <c r="ADM187" s="135"/>
      <c r="ADN187" s="135"/>
      <c r="ADO187" s="307"/>
      <c r="ADP187" s="135"/>
      <c r="ADQ187" s="135"/>
      <c r="ADR187" s="135"/>
      <c r="ADS187" s="304"/>
      <c r="ADT187" s="305"/>
      <c r="ADU187" s="306"/>
      <c r="ADV187" s="135"/>
      <c r="ADW187" s="135"/>
      <c r="ADX187" s="307"/>
      <c r="ADY187" s="135"/>
      <c r="ADZ187" s="135"/>
      <c r="AEA187" s="135"/>
      <c r="AEB187" s="304"/>
      <c r="AEC187" s="305"/>
      <c r="AED187" s="306"/>
      <c r="AEE187" s="135"/>
      <c r="AEF187" s="135"/>
      <c r="AEG187" s="307"/>
      <c r="AEH187" s="135"/>
      <c r="AEI187" s="135"/>
      <c r="AEJ187" s="135"/>
      <c r="AEK187" s="304"/>
      <c r="AEL187" s="305"/>
      <c r="AEM187" s="306"/>
      <c r="AEN187" s="135"/>
      <c r="AEO187" s="135"/>
      <c r="AEP187" s="307"/>
      <c r="AEQ187" s="135"/>
      <c r="AER187" s="135"/>
      <c r="AES187" s="135"/>
      <c r="AET187" s="304"/>
      <c r="AEU187" s="305"/>
      <c r="AEV187" s="306"/>
      <c r="AEW187" s="135"/>
      <c r="AEX187" s="135"/>
      <c r="AEY187" s="307"/>
      <c r="AEZ187" s="135"/>
      <c r="AFA187" s="135"/>
      <c r="AFB187" s="135"/>
      <c r="AFC187" s="304"/>
      <c r="AFD187" s="305"/>
      <c r="AFE187" s="306"/>
      <c r="AFF187" s="135"/>
      <c r="AFG187" s="135"/>
      <c r="AFH187" s="307"/>
      <c r="AFI187" s="135"/>
      <c r="AFJ187" s="135"/>
      <c r="AFK187" s="135"/>
      <c r="AFL187" s="304"/>
      <c r="AFM187" s="305"/>
      <c r="AFN187" s="306"/>
      <c r="AFO187" s="135"/>
      <c r="AFP187" s="135"/>
      <c r="AFQ187" s="307"/>
      <c r="AFR187" s="135"/>
      <c r="AFS187" s="135"/>
      <c r="AFT187" s="135"/>
      <c r="AFU187" s="304"/>
      <c r="AFV187" s="305"/>
      <c r="AFW187" s="306"/>
      <c r="AFX187" s="135"/>
      <c r="AFY187" s="135"/>
      <c r="AFZ187" s="307"/>
      <c r="AGA187" s="135"/>
      <c r="AGB187" s="135"/>
      <c r="AGC187" s="135"/>
      <c r="AGD187" s="304"/>
      <c r="AGE187" s="305"/>
      <c r="AGF187" s="306"/>
      <c r="AGG187" s="135"/>
      <c r="AGH187" s="135"/>
      <c r="AGI187" s="307"/>
      <c r="AGJ187" s="135"/>
      <c r="AGK187" s="135"/>
      <c r="AGL187" s="135"/>
      <c r="AGM187" s="304"/>
      <c r="AGN187" s="305"/>
      <c r="AGO187" s="306"/>
      <c r="AGP187" s="135"/>
      <c r="AGQ187" s="135"/>
      <c r="AGR187" s="307"/>
      <c r="AGS187" s="135"/>
      <c r="AGT187" s="135"/>
      <c r="AGU187" s="135"/>
      <c r="AGV187" s="304"/>
      <c r="AGW187" s="305"/>
      <c r="AGX187" s="306"/>
      <c r="AGY187" s="135"/>
      <c r="AGZ187" s="135"/>
      <c r="AHA187" s="307"/>
      <c r="AHB187" s="135"/>
      <c r="AHC187" s="135"/>
      <c r="AHD187" s="135"/>
      <c r="AHE187" s="304"/>
      <c r="AHF187" s="305"/>
      <c r="AHG187" s="306"/>
      <c r="AHH187" s="135"/>
      <c r="AHI187" s="135"/>
      <c r="AHJ187" s="307"/>
      <c r="AHK187" s="135"/>
      <c r="AHL187" s="135"/>
      <c r="AHM187" s="135"/>
      <c r="AHN187" s="304"/>
      <c r="AHO187" s="305"/>
      <c r="AHP187" s="306"/>
      <c r="AHQ187" s="135"/>
      <c r="AHR187" s="135"/>
      <c r="AHS187" s="307"/>
      <c r="AHT187" s="135"/>
      <c r="AHU187" s="135"/>
      <c r="AHV187" s="135"/>
      <c r="AHW187" s="304"/>
      <c r="AHX187" s="305"/>
      <c r="AHY187" s="306"/>
      <c r="AHZ187" s="135"/>
      <c r="AIA187" s="135"/>
      <c r="AIB187" s="307"/>
      <c r="AIC187" s="135"/>
      <c r="AID187" s="135"/>
      <c r="AIE187" s="135"/>
      <c r="AIF187" s="304"/>
      <c r="AIG187" s="305"/>
      <c r="AIH187" s="306"/>
      <c r="AII187" s="135"/>
      <c r="AIJ187" s="135"/>
      <c r="AIK187" s="307"/>
      <c r="AIL187" s="135"/>
      <c r="AIM187" s="135"/>
      <c r="AIN187" s="135"/>
      <c r="AIO187" s="304"/>
      <c r="AIP187" s="305"/>
      <c r="AIQ187" s="306"/>
      <c r="AIR187" s="135"/>
      <c r="AIS187" s="135"/>
      <c r="AIT187" s="307"/>
      <c r="AIU187" s="135"/>
      <c r="AIV187" s="135"/>
      <c r="AIW187" s="135"/>
      <c r="AIX187" s="304"/>
      <c r="AIY187" s="305"/>
      <c r="AIZ187" s="306"/>
      <c r="AJA187" s="135"/>
      <c r="AJB187" s="135"/>
      <c r="AJC187" s="307"/>
      <c r="AJD187" s="135"/>
      <c r="AJE187" s="135"/>
      <c r="AJF187" s="135"/>
      <c r="AJG187" s="304"/>
      <c r="AJH187" s="305"/>
      <c r="AJI187" s="306"/>
      <c r="AJJ187" s="135"/>
      <c r="AJK187" s="135"/>
      <c r="AJL187" s="307"/>
      <c r="AJM187" s="135"/>
      <c r="AJN187" s="135"/>
      <c r="AJO187" s="135"/>
      <c r="AJP187" s="304"/>
      <c r="AJQ187" s="305"/>
      <c r="AJR187" s="306"/>
      <c r="AJS187" s="135"/>
      <c r="AJT187" s="135"/>
      <c r="AJU187" s="307"/>
      <c r="AJV187" s="135"/>
      <c r="AJW187" s="135"/>
      <c r="AJX187" s="135"/>
      <c r="AJY187" s="304"/>
      <c r="AJZ187" s="305"/>
      <c r="AKA187" s="306"/>
      <c r="AKB187" s="135"/>
      <c r="AKC187" s="135"/>
      <c r="AKD187" s="307"/>
      <c r="AKE187" s="135"/>
      <c r="AKF187" s="135"/>
      <c r="AKG187" s="135"/>
      <c r="AKH187" s="304"/>
      <c r="AKI187" s="305"/>
      <c r="AKJ187" s="306"/>
      <c r="AKK187" s="135"/>
      <c r="AKL187" s="135"/>
      <c r="AKM187" s="307"/>
      <c r="AKN187" s="135"/>
      <c r="AKO187" s="135"/>
      <c r="AKP187" s="135"/>
      <c r="AKQ187" s="304"/>
      <c r="AKR187" s="305"/>
      <c r="AKS187" s="306"/>
      <c r="AKT187" s="135"/>
      <c r="AKU187" s="135"/>
      <c r="AKV187" s="307"/>
      <c r="AKW187" s="135"/>
      <c r="AKX187" s="135"/>
      <c r="AKY187" s="313"/>
      <c r="AKZ187" s="310"/>
      <c r="ALA187" s="305"/>
      <c r="ALB187" s="306"/>
      <c r="ALC187" s="135"/>
      <c r="ALD187" s="135"/>
      <c r="ALE187" s="307"/>
      <c r="ALF187" s="135"/>
      <c r="ALG187" s="135"/>
      <c r="ALH187" s="313"/>
      <c r="ALI187" s="123"/>
      <c r="ALJ187" s="126"/>
      <c r="ALK187" s="132"/>
      <c r="ALN187" s="130"/>
      <c r="ALR187" s="123"/>
      <c r="ALS187" s="126"/>
      <c r="ALT187" s="132"/>
      <c r="ALU187" s="309"/>
      <c r="ALV187" s="135"/>
      <c r="ALW187" s="307"/>
      <c r="ALX187" s="135"/>
      <c r="ALY187" s="135"/>
      <c r="ALZ187" s="135"/>
      <c r="AMA187" s="304"/>
      <c r="AMB187" s="305"/>
      <c r="AMC187" s="306"/>
      <c r="AMD187" s="135"/>
      <c r="AME187" s="135"/>
      <c r="AMF187" s="307"/>
      <c r="AMG187" s="135"/>
      <c r="AMH187" s="135"/>
      <c r="AMI187" s="135"/>
      <c r="AMJ187" s="304"/>
      <c r="AMK187" s="305"/>
      <c r="AML187" s="306"/>
      <c r="AMM187" s="135"/>
      <c r="AMN187" s="135"/>
      <c r="AMO187" s="307"/>
      <c r="AMP187" s="135"/>
      <c r="AMQ187" s="135"/>
      <c r="AMR187" s="135"/>
      <c r="AMS187" s="304"/>
      <c r="AMT187" s="305"/>
      <c r="AMU187" s="306"/>
      <c r="AMV187" s="135"/>
      <c r="AMW187" s="135"/>
      <c r="AMX187" s="307"/>
      <c r="AMY187" s="135"/>
      <c r="AMZ187" s="135"/>
      <c r="ANA187" s="135"/>
      <c r="ANB187" s="304"/>
      <c r="ANC187" s="305"/>
      <c r="AND187" s="306"/>
      <c r="ANE187" s="135"/>
      <c r="ANF187" s="135"/>
      <c r="ANG187" s="307"/>
      <c r="ANH187" s="135"/>
      <c r="ANI187" s="135"/>
      <c r="ANJ187" s="135"/>
      <c r="ANK187" s="304"/>
      <c r="ANL187" s="305"/>
      <c r="ANM187" s="306"/>
      <c r="ANN187" s="135"/>
      <c r="ANO187" s="135"/>
      <c r="ANP187" s="307"/>
      <c r="ANQ187" s="135"/>
      <c r="ANR187" s="135"/>
      <c r="ANS187" s="135"/>
      <c r="ANT187" s="304"/>
      <c r="ANU187" s="305"/>
      <c r="ANV187" s="306"/>
      <c r="ANW187" s="135"/>
      <c r="ANX187" s="135"/>
      <c r="ANY187" s="307"/>
      <c r="ANZ187" s="135"/>
      <c r="AOA187" s="135"/>
      <c r="AOB187" s="135"/>
      <c r="AOC187" s="304"/>
      <c r="AOD187" s="305"/>
      <c r="AOE187" s="306"/>
      <c r="AOF187" s="135"/>
      <c r="AOG187" s="135"/>
      <c r="AOH187" s="307"/>
      <c r="AOI187" s="135"/>
      <c r="AOJ187" s="135"/>
      <c r="AOK187" s="135"/>
      <c r="AOL187" s="304"/>
      <c r="AOM187" s="305"/>
      <c r="AON187" s="306"/>
      <c r="AOO187" s="135"/>
      <c r="AOP187" s="135"/>
      <c r="AOQ187" s="307"/>
      <c r="AOR187" s="135"/>
      <c r="AOS187" s="135"/>
      <c r="AOT187" s="135"/>
      <c r="AOU187" s="304"/>
      <c r="AOV187" s="305"/>
      <c r="AOW187" s="306"/>
      <c r="AOX187" s="135"/>
      <c r="AOY187" s="135"/>
      <c r="AOZ187" s="307"/>
      <c r="APA187" s="135"/>
      <c r="APB187" s="135"/>
      <c r="APC187" s="135"/>
      <c r="APD187" s="304"/>
      <c r="APE187" s="305"/>
      <c r="APF187" s="306"/>
      <c r="APG187" s="135"/>
      <c r="APH187" s="135"/>
      <c r="API187" s="307"/>
      <c r="APJ187" s="135"/>
      <c r="APK187" s="135"/>
      <c r="APL187" s="135"/>
      <c r="APM187" s="304"/>
      <c r="APN187" s="305"/>
      <c r="APO187" s="306"/>
      <c r="APP187" s="135"/>
      <c r="APQ187" s="135"/>
      <c r="APR187" s="307"/>
      <c r="APS187" s="135"/>
      <c r="APT187" s="135"/>
      <c r="APU187" s="135"/>
      <c r="APV187" s="304"/>
      <c r="APW187" s="305"/>
      <c r="APX187" s="306"/>
      <c r="APY187" s="135"/>
      <c r="APZ187" s="135"/>
      <c r="AQA187" s="307"/>
      <c r="AQB187" s="135"/>
      <c r="AQC187" s="135"/>
      <c r="AQD187" s="135"/>
      <c r="AQE187" s="304"/>
      <c r="AQF187" s="305"/>
      <c r="AQG187" s="306"/>
      <c r="AQH187" s="135"/>
      <c r="AQI187" s="135"/>
      <c r="AQJ187" s="307"/>
      <c r="AQK187" s="135"/>
      <c r="AQL187" s="135"/>
      <c r="AQM187" s="135"/>
      <c r="AQN187" s="304"/>
      <c r="AQO187" s="305"/>
      <c r="AQP187" s="306"/>
      <c r="AQQ187" s="135"/>
      <c r="AQR187" s="135"/>
      <c r="AQS187" s="307"/>
      <c r="AQT187" s="135"/>
      <c r="AQU187" s="135"/>
      <c r="AQV187" s="135"/>
      <c r="AQW187" s="304"/>
      <c r="AQX187" s="305"/>
      <c r="AQY187" s="306"/>
      <c r="AQZ187" s="135"/>
      <c r="ARA187" s="135"/>
      <c r="ARB187" s="307"/>
      <c r="ARC187" s="135"/>
      <c r="ARD187" s="135"/>
      <c r="ARE187" s="135"/>
      <c r="ARF187" s="304"/>
      <c r="ARG187" s="305"/>
      <c r="ARH187" s="306"/>
      <c r="ARI187" s="135"/>
      <c r="ARJ187" s="135"/>
      <c r="ARK187" s="307"/>
      <c r="ARL187" s="135"/>
      <c r="ARM187" s="135"/>
      <c r="ARN187" s="135"/>
      <c r="ARO187" s="304"/>
      <c r="ARP187" s="305"/>
      <c r="ARQ187" s="306"/>
      <c r="ARR187" s="135"/>
      <c r="ARS187" s="135"/>
      <c r="ART187" s="307"/>
      <c r="ARU187" s="135"/>
      <c r="ARV187" s="135"/>
      <c r="ARW187" s="135"/>
      <c r="ARX187" s="304"/>
      <c r="ARY187" s="305"/>
      <c r="ARZ187" s="306"/>
      <c r="ASA187" s="135"/>
      <c r="ASB187" s="135"/>
      <c r="ASC187" s="307"/>
      <c r="ASD187" s="135"/>
      <c r="ASE187" s="135"/>
      <c r="ASF187" s="135"/>
      <c r="ASG187" s="304"/>
      <c r="ASH187" s="305"/>
      <c r="ASI187" s="306"/>
      <c r="ASJ187" s="135"/>
      <c r="ASK187" s="135"/>
      <c r="ASL187" s="307"/>
      <c r="ASM187" s="135"/>
      <c r="ASN187" s="135"/>
      <c r="ASO187" s="135"/>
      <c r="ASP187" s="304"/>
      <c r="ASQ187" s="305"/>
      <c r="ASR187" s="306"/>
      <c r="ASS187" s="135"/>
      <c r="AST187" s="135"/>
      <c r="ASU187" s="307"/>
      <c r="ASV187" s="135"/>
      <c r="ASW187" s="135"/>
      <c r="ASX187" s="135"/>
      <c r="ASY187" s="304"/>
      <c r="ASZ187" s="305"/>
      <c r="ATA187" s="306"/>
      <c r="ATB187" s="135"/>
      <c r="ATC187" s="135"/>
      <c r="ATD187" s="307"/>
      <c r="ATE187" s="135"/>
      <c r="ATF187" s="135"/>
      <c r="ATG187" s="135"/>
      <c r="ATH187" s="304"/>
      <c r="ATI187" s="305"/>
      <c r="ATJ187" s="306"/>
      <c r="ATK187" s="135"/>
      <c r="ATL187" s="135"/>
      <c r="ATM187" s="307"/>
      <c r="ATN187" s="135"/>
      <c r="ATO187" s="135"/>
      <c r="ATP187" s="135"/>
      <c r="ATQ187" s="304"/>
      <c r="ATR187" s="305"/>
      <c r="ATS187" s="306"/>
      <c r="ATT187" s="135"/>
      <c r="ATU187" s="135"/>
      <c r="ATV187" s="307"/>
      <c r="ATW187" s="135"/>
      <c r="ATX187" s="135"/>
      <c r="ATY187" s="135"/>
      <c r="ATZ187" s="304"/>
      <c r="AUA187" s="305"/>
      <c r="AUB187" s="306"/>
      <c r="AUC187" s="135"/>
      <c r="AUD187" s="135"/>
      <c r="AUE187" s="307"/>
      <c r="AUF187" s="135"/>
      <c r="AUG187" s="135"/>
      <c r="AUH187" s="135"/>
      <c r="AUI187" s="304"/>
      <c r="AUJ187" s="305"/>
      <c r="AUK187" s="306"/>
      <c r="AUL187" s="135"/>
      <c r="AUM187" s="135"/>
      <c r="AUN187" s="307"/>
      <c r="AUO187" s="135"/>
      <c r="AUP187" s="135"/>
      <c r="AUQ187" s="135"/>
      <c r="AUR187" s="304"/>
      <c r="AUS187" s="305"/>
      <c r="AUT187" s="306"/>
      <c r="AUU187" s="313"/>
      <c r="AUV187" s="309"/>
      <c r="AUW187" s="307"/>
      <c r="AUX187" s="135"/>
      <c r="AUY187" s="135"/>
      <c r="AUZ187" s="135"/>
      <c r="AVA187" s="304"/>
      <c r="AVB187" s="305"/>
      <c r="AVC187" s="306"/>
      <c r="AVD187" s="313"/>
      <c r="AVF187" s="130"/>
      <c r="AVJ187" s="123"/>
      <c r="AVK187" s="126"/>
      <c r="AVL187" s="132"/>
      <c r="AVO187" s="130"/>
      <c r="AVQ187" s="309"/>
      <c r="AVR187" s="135"/>
      <c r="AVS187" s="304"/>
      <c r="AVT187" s="305"/>
      <c r="AVU187" s="306"/>
      <c r="AVV187" s="135"/>
      <c r="AVW187" s="135"/>
      <c r="AVX187" s="307"/>
      <c r="AVY187" s="135"/>
      <c r="AVZ187" s="135"/>
      <c r="AWA187" s="135"/>
      <c r="AWB187" s="304"/>
      <c r="AWC187" s="305"/>
      <c r="AWD187" s="306"/>
      <c r="AWE187" s="135"/>
      <c r="AWF187" s="135"/>
      <c r="AWG187" s="307"/>
      <c r="AWH187" s="135"/>
      <c r="AWI187" s="135"/>
      <c r="AWJ187" s="135"/>
      <c r="AWK187" s="304"/>
      <c r="AWL187" s="305"/>
      <c r="AWM187" s="306"/>
      <c r="AWN187" s="135"/>
      <c r="AWO187" s="135"/>
      <c r="AWP187" s="307"/>
      <c r="AWQ187" s="135"/>
      <c r="AWR187" s="135"/>
      <c r="AWS187" s="135"/>
      <c r="AWT187" s="304"/>
      <c r="AWU187" s="305"/>
      <c r="AWV187" s="306"/>
      <c r="AWW187" s="135"/>
      <c r="AWX187" s="135"/>
      <c r="AWY187" s="307"/>
      <c r="AWZ187" s="135"/>
      <c r="AXA187" s="135"/>
      <c r="AXB187" s="135"/>
      <c r="AXC187" s="304"/>
      <c r="AXD187" s="305"/>
      <c r="AXE187" s="306"/>
      <c r="AXF187" s="135"/>
      <c r="AXG187" s="135"/>
      <c r="AXH187" s="307"/>
      <c r="AXI187" s="135"/>
      <c r="AXJ187" s="135"/>
      <c r="AXK187" s="135"/>
      <c r="AXL187" s="304"/>
      <c r="AXM187" s="305"/>
      <c r="AXN187" s="306"/>
      <c r="AXO187" s="135"/>
      <c r="AXP187" s="135"/>
      <c r="AXQ187" s="307"/>
      <c r="AXR187" s="135"/>
      <c r="AXS187" s="135"/>
      <c r="AXT187" s="135"/>
      <c r="AXU187" s="304"/>
      <c r="AXV187" s="305"/>
      <c r="AXW187" s="306"/>
      <c r="AXX187" s="135"/>
      <c r="AXY187" s="135"/>
      <c r="AXZ187" s="307"/>
      <c r="AYA187" s="135"/>
      <c r="AYB187" s="135"/>
      <c r="AYC187" s="135"/>
      <c r="AYD187" s="304"/>
      <c r="AYE187" s="305"/>
      <c r="AYF187" s="306"/>
      <c r="AYG187" s="135"/>
      <c r="AYH187" s="135"/>
      <c r="AYI187" s="307"/>
      <c r="AYJ187" s="135"/>
      <c r="AYK187" s="135"/>
      <c r="AYL187" s="135"/>
      <c r="AYM187" s="304"/>
      <c r="AYN187" s="305"/>
      <c r="AYO187" s="306"/>
      <c r="AYP187" s="135"/>
      <c r="AYQ187" s="135"/>
      <c r="AYR187" s="307"/>
      <c r="AYS187" s="135"/>
      <c r="AYT187" s="135"/>
      <c r="AYU187" s="135"/>
      <c r="AYV187" s="304"/>
      <c r="AYW187" s="305"/>
      <c r="AYX187" s="306"/>
      <c r="AYY187" s="135"/>
      <c r="AYZ187" s="135"/>
      <c r="AZA187" s="307"/>
      <c r="AZB187" s="135"/>
      <c r="AZC187" s="135"/>
      <c r="AZD187" s="135"/>
      <c r="AZE187" s="304"/>
      <c r="AZF187" s="305"/>
      <c r="AZG187" s="306"/>
      <c r="AZH187" s="135"/>
      <c r="AZI187" s="135"/>
      <c r="AZJ187" s="307"/>
      <c r="AZK187" s="135"/>
      <c r="AZL187" s="135"/>
      <c r="AZM187" s="135"/>
      <c r="AZN187" s="304"/>
      <c r="AZO187" s="305"/>
      <c r="AZP187" s="306"/>
      <c r="AZQ187" s="135"/>
      <c r="AZR187" s="135"/>
      <c r="AZS187" s="307"/>
      <c r="AZT187" s="135"/>
      <c r="AZU187" s="135"/>
      <c r="AZV187" s="135"/>
      <c r="AZW187" s="304"/>
      <c r="AZX187" s="305"/>
      <c r="AZY187" s="306"/>
      <c r="AZZ187" s="135"/>
      <c r="BAA187" s="135"/>
      <c r="BAB187" s="307"/>
      <c r="BAC187" s="135"/>
      <c r="BAD187" s="135"/>
      <c r="BAE187" s="135"/>
      <c r="BAF187" s="304"/>
      <c r="BAG187" s="305"/>
      <c r="BAH187" s="306"/>
      <c r="BAI187" s="135"/>
      <c r="BAJ187" s="135"/>
      <c r="BAK187" s="307"/>
      <c r="BAL187" s="135"/>
      <c r="BAM187" s="135"/>
      <c r="BAN187" s="135"/>
      <c r="BAO187" s="304"/>
      <c r="BAP187" s="305"/>
      <c r="BAQ187" s="306"/>
      <c r="BAR187" s="135"/>
      <c r="BAS187" s="135"/>
      <c r="BAT187" s="307"/>
      <c r="BAU187" s="135"/>
      <c r="BAV187" s="135"/>
      <c r="BAW187" s="135"/>
      <c r="BAX187" s="304"/>
      <c r="BAY187" s="305"/>
      <c r="BAZ187" s="306"/>
      <c r="BBA187" s="135"/>
      <c r="BBB187" s="135"/>
      <c r="BBC187" s="307"/>
      <c r="BBD187" s="135"/>
      <c r="BBE187" s="135"/>
      <c r="BBF187" s="135"/>
      <c r="BBG187" s="304"/>
      <c r="BBH187" s="305"/>
      <c r="BBI187" s="306"/>
      <c r="BBJ187" s="135"/>
      <c r="BBK187" s="135"/>
      <c r="BBL187" s="307"/>
      <c r="BBM187" s="135"/>
      <c r="BBN187" s="135"/>
      <c r="BBO187" s="135"/>
      <c r="BBP187" s="304"/>
      <c r="BBQ187" s="305"/>
      <c r="BBR187" s="306"/>
      <c r="BBS187" s="135"/>
      <c r="BBT187" s="135"/>
      <c r="BBU187" s="307"/>
      <c r="BBV187" s="135"/>
      <c r="BBW187" s="135"/>
      <c r="BBX187" s="135"/>
      <c r="BBY187" s="304"/>
      <c r="BBZ187" s="305"/>
      <c r="BCA187" s="306"/>
      <c r="BCB187" s="135"/>
      <c r="BCC187" s="135"/>
      <c r="BCD187" s="307"/>
      <c r="BCE187" s="135"/>
      <c r="BCF187" s="135"/>
      <c r="BCG187" s="135"/>
      <c r="BCH187" s="304"/>
      <c r="BCI187" s="305"/>
      <c r="BCJ187" s="306"/>
      <c r="BCK187" s="135"/>
      <c r="BCL187" s="135"/>
      <c r="BCM187" s="307"/>
      <c r="BCN187" s="135"/>
      <c r="BCO187" s="135"/>
      <c r="BCP187" s="135"/>
      <c r="BCQ187" s="304"/>
      <c r="BCR187" s="305"/>
      <c r="BCS187" s="306"/>
      <c r="BCT187" s="135"/>
      <c r="BCU187" s="135"/>
      <c r="BCV187" s="307"/>
      <c r="BCW187" s="135"/>
      <c r="BCX187" s="135"/>
      <c r="BCY187" s="135"/>
      <c r="BCZ187" s="304"/>
      <c r="BDA187" s="305"/>
      <c r="BDB187" s="306"/>
      <c r="BDC187" s="135"/>
      <c r="BDD187" s="135"/>
      <c r="BDE187" s="307"/>
      <c r="BDF187" s="135"/>
      <c r="BDG187" s="135"/>
      <c r="BDH187" s="135"/>
      <c r="BDI187" s="304"/>
      <c r="BDJ187" s="305"/>
      <c r="BDK187" s="306"/>
      <c r="BDL187" s="135"/>
      <c r="BDM187" s="135"/>
      <c r="BDN187" s="307"/>
      <c r="BDO187" s="135"/>
      <c r="BDP187" s="135"/>
      <c r="BDQ187" s="135"/>
      <c r="BDR187" s="304"/>
      <c r="BDS187" s="305"/>
      <c r="BDT187" s="306"/>
      <c r="BDU187" s="135"/>
      <c r="BDV187" s="135"/>
      <c r="BDW187" s="307"/>
      <c r="BDX187" s="135"/>
      <c r="BDY187" s="135"/>
      <c r="BDZ187" s="135"/>
      <c r="BEA187" s="304"/>
      <c r="BEB187" s="305"/>
      <c r="BEC187" s="306"/>
      <c r="BED187" s="135"/>
      <c r="BEE187" s="135"/>
      <c r="BEF187" s="307"/>
      <c r="BEG187" s="135"/>
      <c r="BEH187" s="135"/>
      <c r="BEI187" s="135"/>
      <c r="BEJ187" s="304"/>
      <c r="BEK187" s="305"/>
      <c r="BEL187" s="306"/>
      <c r="BEM187" s="135"/>
      <c r="BEN187" s="135"/>
      <c r="BEO187" s="307"/>
      <c r="BEP187" s="135"/>
      <c r="BEQ187" s="313"/>
      <c r="BER187" s="309"/>
      <c r="BES187" s="304"/>
      <c r="BET187" s="305"/>
      <c r="BEU187" s="306"/>
      <c r="BEV187" s="135"/>
      <c r="BEW187" s="135"/>
      <c r="BEX187" s="307"/>
      <c r="BEY187" s="135"/>
      <c r="BEZ187" s="313"/>
      <c r="BFB187" s="123"/>
      <c r="BFC187" s="126"/>
      <c r="BFD187" s="132"/>
      <c r="BFG187" s="130"/>
      <c r="BFK187" s="123"/>
      <c r="BFL187" s="126"/>
      <c r="BFM187" s="315"/>
      <c r="BFN187" s="135"/>
      <c r="BFO187" s="135"/>
      <c r="BFP187" s="307"/>
      <c r="BFQ187" s="135"/>
      <c r="BFR187" s="135"/>
      <c r="BFS187" s="135"/>
      <c r="BFT187" s="304"/>
      <c r="BFU187" s="305"/>
      <c r="BFV187" s="306"/>
      <c r="BFW187" s="135"/>
      <c r="BFX187" s="135"/>
      <c r="BFY187" s="307"/>
      <c r="BFZ187" s="135"/>
      <c r="BGA187" s="135"/>
      <c r="BGB187" s="135"/>
      <c r="BGC187" s="304"/>
      <c r="BGD187" s="305"/>
      <c r="BGE187" s="306"/>
      <c r="BGF187" s="135"/>
      <c r="BGG187" s="135"/>
      <c r="BGH187" s="307"/>
      <c r="BGI187" s="135"/>
      <c r="BGJ187" s="135"/>
      <c r="BGK187" s="135"/>
      <c r="BGL187" s="304"/>
      <c r="BGM187" s="305"/>
      <c r="BGN187" s="306"/>
      <c r="BGO187" s="135"/>
      <c r="BGP187" s="135"/>
      <c r="BGQ187" s="307"/>
      <c r="BGR187" s="135"/>
      <c r="BGS187" s="135"/>
      <c r="BGT187" s="135"/>
      <c r="BGU187" s="304"/>
      <c r="BGV187" s="305"/>
      <c r="BGW187" s="306"/>
      <c r="BGX187" s="135"/>
      <c r="BGY187" s="135"/>
      <c r="BGZ187" s="307"/>
      <c r="BHA187" s="135"/>
      <c r="BHB187" s="135"/>
      <c r="BHC187" s="135"/>
      <c r="BHD187" s="304"/>
      <c r="BHE187" s="305"/>
      <c r="BHF187" s="306"/>
      <c r="BHG187" s="135"/>
      <c r="BHH187" s="135"/>
      <c r="BHI187" s="307"/>
      <c r="BHJ187" s="135"/>
      <c r="BHK187" s="135"/>
      <c r="BHL187" s="135"/>
      <c r="BHM187" s="304"/>
      <c r="BHN187" s="305"/>
      <c r="BHO187" s="306"/>
      <c r="BHP187" s="135"/>
      <c r="BHQ187" s="135"/>
      <c r="BHR187" s="307"/>
      <c r="BHS187" s="135"/>
      <c r="BHT187" s="135"/>
      <c r="BHU187" s="135"/>
      <c r="BHV187" s="304"/>
      <c r="BHW187" s="305"/>
      <c r="BHX187" s="306"/>
      <c r="BHY187" s="135"/>
      <c r="BHZ187" s="135"/>
      <c r="BIA187" s="307"/>
      <c r="BIB187" s="135"/>
      <c r="BIC187" s="135"/>
      <c r="BID187" s="135"/>
      <c r="BIE187" s="304"/>
      <c r="BIF187" s="305"/>
      <c r="BIG187" s="306"/>
      <c r="BIH187" s="135"/>
      <c r="BII187" s="135"/>
      <c r="BIJ187" s="307"/>
      <c r="BIK187" s="135"/>
      <c r="BIL187" s="135"/>
      <c r="BIM187" s="135"/>
      <c r="BIN187" s="304"/>
      <c r="BIO187" s="305"/>
      <c r="BIP187" s="306"/>
      <c r="BIQ187" s="135"/>
      <c r="BIR187" s="135"/>
      <c r="BIS187" s="307"/>
      <c r="BIT187" s="135"/>
      <c r="BIU187" s="135"/>
      <c r="BIV187" s="135"/>
      <c r="BIW187" s="304"/>
      <c r="BIX187" s="305"/>
      <c r="BIY187" s="306"/>
      <c r="BIZ187" s="135"/>
      <c r="BJA187" s="135"/>
      <c r="BJB187" s="307"/>
      <c r="BJC187" s="135"/>
      <c r="BJD187" s="135"/>
      <c r="BJE187" s="135"/>
      <c r="BJF187" s="304"/>
      <c r="BJG187" s="305"/>
      <c r="BJH187" s="306"/>
      <c r="BJI187" s="135"/>
      <c r="BJJ187" s="135"/>
      <c r="BJK187" s="307"/>
      <c r="BJL187" s="135"/>
      <c r="BJM187" s="135"/>
      <c r="BJN187" s="135"/>
      <c r="BJO187" s="304"/>
      <c r="BJP187" s="305"/>
      <c r="BJQ187" s="306"/>
      <c r="BJR187" s="135"/>
      <c r="BJS187" s="135"/>
      <c r="BJT187" s="307"/>
      <c r="BJU187" s="135"/>
      <c r="BJV187" s="135"/>
      <c r="BJW187" s="135"/>
      <c r="BJX187" s="304"/>
      <c r="BJY187" s="305"/>
      <c r="BJZ187" s="306"/>
      <c r="BKA187" s="135"/>
      <c r="BKB187" s="135"/>
      <c r="BKC187" s="307"/>
      <c r="BKD187" s="135"/>
      <c r="BKE187" s="135"/>
      <c r="BKF187" s="135"/>
      <c r="BKG187" s="304"/>
      <c r="BKH187" s="305"/>
      <c r="BKI187" s="306"/>
      <c r="BKJ187" s="135"/>
      <c r="BKK187" s="135"/>
      <c r="BKL187" s="307"/>
      <c r="BKM187" s="135"/>
      <c r="BKN187" s="135"/>
      <c r="BKO187" s="135"/>
      <c r="BKP187" s="304"/>
      <c r="BKQ187" s="305"/>
      <c r="BKR187" s="306"/>
      <c r="BKS187" s="135"/>
      <c r="BKT187" s="135"/>
      <c r="BKU187" s="307"/>
      <c r="BKV187" s="135"/>
      <c r="BKW187" s="135"/>
      <c r="BKX187" s="135"/>
      <c r="BKY187" s="304"/>
      <c r="BKZ187" s="305"/>
      <c r="BLA187" s="306"/>
      <c r="BLB187" s="135"/>
      <c r="BLC187" s="135"/>
      <c r="BLD187" s="307"/>
      <c r="BLE187" s="135"/>
      <c r="BLF187" s="135"/>
      <c r="BLG187" s="135"/>
      <c r="BLH187" s="304"/>
      <c r="BLI187" s="305"/>
      <c r="BLJ187" s="306"/>
      <c r="BLK187" s="135"/>
      <c r="BLL187" s="135"/>
      <c r="BLM187" s="307"/>
      <c r="BLN187" s="135"/>
      <c r="BLO187" s="135"/>
      <c r="BLP187" s="135"/>
      <c r="BLQ187" s="304"/>
      <c r="BLR187" s="305"/>
      <c r="BLS187" s="306"/>
      <c r="BLT187" s="135"/>
      <c r="BLU187" s="135"/>
      <c r="BLV187" s="307"/>
      <c r="BLW187" s="135"/>
      <c r="BLX187" s="135"/>
      <c r="BLY187" s="135"/>
      <c r="BLZ187" s="304"/>
      <c r="BMA187" s="305"/>
      <c r="BMB187" s="306"/>
      <c r="BMC187" s="135"/>
      <c r="BMD187" s="135"/>
      <c r="BME187" s="307"/>
      <c r="BMF187" s="135"/>
      <c r="BMG187" s="135"/>
      <c r="BMH187" s="135"/>
      <c r="BMI187" s="304"/>
      <c r="BMJ187" s="305"/>
      <c r="BMK187" s="306"/>
      <c r="BML187" s="135"/>
      <c r="BMM187" s="135"/>
      <c r="BMN187" s="307"/>
      <c r="BMO187" s="135"/>
      <c r="BMP187" s="135"/>
      <c r="BMQ187" s="135"/>
      <c r="BMR187" s="304"/>
      <c r="BMS187" s="305"/>
      <c r="BMT187" s="306"/>
      <c r="BMU187" s="135"/>
      <c r="BMV187" s="135"/>
      <c r="BMW187" s="307"/>
      <c r="BMX187" s="135"/>
      <c r="BMY187" s="135"/>
      <c r="BMZ187" s="135"/>
      <c r="BNA187" s="304"/>
      <c r="BNB187" s="305"/>
      <c r="BNC187" s="306"/>
      <c r="BND187" s="135"/>
      <c r="BNE187" s="135"/>
      <c r="BNF187" s="307"/>
      <c r="BNG187" s="135"/>
      <c r="BNH187" s="135"/>
      <c r="BNI187" s="135"/>
      <c r="BNJ187" s="304"/>
      <c r="BNK187" s="305"/>
      <c r="BNL187" s="306"/>
      <c r="BNM187" s="135"/>
      <c r="BNN187" s="135"/>
      <c r="BNO187" s="307"/>
      <c r="BNP187" s="135"/>
      <c r="BNQ187" s="135"/>
      <c r="BNR187" s="135"/>
      <c r="BNS187" s="304"/>
      <c r="BNT187" s="305"/>
      <c r="BNU187" s="306"/>
      <c r="BNV187" s="135"/>
      <c r="BNW187" s="135"/>
      <c r="BNX187" s="307"/>
      <c r="BNY187" s="135"/>
      <c r="BNZ187" s="135"/>
      <c r="BOA187" s="135"/>
      <c r="BOB187" s="304"/>
      <c r="BOC187" s="305"/>
      <c r="BOD187" s="306"/>
      <c r="BOE187" s="135"/>
      <c r="BOF187" s="135"/>
      <c r="BOG187" s="307"/>
      <c r="BOH187" s="135"/>
      <c r="BOI187" s="135"/>
      <c r="BOJ187" s="135"/>
      <c r="BOK187" s="304"/>
      <c r="BOL187" s="305"/>
      <c r="BOM187" s="316"/>
      <c r="BON187" s="309"/>
      <c r="BOO187" s="135"/>
      <c r="BOP187" s="307"/>
      <c r="BOQ187" s="135"/>
      <c r="BOR187" s="135"/>
      <c r="BOS187" s="135"/>
      <c r="BOT187" s="304"/>
      <c r="BOU187" s="305"/>
      <c r="BOV187" s="316"/>
      <c r="BOY187" s="130"/>
      <c r="BPC187" s="123"/>
      <c r="BPD187" s="126"/>
      <c r="BPE187" s="132"/>
      <c r="BPH187" s="130"/>
      <c r="BPI187" s="309"/>
      <c r="BPJ187" s="135"/>
      <c r="BPK187" s="135"/>
      <c r="BPL187" s="304"/>
      <c r="BPM187" s="305"/>
      <c r="BPN187" s="306"/>
      <c r="BPO187" s="135"/>
      <c r="BPP187" s="135"/>
      <c r="BPQ187" s="307"/>
      <c r="BPR187" s="135"/>
      <c r="BPS187" s="135"/>
      <c r="BPT187" s="135"/>
      <c r="BPU187" s="304"/>
      <c r="BPV187" s="305"/>
      <c r="BPW187" s="306"/>
      <c r="BPX187" s="135"/>
      <c r="BPY187" s="135"/>
      <c r="BPZ187" s="307"/>
      <c r="BQA187" s="135"/>
      <c r="BQB187" s="135"/>
      <c r="BQC187" s="135"/>
      <c r="BQD187" s="304"/>
      <c r="BQE187" s="305"/>
      <c r="BQF187" s="306"/>
      <c r="BQG187" s="135"/>
      <c r="BQH187" s="135"/>
      <c r="BQI187" s="307"/>
      <c r="BQJ187" s="135"/>
      <c r="BQK187" s="135"/>
      <c r="BQL187" s="135"/>
      <c r="BQM187" s="304"/>
      <c r="BQN187" s="305"/>
      <c r="BQO187" s="306"/>
      <c r="BQP187" s="135"/>
      <c r="BQQ187" s="135"/>
      <c r="BQR187" s="307"/>
      <c r="BQS187" s="135"/>
      <c r="BQT187" s="135"/>
      <c r="BQU187" s="135"/>
      <c r="BQV187" s="304"/>
      <c r="BQW187" s="305"/>
      <c r="BQX187" s="306"/>
      <c r="BQY187" s="135"/>
      <c r="BQZ187" s="135"/>
      <c r="BRA187" s="307"/>
      <c r="BRB187" s="135"/>
      <c r="BRC187" s="135"/>
      <c r="BRD187" s="135"/>
      <c r="BRE187" s="304"/>
      <c r="BRF187" s="305"/>
      <c r="BRG187" s="306"/>
      <c r="BRH187" s="135"/>
      <c r="BRI187" s="135"/>
      <c r="BRJ187" s="307"/>
      <c r="BRK187" s="135"/>
      <c r="BRL187" s="135"/>
      <c r="BRM187" s="135"/>
      <c r="BRN187" s="304"/>
      <c r="BRO187" s="305"/>
      <c r="BRP187" s="306"/>
      <c r="BRQ187" s="135"/>
      <c r="BRR187" s="135"/>
      <c r="BRS187" s="307"/>
      <c r="BRT187" s="135"/>
      <c r="BRU187" s="135"/>
      <c r="BRV187" s="135"/>
      <c r="BRW187" s="304"/>
      <c r="BRX187" s="305"/>
      <c r="BRY187" s="306"/>
      <c r="BRZ187" s="135"/>
      <c r="BSA187" s="135"/>
      <c r="BSB187" s="307"/>
      <c r="BSC187" s="135"/>
      <c r="BSD187" s="135"/>
      <c r="BSE187" s="135"/>
      <c r="BSF187" s="304"/>
      <c r="BSG187" s="305"/>
      <c r="BSH187" s="306"/>
      <c r="BSI187" s="135"/>
      <c r="BSJ187" s="135"/>
      <c r="BSK187" s="307"/>
      <c r="BSL187" s="135"/>
      <c r="BSM187" s="135"/>
      <c r="BSN187" s="135"/>
      <c r="BSO187" s="304"/>
      <c r="BSP187" s="305"/>
      <c r="BSQ187" s="306"/>
      <c r="BSR187" s="135"/>
      <c r="BSS187" s="135"/>
      <c r="BST187" s="307"/>
      <c r="BSU187" s="135"/>
      <c r="BSV187" s="135"/>
      <c r="BSW187" s="135"/>
      <c r="BSX187" s="304"/>
      <c r="BSY187" s="305"/>
      <c r="BSZ187" s="306"/>
      <c r="BTA187" s="135"/>
      <c r="BTB187" s="135"/>
      <c r="BTC187" s="307"/>
      <c r="BTD187" s="135"/>
      <c r="BTE187" s="135"/>
      <c r="BTF187" s="135"/>
      <c r="BTG187" s="304"/>
      <c r="BTH187" s="305"/>
      <c r="BTI187" s="306"/>
      <c r="BTJ187" s="135"/>
      <c r="BTK187" s="135"/>
      <c r="BTL187" s="307"/>
      <c r="BTM187" s="135"/>
      <c r="BTN187" s="135"/>
      <c r="BTO187" s="135"/>
      <c r="BTP187" s="304"/>
      <c r="BTQ187" s="305"/>
      <c r="BTR187" s="306"/>
      <c r="BTS187" s="135"/>
      <c r="BTT187" s="135"/>
      <c r="BTU187" s="307"/>
      <c r="BTV187" s="135"/>
      <c r="BTW187" s="135"/>
      <c r="BTX187" s="135"/>
      <c r="BTY187" s="304"/>
      <c r="BTZ187" s="305"/>
      <c r="BUA187" s="306"/>
      <c r="BUB187" s="135"/>
      <c r="BUC187" s="135"/>
      <c r="BUD187" s="307"/>
      <c r="BUE187" s="135"/>
      <c r="BUF187" s="135"/>
      <c r="BUG187" s="135"/>
      <c r="BUH187" s="304"/>
      <c r="BUI187" s="305"/>
      <c r="BUJ187" s="306"/>
      <c r="BUK187" s="135"/>
      <c r="BUL187" s="135"/>
      <c r="BUM187" s="307"/>
      <c r="BUN187" s="135"/>
      <c r="BUO187" s="135"/>
      <c r="BUP187" s="135"/>
      <c r="BUQ187" s="304"/>
      <c r="BUR187" s="305"/>
      <c r="BUS187" s="306"/>
      <c r="BUT187" s="135"/>
      <c r="BUU187" s="135"/>
      <c r="BUV187" s="307"/>
      <c r="BUW187" s="135"/>
      <c r="BUX187" s="135"/>
      <c r="BUY187" s="135"/>
      <c r="BUZ187" s="304"/>
      <c r="BVA187" s="305"/>
      <c r="BVB187" s="306"/>
      <c r="BVC187" s="135"/>
      <c r="BVD187" s="135"/>
      <c r="BVE187" s="307"/>
      <c r="BVF187" s="135"/>
      <c r="BVG187" s="135"/>
      <c r="BVH187" s="135"/>
      <c r="BVI187" s="304"/>
      <c r="BVJ187" s="305"/>
      <c r="BVK187" s="306"/>
      <c r="BVL187" s="135"/>
      <c r="BVM187" s="135"/>
      <c r="BVN187" s="307"/>
      <c r="BVO187" s="135"/>
      <c r="BVP187" s="135"/>
      <c r="BVQ187" s="135"/>
      <c r="BVR187" s="304"/>
      <c r="BVS187" s="305"/>
      <c r="BVT187" s="306"/>
      <c r="BVU187" s="135"/>
      <c r="BVV187" s="135"/>
      <c r="BVW187" s="307"/>
      <c r="BVX187" s="135"/>
      <c r="BVY187" s="135"/>
      <c r="BVZ187" s="135"/>
      <c r="BWA187" s="304"/>
      <c r="BWB187" s="305"/>
      <c r="BWC187" s="306"/>
      <c r="BWD187" s="135"/>
      <c r="BWE187" s="135"/>
      <c r="BWF187" s="307"/>
      <c r="BWG187" s="135"/>
      <c r="BWH187" s="135"/>
      <c r="BWI187" s="135"/>
      <c r="BWJ187" s="304"/>
      <c r="BWK187" s="305"/>
      <c r="BWL187" s="306"/>
      <c r="BWM187" s="135"/>
      <c r="BWN187" s="135"/>
      <c r="BWO187" s="307"/>
      <c r="BWP187" s="135"/>
      <c r="BWQ187" s="135"/>
      <c r="BWR187" s="135"/>
      <c r="BWS187" s="304"/>
      <c r="BWT187" s="305"/>
      <c r="BWU187" s="306"/>
      <c r="BWV187" s="135"/>
      <c r="BWW187" s="135"/>
      <c r="BWX187" s="307"/>
      <c r="BWY187" s="135"/>
      <c r="BWZ187" s="135"/>
      <c r="BXA187" s="135"/>
      <c r="BXB187" s="304"/>
      <c r="BXC187" s="305"/>
      <c r="BXD187" s="306"/>
      <c r="BXE187" s="135"/>
      <c r="BXF187" s="135"/>
      <c r="BXG187" s="307"/>
      <c r="BXH187" s="135"/>
      <c r="BXI187" s="135"/>
      <c r="BXJ187" s="135"/>
      <c r="BXK187" s="304"/>
      <c r="BXL187" s="305"/>
      <c r="BXM187" s="306"/>
      <c r="BXN187" s="135"/>
      <c r="BXO187" s="135"/>
      <c r="BXP187" s="307"/>
      <c r="BXQ187" s="135"/>
      <c r="BXR187" s="135"/>
      <c r="BXS187" s="135"/>
      <c r="BXT187" s="304"/>
      <c r="BXU187" s="305"/>
      <c r="BXV187" s="306"/>
      <c r="BXW187" s="135"/>
      <c r="BXX187" s="135"/>
      <c r="BXY187" s="307"/>
      <c r="BXZ187" s="135"/>
      <c r="BYA187" s="135"/>
      <c r="BYB187" s="135"/>
      <c r="BYC187" s="304"/>
      <c r="BYD187" s="305"/>
      <c r="BYE187" s="306"/>
      <c r="BYF187" s="135"/>
      <c r="BYG187" s="135"/>
      <c r="BYH187" s="307"/>
      <c r="BYI187" s="313"/>
      <c r="BYJ187" s="309"/>
      <c r="BYK187" s="135"/>
      <c r="BYL187" s="304"/>
      <c r="BYM187" s="305"/>
      <c r="BYN187" s="306"/>
      <c r="BYO187" s="135"/>
      <c r="BYP187" s="135"/>
      <c r="BYQ187" s="307"/>
      <c r="BYR187" s="313"/>
      <c r="BYU187" s="123"/>
      <c r="BYV187" s="126"/>
      <c r="BYW187" s="132"/>
      <c r="BYZ187" s="130"/>
      <c r="BZD187" s="123"/>
      <c r="BZE187" s="312"/>
      <c r="BZF187" s="306"/>
      <c r="BZG187" s="135"/>
      <c r="BZH187" s="135"/>
      <c r="BZI187" s="307"/>
      <c r="BZJ187" s="135"/>
      <c r="BZK187" s="135"/>
      <c r="BZL187" s="135"/>
      <c r="BZM187" s="304"/>
      <c r="BZN187" s="305"/>
      <c r="BZO187" s="306"/>
      <c r="BZP187" s="135"/>
      <c r="BZQ187" s="135"/>
      <c r="BZR187" s="307"/>
      <c r="BZS187" s="135"/>
      <c r="BZT187" s="135"/>
      <c r="BZU187" s="135"/>
      <c r="BZV187" s="304"/>
      <c r="BZW187" s="305"/>
      <c r="BZX187" s="306"/>
      <c r="BZY187" s="135"/>
      <c r="BZZ187" s="135"/>
      <c r="CAA187" s="307"/>
      <c r="CAB187" s="135"/>
      <c r="CAC187" s="135"/>
      <c r="CAD187" s="135"/>
      <c r="CAE187" s="304"/>
      <c r="CAF187" s="305"/>
      <c r="CAG187" s="306"/>
      <c r="CAH187" s="135"/>
      <c r="CAI187" s="135"/>
      <c r="CAJ187" s="307"/>
      <c r="CAK187" s="135"/>
      <c r="CAL187" s="135"/>
      <c r="CAM187" s="135"/>
      <c r="CAN187" s="304"/>
      <c r="CAO187" s="305"/>
      <c r="CAP187" s="306"/>
      <c r="CAQ187" s="135"/>
      <c r="CAR187" s="135"/>
      <c r="CAS187" s="307"/>
      <c r="CAT187" s="135"/>
      <c r="CAU187" s="135"/>
      <c r="CAV187" s="135"/>
      <c r="CAW187" s="304"/>
      <c r="CAX187" s="305"/>
      <c r="CAY187" s="306"/>
      <c r="CAZ187" s="135"/>
      <c r="CBA187" s="135"/>
      <c r="CBB187" s="307"/>
      <c r="CBC187" s="135"/>
      <c r="CBD187" s="135"/>
      <c r="CBE187" s="135"/>
      <c r="CBF187" s="304"/>
      <c r="CBG187" s="305"/>
      <c r="CBH187" s="306"/>
      <c r="CBI187" s="135"/>
      <c r="CBJ187" s="135"/>
      <c r="CBK187" s="307"/>
      <c r="CBL187" s="135"/>
      <c r="CBM187" s="135"/>
      <c r="CBN187" s="135"/>
      <c r="CBO187" s="304"/>
      <c r="CBP187" s="305"/>
      <c r="CBQ187" s="306"/>
      <c r="CBR187" s="135"/>
      <c r="CBS187" s="135"/>
      <c r="CBT187" s="307"/>
      <c r="CBU187" s="135"/>
      <c r="CBV187" s="135"/>
      <c r="CBW187" s="135"/>
      <c r="CBX187" s="304"/>
      <c r="CBY187" s="305"/>
      <c r="CBZ187" s="306"/>
      <c r="CCA187" s="135"/>
      <c r="CCB187" s="135"/>
      <c r="CCC187" s="307"/>
      <c r="CCD187" s="135"/>
      <c r="CCE187" s="135"/>
      <c r="CCF187" s="135"/>
      <c r="CCG187" s="304"/>
      <c r="CCH187" s="305"/>
      <c r="CCI187" s="306"/>
      <c r="CCJ187" s="135"/>
      <c r="CCK187" s="135"/>
      <c r="CCL187" s="307"/>
      <c r="CCM187" s="135"/>
      <c r="CCN187" s="135"/>
      <c r="CCO187" s="135"/>
      <c r="CCP187" s="304"/>
      <c r="CCQ187" s="305"/>
      <c r="CCR187" s="306"/>
      <c r="CCS187" s="135"/>
      <c r="CCT187" s="135"/>
      <c r="CCU187" s="307"/>
      <c r="CCV187" s="135"/>
      <c r="CCW187" s="135"/>
      <c r="CCX187" s="135"/>
      <c r="CCY187" s="304"/>
      <c r="CCZ187" s="305"/>
      <c r="CDA187" s="306"/>
      <c r="CDB187" s="135"/>
      <c r="CDC187" s="135"/>
      <c r="CDD187" s="307"/>
      <c r="CDE187" s="135"/>
      <c r="CDF187" s="135"/>
      <c r="CDG187" s="135"/>
      <c r="CDH187" s="304"/>
      <c r="CDI187" s="305"/>
      <c r="CDJ187" s="306"/>
      <c r="CDK187" s="135"/>
      <c r="CDL187" s="135"/>
      <c r="CDM187" s="307"/>
      <c r="CDN187" s="135"/>
      <c r="CDO187" s="135"/>
      <c r="CDP187" s="135"/>
      <c r="CDQ187" s="304"/>
      <c r="CDR187" s="305"/>
      <c r="CDS187" s="306"/>
      <c r="CDT187" s="135"/>
      <c r="CDU187" s="135"/>
      <c r="CDV187" s="307"/>
      <c r="CDW187" s="135"/>
      <c r="CDX187" s="135"/>
      <c r="CDY187" s="135"/>
      <c r="CDZ187" s="304"/>
      <c r="CEA187" s="305"/>
      <c r="CEB187" s="306"/>
      <c r="CEC187" s="135"/>
      <c r="CED187" s="135"/>
      <c r="CEE187" s="307"/>
      <c r="CEF187" s="135"/>
      <c r="CEG187" s="135"/>
      <c r="CEH187" s="135"/>
      <c r="CEI187" s="304"/>
      <c r="CEJ187" s="305"/>
      <c r="CEK187" s="306"/>
      <c r="CEL187" s="135"/>
      <c r="CEM187" s="135"/>
      <c r="CEN187" s="307"/>
      <c r="CEO187" s="135"/>
      <c r="CEP187" s="135"/>
      <c r="CEQ187" s="135"/>
      <c r="CER187" s="304"/>
      <c r="CES187" s="305"/>
      <c r="CET187" s="306"/>
      <c r="CEU187" s="135"/>
      <c r="CEV187" s="135"/>
      <c r="CEW187" s="307"/>
      <c r="CEX187" s="135"/>
      <c r="CEY187" s="135"/>
      <c r="CEZ187" s="135"/>
      <c r="CFA187" s="304"/>
      <c r="CFB187" s="305"/>
      <c r="CFC187" s="306"/>
      <c r="CFD187" s="135"/>
      <c r="CFE187" s="135"/>
      <c r="CFF187" s="307"/>
      <c r="CFG187" s="135"/>
      <c r="CFH187" s="135"/>
      <c r="CFI187" s="135"/>
      <c r="CFJ187" s="304"/>
      <c r="CFK187" s="305"/>
      <c r="CFL187" s="306"/>
      <c r="CFM187" s="135"/>
      <c r="CFN187" s="135"/>
      <c r="CFO187" s="307"/>
      <c r="CFP187" s="135"/>
      <c r="CFQ187" s="135"/>
      <c r="CFR187" s="135"/>
      <c r="CFS187" s="304"/>
      <c r="CFT187" s="305"/>
      <c r="CFU187" s="306"/>
      <c r="CFV187" s="135"/>
      <c r="CFW187" s="135"/>
      <c r="CFX187" s="307"/>
      <c r="CFY187" s="135"/>
      <c r="CFZ187" s="135"/>
      <c r="CGA187" s="135"/>
      <c r="CGB187" s="304"/>
      <c r="CGC187" s="305"/>
      <c r="CGD187" s="306"/>
      <c r="CGE187" s="135"/>
      <c r="CGF187" s="135"/>
      <c r="CGG187" s="307"/>
      <c r="CGH187" s="135"/>
      <c r="CGI187" s="135"/>
      <c r="CGJ187" s="135"/>
      <c r="CGK187" s="304"/>
      <c r="CGL187" s="305"/>
      <c r="CGM187" s="306"/>
      <c r="CGN187" s="135"/>
      <c r="CGO187" s="135"/>
      <c r="CGP187" s="307"/>
      <c r="CGQ187" s="135"/>
      <c r="CGR187" s="135"/>
      <c r="CGS187" s="135"/>
      <c r="CGT187" s="304"/>
      <c r="CGU187" s="305"/>
      <c r="CGV187" s="306"/>
      <c r="CGW187" s="135"/>
      <c r="CGX187" s="135"/>
      <c r="CGY187" s="307"/>
      <c r="CGZ187" s="135"/>
      <c r="CHA187" s="135"/>
      <c r="CHB187" s="135"/>
      <c r="CHC187" s="304"/>
      <c r="CHD187" s="305"/>
      <c r="CHE187" s="306"/>
      <c r="CHF187" s="135"/>
      <c r="CHG187" s="135"/>
      <c r="CHH187" s="307"/>
      <c r="CHI187" s="135"/>
      <c r="CHJ187" s="135"/>
      <c r="CHK187" s="135"/>
      <c r="CHL187" s="304"/>
      <c r="CHM187" s="305"/>
      <c r="CHN187" s="306"/>
      <c r="CHO187" s="135"/>
      <c r="CHP187" s="135"/>
      <c r="CHQ187" s="307"/>
      <c r="CHR187" s="135"/>
      <c r="CHS187" s="135"/>
      <c r="CHT187" s="135"/>
      <c r="CHU187" s="304"/>
      <c r="CHV187" s="305"/>
      <c r="CHW187" s="306"/>
      <c r="CHX187" s="135"/>
      <c r="CHY187" s="135"/>
      <c r="CHZ187" s="307"/>
      <c r="CIA187" s="135"/>
      <c r="CIB187" s="135"/>
      <c r="CIC187" s="135"/>
      <c r="CID187" s="304"/>
      <c r="CIE187" s="317"/>
      <c r="CIF187" s="315"/>
      <c r="CIG187" s="135"/>
      <c r="CIH187" s="135"/>
      <c r="CII187" s="307"/>
      <c r="CIJ187" s="135"/>
      <c r="CIK187" s="135"/>
      <c r="CIL187" s="135"/>
      <c r="CIM187" s="304"/>
      <c r="CIN187" s="317"/>
      <c r="CIO187" s="132"/>
      <c r="CIR187" s="130"/>
      <c r="CIV187" s="123"/>
      <c r="CIW187" s="126"/>
      <c r="CIX187" s="132"/>
      <c r="CJA187" s="314"/>
      <c r="CJB187" s="135"/>
      <c r="CJC187" s="135"/>
      <c r="CJD187" s="135"/>
      <c r="CJE187" s="304"/>
      <c r="CJF187" s="305"/>
      <c r="CJG187" s="306"/>
      <c r="CJH187" s="135"/>
      <c r="CJI187" s="135"/>
      <c r="CJJ187" s="307"/>
      <c r="CJK187" s="135"/>
      <c r="CJL187" s="135"/>
      <c r="CJM187" s="135"/>
      <c r="CJN187" s="304"/>
      <c r="CJO187" s="305"/>
      <c r="CJP187" s="306"/>
      <c r="CJQ187" s="135"/>
      <c r="CJR187" s="135"/>
      <c r="CJS187" s="307"/>
      <c r="CJT187" s="135"/>
      <c r="CJU187" s="135"/>
      <c r="CJV187" s="135"/>
      <c r="CJW187" s="304"/>
      <c r="CJX187" s="305"/>
      <c r="CJY187" s="306"/>
      <c r="CJZ187" s="135"/>
      <c r="CKA187" s="135"/>
      <c r="CKB187" s="307"/>
      <c r="CKC187" s="135"/>
      <c r="CKD187" s="135"/>
      <c r="CKE187" s="135"/>
      <c r="CKF187" s="304"/>
      <c r="CKG187" s="305"/>
      <c r="CKH187" s="306"/>
      <c r="CKI187" s="135"/>
      <c r="CKJ187" s="135"/>
      <c r="CKK187" s="307"/>
      <c r="CKL187" s="135"/>
      <c r="CKM187" s="135"/>
      <c r="CKN187" s="135"/>
      <c r="CKO187" s="304"/>
      <c r="CKP187" s="305"/>
      <c r="CKQ187" s="306"/>
      <c r="CKR187" s="135"/>
      <c r="CKS187" s="135"/>
      <c r="CKT187" s="307"/>
      <c r="CKU187" s="135"/>
      <c r="CKV187" s="135"/>
      <c r="CKW187" s="135"/>
      <c r="CKX187" s="304"/>
      <c r="CKY187" s="305"/>
      <c r="CKZ187" s="306"/>
      <c r="CLA187" s="135"/>
      <c r="CLB187" s="135"/>
      <c r="CLC187" s="307"/>
      <c r="CLD187" s="135"/>
      <c r="CLE187" s="135"/>
      <c r="CLF187" s="135"/>
      <c r="CLG187" s="304"/>
      <c r="CLH187" s="305"/>
      <c r="CLI187" s="306"/>
      <c r="CLJ187" s="135"/>
      <c r="CLK187" s="135"/>
      <c r="CLL187" s="307"/>
      <c r="CLM187" s="135"/>
      <c r="CLN187" s="135"/>
      <c r="CLO187" s="135"/>
      <c r="CLP187" s="304"/>
      <c r="CLQ187" s="305"/>
      <c r="CLR187" s="306"/>
      <c r="CLS187" s="135"/>
      <c r="CLT187" s="135"/>
      <c r="CLU187" s="307"/>
      <c r="CLV187" s="135"/>
      <c r="CLW187" s="135"/>
      <c r="CLX187" s="135"/>
      <c r="CLY187" s="304"/>
      <c r="CLZ187" s="305"/>
      <c r="CMA187" s="306"/>
      <c r="CMB187" s="135"/>
      <c r="CMC187" s="135"/>
      <c r="CMD187" s="307"/>
      <c r="CME187" s="135"/>
      <c r="CMF187" s="135"/>
      <c r="CMG187" s="135"/>
      <c r="CMH187" s="304"/>
      <c r="CMI187" s="305"/>
      <c r="CMJ187" s="306"/>
      <c r="CMK187" s="135"/>
      <c r="CML187" s="135"/>
      <c r="CMM187" s="307"/>
      <c r="CMN187" s="135"/>
      <c r="CMO187" s="135"/>
      <c r="CMP187" s="135"/>
      <c r="CMQ187" s="304"/>
      <c r="CMR187" s="305"/>
      <c r="CMS187" s="306"/>
      <c r="CMT187" s="135"/>
      <c r="CMU187" s="135"/>
      <c r="CMV187" s="307"/>
      <c r="CMW187" s="135"/>
      <c r="CMX187" s="135"/>
      <c r="CMY187" s="135"/>
      <c r="CMZ187" s="304"/>
      <c r="CNA187" s="305"/>
      <c r="CNB187" s="306"/>
      <c r="CNC187" s="135"/>
      <c r="CND187" s="135"/>
      <c r="CNE187" s="307"/>
      <c r="CNF187" s="135"/>
      <c r="CNG187" s="135"/>
      <c r="CNH187" s="135"/>
      <c r="CNI187" s="304"/>
      <c r="CNJ187" s="305"/>
      <c r="CNK187" s="306"/>
      <c r="CNL187" s="135"/>
      <c r="CNM187" s="135"/>
      <c r="CNN187" s="307"/>
      <c r="CNO187" s="135"/>
      <c r="CNP187" s="135"/>
      <c r="CNQ187" s="135"/>
      <c r="CNR187" s="304"/>
      <c r="CNS187" s="305"/>
      <c r="CNT187" s="306"/>
      <c r="CNU187" s="135"/>
      <c r="CNV187" s="135"/>
      <c r="CNW187" s="307"/>
      <c r="CNX187" s="135"/>
      <c r="CNY187" s="135"/>
      <c r="CNZ187" s="135"/>
      <c r="COA187" s="304"/>
      <c r="COB187" s="305"/>
      <c r="COC187" s="306"/>
      <c r="COD187" s="135"/>
      <c r="COE187" s="135"/>
      <c r="COF187" s="307"/>
      <c r="COG187" s="135"/>
      <c r="COH187" s="135"/>
      <c r="COI187" s="135"/>
      <c r="COJ187" s="304"/>
      <c r="COK187" s="305"/>
      <c r="COL187" s="306"/>
      <c r="COM187" s="135"/>
      <c r="CON187" s="135"/>
      <c r="COO187" s="307"/>
      <c r="COP187" s="135"/>
      <c r="COQ187" s="135"/>
      <c r="COR187" s="135"/>
      <c r="COS187" s="304"/>
      <c r="COT187" s="305"/>
      <c r="COU187" s="306"/>
      <c r="COV187" s="135"/>
      <c r="COW187" s="135"/>
      <c r="COX187" s="307"/>
      <c r="COY187" s="135"/>
      <c r="COZ187" s="135"/>
      <c r="CPA187" s="135"/>
      <c r="CPB187" s="304"/>
      <c r="CPC187" s="305"/>
      <c r="CPD187" s="306"/>
      <c r="CPE187" s="135"/>
      <c r="CPF187" s="135"/>
      <c r="CPG187" s="307"/>
      <c r="CPH187" s="135"/>
      <c r="CPI187" s="135"/>
      <c r="CPJ187" s="135"/>
      <c r="CPK187" s="304"/>
      <c r="CPL187" s="305"/>
      <c r="CPM187" s="306"/>
      <c r="CPN187" s="135"/>
      <c r="CPO187" s="135"/>
      <c r="CPP187" s="307"/>
      <c r="CPQ187" s="135"/>
      <c r="CPR187" s="135"/>
      <c r="CPS187" s="135"/>
      <c r="CPT187" s="304"/>
      <c r="CPU187" s="305"/>
      <c r="CPV187" s="306"/>
      <c r="CPW187" s="135"/>
      <c r="CPX187" s="135"/>
      <c r="CPY187" s="307"/>
      <c r="CPZ187" s="135"/>
      <c r="CQA187" s="135"/>
      <c r="CQB187" s="135"/>
      <c r="CQC187" s="304"/>
      <c r="CQD187" s="305"/>
      <c r="CQE187" s="306"/>
      <c r="CQF187" s="135"/>
      <c r="CQG187" s="135"/>
      <c r="CQH187" s="307"/>
      <c r="CQI187" s="135"/>
      <c r="CQJ187" s="135"/>
      <c r="CQK187" s="135"/>
      <c r="CQL187" s="304"/>
      <c r="CQM187" s="305"/>
      <c r="CQN187" s="306"/>
      <c r="CQO187" s="135"/>
      <c r="CQP187" s="135"/>
      <c r="CQQ187" s="307"/>
      <c r="CQR187" s="135"/>
      <c r="CQS187" s="135"/>
      <c r="CQT187" s="135"/>
      <c r="CQU187" s="304"/>
      <c r="CQV187" s="305"/>
      <c r="CQW187" s="306"/>
      <c r="CQX187" s="135"/>
      <c r="CQY187" s="135"/>
      <c r="CQZ187" s="307"/>
      <c r="CRA187" s="135"/>
      <c r="CRB187" s="135"/>
      <c r="CRC187" s="135"/>
      <c r="CRD187" s="304"/>
      <c r="CRE187" s="305"/>
      <c r="CRF187" s="306"/>
      <c r="CRG187" s="135"/>
      <c r="CRH187" s="135"/>
      <c r="CRI187" s="307"/>
      <c r="CRJ187" s="135"/>
      <c r="CRK187" s="135"/>
      <c r="CRL187" s="135"/>
      <c r="CRM187" s="304"/>
      <c r="CRN187" s="305"/>
      <c r="CRO187" s="306"/>
      <c r="CRP187" s="135"/>
      <c r="CRQ187" s="135"/>
      <c r="CRR187" s="307"/>
      <c r="CRS187" s="135"/>
      <c r="CRT187" s="135"/>
      <c r="CRU187" s="135"/>
      <c r="CRV187" s="304"/>
      <c r="CRW187" s="305"/>
      <c r="CRX187" s="306"/>
      <c r="CRY187" s="135"/>
      <c r="CRZ187" s="135"/>
      <c r="CSA187" s="308"/>
      <c r="CSB187" s="309"/>
      <c r="CSC187" s="135"/>
      <c r="CSD187" s="135"/>
      <c r="CSE187" s="304"/>
      <c r="CSF187" s="305"/>
      <c r="CSG187" s="306"/>
      <c r="CSH187" s="135"/>
      <c r="CSI187" s="135"/>
      <c r="CSJ187" s="308"/>
      <c r="CSN187" s="123"/>
      <c r="CSO187" s="126"/>
      <c r="CSP187" s="132"/>
      <c r="CSS187" s="130"/>
      <c r="CSW187" s="310"/>
      <c r="CSX187" s="305"/>
      <c r="CSY187" s="306"/>
      <c r="CSZ187" s="135"/>
      <c r="CTA187" s="135"/>
      <c r="CTB187" s="307"/>
      <c r="CTC187" s="135"/>
      <c r="CTD187" s="135"/>
      <c r="CTE187" s="135"/>
      <c r="CTF187" s="304"/>
      <c r="CTG187" s="305"/>
      <c r="CTH187" s="306"/>
      <c r="CTI187" s="135"/>
      <c r="CTJ187" s="135"/>
      <c r="CTK187" s="307"/>
      <c r="CTL187" s="135"/>
      <c r="CTM187" s="135"/>
      <c r="CTN187" s="135"/>
      <c r="CTO187" s="304"/>
      <c r="CTP187" s="305"/>
      <c r="CTQ187" s="306"/>
      <c r="CTR187" s="135"/>
      <c r="CTS187" s="135"/>
      <c r="CTT187" s="307"/>
      <c r="CTU187" s="135"/>
      <c r="CTV187" s="135"/>
      <c r="CTW187" s="135"/>
      <c r="CTX187" s="304"/>
      <c r="CTY187" s="305"/>
      <c r="CTZ187" s="306"/>
      <c r="CUA187" s="135"/>
      <c r="CUB187" s="135"/>
      <c r="CUC187" s="307"/>
      <c r="CUD187" s="135"/>
      <c r="CUE187" s="135"/>
      <c r="CUF187" s="135"/>
      <c r="CUG187" s="304"/>
      <c r="CUH187" s="305"/>
      <c r="CUI187" s="306"/>
      <c r="CUJ187" s="135"/>
      <c r="CUK187" s="135"/>
      <c r="CUL187" s="307"/>
      <c r="CUM187" s="135"/>
      <c r="CUN187" s="135"/>
      <c r="CUO187" s="135"/>
      <c r="CUP187" s="304"/>
      <c r="CUQ187" s="305"/>
      <c r="CUR187" s="306"/>
      <c r="CUS187" s="135"/>
      <c r="CUT187" s="135"/>
      <c r="CUU187" s="307"/>
      <c r="CUV187" s="135"/>
      <c r="CUW187" s="135"/>
      <c r="CUX187" s="135"/>
      <c r="CUY187" s="304"/>
      <c r="CUZ187" s="305"/>
      <c r="CVA187" s="306"/>
      <c r="CVB187" s="135"/>
      <c r="CVC187" s="135"/>
      <c r="CVD187" s="307"/>
      <c r="CVE187" s="135"/>
      <c r="CVF187" s="135"/>
      <c r="CVG187" s="135"/>
      <c r="CVH187" s="304"/>
      <c r="CVI187" s="305"/>
      <c r="CVJ187" s="306"/>
      <c r="CVK187" s="135"/>
      <c r="CVL187" s="135"/>
      <c r="CVM187" s="307"/>
      <c r="CVN187" s="135"/>
      <c r="CVO187" s="135"/>
      <c r="CVP187" s="135"/>
      <c r="CVQ187" s="304"/>
      <c r="CVR187" s="305"/>
      <c r="CVS187" s="306"/>
      <c r="CVT187" s="135"/>
      <c r="CVU187" s="135"/>
      <c r="CVV187" s="307"/>
      <c r="CVW187" s="135"/>
      <c r="CVX187" s="135"/>
      <c r="CVY187" s="135"/>
      <c r="CVZ187" s="304"/>
      <c r="CWA187" s="305"/>
      <c r="CWB187" s="306"/>
      <c r="CWC187" s="135"/>
      <c r="CWD187" s="135"/>
      <c r="CWE187" s="307"/>
      <c r="CWF187" s="135"/>
      <c r="CWG187" s="135"/>
      <c r="CWH187" s="135"/>
      <c r="CWI187" s="304"/>
      <c r="CWJ187" s="305"/>
      <c r="CWK187" s="306"/>
      <c r="CWL187" s="135"/>
      <c r="CWM187" s="135"/>
      <c r="CWN187" s="307"/>
      <c r="CWO187" s="135"/>
      <c r="CWP187" s="135"/>
      <c r="CWQ187" s="135"/>
      <c r="CWR187" s="304"/>
      <c r="CWS187" s="305"/>
      <c r="CWT187" s="306"/>
      <c r="CWU187" s="135"/>
      <c r="CWV187" s="135"/>
      <c r="CWW187" s="307"/>
      <c r="CWX187" s="135"/>
      <c r="CWY187" s="135"/>
      <c r="CWZ187" s="135"/>
      <c r="CXA187" s="304"/>
      <c r="CXB187" s="305"/>
      <c r="CXC187" s="306"/>
      <c r="CXD187" s="135"/>
      <c r="CXE187" s="135"/>
      <c r="CXF187" s="307"/>
      <c r="CXG187" s="135"/>
      <c r="CXH187" s="135"/>
      <c r="CXI187" s="135"/>
      <c r="CXJ187" s="304"/>
      <c r="CXK187" s="305"/>
      <c r="CXL187" s="306"/>
      <c r="CXM187" s="135"/>
      <c r="CXN187" s="135"/>
      <c r="CXO187" s="307"/>
      <c r="CXP187" s="135"/>
      <c r="CXQ187" s="135"/>
      <c r="CXR187" s="135"/>
      <c r="CXS187" s="304"/>
      <c r="CXT187" s="305"/>
      <c r="CXU187" s="306"/>
      <c r="CXV187" s="135"/>
      <c r="CXW187" s="135"/>
      <c r="CXX187" s="307"/>
      <c r="CXY187" s="135"/>
      <c r="CXZ187" s="135"/>
      <c r="CYA187" s="135"/>
      <c r="CYB187" s="304"/>
      <c r="CYC187" s="305"/>
      <c r="CYD187" s="306"/>
      <c r="CYE187" s="135"/>
      <c r="CYF187" s="135"/>
      <c r="CYG187" s="307"/>
      <c r="CYH187" s="135"/>
      <c r="CYI187" s="135"/>
      <c r="CYJ187" s="135"/>
      <c r="CYK187" s="304"/>
      <c r="CYL187" s="305"/>
      <c r="CYM187" s="306"/>
      <c r="CYN187" s="135"/>
      <c r="CYO187" s="135"/>
      <c r="CYP187" s="307"/>
      <c r="CYQ187" s="135"/>
      <c r="CYR187" s="135"/>
      <c r="CYS187" s="135"/>
      <c r="CYT187" s="304"/>
      <c r="CYU187" s="305"/>
      <c r="CYV187" s="306"/>
      <c r="CYW187" s="135"/>
      <c r="CYX187" s="135"/>
      <c r="CYY187" s="307"/>
      <c r="CYZ187" s="135"/>
      <c r="CZA187" s="135"/>
      <c r="CZB187" s="135"/>
      <c r="CZC187" s="304"/>
      <c r="CZD187" s="305"/>
      <c r="CZE187" s="306"/>
      <c r="CZF187" s="135"/>
      <c r="CZG187" s="135"/>
      <c r="CZH187" s="307"/>
      <c r="CZI187" s="135"/>
      <c r="CZJ187" s="135"/>
      <c r="CZK187" s="135"/>
      <c r="CZL187" s="304"/>
      <c r="CZM187" s="305"/>
      <c r="CZN187" s="306"/>
      <c r="CZO187" s="135"/>
      <c r="CZP187" s="135"/>
      <c r="CZQ187" s="307"/>
      <c r="CZR187" s="135"/>
      <c r="CZS187" s="135"/>
      <c r="CZT187" s="135"/>
      <c r="CZU187" s="304"/>
      <c r="CZV187" s="305"/>
      <c r="CZW187" s="306"/>
      <c r="CZX187" s="135"/>
      <c r="CZY187" s="135"/>
      <c r="CZZ187" s="307"/>
      <c r="DAA187" s="135"/>
      <c r="DAB187" s="135"/>
      <c r="DAC187" s="135"/>
      <c r="DAD187" s="304"/>
      <c r="DAE187" s="305"/>
      <c r="DAF187" s="306"/>
      <c r="DAG187" s="135"/>
      <c r="DAH187" s="135"/>
      <c r="DAI187" s="307"/>
      <c r="DAJ187" s="135"/>
      <c r="DAK187" s="135"/>
      <c r="DAL187" s="135"/>
      <c r="DAM187" s="304"/>
      <c r="DAN187" s="305"/>
      <c r="DAO187" s="306"/>
      <c r="DAP187" s="135"/>
      <c r="DAQ187" s="135"/>
      <c r="DAR187" s="307"/>
      <c r="DAS187" s="135"/>
      <c r="DAT187" s="135"/>
      <c r="DAU187" s="135"/>
      <c r="DAV187" s="304"/>
      <c r="DAW187" s="305"/>
      <c r="DAX187" s="306"/>
      <c r="DAY187" s="135"/>
      <c r="DAZ187" s="135"/>
      <c r="DBA187" s="307"/>
      <c r="DBB187" s="135"/>
      <c r="DBC187" s="135"/>
      <c r="DBD187" s="135"/>
      <c r="DBE187" s="304"/>
      <c r="DBF187" s="305"/>
      <c r="DBG187" s="306"/>
      <c r="DBH187" s="135"/>
      <c r="DBI187" s="135"/>
      <c r="DBJ187" s="307"/>
      <c r="DBK187" s="135"/>
      <c r="DBL187" s="135"/>
      <c r="DBM187" s="135"/>
      <c r="DBN187" s="304"/>
      <c r="DBO187" s="305"/>
      <c r="DBP187" s="306"/>
      <c r="DBQ187" s="135"/>
      <c r="DBR187" s="135"/>
      <c r="DBS187" s="307"/>
      <c r="DBT187" s="135"/>
      <c r="DBU187" s="135"/>
      <c r="DBV187" s="135"/>
      <c r="DBW187" s="311"/>
      <c r="DBX187" s="312"/>
      <c r="DBY187" s="306"/>
      <c r="DBZ187" s="135"/>
      <c r="DCA187" s="135"/>
      <c r="DCB187" s="307"/>
      <c r="DCC187" s="135"/>
      <c r="DCD187" s="135"/>
      <c r="DCE187" s="135"/>
      <c r="DCF187" s="311"/>
      <c r="DCG187" s="126"/>
      <c r="DCH187" s="132"/>
      <c r="DCK187" s="130"/>
      <c r="DCO187" s="123"/>
      <c r="DCP187" s="126"/>
      <c r="DCQ187" s="132"/>
      <c r="DCS187" s="309"/>
      <c r="DCT187" s="307"/>
      <c r="DCU187" s="135"/>
      <c r="DCV187" s="135"/>
      <c r="DCW187" s="135"/>
      <c r="DCX187" s="304"/>
      <c r="DCY187" s="305"/>
      <c r="DCZ187" s="306"/>
      <c r="DDA187" s="135"/>
      <c r="DDB187" s="135"/>
      <c r="DDC187" s="307"/>
      <c r="DDD187" s="135"/>
      <c r="DDE187" s="135"/>
      <c r="DDF187" s="135"/>
      <c r="DDG187" s="304"/>
      <c r="DDH187" s="305"/>
      <c r="DDI187" s="306"/>
      <c r="DDJ187" s="135"/>
      <c r="DDK187" s="135"/>
      <c r="DDL187" s="307"/>
      <c r="DDM187" s="135"/>
      <c r="DDN187" s="135"/>
      <c r="DDO187" s="135"/>
      <c r="DDP187" s="304"/>
      <c r="DDQ187" s="305"/>
      <c r="DDR187" s="306"/>
      <c r="DDS187" s="135"/>
      <c r="DDT187" s="135"/>
      <c r="DDU187" s="307"/>
      <c r="DDV187" s="135"/>
      <c r="DDW187" s="135"/>
      <c r="DDX187" s="135"/>
      <c r="DDY187" s="304"/>
      <c r="DDZ187" s="305"/>
      <c r="DEA187" s="306"/>
      <c r="DEB187" s="135"/>
      <c r="DEC187" s="135"/>
      <c r="DED187" s="307"/>
      <c r="DEE187" s="135"/>
      <c r="DEF187" s="135"/>
      <c r="DEG187" s="135"/>
      <c r="DEH187" s="304"/>
      <c r="DEI187" s="305"/>
      <c r="DEJ187" s="306"/>
      <c r="DEK187" s="135"/>
      <c r="DEL187" s="135"/>
      <c r="DEM187" s="307"/>
      <c r="DEN187" s="135"/>
      <c r="DEO187" s="135"/>
      <c r="DEP187" s="135"/>
      <c r="DEQ187" s="304"/>
      <c r="DER187" s="305"/>
      <c r="DES187" s="306"/>
      <c r="DET187" s="135"/>
      <c r="DEU187" s="135"/>
      <c r="DEV187" s="307"/>
      <c r="DEW187" s="135"/>
      <c r="DEX187" s="135"/>
      <c r="DEY187" s="135"/>
      <c r="DEZ187" s="304"/>
      <c r="DFA187" s="305"/>
      <c r="DFB187" s="306"/>
      <c r="DFC187" s="135"/>
      <c r="DFD187" s="135"/>
      <c r="DFE187" s="307"/>
      <c r="DFF187" s="135"/>
      <c r="DFG187" s="135"/>
      <c r="DFH187" s="135"/>
      <c r="DFI187" s="304"/>
      <c r="DFJ187" s="305"/>
      <c r="DFK187" s="306"/>
      <c r="DFL187" s="135"/>
      <c r="DFM187" s="135"/>
      <c r="DFN187" s="307"/>
      <c r="DFO187" s="135"/>
      <c r="DFP187" s="135"/>
      <c r="DFQ187" s="135"/>
      <c r="DFR187" s="304"/>
      <c r="DFS187" s="305"/>
      <c r="DFT187" s="306"/>
      <c r="DFU187" s="135"/>
      <c r="DFV187" s="135"/>
      <c r="DFW187" s="307"/>
      <c r="DFX187" s="135"/>
      <c r="DFY187" s="135"/>
      <c r="DFZ187" s="135"/>
      <c r="DGA187" s="304"/>
      <c r="DGB187" s="305"/>
      <c r="DGC187" s="306"/>
      <c r="DGD187" s="135"/>
      <c r="DGE187" s="135"/>
      <c r="DGF187" s="307"/>
      <c r="DGG187" s="135"/>
      <c r="DGH187" s="135"/>
      <c r="DGI187" s="135"/>
      <c r="DGJ187" s="304"/>
      <c r="DGK187" s="305"/>
      <c r="DGL187" s="306"/>
      <c r="DGM187" s="135"/>
      <c r="DGN187" s="135"/>
      <c r="DGO187" s="307"/>
      <c r="DGP187" s="135"/>
      <c r="DGQ187" s="135"/>
      <c r="DGR187" s="135"/>
      <c r="DGS187" s="304"/>
      <c r="DGT187" s="305"/>
      <c r="DGU187" s="306"/>
      <c r="DGV187" s="135"/>
      <c r="DGW187" s="135"/>
      <c r="DGX187" s="307"/>
      <c r="DGY187" s="135"/>
      <c r="DGZ187" s="135"/>
      <c r="DHA187" s="135"/>
      <c r="DHB187" s="304"/>
      <c r="DHC187" s="305"/>
      <c r="DHD187" s="306"/>
      <c r="DHE187" s="135"/>
      <c r="DHF187" s="135"/>
      <c r="DHG187" s="307"/>
      <c r="DHH187" s="135"/>
      <c r="DHI187" s="135"/>
      <c r="DHJ187" s="135"/>
      <c r="DHK187" s="304"/>
      <c r="DHL187" s="305"/>
      <c r="DHM187" s="306"/>
      <c r="DHN187" s="135"/>
      <c r="DHO187" s="135"/>
      <c r="DHP187" s="307"/>
      <c r="DHQ187" s="135"/>
      <c r="DHR187" s="135"/>
      <c r="DHS187" s="135"/>
      <c r="DHT187" s="304"/>
      <c r="DHU187" s="305"/>
      <c r="DHV187" s="306"/>
      <c r="DHW187" s="135"/>
      <c r="DHX187" s="135"/>
      <c r="DHY187" s="307"/>
      <c r="DHZ187" s="135"/>
      <c r="DIA187" s="135"/>
      <c r="DIB187" s="135"/>
      <c r="DIC187" s="304"/>
      <c r="DID187" s="305"/>
      <c r="DIE187" s="306"/>
      <c r="DIF187" s="135"/>
      <c r="DIG187" s="135"/>
      <c r="DIH187" s="307"/>
      <c r="DII187" s="135"/>
      <c r="DIJ187" s="135"/>
      <c r="DIK187" s="135"/>
      <c r="DIL187" s="304"/>
      <c r="DIM187" s="305"/>
      <c r="DIN187" s="306"/>
      <c r="DIO187" s="135"/>
      <c r="DIP187" s="135"/>
      <c r="DIQ187" s="307"/>
      <c r="DIR187" s="135"/>
      <c r="DIS187" s="135"/>
      <c r="DIT187" s="135"/>
      <c r="DIU187" s="304"/>
      <c r="DIV187" s="305"/>
      <c r="DIW187" s="306"/>
      <c r="DIX187" s="135"/>
      <c r="DIY187" s="135"/>
      <c r="DIZ187" s="307"/>
      <c r="DJA187" s="135"/>
      <c r="DJB187" s="135"/>
      <c r="DJC187" s="135"/>
      <c r="DJD187" s="304"/>
      <c r="DJE187" s="305"/>
      <c r="DJF187" s="306"/>
      <c r="DJG187" s="135"/>
      <c r="DJH187" s="135"/>
      <c r="DJI187" s="307"/>
      <c r="DJJ187" s="135"/>
      <c r="DJK187" s="135"/>
      <c r="DJL187" s="135"/>
      <c r="DJM187" s="304"/>
      <c r="DJN187" s="305"/>
      <c r="DJO187" s="306"/>
      <c r="DJP187" s="135"/>
      <c r="DJQ187" s="135"/>
      <c r="DJR187" s="307"/>
      <c r="DJS187" s="135"/>
      <c r="DJT187" s="135"/>
      <c r="DJU187" s="135"/>
      <c r="DJV187" s="304"/>
      <c r="DJW187" s="305"/>
      <c r="DJX187" s="306"/>
      <c r="DJY187" s="135"/>
      <c r="DJZ187" s="135"/>
      <c r="DKA187" s="307"/>
      <c r="DKB187" s="135"/>
      <c r="DKC187" s="135"/>
      <c r="DKD187" s="135"/>
      <c r="DKE187" s="304"/>
      <c r="DKF187" s="305"/>
      <c r="DKG187" s="306"/>
      <c r="DKH187" s="135"/>
      <c r="DKI187" s="135"/>
      <c r="DKJ187" s="307"/>
      <c r="DKK187" s="135"/>
      <c r="DKL187" s="135"/>
      <c r="DKM187" s="135"/>
      <c r="DKN187" s="304"/>
      <c r="DKO187" s="305"/>
      <c r="DKP187" s="306"/>
      <c r="DKQ187" s="135"/>
      <c r="DKR187" s="135"/>
      <c r="DKS187" s="307"/>
      <c r="DKT187" s="135"/>
      <c r="DKU187" s="135"/>
      <c r="DKV187" s="135"/>
      <c r="DKW187" s="304"/>
      <c r="DKX187" s="305"/>
      <c r="DKY187" s="306"/>
      <c r="DKZ187" s="135"/>
      <c r="DLA187" s="135"/>
      <c r="DLB187" s="307"/>
      <c r="DLC187" s="135"/>
      <c r="DLD187" s="135"/>
      <c r="DLE187" s="135"/>
      <c r="DLF187" s="304"/>
      <c r="DLG187" s="305"/>
      <c r="DLH187" s="306"/>
      <c r="DLI187" s="135"/>
      <c r="DLJ187" s="135"/>
      <c r="DLK187" s="307"/>
      <c r="DLL187" s="135"/>
      <c r="DLM187" s="135"/>
      <c r="DLN187" s="135"/>
      <c r="DLO187" s="304"/>
      <c r="DLP187" s="305"/>
      <c r="DLQ187" s="306"/>
      <c r="DLR187" s="135"/>
      <c r="DLS187" s="313"/>
      <c r="DLT187" s="314"/>
      <c r="DLU187" s="135"/>
      <c r="DLV187" s="135"/>
      <c r="DLW187" s="135"/>
      <c r="DLX187" s="304"/>
      <c r="DLY187" s="305"/>
      <c r="DLZ187" s="306"/>
      <c r="DMA187" s="135"/>
      <c r="DMB187" s="313"/>
      <c r="DMC187" s="130"/>
      <c r="DMG187" s="123"/>
      <c r="DMH187" s="126"/>
      <c r="DMI187" s="132"/>
      <c r="DML187" s="130"/>
      <c r="DMO187" s="309"/>
      <c r="DMP187" s="304"/>
      <c r="DMQ187" s="305"/>
      <c r="DMR187" s="306"/>
      <c r="DMS187" s="135"/>
      <c r="DMT187" s="135"/>
      <c r="DMU187" s="307"/>
      <c r="DMV187" s="135"/>
      <c r="DMW187" s="135"/>
      <c r="DMX187" s="135"/>
      <c r="DMY187" s="304"/>
      <c r="DMZ187" s="305"/>
      <c r="DNA187" s="306"/>
      <c r="DNB187" s="135"/>
      <c r="DNC187" s="135"/>
      <c r="DND187" s="307"/>
      <c r="DNE187" s="135"/>
      <c r="DNF187" s="135"/>
      <c r="DNG187" s="135"/>
      <c r="DNH187" s="304"/>
      <c r="DNI187" s="305"/>
      <c r="DNJ187" s="306"/>
      <c r="DNK187" s="135"/>
      <c r="DNL187" s="135"/>
      <c r="DNM187" s="307"/>
      <c r="DNN187" s="135"/>
      <c r="DNO187" s="135"/>
      <c r="DNP187" s="135"/>
      <c r="DNQ187" s="304"/>
      <c r="DNR187" s="305"/>
      <c r="DNS187" s="306"/>
      <c r="DNT187" s="135"/>
      <c r="DNU187" s="135"/>
      <c r="DNV187" s="307"/>
      <c r="DNW187" s="135"/>
      <c r="DNX187" s="135"/>
      <c r="DNY187" s="135"/>
      <c r="DNZ187" s="304"/>
      <c r="DOA187" s="305"/>
      <c r="DOB187" s="306"/>
      <c r="DOC187" s="135"/>
      <c r="DOD187" s="135"/>
      <c r="DOE187" s="307"/>
      <c r="DOF187" s="135"/>
      <c r="DOG187" s="135"/>
      <c r="DOH187" s="135"/>
      <c r="DOI187" s="304"/>
      <c r="DOJ187" s="305"/>
      <c r="DOK187" s="306"/>
      <c r="DOL187" s="135"/>
      <c r="DOM187" s="135"/>
      <c r="DON187" s="307"/>
      <c r="DOO187" s="135"/>
      <c r="DOP187" s="135"/>
      <c r="DOQ187" s="135"/>
      <c r="DOR187" s="304"/>
      <c r="DOS187" s="305"/>
      <c r="DOT187" s="306"/>
      <c r="DOU187" s="135"/>
      <c r="DOV187" s="135"/>
      <c r="DOW187" s="307"/>
      <c r="DOX187" s="135"/>
      <c r="DOY187" s="135"/>
      <c r="DOZ187" s="135"/>
      <c r="DPA187" s="304"/>
      <c r="DPB187" s="305"/>
      <c r="DPC187" s="306"/>
      <c r="DPD187" s="135"/>
      <c r="DPE187" s="135"/>
      <c r="DPF187" s="307"/>
      <c r="DPG187" s="135"/>
      <c r="DPH187" s="135"/>
      <c r="DPI187" s="135"/>
      <c r="DPJ187" s="304"/>
      <c r="DPK187" s="305"/>
      <c r="DPL187" s="306"/>
      <c r="DPM187" s="135"/>
      <c r="DPN187" s="135"/>
      <c r="DPO187" s="307"/>
      <c r="DPP187" s="135"/>
      <c r="DPQ187" s="135"/>
      <c r="DPR187" s="135"/>
      <c r="DPS187" s="304"/>
      <c r="DPT187" s="305"/>
      <c r="DPU187" s="306"/>
      <c r="DPV187" s="135"/>
      <c r="DPW187" s="135"/>
      <c r="DPX187" s="307"/>
      <c r="DPY187" s="135"/>
      <c r="DPZ187" s="135"/>
      <c r="DQA187" s="135"/>
      <c r="DQB187" s="304"/>
      <c r="DQC187" s="305"/>
      <c r="DQD187" s="306"/>
      <c r="DQE187" s="135"/>
      <c r="DQF187" s="135"/>
      <c r="DQG187" s="307"/>
      <c r="DQH187" s="135"/>
      <c r="DQI187" s="135"/>
      <c r="DQJ187" s="135"/>
      <c r="DQK187" s="304"/>
      <c r="DQL187" s="305"/>
      <c r="DQM187" s="306"/>
      <c r="DQN187" s="135"/>
      <c r="DQO187" s="135"/>
      <c r="DQP187" s="307"/>
      <c r="DQQ187" s="135"/>
      <c r="DQR187" s="135"/>
      <c r="DQS187" s="135"/>
      <c r="DQT187" s="304"/>
      <c r="DQU187" s="305"/>
      <c r="DQV187" s="306"/>
      <c r="DQW187" s="135"/>
      <c r="DQX187" s="135"/>
      <c r="DQY187" s="307"/>
      <c r="DQZ187" s="135"/>
      <c r="DRA187" s="135"/>
      <c r="DRB187" s="135"/>
      <c r="DRC187" s="304"/>
      <c r="DRD187" s="305"/>
      <c r="DRE187" s="306"/>
      <c r="DRF187" s="135"/>
      <c r="DRG187" s="135"/>
      <c r="DRH187" s="307"/>
      <c r="DRI187" s="135"/>
      <c r="DRJ187" s="135"/>
      <c r="DRK187" s="135"/>
      <c r="DRL187" s="304"/>
      <c r="DRM187" s="305"/>
      <c r="DRN187" s="306"/>
      <c r="DRO187" s="135"/>
      <c r="DRP187" s="135"/>
      <c r="DRQ187" s="307"/>
      <c r="DRR187" s="135"/>
      <c r="DRS187" s="135"/>
      <c r="DRT187" s="135"/>
      <c r="DRU187" s="304"/>
      <c r="DRV187" s="305"/>
      <c r="DRW187" s="306"/>
      <c r="DRX187" s="135"/>
      <c r="DRY187" s="135"/>
      <c r="DRZ187" s="307"/>
      <c r="DSA187" s="135"/>
      <c r="DSB187" s="135"/>
      <c r="DSC187" s="135"/>
      <c r="DSD187" s="304"/>
      <c r="DSE187" s="305"/>
      <c r="DSF187" s="306"/>
      <c r="DSG187" s="135"/>
      <c r="DSH187" s="135"/>
      <c r="DSI187" s="307"/>
      <c r="DSJ187" s="135"/>
      <c r="DSK187" s="135"/>
      <c r="DSL187" s="135"/>
      <c r="DSM187" s="304"/>
      <c r="DSN187" s="305"/>
      <c r="DSO187" s="306"/>
      <c r="DSP187" s="135"/>
      <c r="DSQ187" s="135"/>
      <c r="DSR187" s="307"/>
      <c r="DSS187" s="135"/>
      <c r="DST187" s="135"/>
      <c r="DSU187" s="135"/>
      <c r="DSV187" s="304"/>
      <c r="DSW187" s="305"/>
      <c r="DSX187" s="306"/>
      <c r="DSY187" s="135"/>
      <c r="DSZ187" s="135"/>
      <c r="DTA187" s="307"/>
      <c r="DTB187" s="135"/>
      <c r="DTC187" s="135"/>
      <c r="DTD187" s="135"/>
      <c r="DTE187" s="304"/>
      <c r="DTF187" s="305"/>
      <c r="DTG187" s="306"/>
      <c r="DTH187" s="135"/>
      <c r="DTI187" s="135"/>
      <c r="DTJ187" s="307"/>
      <c r="DTK187" s="135"/>
      <c r="DTL187" s="135"/>
      <c r="DTM187" s="135"/>
      <c r="DTN187" s="304"/>
      <c r="DTO187" s="305"/>
      <c r="DTP187" s="306"/>
      <c r="DTQ187" s="135"/>
      <c r="DTR187" s="135"/>
      <c r="DTS187" s="307"/>
      <c r="DTT187" s="135"/>
      <c r="DTU187" s="135"/>
      <c r="DTV187" s="135"/>
      <c r="DTW187" s="304"/>
      <c r="DTX187" s="305"/>
      <c r="DTY187" s="306"/>
      <c r="DTZ187" s="135"/>
      <c r="DUA187" s="135"/>
      <c r="DUB187" s="307"/>
      <c r="DUC187" s="135"/>
      <c r="DUD187" s="135"/>
      <c r="DUE187" s="135"/>
      <c r="DUF187" s="304"/>
      <c r="DUG187" s="305"/>
      <c r="DUH187" s="306"/>
      <c r="DUI187" s="135"/>
      <c r="DUJ187" s="135"/>
      <c r="DUK187" s="307"/>
      <c r="DUL187" s="135"/>
      <c r="DUM187" s="135"/>
      <c r="DUN187" s="135"/>
      <c r="DUO187" s="304"/>
      <c r="DUP187" s="305"/>
      <c r="DUQ187" s="306"/>
      <c r="DUR187" s="135"/>
      <c r="DUS187" s="135"/>
      <c r="DUT187" s="307"/>
      <c r="DUU187" s="135"/>
      <c r="DUV187" s="135"/>
      <c r="DUW187" s="135"/>
      <c r="DUX187" s="304"/>
      <c r="DUY187" s="305"/>
      <c r="DUZ187" s="306"/>
      <c r="DVA187" s="135"/>
      <c r="DVB187" s="135"/>
      <c r="DVC187" s="307"/>
      <c r="DVD187" s="135"/>
      <c r="DVE187" s="135"/>
      <c r="DVF187" s="135"/>
      <c r="DVG187" s="304"/>
      <c r="DVH187" s="305"/>
      <c r="DVI187" s="306"/>
      <c r="DVJ187" s="135"/>
      <c r="DVK187" s="135"/>
      <c r="DVL187" s="307"/>
      <c r="DVM187" s="135"/>
      <c r="DVN187" s="135"/>
      <c r="DVO187" s="313"/>
      <c r="DVP187" s="310"/>
      <c r="DVQ187" s="305"/>
      <c r="DVR187" s="306"/>
      <c r="DVS187" s="135"/>
      <c r="DVT187" s="135"/>
      <c r="DVU187" s="307"/>
      <c r="DVV187" s="135"/>
      <c r="DVW187" s="135"/>
      <c r="DVX187" s="313"/>
      <c r="DVY187" s="123"/>
      <c r="DVZ187" s="126"/>
      <c r="DWA187" s="132"/>
      <c r="DWD187" s="130"/>
      <c r="DWH187" s="123"/>
      <c r="DWI187" s="126"/>
      <c r="DWJ187" s="132"/>
      <c r="DWK187" s="309"/>
      <c r="DWL187" s="135"/>
      <c r="DWM187" s="307"/>
      <c r="DWN187" s="135"/>
      <c r="DWO187" s="135"/>
      <c r="DWP187" s="135"/>
      <c r="DWQ187" s="304"/>
      <c r="DWR187" s="305"/>
      <c r="DWS187" s="306"/>
      <c r="DWT187" s="135"/>
      <c r="DWU187" s="135"/>
      <c r="DWV187" s="307"/>
      <c r="DWW187" s="135"/>
      <c r="DWX187" s="135"/>
      <c r="DWY187" s="135"/>
      <c r="DWZ187" s="304"/>
      <c r="DXA187" s="305"/>
      <c r="DXB187" s="306"/>
      <c r="DXC187" s="135"/>
      <c r="DXD187" s="135"/>
      <c r="DXE187" s="307"/>
      <c r="DXF187" s="135"/>
      <c r="DXG187" s="135"/>
      <c r="DXH187" s="135"/>
      <c r="DXI187" s="304"/>
      <c r="DXJ187" s="305"/>
      <c r="DXK187" s="306"/>
      <c r="DXL187" s="135"/>
      <c r="DXM187" s="135"/>
      <c r="DXN187" s="307"/>
      <c r="DXO187" s="135"/>
      <c r="DXP187" s="135"/>
      <c r="DXQ187" s="135"/>
      <c r="DXR187" s="304"/>
      <c r="DXS187" s="305"/>
      <c r="DXT187" s="306"/>
      <c r="DXU187" s="135"/>
      <c r="DXV187" s="135"/>
      <c r="DXW187" s="307"/>
      <c r="DXX187" s="135"/>
      <c r="DXY187" s="135"/>
      <c r="DXZ187" s="135"/>
      <c r="DYA187" s="304"/>
      <c r="DYB187" s="305"/>
      <c r="DYC187" s="306"/>
      <c r="DYD187" s="135"/>
      <c r="DYE187" s="135"/>
      <c r="DYF187" s="307"/>
      <c r="DYG187" s="135"/>
      <c r="DYH187" s="135"/>
      <c r="DYI187" s="135"/>
      <c r="DYJ187" s="304"/>
      <c r="DYK187" s="305"/>
      <c r="DYL187" s="306"/>
      <c r="DYM187" s="135"/>
      <c r="DYN187" s="135"/>
      <c r="DYO187" s="307"/>
      <c r="DYP187" s="135"/>
      <c r="DYQ187" s="135"/>
      <c r="DYR187" s="135"/>
      <c r="DYS187" s="304"/>
      <c r="DYT187" s="305"/>
      <c r="DYU187" s="306"/>
      <c r="DYV187" s="135"/>
      <c r="DYW187" s="135"/>
      <c r="DYX187" s="307"/>
      <c r="DYY187" s="135"/>
      <c r="DYZ187" s="135"/>
      <c r="DZA187" s="135"/>
      <c r="DZB187" s="304"/>
      <c r="DZC187" s="305"/>
      <c r="DZD187" s="306"/>
      <c r="DZE187" s="135"/>
      <c r="DZF187" s="135"/>
      <c r="DZG187" s="307"/>
      <c r="DZH187" s="135"/>
      <c r="DZI187" s="135"/>
      <c r="DZJ187" s="135"/>
      <c r="DZK187" s="304"/>
      <c r="DZL187" s="305"/>
      <c r="DZM187" s="306"/>
      <c r="DZN187" s="135"/>
      <c r="DZO187" s="135"/>
      <c r="DZP187" s="307"/>
      <c r="DZQ187" s="135"/>
      <c r="DZR187" s="135"/>
      <c r="DZS187" s="135"/>
      <c r="DZT187" s="304"/>
      <c r="DZU187" s="305"/>
      <c r="DZV187" s="306"/>
      <c r="DZW187" s="135"/>
      <c r="DZX187" s="135"/>
      <c r="DZY187" s="307"/>
      <c r="DZZ187" s="135"/>
      <c r="EAA187" s="135"/>
      <c r="EAB187" s="135"/>
      <c r="EAC187" s="304"/>
      <c r="EAD187" s="305"/>
      <c r="EAE187" s="306"/>
      <c r="EAF187" s="135"/>
      <c r="EAG187" s="135"/>
      <c r="EAH187" s="307"/>
      <c r="EAI187" s="135"/>
      <c r="EAJ187" s="135"/>
      <c r="EAK187" s="135"/>
      <c r="EAL187" s="304"/>
      <c r="EAM187" s="305"/>
      <c r="EAN187" s="306"/>
      <c r="EAO187" s="135"/>
      <c r="EAP187" s="135"/>
      <c r="EAQ187" s="307"/>
      <c r="EAR187" s="135"/>
      <c r="EAS187" s="135"/>
      <c r="EAT187" s="135"/>
      <c r="EAU187" s="304"/>
      <c r="EAV187" s="305"/>
      <c r="EAW187" s="306"/>
      <c r="EAX187" s="135"/>
      <c r="EAY187" s="135"/>
      <c r="EAZ187" s="307"/>
      <c r="EBA187" s="135"/>
      <c r="EBB187" s="135"/>
      <c r="EBC187" s="135"/>
      <c r="EBD187" s="304"/>
      <c r="EBE187" s="305"/>
      <c r="EBF187" s="306"/>
      <c r="EBG187" s="135"/>
      <c r="EBH187" s="135"/>
      <c r="EBI187" s="307"/>
      <c r="EBJ187" s="135"/>
      <c r="EBK187" s="135"/>
      <c r="EBL187" s="135"/>
      <c r="EBM187" s="304"/>
      <c r="EBN187" s="305"/>
      <c r="EBO187" s="306"/>
      <c r="EBP187" s="135"/>
      <c r="EBQ187" s="135"/>
      <c r="EBR187" s="307"/>
      <c r="EBS187" s="135"/>
      <c r="EBT187" s="135"/>
      <c r="EBU187" s="135"/>
      <c r="EBV187" s="304"/>
      <c r="EBW187" s="305"/>
      <c r="EBX187" s="306"/>
      <c r="EBY187" s="135"/>
      <c r="EBZ187" s="135"/>
      <c r="ECA187" s="307"/>
      <c r="ECB187" s="135"/>
      <c r="ECC187" s="135"/>
      <c r="ECD187" s="135"/>
      <c r="ECE187" s="304"/>
      <c r="ECF187" s="305"/>
      <c r="ECG187" s="306"/>
      <c r="ECH187" s="135"/>
      <c r="ECI187" s="135"/>
      <c r="ECJ187" s="307"/>
      <c r="ECK187" s="135"/>
      <c r="ECL187" s="135"/>
      <c r="ECM187" s="135"/>
      <c r="ECN187" s="304"/>
      <c r="ECO187" s="305"/>
      <c r="ECP187" s="306"/>
      <c r="ECQ187" s="135"/>
      <c r="ECR187" s="135"/>
      <c r="ECS187" s="307"/>
      <c r="ECT187" s="135"/>
      <c r="ECU187" s="135"/>
      <c r="ECV187" s="135"/>
      <c r="ECW187" s="304"/>
      <c r="ECX187" s="305"/>
      <c r="ECY187" s="306"/>
      <c r="ECZ187" s="135"/>
      <c r="EDA187" s="135"/>
      <c r="EDB187" s="307"/>
      <c r="EDC187" s="135"/>
      <c r="EDD187" s="135"/>
      <c r="EDE187" s="135"/>
      <c r="EDF187" s="304"/>
      <c r="EDG187" s="305"/>
      <c r="EDH187" s="306"/>
      <c r="EDI187" s="135"/>
      <c r="EDJ187" s="135"/>
      <c r="EDK187" s="307"/>
      <c r="EDL187" s="135"/>
      <c r="EDM187" s="135"/>
      <c r="EDN187" s="135"/>
      <c r="EDO187" s="304"/>
      <c r="EDP187" s="305"/>
      <c r="EDQ187" s="306"/>
      <c r="EDR187" s="135"/>
      <c r="EDS187" s="135"/>
      <c r="EDT187" s="307"/>
      <c r="EDU187" s="135"/>
      <c r="EDV187" s="135"/>
      <c r="EDW187" s="135"/>
      <c r="EDX187" s="304"/>
      <c r="EDY187" s="305"/>
      <c r="EDZ187" s="306"/>
      <c r="EEA187" s="135"/>
      <c r="EEB187" s="135"/>
      <c r="EEC187" s="307"/>
      <c r="EED187" s="135"/>
      <c r="EEE187" s="135"/>
      <c r="EEF187" s="135"/>
      <c r="EEG187" s="304"/>
      <c r="EEH187" s="305"/>
      <c r="EEI187" s="306"/>
      <c r="EEJ187" s="135"/>
      <c r="EEK187" s="135"/>
      <c r="EEL187" s="307"/>
      <c r="EEM187" s="135"/>
      <c r="EEN187" s="135"/>
      <c r="EEO187" s="135"/>
      <c r="EEP187" s="304"/>
      <c r="EEQ187" s="305"/>
      <c r="EER187" s="306"/>
      <c r="EES187" s="135"/>
      <c r="EET187" s="135"/>
      <c r="EEU187" s="307"/>
      <c r="EEV187" s="135"/>
      <c r="EEW187" s="135"/>
      <c r="EEX187" s="135"/>
      <c r="EEY187" s="304"/>
      <c r="EEZ187" s="305"/>
      <c r="EFA187" s="306"/>
      <c r="EFB187" s="135"/>
      <c r="EFC187" s="135"/>
      <c r="EFD187" s="307"/>
      <c r="EFE187" s="135"/>
      <c r="EFF187" s="135"/>
      <c r="EFG187" s="135"/>
      <c r="EFH187" s="304"/>
      <c r="EFI187" s="305"/>
      <c r="EFJ187" s="306"/>
      <c r="EFK187" s="313"/>
      <c r="EFL187" s="309"/>
      <c r="EFM187" s="307"/>
      <c r="EFN187" s="135"/>
      <c r="EFO187" s="135"/>
      <c r="EFP187" s="135"/>
      <c r="EFQ187" s="304"/>
      <c r="EFR187" s="305"/>
      <c r="EFS187" s="306"/>
      <c r="EFT187" s="313"/>
      <c r="EFV187" s="130"/>
      <c r="EFZ187" s="123"/>
      <c r="EGA187" s="126"/>
      <c r="EGB187" s="132"/>
      <c r="EGE187" s="130"/>
      <c r="EGG187" s="309"/>
      <c r="EGH187" s="135"/>
      <c r="EGI187" s="304"/>
      <c r="EGJ187" s="305"/>
      <c r="EGK187" s="306"/>
      <c r="EGL187" s="135"/>
      <c r="EGM187" s="135"/>
      <c r="EGN187" s="307"/>
      <c r="EGO187" s="135"/>
      <c r="EGP187" s="135"/>
      <c r="EGQ187" s="135"/>
      <c r="EGR187" s="304"/>
      <c r="EGS187" s="305"/>
      <c r="EGT187" s="306"/>
      <c r="EGU187" s="135"/>
      <c r="EGV187" s="135"/>
      <c r="EGW187" s="307"/>
      <c r="EGX187" s="135"/>
      <c r="EGY187" s="135"/>
      <c r="EGZ187" s="135"/>
      <c r="EHA187" s="304"/>
      <c r="EHB187" s="305"/>
      <c r="EHC187" s="306"/>
      <c r="EHD187" s="135"/>
      <c r="EHE187" s="135"/>
      <c r="EHF187" s="307"/>
      <c r="EHG187" s="135"/>
      <c r="EHH187" s="135"/>
      <c r="EHI187" s="135"/>
      <c r="EHJ187" s="304"/>
      <c r="EHK187" s="305"/>
      <c r="EHL187" s="306"/>
      <c r="EHM187" s="135"/>
      <c r="EHN187" s="135"/>
      <c r="EHO187" s="307"/>
      <c r="EHP187" s="135"/>
      <c r="EHQ187" s="135"/>
      <c r="EHR187" s="135"/>
      <c r="EHS187" s="304"/>
      <c r="EHT187" s="305"/>
      <c r="EHU187" s="306"/>
      <c r="EHV187" s="135"/>
      <c r="EHW187" s="135"/>
      <c r="EHX187" s="307"/>
      <c r="EHY187" s="135"/>
      <c r="EHZ187" s="135"/>
      <c r="EIA187" s="135"/>
      <c r="EIB187" s="304"/>
      <c r="EIC187" s="305"/>
      <c r="EID187" s="306"/>
      <c r="EIE187" s="135"/>
      <c r="EIF187" s="135"/>
      <c r="EIG187" s="307"/>
      <c r="EIH187" s="135"/>
      <c r="EII187" s="135"/>
      <c r="EIJ187" s="135"/>
      <c r="EIK187" s="304"/>
      <c r="EIL187" s="305"/>
      <c r="EIM187" s="306"/>
      <c r="EIN187" s="135"/>
      <c r="EIO187" s="135"/>
      <c r="EIP187" s="307"/>
      <c r="EIQ187" s="135"/>
      <c r="EIR187" s="135"/>
      <c r="EIS187" s="135"/>
      <c r="EIT187" s="304"/>
      <c r="EIU187" s="305"/>
      <c r="EIV187" s="306"/>
      <c r="EIW187" s="135"/>
      <c r="EIX187" s="135"/>
      <c r="EIY187" s="307"/>
      <c r="EIZ187" s="135"/>
      <c r="EJA187" s="135"/>
      <c r="EJB187" s="135"/>
      <c r="EJC187" s="304"/>
      <c r="EJD187" s="305"/>
      <c r="EJE187" s="306"/>
      <c r="EJF187" s="135"/>
      <c r="EJG187" s="135"/>
      <c r="EJH187" s="307"/>
      <c r="EJI187" s="135"/>
      <c r="EJJ187" s="135"/>
      <c r="EJK187" s="135"/>
      <c r="EJL187" s="304"/>
      <c r="EJM187" s="305"/>
      <c r="EJN187" s="306"/>
      <c r="EJO187" s="135"/>
      <c r="EJP187" s="135"/>
      <c r="EJQ187" s="307"/>
      <c r="EJR187" s="135"/>
      <c r="EJS187" s="135"/>
      <c r="EJT187" s="135"/>
      <c r="EJU187" s="304"/>
      <c r="EJV187" s="305"/>
      <c r="EJW187" s="306"/>
      <c r="EJX187" s="135"/>
      <c r="EJY187" s="135"/>
      <c r="EJZ187" s="307"/>
      <c r="EKA187" s="135"/>
      <c r="EKB187" s="135"/>
      <c r="EKC187" s="135"/>
      <c r="EKD187" s="304"/>
      <c r="EKE187" s="305"/>
      <c r="EKF187" s="306"/>
      <c r="EKG187" s="135"/>
      <c r="EKH187" s="135"/>
      <c r="EKI187" s="307"/>
      <c r="EKJ187" s="135"/>
      <c r="EKK187" s="135"/>
      <c r="EKL187" s="135"/>
      <c r="EKM187" s="304"/>
      <c r="EKN187" s="305"/>
      <c r="EKO187" s="306"/>
      <c r="EKP187" s="135"/>
      <c r="EKQ187" s="135"/>
      <c r="EKR187" s="307"/>
      <c r="EKS187" s="135"/>
      <c r="EKT187" s="135"/>
      <c r="EKU187" s="135"/>
      <c r="EKV187" s="304"/>
      <c r="EKW187" s="305"/>
      <c r="EKX187" s="306"/>
      <c r="EKY187" s="135"/>
      <c r="EKZ187" s="135"/>
      <c r="ELA187" s="307"/>
      <c r="ELB187" s="135"/>
      <c r="ELC187" s="135"/>
      <c r="ELD187" s="135"/>
      <c r="ELE187" s="304"/>
      <c r="ELF187" s="305"/>
      <c r="ELG187" s="306"/>
      <c r="ELH187" s="135"/>
      <c r="ELI187" s="135"/>
      <c r="ELJ187" s="307"/>
      <c r="ELK187" s="135"/>
      <c r="ELL187" s="135"/>
      <c r="ELM187" s="135"/>
      <c r="ELN187" s="304"/>
      <c r="ELO187" s="305"/>
      <c r="ELP187" s="306"/>
      <c r="ELQ187" s="135"/>
      <c r="ELR187" s="135"/>
      <c r="ELS187" s="307"/>
      <c r="ELT187" s="135"/>
      <c r="ELU187" s="135"/>
      <c r="ELV187" s="135"/>
      <c r="ELW187" s="304"/>
      <c r="ELX187" s="305"/>
      <c r="ELY187" s="306"/>
      <c r="ELZ187" s="135"/>
      <c r="EMA187" s="135"/>
      <c r="EMB187" s="307"/>
      <c r="EMC187" s="135"/>
      <c r="EMD187" s="135"/>
      <c r="EME187" s="135"/>
      <c r="EMF187" s="304"/>
      <c r="EMG187" s="305"/>
      <c r="EMH187" s="306"/>
      <c r="EMI187" s="135"/>
      <c r="EMJ187" s="135"/>
      <c r="EMK187" s="307"/>
      <c r="EML187" s="135"/>
      <c r="EMM187" s="135"/>
      <c r="EMN187" s="135"/>
      <c r="EMO187" s="304"/>
      <c r="EMP187" s="305"/>
      <c r="EMQ187" s="306"/>
      <c r="EMR187" s="135"/>
      <c r="EMS187" s="135"/>
      <c r="EMT187" s="307"/>
      <c r="EMU187" s="135"/>
      <c r="EMV187" s="135"/>
      <c r="EMW187" s="135"/>
      <c r="EMX187" s="304"/>
      <c r="EMY187" s="305"/>
      <c r="EMZ187" s="306"/>
      <c r="ENA187" s="135"/>
      <c r="ENB187" s="135"/>
      <c r="ENC187" s="307"/>
      <c r="END187" s="135"/>
      <c r="ENE187" s="135"/>
      <c r="ENF187" s="135"/>
      <c r="ENG187" s="304"/>
      <c r="ENH187" s="305"/>
      <c r="ENI187" s="306"/>
      <c r="ENJ187" s="135"/>
      <c r="ENK187" s="135"/>
      <c r="ENL187" s="307"/>
      <c r="ENM187" s="135"/>
      <c r="ENN187" s="135"/>
      <c r="ENO187" s="135"/>
      <c r="ENP187" s="304"/>
      <c r="ENQ187" s="305"/>
      <c r="ENR187" s="306"/>
      <c r="ENS187" s="135"/>
      <c r="ENT187" s="135"/>
      <c r="ENU187" s="307"/>
      <c r="ENV187" s="135"/>
      <c r="ENW187" s="135"/>
      <c r="ENX187" s="135"/>
      <c r="ENY187" s="304"/>
      <c r="ENZ187" s="305"/>
      <c r="EOA187" s="306"/>
      <c r="EOB187" s="135"/>
      <c r="EOC187" s="135"/>
      <c r="EOD187" s="307"/>
      <c r="EOE187" s="135"/>
      <c r="EOF187" s="135"/>
      <c r="EOG187" s="135"/>
      <c r="EOH187" s="304"/>
      <c r="EOI187" s="305"/>
      <c r="EOJ187" s="306"/>
      <c r="EOK187" s="135"/>
      <c r="EOL187" s="135"/>
      <c r="EOM187" s="307"/>
      <c r="EON187" s="135"/>
      <c r="EOO187" s="135"/>
      <c r="EOP187" s="135"/>
      <c r="EOQ187" s="304"/>
      <c r="EOR187" s="305"/>
      <c r="EOS187" s="306"/>
      <c r="EOT187" s="135"/>
      <c r="EOU187" s="135"/>
      <c r="EOV187" s="307"/>
      <c r="EOW187" s="135"/>
      <c r="EOX187" s="135"/>
      <c r="EOY187" s="135"/>
      <c r="EOZ187" s="304"/>
      <c r="EPA187" s="305"/>
      <c r="EPB187" s="306"/>
      <c r="EPC187" s="135"/>
      <c r="EPD187" s="135"/>
      <c r="EPE187" s="307"/>
      <c r="EPF187" s="135"/>
      <c r="EPG187" s="313"/>
      <c r="EPH187" s="309"/>
      <c r="EPI187" s="304"/>
      <c r="EPJ187" s="305"/>
      <c r="EPK187" s="306"/>
      <c r="EPL187" s="135"/>
      <c r="EPM187" s="135"/>
      <c r="EPN187" s="307"/>
      <c r="EPO187" s="135"/>
      <c r="EPP187" s="313"/>
      <c r="EPR187" s="123"/>
      <c r="EPS187" s="126"/>
      <c r="EPT187" s="132"/>
      <c r="EPW187" s="130"/>
      <c r="EQA187" s="123"/>
      <c r="EQB187" s="126"/>
      <c r="EQC187" s="315"/>
      <c r="EQD187" s="135"/>
      <c r="EQE187" s="135"/>
      <c r="EQF187" s="307"/>
      <c r="EQG187" s="135"/>
      <c r="EQH187" s="135"/>
      <c r="EQI187" s="135"/>
      <c r="EQJ187" s="304"/>
      <c r="EQK187" s="305"/>
      <c r="EQL187" s="306"/>
      <c r="EQM187" s="135"/>
      <c r="EQN187" s="135"/>
      <c r="EQO187" s="307"/>
      <c r="EQP187" s="135"/>
      <c r="EQQ187" s="135"/>
      <c r="EQR187" s="135"/>
      <c r="EQS187" s="304"/>
      <c r="EQT187" s="305"/>
      <c r="EQU187" s="306"/>
      <c r="EQV187" s="135"/>
      <c r="EQW187" s="135"/>
      <c r="EQX187" s="307"/>
      <c r="EQY187" s="135"/>
      <c r="EQZ187" s="135"/>
      <c r="ERA187" s="135"/>
      <c r="ERB187" s="304"/>
      <c r="ERC187" s="305"/>
      <c r="ERD187" s="306"/>
      <c r="ERE187" s="135"/>
      <c r="ERF187" s="135"/>
      <c r="ERG187" s="307"/>
      <c r="ERH187" s="135"/>
      <c r="ERI187" s="135"/>
      <c r="ERJ187" s="135"/>
      <c r="ERK187" s="304"/>
      <c r="ERL187" s="305"/>
      <c r="ERM187" s="306"/>
      <c r="ERN187" s="135"/>
      <c r="ERO187" s="135"/>
      <c r="ERP187" s="307"/>
      <c r="ERQ187" s="135"/>
      <c r="ERR187" s="135"/>
      <c r="ERS187" s="135"/>
      <c r="ERT187" s="304"/>
      <c r="ERU187" s="305"/>
      <c r="ERV187" s="306"/>
      <c r="ERW187" s="135"/>
      <c r="ERX187" s="135"/>
      <c r="ERY187" s="307"/>
      <c r="ERZ187" s="135"/>
      <c r="ESA187" s="135"/>
      <c r="ESB187" s="135"/>
      <c r="ESC187" s="304"/>
      <c r="ESD187" s="305"/>
      <c r="ESE187" s="306"/>
      <c r="ESF187" s="135"/>
      <c r="ESG187" s="135"/>
      <c r="ESH187" s="307"/>
      <c r="ESI187" s="135"/>
      <c r="ESJ187" s="135"/>
      <c r="ESK187" s="135"/>
      <c r="ESL187" s="304"/>
      <c r="ESM187" s="305"/>
      <c r="ESN187" s="306"/>
      <c r="ESO187" s="135"/>
      <c r="ESP187" s="135"/>
      <c r="ESQ187" s="307"/>
      <c r="ESR187" s="135"/>
      <c r="ESS187" s="135"/>
      <c r="EST187" s="135"/>
      <c r="ESU187" s="304"/>
      <c r="ESV187" s="305"/>
      <c r="ESW187" s="306"/>
      <c r="ESX187" s="135"/>
      <c r="ESY187" s="135"/>
      <c r="ESZ187" s="307"/>
      <c r="ETA187" s="135"/>
      <c r="ETB187" s="135"/>
      <c r="ETC187" s="135"/>
      <c r="ETD187" s="304"/>
      <c r="ETE187" s="305"/>
      <c r="ETF187" s="306"/>
      <c r="ETG187" s="135"/>
      <c r="ETH187" s="135"/>
      <c r="ETI187" s="307"/>
      <c r="ETJ187" s="135"/>
      <c r="ETK187" s="135"/>
      <c r="ETL187" s="135"/>
      <c r="ETM187" s="304"/>
      <c r="ETN187" s="305"/>
      <c r="ETO187" s="306"/>
      <c r="ETP187" s="135"/>
      <c r="ETQ187" s="135"/>
      <c r="ETR187" s="307"/>
      <c r="ETS187" s="135"/>
      <c r="ETT187" s="135"/>
      <c r="ETU187" s="135"/>
      <c r="ETV187" s="304"/>
      <c r="ETW187" s="305"/>
      <c r="ETX187" s="306"/>
      <c r="ETY187" s="135"/>
      <c r="ETZ187" s="135"/>
      <c r="EUA187" s="307"/>
      <c r="EUB187" s="135"/>
      <c r="EUC187" s="135"/>
      <c r="EUD187" s="135"/>
      <c r="EUE187" s="304"/>
      <c r="EUF187" s="305"/>
      <c r="EUG187" s="306"/>
      <c r="EUH187" s="135"/>
      <c r="EUI187" s="135"/>
      <c r="EUJ187" s="307"/>
      <c r="EUK187" s="135"/>
      <c r="EUL187" s="135"/>
      <c r="EUM187" s="135"/>
      <c r="EUN187" s="304"/>
      <c r="EUO187" s="305"/>
      <c r="EUP187" s="306"/>
      <c r="EUQ187" s="135"/>
      <c r="EUR187" s="135"/>
      <c r="EUS187" s="307"/>
      <c r="EUT187" s="135"/>
      <c r="EUU187" s="135"/>
      <c r="EUV187" s="135"/>
      <c r="EUW187" s="304"/>
      <c r="EUX187" s="305"/>
      <c r="EUY187" s="306"/>
      <c r="EUZ187" s="135"/>
      <c r="EVA187" s="135"/>
      <c r="EVB187" s="307"/>
      <c r="EVC187" s="135"/>
      <c r="EVD187" s="135"/>
      <c r="EVE187" s="135"/>
      <c r="EVF187" s="304"/>
      <c r="EVG187" s="305"/>
      <c r="EVH187" s="306"/>
      <c r="EVI187" s="135"/>
      <c r="EVJ187" s="135"/>
      <c r="EVK187" s="307"/>
      <c r="EVL187" s="135"/>
      <c r="EVM187" s="135"/>
      <c r="EVN187" s="135"/>
      <c r="EVO187" s="304"/>
      <c r="EVP187" s="305"/>
      <c r="EVQ187" s="306"/>
      <c r="EVR187" s="135"/>
      <c r="EVS187" s="135"/>
      <c r="EVT187" s="307"/>
      <c r="EVU187" s="135"/>
      <c r="EVV187" s="135"/>
      <c r="EVW187" s="135"/>
      <c r="EVX187" s="304"/>
      <c r="EVY187" s="305"/>
      <c r="EVZ187" s="306"/>
      <c r="EWA187" s="135"/>
      <c r="EWB187" s="135"/>
      <c r="EWC187" s="307"/>
      <c r="EWD187" s="135"/>
      <c r="EWE187" s="135"/>
      <c r="EWF187" s="135"/>
      <c r="EWG187" s="304"/>
      <c r="EWH187" s="305"/>
      <c r="EWI187" s="306"/>
      <c r="EWJ187" s="135"/>
      <c r="EWK187" s="135"/>
      <c r="EWL187" s="307"/>
      <c r="EWM187" s="135"/>
      <c r="EWN187" s="135"/>
      <c r="EWO187" s="135"/>
      <c r="EWP187" s="304"/>
      <c r="EWQ187" s="305"/>
      <c r="EWR187" s="306"/>
      <c r="EWS187" s="135"/>
      <c r="EWT187" s="135"/>
      <c r="EWU187" s="307"/>
      <c r="EWV187" s="135"/>
      <c r="EWW187" s="135"/>
      <c r="EWX187" s="135"/>
      <c r="EWY187" s="304"/>
      <c r="EWZ187" s="305"/>
      <c r="EXA187" s="306"/>
      <c r="EXB187" s="135"/>
      <c r="EXC187" s="135"/>
      <c r="EXD187" s="307"/>
      <c r="EXE187" s="135"/>
      <c r="EXF187" s="135"/>
      <c r="EXG187" s="135"/>
      <c r="EXH187" s="304"/>
      <c r="EXI187" s="305"/>
      <c r="EXJ187" s="306"/>
      <c r="EXK187" s="135"/>
      <c r="EXL187" s="135"/>
      <c r="EXM187" s="307"/>
      <c r="EXN187" s="135"/>
      <c r="EXO187" s="135"/>
      <c r="EXP187" s="135"/>
      <c r="EXQ187" s="304"/>
      <c r="EXR187" s="305"/>
      <c r="EXS187" s="306"/>
      <c r="EXT187" s="135"/>
      <c r="EXU187" s="135"/>
      <c r="EXV187" s="307"/>
      <c r="EXW187" s="135"/>
      <c r="EXX187" s="135"/>
      <c r="EXY187" s="135"/>
      <c r="EXZ187" s="304"/>
      <c r="EYA187" s="305"/>
      <c r="EYB187" s="306"/>
      <c r="EYC187" s="135"/>
      <c r="EYD187" s="135"/>
      <c r="EYE187" s="307"/>
      <c r="EYF187" s="135"/>
      <c r="EYG187" s="135"/>
      <c r="EYH187" s="135"/>
      <c r="EYI187" s="304"/>
      <c r="EYJ187" s="305"/>
      <c r="EYK187" s="306"/>
      <c r="EYL187" s="135"/>
      <c r="EYM187" s="135"/>
      <c r="EYN187" s="307"/>
      <c r="EYO187" s="135"/>
      <c r="EYP187" s="135"/>
      <c r="EYQ187" s="135"/>
      <c r="EYR187" s="304"/>
      <c r="EYS187" s="305"/>
      <c r="EYT187" s="306"/>
      <c r="EYU187" s="135"/>
      <c r="EYV187" s="135"/>
      <c r="EYW187" s="307"/>
      <c r="EYX187" s="135"/>
      <c r="EYY187" s="135"/>
      <c r="EYZ187" s="135"/>
      <c r="EZA187" s="304"/>
      <c r="EZB187" s="305"/>
      <c r="EZC187" s="316"/>
      <c r="EZD187" s="309"/>
      <c r="EZE187" s="135"/>
      <c r="EZF187" s="307"/>
      <c r="EZG187" s="135"/>
      <c r="EZH187" s="135"/>
      <c r="EZI187" s="135"/>
      <c r="EZJ187" s="304"/>
      <c r="EZK187" s="305"/>
      <c r="EZL187" s="316"/>
      <c r="EZO187" s="130"/>
      <c r="EZS187" s="123"/>
      <c r="EZT187" s="126"/>
      <c r="EZU187" s="132"/>
      <c r="EZX187" s="130"/>
      <c r="EZY187" s="309"/>
      <c r="EZZ187" s="135"/>
      <c r="FAA187" s="135"/>
      <c r="FAB187" s="304"/>
      <c r="FAC187" s="305"/>
      <c r="FAD187" s="306"/>
      <c r="FAE187" s="135"/>
      <c r="FAF187" s="135"/>
      <c r="FAG187" s="307"/>
      <c r="FAH187" s="135"/>
      <c r="FAI187" s="135"/>
      <c r="FAJ187" s="135"/>
      <c r="FAK187" s="304"/>
      <c r="FAL187" s="305"/>
      <c r="FAM187" s="306"/>
      <c r="FAN187" s="135"/>
      <c r="FAO187" s="135"/>
      <c r="FAP187" s="307"/>
      <c r="FAQ187" s="135"/>
      <c r="FAR187" s="135"/>
      <c r="FAS187" s="135"/>
      <c r="FAT187" s="304"/>
      <c r="FAU187" s="305"/>
      <c r="FAV187" s="306"/>
      <c r="FAW187" s="135"/>
      <c r="FAX187" s="135"/>
      <c r="FAY187" s="307"/>
      <c r="FAZ187" s="135"/>
      <c r="FBA187" s="135"/>
      <c r="FBB187" s="135"/>
      <c r="FBC187" s="304"/>
      <c r="FBD187" s="305"/>
      <c r="FBE187" s="306"/>
      <c r="FBF187" s="135"/>
      <c r="FBG187" s="135"/>
      <c r="FBH187" s="307"/>
      <c r="FBI187" s="135"/>
      <c r="FBJ187" s="135"/>
      <c r="FBK187" s="135"/>
      <c r="FBL187" s="304"/>
      <c r="FBM187" s="305"/>
      <c r="FBN187" s="306"/>
      <c r="FBO187" s="135"/>
      <c r="FBP187" s="135"/>
      <c r="FBQ187" s="307"/>
      <c r="FBR187" s="135"/>
      <c r="FBS187" s="135"/>
      <c r="FBT187" s="135"/>
      <c r="FBU187" s="304"/>
      <c r="FBV187" s="305"/>
      <c r="FBW187" s="306"/>
      <c r="FBX187" s="135"/>
      <c r="FBY187" s="135"/>
      <c r="FBZ187" s="307"/>
      <c r="FCA187" s="135"/>
      <c r="FCB187" s="135"/>
      <c r="FCC187" s="135"/>
      <c r="FCD187" s="304"/>
      <c r="FCE187" s="305"/>
      <c r="FCF187" s="306"/>
      <c r="FCG187" s="135"/>
      <c r="FCH187" s="135"/>
      <c r="FCI187" s="307"/>
      <c r="FCJ187" s="135"/>
      <c r="FCK187" s="135"/>
      <c r="FCL187" s="135"/>
      <c r="FCM187" s="304"/>
      <c r="FCN187" s="305"/>
      <c r="FCO187" s="306"/>
      <c r="FCP187" s="135"/>
      <c r="FCQ187" s="135"/>
      <c r="FCR187" s="307"/>
      <c r="FCS187" s="135"/>
      <c r="FCT187" s="135"/>
      <c r="FCU187" s="135"/>
      <c r="FCV187" s="304"/>
      <c r="FCW187" s="305"/>
      <c r="FCX187" s="306"/>
      <c r="FCY187" s="135"/>
      <c r="FCZ187" s="135"/>
      <c r="FDA187" s="307"/>
      <c r="FDB187" s="135"/>
      <c r="FDC187" s="135"/>
      <c r="FDD187" s="135"/>
      <c r="FDE187" s="304"/>
      <c r="FDF187" s="305"/>
      <c r="FDG187" s="306"/>
      <c r="FDH187" s="135"/>
      <c r="FDI187" s="135"/>
      <c r="FDJ187" s="307"/>
      <c r="FDK187" s="135"/>
      <c r="FDL187" s="135"/>
      <c r="FDM187" s="135"/>
      <c r="FDN187" s="304"/>
      <c r="FDO187" s="305"/>
      <c r="FDP187" s="306"/>
      <c r="FDQ187" s="135"/>
      <c r="FDR187" s="135"/>
      <c r="FDS187" s="307"/>
      <c r="FDT187" s="135"/>
      <c r="FDU187" s="135"/>
      <c r="FDV187" s="135"/>
      <c r="FDW187" s="304"/>
      <c r="FDX187" s="305"/>
      <c r="FDY187" s="306"/>
      <c r="FDZ187" s="135"/>
      <c r="FEA187" s="135"/>
      <c r="FEB187" s="307"/>
      <c r="FEC187" s="135"/>
      <c r="FED187" s="135"/>
      <c r="FEE187" s="135"/>
      <c r="FEF187" s="304"/>
      <c r="FEG187" s="305"/>
      <c r="FEH187" s="306"/>
      <c r="FEI187" s="135"/>
      <c r="FEJ187" s="135"/>
      <c r="FEK187" s="307"/>
      <c r="FEL187" s="135"/>
      <c r="FEM187" s="135"/>
      <c r="FEN187" s="135"/>
      <c r="FEO187" s="304"/>
      <c r="FEP187" s="305"/>
      <c r="FEQ187" s="306"/>
      <c r="FER187" s="135"/>
      <c r="FES187" s="135"/>
      <c r="FET187" s="307"/>
      <c r="FEU187" s="135"/>
      <c r="FEV187" s="135"/>
      <c r="FEW187" s="135"/>
      <c r="FEX187" s="304"/>
      <c r="FEY187" s="305"/>
      <c r="FEZ187" s="306"/>
      <c r="FFA187" s="135"/>
      <c r="FFB187" s="135"/>
      <c r="FFC187" s="307"/>
      <c r="FFD187" s="135"/>
      <c r="FFE187" s="135"/>
      <c r="FFF187" s="135"/>
      <c r="FFG187" s="304"/>
      <c r="FFH187" s="305"/>
      <c r="FFI187" s="306"/>
      <c r="FFJ187" s="135"/>
      <c r="FFK187" s="135"/>
      <c r="FFL187" s="307"/>
      <c r="FFM187" s="135"/>
      <c r="FFN187" s="135"/>
      <c r="FFO187" s="135"/>
      <c r="FFP187" s="304"/>
      <c r="FFQ187" s="305"/>
      <c r="FFR187" s="306"/>
      <c r="FFS187" s="135"/>
      <c r="FFT187" s="135"/>
      <c r="FFU187" s="307"/>
      <c r="FFV187" s="135"/>
      <c r="FFW187" s="135"/>
      <c r="FFX187" s="135"/>
      <c r="FFY187" s="304"/>
      <c r="FFZ187" s="305"/>
      <c r="FGA187" s="306"/>
      <c r="FGB187" s="135"/>
      <c r="FGC187" s="135"/>
      <c r="FGD187" s="307"/>
      <c r="FGE187" s="135"/>
      <c r="FGF187" s="135"/>
      <c r="FGG187" s="135"/>
      <c r="FGH187" s="304"/>
      <c r="FGI187" s="305"/>
      <c r="FGJ187" s="306"/>
      <c r="FGK187" s="135"/>
      <c r="FGL187" s="135"/>
      <c r="FGM187" s="307"/>
      <c r="FGN187" s="135"/>
      <c r="FGO187" s="135"/>
      <c r="FGP187" s="135"/>
      <c r="FGQ187" s="304"/>
      <c r="FGR187" s="305"/>
      <c r="FGS187" s="306"/>
      <c r="FGT187" s="135"/>
      <c r="FGU187" s="135"/>
      <c r="FGV187" s="307"/>
      <c r="FGW187" s="135"/>
      <c r="FGX187" s="135"/>
      <c r="FGY187" s="135"/>
      <c r="FGZ187" s="304"/>
      <c r="FHA187" s="305"/>
      <c r="FHB187" s="306"/>
      <c r="FHC187" s="135"/>
      <c r="FHD187" s="135"/>
      <c r="FHE187" s="307"/>
      <c r="FHF187" s="135"/>
      <c r="FHG187" s="135"/>
      <c r="FHH187" s="135"/>
      <c r="FHI187" s="304"/>
      <c r="FHJ187" s="305"/>
      <c r="FHK187" s="306"/>
      <c r="FHL187" s="135"/>
      <c r="FHM187" s="135"/>
      <c r="FHN187" s="307"/>
      <c r="FHO187" s="135"/>
      <c r="FHP187" s="135"/>
      <c r="FHQ187" s="135"/>
      <c r="FHR187" s="304"/>
      <c r="FHS187" s="305"/>
      <c r="FHT187" s="306"/>
      <c r="FHU187" s="135"/>
      <c r="FHV187" s="135"/>
      <c r="FHW187" s="307"/>
      <c r="FHX187" s="135"/>
      <c r="FHY187" s="135"/>
      <c r="FHZ187" s="135"/>
      <c r="FIA187" s="304"/>
      <c r="FIB187" s="305"/>
      <c r="FIC187" s="306"/>
      <c r="FID187" s="135"/>
      <c r="FIE187" s="135"/>
      <c r="FIF187" s="307"/>
      <c r="FIG187" s="135"/>
      <c r="FIH187" s="135"/>
      <c r="FII187" s="135"/>
      <c r="FIJ187" s="304"/>
      <c r="FIK187" s="305"/>
      <c r="FIL187" s="306"/>
      <c r="FIM187" s="135"/>
      <c r="FIN187" s="135"/>
      <c r="FIO187" s="307"/>
      <c r="FIP187" s="135"/>
      <c r="FIQ187" s="135"/>
      <c r="FIR187" s="135"/>
      <c r="FIS187" s="304"/>
      <c r="FIT187" s="305"/>
      <c r="FIU187" s="306"/>
      <c r="FIV187" s="135"/>
      <c r="FIW187" s="135"/>
      <c r="FIX187" s="307"/>
      <c r="FIY187" s="313"/>
      <c r="FIZ187" s="309"/>
      <c r="FJA187" s="135"/>
      <c r="FJB187" s="304"/>
      <c r="FJC187" s="305"/>
      <c r="FJD187" s="306"/>
      <c r="FJE187" s="135"/>
      <c r="FJF187" s="135"/>
      <c r="FJG187" s="307"/>
      <c r="FJH187" s="313"/>
      <c r="FJK187" s="123"/>
      <c r="FJL187" s="126"/>
      <c r="FJM187" s="132"/>
      <c r="FJP187" s="130"/>
      <c r="FJT187" s="123"/>
      <c r="FJU187" s="312"/>
      <c r="FJV187" s="306"/>
      <c r="FJW187" s="135"/>
      <c r="FJX187" s="135"/>
      <c r="FJY187" s="307"/>
      <c r="FJZ187" s="135"/>
      <c r="FKA187" s="135"/>
      <c r="FKB187" s="135"/>
      <c r="FKC187" s="304"/>
      <c r="FKD187" s="305"/>
      <c r="FKE187" s="306"/>
      <c r="FKF187" s="135"/>
      <c r="FKG187" s="135"/>
      <c r="FKH187" s="307"/>
      <c r="FKI187" s="135"/>
      <c r="FKJ187" s="135"/>
      <c r="FKK187" s="135"/>
      <c r="FKL187" s="304"/>
      <c r="FKM187" s="305"/>
      <c r="FKN187" s="306"/>
      <c r="FKO187" s="135"/>
      <c r="FKP187" s="135"/>
      <c r="FKQ187" s="307"/>
      <c r="FKR187" s="135"/>
      <c r="FKS187" s="135"/>
      <c r="FKT187" s="135"/>
      <c r="FKU187" s="304"/>
      <c r="FKV187" s="305"/>
      <c r="FKW187" s="306"/>
      <c r="FKX187" s="135"/>
      <c r="FKY187" s="135"/>
      <c r="FKZ187" s="307"/>
      <c r="FLA187" s="135"/>
      <c r="FLB187" s="135"/>
      <c r="FLC187" s="135"/>
      <c r="FLD187" s="304"/>
      <c r="FLE187" s="305"/>
      <c r="FLF187" s="306"/>
      <c r="FLG187" s="135"/>
      <c r="FLH187" s="135"/>
      <c r="FLI187" s="307"/>
      <c r="FLJ187" s="135"/>
      <c r="FLK187" s="135"/>
      <c r="FLL187" s="135"/>
      <c r="FLM187" s="304"/>
      <c r="FLN187" s="305"/>
      <c r="FLO187" s="306"/>
      <c r="FLP187" s="135"/>
      <c r="FLQ187" s="135"/>
      <c r="FLR187" s="307"/>
      <c r="FLS187" s="135"/>
      <c r="FLT187" s="135"/>
      <c r="FLU187" s="135"/>
      <c r="FLV187" s="304"/>
      <c r="FLW187" s="305"/>
      <c r="FLX187" s="306"/>
      <c r="FLY187" s="135"/>
      <c r="FLZ187" s="135"/>
      <c r="FMA187" s="307"/>
      <c r="FMB187" s="135"/>
      <c r="FMC187" s="135"/>
      <c r="FMD187" s="135"/>
      <c r="FME187" s="304"/>
      <c r="FMF187" s="305"/>
      <c r="FMG187" s="306"/>
      <c r="FMH187" s="135"/>
      <c r="FMI187" s="135"/>
      <c r="FMJ187" s="307"/>
      <c r="FMK187" s="135"/>
      <c r="FML187" s="135"/>
      <c r="FMM187" s="135"/>
      <c r="FMN187" s="304"/>
      <c r="FMO187" s="305"/>
      <c r="FMP187" s="306"/>
      <c r="FMQ187" s="135"/>
      <c r="FMR187" s="135"/>
      <c r="FMS187" s="307"/>
      <c r="FMT187" s="135"/>
      <c r="FMU187" s="135"/>
      <c r="FMV187" s="135"/>
      <c r="FMW187" s="304"/>
      <c r="FMX187" s="305"/>
      <c r="FMY187" s="306"/>
      <c r="FMZ187" s="135"/>
      <c r="FNA187" s="135"/>
      <c r="FNB187" s="307"/>
      <c r="FNC187" s="135"/>
      <c r="FND187" s="135"/>
      <c r="FNE187" s="135"/>
      <c r="FNF187" s="304"/>
      <c r="FNG187" s="305"/>
      <c r="FNH187" s="306"/>
      <c r="FNI187" s="135"/>
      <c r="FNJ187" s="135"/>
      <c r="FNK187" s="307"/>
      <c r="FNL187" s="135"/>
      <c r="FNM187" s="135"/>
      <c r="FNN187" s="135"/>
      <c r="FNO187" s="304"/>
      <c r="FNP187" s="305"/>
      <c r="FNQ187" s="306"/>
      <c r="FNR187" s="135"/>
      <c r="FNS187" s="135"/>
      <c r="FNT187" s="307"/>
      <c r="FNU187" s="135"/>
      <c r="FNV187" s="135"/>
      <c r="FNW187" s="135"/>
      <c r="FNX187" s="304"/>
      <c r="FNY187" s="305"/>
      <c r="FNZ187" s="306"/>
      <c r="FOA187" s="135"/>
      <c r="FOB187" s="135"/>
      <c r="FOC187" s="307"/>
      <c r="FOD187" s="135"/>
      <c r="FOE187" s="135"/>
      <c r="FOF187" s="135"/>
      <c r="FOG187" s="304"/>
      <c r="FOH187" s="305"/>
      <c r="FOI187" s="306"/>
      <c r="FOJ187" s="135"/>
      <c r="FOK187" s="135"/>
      <c r="FOL187" s="307"/>
      <c r="FOM187" s="135"/>
      <c r="FON187" s="135"/>
      <c r="FOO187" s="135"/>
      <c r="FOP187" s="304"/>
      <c r="FOQ187" s="305"/>
      <c r="FOR187" s="306"/>
      <c r="FOS187" s="135"/>
      <c r="FOT187" s="135"/>
      <c r="FOU187" s="307"/>
      <c r="FOV187" s="135"/>
      <c r="FOW187" s="135"/>
      <c r="FOX187" s="135"/>
      <c r="FOY187" s="304"/>
      <c r="FOZ187" s="305"/>
      <c r="FPA187" s="306"/>
      <c r="FPB187" s="135"/>
      <c r="FPC187" s="135"/>
      <c r="FPD187" s="307"/>
      <c r="FPE187" s="135"/>
      <c r="FPF187" s="135"/>
      <c r="FPG187" s="135"/>
      <c r="FPH187" s="304"/>
      <c r="FPI187" s="305"/>
      <c r="FPJ187" s="306"/>
      <c r="FPK187" s="135"/>
      <c r="FPL187" s="135"/>
      <c r="FPM187" s="307"/>
      <c r="FPN187" s="135"/>
      <c r="FPO187" s="135"/>
      <c r="FPP187" s="135"/>
      <c r="FPQ187" s="304"/>
      <c r="FPR187" s="305"/>
      <c r="FPS187" s="306"/>
      <c r="FPT187" s="135"/>
      <c r="FPU187" s="135"/>
      <c r="FPV187" s="307"/>
      <c r="FPW187" s="135"/>
      <c r="FPX187" s="135"/>
      <c r="FPY187" s="135"/>
      <c r="FPZ187" s="304"/>
      <c r="FQA187" s="305"/>
      <c r="FQB187" s="306"/>
      <c r="FQC187" s="135"/>
      <c r="FQD187" s="135"/>
      <c r="FQE187" s="307"/>
      <c r="FQF187" s="135"/>
      <c r="FQG187" s="135"/>
      <c r="FQH187" s="135"/>
      <c r="FQI187" s="304"/>
      <c r="FQJ187" s="305"/>
      <c r="FQK187" s="306"/>
      <c r="FQL187" s="135"/>
      <c r="FQM187" s="135"/>
      <c r="FQN187" s="307"/>
      <c r="FQO187" s="135"/>
      <c r="FQP187" s="135"/>
      <c r="FQQ187" s="135"/>
      <c r="FQR187" s="304"/>
      <c r="FQS187" s="305"/>
      <c r="FQT187" s="306"/>
      <c r="FQU187" s="135"/>
      <c r="FQV187" s="135"/>
      <c r="FQW187" s="307"/>
      <c r="FQX187" s="135"/>
      <c r="FQY187" s="135"/>
      <c r="FQZ187" s="135"/>
      <c r="FRA187" s="304"/>
      <c r="FRB187" s="305"/>
      <c r="FRC187" s="306"/>
      <c r="FRD187" s="135"/>
      <c r="FRE187" s="135"/>
      <c r="FRF187" s="307"/>
      <c r="FRG187" s="135"/>
      <c r="FRH187" s="135"/>
      <c r="FRI187" s="135"/>
      <c r="FRJ187" s="304"/>
      <c r="FRK187" s="305"/>
      <c r="FRL187" s="306"/>
      <c r="FRM187" s="135"/>
      <c r="FRN187" s="135"/>
      <c r="FRO187" s="307"/>
      <c r="FRP187" s="135"/>
      <c r="FRQ187" s="135"/>
      <c r="FRR187" s="135"/>
      <c r="FRS187" s="304"/>
      <c r="FRT187" s="305"/>
      <c r="FRU187" s="306"/>
      <c r="FRV187" s="135"/>
      <c r="FRW187" s="135"/>
      <c r="FRX187" s="307"/>
      <c r="FRY187" s="135"/>
      <c r="FRZ187" s="135"/>
      <c r="FSA187" s="135"/>
      <c r="FSB187" s="304"/>
      <c r="FSC187" s="305"/>
      <c r="FSD187" s="306"/>
      <c r="FSE187" s="135"/>
      <c r="FSF187" s="135"/>
      <c r="FSG187" s="307"/>
      <c r="FSH187" s="135"/>
      <c r="FSI187" s="135"/>
      <c r="FSJ187" s="135"/>
      <c r="FSK187" s="304"/>
      <c r="FSL187" s="305"/>
      <c r="FSM187" s="306"/>
      <c r="FSN187" s="135"/>
      <c r="FSO187" s="135"/>
      <c r="FSP187" s="307"/>
      <c r="FSQ187" s="135"/>
      <c r="FSR187" s="135"/>
      <c r="FSS187" s="135"/>
      <c r="FST187" s="304"/>
      <c r="FSU187" s="317"/>
      <c r="FSV187" s="315"/>
      <c r="FSW187" s="135"/>
      <c r="FSX187" s="135"/>
      <c r="FSY187" s="307"/>
      <c r="FSZ187" s="135"/>
      <c r="FTA187" s="135"/>
      <c r="FTB187" s="135"/>
      <c r="FTC187" s="304"/>
      <c r="FTD187" s="317"/>
      <c r="FTE187" s="132"/>
      <c r="FTH187" s="130"/>
      <c r="FTL187" s="123"/>
      <c r="FTM187" s="126"/>
      <c r="FTN187" s="132"/>
      <c r="FTQ187" s="314"/>
      <c r="FTR187" s="135"/>
      <c r="FTS187" s="135"/>
      <c r="FTT187" s="135"/>
      <c r="FTU187" s="304"/>
      <c r="FTV187" s="305"/>
      <c r="FTW187" s="306"/>
      <c r="FTX187" s="135"/>
      <c r="FTY187" s="135"/>
      <c r="FTZ187" s="307"/>
      <c r="FUA187" s="135"/>
      <c r="FUB187" s="135"/>
      <c r="FUC187" s="135"/>
      <c r="FUD187" s="304"/>
      <c r="FUE187" s="305"/>
      <c r="FUF187" s="306"/>
      <c r="FUG187" s="135"/>
      <c r="FUH187" s="135"/>
      <c r="FUI187" s="307"/>
      <c r="FUJ187" s="135"/>
      <c r="FUK187" s="135"/>
      <c r="FUL187" s="135"/>
      <c r="FUM187" s="304"/>
      <c r="FUN187" s="305"/>
      <c r="FUO187" s="306"/>
      <c r="FUP187" s="135"/>
      <c r="FUQ187" s="135"/>
      <c r="FUR187" s="307"/>
      <c r="FUS187" s="135"/>
      <c r="FUT187" s="135"/>
      <c r="FUU187" s="135"/>
      <c r="FUV187" s="304"/>
      <c r="FUW187" s="305"/>
      <c r="FUX187" s="306"/>
      <c r="FUY187" s="135"/>
      <c r="FUZ187" s="135"/>
      <c r="FVA187" s="307"/>
      <c r="FVB187" s="135"/>
      <c r="FVC187" s="135"/>
      <c r="FVD187" s="135"/>
      <c r="FVE187" s="304"/>
      <c r="FVF187" s="305"/>
      <c r="FVG187" s="306"/>
      <c r="FVH187" s="135"/>
      <c r="FVI187" s="135"/>
      <c r="FVJ187" s="307"/>
      <c r="FVK187" s="135"/>
      <c r="FVL187" s="135"/>
      <c r="FVM187" s="135"/>
      <c r="FVN187" s="304"/>
      <c r="FVO187" s="305"/>
      <c r="FVP187" s="306"/>
      <c r="FVQ187" s="135"/>
      <c r="FVR187" s="135"/>
      <c r="FVS187" s="307"/>
      <c r="FVT187" s="135"/>
      <c r="FVU187" s="135"/>
      <c r="FVV187" s="135"/>
      <c r="FVW187" s="304"/>
      <c r="FVX187" s="305"/>
      <c r="FVY187" s="306"/>
      <c r="FVZ187" s="135"/>
      <c r="FWA187" s="135"/>
      <c r="FWB187" s="307"/>
      <c r="FWC187" s="135"/>
      <c r="FWD187" s="135"/>
      <c r="FWE187" s="135"/>
      <c r="FWF187" s="304"/>
      <c r="FWG187" s="305"/>
      <c r="FWH187" s="306"/>
      <c r="FWI187" s="135"/>
      <c r="FWJ187" s="135"/>
      <c r="FWK187" s="307"/>
      <c r="FWL187" s="135"/>
      <c r="FWM187" s="135"/>
      <c r="FWN187" s="135"/>
      <c r="FWO187" s="304"/>
      <c r="FWP187" s="305"/>
      <c r="FWQ187" s="306"/>
      <c r="FWR187" s="135"/>
      <c r="FWS187" s="135"/>
      <c r="FWT187" s="307"/>
      <c r="FWU187" s="135"/>
      <c r="FWV187" s="135"/>
      <c r="FWW187" s="135"/>
      <c r="FWX187" s="304"/>
      <c r="FWY187" s="305"/>
      <c r="FWZ187" s="306"/>
      <c r="FXA187" s="135"/>
      <c r="FXB187" s="135"/>
      <c r="FXC187" s="307"/>
      <c r="FXD187" s="135"/>
      <c r="FXE187" s="135"/>
      <c r="FXF187" s="135"/>
      <c r="FXG187" s="304"/>
      <c r="FXH187" s="305"/>
      <c r="FXI187" s="306"/>
      <c r="FXJ187" s="135"/>
      <c r="FXK187" s="135"/>
      <c r="FXL187" s="307"/>
      <c r="FXM187" s="135"/>
      <c r="FXN187" s="135"/>
      <c r="FXO187" s="135"/>
      <c r="FXP187" s="304"/>
      <c r="FXQ187" s="305"/>
      <c r="FXR187" s="306"/>
      <c r="FXS187" s="135"/>
      <c r="FXT187" s="135"/>
      <c r="FXU187" s="307"/>
      <c r="FXV187" s="135"/>
      <c r="FXW187" s="135"/>
      <c r="FXX187" s="135"/>
      <c r="FXY187" s="304"/>
      <c r="FXZ187" s="305"/>
      <c r="FYA187" s="306"/>
      <c r="FYB187" s="135"/>
      <c r="FYC187" s="135"/>
      <c r="FYD187" s="307"/>
      <c r="FYE187" s="135"/>
      <c r="FYF187" s="135"/>
      <c r="FYG187" s="135"/>
      <c r="FYH187" s="304"/>
      <c r="FYI187" s="305"/>
      <c r="FYJ187" s="306"/>
      <c r="FYK187" s="135"/>
      <c r="FYL187" s="135"/>
      <c r="FYM187" s="307"/>
      <c r="FYN187" s="135"/>
      <c r="FYO187" s="135"/>
      <c r="FYP187" s="135"/>
      <c r="FYQ187" s="304"/>
      <c r="FYR187" s="305"/>
      <c r="FYS187" s="306"/>
      <c r="FYT187" s="135"/>
      <c r="FYU187" s="135"/>
      <c r="FYV187" s="307"/>
      <c r="FYW187" s="135"/>
      <c r="FYX187" s="135"/>
      <c r="FYY187" s="135"/>
      <c r="FYZ187" s="304"/>
      <c r="FZA187" s="305"/>
      <c r="FZB187" s="306"/>
      <c r="FZC187" s="135"/>
      <c r="FZD187" s="135"/>
      <c r="FZE187" s="307"/>
      <c r="FZF187" s="135"/>
      <c r="FZG187" s="135"/>
      <c r="FZH187" s="135"/>
      <c r="FZI187" s="304"/>
      <c r="FZJ187" s="305"/>
      <c r="FZK187" s="306"/>
      <c r="FZL187" s="135"/>
      <c r="FZM187" s="135"/>
      <c r="FZN187" s="307"/>
      <c r="FZO187" s="135"/>
      <c r="FZP187" s="135"/>
      <c r="FZQ187" s="135"/>
      <c r="FZR187" s="304"/>
      <c r="FZS187" s="305"/>
      <c r="FZT187" s="306"/>
      <c r="FZU187" s="135"/>
      <c r="FZV187" s="135"/>
      <c r="FZW187" s="307"/>
      <c r="FZX187" s="135"/>
      <c r="FZY187" s="135"/>
      <c r="FZZ187" s="135"/>
      <c r="GAA187" s="304"/>
      <c r="GAB187" s="305"/>
      <c r="GAC187" s="306"/>
      <c r="GAD187" s="135"/>
      <c r="GAE187" s="135"/>
      <c r="GAF187" s="307"/>
      <c r="GAG187" s="135"/>
      <c r="GAH187" s="135"/>
      <c r="GAI187" s="135"/>
      <c r="GAJ187" s="304"/>
      <c r="GAK187" s="305"/>
      <c r="GAL187" s="306"/>
      <c r="GAM187" s="135"/>
      <c r="GAN187" s="135"/>
      <c r="GAO187" s="307"/>
      <c r="GAP187" s="135"/>
      <c r="GAQ187" s="135"/>
      <c r="GAR187" s="135"/>
      <c r="GAS187" s="304"/>
      <c r="GAT187" s="305"/>
      <c r="GAU187" s="306"/>
      <c r="GAV187" s="135"/>
      <c r="GAW187" s="135"/>
      <c r="GAX187" s="307"/>
      <c r="GAY187" s="135"/>
      <c r="GAZ187" s="135"/>
      <c r="GBA187" s="135"/>
      <c r="GBB187" s="304"/>
      <c r="GBC187" s="305"/>
      <c r="GBD187" s="306"/>
      <c r="GBE187" s="135"/>
      <c r="GBF187" s="135"/>
      <c r="GBG187" s="307"/>
      <c r="GBH187" s="135"/>
      <c r="GBI187" s="135"/>
      <c r="GBJ187" s="135"/>
      <c r="GBK187" s="304"/>
      <c r="GBL187" s="305"/>
      <c r="GBM187" s="306"/>
      <c r="GBN187" s="135"/>
      <c r="GBO187" s="135"/>
      <c r="GBP187" s="307"/>
      <c r="GBQ187" s="135"/>
      <c r="GBR187" s="135"/>
      <c r="GBS187" s="135"/>
      <c r="GBT187" s="304"/>
      <c r="GBU187" s="305"/>
      <c r="GBV187" s="306"/>
      <c r="GBW187" s="135"/>
      <c r="GBX187" s="135"/>
      <c r="GBY187" s="307"/>
      <c r="GBZ187" s="135"/>
      <c r="GCA187" s="135"/>
      <c r="GCB187" s="135"/>
      <c r="GCC187" s="304"/>
      <c r="GCD187" s="305"/>
      <c r="GCE187" s="306"/>
      <c r="GCF187" s="135"/>
      <c r="GCG187" s="135"/>
      <c r="GCH187" s="307"/>
      <c r="GCI187" s="135"/>
      <c r="GCJ187" s="135"/>
      <c r="GCK187" s="135"/>
      <c r="GCL187" s="304"/>
      <c r="GCM187" s="305"/>
      <c r="GCN187" s="306"/>
      <c r="GCO187" s="135"/>
      <c r="GCP187" s="135"/>
      <c r="GCQ187" s="308"/>
      <c r="GCR187" s="309"/>
      <c r="GCS187" s="135"/>
      <c r="GCT187" s="135"/>
      <c r="GCU187" s="304"/>
      <c r="GCV187" s="305"/>
      <c r="GCW187" s="306"/>
      <c r="GCX187" s="135"/>
      <c r="GCY187" s="135"/>
      <c r="GCZ187" s="308"/>
      <c r="GDD187" s="123"/>
      <c r="GDE187" s="126"/>
      <c r="GDF187" s="132"/>
      <c r="GDI187" s="130"/>
      <c r="GDM187" s="310"/>
      <c r="GDN187" s="305"/>
      <c r="GDO187" s="306"/>
      <c r="GDP187" s="135"/>
      <c r="GDQ187" s="135"/>
      <c r="GDR187" s="307"/>
      <c r="GDS187" s="135"/>
      <c r="GDT187" s="135"/>
      <c r="GDU187" s="135"/>
      <c r="GDV187" s="304"/>
      <c r="GDW187" s="305"/>
      <c r="GDX187" s="306"/>
      <c r="GDY187" s="135"/>
      <c r="GDZ187" s="135"/>
      <c r="GEA187" s="307"/>
      <c r="GEB187" s="135"/>
      <c r="GEC187" s="135"/>
      <c r="GED187" s="135"/>
      <c r="GEE187" s="304"/>
      <c r="GEF187" s="305"/>
      <c r="GEG187" s="306"/>
      <c r="GEH187" s="135"/>
      <c r="GEI187" s="135"/>
      <c r="GEJ187" s="307"/>
      <c r="GEK187" s="135"/>
      <c r="GEL187" s="135"/>
      <c r="GEM187" s="135"/>
      <c r="GEN187" s="304"/>
      <c r="GEO187" s="305"/>
      <c r="GEP187" s="306"/>
      <c r="GEQ187" s="135"/>
      <c r="GER187" s="135"/>
      <c r="GES187" s="307"/>
      <c r="GET187" s="135"/>
      <c r="GEU187" s="135"/>
      <c r="GEV187" s="135"/>
      <c r="GEW187" s="304"/>
      <c r="GEX187" s="305"/>
      <c r="GEY187" s="306"/>
      <c r="GEZ187" s="135"/>
      <c r="GFA187" s="135"/>
      <c r="GFB187" s="307"/>
      <c r="GFC187" s="135"/>
      <c r="GFD187" s="135"/>
      <c r="GFE187" s="135"/>
      <c r="GFF187" s="304"/>
      <c r="GFG187" s="305"/>
      <c r="GFH187" s="306"/>
      <c r="GFI187" s="135"/>
      <c r="GFJ187" s="135"/>
      <c r="GFK187" s="307"/>
      <c r="GFL187" s="135"/>
      <c r="GFM187" s="135"/>
      <c r="GFN187" s="135"/>
      <c r="GFO187" s="304"/>
      <c r="GFP187" s="305"/>
      <c r="GFQ187" s="306"/>
      <c r="GFR187" s="135"/>
      <c r="GFS187" s="135"/>
      <c r="GFT187" s="307"/>
      <c r="GFU187" s="135"/>
      <c r="GFV187" s="135"/>
      <c r="GFW187" s="135"/>
      <c r="GFX187" s="304"/>
      <c r="GFY187" s="305"/>
      <c r="GFZ187" s="306"/>
      <c r="GGA187" s="135"/>
      <c r="GGB187" s="135"/>
      <c r="GGC187" s="307"/>
      <c r="GGD187" s="135"/>
      <c r="GGE187" s="135"/>
      <c r="GGF187" s="135"/>
      <c r="GGG187" s="304"/>
      <c r="GGH187" s="305"/>
      <c r="GGI187" s="306"/>
      <c r="GGJ187" s="135"/>
      <c r="GGK187" s="135"/>
      <c r="GGL187" s="307"/>
      <c r="GGM187" s="135"/>
      <c r="GGN187" s="135"/>
      <c r="GGO187" s="135"/>
      <c r="GGP187" s="304"/>
      <c r="GGQ187" s="305"/>
      <c r="GGR187" s="306"/>
      <c r="GGS187" s="135"/>
      <c r="GGT187" s="135"/>
      <c r="GGU187" s="307"/>
      <c r="GGV187" s="135"/>
      <c r="GGW187" s="135"/>
      <c r="GGX187" s="135"/>
      <c r="GGY187" s="304"/>
      <c r="GGZ187" s="305"/>
      <c r="GHA187" s="306"/>
      <c r="GHB187" s="135"/>
      <c r="GHC187" s="135"/>
      <c r="GHD187" s="307"/>
      <c r="GHE187" s="135"/>
      <c r="GHF187" s="135"/>
      <c r="GHG187" s="135"/>
      <c r="GHH187" s="304"/>
      <c r="GHI187" s="305"/>
      <c r="GHJ187" s="306"/>
      <c r="GHK187" s="135"/>
      <c r="GHL187" s="135"/>
      <c r="GHM187" s="307"/>
      <c r="GHN187" s="135"/>
      <c r="GHO187" s="135"/>
      <c r="GHP187" s="135"/>
      <c r="GHQ187" s="304"/>
      <c r="GHR187" s="305"/>
      <c r="GHS187" s="306"/>
      <c r="GHT187" s="135"/>
      <c r="GHU187" s="135"/>
      <c r="GHV187" s="307"/>
      <c r="GHW187" s="135"/>
      <c r="GHX187" s="135"/>
      <c r="GHY187" s="135"/>
      <c r="GHZ187" s="304"/>
      <c r="GIA187" s="305"/>
      <c r="GIB187" s="306"/>
      <c r="GIC187" s="135"/>
      <c r="GID187" s="135"/>
      <c r="GIE187" s="307"/>
      <c r="GIF187" s="135"/>
      <c r="GIG187" s="135"/>
      <c r="GIH187" s="135"/>
      <c r="GII187" s="304"/>
      <c r="GIJ187" s="305"/>
      <c r="GIK187" s="306"/>
      <c r="GIL187" s="135"/>
      <c r="GIM187" s="135"/>
      <c r="GIN187" s="307"/>
      <c r="GIO187" s="135"/>
      <c r="GIP187" s="135"/>
      <c r="GIQ187" s="135"/>
      <c r="GIR187" s="304"/>
      <c r="GIS187" s="305"/>
      <c r="GIT187" s="306"/>
      <c r="GIU187" s="135"/>
      <c r="GIV187" s="135"/>
      <c r="GIW187" s="307"/>
      <c r="GIX187" s="135"/>
      <c r="GIY187" s="135"/>
      <c r="GIZ187" s="135"/>
      <c r="GJA187" s="304"/>
      <c r="GJB187" s="305"/>
      <c r="GJC187" s="306"/>
      <c r="GJD187" s="135"/>
      <c r="GJE187" s="135"/>
      <c r="GJF187" s="307"/>
      <c r="GJG187" s="135"/>
      <c r="GJH187" s="135"/>
      <c r="GJI187" s="135"/>
      <c r="GJJ187" s="304"/>
      <c r="GJK187" s="305"/>
      <c r="GJL187" s="306"/>
      <c r="GJM187" s="135"/>
      <c r="GJN187" s="135"/>
      <c r="GJO187" s="307"/>
      <c r="GJP187" s="135"/>
      <c r="GJQ187" s="135"/>
      <c r="GJR187" s="135"/>
      <c r="GJS187" s="304"/>
      <c r="GJT187" s="305"/>
      <c r="GJU187" s="306"/>
      <c r="GJV187" s="135"/>
      <c r="GJW187" s="135"/>
      <c r="GJX187" s="307"/>
      <c r="GJY187" s="135"/>
      <c r="GJZ187" s="135"/>
      <c r="GKA187" s="135"/>
      <c r="GKB187" s="304"/>
      <c r="GKC187" s="305"/>
      <c r="GKD187" s="306"/>
      <c r="GKE187" s="135"/>
      <c r="GKF187" s="135"/>
      <c r="GKG187" s="307"/>
      <c r="GKH187" s="135"/>
      <c r="GKI187" s="135"/>
      <c r="GKJ187" s="135"/>
      <c r="GKK187" s="304"/>
      <c r="GKL187" s="305"/>
      <c r="GKM187" s="306"/>
      <c r="GKN187" s="135"/>
      <c r="GKO187" s="135"/>
      <c r="GKP187" s="307"/>
      <c r="GKQ187" s="135"/>
      <c r="GKR187" s="135"/>
      <c r="GKS187" s="135"/>
      <c r="GKT187" s="304"/>
      <c r="GKU187" s="305"/>
      <c r="GKV187" s="306"/>
      <c r="GKW187" s="135"/>
      <c r="GKX187" s="135"/>
      <c r="GKY187" s="307"/>
      <c r="GKZ187" s="135"/>
      <c r="GLA187" s="135"/>
      <c r="GLB187" s="135"/>
      <c r="GLC187" s="304"/>
      <c r="GLD187" s="305"/>
      <c r="GLE187" s="306"/>
      <c r="GLF187" s="135"/>
      <c r="GLG187" s="135"/>
      <c r="GLH187" s="307"/>
      <c r="GLI187" s="135"/>
      <c r="GLJ187" s="135"/>
      <c r="GLK187" s="135"/>
      <c r="GLL187" s="304"/>
      <c r="GLM187" s="305"/>
      <c r="GLN187" s="306"/>
      <c r="GLO187" s="135"/>
      <c r="GLP187" s="135"/>
      <c r="GLQ187" s="307"/>
      <c r="GLR187" s="135"/>
      <c r="GLS187" s="135"/>
      <c r="GLT187" s="135"/>
      <c r="GLU187" s="304"/>
      <c r="GLV187" s="305"/>
      <c r="GLW187" s="306"/>
      <c r="GLX187" s="135"/>
      <c r="GLY187" s="135"/>
      <c r="GLZ187" s="307"/>
      <c r="GMA187" s="135"/>
      <c r="GMB187" s="135"/>
      <c r="GMC187" s="135"/>
      <c r="GMD187" s="304"/>
      <c r="GME187" s="305"/>
      <c r="GMF187" s="306"/>
      <c r="GMG187" s="135"/>
      <c r="GMH187" s="135"/>
      <c r="GMI187" s="307"/>
      <c r="GMJ187" s="135"/>
      <c r="GMK187" s="135"/>
      <c r="GML187" s="135"/>
      <c r="GMM187" s="311"/>
      <c r="GMN187" s="312"/>
      <c r="GMO187" s="306"/>
      <c r="GMP187" s="135"/>
      <c r="GMQ187" s="135"/>
      <c r="GMR187" s="307"/>
      <c r="GMS187" s="135"/>
      <c r="GMT187" s="135"/>
      <c r="GMU187" s="135"/>
      <c r="GMV187" s="311"/>
      <c r="GMW187" s="126"/>
      <c r="GMX187" s="132"/>
      <c r="GNA187" s="130"/>
      <c r="GNE187" s="123"/>
      <c r="GNF187" s="126"/>
      <c r="GNG187" s="132"/>
      <c r="GNI187" s="309"/>
      <c r="GNJ187" s="307"/>
      <c r="GNK187" s="135"/>
      <c r="GNL187" s="135"/>
      <c r="GNM187" s="135"/>
      <c r="GNN187" s="304"/>
      <c r="GNO187" s="305"/>
      <c r="GNP187" s="306"/>
      <c r="GNQ187" s="135"/>
      <c r="GNR187" s="135"/>
      <c r="GNS187" s="307"/>
      <c r="GNT187" s="135"/>
      <c r="GNU187" s="135"/>
      <c r="GNV187" s="135"/>
      <c r="GNW187" s="304"/>
      <c r="GNX187" s="305"/>
      <c r="GNY187" s="306"/>
      <c r="GNZ187" s="135"/>
      <c r="GOA187" s="135"/>
      <c r="GOB187" s="307"/>
      <c r="GOC187" s="135"/>
      <c r="GOD187" s="135"/>
      <c r="GOE187" s="135"/>
      <c r="GOF187" s="304"/>
      <c r="GOG187" s="305"/>
      <c r="GOH187" s="306"/>
      <c r="GOI187" s="135"/>
      <c r="GOJ187" s="135"/>
      <c r="GOK187" s="307"/>
      <c r="GOL187" s="135"/>
      <c r="GOM187" s="135"/>
      <c r="GON187" s="135"/>
      <c r="GOO187" s="304"/>
      <c r="GOP187" s="305"/>
      <c r="GOQ187" s="306"/>
      <c r="GOR187" s="135"/>
      <c r="GOS187" s="135"/>
      <c r="GOT187" s="307"/>
      <c r="GOU187" s="135"/>
      <c r="GOV187" s="135"/>
      <c r="GOW187" s="135"/>
      <c r="GOX187" s="304"/>
      <c r="GOY187" s="305"/>
      <c r="GOZ187" s="306"/>
      <c r="GPA187" s="135"/>
      <c r="GPB187" s="135"/>
      <c r="GPC187" s="307"/>
      <c r="GPD187" s="135"/>
      <c r="GPE187" s="135"/>
      <c r="GPF187" s="135"/>
      <c r="GPG187" s="304"/>
      <c r="GPH187" s="305"/>
      <c r="GPI187" s="306"/>
      <c r="GPJ187" s="135"/>
      <c r="GPK187" s="135"/>
      <c r="GPL187" s="307"/>
      <c r="GPM187" s="135"/>
      <c r="GPN187" s="135"/>
      <c r="GPO187" s="135"/>
      <c r="GPP187" s="304"/>
      <c r="GPQ187" s="305"/>
      <c r="GPR187" s="306"/>
      <c r="GPS187" s="135"/>
      <c r="GPT187" s="135"/>
      <c r="GPU187" s="307"/>
      <c r="GPV187" s="135"/>
      <c r="GPW187" s="135"/>
      <c r="GPX187" s="135"/>
      <c r="GPY187" s="304"/>
      <c r="GPZ187" s="305"/>
      <c r="GQA187" s="306"/>
      <c r="GQB187" s="135"/>
      <c r="GQC187" s="135"/>
      <c r="GQD187" s="307"/>
      <c r="GQE187" s="135"/>
      <c r="GQF187" s="135"/>
      <c r="GQG187" s="135"/>
      <c r="GQH187" s="304"/>
      <c r="GQI187" s="305"/>
      <c r="GQJ187" s="306"/>
      <c r="GQK187" s="135"/>
      <c r="GQL187" s="135"/>
      <c r="GQM187" s="307"/>
      <c r="GQN187" s="135"/>
      <c r="GQO187" s="135"/>
      <c r="GQP187" s="135"/>
      <c r="GQQ187" s="304"/>
      <c r="GQR187" s="305"/>
      <c r="GQS187" s="306"/>
      <c r="GQT187" s="135"/>
      <c r="GQU187" s="135"/>
      <c r="GQV187" s="307"/>
      <c r="GQW187" s="135"/>
      <c r="GQX187" s="135"/>
      <c r="GQY187" s="135"/>
      <c r="GQZ187" s="304"/>
      <c r="GRA187" s="305"/>
      <c r="GRB187" s="306"/>
      <c r="GRC187" s="135"/>
      <c r="GRD187" s="135"/>
      <c r="GRE187" s="307"/>
      <c r="GRF187" s="135"/>
      <c r="GRG187" s="135"/>
      <c r="GRH187" s="135"/>
      <c r="GRI187" s="304"/>
      <c r="GRJ187" s="305"/>
      <c r="GRK187" s="306"/>
      <c r="GRL187" s="135"/>
      <c r="GRM187" s="135"/>
      <c r="GRN187" s="307"/>
      <c r="GRO187" s="135"/>
      <c r="GRP187" s="135"/>
      <c r="GRQ187" s="135"/>
      <c r="GRR187" s="304"/>
      <c r="GRS187" s="305"/>
      <c r="GRT187" s="306"/>
      <c r="GRU187" s="135"/>
      <c r="GRV187" s="135"/>
      <c r="GRW187" s="307"/>
      <c r="GRX187" s="135"/>
      <c r="GRY187" s="135"/>
      <c r="GRZ187" s="135"/>
      <c r="GSA187" s="304"/>
      <c r="GSB187" s="305"/>
      <c r="GSC187" s="306"/>
      <c r="GSD187" s="135"/>
      <c r="GSE187" s="135"/>
      <c r="GSF187" s="307"/>
      <c r="GSG187" s="135"/>
      <c r="GSH187" s="135"/>
      <c r="GSI187" s="135"/>
      <c r="GSJ187" s="304"/>
      <c r="GSK187" s="305"/>
      <c r="GSL187" s="306"/>
      <c r="GSM187" s="135"/>
      <c r="GSN187" s="135"/>
      <c r="GSO187" s="307"/>
      <c r="GSP187" s="135"/>
      <c r="GSQ187" s="135"/>
      <c r="GSR187" s="135"/>
      <c r="GSS187" s="304"/>
      <c r="GST187" s="305"/>
      <c r="GSU187" s="306"/>
      <c r="GSV187" s="135"/>
      <c r="GSW187" s="135"/>
      <c r="GSX187" s="307"/>
      <c r="GSY187" s="135"/>
      <c r="GSZ187" s="135"/>
      <c r="GTA187" s="135"/>
      <c r="GTB187" s="304"/>
      <c r="GTC187" s="305"/>
      <c r="GTD187" s="306"/>
      <c r="GTE187" s="135"/>
      <c r="GTF187" s="135"/>
      <c r="GTG187" s="307"/>
      <c r="GTH187" s="135"/>
      <c r="GTI187" s="135"/>
      <c r="GTJ187" s="135"/>
      <c r="GTK187" s="304"/>
      <c r="GTL187" s="305"/>
      <c r="GTM187" s="306"/>
      <c r="GTN187" s="135"/>
      <c r="GTO187" s="135"/>
      <c r="GTP187" s="307"/>
      <c r="GTQ187" s="135"/>
      <c r="GTR187" s="135"/>
      <c r="GTS187" s="135"/>
      <c r="GTT187" s="304"/>
      <c r="GTU187" s="305"/>
      <c r="GTV187" s="306"/>
      <c r="GTW187" s="135"/>
      <c r="GTX187" s="135"/>
      <c r="GTY187" s="307"/>
      <c r="GTZ187" s="135"/>
      <c r="GUA187" s="135"/>
      <c r="GUB187" s="135"/>
      <c r="GUC187" s="304"/>
      <c r="GUD187" s="305"/>
      <c r="GUE187" s="306"/>
      <c r="GUF187" s="135"/>
      <c r="GUG187" s="135"/>
      <c r="GUH187" s="307"/>
      <c r="GUI187" s="135"/>
      <c r="GUJ187" s="135"/>
      <c r="GUK187" s="135"/>
      <c r="GUL187" s="304"/>
      <c r="GUM187" s="305"/>
      <c r="GUN187" s="306"/>
      <c r="GUO187" s="135"/>
      <c r="GUP187" s="135"/>
      <c r="GUQ187" s="307"/>
      <c r="GUR187" s="135"/>
      <c r="GUS187" s="135"/>
      <c r="GUT187" s="135"/>
      <c r="GUU187" s="304"/>
      <c r="GUV187" s="305"/>
      <c r="GUW187" s="306"/>
      <c r="GUX187" s="135"/>
      <c r="GUY187" s="135"/>
      <c r="GUZ187" s="307"/>
      <c r="GVA187" s="135"/>
      <c r="GVB187" s="135"/>
      <c r="GVC187" s="135"/>
      <c r="GVD187" s="304"/>
      <c r="GVE187" s="305"/>
      <c r="GVF187" s="306"/>
      <c r="GVG187" s="135"/>
      <c r="GVH187" s="135"/>
      <c r="GVI187" s="307"/>
      <c r="GVJ187" s="135"/>
      <c r="GVK187" s="135"/>
      <c r="GVL187" s="135"/>
      <c r="GVM187" s="304"/>
      <c r="GVN187" s="305"/>
      <c r="GVO187" s="306"/>
      <c r="GVP187" s="135"/>
      <c r="GVQ187" s="135"/>
      <c r="GVR187" s="307"/>
      <c r="GVS187" s="135"/>
      <c r="GVT187" s="135"/>
      <c r="GVU187" s="135"/>
      <c r="GVV187" s="304"/>
      <c r="GVW187" s="305"/>
      <c r="GVX187" s="306"/>
      <c r="GVY187" s="135"/>
      <c r="GVZ187" s="135"/>
      <c r="GWA187" s="307"/>
      <c r="GWB187" s="135"/>
      <c r="GWC187" s="135"/>
      <c r="GWD187" s="135"/>
      <c r="GWE187" s="304"/>
      <c r="GWF187" s="305"/>
      <c r="GWG187" s="306"/>
      <c r="GWH187" s="135"/>
      <c r="GWI187" s="313"/>
      <c r="GWJ187" s="314"/>
      <c r="GWK187" s="135"/>
      <c r="GWL187" s="135"/>
      <c r="GWM187" s="135"/>
      <c r="GWN187" s="304"/>
      <c r="GWO187" s="305"/>
      <c r="GWP187" s="306"/>
      <c r="GWQ187" s="135"/>
      <c r="GWR187" s="313"/>
      <c r="GWS187" s="130"/>
      <c r="GWW187" s="123"/>
      <c r="GWX187" s="126"/>
      <c r="GWY187" s="132"/>
      <c r="GXB187" s="130"/>
      <c r="GXE187" s="309"/>
      <c r="GXF187" s="304"/>
      <c r="GXG187" s="305"/>
      <c r="GXH187" s="306"/>
      <c r="GXI187" s="135"/>
      <c r="GXJ187" s="135"/>
      <c r="GXK187" s="307"/>
      <c r="GXL187" s="135"/>
      <c r="GXM187" s="135"/>
      <c r="GXN187" s="135"/>
      <c r="GXO187" s="304"/>
      <c r="GXP187" s="305"/>
      <c r="GXQ187" s="306"/>
      <c r="GXR187" s="135"/>
      <c r="GXS187" s="135"/>
      <c r="GXT187" s="307"/>
      <c r="GXU187" s="135"/>
      <c r="GXV187" s="135"/>
      <c r="GXW187" s="135"/>
      <c r="GXX187" s="304"/>
      <c r="GXY187" s="305"/>
      <c r="GXZ187" s="306"/>
      <c r="GYA187" s="135"/>
      <c r="GYB187" s="135"/>
      <c r="GYC187" s="307"/>
      <c r="GYD187" s="135"/>
      <c r="GYE187" s="135"/>
      <c r="GYF187" s="135"/>
      <c r="GYG187" s="304"/>
      <c r="GYH187" s="305"/>
      <c r="GYI187" s="306"/>
      <c r="GYJ187" s="135"/>
      <c r="GYK187" s="135"/>
      <c r="GYL187" s="307"/>
      <c r="GYM187" s="135"/>
      <c r="GYN187" s="135"/>
      <c r="GYO187" s="135"/>
      <c r="GYP187" s="304"/>
      <c r="GYQ187" s="305"/>
      <c r="GYR187" s="306"/>
      <c r="GYS187" s="135"/>
      <c r="GYT187" s="135"/>
      <c r="GYU187" s="307"/>
      <c r="GYV187" s="135"/>
      <c r="GYW187" s="135"/>
      <c r="GYX187" s="135"/>
      <c r="GYY187" s="304"/>
      <c r="GYZ187" s="305"/>
      <c r="GZA187" s="306"/>
      <c r="GZB187" s="135"/>
      <c r="GZC187" s="135"/>
      <c r="GZD187" s="307"/>
      <c r="GZE187" s="135"/>
      <c r="GZF187" s="135"/>
      <c r="GZG187" s="135"/>
      <c r="GZH187" s="304"/>
      <c r="GZI187" s="305"/>
      <c r="GZJ187" s="306"/>
      <c r="GZK187" s="135"/>
      <c r="GZL187" s="135"/>
      <c r="GZM187" s="307"/>
      <c r="GZN187" s="135"/>
      <c r="GZO187" s="135"/>
      <c r="GZP187" s="135"/>
      <c r="GZQ187" s="304"/>
      <c r="GZR187" s="305"/>
      <c r="GZS187" s="306"/>
      <c r="GZT187" s="135"/>
      <c r="GZU187" s="135"/>
      <c r="GZV187" s="307"/>
      <c r="GZW187" s="135"/>
      <c r="GZX187" s="135"/>
      <c r="GZY187" s="135"/>
      <c r="GZZ187" s="304"/>
      <c r="HAA187" s="305"/>
      <c r="HAB187" s="306"/>
      <c r="HAC187" s="135"/>
      <c r="HAD187" s="135"/>
      <c r="HAE187" s="307"/>
      <c r="HAF187" s="135"/>
      <c r="HAG187" s="135"/>
      <c r="HAH187" s="135"/>
      <c r="HAI187" s="304"/>
      <c r="HAJ187" s="305"/>
      <c r="HAK187" s="306"/>
      <c r="HAL187" s="135"/>
      <c r="HAM187" s="135"/>
      <c r="HAN187" s="307"/>
      <c r="HAO187" s="135"/>
      <c r="HAP187" s="135"/>
      <c r="HAQ187" s="135"/>
      <c r="HAR187" s="304"/>
      <c r="HAS187" s="305"/>
      <c r="HAT187" s="306"/>
      <c r="HAU187" s="135"/>
      <c r="HAV187" s="135"/>
      <c r="HAW187" s="307"/>
      <c r="HAX187" s="135"/>
      <c r="HAY187" s="135"/>
      <c r="HAZ187" s="135"/>
      <c r="HBA187" s="304"/>
      <c r="HBB187" s="305"/>
      <c r="HBC187" s="306"/>
      <c r="HBD187" s="135"/>
      <c r="HBE187" s="135"/>
      <c r="HBF187" s="307"/>
      <c r="HBG187" s="135"/>
      <c r="HBH187" s="135"/>
      <c r="HBI187" s="135"/>
      <c r="HBJ187" s="304"/>
      <c r="HBK187" s="305"/>
      <c r="HBL187" s="306"/>
      <c r="HBM187" s="135"/>
      <c r="HBN187" s="135"/>
      <c r="HBO187" s="307"/>
      <c r="HBP187" s="135"/>
      <c r="HBQ187" s="135"/>
      <c r="HBR187" s="135"/>
      <c r="HBS187" s="304"/>
      <c r="HBT187" s="305"/>
      <c r="HBU187" s="306"/>
      <c r="HBV187" s="135"/>
      <c r="HBW187" s="135"/>
      <c r="HBX187" s="307"/>
      <c r="HBY187" s="135"/>
      <c r="HBZ187" s="135"/>
      <c r="HCA187" s="135"/>
      <c r="HCB187" s="304"/>
      <c r="HCC187" s="305"/>
      <c r="HCD187" s="306"/>
      <c r="HCE187" s="135"/>
      <c r="HCF187" s="135"/>
      <c r="HCG187" s="307"/>
      <c r="HCH187" s="135"/>
      <c r="HCI187" s="135"/>
      <c r="HCJ187" s="135"/>
      <c r="HCK187" s="304"/>
      <c r="HCL187" s="305"/>
      <c r="HCM187" s="306"/>
      <c r="HCN187" s="135"/>
      <c r="HCO187" s="135"/>
      <c r="HCP187" s="307"/>
      <c r="HCQ187" s="135"/>
      <c r="HCR187" s="135"/>
      <c r="HCS187" s="135"/>
      <c r="HCT187" s="304"/>
      <c r="HCU187" s="305"/>
      <c r="HCV187" s="306"/>
      <c r="HCW187" s="135"/>
      <c r="HCX187" s="135"/>
      <c r="HCY187" s="307"/>
      <c r="HCZ187" s="135"/>
      <c r="HDA187" s="135"/>
      <c r="HDB187" s="135"/>
      <c r="HDC187" s="304"/>
      <c r="HDD187" s="305"/>
      <c r="HDE187" s="306"/>
      <c r="HDF187" s="135"/>
      <c r="HDG187" s="135"/>
      <c r="HDH187" s="307"/>
      <c r="HDI187" s="135"/>
      <c r="HDJ187" s="135"/>
      <c r="HDK187" s="135"/>
      <c r="HDL187" s="304"/>
      <c r="HDM187" s="305"/>
      <c r="HDN187" s="306"/>
      <c r="HDO187" s="135"/>
      <c r="HDP187" s="135"/>
      <c r="HDQ187" s="307"/>
      <c r="HDR187" s="135"/>
      <c r="HDS187" s="135"/>
      <c r="HDT187" s="135"/>
      <c r="HDU187" s="304"/>
      <c r="HDV187" s="305"/>
      <c r="HDW187" s="306"/>
      <c r="HDX187" s="135"/>
      <c r="HDY187" s="135"/>
      <c r="HDZ187" s="307"/>
      <c r="HEA187" s="135"/>
      <c r="HEB187" s="135"/>
      <c r="HEC187" s="135"/>
      <c r="HED187" s="304"/>
      <c r="HEE187" s="305"/>
      <c r="HEF187" s="306"/>
      <c r="HEG187" s="135"/>
      <c r="HEH187" s="135"/>
      <c r="HEI187" s="307"/>
      <c r="HEJ187" s="135"/>
      <c r="HEK187" s="135"/>
      <c r="HEL187" s="135"/>
      <c r="HEM187" s="304"/>
      <c r="HEN187" s="305"/>
      <c r="HEO187" s="306"/>
      <c r="HEP187" s="135"/>
      <c r="HEQ187" s="135"/>
      <c r="HER187" s="307"/>
      <c r="HES187" s="135"/>
      <c r="HET187" s="135"/>
      <c r="HEU187" s="135"/>
      <c r="HEV187" s="304"/>
      <c r="HEW187" s="305"/>
      <c r="HEX187" s="306"/>
      <c r="HEY187" s="135"/>
      <c r="HEZ187" s="135"/>
      <c r="HFA187" s="307"/>
      <c r="HFB187" s="135"/>
      <c r="HFC187" s="135"/>
      <c r="HFD187" s="135"/>
      <c r="HFE187" s="304"/>
      <c r="HFF187" s="305"/>
      <c r="HFG187" s="306"/>
      <c r="HFH187" s="135"/>
      <c r="HFI187" s="135"/>
      <c r="HFJ187" s="307"/>
      <c r="HFK187" s="135"/>
      <c r="HFL187" s="135"/>
      <c r="HFM187" s="135"/>
      <c r="HFN187" s="304"/>
      <c r="HFO187" s="305"/>
      <c r="HFP187" s="306"/>
      <c r="HFQ187" s="135"/>
      <c r="HFR187" s="135"/>
      <c r="HFS187" s="307"/>
      <c r="HFT187" s="135"/>
      <c r="HFU187" s="135"/>
      <c r="HFV187" s="135"/>
      <c r="HFW187" s="304"/>
      <c r="HFX187" s="305"/>
      <c r="HFY187" s="306"/>
      <c r="HFZ187" s="135"/>
      <c r="HGA187" s="135"/>
      <c r="HGB187" s="307"/>
      <c r="HGC187" s="135"/>
      <c r="HGD187" s="135"/>
      <c r="HGE187" s="313"/>
      <c r="HGF187" s="310"/>
      <c r="HGG187" s="305"/>
      <c r="HGH187" s="306"/>
      <c r="HGI187" s="135"/>
      <c r="HGJ187" s="135"/>
      <c r="HGK187" s="307"/>
      <c r="HGL187" s="135"/>
      <c r="HGM187" s="135"/>
      <c r="HGN187" s="313"/>
      <c r="HGO187" s="123"/>
      <c r="HGP187" s="126"/>
      <c r="HGQ187" s="132"/>
      <c r="HGT187" s="130"/>
      <c r="HGX187" s="123"/>
      <c r="HGY187" s="126"/>
      <c r="HGZ187" s="132"/>
      <c r="HHA187" s="309"/>
      <c r="HHB187" s="135"/>
      <c r="HHC187" s="307"/>
      <c r="HHD187" s="135"/>
      <c r="HHE187" s="135"/>
      <c r="HHF187" s="135"/>
      <c r="HHG187" s="304"/>
      <c r="HHH187" s="305"/>
      <c r="HHI187" s="306"/>
      <c r="HHJ187" s="135"/>
      <c r="HHK187" s="135"/>
      <c r="HHL187" s="307"/>
      <c r="HHM187" s="135"/>
      <c r="HHN187" s="135"/>
      <c r="HHO187" s="135"/>
      <c r="HHP187" s="304"/>
      <c r="HHQ187" s="305"/>
      <c r="HHR187" s="306"/>
      <c r="HHS187" s="135"/>
      <c r="HHT187" s="135"/>
      <c r="HHU187" s="307"/>
      <c r="HHV187" s="135"/>
      <c r="HHW187" s="135"/>
      <c r="HHX187" s="135"/>
      <c r="HHY187" s="304"/>
      <c r="HHZ187" s="305"/>
      <c r="HIA187" s="306"/>
      <c r="HIB187" s="135"/>
      <c r="HIC187" s="135"/>
      <c r="HID187" s="307"/>
      <c r="HIE187" s="135"/>
      <c r="HIF187" s="135"/>
      <c r="HIG187" s="135"/>
      <c r="HIH187" s="304"/>
      <c r="HII187" s="305"/>
      <c r="HIJ187" s="306"/>
      <c r="HIK187" s="135"/>
      <c r="HIL187" s="135"/>
      <c r="HIM187" s="307"/>
      <c r="HIN187" s="135"/>
      <c r="HIO187" s="135"/>
      <c r="HIP187" s="135"/>
      <c r="HIQ187" s="304"/>
      <c r="HIR187" s="305"/>
      <c r="HIS187" s="306"/>
      <c r="HIT187" s="135"/>
      <c r="HIU187" s="135"/>
      <c r="HIV187" s="307"/>
      <c r="HIW187" s="135"/>
      <c r="HIX187" s="135"/>
      <c r="HIY187" s="135"/>
      <c r="HIZ187" s="304"/>
      <c r="HJA187" s="305"/>
      <c r="HJB187" s="306"/>
      <c r="HJC187" s="135"/>
      <c r="HJD187" s="135"/>
      <c r="HJE187" s="307"/>
      <c r="HJF187" s="135"/>
      <c r="HJG187" s="135"/>
      <c r="HJH187" s="135"/>
      <c r="HJI187" s="304"/>
      <c r="HJJ187" s="305"/>
      <c r="HJK187" s="306"/>
      <c r="HJL187" s="135"/>
      <c r="HJM187" s="135"/>
      <c r="HJN187" s="307"/>
      <c r="HJO187" s="135"/>
      <c r="HJP187" s="135"/>
      <c r="HJQ187" s="135"/>
      <c r="HJR187" s="304"/>
      <c r="HJS187" s="305"/>
      <c r="HJT187" s="306"/>
      <c r="HJU187" s="135"/>
      <c r="HJV187" s="135"/>
      <c r="HJW187" s="307"/>
      <c r="HJX187" s="135"/>
      <c r="HJY187" s="135"/>
      <c r="HJZ187" s="135"/>
      <c r="HKA187" s="304"/>
      <c r="HKB187" s="305"/>
      <c r="HKC187" s="306"/>
      <c r="HKD187" s="135"/>
      <c r="HKE187" s="135"/>
      <c r="HKF187" s="307"/>
      <c r="HKG187" s="135"/>
      <c r="HKH187" s="135"/>
      <c r="HKI187" s="135"/>
      <c r="HKJ187" s="304"/>
      <c r="HKK187" s="305"/>
      <c r="HKL187" s="306"/>
      <c r="HKM187" s="135"/>
      <c r="HKN187" s="135"/>
      <c r="HKO187" s="307"/>
      <c r="HKP187" s="135"/>
      <c r="HKQ187" s="135"/>
      <c r="HKR187" s="135"/>
      <c r="HKS187" s="304"/>
      <c r="HKT187" s="305"/>
      <c r="HKU187" s="306"/>
      <c r="HKV187" s="135"/>
      <c r="HKW187" s="135"/>
      <c r="HKX187" s="307"/>
      <c r="HKY187" s="135"/>
      <c r="HKZ187" s="135"/>
      <c r="HLA187" s="135"/>
      <c r="HLB187" s="304"/>
      <c r="HLC187" s="305"/>
      <c r="HLD187" s="306"/>
      <c r="HLE187" s="135"/>
      <c r="HLF187" s="135"/>
      <c r="HLG187" s="307"/>
      <c r="HLH187" s="135"/>
      <c r="HLI187" s="135"/>
      <c r="HLJ187" s="135"/>
      <c r="HLK187" s="304"/>
      <c r="HLL187" s="305"/>
      <c r="HLM187" s="306"/>
      <c r="HLN187" s="135"/>
      <c r="HLO187" s="135"/>
      <c r="HLP187" s="307"/>
      <c r="HLQ187" s="135"/>
      <c r="HLR187" s="135"/>
      <c r="HLS187" s="135"/>
      <c r="HLT187" s="304"/>
      <c r="HLU187" s="305"/>
      <c r="HLV187" s="306"/>
      <c r="HLW187" s="135"/>
      <c r="HLX187" s="135"/>
      <c r="HLY187" s="307"/>
      <c r="HLZ187" s="135"/>
      <c r="HMA187" s="135"/>
      <c r="HMB187" s="135"/>
      <c r="HMC187" s="304"/>
      <c r="HMD187" s="305"/>
      <c r="HME187" s="306"/>
      <c r="HMF187" s="135"/>
      <c r="HMG187" s="135"/>
      <c r="HMH187" s="307"/>
      <c r="HMI187" s="135"/>
      <c r="HMJ187" s="135"/>
      <c r="HMK187" s="135"/>
      <c r="HML187" s="304"/>
      <c r="HMM187" s="305"/>
      <c r="HMN187" s="306"/>
      <c r="HMO187" s="135"/>
      <c r="HMP187" s="135"/>
      <c r="HMQ187" s="307"/>
      <c r="HMR187" s="135"/>
      <c r="HMS187" s="135"/>
      <c r="HMT187" s="135"/>
      <c r="HMU187" s="304"/>
      <c r="HMV187" s="305"/>
      <c r="HMW187" s="306"/>
      <c r="HMX187" s="135"/>
      <c r="HMY187" s="135"/>
      <c r="HMZ187" s="307"/>
      <c r="HNA187" s="135"/>
      <c r="HNB187" s="135"/>
      <c r="HNC187" s="135"/>
      <c r="HND187" s="304"/>
      <c r="HNE187" s="305"/>
      <c r="HNF187" s="306"/>
      <c r="HNG187" s="135"/>
      <c r="HNH187" s="135"/>
      <c r="HNI187" s="307"/>
      <c r="HNJ187" s="135"/>
      <c r="HNK187" s="135"/>
      <c r="HNL187" s="135"/>
      <c r="HNM187" s="304"/>
      <c r="HNN187" s="305"/>
      <c r="HNO187" s="306"/>
      <c r="HNP187" s="135"/>
      <c r="HNQ187" s="135"/>
      <c r="HNR187" s="307"/>
      <c r="HNS187" s="135"/>
      <c r="HNT187" s="135"/>
      <c r="HNU187" s="135"/>
      <c r="HNV187" s="304"/>
      <c r="HNW187" s="305"/>
      <c r="HNX187" s="306"/>
      <c r="HNY187" s="135"/>
      <c r="HNZ187" s="135"/>
      <c r="HOA187" s="307"/>
      <c r="HOB187" s="135"/>
      <c r="HOC187" s="135"/>
      <c r="HOD187" s="135"/>
      <c r="HOE187" s="304"/>
      <c r="HOF187" s="305"/>
      <c r="HOG187" s="306"/>
      <c r="HOH187" s="135"/>
      <c r="HOI187" s="135"/>
      <c r="HOJ187" s="307"/>
      <c r="HOK187" s="135"/>
      <c r="HOL187" s="135"/>
      <c r="HOM187" s="135"/>
      <c r="HON187" s="304"/>
      <c r="HOO187" s="305"/>
      <c r="HOP187" s="306"/>
      <c r="HOQ187" s="135"/>
      <c r="HOR187" s="135"/>
      <c r="HOS187" s="307"/>
      <c r="HOT187" s="135"/>
      <c r="HOU187" s="135"/>
      <c r="HOV187" s="135"/>
      <c r="HOW187" s="304"/>
      <c r="HOX187" s="305"/>
      <c r="HOY187" s="306"/>
      <c r="HOZ187" s="135"/>
      <c r="HPA187" s="135"/>
      <c r="HPB187" s="307"/>
      <c r="HPC187" s="135"/>
      <c r="HPD187" s="135"/>
      <c r="HPE187" s="135"/>
      <c r="HPF187" s="304"/>
      <c r="HPG187" s="305"/>
      <c r="HPH187" s="306"/>
      <c r="HPI187" s="135"/>
      <c r="HPJ187" s="135"/>
      <c r="HPK187" s="307"/>
      <c r="HPL187" s="135"/>
      <c r="HPM187" s="135"/>
      <c r="HPN187" s="135"/>
      <c r="HPO187" s="304"/>
      <c r="HPP187" s="305"/>
      <c r="HPQ187" s="306"/>
      <c r="HPR187" s="135"/>
      <c r="HPS187" s="135"/>
      <c r="HPT187" s="307"/>
      <c r="HPU187" s="135"/>
      <c r="HPV187" s="135"/>
      <c r="HPW187" s="135"/>
      <c r="HPX187" s="304"/>
      <c r="HPY187" s="305"/>
      <c r="HPZ187" s="306"/>
      <c r="HQA187" s="313"/>
      <c r="HQB187" s="309"/>
      <c r="HQC187" s="307"/>
      <c r="HQD187" s="135"/>
      <c r="HQE187" s="135"/>
      <c r="HQF187" s="135"/>
      <c r="HQG187" s="304"/>
      <c r="HQH187" s="305"/>
      <c r="HQI187" s="306"/>
      <c r="HQJ187" s="313"/>
      <c r="HQL187" s="130"/>
      <c r="HQP187" s="123"/>
      <c r="HQQ187" s="126"/>
      <c r="HQR187" s="132"/>
      <c r="HQU187" s="130"/>
      <c r="HQW187" s="309"/>
      <c r="HQX187" s="135"/>
      <c r="HQY187" s="304"/>
      <c r="HQZ187" s="305"/>
      <c r="HRA187" s="306"/>
      <c r="HRB187" s="135"/>
      <c r="HRC187" s="135"/>
      <c r="HRD187" s="307"/>
      <c r="HRE187" s="135"/>
      <c r="HRF187" s="135"/>
      <c r="HRG187" s="135"/>
      <c r="HRH187" s="304"/>
      <c r="HRI187" s="305"/>
      <c r="HRJ187" s="306"/>
      <c r="HRK187" s="135"/>
      <c r="HRL187" s="135"/>
      <c r="HRM187" s="307"/>
      <c r="HRN187" s="135"/>
      <c r="HRO187" s="135"/>
      <c r="HRP187" s="135"/>
      <c r="HRQ187" s="304"/>
      <c r="HRR187" s="305"/>
      <c r="HRS187" s="306"/>
      <c r="HRT187" s="135"/>
      <c r="HRU187" s="135"/>
      <c r="HRV187" s="307"/>
      <c r="HRW187" s="135"/>
      <c r="HRX187" s="135"/>
      <c r="HRY187" s="135"/>
      <c r="HRZ187" s="304"/>
      <c r="HSA187" s="305"/>
      <c r="HSB187" s="306"/>
      <c r="HSC187" s="135"/>
      <c r="HSD187" s="135"/>
      <c r="HSE187" s="307"/>
      <c r="HSF187" s="135"/>
      <c r="HSG187" s="135"/>
      <c r="HSH187" s="135"/>
      <c r="HSI187" s="304"/>
      <c r="HSJ187" s="305"/>
      <c r="HSK187" s="306"/>
      <c r="HSL187" s="135"/>
      <c r="HSM187" s="135"/>
      <c r="HSN187" s="307"/>
      <c r="HSO187" s="135"/>
      <c r="HSP187" s="135"/>
      <c r="HSQ187" s="135"/>
      <c r="HSR187" s="304"/>
      <c r="HSS187" s="305"/>
      <c r="HST187" s="306"/>
      <c r="HSU187" s="135"/>
      <c r="HSV187" s="135"/>
      <c r="HSW187" s="307"/>
      <c r="HSX187" s="135"/>
      <c r="HSY187" s="135"/>
      <c r="HSZ187" s="135"/>
      <c r="HTA187" s="304"/>
      <c r="HTB187" s="305"/>
      <c r="HTC187" s="306"/>
      <c r="HTD187" s="135"/>
      <c r="HTE187" s="135"/>
      <c r="HTF187" s="307"/>
      <c r="HTG187" s="135"/>
      <c r="HTH187" s="135"/>
      <c r="HTI187" s="135"/>
      <c r="HTJ187" s="304"/>
      <c r="HTK187" s="305"/>
      <c r="HTL187" s="306"/>
      <c r="HTM187" s="135"/>
      <c r="HTN187" s="135"/>
      <c r="HTO187" s="307"/>
      <c r="HTP187" s="135"/>
      <c r="HTQ187" s="135"/>
      <c r="HTR187" s="135"/>
      <c r="HTS187" s="304"/>
      <c r="HTT187" s="305"/>
      <c r="HTU187" s="306"/>
      <c r="HTV187" s="135"/>
      <c r="HTW187" s="135"/>
      <c r="HTX187" s="307"/>
      <c r="HTY187" s="135"/>
      <c r="HTZ187" s="135"/>
      <c r="HUA187" s="135"/>
      <c r="HUB187" s="304"/>
      <c r="HUC187" s="305"/>
      <c r="HUD187" s="306"/>
      <c r="HUE187" s="135"/>
      <c r="HUF187" s="135"/>
      <c r="HUG187" s="307"/>
      <c r="HUH187" s="135"/>
      <c r="HUI187" s="135"/>
      <c r="HUJ187" s="135"/>
      <c r="HUK187" s="304"/>
      <c r="HUL187" s="305"/>
      <c r="HUM187" s="306"/>
      <c r="HUN187" s="135"/>
      <c r="HUO187" s="135"/>
      <c r="HUP187" s="307"/>
      <c r="HUQ187" s="135"/>
      <c r="HUR187" s="135"/>
      <c r="HUS187" s="135"/>
      <c r="HUT187" s="304"/>
      <c r="HUU187" s="305"/>
      <c r="HUV187" s="306"/>
      <c r="HUW187" s="135"/>
      <c r="HUX187" s="135"/>
      <c r="HUY187" s="307"/>
      <c r="HUZ187" s="135"/>
      <c r="HVA187" s="135"/>
      <c r="HVB187" s="135"/>
      <c r="HVC187" s="304"/>
      <c r="HVD187" s="305"/>
      <c r="HVE187" s="306"/>
      <c r="HVF187" s="135"/>
      <c r="HVG187" s="135"/>
      <c r="HVH187" s="307"/>
      <c r="HVI187" s="135"/>
      <c r="HVJ187" s="135"/>
      <c r="HVK187" s="135"/>
      <c r="HVL187" s="304"/>
      <c r="HVM187" s="305"/>
      <c r="HVN187" s="306"/>
      <c r="HVO187" s="135"/>
      <c r="HVP187" s="135"/>
      <c r="HVQ187" s="307"/>
      <c r="HVR187" s="135"/>
      <c r="HVS187" s="135"/>
      <c r="HVT187" s="135"/>
      <c r="HVU187" s="304"/>
      <c r="HVV187" s="305"/>
      <c r="HVW187" s="306"/>
      <c r="HVX187" s="135"/>
      <c r="HVY187" s="135"/>
      <c r="HVZ187" s="307"/>
      <c r="HWA187" s="135"/>
      <c r="HWB187" s="135"/>
      <c r="HWC187" s="135"/>
      <c r="HWD187" s="304"/>
      <c r="HWE187" s="305"/>
      <c r="HWF187" s="306"/>
      <c r="HWG187" s="135"/>
      <c r="HWH187" s="135"/>
      <c r="HWI187" s="307"/>
      <c r="HWJ187" s="135"/>
      <c r="HWK187" s="135"/>
      <c r="HWL187" s="135"/>
      <c r="HWM187" s="304"/>
      <c r="HWN187" s="305"/>
      <c r="HWO187" s="306"/>
      <c r="HWP187" s="135"/>
      <c r="HWQ187" s="135"/>
      <c r="HWR187" s="307"/>
      <c r="HWS187" s="135"/>
      <c r="HWT187" s="135"/>
      <c r="HWU187" s="135"/>
      <c r="HWV187" s="304"/>
      <c r="HWW187" s="305"/>
      <c r="HWX187" s="306"/>
      <c r="HWY187" s="135"/>
      <c r="HWZ187" s="135"/>
      <c r="HXA187" s="307"/>
      <c r="HXB187" s="135"/>
      <c r="HXC187" s="135"/>
      <c r="HXD187" s="135"/>
      <c r="HXE187" s="304"/>
      <c r="HXF187" s="305"/>
      <c r="HXG187" s="306"/>
      <c r="HXH187" s="135"/>
      <c r="HXI187" s="135"/>
      <c r="HXJ187" s="307"/>
      <c r="HXK187" s="135"/>
      <c r="HXL187" s="135"/>
      <c r="HXM187" s="135"/>
      <c r="HXN187" s="304"/>
      <c r="HXO187" s="305"/>
      <c r="HXP187" s="306"/>
      <c r="HXQ187" s="135"/>
      <c r="HXR187" s="135"/>
      <c r="HXS187" s="307"/>
      <c r="HXT187" s="135"/>
      <c r="HXU187" s="135"/>
      <c r="HXV187" s="135"/>
      <c r="HXW187" s="304"/>
      <c r="HXX187" s="305"/>
      <c r="HXY187" s="306"/>
      <c r="HXZ187" s="135"/>
      <c r="HYA187" s="135"/>
      <c r="HYB187" s="307"/>
      <c r="HYC187" s="135"/>
      <c r="HYD187" s="135"/>
      <c r="HYE187" s="135"/>
      <c r="HYF187" s="304"/>
      <c r="HYG187" s="305"/>
      <c r="HYH187" s="306"/>
      <c r="HYI187" s="135"/>
      <c r="HYJ187" s="135"/>
      <c r="HYK187" s="307"/>
      <c r="HYL187" s="135"/>
      <c r="HYM187" s="135"/>
      <c r="HYN187" s="135"/>
      <c r="HYO187" s="304"/>
      <c r="HYP187" s="305"/>
      <c r="HYQ187" s="306"/>
      <c r="HYR187" s="135"/>
      <c r="HYS187" s="135"/>
      <c r="HYT187" s="307"/>
      <c r="HYU187" s="135"/>
      <c r="HYV187" s="135"/>
      <c r="HYW187" s="135"/>
      <c r="HYX187" s="304"/>
      <c r="HYY187" s="305"/>
      <c r="HYZ187" s="306"/>
      <c r="HZA187" s="135"/>
      <c r="HZB187" s="135"/>
      <c r="HZC187" s="307"/>
      <c r="HZD187" s="135"/>
      <c r="HZE187" s="135"/>
      <c r="HZF187" s="135"/>
      <c r="HZG187" s="304"/>
      <c r="HZH187" s="305"/>
      <c r="HZI187" s="306"/>
      <c r="HZJ187" s="135"/>
      <c r="HZK187" s="135"/>
      <c r="HZL187" s="307"/>
      <c r="HZM187" s="135"/>
      <c r="HZN187" s="135"/>
      <c r="HZO187" s="135"/>
      <c r="HZP187" s="304"/>
      <c r="HZQ187" s="305"/>
      <c r="HZR187" s="306"/>
      <c r="HZS187" s="135"/>
      <c r="HZT187" s="135"/>
      <c r="HZU187" s="307"/>
      <c r="HZV187" s="135"/>
      <c r="HZW187" s="313"/>
      <c r="HZX187" s="309"/>
      <c r="HZY187" s="304"/>
      <c r="HZZ187" s="305"/>
      <c r="IAA187" s="306"/>
      <c r="IAB187" s="135"/>
      <c r="IAC187" s="135"/>
      <c r="IAD187" s="307"/>
      <c r="IAE187" s="135"/>
      <c r="IAF187" s="313"/>
      <c r="IAH187" s="123"/>
      <c r="IAI187" s="126"/>
      <c r="IAJ187" s="132"/>
      <c r="IAM187" s="130"/>
      <c r="IAQ187" s="123"/>
      <c r="IAR187" s="126"/>
      <c r="IAS187" s="315"/>
      <c r="IAT187" s="135"/>
      <c r="IAU187" s="135"/>
      <c r="IAV187" s="307"/>
      <c r="IAW187" s="135"/>
      <c r="IAX187" s="135"/>
      <c r="IAY187" s="135"/>
      <c r="IAZ187" s="304"/>
      <c r="IBA187" s="305"/>
      <c r="IBB187" s="306"/>
      <c r="IBC187" s="135"/>
      <c r="IBD187" s="135"/>
      <c r="IBE187" s="307"/>
      <c r="IBF187" s="135"/>
      <c r="IBG187" s="135"/>
      <c r="IBH187" s="135"/>
      <c r="IBI187" s="304"/>
      <c r="IBJ187" s="305"/>
      <c r="IBK187" s="306"/>
      <c r="IBL187" s="135"/>
      <c r="IBM187" s="135"/>
      <c r="IBN187" s="307"/>
      <c r="IBO187" s="135"/>
      <c r="IBP187" s="135"/>
      <c r="IBQ187" s="135"/>
      <c r="IBR187" s="304"/>
      <c r="IBS187" s="305"/>
      <c r="IBT187" s="306"/>
      <c r="IBU187" s="135"/>
      <c r="IBV187" s="135"/>
      <c r="IBW187" s="307"/>
      <c r="IBX187" s="135"/>
      <c r="IBY187" s="135"/>
      <c r="IBZ187" s="135"/>
      <c r="ICA187" s="304"/>
      <c r="ICB187" s="305"/>
      <c r="ICC187" s="306"/>
      <c r="ICD187" s="135"/>
      <c r="ICE187" s="135"/>
      <c r="ICF187" s="307"/>
      <c r="ICG187" s="135"/>
      <c r="ICH187" s="135"/>
      <c r="ICI187" s="135"/>
      <c r="ICJ187" s="304"/>
      <c r="ICK187" s="305"/>
      <c r="ICL187" s="306"/>
      <c r="ICM187" s="135"/>
      <c r="ICN187" s="135"/>
      <c r="ICO187" s="307"/>
      <c r="ICP187" s="135"/>
      <c r="ICQ187" s="135"/>
      <c r="ICR187" s="135"/>
      <c r="ICS187" s="304"/>
      <c r="ICT187" s="305"/>
      <c r="ICU187" s="306"/>
      <c r="ICV187" s="135"/>
      <c r="ICW187" s="135"/>
      <c r="ICX187" s="307"/>
      <c r="ICY187" s="135"/>
      <c r="ICZ187" s="135"/>
      <c r="IDA187" s="135"/>
      <c r="IDB187" s="304"/>
      <c r="IDC187" s="305"/>
      <c r="IDD187" s="306"/>
      <c r="IDE187" s="135"/>
      <c r="IDF187" s="135"/>
      <c r="IDG187" s="307"/>
      <c r="IDH187" s="135"/>
      <c r="IDI187" s="135"/>
      <c r="IDJ187" s="135"/>
      <c r="IDK187" s="304"/>
      <c r="IDL187" s="305"/>
      <c r="IDM187" s="306"/>
      <c r="IDN187" s="135"/>
      <c r="IDO187" s="135"/>
      <c r="IDP187" s="307"/>
      <c r="IDQ187" s="135"/>
      <c r="IDR187" s="135"/>
      <c r="IDS187" s="135"/>
      <c r="IDT187" s="304"/>
      <c r="IDU187" s="305"/>
      <c r="IDV187" s="306"/>
      <c r="IDW187" s="135"/>
      <c r="IDX187" s="135"/>
      <c r="IDY187" s="307"/>
      <c r="IDZ187" s="135"/>
      <c r="IEA187" s="135"/>
      <c r="IEB187" s="135"/>
      <c r="IEC187" s="304"/>
      <c r="IED187" s="305"/>
      <c r="IEE187" s="306"/>
      <c r="IEF187" s="135"/>
      <c r="IEG187" s="135"/>
      <c r="IEH187" s="307"/>
      <c r="IEI187" s="135"/>
      <c r="IEJ187" s="135"/>
      <c r="IEK187" s="135"/>
      <c r="IEL187" s="304"/>
      <c r="IEM187" s="305"/>
      <c r="IEN187" s="306"/>
      <c r="IEO187" s="135"/>
      <c r="IEP187" s="135"/>
      <c r="IEQ187" s="307"/>
      <c r="IER187" s="135"/>
      <c r="IES187" s="135"/>
      <c r="IET187" s="135"/>
      <c r="IEU187" s="304"/>
      <c r="IEV187" s="305"/>
      <c r="IEW187" s="306"/>
      <c r="IEX187" s="135"/>
      <c r="IEY187" s="135"/>
      <c r="IEZ187" s="307"/>
      <c r="IFA187" s="135"/>
      <c r="IFB187" s="135"/>
      <c r="IFC187" s="135"/>
      <c r="IFD187" s="304"/>
      <c r="IFE187" s="305"/>
      <c r="IFF187" s="306"/>
      <c r="IFG187" s="135"/>
      <c r="IFH187" s="135"/>
      <c r="IFI187" s="307"/>
      <c r="IFJ187" s="135"/>
      <c r="IFK187" s="135"/>
      <c r="IFL187" s="135"/>
      <c r="IFM187" s="304"/>
      <c r="IFN187" s="305"/>
      <c r="IFO187" s="306"/>
      <c r="IFP187" s="135"/>
      <c r="IFQ187" s="135"/>
      <c r="IFR187" s="307"/>
      <c r="IFS187" s="135"/>
      <c r="IFT187" s="135"/>
      <c r="IFU187" s="135"/>
      <c r="IFV187" s="304"/>
      <c r="IFW187" s="305"/>
      <c r="IFX187" s="306"/>
      <c r="IFY187" s="135"/>
      <c r="IFZ187" s="135"/>
      <c r="IGA187" s="307"/>
      <c r="IGB187" s="135"/>
      <c r="IGC187" s="135"/>
      <c r="IGD187" s="135"/>
      <c r="IGE187" s="304"/>
      <c r="IGF187" s="305"/>
      <c r="IGG187" s="306"/>
      <c r="IGH187" s="135"/>
      <c r="IGI187" s="135"/>
      <c r="IGJ187" s="307"/>
      <c r="IGK187" s="135"/>
      <c r="IGL187" s="135"/>
      <c r="IGM187" s="135"/>
      <c r="IGN187" s="304"/>
      <c r="IGO187" s="305"/>
      <c r="IGP187" s="306"/>
      <c r="IGQ187" s="135"/>
      <c r="IGR187" s="135"/>
      <c r="IGS187" s="307"/>
      <c r="IGT187" s="135"/>
      <c r="IGU187" s="135"/>
      <c r="IGV187" s="135"/>
      <c r="IGW187" s="304"/>
      <c r="IGX187" s="305"/>
      <c r="IGY187" s="306"/>
      <c r="IGZ187" s="135"/>
      <c r="IHA187" s="135"/>
      <c r="IHB187" s="307"/>
      <c r="IHC187" s="135"/>
      <c r="IHD187" s="135"/>
      <c r="IHE187" s="135"/>
      <c r="IHF187" s="304"/>
      <c r="IHG187" s="305"/>
      <c r="IHH187" s="306"/>
      <c r="IHI187" s="135"/>
      <c r="IHJ187" s="135"/>
      <c r="IHK187" s="307"/>
      <c r="IHL187" s="135"/>
      <c r="IHM187" s="135"/>
      <c r="IHN187" s="135"/>
      <c r="IHO187" s="304"/>
      <c r="IHP187" s="305"/>
      <c r="IHQ187" s="306"/>
      <c r="IHR187" s="135"/>
      <c r="IHS187" s="135"/>
      <c r="IHT187" s="307"/>
      <c r="IHU187" s="135"/>
      <c r="IHV187" s="135"/>
      <c r="IHW187" s="135"/>
      <c r="IHX187" s="304"/>
      <c r="IHY187" s="305"/>
      <c r="IHZ187" s="306"/>
      <c r="IIA187" s="135"/>
      <c r="IIB187" s="135"/>
      <c r="IIC187" s="307"/>
      <c r="IID187" s="135"/>
      <c r="IIE187" s="135"/>
      <c r="IIF187" s="135"/>
      <c r="IIG187" s="304"/>
      <c r="IIH187" s="305"/>
      <c r="III187" s="306"/>
      <c r="IIJ187" s="135"/>
      <c r="IIK187" s="135"/>
      <c r="IIL187" s="307"/>
      <c r="IIM187" s="135"/>
      <c r="IIN187" s="135"/>
      <c r="IIO187" s="135"/>
      <c r="IIP187" s="304"/>
      <c r="IIQ187" s="305"/>
      <c r="IIR187" s="306"/>
      <c r="IIS187" s="135"/>
      <c r="IIT187" s="135"/>
      <c r="IIU187" s="307"/>
      <c r="IIV187" s="135"/>
      <c r="IIW187" s="135"/>
      <c r="IIX187" s="135"/>
      <c r="IIY187" s="304"/>
      <c r="IIZ187" s="305"/>
      <c r="IJA187" s="306"/>
      <c r="IJB187" s="135"/>
      <c r="IJC187" s="135"/>
      <c r="IJD187" s="307"/>
      <c r="IJE187" s="135"/>
      <c r="IJF187" s="135"/>
      <c r="IJG187" s="135"/>
      <c r="IJH187" s="304"/>
      <c r="IJI187" s="305"/>
      <c r="IJJ187" s="306"/>
      <c r="IJK187" s="135"/>
      <c r="IJL187" s="135"/>
      <c r="IJM187" s="307"/>
      <c r="IJN187" s="135"/>
      <c r="IJO187" s="135"/>
      <c r="IJP187" s="135"/>
      <c r="IJQ187" s="304"/>
      <c r="IJR187" s="305"/>
      <c r="IJS187" s="316"/>
      <c r="IJT187" s="309"/>
      <c r="IJU187" s="135"/>
      <c r="IJV187" s="307"/>
      <c r="IJW187" s="135"/>
      <c r="IJX187" s="135"/>
      <c r="IJY187" s="135"/>
      <c r="IJZ187" s="304"/>
      <c r="IKA187" s="305"/>
      <c r="IKB187" s="316"/>
      <c r="IKE187" s="130"/>
      <c r="IKI187" s="123"/>
      <c r="IKJ187" s="126"/>
      <c r="IKK187" s="132"/>
      <c r="IKN187" s="130"/>
      <c r="IKO187" s="309"/>
      <c r="IKP187" s="135"/>
      <c r="IKQ187" s="135"/>
      <c r="IKR187" s="304"/>
      <c r="IKS187" s="305"/>
      <c r="IKT187" s="306"/>
      <c r="IKU187" s="135"/>
      <c r="IKV187" s="135"/>
      <c r="IKW187" s="307"/>
      <c r="IKX187" s="135"/>
      <c r="IKY187" s="135"/>
      <c r="IKZ187" s="135"/>
      <c r="ILA187" s="304"/>
      <c r="ILB187" s="305"/>
      <c r="ILC187" s="306"/>
      <c r="ILD187" s="135"/>
      <c r="ILE187" s="135"/>
      <c r="ILF187" s="307"/>
      <c r="ILG187" s="135"/>
      <c r="ILH187" s="135"/>
      <c r="ILI187" s="135"/>
      <c r="ILJ187" s="304"/>
      <c r="ILK187" s="305"/>
      <c r="ILL187" s="306"/>
      <c r="ILM187" s="135"/>
      <c r="ILN187" s="135"/>
      <c r="ILO187" s="307"/>
      <c r="ILP187" s="135"/>
      <c r="ILQ187" s="135"/>
      <c r="ILR187" s="135"/>
      <c r="ILS187" s="304"/>
      <c r="ILT187" s="305"/>
      <c r="ILU187" s="306"/>
      <c r="ILV187" s="135"/>
      <c r="ILW187" s="135"/>
      <c r="ILX187" s="307"/>
      <c r="ILY187" s="135"/>
      <c r="ILZ187" s="135"/>
      <c r="IMA187" s="135"/>
      <c r="IMB187" s="304"/>
      <c r="IMC187" s="305"/>
      <c r="IMD187" s="306"/>
      <c r="IME187" s="135"/>
      <c r="IMF187" s="135"/>
      <c r="IMG187" s="307"/>
      <c r="IMH187" s="135"/>
      <c r="IMI187" s="135"/>
      <c r="IMJ187" s="135"/>
      <c r="IMK187" s="304"/>
      <c r="IML187" s="305"/>
      <c r="IMM187" s="306"/>
      <c r="IMN187" s="135"/>
      <c r="IMO187" s="135"/>
      <c r="IMP187" s="307"/>
      <c r="IMQ187" s="135"/>
      <c r="IMR187" s="135"/>
      <c r="IMS187" s="135"/>
      <c r="IMT187" s="304"/>
      <c r="IMU187" s="305"/>
      <c r="IMV187" s="306"/>
      <c r="IMW187" s="135"/>
      <c r="IMX187" s="135"/>
      <c r="IMY187" s="307"/>
      <c r="IMZ187" s="135"/>
      <c r="INA187" s="135"/>
      <c r="INB187" s="135"/>
      <c r="INC187" s="304"/>
      <c r="IND187" s="305"/>
      <c r="INE187" s="306"/>
      <c r="INF187" s="135"/>
      <c r="ING187" s="135"/>
      <c r="INH187" s="307"/>
      <c r="INI187" s="135"/>
      <c r="INJ187" s="135"/>
      <c r="INK187" s="135"/>
      <c r="INL187" s="304"/>
      <c r="INM187" s="305"/>
      <c r="INN187" s="306"/>
      <c r="INO187" s="135"/>
      <c r="INP187" s="135"/>
      <c r="INQ187" s="307"/>
      <c r="INR187" s="135"/>
      <c r="INS187" s="135"/>
      <c r="INT187" s="135"/>
      <c r="INU187" s="304"/>
      <c r="INV187" s="305"/>
      <c r="INW187" s="306"/>
      <c r="INX187" s="135"/>
      <c r="INY187" s="135"/>
      <c r="INZ187" s="307"/>
      <c r="IOA187" s="135"/>
      <c r="IOB187" s="135"/>
      <c r="IOC187" s="135"/>
      <c r="IOD187" s="304"/>
      <c r="IOE187" s="305"/>
      <c r="IOF187" s="306"/>
      <c r="IOG187" s="135"/>
      <c r="IOH187" s="135"/>
      <c r="IOI187" s="307"/>
      <c r="IOJ187" s="135"/>
      <c r="IOK187" s="135"/>
      <c r="IOL187" s="135"/>
      <c r="IOM187" s="304"/>
      <c r="ION187" s="305"/>
      <c r="IOO187" s="306"/>
      <c r="IOP187" s="135"/>
      <c r="IOQ187" s="135"/>
      <c r="IOR187" s="307"/>
      <c r="IOS187" s="135"/>
      <c r="IOT187" s="135"/>
      <c r="IOU187" s="135"/>
      <c r="IOV187" s="304"/>
      <c r="IOW187" s="305"/>
      <c r="IOX187" s="306"/>
      <c r="IOY187" s="135"/>
      <c r="IOZ187" s="135"/>
      <c r="IPA187" s="307"/>
      <c r="IPB187" s="135"/>
      <c r="IPC187" s="135"/>
      <c r="IPD187" s="135"/>
      <c r="IPE187" s="304"/>
      <c r="IPF187" s="305"/>
      <c r="IPG187" s="306"/>
      <c r="IPH187" s="135"/>
      <c r="IPI187" s="135"/>
      <c r="IPJ187" s="307"/>
      <c r="IPK187" s="135"/>
      <c r="IPL187" s="135"/>
      <c r="IPM187" s="135"/>
      <c r="IPN187" s="304"/>
      <c r="IPO187" s="305"/>
      <c r="IPP187" s="306"/>
      <c r="IPQ187" s="135"/>
      <c r="IPR187" s="135"/>
      <c r="IPS187" s="307"/>
      <c r="IPT187" s="135"/>
      <c r="IPU187" s="135"/>
      <c r="IPV187" s="135"/>
      <c r="IPW187" s="304"/>
      <c r="IPX187" s="305"/>
      <c r="IPY187" s="306"/>
      <c r="IPZ187" s="135"/>
      <c r="IQA187" s="135"/>
      <c r="IQB187" s="307"/>
      <c r="IQC187" s="135"/>
      <c r="IQD187" s="135"/>
      <c r="IQE187" s="135"/>
      <c r="IQF187" s="304"/>
      <c r="IQG187" s="305"/>
      <c r="IQH187" s="306"/>
      <c r="IQI187" s="135"/>
      <c r="IQJ187" s="135"/>
      <c r="IQK187" s="307"/>
      <c r="IQL187" s="135"/>
      <c r="IQM187" s="135"/>
      <c r="IQN187" s="135"/>
      <c r="IQO187" s="304"/>
      <c r="IQP187" s="305"/>
      <c r="IQQ187" s="306"/>
      <c r="IQR187" s="135"/>
      <c r="IQS187" s="135"/>
      <c r="IQT187" s="307"/>
      <c r="IQU187" s="135"/>
      <c r="IQV187" s="135"/>
      <c r="IQW187" s="135"/>
      <c r="IQX187" s="304"/>
      <c r="IQY187" s="305"/>
      <c r="IQZ187" s="306"/>
      <c r="IRA187" s="135"/>
      <c r="IRB187" s="135"/>
      <c r="IRC187" s="307"/>
      <c r="IRD187" s="135"/>
      <c r="IRE187" s="135"/>
      <c r="IRF187" s="135"/>
      <c r="IRG187" s="304"/>
      <c r="IRH187" s="305"/>
      <c r="IRI187" s="306"/>
      <c r="IRJ187" s="135"/>
      <c r="IRK187" s="135"/>
      <c r="IRL187" s="307"/>
      <c r="IRM187" s="135"/>
      <c r="IRN187" s="135"/>
      <c r="IRO187" s="135"/>
      <c r="IRP187" s="304"/>
      <c r="IRQ187" s="305"/>
      <c r="IRR187" s="306"/>
      <c r="IRS187" s="135"/>
      <c r="IRT187" s="135"/>
      <c r="IRU187" s="307"/>
      <c r="IRV187" s="135"/>
      <c r="IRW187" s="135"/>
      <c r="IRX187" s="135"/>
      <c r="IRY187" s="304"/>
      <c r="IRZ187" s="305"/>
      <c r="ISA187" s="306"/>
      <c r="ISB187" s="135"/>
      <c r="ISC187" s="135"/>
      <c r="ISD187" s="307"/>
      <c r="ISE187" s="135"/>
      <c r="ISF187" s="135"/>
      <c r="ISG187" s="135"/>
      <c r="ISH187" s="304"/>
      <c r="ISI187" s="305"/>
      <c r="ISJ187" s="306"/>
      <c r="ISK187" s="135"/>
      <c r="ISL187" s="135"/>
      <c r="ISM187" s="307"/>
      <c r="ISN187" s="135"/>
      <c r="ISO187" s="135"/>
      <c r="ISP187" s="135"/>
      <c r="ISQ187" s="304"/>
      <c r="ISR187" s="305"/>
      <c r="ISS187" s="306"/>
      <c r="IST187" s="135"/>
      <c r="ISU187" s="135"/>
      <c r="ISV187" s="307"/>
      <c r="ISW187" s="135"/>
      <c r="ISX187" s="135"/>
      <c r="ISY187" s="135"/>
      <c r="ISZ187" s="304"/>
      <c r="ITA187" s="305"/>
      <c r="ITB187" s="306"/>
      <c r="ITC187" s="135"/>
      <c r="ITD187" s="135"/>
      <c r="ITE187" s="307"/>
      <c r="ITF187" s="135"/>
      <c r="ITG187" s="135"/>
      <c r="ITH187" s="135"/>
      <c r="ITI187" s="304"/>
      <c r="ITJ187" s="305"/>
      <c r="ITK187" s="306"/>
      <c r="ITL187" s="135"/>
      <c r="ITM187" s="135"/>
      <c r="ITN187" s="307"/>
      <c r="ITO187" s="313"/>
      <c r="ITP187" s="309"/>
      <c r="ITQ187" s="135"/>
      <c r="ITR187" s="304"/>
      <c r="ITS187" s="305"/>
      <c r="ITT187" s="306"/>
      <c r="ITU187" s="135"/>
      <c r="ITV187" s="135"/>
      <c r="ITW187" s="307"/>
      <c r="ITX187" s="313"/>
      <c r="IUA187" s="123"/>
      <c r="IUB187" s="126"/>
      <c r="IUC187" s="132"/>
      <c r="IUF187" s="130"/>
      <c r="IUJ187" s="123"/>
      <c r="IUK187" s="312"/>
      <c r="IUL187" s="306"/>
      <c r="IUM187" s="135"/>
      <c r="IUN187" s="135"/>
      <c r="IUO187" s="307"/>
      <c r="IUP187" s="135"/>
      <c r="IUQ187" s="135"/>
      <c r="IUR187" s="135"/>
      <c r="IUS187" s="304"/>
      <c r="IUT187" s="305"/>
      <c r="IUU187" s="306"/>
      <c r="IUV187" s="135"/>
      <c r="IUW187" s="135"/>
      <c r="IUX187" s="307"/>
      <c r="IUY187" s="135"/>
      <c r="IUZ187" s="135"/>
      <c r="IVA187" s="135"/>
      <c r="IVB187" s="304"/>
      <c r="IVC187" s="305"/>
      <c r="IVD187" s="306"/>
      <c r="IVE187" s="135"/>
      <c r="IVF187" s="135"/>
      <c r="IVG187" s="307"/>
      <c r="IVH187" s="135"/>
      <c r="IVI187" s="135"/>
      <c r="IVJ187" s="135"/>
      <c r="IVK187" s="304"/>
      <c r="IVL187" s="305"/>
      <c r="IVM187" s="306"/>
      <c r="IVN187" s="135"/>
      <c r="IVO187" s="135"/>
      <c r="IVP187" s="307"/>
      <c r="IVQ187" s="135"/>
      <c r="IVR187" s="135"/>
      <c r="IVS187" s="135"/>
      <c r="IVT187" s="304"/>
      <c r="IVU187" s="305"/>
      <c r="IVV187" s="306"/>
      <c r="IVW187" s="135"/>
      <c r="IVX187" s="135"/>
      <c r="IVY187" s="307"/>
      <c r="IVZ187" s="135"/>
      <c r="IWA187" s="135"/>
      <c r="IWB187" s="135"/>
      <c r="IWC187" s="304"/>
      <c r="IWD187" s="305"/>
      <c r="IWE187" s="306"/>
      <c r="IWF187" s="135"/>
      <c r="IWG187" s="135"/>
      <c r="IWH187" s="307"/>
      <c r="IWI187" s="135"/>
      <c r="IWJ187" s="135"/>
      <c r="IWK187" s="135"/>
      <c r="IWL187" s="304"/>
      <c r="IWM187" s="305"/>
      <c r="IWN187" s="306"/>
      <c r="IWO187" s="135"/>
      <c r="IWP187" s="135"/>
      <c r="IWQ187" s="307"/>
      <c r="IWR187" s="135"/>
      <c r="IWS187" s="135"/>
      <c r="IWT187" s="135"/>
      <c r="IWU187" s="304"/>
      <c r="IWV187" s="305"/>
      <c r="IWW187" s="306"/>
      <c r="IWX187" s="135"/>
      <c r="IWY187" s="135"/>
      <c r="IWZ187" s="307"/>
      <c r="IXA187" s="135"/>
      <c r="IXB187" s="135"/>
      <c r="IXC187" s="135"/>
      <c r="IXD187" s="304"/>
      <c r="IXE187" s="305"/>
      <c r="IXF187" s="306"/>
      <c r="IXG187" s="135"/>
      <c r="IXH187" s="135"/>
      <c r="IXI187" s="307"/>
      <c r="IXJ187" s="135"/>
      <c r="IXK187" s="135"/>
      <c r="IXL187" s="135"/>
      <c r="IXM187" s="304"/>
      <c r="IXN187" s="305"/>
      <c r="IXO187" s="306"/>
      <c r="IXP187" s="135"/>
      <c r="IXQ187" s="135"/>
      <c r="IXR187" s="307"/>
      <c r="IXS187" s="135"/>
      <c r="IXT187" s="135"/>
      <c r="IXU187" s="135"/>
      <c r="IXV187" s="304"/>
      <c r="IXW187" s="305"/>
      <c r="IXX187" s="306"/>
      <c r="IXY187" s="135"/>
      <c r="IXZ187" s="135"/>
      <c r="IYA187" s="307"/>
      <c r="IYB187" s="135"/>
      <c r="IYC187" s="135"/>
      <c r="IYD187" s="135"/>
      <c r="IYE187" s="304"/>
      <c r="IYF187" s="305"/>
      <c r="IYG187" s="306"/>
      <c r="IYH187" s="135"/>
      <c r="IYI187" s="135"/>
      <c r="IYJ187" s="307"/>
      <c r="IYK187" s="135"/>
      <c r="IYL187" s="135"/>
      <c r="IYM187" s="135"/>
      <c r="IYN187" s="304"/>
      <c r="IYO187" s="305"/>
      <c r="IYP187" s="306"/>
      <c r="IYQ187" s="135"/>
      <c r="IYR187" s="135"/>
      <c r="IYS187" s="307"/>
      <c r="IYT187" s="135"/>
      <c r="IYU187" s="135"/>
      <c r="IYV187" s="135"/>
      <c r="IYW187" s="304"/>
      <c r="IYX187" s="305"/>
      <c r="IYY187" s="306"/>
      <c r="IYZ187" s="135"/>
      <c r="IZA187" s="135"/>
      <c r="IZB187" s="307"/>
      <c r="IZC187" s="135"/>
      <c r="IZD187" s="135"/>
      <c r="IZE187" s="135"/>
      <c r="IZF187" s="304"/>
      <c r="IZG187" s="305"/>
      <c r="IZH187" s="306"/>
      <c r="IZI187" s="135"/>
      <c r="IZJ187" s="135"/>
      <c r="IZK187" s="307"/>
      <c r="IZL187" s="135"/>
      <c r="IZM187" s="135"/>
      <c r="IZN187" s="135"/>
      <c r="IZO187" s="304"/>
      <c r="IZP187" s="305"/>
      <c r="IZQ187" s="306"/>
      <c r="IZR187" s="135"/>
      <c r="IZS187" s="135"/>
      <c r="IZT187" s="307"/>
      <c r="IZU187" s="135"/>
      <c r="IZV187" s="135"/>
      <c r="IZW187" s="135"/>
      <c r="IZX187" s="304"/>
      <c r="IZY187" s="305"/>
      <c r="IZZ187" s="306"/>
      <c r="JAA187" s="135"/>
      <c r="JAB187" s="135"/>
      <c r="JAC187" s="307"/>
      <c r="JAD187" s="135"/>
      <c r="JAE187" s="135"/>
      <c r="JAF187" s="135"/>
      <c r="JAG187" s="304"/>
      <c r="JAH187" s="305"/>
      <c r="JAI187" s="306"/>
      <c r="JAJ187" s="135"/>
      <c r="JAK187" s="135"/>
      <c r="JAL187" s="307"/>
      <c r="JAM187" s="135"/>
      <c r="JAN187" s="135"/>
      <c r="JAO187" s="135"/>
      <c r="JAP187" s="304"/>
      <c r="JAQ187" s="305"/>
      <c r="JAR187" s="306"/>
      <c r="JAS187" s="135"/>
      <c r="JAT187" s="135"/>
      <c r="JAU187" s="307"/>
      <c r="JAV187" s="135"/>
      <c r="JAW187" s="135"/>
      <c r="JAX187" s="135"/>
      <c r="JAY187" s="304"/>
      <c r="JAZ187" s="305"/>
      <c r="JBA187" s="306"/>
      <c r="JBB187" s="135"/>
      <c r="JBC187" s="135"/>
      <c r="JBD187" s="307"/>
      <c r="JBE187" s="135"/>
      <c r="JBF187" s="135"/>
      <c r="JBG187" s="135"/>
      <c r="JBH187" s="304"/>
      <c r="JBI187" s="305"/>
      <c r="JBJ187" s="306"/>
      <c r="JBK187" s="135"/>
      <c r="JBL187" s="135"/>
      <c r="JBM187" s="307"/>
      <c r="JBN187" s="135"/>
      <c r="JBO187" s="135"/>
      <c r="JBP187" s="135"/>
      <c r="JBQ187" s="304"/>
      <c r="JBR187" s="305"/>
      <c r="JBS187" s="306"/>
      <c r="JBT187" s="135"/>
      <c r="JBU187" s="135"/>
      <c r="JBV187" s="307"/>
      <c r="JBW187" s="135"/>
      <c r="JBX187" s="135"/>
      <c r="JBY187" s="135"/>
      <c r="JBZ187" s="304"/>
      <c r="JCA187" s="305"/>
      <c r="JCB187" s="306"/>
      <c r="JCC187" s="135"/>
      <c r="JCD187" s="135"/>
      <c r="JCE187" s="307"/>
      <c r="JCF187" s="135"/>
      <c r="JCG187" s="135"/>
      <c r="JCH187" s="135"/>
      <c r="JCI187" s="304"/>
      <c r="JCJ187" s="305"/>
      <c r="JCK187" s="306"/>
      <c r="JCL187" s="135"/>
      <c r="JCM187" s="135"/>
      <c r="JCN187" s="307"/>
      <c r="JCO187" s="135"/>
      <c r="JCP187" s="135"/>
      <c r="JCQ187" s="135"/>
      <c r="JCR187" s="304"/>
      <c r="JCS187" s="305"/>
      <c r="JCT187" s="306"/>
      <c r="JCU187" s="135"/>
      <c r="JCV187" s="135"/>
      <c r="JCW187" s="307"/>
      <c r="JCX187" s="135"/>
      <c r="JCY187" s="135"/>
      <c r="JCZ187" s="135"/>
      <c r="JDA187" s="304"/>
      <c r="JDB187" s="305"/>
      <c r="JDC187" s="306"/>
      <c r="JDD187" s="135"/>
      <c r="JDE187" s="135"/>
      <c r="JDF187" s="307"/>
      <c r="JDG187" s="135"/>
      <c r="JDH187" s="135"/>
      <c r="JDI187" s="135"/>
      <c r="JDJ187" s="304"/>
      <c r="JDK187" s="317"/>
      <c r="JDL187" s="315"/>
      <c r="JDM187" s="135"/>
      <c r="JDN187" s="135"/>
      <c r="JDO187" s="307"/>
      <c r="JDP187" s="135"/>
      <c r="JDQ187" s="135"/>
      <c r="JDR187" s="135"/>
      <c r="JDS187" s="304"/>
      <c r="JDT187" s="317"/>
      <c r="JDU187" s="132"/>
      <c r="JDX187" s="130"/>
      <c r="JEB187" s="123"/>
      <c r="JEC187" s="126"/>
      <c r="JED187" s="132"/>
      <c r="JEG187" s="314"/>
      <c r="JEH187" s="135"/>
      <c r="JEI187" s="135"/>
      <c r="JEJ187" s="135"/>
      <c r="JEK187" s="304"/>
      <c r="JEL187" s="305"/>
      <c r="JEM187" s="306"/>
      <c r="JEN187" s="135"/>
      <c r="JEO187" s="135"/>
      <c r="JEP187" s="307"/>
      <c r="JEQ187" s="135"/>
      <c r="JER187" s="135"/>
      <c r="JES187" s="135"/>
      <c r="JET187" s="304"/>
      <c r="JEU187" s="305"/>
      <c r="JEV187" s="306"/>
      <c r="JEW187" s="135"/>
      <c r="JEX187" s="135"/>
      <c r="JEY187" s="307"/>
      <c r="JEZ187" s="135"/>
      <c r="JFA187" s="135"/>
      <c r="JFB187" s="135"/>
      <c r="JFC187" s="304"/>
      <c r="JFD187" s="305"/>
      <c r="JFE187" s="306"/>
      <c r="JFF187" s="135"/>
      <c r="JFG187" s="135"/>
      <c r="JFH187" s="307"/>
      <c r="JFI187" s="135"/>
      <c r="JFJ187" s="135"/>
      <c r="JFK187" s="135"/>
      <c r="JFL187" s="304"/>
      <c r="JFM187" s="305"/>
      <c r="JFN187" s="306"/>
      <c r="JFO187" s="135"/>
      <c r="JFP187" s="135"/>
      <c r="JFQ187" s="307"/>
      <c r="JFR187" s="135"/>
      <c r="JFS187" s="135"/>
      <c r="JFT187" s="135"/>
      <c r="JFU187" s="304"/>
      <c r="JFV187" s="305"/>
      <c r="JFW187" s="306"/>
      <c r="JFX187" s="135"/>
      <c r="JFY187" s="135"/>
      <c r="JFZ187" s="307"/>
      <c r="JGA187" s="135"/>
      <c r="JGB187" s="135"/>
      <c r="JGC187" s="135"/>
      <c r="JGD187" s="304"/>
      <c r="JGE187" s="305"/>
      <c r="JGF187" s="306"/>
      <c r="JGG187" s="135"/>
      <c r="JGH187" s="135"/>
      <c r="JGI187" s="307"/>
      <c r="JGJ187" s="135"/>
      <c r="JGK187" s="135"/>
      <c r="JGL187" s="135"/>
      <c r="JGM187" s="304"/>
      <c r="JGN187" s="305"/>
      <c r="JGO187" s="306"/>
      <c r="JGP187" s="135"/>
      <c r="JGQ187" s="135"/>
      <c r="JGR187" s="307"/>
      <c r="JGS187" s="135"/>
      <c r="JGT187" s="135"/>
      <c r="JGU187" s="135"/>
      <c r="JGV187" s="304"/>
      <c r="JGW187" s="305"/>
      <c r="JGX187" s="306"/>
      <c r="JGY187" s="135"/>
      <c r="JGZ187" s="135"/>
      <c r="JHA187" s="307"/>
      <c r="JHB187" s="135"/>
      <c r="JHC187" s="135"/>
      <c r="JHD187" s="135"/>
      <c r="JHE187" s="304"/>
      <c r="JHF187" s="305"/>
      <c r="JHG187" s="306"/>
      <c r="JHH187" s="135"/>
      <c r="JHI187" s="135"/>
      <c r="JHJ187" s="307"/>
      <c r="JHK187" s="135"/>
      <c r="JHL187" s="135"/>
      <c r="JHM187" s="135"/>
      <c r="JHN187" s="304"/>
      <c r="JHO187" s="305"/>
      <c r="JHP187" s="306"/>
      <c r="JHQ187" s="135"/>
      <c r="JHR187" s="135"/>
      <c r="JHS187" s="307"/>
      <c r="JHT187" s="135"/>
      <c r="JHU187" s="135"/>
      <c r="JHV187" s="135"/>
      <c r="JHW187" s="304"/>
      <c r="JHX187" s="305"/>
      <c r="JHY187" s="306"/>
      <c r="JHZ187" s="135"/>
      <c r="JIA187" s="135"/>
      <c r="JIB187" s="307"/>
      <c r="JIC187" s="135"/>
      <c r="JID187" s="135"/>
      <c r="JIE187" s="135"/>
      <c r="JIF187" s="304"/>
      <c r="JIG187" s="305"/>
      <c r="JIH187" s="306"/>
      <c r="JII187" s="135"/>
      <c r="JIJ187" s="135"/>
      <c r="JIK187" s="307"/>
      <c r="JIL187" s="135"/>
      <c r="JIM187" s="135"/>
      <c r="JIN187" s="135"/>
      <c r="JIO187" s="304"/>
      <c r="JIP187" s="305"/>
      <c r="JIQ187" s="306"/>
      <c r="JIR187" s="135"/>
      <c r="JIS187" s="135"/>
      <c r="JIT187" s="307"/>
      <c r="JIU187" s="135"/>
      <c r="JIV187" s="135"/>
      <c r="JIW187" s="135"/>
      <c r="JIX187" s="304"/>
      <c r="JIY187" s="305"/>
      <c r="JIZ187" s="306"/>
      <c r="JJA187" s="135"/>
      <c r="JJB187" s="135"/>
      <c r="JJC187" s="307"/>
      <c r="JJD187" s="135"/>
      <c r="JJE187" s="135"/>
      <c r="JJF187" s="135"/>
      <c r="JJG187" s="304"/>
      <c r="JJH187" s="305"/>
      <c r="JJI187" s="306"/>
      <c r="JJJ187" s="135"/>
      <c r="JJK187" s="135"/>
      <c r="JJL187" s="307"/>
      <c r="JJM187" s="135"/>
      <c r="JJN187" s="135"/>
      <c r="JJO187" s="135"/>
      <c r="JJP187" s="304"/>
      <c r="JJQ187" s="305"/>
      <c r="JJR187" s="306"/>
      <c r="JJS187" s="135"/>
      <c r="JJT187" s="135"/>
      <c r="JJU187" s="307"/>
      <c r="JJV187" s="135"/>
      <c r="JJW187" s="135"/>
      <c r="JJX187" s="135"/>
      <c r="JJY187" s="304"/>
      <c r="JJZ187" s="305"/>
      <c r="JKA187" s="306"/>
      <c r="JKB187" s="135"/>
      <c r="JKC187" s="135"/>
      <c r="JKD187" s="307"/>
      <c r="JKE187" s="135"/>
      <c r="JKF187" s="135"/>
      <c r="JKG187" s="135"/>
      <c r="JKH187" s="304"/>
      <c r="JKI187" s="305"/>
      <c r="JKJ187" s="306"/>
      <c r="JKK187" s="135"/>
      <c r="JKL187" s="135"/>
      <c r="JKM187" s="307"/>
      <c r="JKN187" s="135"/>
      <c r="JKO187" s="135"/>
      <c r="JKP187" s="135"/>
      <c r="JKQ187" s="304"/>
      <c r="JKR187" s="305"/>
      <c r="JKS187" s="306"/>
      <c r="JKT187" s="135"/>
      <c r="JKU187" s="135"/>
      <c r="JKV187" s="307"/>
      <c r="JKW187" s="135"/>
      <c r="JKX187" s="135"/>
      <c r="JKY187" s="135"/>
      <c r="JKZ187" s="304"/>
      <c r="JLA187" s="305"/>
      <c r="JLB187" s="306"/>
      <c r="JLC187" s="135"/>
      <c r="JLD187" s="135"/>
      <c r="JLE187" s="307"/>
      <c r="JLF187" s="135"/>
      <c r="JLG187" s="135"/>
      <c r="JLH187" s="135"/>
      <c r="JLI187" s="304"/>
      <c r="JLJ187" s="305"/>
      <c r="JLK187" s="306"/>
      <c r="JLL187" s="135"/>
      <c r="JLM187" s="135"/>
      <c r="JLN187" s="307"/>
      <c r="JLO187" s="135"/>
      <c r="JLP187" s="135"/>
      <c r="JLQ187" s="135"/>
      <c r="JLR187" s="304"/>
      <c r="JLS187" s="305"/>
      <c r="JLT187" s="306"/>
      <c r="JLU187" s="135"/>
      <c r="JLV187" s="135"/>
      <c r="JLW187" s="307"/>
      <c r="JLX187" s="135"/>
      <c r="JLY187" s="135"/>
      <c r="JLZ187" s="135"/>
      <c r="JMA187" s="304"/>
      <c r="JMB187" s="305"/>
      <c r="JMC187" s="306"/>
      <c r="JMD187" s="135"/>
      <c r="JME187" s="135"/>
      <c r="JMF187" s="307"/>
      <c r="JMG187" s="135"/>
      <c r="JMH187" s="135"/>
      <c r="JMI187" s="135"/>
      <c r="JMJ187" s="304"/>
      <c r="JMK187" s="305"/>
      <c r="JML187" s="306"/>
      <c r="JMM187" s="135"/>
      <c r="JMN187" s="135"/>
      <c r="JMO187" s="307"/>
      <c r="JMP187" s="135"/>
      <c r="JMQ187" s="135"/>
      <c r="JMR187" s="135"/>
      <c r="JMS187" s="304"/>
      <c r="JMT187" s="305"/>
      <c r="JMU187" s="306"/>
      <c r="JMV187" s="135"/>
      <c r="JMW187" s="135"/>
      <c r="JMX187" s="307"/>
      <c r="JMY187" s="135"/>
      <c r="JMZ187" s="135"/>
      <c r="JNA187" s="135"/>
      <c r="JNB187" s="304"/>
      <c r="JNC187" s="305"/>
      <c r="JND187" s="306"/>
      <c r="JNE187" s="135"/>
      <c r="JNF187" s="135"/>
      <c r="JNG187" s="308"/>
      <c r="JNH187" s="309"/>
      <c r="JNI187" s="135"/>
      <c r="JNJ187" s="135"/>
      <c r="JNK187" s="304"/>
      <c r="JNL187" s="305"/>
      <c r="JNM187" s="306"/>
      <c r="JNN187" s="135"/>
      <c r="JNO187" s="135"/>
      <c r="JNP187" s="308"/>
      <c r="JNT187" s="123"/>
      <c r="JNU187" s="126"/>
      <c r="JNV187" s="132"/>
      <c r="JNY187" s="130"/>
      <c r="JOC187" s="310"/>
      <c r="JOD187" s="305"/>
      <c r="JOE187" s="306"/>
      <c r="JOF187" s="135"/>
      <c r="JOG187" s="135"/>
      <c r="JOH187" s="307"/>
      <c r="JOI187" s="135"/>
      <c r="JOJ187" s="135"/>
      <c r="JOK187" s="135"/>
      <c r="JOL187" s="304"/>
      <c r="JOM187" s="305"/>
      <c r="JON187" s="306"/>
      <c r="JOO187" s="135"/>
      <c r="JOP187" s="135"/>
      <c r="JOQ187" s="307"/>
      <c r="JOR187" s="135"/>
      <c r="JOS187" s="135"/>
      <c r="JOT187" s="135"/>
      <c r="JOU187" s="304"/>
      <c r="JOV187" s="305"/>
      <c r="JOW187" s="306"/>
      <c r="JOX187" s="135"/>
      <c r="JOY187" s="135"/>
      <c r="JOZ187" s="307"/>
      <c r="JPA187" s="135"/>
      <c r="JPB187" s="135"/>
      <c r="JPC187" s="135"/>
      <c r="JPD187" s="304"/>
      <c r="JPE187" s="305"/>
      <c r="JPF187" s="306"/>
      <c r="JPG187" s="135"/>
      <c r="JPH187" s="135"/>
      <c r="JPI187" s="307"/>
      <c r="JPJ187" s="135"/>
      <c r="JPK187" s="135"/>
      <c r="JPL187" s="135"/>
      <c r="JPM187" s="304"/>
      <c r="JPN187" s="305"/>
      <c r="JPO187" s="306"/>
      <c r="JPP187" s="135"/>
      <c r="JPQ187" s="135"/>
      <c r="JPR187" s="307"/>
      <c r="JPS187" s="135"/>
      <c r="JPT187" s="135"/>
      <c r="JPU187" s="135"/>
      <c r="JPV187" s="304"/>
      <c r="JPW187" s="305"/>
      <c r="JPX187" s="306"/>
      <c r="JPY187" s="135"/>
      <c r="JPZ187" s="135"/>
      <c r="JQA187" s="307"/>
      <c r="JQB187" s="135"/>
      <c r="JQC187" s="135"/>
      <c r="JQD187" s="135"/>
      <c r="JQE187" s="304"/>
      <c r="JQF187" s="305"/>
      <c r="JQG187" s="306"/>
      <c r="JQH187" s="135"/>
      <c r="JQI187" s="135"/>
      <c r="JQJ187" s="307"/>
      <c r="JQK187" s="135"/>
      <c r="JQL187" s="135"/>
      <c r="JQM187" s="135"/>
      <c r="JQN187" s="304"/>
      <c r="JQO187" s="305"/>
      <c r="JQP187" s="306"/>
      <c r="JQQ187" s="135"/>
      <c r="JQR187" s="135"/>
      <c r="JQS187" s="307"/>
      <c r="JQT187" s="135"/>
      <c r="JQU187" s="135"/>
      <c r="JQV187" s="135"/>
      <c r="JQW187" s="304"/>
      <c r="JQX187" s="305"/>
      <c r="JQY187" s="306"/>
      <c r="JQZ187" s="135"/>
      <c r="JRA187" s="135"/>
      <c r="JRB187" s="307"/>
      <c r="JRC187" s="135"/>
      <c r="JRD187" s="135"/>
      <c r="JRE187" s="135"/>
      <c r="JRF187" s="304"/>
      <c r="JRG187" s="305"/>
      <c r="JRH187" s="306"/>
      <c r="JRI187" s="135"/>
      <c r="JRJ187" s="135"/>
      <c r="JRK187" s="307"/>
      <c r="JRL187" s="135"/>
      <c r="JRM187" s="135"/>
      <c r="JRN187" s="135"/>
      <c r="JRO187" s="304"/>
      <c r="JRP187" s="305"/>
      <c r="JRQ187" s="306"/>
      <c r="JRR187" s="135"/>
      <c r="JRS187" s="135"/>
      <c r="JRT187" s="307"/>
      <c r="JRU187" s="135"/>
      <c r="JRV187" s="135"/>
      <c r="JRW187" s="135"/>
      <c r="JRX187" s="304"/>
      <c r="JRY187" s="305"/>
      <c r="JRZ187" s="306"/>
      <c r="JSA187" s="135"/>
      <c r="JSB187" s="135"/>
      <c r="JSC187" s="307"/>
      <c r="JSD187" s="135"/>
      <c r="JSE187" s="135"/>
      <c r="JSF187" s="135"/>
      <c r="JSG187" s="304"/>
      <c r="JSH187" s="305"/>
      <c r="JSI187" s="306"/>
      <c r="JSJ187" s="135"/>
      <c r="JSK187" s="135"/>
      <c r="JSL187" s="307"/>
      <c r="JSM187" s="135"/>
      <c r="JSN187" s="135"/>
      <c r="JSO187" s="135"/>
      <c r="JSP187" s="304"/>
      <c r="JSQ187" s="305"/>
      <c r="JSR187" s="306"/>
      <c r="JSS187" s="135"/>
      <c r="JST187" s="135"/>
      <c r="JSU187" s="307"/>
      <c r="JSV187" s="135"/>
      <c r="JSW187" s="135"/>
      <c r="JSX187" s="135"/>
      <c r="JSY187" s="304"/>
      <c r="JSZ187" s="305"/>
      <c r="JTA187" s="306"/>
      <c r="JTB187" s="135"/>
      <c r="JTC187" s="135"/>
      <c r="JTD187" s="307"/>
      <c r="JTE187" s="135"/>
      <c r="JTF187" s="135"/>
      <c r="JTG187" s="135"/>
      <c r="JTH187" s="304"/>
      <c r="JTI187" s="305"/>
      <c r="JTJ187" s="306"/>
      <c r="JTK187" s="135"/>
      <c r="JTL187" s="135"/>
      <c r="JTM187" s="307"/>
      <c r="JTN187" s="135"/>
      <c r="JTO187" s="135"/>
      <c r="JTP187" s="135"/>
      <c r="JTQ187" s="304"/>
      <c r="JTR187" s="305"/>
      <c r="JTS187" s="306"/>
      <c r="JTT187" s="135"/>
      <c r="JTU187" s="135"/>
      <c r="JTV187" s="307"/>
      <c r="JTW187" s="135"/>
      <c r="JTX187" s="135"/>
      <c r="JTY187" s="135"/>
      <c r="JTZ187" s="304"/>
      <c r="JUA187" s="305"/>
      <c r="JUB187" s="306"/>
      <c r="JUC187" s="135"/>
      <c r="JUD187" s="135"/>
      <c r="JUE187" s="307"/>
      <c r="JUF187" s="135"/>
      <c r="JUG187" s="135"/>
      <c r="JUH187" s="135"/>
      <c r="JUI187" s="304"/>
      <c r="JUJ187" s="305"/>
      <c r="JUK187" s="306"/>
      <c r="JUL187" s="135"/>
      <c r="JUM187" s="135"/>
      <c r="JUN187" s="307"/>
      <c r="JUO187" s="135"/>
      <c r="JUP187" s="135"/>
      <c r="JUQ187" s="135"/>
      <c r="JUR187" s="304"/>
      <c r="JUS187" s="305"/>
      <c r="JUT187" s="306"/>
      <c r="JUU187" s="135"/>
      <c r="JUV187" s="135"/>
      <c r="JUW187" s="307"/>
      <c r="JUX187" s="135"/>
      <c r="JUY187" s="135"/>
      <c r="JUZ187" s="135"/>
      <c r="JVA187" s="304"/>
      <c r="JVB187" s="305"/>
      <c r="JVC187" s="306"/>
      <c r="JVD187" s="135"/>
      <c r="JVE187" s="135"/>
      <c r="JVF187" s="307"/>
      <c r="JVG187" s="135"/>
      <c r="JVH187" s="135"/>
      <c r="JVI187" s="135"/>
      <c r="JVJ187" s="304"/>
      <c r="JVK187" s="305"/>
      <c r="JVL187" s="306"/>
      <c r="JVM187" s="135"/>
      <c r="JVN187" s="135"/>
      <c r="JVO187" s="307"/>
      <c r="JVP187" s="135"/>
      <c r="JVQ187" s="135"/>
      <c r="JVR187" s="135"/>
      <c r="JVS187" s="304"/>
      <c r="JVT187" s="305"/>
      <c r="JVU187" s="306"/>
      <c r="JVV187" s="135"/>
      <c r="JVW187" s="135"/>
      <c r="JVX187" s="307"/>
      <c r="JVY187" s="135"/>
      <c r="JVZ187" s="135"/>
      <c r="JWA187" s="135"/>
      <c r="JWB187" s="304"/>
      <c r="JWC187" s="305"/>
      <c r="JWD187" s="306"/>
      <c r="JWE187" s="135"/>
      <c r="JWF187" s="135"/>
      <c r="JWG187" s="307"/>
      <c r="JWH187" s="135"/>
      <c r="JWI187" s="135"/>
      <c r="JWJ187" s="135"/>
      <c r="JWK187" s="304"/>
      <c r="JWL187" s="305"/>
      <c r="JWM187" s="306"/>
      <c r="JWN187" s="135"/>
      <c r="JWO187" s="135"/>
      <c r="JWP187" s="307"/>
      <c r="JWQ187" s="135"/>
      <c r="JWR187" s="135"/>
      <c r="JWS187" s="135"/>
      <c r="JWT187" s="304"/>
      <c r="JWU187" s="305"/>
      <c r="JWV187" s="306"/>
      <c r="JWW187" s="135"/>
      <c r="JWX187" s="135"/>
      <c r="JWY187" s="307"/>
      <c r="JWZ187" s="135"/>
      <c r="JXA187" s="135"/>
      <c r="JXB187" s="135"/>
      <c r="JXC187" s="311"/>
      <c r="JXD187" s="312"/>
      <c r="JXE187" s="306"/>
      <c r="JXF187" s="135"/>
      <c r="JXG187" s="135"/>
      <c r="JXH187" s="307"/>
      <c r="JXI187" s="135"/>
      <c r="JXJ187" s="135"/>
      <c r="JXK187" s="135"/>
      <c r="JXL187" s="311"/>
      <c r="JXM187" s="126"/>
      <c r="JXN187" s="132"/>
      <c r="JXQ187" s="130"/>
      <c r="JXU187" s="123"/>
      <c r="JXV187" s="126"/>
      <c r="JXW187" s="132"/>
      <c r="JXY187" s="309"/>
      <c r="JXZ187" s="307"/>
      <c r="JYA187" s="135"/>
      <c r="JYB187" s="135"/>
      <c r="JYC187" s="135"/>
      <c r="JYD187" s="304"/>
      <c r="JYE187" s="305"/>
      <c r="JYF187" s="306"/>
      <c r="JYG187" s="135"/>
      <c r="JYH187" s="135"/>
      <c r="JYI187" s="307"/>
      <c r="JYJ187" s="135"/>
      <c r="JYK187" s="135"/>
      <c r="JYL187" s="135"/>
      <c r="JYM187" s="304"/>
      <c r="JYN187" s="305"/>
      <c r="JYO187" s="306"/>
      <c r="JYP187" s="135"/>
      <c r="JYQ187" s="135"/>
      <c r="JYR187" s="307"/>
      <c r="JYS187" s="135"/>
      <c r="JYT187" s="135"/>
      <c r="JYU187" s="135"/>
      <c r="JYV187" s="304"/>
      <c r="JYW187" s="305"/>
      <c r="JYX187" s="306"/>
      <c r="JYY187" s="135"/>
      <c r="JYZ187" s="135"/>
      <c r="JZA187" s="307"/>
      <c r="JZB187" s="135"/>
      <c r="JZC187" s="135"/>
      <c r="JZD187" s="135"/>
      <c r="JZE187" s="304"/>
      <c r="JZF187" s="305"/>
      <c r="JZG187" s="306"/>
      <c r="JZH187" s="135"/>
      <c r="JZI187" s="135"/>
      <c r="JZJ187" s="307"/>
      <c r="JZK187" s="135"/>
      <c r="JZL187" s="135"/>
      <c r="JZM187" s="135"/>
      <c r="JZN187" s="304"/>
      <c r="JZO187" s="305"/>
      <c r="JZP187" s="306"/>
      <c r="JZQ187" s="135"/>
      <c r="JZR187" s="135"/>
      <c r="JZS187" s="307"/>
      <c r="JZT187" s="135"/>
      <c r="JZU187" s="135"/>
      <c r="JZV187" s="135"/>
      <c r="JZW187" s="304"/>
      <c r="JZX187" s="305"/>
      <c r="JZY187" s="306"/>
      <c r="JZZ187" s="135"/>
      <c r="KAA187" s="135"/>
      <c r="KAB187" s="307"/>
      <c r="KAC187" s="135"/>
      <c r="KAD187" s="135"/>
      <c r="KAE187" s="135"/>
      <c r="KAF187" s="304"/>
      <c r="KAG187" s="305"/>
      <c r="KAH187" s="306"/>
      <c r="KAI187" s="135"/>
      <c r="KAJ187" s="135"/>
      <c r="KAK187" s="307"/>
      <c r="KAL187" s="135"/>
      <c r="KAM187" s="135"/>
      <c r="KAN187" s="135"/>
      <c r="KAO187" s="304"/>
      <c r="KAP187" s="305"/>
      <c r="KAQ187" s="306"/>
      <c r="KAR187" s="135"/>
      <c r="KAS187" s="135"/>
      <c r="KAT187" s="307"/>
      <c r="KAU187" s="135"/>
      <c r="KAV187" s="135"/>
      <c r="KAW187" s="135"/>
      <c r="KAX187" s="304"/>
      <c r="KAY187" s="305"/>
      <c r="KAZ187" s="306"/>
      <c r="KBA187" s="135"/>
      <c r="KBB187" s="135"/>
      <c r="KBC187" s="307"/>
      <c r="KBD187" s="135"/>
      <c r="KBE187" s="135"/>
      <c r="KBF187" s="135"/>
      <c r="KBG187" s="304"/>
      <c r="KBH187" s="305"/>
      <c r="KBI187" s="306"/>
      <c r="KBJ187" s="135"/>
      <c r="KBK187" s="135"/>
      <c r="KBL187" s="307"/>
      <c r="KBM187" s="135"/>
      <c r="KBN187" s="135"/>
      <c r="KBO187" s="135"/>
      <c r="KBP187" s="304"/>
      <c r="KBQ187" s="305"/>
      <c r="KBR187" s="306"/>
      <c r="KBS187" s="135"/>
      <c r="KBT187" s="135"/>
      <c r="KBU187" s="307"/>
      <c r="KBV187" s="135"/>
      <c r="KBW187" s="135"/>
      <c r="KBX187" s="135"/>
      <c r="KBY187" s="304"/>
      <c r="KBZ187" s="305"/>
      <c r="KCA187" s="306"/>
      <c r="KCB187" s="135"/>
      <c r="KCC187" s="135"/>
      <c r="KCD187" s="307"/>
      <c r="KCE187" s="135"/>
      <c r="KCF187" s="135"/>
      <c r="KCG187" s="135"/>
      <c r="KCH187" s="304"/>
      <c r="KCI187" s="305"/>
      <c r="KCJ187" s="306"/>
      <c r="KCK187" s="135"/>
      <c r="KCL187" s="135"/>
      <c r="KCM187" s="307"/>
      <c r="KCN187" s="135"/>
      <c r="KCO187" s="135"/>
      <c r="KCP187" s="135"/>
      <c r="KCQ187" s="304"/>
      <c r="KCR187" s="305"/>
      <c r="KCS187" s="306"/>
      <c r="KCT187" s="135"/>
      <c r="KCU187" s="135"/>
      <c r="KCV187" s="307"/>
      <c r="KCW187" s="135"/>
      <c r="KCX187" s="135"/>
      <c r="KCY187" s="135"/>
      <c r="KCZ187" s="304"/>
      <c r="KDA187" s="305"/>
      <c r="KDB187" s="306"/>
      <c r="KDC187" s="135"/>
      <c r="KDD187" s="135"/>
      <c r="KDE187" s="307"/>
      <c r="KDF187" s="135"/>
      <c r="KDG187" s="135"/>
      <c r="KDH187" s="135"/>
      <c r="KDI187" s="304"/>
      <c r="KDJ187" s="305"/>
      <c r="KDK187" s="306"/>
      <c r="KDL187" s="135"/>
      <c r="KDM187" s="135"/>
      <c r="KDN187" s="307"/>
      <c r="KDO187" s="135"/>
      <c r="KDP187" s="135"/>
      <c r="KDQ187" s="135"/>
      <c r="KDR187" s="304"/>
      <c r="KDS187" s="305"/>
      <c r="KDT187" s="306"/>
      <c r="KDU187" s="135"/>
      <c r="KDV187" s="135"/>
      <c r="KDW187" s="307"/>
      <c r="KDX187" s="135"/>
      <c r="KDY187" s="135"/>
      <c r="KDZ187" s="135"/>
      <c r="KEA187" s="304"/>
      <c r="KEB187" s="305"/>
      <c r="KEC187" s="306"/>
      <c r="KED187" s="135"/>
      <c r="KEE187" s="135"/>
      <c r="KEF187" s="307"/>
      <c r="KEG187" s="135"/>
      <c r="KEH187" s="135"/>
      <c r="KEI187" s="135"/>
      <c r="KEJ187" s="304"/>
      <c r="KEK187" s="305"/>
      <c r="KEL187" s="306"/>
      <c r="KEM187" s="135"/>
      <c r="KEN187" s="135"/>
      <c r="KEO187" s="307"/>
      <c r="KEP187" s="135"/>
      <c r="KEQ187" s="135"/>
      <c r="KER187" s="135"/>
      <c r="KES187" s="304"/>
      <c r="KET187" s="305"/>
      <c r="KEU187" s="306"/>
      <c r="KEV187" s="135"/>
      <c r="KEW187" s="135"/>
      <c r="KEX187" s="307"/>
      <c r="KEY187" s="135"/>
      <c r="KEZ187" s="135"/>
      <c r="KFA187" s="135"/>
      <c r="KFB187" s="304"/>
      <c r="KFC187" s="305"/>
      <c r="KFD187" s="306"/>
      <c r="KFE187" s="135"/>
      <c r="KFF187" s="135"/>
      <c r="KFG187" s="307"/>
      <c r="KFH187" s="135"/>
      <c r="KFI187" s="135"/>
      <c r="KFJ187" s="135"/>
      <c r="KFK187" s="304"/>
      <c r="KFL187" s="305"/>
      <c r="KFM187" s="306"/>
      <c r="KFN187" s="135"/>
      <c r="KFO187" s="135"/>
      <c r="KFP187" s="307"/>
      <c r="KFQ187" s="135"/>
      <c r="KFR187" s="135"/>
      <c r="KFS187" s="135"/>
      <c r="KFT187" s="304"/>
      <c r="KFU187" s="305"/>
      <c r="KFV187" s="306"/>
      <c r="KFW187" s="135"/>
      <c r="KFX187" s="135"/>
      <c r="KFY187" s="307"/>
      <c r="KFZ187" s="135"/>
      <c r="KGA187" s="135"/>
      <c r="KGB187" s="135"/>
      <c r="KGC187" s="304"/>
      <c r="KGD187" s="305"/>
      <c r="KGE187" s="306"/>
      <c r="KGF187" s="135"/>
      <c r="KGG187" s="135"/>
      <c r="KGH187" s="307"/>
      <c r="KGI187" s="135"/>
      <c r="KGJ187" s="135"/>
      <c r="KGK187" s="135"/>
      <c r="KGL187" s="304"/>
      <c r="KGM187" s="305"/>
      <c r="KGN187" s="306"/>
      <c r="KGO187" s="135"/>
      <c r="KGP187" s="135"/>
      <c r="KGQ187" s="307"/>
      <c r="KGR187" s="135"/>
      <c r="KGS187" s="135"/>
      <c r="KGT187" s="135"/>
      <c r="KGU187" s="304"/>
      <c r="KGV187" s="305"/>
      <c r="KGW187" s="306"/>
      <c r="KGX187" s="135"/>
      <c r="KGY187" s="313"/>
      <c r="KGZ187" s="314"/>
      <c r="KHA187" s="135"/>
      <c r="KHB187" s="135"/>
      <c r="KHC187" s="135"/>
      <c r="KHD187" s="304"/>
      <c r="KHE187" s="305"/>
      <c r="KHF187" s="306"/>
      <c r="KHG187" s="135"/>
      <c r="KHH187" s="313"/>
      <c r="KHI187" s="130"/>
      <c r="KHM187" s="123"/>
      <c r="KHN187" s="126"/>
      <c r="KHO187" s="132"/>
      <c r="KHR187" s="130"/>
      <c r="KHU187" s="309"/>
      <c r="KHV187" s="304"/>
      <c r="KHW187" s="305"/>
      <c r="KHX187" s="306"/>
      <c r="KHY187" s="135"/>
      <c r="KHZ187" s="135"/>
      <c r="KIA187" s="307"/>
      <c r="KIB187" s="135"/>
      <c r="KIC187" s="135"/>
      <c r="KID187" s="135"/>
      <c r="KIE187" s="304"/>
      <c r="KIF187" s="305"/>
      <c r="KIG187" s="306"/>
      <c r="KIH187" s="135"/>
      <c r="KII187" s="135"/>
      <c r="KIJ187" s="307"/>
      <c r="KIK187" s="135"/>
      <c r="KIL187" s="135"/>
      <c r="KIM187" s="135"/>
      <c r="KIN187" s="304"/>
      <c r="KIO187" s="305"/>
      <c r="KIP187" s="306"/>
      <c r="KIQ187" s="135"/>
      <c r="KIR187" s="135"/>
      <c r="KIS187" s="307"/>
      <c r="KIT187" s="135"/>
      <c r="KIU187" s="135"/>
      <c r="KIV187" s="135"/>
      <c r="KIW187" s="304"/>
      <c r="KIX187" s="305"/>
      <c r="KIY187" s="306"/>
      <c r="KIZ187" s="135"/>
      <c r="KJA187" s="135"/>
      <c r="KJB187" s="307"/>
      <c r="KJC187" s="135"/>
      <c r="KJD187" s="135"/>
      <c r="KJE187" s="135"/>
      <c r="KJF187" s="304"/>
      <c r="KJG187" s="305"/>
      <c r="KJH187" s="306"/>
      <c r="KJI187" s="135"/>
      <c r="KJJ187" s="135"/>
      <c r="KJK187" s="307"/>
      <c r="KJL187" s="135"/>
      <c r="KJM187" s="135"/>
      <c r="KJN187" s="135"/>
      <c r="KJO187" s="304"/>
      <c r="KJP187" s="305"/>
      <c r="KJQ187" s="306"/>
      <c r="KJR187" s="135"/>
      <c r="KJS187" s="135"/>
      <c r="KJT187" s="307"/>
      <c r="KJU187" s="135"/>
      <c r="KJV187" s="135"/>
      <c r="KJW187" s="135"/>
      <c r="KJX187" s="304"/>
      <c r="KJY187" s="305"/>
      <c r="KJZ187" s="306"/>
      <c r="KKA187" s="135"/>
      <c r="KKB187" s="135"/>
      <c r="KKC187" s="307"/>
      <c r="KKD187" s="135"/>
      <c r="KKE187" s="135"/>
      <c r="KKF187" s="135"/>
      <c r="KKG187" s="304"/>
      <c r="KKH187" s="305"/>
      <c r="KKI187" s="306"/>
      <c r="KKJ187" s="135"/>
      <c r="KKK187" s="135"/>
      <c r="KKL187" s="307"/>
      <c r="KKM187" s="135"/>
      <c r="KKN187" s="135"/>
      <c r="KKO187" s="135"/>
      <c r="KKP187" s="304"/>
      <c r="KKQ187" s="305"/>
      <c r="KKR187" s="306"/>
      <c r="KKS187" s="135"/>
      <c r="KKT187" s="135"/>
      <c r="KKU187" s="307"/>
      <c r="KKV187" s="135"/>
      <c r="KKW187" s="135"/>
      <c r="KKX187" s="135"/>
      <c r="KKY187" s="304"/>
      <c r="KKZ187" s="305"/>
      <c r="KLA187" s="306"/>
      <c r="KLB187" s="135"/>
      <c r="KLC187" s="135"/>
      <c r="KLD187" s="307"/>
      <c r="KLE187" s="135"/>
      <c r="KLF187" s="135"/>
      <c r="KLG187" s="135"/>
      <c r="KLH187" s="304"/>
      <c r="KLI187" s="305"/>
      <c r="KLJ187" s="306"/>
      <c r="KLK187" s="135"/>
      <c r="KLL187" s="135"/>
      <c r="KLM187" s="307"/>
      <c r="KLN187" s="135"/>
      <c r="KLO187" s="135"/>
      <c r="KLP187" s="135"/>
      <c r="KLQ187" s="304"/>
      <c r="KLR187" s="305"/>
      <c r="KLS187" s="306"/>
      <c r="KLT187" s="135"/>
      <c r="KLU187" s="135"/>
      <c r="KLV187" s="307"/>
      <c r="KLW187" s="135"/>
      <c r="KLX187" s="135"/>
      <c r="KLY187" s="135"/>
      <c r="KLZ187" s="304"/>
      <c r="KMA187" s="305"/>
      <c r="KMB187" s="306"/>
      <c r="KMC187" s="135"/>
      <c r="KMD187" s="135"/>
      <c r="KME187" s="307"/>
      <c r="KMF187" s="135"/>
      <c r="KMG187" s="135"/>
      <c r="KMH187" s="135"/>
      <c r="KMI187" s="304"/>
      <c r="KMJ187" s="305"/>
      <c r="KMK187" s="306"/>
      <c r="KML187" s="135"/>
      <c r="KMM187" s="135"/>
      <c r="KMN187" s="307"/>
      <c r="KMO187" s="135"/>
      <c r="KMP187" s="135"/>
      <c r="KMQ187" s="135"/>
      <c r="KMR187" s="304"/>
      <c r="KMS187" s="305"/>
      <c r="KMT187" s="306"/>
      <c r="KMU187" s="135"/>
      <c r="KMV187" s="135"/>
      <c r="KMW187" s="307"/>
      <c r="KMX187" s="135"/>
      <c r="KMY187" s="135"/>
      <c r="KMZ187" s="135"/>
      <c r="KNA187" s="304"/>
      <c r="KNB187" s="305"/>
      <c r="KNC187" s="306"/>
      <c r="KND187" s="135"/>
      <c r="KNE187" s="135"/>
      <c r="KNF187" s="307"/>
      <c r="KNG187" s="135"/>
      <c r="KNH187" s="135"/>
      <c r="KNI187" s="135"/>
      <c r="KNJ187" s="304"/>
      <c r="KNK187" s="305"/>
      <c r="KNL187" s="306"/>
      <c r="KNM187" s="135"/>
      <c r="KNN187" s="135"/>
      <c r="KNO187" s="307"/>
      <c r="KNP187" s="135"/>
      <c r="KNQ187" s="135"/>
      <c r="KNR187" s="135"/>
      <c r="KNS187" s="304"/>
      <c r="KNT187" s="305"/>
      <c r="KNU187" s="306"/>
      <c r="KNV187" s="135"/>
      <c r="KNW187" s="135"/>
      <c r="KNX187" s="307"/>
      <c r="KNY187" s="135"/>
      <c r="KNZ187" s="135"/>
      <c r="KOA187" s="135"/>
      <c r="KOB187" s="304"/>
      <c r="KOC187" s="305"/>
      <c r="KOD187" s="306"/>
      <c r="KOE187" s="135"/>
      <c r="KOF187" s="135"/>
      <c r="KOG187" s="307"/>
      <c r="KOH187" s="135"/>
      <c r="KOI187" s="135"/>
      <c r="KOJ187" s="135"/>
      <c r="KOK187" s="304"/>
      <c r="KOL187" s="305"/>
      <c r="KOM187" s="306"/>
      <c r="KON187" s="135"/>
      <c r="KOO187" s="135"/>
      <c r="KOP187" s="307"/>
      <c r="KOQ187" s="135"/>
      <c r="KOR187" s="135"/>
      <c r="KOS187" s="135"/>
      <c r="KOT187" s="304"/>
      <c r="KOU187" s="305"/>
      <c r="KOV187" s="306"/>
      <c r="KOW187" s="135"/>
      <c r="KOX187" s="135"/>
      <c r="KOY187" s="307"/>
      <c r="KOZ187" s="135"/>
      <c r="KPA187" s="135"/>
      <c r="KPB187" s="135"/>
      <c r="KPC187" s="304"/>
      <c r="KPD187" s="305"/>
      <c r="KPE187" s="306"/>
      <c r="KPF187" s="135"/>
      <c r="KPG187" s="135"/>
      <c r="KPH187" s="307"/>
      <c r="KPI187" s="135"/>
      <c r="KPJ187" s="135"/>
      <c r="KPK187" s="135"/>
      <c r="KPL187" s="304"/>
      <c r="KPM187" s="305"/>
      <c r="KPN187" s="306"/>
      <c r="KPO187" s="135"/>
      <c r="KPP187" s="135"/>
      <c r="KPQ187" s="307"/>
      <c r="KPR187" s="135"/>
      <c r="KPS187" s="135"/>
      <c r="KPT187" s="135"/>
      <c r="KPU187" s="304"/>
      <c r="KPV187" s="305"/>
      <c r="KPW187" s="306"/>
      <c r="KPX187" s="135"/>
      <c r="KPY187" s="135"/>
      <c r="KPZ187" s="307"/>
      <c r="KQA187" s="135"/>
      <c r="KQB187" s="135"/>
      <c r="KQC187" s="135"/>
      <c r="KQD187" s="304"/>
      <c r="KQE187" s="305"/>
      <c r="KQF187" s="306"/>
      <c r="KQG187" s="135"/>
      <c r="KQH187" s="135"/>
      <c r="KQI187" s="307"/>
      <c r="KQJ187" s="135"/>
      <c r="KQK187" s="135"/>
      <c r="KQL187" s="135"/>
      <c r="KQM187" s="304"/>
      <c r="KQN187" s="305"/>
      <c r="KQO187" s="306"/>
      <c r="KQP187" s="135"/>
      <c r="KQQ187" s="135"/>
      <c r="KQR187" s="307"/>
      <c r="KQS187" s="135"/>
      <c r="KQT187" s="135"/>
      <c r="KQU187" s="313"/>
      <c r="KQV187" s="310"/>
      <c r="KQW187" s="305"/>
      <c r="KQX187" s="306"/>
      <c r="KQY187" s="135"/>
      <c r="KQZ187" s="135"/>
      <c r="KRA187" s="307"/>
      <c r="KRB187" s="135"/>
      <c r="KRC187" s="135"/>
      <c r="KRD187" s="313"/>
      <c r="KRE187" s="123"/>
      <c r="KRF187" s="126"/>
      <c r="KRG187" s="132"/>
      <c r="KRJ187" s="130"/>
      <c r="KRN187" s="123"/>
      <c r="KRO187" s="126"/>
      <c r="KRP187" s="132"/>
      <c r="KRQ187" s="309"/>
      <c r="KRR187" s="135"/>
      <c r="KRS187" s="307"/>
      <c r="KRT187" s="135"/>
      <c r="KRU187" s="135"/>
      <c r="KRV187" s="135"/>
      <c r="KRW187" s="304"/>
      <c r="KRX187" s="305"/>
      <c r="KRY187" s="306"/>
      <c r="KRZ187" s="135"/>
      <c r="KSA187" s="135"/>
      <c r="KSB187" s="307"/>
      <c r="KSC187" s="135"/>
      <c r="KSD187" s="135"/>
      <c r="KSE187" s="135"/>
      <c r="KSF187" s="304"/>
      <c r="KSG187" s="305"/>
      <c r="KSH187" s="306"/>
      <c r="KSI187" s="135"/>
      <c r="KSJ187" s="135"/>
      <c r="KSK187" s="307"/>
      <c r="KSL187" s="135"/>
      <c r="KSM187" s="135"/>
      <c r="KSN187" s="135"/>
      <c r="KSO187" s="304"/>
      <c r="KSP187" s="305"/>
      <c r="KSQ187" s="306"/>
      <c r="KSR187" s="135"/>
      <c r="KSS187" s="135"/>
      <c r="KST187" s="307"/>
      <c r="KSU187" s="135"/>
      <c r="KSV187" s="135"/>
      <c r="KSW187" s="135"/>
      <c r="KSX187" s="304"/>
      <c r="KSY187" s="305"/>
      <c r="KSZ187" s="306"/>
      <c r="KTA187" s="135"/>
      <c r="KTB187" s="135"/>
      <c r="KTC187" s="307"/>
      <c r="KTD187" s="135"/>
      <c r="KTE187" s="135"/>
      <c r="KTF187" s="135"/>
      <c r="KTG187" s="304"/>
      <c r="KTH187" s="305"/>
      <c r="KTI187" s="306"/>
      <c r="KTJ187" s="135"/>
      <c r="KTK187" s="135"/>
      <c r="KTL187" s="307"/>
      <c r="KTM187" s="135"/>
      <c r="KTN187" s="135"/>
      <c r="KTO187" s="135"/>
      <c r="KTP187" s="304"/>
      <c r="KTQ187" s="305"/>
      <c r="KTR187" s="306"/>
      <c r="KTS187" s="135"/>
      <c r="KTT187" s="135"/>
      <c r="KTU187" s="307"/>
      <c r="KTV187" s="135"/>
      <c r="KTW187" s="135"/>
      <c r="KTX187" s="135"/>
      <c r="KTY187" s="304"/>
      <c r="KTZ187" s="305"/>
      <c r="KUA187" s="306"/>
      <c r="KUB187" s="135"/>
      <c r="KUC187" s="135"/>
      <c r="KUD187" s="307"/>
      <c r="KUE187" s="135"/>
      <c r="KUF187" s="135"/>
      <c r="KUG187" s="135"/>
      <c r="KUH187" s="304"/>
      <c r="KUI187" s="305"/>
      <c r="KUJ187" s="306"/>
      <c r="KUK187" s="135"/>
      <c r="KUL187" s="135"/>
      <c r="KUM187" s="307"/>
      <c r="KUN187" s="135"/>
      <c r="KUO187" s="135"/>
      <c r="KUP187" s="135"/>
      <c r="KUQ187" s="304"/>
      <c r="KUR187" s="305"/>
      <c r="KUS187" s="306"/>
      <c r="KUT187" s="135"/>
      <c r="KUU187" s="135"/>
      <c r="KUV187" s="307"/>
      <c r="KUW187" s="135"/>
      <c r="KUX187" s="135"/>
      <c r="KUY187" s="135"/>
      <c r="KUZ187" s="304"/>
      <c r="KVA187" s="305"/>
      <c r="KVB187" s="306"/>
      <c r="KVC187" s="135"/>
      <c r="KVD187" s="135"/>
      <c r="KVE187" s="307"/>
      <c r="KVF187" s="135"/>
      <c r="KVG187" s="135"/>
      <c r="KVH187" s="135"/>
      <c r="KVI187" s="304"/>
      <c r="KVJ187" s="305"/>
      <c r="KVK187" s="306"/>
      <c r="KVL187" s="135"/>
      <c r="KVM187" s="135"/>
      <c r="KVN187" s="307"/>
      <c r="KVO187" s="135"/>
      <c r="KVP187" s="135"/>
      <c r="KVQ187" s="135"/>
      <c r="KVR187" s="304"/>
      <c r="KVS187" s="305"/>
      <c r="KVT187" s="306"/>
      <c r="KVU187" s="135"/>
      <c r="KVV187" s="135"/>
      <c r="KVW187" s="307"/>
      <c r="KVX187" s="135"/>
      <c r="KVY187" s="135"/>
      <c r="KVZ187" s="135"/>
      <c r="KWA187" s="304"/>
      <c r="KWB187" s="305"/>
      <c r="KWC187" s="306"/>
      <c r="KWD187" s="135"/>
      <c r="KWE187" s="135"/>
      <c r="KWF187" s="307"/>
      <c r="KWG187" s="135"/>
      <c r="KWH187" s="135"/>
      <c r="KWI187" s="135"/>
      <c r="KWJ187" s="304"/>
      <c r="KWK187" s="305"/>
      <c r="KWL187" s="306"/>
      <c r="KWM187" s="135"/>
      <c r="KWN187" s="135"/>
      <c r="KWO187" s="307"/>
      <c r="KWP187" s="135"/>
      <c r="KWQ187" s="135"/>
      <c r="KWR187" s="135"/>
      <c r="KWS187" s="304"/>
      <c r="KWT187" s="305"/>
      <c r="KWU187" s="306"/>
      <c r="KWV187" s="135"/>
      <c r="KWW187" s="135"/>
      <c r="KWX187" s="307"/>
      <c r="KWY187" s="135"/>
      <c r="KWZ187" s="135"/>
      <c r="KXA187" s="135"/>
      <c r="KXB187" s="304"/>
      <c r="KXC187" s="305"/>
      <c r="KXD187" s="306"/>
      <c r="KXE187" s="135"/>
      <c r="KXF187" s="135"/>
      <c r="KXG187" s="307"/>
      <c r="KXH187" s="135"/>
      <c r="KXI187" s="135"/>
      <c r="KXJ187" s="135"/>
      <c r="KXK187" s="304"/>
      <c r="KXL187" s="305"/>
      <c r="KXM187" s="306"/>
      <c r="KXN187" s="135"/>
      <c r="KXO187" s="135"/>
      <c r="KXP187" s="307"/>
      <c r="KXQ187" s="135"/>
      <c r="KXR187" s="135"/>
      <c r="KXS187" s="135"/>
      <c r="KXT187" s="304"/>
      <c r="KXU187" s="305"/>
      <c r="KXV187" s="306"/>
      <c r="KXW187" s="135"/>
      <c r="KXX187" s="135"/>
      <c r="KXY187" s="307"/>
      <c r="KXZ187" s="135"/>
      <c r="KYA187" s="135"/>
      <c r="KYB187" s="135"/>
      <c r="KYC187" s="304"/>
      <c r="KYD187" s="305"/>
      <c r="KYE187" s="306"/>
      <c r="KYF187" s="135"/>
      <c r="KYG187" s="135"/>
      <c r="KYH187" s="307"/>
      <c r="KYI187" s="135"/>
      <c r="KYJ187" s="135"/>
      <c r="KYK187" s="135"/>
      <c r="KYL187" s="304"/>
      <c r="KYM187" s="305"/>
      <c r="KYN187" s="306"/>
      <c r="KYO187" s="135"/>
      <c r="KYP187" s="135"/>
      <c r="KYQ187" s="307"/>
      <c r="KYR187" s="135"/>
      <c r="KYS187" s="135"/>
      <c r="KYT187" s="135"/>
      <c r="KYU187" s="304"/>
      <c r="KYV187" s="305"/>
      <c r="KYW187" s="306"/>
      <c r="KYX187" s="135"/>
      <c r="KYY187" s="135"/>
      <c r="KYZ187" s="307"/>
      <c r="KZA187" s="135"/>
      <c r="KZB187" s="135"/>
      <c r="KZC187" s="135"/>
      <c r="KZD187" s="304"/>
      <c r="KZE187" s="305"/>
      <c r="KZF187" s="306"/>
      <c r="KZG187" s="135"/>
      <c r="KZH187" s="135"/>
      <c r="KZI187" s="307"/>
      <c r="KZJ187" s="135"/>
      <c r="KZK187" s="135"/>
      <c r="KZL187" s="135"/>
      <c r="KZM187" s="304"/>
      <c r="KZN187" s="305"/>
      <c r="KZO187" s="306"/>
      <c r="KZP187" s="135"/>
      <c r="KZQ187" s="135"/>
      <c r="KZR187" s="307"/>
      <c r="KZS187" s="135"/>
      <c r="KZT187" s="135"/>
      <c r="KZU187" s="135"/>
      <c r="KZV187" s="304"/>
      <c r="KZW187" s="305"/>
      <c r="KZX187" s="306"/>
      <c r="KZY187" s="135"/>
      <c r="KZZ187" s="135"/>
      <c r="LAA187" s="307"/>
      <c r="LAB187" s="135"/>
      <c r="LAC187" s="135"/>
      <c r="LAD187" s="135"/>
      <c r="LAE187" s="304"/>
      <c r="LAF187" s="305"/>
      <c r="LAG187" s="306"/>
      <c r="LAH187" s="135"/>
      <c r="LAI187" s="135"/>
      <c r="LAJ187" s="307"/>
      <c r="LAK187" s="135"/>
      <c r="LAL187" s="135"/>
      <c r="LAM187" s="135"/>
      <c r="LAN187" s="304"/>
      <c r="LAO187" s="305"/>
      <c r="LAP187" s="306"/>
      <c r="LAQ187" s="313"/>
      <c r="LAR187" s="309"/>
      <c r="LAS187" s="307"/>
      <c r="LAT187" s="135"/>
      <c r="LAU187" s="135"/>
      <c r="LAV187" s="135"/>
      <c r="LAW187" s="304"/>
      <c r="LAX187" s="305"/>
      <c r="LAY187" s="306"/>
      <c r="LAZ187" s="313"/>
      <c r="LBB187" s="130"/>
      <c r="LBF187" s="123"/>
      <c r="LBG187" s="126"/>
      <c r="LBH187" s="132"/>
      <c r="LBK187" s="130"/>
      <c r="LBM187" s="309"/>
      <c r="LBN187" s="135"/>
      <c r="LBO187" s="304"/>
      <c r="LBP187" s="305"/>
      <c r="LBQ187" s="306"/>
      <c r="LBR187" s="135"/>
      <c r="LBS187" s="135"/>
      <c r="LBT187" s="307"/>
      <c r="LBU187" s="135"/>
      <c r="LBV187" s="135"/>
      <c r="LBW187" s="135"/>
      <c r="LBX187" s="304"/>
      <c r="LBY187" s="305"/>
      <c r="LBZ187" s="306"/>
      <c r="LCA187" s="135"/>
      <c r="LCB187" s="135"/>
      <c r="LCC187" s="307"/>
      <c r="LCD187" s="135"/>
      <c r="LCE187" s="135"/>
      <c r="LCF187" s="135"/>
      <c r="LCG187" s="304"/>
      <c r="LCH187" s="305"/>
      <c r="LCI187" s="306"/>
      <c r="LCJ187" s="135"/>
      <c r="LCK187" s="135"/>
      <c r="LCL187" s="307"/>
      <c r="LCM187" s="135"/>
      <c r="LCN187" s="135"/>
      <c r="LCO187" s="135"/>
      <c r="LCP187" s="304"/>
      <c r="LCQ187" s="305"/>
      <c r="LCR187" s="306"/>
      <c r="LCS187" s="135"/>
      <c r="LCT187" s="135"/>
      <c r="LCU187" s="307"/>
      <c r="LCV187" s="135"/>
      <c r="LCW187" s="135"/>
      <c r="LCX187" s="135"/>
      <c r="LCY187" s="304"/>
      <c r="LCZ187" s="305"/>
      <c r="LDA187" s="306"/>
      <c r="LDB187" s="135"/>
      <c r="LDC187" s="135"/>
      <c r="LDD187" s="307"/>
      <c r="LDE187" s="135"/>
      <c r="LDF187" s="135"/>
      <c r="LDG187" s="135"/>
      <c r="LDH187" s="304"/>
      <c r="LDI187" s="305"/>
      <c r="LDJ187" s="306"/>
      <c r="LDK187" s="135"/>
      <c r="LDL187" s="135"/>
      <c r="LDM187" s="307"/>
      <c r="LDN187" s="135"/>
      <c r="LDO187" s="135"/>
      <c r="LDP187" s="135"/>
      <c r="LDQ187" s="304"/>
      <c r="LDR187" s="305"/>
      <c r="LDS187" s="306"/>
      <c r="LDT187" s="135"/>
      <c r="LDU187" s="135"/>
      <c r="LDV187" s="307"/>
      <c r="LDW187" s="135"/>
      <c r="LDX187" s="135"/>
      <c r="LDY187" s="135"/>
      <c r="LDZ187" s="304"/>
      <c r="LEA187" s="305"/>
      <c r="LEB187" s="306"/>
      <c r="LEC187" s="135"/>
      <c r="LED187" s="135"/>
      <c r="LEE187" s="307"/>
      <c r="LEF187" s="135"/>
      <c r="LEG187" s="135"/>
      <c r="LEH187" s="135"/>
      <c r="LEI187" s="304"/>
      <c r="LEJ187" s="305"/>
      <c r="LEK187" s="306"/>
      <c r="LEL187" s="135"/>
      <c r="LEM187" s="135"/>
      <c r="LEN187" s="307"/>
      <c r="LEO187" s="135"/>
      <c r="LEP187" s="135"/>
      <c r="LEQ187" s="135"/>
      <c r="LER187" s="304"/>
      <c r="LES187" s="305"/>
      <c r="LET187" s="306"/>
      <c r="LEU187" s="135"/>
      <c r="LEV187" s="135"/>
      <c r="LEW187" s="307"/>
      <c r="LEX187" s="135"/>
      <c r="LEY187" s="135"/>
      <c r="LEZ187" s="135"/>
      <c r="LFA187" s="304"/>
      <c r="LFB187" s="305"/>
      <c r="LFC187" s="306"/>
      <c r="LFD187" s="135"/>
      <c r="LFE187" s="135"/>
      <c r="LFF187" s="307"/>
      <c r="LFG187" s="135"/>
      <c r="LFH187" s="135"/>
      <c r="LFI187" s="135"/>
      <c r="LFJ187" s="304"/>
      <c r="LFK187" s="305"/>
      <c r="LFL187" s="306"/>
      <c r="LFM187" s="135"/>
      <c r="LFN187" s="135"/>
      <c r="LFO187" s="307"/>
      <c r="LFP187" s="135"/>
      <c r="LFQ187" s="135"/>
      <c r="LFR187" s="135"/>
      <c r="LFS187" s="304"/>
      <c r="LFT187" s="305"/>
      <c r="LFU187" s="306"/>
      <c r="LFV187" s="135"/>
      <c r="LFW187" s="135"/>
      <c r="LFX187" s="307"/>
      <c r="LFY187" s="135"/>
      <c r="LFZ187" s="135"/>
      <c r="LGA187" s="135"/>
      <c r="LGB187" s="304"/>
      <c r="LGC187" s="305"/>
      <c r="LGD187" s="306"/>
      <c r="LGE187" s="135"/>
      <c r="LGF187" s="135"/>
      <c r="LGG187" s="307"/>
      <c r="LGH187" s="135"/>
      <c r="LGI187" s="135"/>
      <c r="LGJ187" s="135"/>
      <c r="LGK187" s="304"/>
      <c r="LGL187" s="305"/>
      <c r="LGM187" s="306"/>
      <c r="LGN187" s="135"/>
      <c r="LGO187" s="135"/>
      <c r="LGP187" s="307"/>
      <c r="LGQ187" s="135"/>
      <c r="LGR187" s="135"/>
      <c r="LGS187" s="135"/>
      <c r="LGT187" s="304"/>
      <c r="LGU187" s="305"/>
      <c r="LGV187" s="306"/>
      <c r="LGW187" s="135"/>
      <c r="LGX187" s="135"/>
      <c r="LGY187" s="307"/>
      <c r="LGZ187" s="135"/>
      <c r="LHA187" s="135"/>
      <c r="LHB187" s="135"/>
      <c r="LHC187" s="304"/>
      <c r="LHD187" s="305"/>
      <c r="LHE187" s="306"/>
      <c r="LHF187" s="135"/>
      <c r="LHG187" s="135"/>
      <c r="LHH187" s="307"/>
      <c r="LHI187" s="135"/>
      <c r="LHJ187" s="135"/>
      <c r="LHK187" s="135"/>
      <c r="LHL187" s="304"/>
      <c r="LHM187" s="305"/>
      <c r="LHN187" s="306"/>
      <c r="LHO187" s="135"/>
      <c r="LHP187" s="135"/>
      <c r="LHQ187" s="307"/>
      <c r="LHR187" s="135"/>
      <c r="LHS187" s="135"/>
      <c r="LHT187" s="135"/>
      <c r="LHU187" s="304"/>
      <c r="LHV187" s="305"/>
      <c r="LHW187" s="306"/>
      <c r="LHX187" s="135"/>
      <c r="LHY187" s="135"/>
      <c r="LHZ187" s="307"/>
      <c r="LIA187" s="135"/>
      <c r="LIB187" s="135"/>
      <c r="LIC187" s="135"/>
      <c r="LID187" s="304"/>
      <c r="LIE187" s="305"/>
      <c r="LIF187" s="306"/>
      <c r="LIG187" s="135"/>
      <c r="LIH187" s="135"/>
      <c r="LII187" s="307"/>
      <c r="LIJ187" s="135"/>
      <c r="LIK187" s="135"/>
      <c r="LIL187" s="135"/>
      <c r="LIM187" s="304"/>
      <c r="LIN187" s="305"/>
      <c r="LIO187" s="306"/>
      <c r="LIP187" s="135"/>
      <c r="LIQ187" s="135"/>
      <c r="LIR187" s="307"/>
      <c r="LIS187" s="135"/>
      <c r="LIT187" s="135"/>
      <c r="LIU187" s="135"/>
      <c r="LIV187" s="304"/>
      <c r="LIW187" s="305"/>
      <c r="LIX187" s="306"/>
      <c r="LIY187" s="135"/>
      <c r="LIZ187" s="135"/>
      <c r="LJA187" s="307"/>
      <c r="LJB187" s="135"/>
      <c r="LJC187" s="135"/>
      <c r="LJD187" s="135"/>
      <c r="LJE187" s="304"/>
      <c r="LJF187" s="305"/>
      <c r="LJG187" s="306"/>
      <c r="LJH187" s="135"/>
      <c r="LJI187" s="135"/>
      <c r="LJJ187" s="307"/>
      <c r="LJK187" s="135"/>
      <c r="LJL187" s="135"/>
      <c r="LJM187" s="135"/>
      <c r="LJN187" s="304"/>
      <c r="LJO187" s="305"/>
      <c r="LJP187" s="306"/>
      <c r="LJQ187" s="135"/>
      <c r="LJR187" s="135"/>
      <c r="LJS187" s="307"/>
      <c r="LJT187" s="135"/>
      <c r="LJU187" s="135"/>
      <c r="LJV187" s="135"/>
      <c r="LJW187" s="304"/>
      <c r="LJX187" s="305"/>
      <c r="LJY187" s="306"/>
      <c r="LJZ187" s="135"/>
      <c r="LKA187" s="135"/>
      <c r="LKB187" s="307"/>
      <c r="LKC187" s="135"/>
      <c r="LKD187" s="135"/>
      <c r="LKE187" s="135"/>
      <c r="LKF187" s="304"/>
      <c r="LKG187" s="305"/>
      <c r="LKH187" s="306"/>
      <c r="LKI187" s="135"/>
      <c r="LKJ187" s="135"/>
      <c r="LKK187" s="307"/>
      <c r="LKL187" s="135"/>
      <c r="LKM187" s="313"/>
      <c r="LKN187" s="309"/>
      <c r="LKO187" s="304"/>
      <c r="LKP187" s="305"/>
      <c r="LKQ187" s="306"/>
      <c r="LKR187" s="135"/>
      <c r="LKS187" s="135"/>
      <c r="LKT187" s="307"/>
      <c r="LKU187" s="135"/>
      <c r="LKV187" s="313"/>
      <c r="LKX187" s="123"/>
      <c r="LKY187" s="126"/>
      <c r="LKZ187" s="132"/>
      <c r="LLC187" s="130"/>
      <c r="LLG187" s="123"/>
      <c r="LLH187" s="126"/>
      <c r="LLI187" s="315"/>
      <c r="LLJ187" s="135"/>
      <c r="LLK187" s="135"/>
      <c r="LLL187" s="307"/>
      <c r="LLM187" s="135"/>
      <c r="LLN187" s="135"/>
      <c r="LLO187" s="135"/>
      <c r="LLP187" s="304"/>
      <c r="LLQ187" s="305"/>
      <c r="LLR187" s="306"/>
      <c r="LLS187" s="135"/>
      <c r="LLT187" s="135"/>
      <c r="LLU187" s="307"/>
      <c r="LLV187" s="135"/>
      <c r="LLW187" s="135"/>
      <c r="LLX187" s="135"/>
      <c r="LLY187" s="304"/>
      <c r="LLZ187" s="305"/>
      <c r="LMA187" s="306"/>
      <c r="LMB187" s="135"/>
      <c r="LMC187" s="135"/>
      <c r="LMD187" s="307"/>
      <c r="LME187" s="135"/>
      <c r="LMF187" s="135"/>
      <c r="LMG187" s="135"/>
      <c r="LMH187" s="304"/>
      <c r="LMI187" s="305"/>
      <c r="LMJ187" s="306"/>
      <c r="LMK187" s="135"/>
      <c r="LML187" s="135"/>
      <c r="LMM187" s="307"/>
      <c r="LMN187" s="135"/>
      <c r="LMO187" s="135"/>
      <c r="LMP187" s="135"/>
      <c r="LMQ187" s="304"/>
      <c r="LMR187" s="305"/>
      <c r="LMS187" s="306"/>
      <c r="LMT187" s="135"/>
      <c r="LMU187" s="135"/>
      <c r="LMV187" s="307"/>
      <c r="LMW187" s="135"/>
      <c r="LMX187" s="135"/>
      <c r="LMY187" s="135"/>
      <c r="LMZ187" s="304"/>
      <c r="LNA187" s="305"/>
      <c r="LNB187" s="306"/>
      <c r="LNC187" s="135"/>
      <c r="LND187" s="135"/>
      <c r="LNE187" s="307"/>
      <c r="LNF187" s="135"/>
      <c r="LNG187" s="135"/>
      <c r="LNH187" s="135"/>
      <c r="LNI187" s="304"/>
      <c r="LNJ187" s="305"/>
      <c r="LNK187" s="306"/>
      <c r="LNL187" s="135"/>
      <c r="LNM187" s="135"/>
      <c r="LNN187" s="307"/>
      <c r="LNO187" s="135"/>
      <c r="LNP187" s="135"/>
      <c r="LNQ187" s="135"/>
      <c r="LNR187" s="304"/>
      <c r="LNS187" s="305"/>
      <c r="LNT187" s="306"/>
      <c r="LNU187" s="135"/>
      <c r="LNV187" s="135"/>
      <c r="LNW187" s="307"/>
      <c r="LNX187" s="135"/>
      <c r="LNY187" s="135"/>
      <c r="LNZ187" s="135"/>
      <c r="LOA187" s="304"/>
      <c r="LOB187" s="305"/>
      <c r="LOC187" s="306"/>
      <c r="LOD187" s="135"/>
      <c r="LOE187" s="135"/>
      <c r="LOF187" s="307"/>
      <c r="LOG187" s="135"/>
      <c r="LOH187" s="135"/>
      <c r="LOI187" s="135"/>
      <c r="LOJ187" s="304"/>
      <c r="LOK187" s="305"/>
      <c r="LOL187" s="306"/>
      <c r="LOM187" s="135"/>
      <c r="LON187" s="135"/>
      <c r="LOO187" s="307"/>
      <c r="LOP187" s="135"/>
      <c r="LOQ187" s="135"/>
      <c r="LOR187" s="135"/>
      <c r="LOS187" s="304"/>
      <c r="LOT187" s="305"/>
      <c r="LOU187" s="306"/>
      <c r="LOV187" s="135"/>
      <c r="LOW187" s="135"/>
      <c r="LOX187" s="307"/>
      <c r="LOY187" s="135"/>
      <c r="LOZ187" s="135"/>
      <c r="LPA187" s="135"/>
      <c r="LPB187" s="304"/>
      <c r="LPC187" s="305"/>
      <c r="LPD187" s="306"/>
      <c r="LPE187" s="135"/>
      <c r="LPF187" s="135"/>
      <c r="LPG187" s="307"/>
      <c r="LPH187" s="135"/>
      <c r="LPI187" s="135"/>
      <c r="LPJ187" s="135"/>
      <c r="LPK187" s="304"/>
      <c r="LPL187" s="305"/>
      <c r="LPM187" s="306"/>
      <c r="LPN187" s="135"/>
      <c r="LPO187" s="135"/>
      <c r="LPP187" s="307"/>
      <c r="LPQ187" s="135"/>
      <c r="LPR187" s="135"/>
      <c r="LPS187" s="135"/>
      <c r="LPT187" s="304"/>
      <c r="LPU187" s="305"/>
      <c r="LPV187" s="306"/>
      <c r="LPW187" s="135"/>
      <c r="LPX187" s="135"/>
      <c r="LPY187" s="307"/>
      <c r="LPZ187" s="135"/>
      <c r="LQA187" s="135"/>
      <c r="LQB187" s="135"/>
      <c r="LQC187" s="304"/>
      <c r="LQD187" s="305"/>
      <c r="LQE187" s="306"/>
      <c r="LQF187" s="135"/>
      <c r="LQG187" s="135"/>
      <c r="LQH187" s="307"/>
      <c r="LQI187" s="135"/>
      <c r="LQJ187" s="135"/>
      <c r="LQK187" s="135"/>
      <c r="LQL187" s="304"/>
      <c r="LQM187" s="305"/>
      <c r="LQN187" s="306"/>
      <c r="LQO187" s="135"/>
      <c r="LQP187" s="135"/>
      <c r="LQQ187" s="307"/>
      <c r="LQR187" s="135"/>
      <c r="LQS187" s="135"/>
      <c r="LQT187" s="135"/>
      <c r="LQU187" s="304"/>
      <c r="LQV187" s="305"/>
      <c r="LQW187" s="306"/>
      <c r="LQX187" s="135"/>
      <c r="LQY187" s="135"/>
      <c r="LQZ187" s="307"/>
      <c r="LRA187" s="135"/>
      <c r="LRB187" s="135"/>
      <c r="LRC187" s="135"/>
      <c r="LRD187" s="304"/>
      <c r="LRE187" s="305"/>
      <c r="LRF187" s="306"/>
      <c r="LRG187" s="135"/>
      <c r="LRH187" s="135"/>
      <c r="LRI187" s="307"/>
      <c r="LRJ187" s="135"/>
      <c r="LRK187" s="135"/>
      <c r="LRL187" s="135"/>
      <c r="LRM187" s="304"/>
      <c r="LRN187" s="305"/>
      <c r="LRO187" s="306"/>
      <c r="LRP187" s="135"/>
      <c r="LRQ187" s="135"/>
      <c r="LRR187" s="307"/>
      <c r="LRS187" s="135"/>
      <c r="LRT187" s="135"/>
      <c r="LRU187" s="135"/>
      <c r="LRV187" s="304"/>
      <c r="LRW187" s="305"/>
      <c r="LRX187" s="306"/>
      <c r="LRY187" s="135"/>
      <c r="LRZ187" s="135"/>
      <c r="LSA187" s="307"/>
      <c r="LSB187" s="135"/>
      <c r="LSC187" s="135"/>
      <c r="LSD187" s="135"/>
      <c r="LSE187" s="304"/>
      <c r="LSF187" s="305"/>
      <c r="LSG187" s="306"/>
      <c r="LSH187" s="135"/>
      <c r="LSI187" s="135"/>
      <c r="LSJ187" s="307"/>
      <c r="LSK187" s="135"/>
      <c r="LSL187" s="135"/>
      <c r="LSM187" s="135"/>
      <c r="LSN187" s="304"/>
      <c r="LSO187" s="305"/>
      <c r="LSP187" s="306"/>
      <c r="LSQ187" s="135"/>
      <c r="LSR187" s="135"/>
      <c r="LSS187" s="307"/>
      <c r="LST187" s="135"/>
      <c r="LSU187" s="135"/>
      <c r="LSV187" s="135"/>
      <c r="LSW187" s="304"/>
      <c r="LSX187" s="305"/>
      <c r="LSY187" s="306"/>
      <c r="LSZ187" s="135"/>
      <c r="LTA187" s="135"/>
      <c r="LTB187" s="307"/>
      <c r="LTC187" s="135"/>
      <c r="LTD187" s="135"/>
      <c r="LTE187" s="135"/>
      <c r="LTF187" s="304"/>
      <c r="LTG187" s="305"/>
      <c r="LTH187" s="306"/>
      <c r="LTI187" s="135"/>
      <c r="LTJ187" s="135"/>
      <c r="LTK187" s="307"/>
      <c r="LTL187" s="135"/>
      <c r="LTM187" s="135"/>
      <c r="LTN187" s="135"/>
      <c r="LTO187" s="304"/>
      <c r="LTP187" s="305"/>
      <c r="LTQ187" s="306"/>
      <c r="LTR187" s="135"/>
      <c r="LTS187" s="135"/>
      <c r="LTT187" s="307"/>
      <c r="LTU187" s="135"/>
      <c r="LTV187" s="135"/>
      <c r="LTW187" s="135"/>
      <c r="LTX187" s="304"/>
      <c r="LTY187" s="305"/>
      <c r="LTZ187" s="306"/>
      <c r="LUA187" s="135"/>
      <c r="LUB187" s="135"/>
      <c r="LUC187" s="307"/>
      <c r="LUD187" s="135"/>
      <c r="LUE187" s="135"/>
      <c r="LUF187" s="135"/>
      <c r="LUG187" s="304"/>
      <c r="LUH187" s="305"/>
      <c r="LUI187" s="316"/>
      <c r="LUJ187" s="309"/>
      <c r="LUK187" s="135"/>
      <c r="LUL187" s="307"/>
      <c r="LUM187" s="135"/>
      <c r="LUN187" s="135"/>
      <c r="LUO187" s="135"/>
      <c r="LUP187" s="304"/>
      <c r="LUQ187" s="305"/>
      <c r="LUR187" s="316"/>
      <c r="LUU187" s="130"/>
      <c r="LUY187" s="123"/>
      <c r="LUZ187" s="126"/>
      <c r="LVA187" s="132"/>
      <c r="LVD187" s="130"/>
      <c r="LVE187" s="309"/>
      <c r="LVF187" s="135"/>
      <c r="LVG187" s="135"/>
      <c r="LVH187" s="304"/>
      <c r="LVI187" s="305"/>
      <c r="LVJ187" s="306"/>
      <c r="LVK187" s="135"/>
      <c r="LVL187" s="135"/>
      <c r="LVM187" s="307"/>
      <c r="LVN187" s="135"/>
      <c r="LVO187" s="135"/>
      <c r="LVP187" s="135"/>
      <c r="LVQ187" s="304"/>
      <c r="LVR187" s="305"/>
      <c r="LVS187" s="306"/>
      <c r="LVT187" s="135"/>
      <c r="LVU187" s="135"/>
      <c r="LVV187" s="307"/>
      <c r="LVW187" s="135"/>
      <c r="LVX187" s="135"/>
      <c r="LVY187" s="135"/>
      <c r="LVZ187" s="304"/>
      <c r="LWA187" s="305"/>
      <c r="LWB187" s="306"/>
      <c r="LWC187" s="135"/>
      <c r="LWD187" s="135"/>
      <c r="LWE187" s="307"/>
      <c r="LWF187" s="135"/>
      <c r="LWG187" s="135"/>
      <c r="LWH187" s="135"/>
      <c r="LWI187" s="304"/>
      <c r="LWJ187" s="305"/>
      <c r="LWK187" s="306"/>
      <c r="LWL187" s="135"/>
      <c r="LWM187" s="135"/>
      <c r="LWN187" s="307"/>
      <c r="LWO187" s="135"/>
      <c r="LWP187" s="135"/>
      <c r="LWQ187" s="135"/>
      <c r="LWR187" s="304"/>
      <c r="LWS187" s="305"/>
      <c r="LWT187" s="306"/>
      <c r="LWU187" s="135"/>
      <c r="LWV187" s="135"/>
      <c r="LWW187" s="307"/>
      <c r="LWX187" s="135"/>
      <c r="LWY187" s="135"/>
      <c r="LWZ187" s="135"/>
      <c r="LXA187" s="304"/>
      <c r="LXB187" s="305"/>
      <c r="LXC187" s="306"/>
      <c r="LXD187" s="135"/>
      <c r="LXE187" s="135"/>
      <c r="LXF187" s="307"/>
      <c r="LXG187" s="135"/>
      <c r="LXH187" s="135"/>
      <c r="LXI187" s="135"/>
      <c r="LXJ187" s="304"/>
      <c r="LXK187" s="305"/>
      <c r="LXL187" s="306"/>
      <c r="LXM187" s="135"/>
      <c r="LXN187" s="135"/>
      <c r="LXO187" s="307"/>
      <c r="LXP187" s="135"/>
      <c r="LXQ187" s="135"/>
      <c r="LXR187" s="135"/>
      <c r="LXS187" s="304"/>
      <c r="LXT187" s="305"/>
      <c r="LXU187" s="306"/>
      <c r="LXV187" s="135"/>
      <c r="LXW187" s="135"/>
      <c r="LXX187" s="307"/>
      <c r="LXY187" s="135"/>
      <c r="LXZ187" s="135"/>
      <c r="LYA187" s="135"/>
      <c r="LYB187" s="304"/>
      <c r="LYC187" s="305"/>
      <c r="LYD187" s="306"/>
      <c r="LYE187" s="135"/>
      <c r="LYF187" s="135"/>
      <c r="LYG187" s="307"/>
      <c r="LYH187" s="135"/>
      <c r="LYI187" s="135"/>
      <c r="LYJ187" s="135"/>
      <c r="LYK187" s="304"/>
      <c r="LYL187" s="305"/>
      <c r="LYM187" s="306"/>
      <c r="LYN187" s="135"/>
      <c r="LYO187" s="135"/>
      <c r="LYP187" s="307"/>
      <c r="LYQ187" s="135"/>
      <c r="LYR187" s="135"/>
      <c r="LYS187" s="135"/>
      <c r="LYT187" s="304"/>
      <c r="LYU187" s="305"/>
      <c r="LYV187" s="306"/>
      <c r="LYW187" s="135"/>
      <c r="LYX187" s="135"/>
      <c r="LYY187" s="307"/>
      <c r="LYZ187" s="135"/>
      <c r="LZA187" s="135"/>
      <c r="LZB187" s="135"/>
      <c r="LZC187" s="304"/>
      <c r="LZD187" s="305"/>
      <c r="LZE187" s="306"/>
      <c r="LZF187" s="135"/>
      <c r="LZG187" s="135"/>
      <c r="LZH187" s="307"/>
      <c r="LZI187" s="135"/>
      <c r="LZJ187" s="135"/>
      <c r="LZK187" s="135"/>
      <c r="LZL187" s="304"/>
      <c r="LZM187" s="305"/>
      <c r="LZN187" s="306"/>
      <c r="LZO187" s="135"/>
      <c r="LZP187" s="135"/>
      <c r="LZQ187" s="307"/>
      <c r="LZR187" s="135"/>
      <c r="LZS187" s="135"/>
      <c r="LZT187" s="135"/>
      <c r="LZU187" s="304"/>
      <c r="LZV187" s="305"/>
      <c r="LZW187" s="306"/>
      <c r="LZX187" s="135"/>
      <c r="LZY187" s="135"/>
      <c r="LZZ187" s="307"/>
      <c r="MAA187" s="135"/>
      <c r="MAB187" s="135"/>
      <c r="MAC187" s="135"/>
      <c r="MAD187" s="304"/>
      <c r="MAE187" s="305"/>
      <c r="MAF187" s="306"/>
      <c r="MAG187" s="135"/>
      <c r="MAH187" s="135"/>
      <c r="MAI187" s="307"/>
      <c r="MAJ187" s="135"/>
      <c r="MAK187" s="135"/>
      <c r="MAL187" s="135"/>
      <c r="MAM187" s="304"/>
      <c r="MAN187" s="305"/>
      <c r="MAO187" s="306"/>
      <c r="MAP187" s="135"/>
      <c r="MAQ187" s="135"/>
      <c r="MAR187" s="307"/>
      <c r="MAS187" s="135"/>
      <c r="MAT187" s="135"/>
      <c r="MAU187" s="135"/>
      <c r="MAV187" s="304"/>
      <c r="MAW187" s="305"/>
      <c r="MAX187" s="306"/>
      <c r="MAY187" s="135"/>
      <c r="MAZ187" s="135"/>
      <c r="MBA187" s="307"/>
      <c r="MBB187" s="135"/>
      <c r="MBC187" s="135"/>
      <c r="MBD187" s="135"/>
      <c r="MBE187" s="304"/>
      <c r="MBF187" s="305"/>
      <c r="MBG187" s="306"/>
      <c r="MBH187" s="135"/>
      <c r="MBI187" s="135"/>
      <c r="MBJ187" s="307"/>
      <c r="MBK187" s="135"/>
      <c r="MBL187" s="135"/>
      <c r="MBM187" s="135"/>
      <c r="MBN187" s="304"/>
      <c r="MBO187" s="305"/>
      <c r="MBP187" s="306"/>
      <c r="MBQ187" s="135"/>
      <c r="MBR187" s="135"/>
      <c r="MBS187" s="307"/>
      <c r="MBT187" s="135"/>
      <c r="MBU187" s="135"/>
      <c r="MBV187" s="135"/>
      <c r="MBW187" s="304"/>
      <c r="MBX187" s="305"/>
      <c r="MBY187" s="306"/>
      <c r="MBZ187" s="135"/>
      <c r="MCA187" s="135"/>
      <c r="MCB187" s="307"/>
      <c r="MCC187" s="135"/>
      <c r="MCD187" s="135"/>
      <c r="MCE187" s="135"/>
      <c r="MCF187" s="304"/>
      <c r="MCG187" s="305"/>
      <c r="MCH187" s="306"/>
      <c r="MCI187" s="135"/>
      <c r="MCJ187" s="135"/>
      <c r="MCK187" s="307"/>
      <c r="MCL187" s="135"/>
      <c r="MCM187" s="135"/>
      <c r="MCN187" s="135"/>
      <c r="MCO187" s="304"/>
      <c r="MCP187" s="305"/>
      <c r="MCQ187" s="306"/>
      <c r="MCR187" s="135"/>
      <c r="MCS187" s="135"/>
      <c r="MCT187" s="307"/>
      <c r="MCU187" s="135"/>
      <c r="MCV187" s="135"/>
      <c r="MCW187" s="135"/>
      <c r="MCX187" s="304"/>
      <c r="MCY187" s="305"/>
      <c r="MCZ187" s="306"/>
      <c r="MDA187" s="135"/>
      <c r="MDB187" s="135"/>
      <c r="MDC187" s="307"/>
      <c r="MDD187" s="135"/>
      <c r="MDE187" s="135"/>
      <c r="MDF187" s="135"/>
      <c r="MDG187" s="304"/>
      <c r="MDH187" s="305"/>
      <c r="MDI187" s="306"/>
      <c r="MDJ187" s="135"/>
      <c r="MDK187" s="135"/>
      <c r="MDL187" s="307"/>
      <c r="MDM187" s="135"/>
      <c r="MDN187" s="135"/>
      <c r="MDO187" s="135"/>
      <c r="MDP187" s="304"/>
      <c r="MDQ187" s="305"/>
      <c r="MDR187" s="306"/>
      <c r="MDS187" s="135"/>
      <c r="MDT187" s="135"/>
      <c r="MDU187" s="307"/>
      <c r="MDV187" s="135"/>
      <c r="MDW187" s="135"/>
      <c r="MDX187" s="135"/>
      <c r="MDY187" s="304"/>
      <c r="MDZ187" s="305"/>
      <c r="MEA187" s="306"/>
      <c r="MEB187" s="135"/>
      <c r="MEC187" s="135"/>
      <c r="MED187" s="307"/>
      <c r="MEE187" s="313"/>
      <c r="MEF187" s="309"/>
      <c r="MEG187" s="135"/>
      <c r="MEH187" s="304"/>
      <c r="MEI187" s="305"/>
      <c r="MEJ187" s="306"/>
      <c r="MEK187" s="135"/>
      <c r="MEL187" s="135"/>
      <c r="MEM187" s="307"/>
      <c r="MEN187" s="313"/>
      <c r="MEQ187" s="123"/>
      <c r="MER187" s="126"/>
      <c r="MES187" s="132"/>
      <c r="MEV187" s="130"/>
      <c r="MEZ187" s="123"/>
      <c r="MFA187" s="312"/>
      <c r="MFB187" s="306"/>
      <c r="MFC187" s="135"/>
      <c r="MFD187" s="135"/>
      <c r="MFE187" s="307"/>
      <c r="MFF187" s="135"/>
      <c r="MFG187" s="135"/>
      <c r="MFH187" s="135"/>
      <c r="MFI187" s="304"/>
      <c r="MFJ187" s="305"/>
      <c r="MFK187" s="306"/>
      <c r="MFL187" s="135"/>
      <c r="MFM187" s="135"/>
      <c r="MFN187" s="307"/>
      <c r="MFO187" s="135"/>
      <c r="MFP187" s="135"/>
      <c r="MFQ187" s="135"/>
      <c r="MFR187" s="304"/>
      <c r="MFS187" s="305"/>
      <c r="MFT187" s="306"/>
      <c r="MFU187" s="135"/>
      <c r="MFV187" s="135"/>
      <c r="MFW187" s="307"/>
      <c r="MFX187" s="135"/>
      <c r="MFY187" s="135"/>
      <c r="MFZ187" s="135"/>
      <c r="MGA187" s="304"/>
      <c r="MGB187" s="305"/>
      <c r="MGC187" s="306"/>
      <c r="MGD187" s="135"/>
      <c r="MGE187" s="135"/>
      <c r="MGF187" s="307"/>
      <c r="MGG187" s="135"/>
      <c r="MGH187" s="135"/>
      <c r="MGI187" s="135"/>
      <c r="MGJ187" s="304"/>
      <c r="MGK187" s="305"/>
      <c r="MGL187" s="306"/>
      <c r="MGM187" s="135"/>
      <c r="MGN187" s="135"/>
      <c r="MGO187" s="307"/>
      <c r="MGP187" s="135"/>
      <c r="MGQ187" s="135"/>
      <c r="MGR187" s="135"/>
      <c r="MGS187" s="304"/>
      <c r="MGT187" s="305"/>
      <c r="MGU187" s="306"/>
      <c r="MGV187" s="135"/>
      <c r="MGW187" s="135"/>
      <c r="MGX187" s="307"/>
      <c r="MGY187" s="135"/>
      <c r="MGZ187" s="135"/>
      <c r="MHA187" s="135"/>
      <c r="MHB187" s="304"/>
      <c r="MHC187" s="305"/>
      <c r="MHD187" s="306"/>
      <c r="MHE187" s="135"/>
      <c r="MHF187" s="135"/>
      <c r="MHG187" s="307"/>
      <c r="MHH187" s="135"/>
      <c r="MHI187" s="135"/>
      <c r="MHJ187" s="135"/>
      <c r="MHK187" s="304"/>
      <c r="MHL187" s="305"/>
      <c r="MHM187" s="306"/>
      <c r="MHN187" s="135"/>
      <c r="MHO187" s="135"/>
      <c r="MHP187" s="307"/>
      <c r="MHQ187" s="135"/>
      <c r="MHR187" s="135"/>
      <c r="MHS187" s="135"/>
      <c r="MHT187" s="304"/>
      <c r="MHU187" s="305"/>
      <c r="MHV187" s="306"/>
      <c r="MHW187" s="135"/>
      <c r="MHX187" s="135"/>
      <c r="MHY187" s="307"/>
      <c r="MHZ187" s="135"/>
      <c r="MIA187" s="135"/>
      <c r="MIB187" s="135"/>
      <c r="MIC187" s="304"/>
      <c r="MID187" s="305"/>
      <c r="MIE187" s="306"/>
      <c r="MIF187" s="135"/>
      <c r="MIG187" s="135"/>
      <c r="MIH187" s="307"/>
      <c r="MII187" s="135"/>
      <c r="MIJ187" s="135"/>
      <c r="MIK187" s="135"/>
      <c r="MIL187" s="304"/>
      <c r="MIM187" s="305"/>
      <c r="MIN187" s="306"/>
      <c r="MIO187" s="135"/>
      <c r="MIP187" s="135"/>
      <c r="MIQ187" s="307"/>
      <c r="MIR187" s="135"/>
      <c r="MIS187" s="135"/>
      <c r="MIT187" s="135"/>
      <c r="MIU187" s="304"/>
      <c r="MIV187" s="305"/>
      <c r="MIW187" s="306"/>
      <c r="MIX187" s="135"/>
      <c r="MIY187" s="135"/>
      <c r="MIZ187" s="307"/>
      <c r="MJA187" s="135"/>
      <c r="MJB187" s="135"/>
      <c r="MJC187" s="135"/>
      <c r="MJD187" s="304"/>
      <c r="MJE187" s="305"/>
      <c r="MJF187" s="306"/>
      <c r="MJG187" s="135"/>
      <c r="MJH187" s="135"/>
      <c r="MJI187" s="307"/>
      <c r="MJJ187" s="135"/>
      <c r="MJK187" s="135"/>
      <c r="MJL187" s="135"/>
      <c r="MJM187" s="304"/>
      <c r="MJN187" s="305"/>
      <c r="MJO187" s="306"/>
      <c r="MJP187" s="135"/>
      <c r="MJQ187" s="135"/>
      <c r="MJR187" s="307"/>
      <c r="MJS187" s="135"/>
      <c r="MJT187" s="135"/>
      <c r="MJU187" s="135"/>
      <c r="MJV187" s="304"/>
      <c r="MJW187" s="305"/>
      <c r="MJX187" s="306"/>
      <c r="MJY187" s="135"/>
      <c r="MJZ187" s="135"/>
      <c r="MKA187" s="307"/>
      <c r="MKB187" s="135"/>
      <c r="MKC187" s="135"/>
      <c r="MKD187" s="135"/>
      <c r="MKE187" s="304"/>
      <c r="MKF187" s="305"/>
      <c r="MKG187" s="306"/>
      <c r="MKH187" s="135"/>
      <c r="MKI187" s="135"/>
      <c r="MKJ187" s="307"/>
      <c r="MKK187" s="135"/>
      <c r="MKL187" s="135"/>
      <c r="MKM187" s="135"/>
      <c r="MKN187" s="304"/>
      <c r="MKO187" s="305"/>
      <c r="MKP187" s="306"/>
      <c r="MKQ187" s="135"/>
      <c r="MKR187" s="135"/>
      <c r="MKS187" s="307"/>
      <c r="MKT187" s="135"/>
      <c r="MKU187" s="135"/>
      <c r="MKV187" s="135"/>
      <c r="MKW187" s="304"/>
      <c r="MKX187" s="305"/>
      <c r="MKY187" s="306"/>
      <c r="MKZ187" s="135"/>
      <c r="MLA187" s="135"/>
      <c r="MLB187" s="307"/>
      <c r="MLC187" s="135"/>
      <c r="MLD187" s="135"/>
      <c r="MLE187" s="135"/>
      <c r="MLF187" s="304"/>
      <c r="MLG187" s="305"/>
      <c r="MLH187" s="306"/>
      <c r="MLI187" s="135"/>
      <c r="MLJ187" s="135"/>
      <c r="MLK187" s="307"/>
      <c r="MLL187" s="135"/>
      <c r="MLM187" s="135"/>
      <c r="MLN187" s="135"/>
      <c r="MLO187" s="304"/>
      <c r="MLP187" s="305"/>
      <c r="MLQ187" s="306"/>
      <c r="MLR187" s="135"/>
      <c r="MLS187" s="135"/>
      <c r="MLT187" s="307"/>
      <c r="MLU187" s="135"/>
      <c r="MLV187" s="135"/>
      <c r="MLW187" s="135"/>
      <c r="MLX187" s="304"/>
      <c r="MLY187" s="305"/>
      <c r="MLZ187" s="306"/>
      <c r="MMA187" s="135"/>
      <c r="MMB187" s="135"/>
      <c r="MMC187" s="307"/>
      <c r="MMD187" s="135"/>
      <c r="MME187" s="135"/>
      <c r="MMF187" s="135"/>
      <c r="MMG187" s="304"/>
      <c r="MMH187" s="305"/>
      <c r="MMI187" s="306"/>
      <c r="MMJ187" s="135"/>
      <c r="MMK187" s="135"/>
      <c r="MML187" s="307"/>
      <c r="MMM187" s="135"/>
      <c r="MMN187" s="135"/>
      <c r="MMO187" s="135"/>
      <c r="MMP187" s="304"/>
      <c r="MMQ187" s="305"/>
      <c r="MMR187" s="306"/>
      <c r="MMS187" s="135"/>
      <c r="MMT187" s="135"/>
      <c r="MMU187" s="307"/>
      <c r="MMV187" s="135"/>
      <c r="MMW187" s="135"/>
      <c r="MMX187" s="135"/>
      <c r="MMY187" s="304"/>
      <c r="MMZ187" s="305"/>
      <c r="MNA187" s="306"/>
      <c r="MNB187" s="135"/>
      <c r="MNC187" s="135"/>
      <c r="MND187" s="307"/>
      <c r="MNE187" s="135"/>
      <c r="MNF187" s="135"/>
      <c r="MNG187" s="135"/>
      <c r="MNH187" s="304"/>
      <c r="MNI187" s="305"/>
      <c r="MNJ187" s="306"/>
      <c r="MNK187" s="135"/>
      <c r="MNL187" s="135"/>
      <c r="MNM187" s="307"/>
      <c r="MNN187" s="135"/>
      <c r="MNO187" s="135"/>
      <c r="MNP187" s="135"/>
      <c r="MNQ187" s="304"/>
      <c r="MNR187" s="305"/>
      <c r="MNS187" s="306"/>
      <c r="MNT187" s="135"/>
      <c r="MNU187" s="135"/>
      <c r="MNV187" s="307"/>
      <c r="MNW187" s="135"/>
      <c r="MNX187" s="135"/>
      <c r="MNY187" s="135"/>
      <c r="MNZ187" s="304"/>
      <c r="MOA187" s="317"/>
      <c r="MOB187" s="315"/>
      <c r="MOC187" s="135"/>
      <c r="MOD187" s="135"/>
      <c r="MOE187" s="307"/>
      <c r="MOF187" s="135"/>
      <c r="MOG187" s="135"/>
      <c r="MOH187" s="135"/>
      <c r="MOI187" s="304"/>
      <c r="MOJ187" s="317"/>
      <c r="MOK187" s="132"/>
      <c r="MON187" s="130"/>
      <c r="MOR187" s="123"/>
      <c r="MOS187" s="126"/>
      <c r="MOT187" s="132"/>
      <c r="MOW187" s="314"/>
      <c r="MOX187" s="135"/>
      <c r="MOY187" s="135"/>
      <c r="MOZ187" s="135"/>
      <c r="MPA187" s="304"/>
      <c r="MPB187" s="305"/>
      <c r="MPC187" s="306"/>
      <c r="MPD187" s="135"/>
      <c r="MPE187" s="135"/>
      <c r="MPF187" s="307"/>
      <c r="MPG187" s="135"/>
      <c r="MPH187" s="135"/>
      <c r="MPI187" s="135"/>
      <c r="MPJ187" s="304"/>
      <c r="MPK187" s="305"/>
      <c r="MPL187" s="306"/>
      <c r="MPM187" s="135"/>
      <c r="MPN187" s="135"/>
      <c r="MPO187" s="307"/>
      <c r="MPP187" s="135"/>
      <c r="MPQ187" s="135"/>
      <c r="MPR187" s="135"/>
      <c r="MPS187" s="304"/>
      <c r="MPT187" s="305"/>
      <c r="MPU187" s="306"/>
      <c r="MPV187" s="135"/>
      <c r="MPW187" s="135"/>
      <c r="MPX187" s="307"/>
      <c r="MPY187" s="135"/>
      <c r="MPZ187" s="135"/>
      <c r="MQA187" s="135"/>
      <c r="MQB187" s="304"/>
      <c r="MQC187" s="305"/>
      <c r="MQD187" s="306"/>
      <c r="MQE187" s="135"/>
      <c r="MQF187" s="135"/>
      <c r="MQG187" s="307"/>
      <c r="MQH187" s="135"/>
      <c r="MQI187" s="135"/>
      <c r="MQJ187" s="135"/>
      <c r="MQK187" s="304"/>
      <c r="MQL187" s="305"/>
      <c r="MQM187" s="306"/>
      <c r="MQN187" s="135"/>
      <c r="MQO187" s="135"/>
      <c r="MQP187" s="307"/>
      <c r="MQQ187" s="135"/>
      <c r="MQR187" s="135"/>
      <c r="MQS187" s="135"/>
      <c r="MQT187" s="304"/>
      <c r="MQU187" s="305"/>
      <c r="MQV187" s="306"/>
      <c r="MQW187" s="135"/>
      <c r="MQX187" s="135"/>
      <c r="MQY187" s="307"/>
      <c r="MQZ187" s="135"/>
      <c r="MRA187" s="135"/>
      <c r="MRB187" s="135"/>
      <c r="MRC187" s="304"/>
      <c r="MRD187" s="305"/>
      <c r="MRE187" s="306"/>
      <c r="MRF187" s="135"/>
      <c r="MRG187" s="135"/>
      <c r="MRH187" s="307"/>
      <c r="MRI187" s="135"/>
      <c r="MRJ187" s="135"/>
      <c r="MRK187" s="135"/>
      <c r="MRL187" s="304"/>
      <c r="MRM187" s="305"/>
      <c r="MRN187" s="306"/>
      <c r="MRO187" s="135"/>
      <c r="MRP187" s="135"/>
      <c r="MRQ187" s="307"/>
      <c r="MRR187" s="135"/>
      <c r="MRS187" s="135"/>
      <c r="MRT187" s="135"/>
      <c r="MRU187" s="304"/>
      <c r="MRV187" s="305"/>
      <c r="MRW187" s="306"/>
      <c r="MRX187" s="135"/>
      <c r="MRY187" s="135"/>
      <c r="MRZ187" s="307"/>
      <c r="MSA187" s="135"/>
      <c r="MSB187" s="135"/>
      <c r="MSC187" s="135"/>
      <c r="MSD187" s="304"/>
      <c r="MSE187" s="305"/>
      <c r="MSF187" s="306"/>
      <c r="MSG187" s="135"/>
      <c r="MSH187" s="135"/>
      <c r="MSI187" s="307"/>
      <c r="MSJ187" s="135"/>
      <c r="MSK187" s="135"/>
      <c r="MSL187" s="135"/>
      <c r="MSM187" s="304"/>
      <c r="MSN187" s="305"/>
      <c r="MSO187" s="306"/>
      <c r="MSP187" s="135"/>
      <c r="MSQ187" s="135"/>
      <c r="MSR187" s="307"/>
      <c r="MSS187" s="135"/>
      <c r="MST187" s="135"/>
      <c r="MSU187" s="135"/>
      <c r="MSV187" s="304"/>
      <c r="MSW187" s="305"/>
      <c r="MSX187" s="306"/>
      <c r="MSY187" s="135"/>
      <c r="MSZ187" s="135"/>
      <c r="MTA187" s="307"/>
      <c r="MTB187" s="135"/>
      <c r="MTC187" s="135"/>
      <c r="MTD187" s="135"/>
      <c r="MTE187" s="304"/>
      <c r="MTF187" s="305"/>
      <c r="MTG187" s="306"/>
      <c r="MTH187" s="135"/>
      <c r="MTI187" s="135"/>
      <c r="MTJ187" s="307"/>
      <c r="MTK187" s="135"/>
      <c r="MTL187" s="135"/>
      <c r="MTM187" s="135"/>
      <c r="MTN187" s="304"/>
      <c r="MTO187" s="305"/>
      <c r="MTP187" s="306"/>
      <c r="MTQ187" s="135"/>
      <c r="MTR187" s="135"/>
      <c r="MTS187" s="307"/>
      <c r="MTT187" s="135"/>
      <c r="MTU187" s="135"/>
      <c r="MTV187" s="135"/>
      <c r="MTW187" s="304"/>
      <c r="MTX187" s="305"/>
      <c r="MTY187" s="306"/>
      <c r="MTZ187" s="135"/>
      <c r="MUA187" s="135"/>
      <c r="MUB187" s="307"/>
      <c r="MUC187" s="135"/>
      <c r="MUD187" s="135"/>
      <c r="MUE187" s="135"/>
      <c r="MUF187" s="304"/>
      <c r="MUG187" s="305"/>
      <c r="MUH187" s="306"/>
      <c r="MUI187" s="135"/>
      <c r="MUJ187" s="135"/>
      <c r="MUK187" s="307"/>
      <c r="MUL187" s="135"/>
      <c r="MUM187" s="135"/>
      <c r="MUN187" s="135"/>
      <c r="MUO187" s="304"/>
      <c r="MUP187" s="305"/>
      <c r="MUQ187" s="306"/>
      <c r="MUR187" s="135"/>
      <c r="MUS187" s="135"/>
      <c r="MUT187" s="307"/>
      <c r="MUU187" s="135"/>
      <c r="MUV187" s="135"/>
      <c r="MUW187" s="135"/>
      <c r="MUX187" s="304"/>
      <c r="MUY187" s="305"/>
      <c r="MUZ187" s="306"/>
      <c r="MVA187" s="135"/>
      <c r="MVB187" s="135"/>
      <c r="MVC187" s="307"/>
      <c r="MVD187" s="135"/>
      <c r="MVE187" s="135"/>
      <c r="MVF187" s="135"/>
      <c r="MVG187" s="304"/>
      <c r="MVH187" s="305"/>
      <c r="MVI187" s="306"/>
      <c r="MVJ187" s="135"/>
      <c r="MVK187" s="135"/>
      <c r="MVL187" s="307"/>
      <c r="MVM187" s="135"/>
      <c r="MVN187" s="135"/>
      <c r="MVO187" s="135"/>
      <c r="MVP187" s="304"/>
      <c r="MVQ187" s="305"/>
      <c r="MVR187" s="306"/>
      <c r="MVS187" s="135"/>
      <c r="MVT187" s="135"/>
      <c r="MVU187" s="307"/>
      <c r="MVV187" s="135"/>
      <c r="MVW187" s="135"/>
      <c r="MVX187" s="135"/>
      <c r="MVY187" s="304"/>
      <c r="MVZ187" s="305"/>
      <c r="MWA187" s="306"/>
      <c r="MWB187" s="135"/>
      <c r="MWC187" s="135"/>
      <c r="MWD187" s="307"/>
      <c r="MWE187" s="135"/>
      <c r="MWF187" s="135"/>
      <c r="MWG187" s="135"/>
      <c r="MWH187" s="304"/>
      <c r="MWI187" s="305"/>
      <c r="MWJ187" s="306"/>
      <c r="MWK187" s="135"/>
      <c r="MWL187" s="135"/>
      <c r="MWM187" s="307"/>
      <c r="MWN187" s="135"/>
      <c r="MWO187" s="135"/>
      <c r="MWP187" s="135"/>
      <c r="MWQ187" s="304"/>
      <c r="MWR187" s="305"/>
      <c r="MWS187" s="306"/>
      <c r="MWT187" s="135"/>
      <c r="MWU187" s="135"/>
      <c r="MWV187" s="307"/>
      <c r="MWW187" s="135"/>
      <c r="MWX187" s="135"/>
      <c r="MWY187" s="135"/>
      <c r="MWZ187" s="304"/>
      <c r="MXA187" s="305"/>
      <c r="MXB187" s="306"/>
      <c r="MXC187" s="135"/>
      <c r="MXD187" s="135"/>
      <c r="MXE187" s="307"/>
      <c r="MXF187" s="135"/>
      <c r="MXG187" s="135"/>
      <c r="MXH187" s="135"/>
      <c r="MXI187" s="304"/>
      <c r="MXJ187" s="305"/>
      <c r="MXK187" s="306"/>
      <c r="MXL187" s="135"/>
      <c r="MXM187" s="135"/>
      <c r="MXN187" s="307"/>
      <c r="MXO187" s="135"/>
      <c r="MXP187" s="135"/>
      <c r="MXQ187" s="135"/>
      <c r="MXR187" s="304"/>
      <c r="MXS187" s="305"/>
      <c r="MXT187" s="306"/>
      <c r="MXU187" s="135"/>
      <c r="MXV187" s="135"/>
      <c r="MXW187" s="308"/>
      <c r="MXX187" s="309"/>
      <c r="MXY187" s="135"/>
      <c r="MXZ187" s="135"/>
      <c r="MYA187" s="304"/>
      <c r="MYB187" s="305"/>
      <c r="MYC187" s="306"/>
      <c r="MYD187" s="135"/>
      <c r="MYE187" s="135"/>
      <c r="MYF187" s="308"/>
      <c r="MYJ187" s="123"/>
      <c r="MYK187" s="126"/>
      <c r="MYL187" s="132"/>
      <c r="MYO187" s="130"/>
      <c r="MYS187" s="310"/>
      <c r="MYT187" s="305"/>
      <c r="MYU187" s="306"/>
      <c r="MYV187" s="135"/>
      <c r="MYW187" s="135"/>
      <c r="MYX187" s="307"/>
      <c r="MYY187" s="135"/>
      <c r="MYZ187" s="135"/>
      <c r="MZA187" s="135"/>
      <c r="MZB187" s="304"/>
      <c r="MZC187" s="305"/>
      <c r="MZD187" s="306"/>
      <c r="MZE187" s="135"/>
      <c r="MZF187" s="135"/>
      <c r="MZG187" s="307"/>
      <c r="MZH187" s="135"/>
      <c r="MZI187" s="135"/>
      <c r="MZJ187" s="135"/>
      <c r="MZK187" s="304"/>
      <c r="MZL187" s="305"/>
      <c r="MZM187" s="306"/>
      <c r="MZN187" s="135"/>
      <c r="MZO187" s="135"/>
      <c r="MZP187" s="307"/>
      <c r="MZQ187" s="135"/>
      <c r="MZR187" s="135"/>
      <c r="MZS187" s="135"/>
      <c r="MZT187" s="304"/>
      <c r="MZU187" s="305"/>
      <c r="MZV187" s="306"/>
      <c r="MZW187" s="135"/>
      <c r="MZX187" s="135"/>
      <c r="MZY187" s="307"/>
      <c r="MZZ187" s="135"/>
      <c r="NAA187" s="135"/>
      <c r="NAB187" s="135"/>
      <c r="NAC187" s="304"/>
      <c r="NAD187" s="305"/>
      <c r="NAE187" s="306"/>
      <c r="NAF187" s="135"/>
      <c r="NAG187" s="135"/>
      <c r="NAH187" s="307"/>
      <c r="NAI187" s="135"/>
      <c r="NAJ187" s="135"/>
      <c r="NAK187" s="135"/>
      <c r="NAL187" s="304"/>
      <c r="NAM187" s="305"/>
      <c r="NAN187" s="306"/>
      <c r="NAO187" s="135"/>
      <c r="NAP187" s="135"/>
      <c r="NAQ187" s="307"/>
      <c r="NAR187" s="135"/>
      <c r="NAS187" s="135"/>
      <c r="NAT187" s="135"/>
      <c r="NAU187" s="304"/>
      <c r="NAV187" s="305"/>
      <c r="NAW187" s="306"/>
      <c r="NAX187" s="135"/>
      <c r="NAY187" s="135"/>
      <c r="NAZ187" s="307"/>
      <c r="NBA187" s="135"/>
      <c r="NBB187" s="135"/>
      <c r="NBC187" s="135"/>
      <c r="NBD187" s="304"/>
      <c r="NBE187" s="305"/>
      <c r="NBF187" s="306"/>
      <c r="NBG187" s="135"/>
      <c r="NBH187" s="135"/>
      <c r="NBI187" s="307"/>
      <c r="NBJ187" s="135"/>
      <c r="NBK187" s="135"/>
      <c r="NBL187" s="135"/>
      <c r="NBM187" s="304"/>
      <c r="NBN187" s="305"/>
      <c r="NBO187" s="306"/>
      <c r="NBP187" s="135"/>
      <c r="NBQ187" s="135"/>
      <c r="NBR187" s="307"/>
      <c r="NBS187" s="135"/>
      <c r="NBT187" s="135"/>
      <c r="NBU187" s="135"/>
      <c r="NBV187" s="304"/>
      <c r="NBW187" s="305"/>
      <c r="NBX187" s="306"/>
      <c r="NBY187" s="135"/>
      <c r="NBZ187" s="135"/>
      <c r="NCA187" s="307"/>
      <c r="NCB187" s="135"/>
      <c r="NCC187" s="135"/>
      <c r="NCD187" s="135"/>
      <c r="NCE187" s="304"/>
      <c r="NCF187" s="305"/>
      <c r="NCG187" s="306"/>
      <c r="NCH187" s="135"/>
      <c r="NCI187" s="135"/>
      <c r="NCJ187" s="307"/>
      <c r="NCK187" s="135"/>
      <c r="NCL187" s="135"/>
      <c r="NCM187" s="135"/>
      <c r="NCN187" s="304"/>
      <c r="NCO187" s="305"/>
      <c r="NCP187" s="306"/>
      <c r="NCQ187" s="135"/>
      <c r="NCR187" s="135"/>
      <c r="NCS187" s="307"/>
      <c r="NCT187" s="135"/>
      <c r="NCU187" s="135"/>
      <c r="NCV187" s="135"/>
      <c r="NCW187" s="304"/>
      <c r="NCX187" s="305"/>
      <c r="NCY187" s="306"/>
      <c r="NCZ187" s="135"/>
      <c r="NDA187" s="135"/>
      <c r="NDB187" s="307"/>
      <c r="NDC187" s="135"/>
      <c r="NDD187" s="135"/>
      <c r="NDE187" s="135"/>
      <c r="NDF187" s="304"/>
      <c r="NDG187" s="305"/>
      <c r="NDH187" s="306"/>
      <c r="NDI187" s="135"/>
      <c r="NDJ187" s="135"/>
      <c r="NDK187" s="307"/>
      <c r="NDL187" s="135"/>
      <c r="NDM187" s="135"/>
      <c r="NDN187" s="135"/>
      <c r="NDO187" s="304"/>
      <c r="NDP187" s="305"/>
      <c r="NDQ187" s="306"/>
      <c r="NDR187" s="135"/>
      <c r="NDS187" s="135"/>
      <c r="NDT187" s="307"/>
      <c r="NDU187" s="135"/>
      <c r="NDV187" s="135"/>
      <c r="NDW187" s="135"/>
      <c r="NDX187" s="304"/>
      <c r="NDY187" s="305"/>
      <c r="NDZ187" s="306"/>
      <c r="NEA187" s="135"/>
      <c r="NEB187" s="135"/>
      <c r="NEC187" s="307"/>
      <c r="NED187" s="135"/>
      <c r="NEE187" s="135"/>
      <c r="NEF187" s="135"/>
      <c r="NEG187" s="304"/>
      <c r="NEH187" s="305"/>
      <c r="NEI187" s="306"/>
      <c r="NEJ187" s="135"/>
      <c r="NEK187" s="135"/>
      <c r="NEL187" s="307"/>
      <c r="NEM187" s="135"/>
      <c r="NEN187" s="135"/>
      <c r="NEO187" s="135"/>
      <c r="NEP187" s="304"/>
      <c r="NEQ187" s="305"/>
      <c r="NER187" s="306"/>
      <c r="NES187" s="135"/>
      <c r="NET187" s="135"/>
      <c r="NEU187" s="307"/>
      <c r="NEV187" s="135"/>
      <c r="NEW187" s="135"/>
      <c r="NEX187" s="135"/>
      <c r="NEY187" s="304"/>
      <c r="NEZ187" s="305"/>
      <c r="NFA187" s="306"/>
      <c r="NFB187" s="135"/>
      <c r="NFC187" s="135"/>
      <c r="NFD187" s="307"/>
      <c r="NFE187" s="135"/>
      <c r="NFF187" s="135"/>
      <c r="NFG187" s="135"/>
      <c r="NFH187" s="304"/>
      <c r="NFI187" s="305"/>
      <c r="NFJ187" s="306"/>
      <c r="NFK187" s="135"/>
      <c r="NFL187" s="135"/>
      <c r="NFM187" s="307"/>
      <c r="NFN187" s="135"/>
      <c r="NFO187" s="135"/>
      <c r="NFP187" s="135"/>
      <c r="NFQ187" s="304"/>
      <c r="NFR187" s="305"/>
      <c r="NFS187" s="306"/>
      <c r="NFT187" s="135"/>
      <c r="NFU187" s="135"/>
      <c r="NFV187" s="307"/>
      <c r="NFW187" s="135"/>
      <c r="NFX187" s="135"/>
      <c r="NFY187" s="135"/>
      <c r="NFZ187" s="304"/>
      <c r="NGA187" s="305"/>
      <c r="NGB187" s="306"/>
      <c r="NGC187" s="135"/>
      <c r="NGD187" s="135"/>
      <c r="NGE187" s="307"/>
      <c r="NGF187" s="135"/>
      <c r="NGG187" s="135"/>
      <c r="NGH187" s="135"/>
      <c r="NGI187" s="304"/>
      <c r="NGJ187" s="305"/>
      <c r="NGK187" s="306"/>
      <c r="NGL187" s="135"/>
      <c r="NGM187" s="135"/>
      <c r="NGN187" s="307"/>
      <c r="NGO187" s="135"/>
      <c r="NGP187" s="135"/>
      <c r="NGQ187" s="135"/>
      <c r="NGR187" s="304"/>
      <c r="NGS187" s="305"/>
      <c r="NGT187" s="306"/>
      <c r="NGU187" s="135"/>
      <c r="NGV187" s="135"/>
      <c r="NGW187" s="307"/>
      <c r="NGX187" s="135"/>
      <c r="NGY187" s="135"/>
      <c r="NGZ187" s="135"/>
      <c r="NHA187" s="304"/>
      <c r="NHB187" s="305"/>
      <c r="NHC187" s="306"/>
      <c r="NHD187" s="135"/>
      <c r="NHE187" s="135"/>
      <c r="NHF187" s="307"/>
      <c r="NHG187" s="135"/>
      <c r="NHH187" s="135"/>
      <c r="NHI187" s="135"/>
      <c r="NHJ187" s="304"/>
      <c r="NHK187" s="305"/>
      <c r="NHL187" s="306"/>
      <c r="NHM187" s="135"/>
      <c r="NHN187" s="135"/>
      <c r="NHO187" s="307"/>
      <c r="NHP187" s="135"/>
      <c r="NHQ187" s="135"/>
      <c r="NHR187" s="135"/>
      <c r="NHS187" s="311"/>
      <c r="NHT187" s="312"/>
      <c r="NHU187" s="306"/>
      <c r="NHV187" s="135"/>
      <c r="NHW187" s="135"/>
      <c r="NHX187" s="307"/>
      <c r="NHY187" s="135"/>
      <c r="NHZ187" s="135"/>
      <c r="NIA187" s="135"/>
      <c r="NIB187" s="311"/>
      <c r="NIC187" s="126"/>
      <c r="NID187" s="132"/>
      <c r="NIG187" s="130"/>
      <c r="NIK187" s="123"/>
      <c r="NIL187" s="126"/>
      <c r="NIM187" s="132"/>
      <c r="NIO187" s="309"/>
      <c r="NIP187" s="307"/>
      <c r="NIQ187" s="135"/>
      <c r="NIR187" s="135"/>
      <c r="NIS187" s="135"/>
      <c r="NIT187" s="304"/>
      <c r="NIU187" s="305"/>
      <c r="NIV187" s="306"/>
      <c r="NIW187" s="135"/>
      <c r="NIX187" s="135"/>
      <c r="NIY187" s="307"/>
      <c r="NIZ187" s="135"/>
      <c r="NJA187" s="135"/>
      <c r="NJB187" s="135"/>
      <c r="NJC187" s="304"/>
      <c r="NJD187" s="305"/>
      <c r="NJE187" s="306"/>
      <c r="NJF187" s="135"/>
      <c r="NJG187" s="135"/>
      <c r="NJH187" s="307"/>
      <c r="NJI187" s="135"/>
      <c r="NJJ187" s="135"/>
      <c r="NJK187" s="135"/>
      <c r="NJL187" s="304"/>
      <c r="NJM187" s="305"/>
      <c r="NJN187" s="306"/>
      <c r="NJO187" s="135"/>
      <c r="NJP187" s="135"/>
      <c r="NJQ187" s="307"/>
      <c r="NJR187" s="135"/>
      <c r="NJS187" s="135"/>
      <c r="NJT187" s="135"/>
      <c r="NJU187" s="304"/>
      <c r="NJV187" s="305"/>
      <c r="NJW187" s="306"/>
      <c r="NJX187" s="135"/>
      <c r="NJY187" s="135"/>
      <c r="NJZ187" s="307"/>
      <c r="NKA187" s="135"/>
      <c r="NKB187" s="135"/>
      <c r="NKC187" s="135"/>
      <c r="NKD187" s="304"/>
      <c r="NKE187" s="305"/>
      <c r="NKF187" s="306"/>
      <c r="NKG187" s="135"/>
      <c r="NKH187" s="135"/>
      <c r="NKI187" s="307"/>
      <c r="NKJ187" s="135"/>
      <c r="NKK187" s="135"/>
      <c r="NKL187" s="135"/>
      <c r="NKM187" s="304"/>
      <c r="NKN187" s="305"/>
      <c r="NKO187" s="306"/>
      <c r="NKP187" s="135"/>
      <c r="NKQ187" s="135"/>
      <c r="NKR187" s="307"/>
      <c r="NKS187" s="135"/>
      <c r="NKT187" s="135"/>
      <c r="NKU187" s="135"/>
      <c r="NKV187" s="304"/>
      <c r="NKW187" s="305"/>
      <c r="NKX187" s="306"/>
      <c r="NKY187" s="135"/>
      <c r="NKZ187" s="135"/>
      <c r="NLA187" s="307"/>
      <c r="NLB187" s="135"/>
      <c r="NLC187" s="135"/>
      <c r="NLD187" s="135"/>
      <c r="NLE187" s="304"/>
      <c r="NLF187" s="305"/>
      <c r="NLG187" s="306"/>
      <c r="NLH187" s="135"/>
      <c r="NLI187" s="135"/>
      <c r="NLJ187" s="307"/>
      <c r="NLK187" s="135"/>
      <c r="NLL187" s="135"/>
      <c r="NLM187" s="135"/>
      <c r="NLN187" s="304"/>
      <c r="NLO187" s="305"/>
      <c r="NLP187" s="306"/>
      <c r="NLQ187" s="135"/>
      <c r="NLR187" s="135"/>
      <c r="NLS187" s="307"/>
      <c r="NLT187" s="135"/>
      <c r="NLU187" s="135"/>
      <c r="NLV187" s="135"/>
      <c r="NLW187" s="304"/>
      <c r="NLX187" s="305"/>
      <c r="NLY187" s="306"/>
      <c r="NLZ187" s="135"/>
      <c r="NMA187" s="135"/>
      <c r="NMB187" s="307"/>
      <c r="NMC187" s="135"/>
      <c r="NMD187" s="135"/>
      <c r="NME187" s="135"/>
      <c r="NMF187" s="304"/>
      <c r="NMG187" s="305"/>
      <c r="NMH187" s="306"/>
      <c r="NMI187" s="135"/>
      <c r="NMJ187" s="135"/>
      <c r="NMK187" s="307"/>
      <c r="NML187" s="135"/>
      <c r="NMM187" s="135"/>
      <c r="NMN187" s="135"/>
      <c r="NMO187" s="304"/>
      <c r="NMP187" s="305"/>
      <c r="NMQ187" s="306"/>
      <c r="NMR187" s="135"/>
      <c r="NMS187" s="135"/>
      <c r="NMT187" s="307"/>
      <c r="NMU187" s="135"/>
      <c r="NMV187" s="135"/>
      <c r="NMW187" s="135"/>
      <c r="NMX187" s="304"/>
      <c r="NMY187" s="305"/>
      <c r="NMZ187" s="306"/>
      <c r="NNA187" s="135"/>
      <c r="NNB187" s="135"/>
      <c r="NNC187" s="307"/>
      <c r="NND187" s="135"/>
      <c r="NNE187" s="135"/>
      <c r="NNF187" s="135"/>
      <c r="NNG187" s="304"/>
      <c r="NNH187" s="305"/>
      <c r="NNI187" s="306"/>
      <c r="NNJ187" s="135"/>
      <c r="NNK187" s="135"/>
      <c r="NNL187" s="307"/>
      <c r="NNM187" s="135"/>
      <c r="NNN187" s="135"/>
      <c r="NNO187" s="135"/>
      <c r="NNP187" s="304"/>
      <c r="NNQ187" s="305"/>
      <c r="NNR187" s="306"/>
      <c r="NNS187" s="135"/>
      <c r="NNT187" s="135"/>
      <c r="NNU187" s="307"/>
      <c r="NNV187" s="135"/>
      <c r="NNW187" s="135"/>
      <c r="NNX187" s="135"/>
      <c r="NNY187" s="304"/>
      <c r="NNZ187" s="305"/>
      <c r="NOA187" s="306"/>
      <c r="NOB187" s="135"/>
      <c r="NOC187" s="135"/>
      <c r="NOD187" s="307"/>
      <c r="NOE187" s="135"/>
      <c r="NOF187" s="135"/>
      <c r="NOG187" s="135"/>
      <c r="NOH187" s="304"/>
      <c r="NOI187" s="305"/>
      <c r="NOJ187" s="306"/>
      <c r="NOK187" s="135"/>
      <c r="NOL187" s="135"/>
      <c r="NOM187" s="307"/>
      <c r="NON187" s="135"/>
      <c r="NOO187" s="135"/>
      <c r="NOP187" s="135"/>
      <c r="NOQ187" s="304"/>
      <c r="NOR187" s="305"/>
      <c r="NOS187" s="306"/>
      <c r="NOT187" s="135"/>
      <c r="NOU187" s="135"/>
      <c r="NOV187" s="307"/>
      <c r="NOW187" s="135"/>
      <c r="NOX187" s="135"/>
      <c r="NOY187" s="135"/>
      <c r="NOZ187" s="304"/>
      <c r="NPA187" s="305"/>
      <c r="NPB187" s="306"/>
      <c r="NPC187" s="135"/>
      <c r="NPD187" s="135"/>
      <c r="NPE187" s="307"/>
      <c r="NPF187" s="135"/>
      <c r="NPG187" s="135"/>
      <c r="NPH187" s="135"/>
      <c r="NPI187" s="304"/>
      <c r="NPJ187" s="305"/>
      <c r="NPK187" s="306"/>
      <c r="NPL187" s="135"/>
      <c r="NPM187" s="135"/>
      <c r="NPN187" s="307"/>
      <c r="NPO187" s="135"/>
      <c r="NPP187" s="135"/>
      <c r="NPQ187" s="135"/>
      <c r="NPR187" s="304"/>
      <c r="NPS187" s="305"/>
      <c r="NPT187" s="306"/>
      <c r="NPU187" s="135"/>
      <c r="NPV187" s="135"/>
      <c r="NPW187" s="307"/>
      <c r="NPX187" s="135"/>
      <c r="NPY187" s="135"/>
      <c r="NPZ187" s="135"/>
      <c r="NQA187" s="304"/>
      <c r="NQB187" s="305"/>
      <c r="NQC187" s="306"/>
      <c r="NQD187" s="135"/>
      <c r="NQE187" s="135"/>
      <c r="NQF187" s="307"/>
      <c r="NQG187" s="135"/>
      <c r="NQH187" s="135"/>
      <c r="NQI187" s="135"/>
      <c r="NQJ187" s="304"/>
      <c r="NQK187" s="305"/>
      <c r="NQL187" s="306"/>
      <c r="NQM187" s="135"/>
      <c r="NQN187" s="135"/>
      <c r="NQO187" s="307"/>
      <c r="NQP187" s="135"/>
      <c r="NQQ187" s="135"/>
      <c r="NQR187" s="135"/>
      <c r="NQS187" s="304"/>
      <c r="NQT187" s="305"/>
      <c r="NQU187" s="306"/>
      <c r="NQV187" s="135"/>
      <c r="NQW187" s="135"/>
      <c r="NQX187" s="307"/>
      <c r="NQY187" s="135"/>
      <c r="NQZ187" s="135"/>
      <c r="NRA187" s="135"/>
      <c r="NRB187" s="304"/>
      <c r="NRC187" s="305"/>
      <c r="NRD187" s="306"/>
      <c r="NRE187" s="135"/>
      <c r="NRF187" s="135"/>
      <c r="NRG187" s="307"/>
      <c r="NRH187" s="135"/>
      <c r="NRI187" s="135"/>
      <c r="NRJ187" s="135"/>
      <c r="NRK187" s="304"/>
      <c r="NRL187" s="305"/>
      <c r="NRM187" s="306"/>
      <c r="NRN187" s="135"/>
      <c r="NRO187" s="313"/>
      <c r="NRP187" s="314"/>
      <c r="NRQ187" s="135"/>
      <c r="NRR187" s="135"/>
      <c r="NRS187" s="135"/>
      <c r="NRT187" s="304"/>
      <c r="NRU187" s="305"/>
      <c r="NRV187" s="306"/>
      <c r="NRW187" s="135"/>
      <c r="NRX187" s="313"/>
      <c r="NRY187" s="130"/>
      <c r="NSC187" s="123"/>
      <c r="NSD187" s="126"/>
      <c r="NSE187" s="132"/>
      <c r="NSH187" s="130"/>
      <c r="NSK187" s="309"/>
      <c r="NSL187" s="304"/>
      <c r="NSM187" s="305"/>
      <c r="NSN187" s="306"/>
      <c r="NSO187" s="135"/>
      <c r="NSP187" s="135"/>
      <c r="NSQ187" s="307"/>
      <c r="NSR187" s="135"/>
      <c r="NSS187" s="135"/>
      <c r="NST187" s="135"/>
      <c r="NSU187" s="304"/>
      <c r="NSV187" s="305"/>
      <c r="NSW187" s="306"/>
      <c r="NSX187" s="135"/>
      <c r="NSY187" s="135"/>
      <c r="NSZ187" s="307"/>
      <c r="NTA187" s="135"/>
      <c r="NTB187" s="135"/>
      <c r="NTC187" s="135"/>
      <c r="NTD187" s="304"/>
      <c r="NTE187" s="305"/>
      <c r="NTF187" s="306"/>
      <c r="NTG187" s="135"/>
      <c r="NTH187" s="135"/>
      <c r="NTI187" s="307"/>
      <c r="NTJ187" s="135"/>
      <c r="NTK187" s="135"/>
      <c r="NTL187" s="135"/>
      <c r="NTM187" s="304"/>
      <c r="NTN187" s="305"/>
      <c r="NTO187" s="306"/>
      <c r="NTP187" s="135"/>
      <c r="NTQ187" s="135"/>
      <c r="NTR187" s="307"/>
      <c r="NTS187" s="135"/>
      <c r="NTT187" s="135"/>
      <c r="NTU187" s="135"/>
      <c r="NTV187" s="304"/>
      <c r="NTW187" s="305"/>
      <c r="NTX187" s="306"/>
      <c r="NTY187" s="135"/>
      <c r="NTZ187" s="135"/>
      <c r="NUA187" s="307"/>
      <c r="NUB187" s="135"/>
      <c r="NUC187" s="135"/>
      <c r="NUD187" s="135"/>
      <c r="NUE187" s="304"/>
      <c r="NUF187" s="305"/>
      <c r="NUG187" s="306"/>
      <c r="NUH187" s="135"/>
      <c r="NUI187" s="135"/>
      <c r="NUJ187" s="307"/>
      <c r="NUK187" s="135"/>
      <c r="NUL187" s="135"/>
      <c r="NUM187" s="135"/>
      <c r="NUN187" s="304"/>
      <c r="NUO187" s="305"/>
      <c r="NUP187" s="306"/>
      <c r="NUQ187" s="135"/>
      <c r="NUR187" s="135"/>
      <c r="NUS187" s="307"/>
      <c r="NUT187" s="135"/>
      <c r="NUU187" s="135"/>
      <c r="NUV187" s="135"/>
      <c r="NUW187" s="304"/>
      <c r="NUX187" s="305"/>
      <c r="NUY187" s="306"/>
      <c r="NUZ187" s="135"/>
      <c r="NVA187" s="135"/>
      <c r="NVB187" s="307"/>
      <c r="NVC187" s="135"/>
      <c r="NVD187" s="135"/>
      <c r="NVE187" s="135"/>
      <c r="NVF187" s="304"/>
      <c r="NVG187" s="305"/>
      <c r="NVH187" s="306"/>
      <c r="NVI187" s="135"/>
      <c r="NVJ187" s="135"/>
      <c r="NVK187" s="307"/>
      <c r="NVL187" s="135"/>
      <c r="NVM187" s="135"/>
      <c r="NVN187" s="135"/>
      <c r="NVO187" s="304"/>
      <c r="NVP187" s="305"/>
      <c r="NVQ187" s="306"/>
      <c r="NVR187" s="135"/>
      <c r="NVS187" s="135"/>
      <c r="NVT187" s="307"/>
      <c r="NVU187" s="135"/>
      <c r="NVV187" s="135"/>
      <c r="NVW187" s="135"/>
      <c r="NVX187" s="304"/>
      <c r="NVY187" s="305"/>
      <c r="NVZ187" s="306"/>
      <c r="NWA187" s="135"/>
      <c r="NWB187" s="135"/>
      <c r="NWC187" s="307"/>
      <c r="NWD187" s="135"/>
      <c r="NWE187" s="135"/>
      <c r="NWF187" s="135"/>
      <c r="NWG187" s="304"/>
      <c r="NWH187" s="305"/>
      <c r="NWI187" s="306"/>
      <c r="NWJ187" s="135"/>
      <c r="NWK187" s="135"/>
      <c r="NWL187" s="307"/>
      <c r="NWM187" s="135"/>
      <c r="NWN187" s="135"/>
      <c r="NWO187" s="135"/>
      <c r="NWP187" s="304"/>
      <c r="NWQ187" s="305"/>
      <c r="NWR187" s="306"/>
      <c r="NWS187" s="135"/>
      <c r="NWT187" s="135"/>
      <c r="NWU187" s="307"/>
      <c r="NWV187" s="135"/>
      <c r="NWW187" s="135"/>
      <c r="NWX187" s="135"/>
      <c r="NWY187" s="304"/>
      <c r="NWZ187" s="305"/>
      <c r="NXA187" s="306"/>
      <c r="NXB187" s="135"/>
      <c r="NXC187" s="135"/>
      <c r="NXD187" s="307"/>
      <c r="NXE187" s="135"/>
      <c r="NXF187" s="135"/>
      <c r="NXG187" s="135"/>
      <c r="NXH187" s="304"/>
      <c r="NXI187" s="305"/>
      <c r="NXJ187" s="306"/>
      <c r="NXK187" s="135"/>
      <c r="NXL187" s="135"/>
      <c r="NXM187" s="307"/>
      <c r="NXN187" s="135"/>
      <c r="NXO187" s="135"/>
      <c r="NXP187" s="135"/>
      <c r="NXQ187" s="304"/>
      <c r="NXR187" s="305"/>
      <c r="NXS187" s="306"/>
      <c r="NXT187" s="135"/>
      <c r="NXU187" s="135"/>
      <c r="NXV187" s="307"/>
      <c r="NXW187" s="135"/>
      <c r="NXX187" s="135"/>
      <c r="NXY187" s="135"/>
      <c r="NXZ187" s="304"/>
      <c r="NYA187" s="305"/>
      <c r="NYB187" s="306"/>
      <c r="NYC187" s="135"/>
      <c r="NYD187" s="135"/>
      <c r="NYE187" s="307"/>
      <c r="NYF187" s="135"/>
      <c r="NYG187" s="135"/>
      <c r="NYH187" s="135"/>
      <c r="NYI187" s="304"/>
      <c r="NYJ187" s="305"/>
      <c r="NYK187" s="306"/>
      <c r="NYL187" s="135"/>
      <c r="NYM187" s="135"/>
      <c r="NYN187" s="307"/>
      <c r="NYO187" s="135"/>
      <c r="NYP187" s="135"/>
      <c r="NYQ187" s="135"/>
      <c r="NYR187" s="304"/>
      <c r="NYS187" s="305"/>
      <c r="NYT187" s="306"/>
      <c r="NYU187" s="135"/>
      <c r="NYV187" s="135"/>
      <c r="NYW187" s="307"/>
      <c r="NYX187" s="135"/>
      <c r="NYY187" s="135"/>
      <c r="NYZ187" s="135"/>
      <c r="NZA187" s="304"/>
      <c r="NZB187" s="305"/>
      <c r="NZC187" s="306"/>
      <c r="NZD187" s="135"/>
      <c r="NZE187" s="135"/>
      <c r="NZF187" s="307"/>
      <c r="NZG187" s="135"/>
      <c r="NZH187" s="135"/>
      <c r="NZI187" s="135"/>
      <c r="NZJ187" s="304"/>
      <c r="NZK187" s="305"/>
      <c r="NZL187" s="306"/>
      <c r="NZM187" s="135"/>
      <c r="NZN187" s="135"/>
      <c r="NZO187" s="307"/>
      <c r="NZP187" s="135"/>
      <c r="NZQ187" s="135"/>
      <c r="NZR187" s="135"/>
      <c r="NZS187" s="304"/>
      <c r="NZT187" s="305"/>
      <c r="NZU187" s="306"/>
      <c r="NZV187" s="135"/>
      <c r="NZW187" s="135"/>
      <c r="NZX187" s="307"/>
      <c r="NZY187" s="135"/>
      <c r="NZZ187" s="135"/>
      <c r="OAA187" s="135"/>
      <c r="OAB187" s="304"/>
      <c r="OAC187" s="305"/>
      <c r="OAD187" s="306"/>
      <c r="OAE187" s="135"/>
      <c r="OAF187" s="135"/>
      <c r="OAG187" s="307"/>
      <c r="OAH187" s="135"/>
      <c r="OAI187" s="135"/>
      <c r="OAJ187" s="135"/>
      <c r="OAK187" s="304"/>
      <c r="OAL187" s="305"/>
      <c r="OAM187" s="306"/>
      <c r="OAN187" s="135"/>
      <c r="OAO187" s="135"/>
      <c r="OAP187" s="307"/>
      <c r="OAQ187" s="135"/>
      <c r="OAR187" s="135"/>
      <c r="OAS187" s="135"/>
      <c r="OAT187" s="304"/>
      <c r="OAU187" s="305"/>
      <c r="OAV187" s="306"/>
      <c r="OAW187" s="135"/>
      <c r="OAX187" s="135"/>
      <c r="OAY187" s="307"/>
      <c r="OAZ187" s="135"/>
      <c r="OBA187" s="135"/>
      <c r="OBB187" s="135"/>
      <c r="OBC187" s="304"/>
      <c r="OBD187" s="305"/>
      <c r="OBE187" s="306"/>
      <c r="OBF187" s="135"/>
      <c r="OBG187" s="135"/>
      <c r="OBH187" s="307"/>
      <c r="OBI187" s="135"/>
      <c r="OBJ187" s="135"/>
      <c r="OBK187" s="313"/>
      <c r="OBL187" s="310"/>
      <c r="OBM187" s="305"/>
      <c r="OBN187" s="306"/>
      <c r="OBO187" s="135"/>
      <c r="OBP187" s="135"/>
      <c r="OBQ187" s="307"/>
      <c r="OBR187" s="135"/>
      <c r="OBS187" s="135"/>
      <c r="OBT187" s="313"/>
      <c r="OBU187" s="123"/>
      <c r="OBV187" s="126"/>
      <c r="OBW187" s="132"/>
      <c r="OBZ187" s="130"/>
      <c r="OCD187" s="123"/>
      <c r="OCE187" s="126"/>
      <c r="OCF187" s="132"/>
      <c r="OCG187" s="309"/>
      <c r="OCH187" s="135"/>
      <c r="OCI187" s="307"/>
      <c r="OCJ187" s="135"/>
      <c r="OCK187" s="135"/>
      <c r="OCL187" s="135"/>
      <c r="OCM187" s="304"/>
      <c r="OCN187" s="305"/>
      <c r="OCO187" s="306"/>
      <c r="OCP187" s="135"/>
      <c r="OCQ187" s="135"/>
      <c r="OCR187" s="307"/>
      <c r="OCS187" s="135"/>
      <c r="OCT187" s="135"/>
      <c r="OCU187" s="135"/>
      <c r="OCV187" s="304"/>
      <c r="OCW187" s="305"/>
      <c r="OCX187" s="306"/>
      <c r="OCY187" s="135"/>
      <c r="OCZ187" s="135"/>
      <c r="ODA187" s="307"/>
      <c r="ODB187" s="135"/>
      <c r="ODC187" s="135"/>
      <c r="ODD187" s="135"/>
      <c r="ODE187" s="304"/>
      <c r="ODF187" s="305"/>
      <c r="ODG187" s="306"/>
      <c r="ODH187" s="135"/>
      <c r="ODI187" s="135"/>
      <c r="ODJ187" s="307"/>
      <c r="ODK187" s="135"/>
      <c r="ODL187" s="135"/>
      <c r="ODM187" s="135"/>
      <c r="ODN187" s="304"/>
      <c r="ODO187" s="305"/>
      <c r="ODP187" s="306"/>
      <c r="ODQ187" s="135"/>
      <c r="ODR187" s="135"/>
      <c r="ODS187" s="307"/>
      <c r="ODT187" s="135"/>
      <c r="ODU187" s="135"/>
      <c r="ODV187" s="135"/>
      <c r="ODW187" s="304"/>
      <c r="ODX187" s="305"/>
      <c r="ODY187" s="306"/>
      <c r="ODZ187" s="135"/>
      <c r="OEA187" s="135"/>
      <c r="OEB187" s="307"/>
      <c r="OEC187" s="135"/>
      <c r="OED187" s="135"/>
      <c r="OEE187" s="135"/>
      <c r="OEF187" s="304"/>
      <c r="OEG187" s="305"/>
      <c r="OEH187" s="306"/>
      <c r="OEI187" s="135"/>
      <c r="OEJ187" s="135"/>
      <c r="OEK187" s="307"/>
      <c r="OEL187" s="135"/>
      <c r="OEM187" s="135"/>
      <c r="OEN187" s="135"/>
      <c r="OEO187" s="304"/>
      <c r="OEP187" s="305"/>
      <c r="OEQ187" s="306"/>
      <c r="OER187" s="135"/>
      <c r="OES187" s="135"/>
      <c r="OET187" s="307"/>
      <c r="OEU187" s="135"/>
      <c r="OEV187" s="135"/>
      <c r="OEW187" s="135"/>
      <c r="OEX187" s="304"/>
      <c r="OEY187" s="305"/>
      <c r="OEZ187" s="306"/>
      <c r="OFA187" s="135"/>
      <c r="OFB187" s="135"/>
      <c r="OFC187" s="307"/>
      <c r="OFD187" s="135"/>
      <c r="OFE187" s="135"/>
      <c r="OFF187" s="135"/>
      <c r="OFG187" s="304"/>
      <c r="OFH187" s="305"/>
      <c r="OFI187" s="306"/>
      <c r="OFJ187" s="135"/>
      <c r="OFK187" s="135"/>
      <c r="OFL187" s="307"/>
      <c r="OFM187" s="135"/>
      <c r="OFN187" s="135"/>
      <c r="OFO187" s="135"/>
      <c r="OFP187" s="304"/>
      <c r="OFQ187" s="305"/>
      <c r="OFR187" s="306"/>
      <c r="OFS187" s="135"/>
      <c r="OFT187" s="135"/>
      <c r="OFU187" s="307"/>
      <c r="OFV187" s="135"/>
      <c r="OFW187" s="135"/>
      <c r="OFX187" s="135"/>
      <c r="OFY187" s="304"/>
      <c r="OFZ187" s="305"/>
      <c r="OGA187" s="306"/>
      <c r="OGB187" s="135"/>
      <c r="OGC187" s="135"/>
      <c r="OGD187" s="307"/>
      <c r="OGE187" s="135"/>
      <c r="OGF187" s="135"/>
      <c r="OGG187" s="135"/>
      <c r="OGH187" s="304"/>
      <c r="OGI187" s="305"/>
      <c r="OGJ187" s="306"/>
      <c r="OGK187" s="135"/>
      <c r="OGL187" s="135"/>
      <c r="OGM187" s="307"/>
      <c r="OGN187" s="135"/>
      <c r="OGO187" s="135"/>
      <c r="OGP187" s="135"/>
      <c r="OGQ187" s="304"/>
      <c r="OGR187" s="305"/>
      <c r="OGS187" s="306"/>
      <c r="OGT187" s="135"/>
      <c r="OGU187" s="135"/>
      <c r="OGV187" s="307"/>
      <c r="OGW187" s="135"/>
      <c r="OGX187" s="135"/>
      <c r="OGY187" s="135"/>
      <c r="OGZ187" s="304"/>
      <c r="OHA187" s="305"/>
      <c r="OHB187" s="306"/>
      <c r="OHC187" s="135"/>
      <c r="OHD187" s="135"/>
      <c r="OHE187" s="307"/>
      <c r="OHF187" s="135"/>
      <c r="OHG187" s="135"/>
      <c r="OHH187" s="135"/>
      <c r="OHI187" s="304"/>
      <c r="OHJ187" s="305"/>
      <c r="OHK187" s="306"/>
      <c r="OHL187" s="135"/>
      <c r="OHM187" s="135"/>
      <c r="OHN187" s="307"/>
      <c r="OHO187" s="135"/>
      <c r="OHP187" s="135"/>
      <c r="OHQ187" s="135"/>
      <c r="OHR187" s="304"/>
      <c r="OHS187" s="305"/>
      <c r="OHT187" s="306"/>
      <c r="OHU187" s="135"/>
      <c r="OHV187" s="135"/>
      <c r="OHW187" s="307"/>
      <c r="OHX187" s="135"/>
      <c r="OHY187" s="135"/>
      <c r="OHZ187" s="135"/>
      <c r="OIA187" s="304"/>
      <c r="OIB187" s="305"/>
      <c r="OIC187" s="306"/>
      <c r="OID187" s="135"/>
      <c r="OIE187" s="135"/>
      <c r="OIF187" s="307"/>
      <c r="OIG187" s="135"/>
      <c r="OIH187" s="135"/>
      <c r="OII187" s="135"/>
      <c r="OIJ187" s="304"/>
      <c r="OIK187" s="305"/>
      <c r="OIL187" s="306"/>
      <c r="OIM187" s="135"/>
      <c r="OIN187" s="135"/>
      <c r="OIO187" s="307"/>
      <c r="OIP187" s="135"/>
      <c r="OIQ187" s="135"/>
      <c r="OIR187" s="135"/>
      <c r="OIS187" s="304"/>
      <c r="OIT187" s="305"/>
      <c r="OIU187" s="306"/>
      <c r="OIV187" s="135"/>
      <c r="OIW187" s="135"/>
      <c r="OIX187" s="307"/>
      <c r="OIY187" s="135"/>
      <c r="OIZ187" s="135"/>
      <c r="OJA187" s="135"/>
      <c r="OJB187" s="304"/>
      <c r="OJC187" s="305"/>
      <c r="OJD187" s="306"/>
      <c r="OJE187" s="135"/>
      <c r="OJF187" s="135"/>
      <c r="OJG187" s="307"/>
      <c r="OJH187" s="135"/>
      <c r="OJI187" s="135"/>
      <c r="OJJ187" s="135"/>
      <c r="OJK187" s="304"/>
      <c r="OJL187" s="305"/>
      <c r="OJM187" s="306"/>
      <c r="OJN187" s="135"/>
      <c r="OJO187" s="135"/>
      <c r="OJP187" s="307"/>
      <c r="OJQ187" s="135"/>
      <c r="OJR187" s="135"/>
      <c r="OJS187" s="135"/>
      <c r="OJT187" s="304"/>
      <c r="OJU187" s="305"/>
      <c r="OJV187" s="306"/>
      <c r="OJW187" s="135"/>
      <c r="OJX187" s="135"/>
      <c r="OJY187" s="307"/>
      <c r="OJZ187" s="135"/>
      <c r="OKA187" s="135"/>
      <c r="OKB187" s="135"/>
      <c r="OKC187" s="304"/>
      <c r="OKD187" s="305"/>
      <c r="OKE187" s="306"/>
      <c r="OKF187" s="135"/>
      <c r="OKG187" s="135"/>
      <c r="OKH187" s="307"/>
      <c r="OKI187" s="135"/>
      <c r="OKJ187" s="135"/>
      <c r="OKK187" s="135"/>
      <c r="OKL187" s="304"/>
      <c r="OKM187" s="305"/>
      <c r="OKN187" s="306"/>
      <c r="OKO187" s="135"/>
      <c r="OKP187" s="135"/>
      <c r="OKQ187" s="307"/>
      <c r="OKR187" s="135"/>
      <c r="OKS187" s="135"/>
      <c r="OKT187" s="135"/>
      <c r="OKU187" s="304"/>
      <c r="OKV187" s="305"/>
      <c r="OKW187" s="306"/>
      <c r="OKX187" s="135"/>
      <c r="OKY187" s="135"/>
      <c r="OKZ187" s="307"/>
      <c r="OLA187" s="135"/>
      <c r="OLB187" s="135"/>
      <c r="OLC187" s="135"/>
      <c r="OLD187" s="304"/>
      <c r="OLE187" s="305"/>
      <c r="OLF187" s="306"/>
      <c r="OLG187" s="313"/>
      <c r="OLH187" s="309"/>
      <c r="OLI187" s="307"/>
      <c r="OLJ187" s="135"/>
      <c r="OLK187" s="135"/>
      <c r="OLL187" s="135"/>
      <c r="OLM187" s="304"/>
      <c r="OLN187" s="305"/>
      <c r="OLO187" s="306"/>
      <c r="OLP187" s="313"/>
      <c r="OLR187" s="130"/>
      <c r="OLV187" s="123"/>
      <c r="OLW187" s="126"/>
      <c r="OLX187" s="132"/>
      <c r="OMA187" s="130"/>
      <c r="OMC187" s="309"/>
      <c r="OMD187" s="135"/>
      <c r="OME187" s="304"/>
      <c r="OMF187" s="305"/>
      <c r="OMG187" s="306"/>
      <c r="OMH187" s="135"/>
      <c r="OMI187" s="135"/>
      <c r="OMJ187" s="307"/>
      <c r="OMK187" s="135"/>
      <c r="OML187" s="135"/>
      <c r="OMM187" s="135"/>
      <c r="OMN187" s="304"/>
      <c r="OMO187" s="305"/>
      <c r="OMP187" s="306"/>
      <c r="OMQ187" s="135"/>
      <c r="OMR187" s="135"/>
      <c r="OMS187" s="307"/>
      <c r="OMT187" s="135"/>
      <c r="OMU187" s="135"/>
      <c r="OMV187" s="135"/>
      <c r="OMW187" s="304"/>
      <c r="OMX187" s="305"/>
      <c r="OMY187" s="306"/>
      <c r="OMZ187" s="135"/>
      <c r="ONA187" s="135"/>
      <c r="ONB187" s="307"/>
      <c r="ONC187" s="135"/>
      <c r="OND187" s="135"/>
      <c r="ONE187" s="135"/>
      <c r="ONF187" s="304"/>
      <c r="ONG187" s="305"/>
      <c r="ONH187" s="306"/>
      <c r="ONI187" s="135"/>
      <c r="ONJ187" s="135"/>
      <c r="ONK187" s="307"/>
      <c r="ONL187" s="135"/>
      <c r="ONM187" s="135"/>
      <c r="ONN187" s="135"/>
      <c r="ONO187" s="304"/>
      <c r="ONP187" s="305"/>
      <c r="ONQ187" s="306"/>
      <c r="ONR187" s="135"/>
      <c r="ONS187" s="135"/>
      <c r="ONT187" s="307"/>
      <c r="ONU187" s="135"/>
      <c r="ONV187" s="135"/>
      <c r="ONW187" s="135"/>
      <c r="ONX187" s="304"/>
      <c r="ONY187" s="305"/>
      <c r="ONZ187" s="306"/>
      <c r="OOA187" s="135"/>
      <c r="OOB187" s="135"/>
      <c r="OOC187" s="307"/>
      <c r="OOD187" s="135"/>
      <c r="OOE187" s="135"/>
      <c r="OOF187" s="135"/>
      <c r="OOG187" s="304"/>
      <c r="OOH187" s="305"/>
      <c r="OOI187" s="306"/>
      <c r="OOJ187" s="135"/>
      <c r="OOK187" s="135"/>
      <c r="OOL187" s="307"/>
      <c r="OOM187" s="135"/>
      <c r="OON187" s="135"/>
      <c r="OOO187" s="135"/>
      <c r="OOP187" s="304"/>
      <c r="OOQ187" s="305"/>
      <c r="OOR187" s="306"/>
      <c r="OOS187" s="135"/>
      <c r="OOT187" s="135"/>
      <c r="OOU187" s="307"/>
      <c r="OOV187" s="135"/>
      <c r="OOW187" s="135"/>
      <c r="OOX187" s="135"/>
      <c r="OOY187" s="304"/>
      <c r="OOZ187" s="305"/>
      <c r="OPA187" s="306"/>
      <c r="OPB187" s="135"/>
      <c r="OPC187" s="135"/>
      <c r="OPD187" s="307"/>
      <c r="OPE187" s="135"/>
      <c r="OPF187" s="135"/>
      <c r="OPG187" s="135"/>
      <c r="OPH187" s="304"/>
      <c r="OPI187" s="305"/>
      <c r="OPJ187" s="306"/>
      <c r="OPK187" s="135"/>
      <c r="OPL187" s="135"/>
      <c r="OPM187" s="307"/>
      <c r="OPN187" s="135"/>
      <c r="OPO187" s="135"/>
      <c r="OPP187" s="135"/>
      <c r="OPQ187" s="304"/>
      <c r="OPR187" s="305"/>
      <c r="OPS187" s="306"/>
      <c r="OPT187" s="135"/>
      <c r="OPU187" s="135"/>
      <c r="OPV187" s="307"/>
      <c r="OPW187" s="135"/>
      <c r="OPX187" s="135"/>
      <c r="OPY187" s="135"/>
      <c r="OPZ187" s="304"/>
      <c r="OQA187" s="305"/>
      <c r="OQB187" s="306"/>
      <c r="OQC187" s="135"/>
      <c r="OQD187" s="135"/>
      <c r="OQE187" s="307"/>
      <c r="OQF187" s="135"/>
      <c r="OQG187" s="135"/>
      <c r="OQH187" s="135"/>
      <c r="OQI187" s="304"/>
      <c r="OQJ187" s="305"/>
      <c r="OQK187" s="306"/>
      <c r="OQL187" s="135"/>
      <c r="OQM187" s="135"/>
      <c r="OQN187" s="307"/>
      <c r="OQO187" s="135"/>
      <c r="OQP187" s="135"/>
      <c r="OQQ187" s="135"/>
      <c r="OQR187" s="304"/>
      <c r="OQS187" s="305"/>
      <c r="OQT187" s="306"/>
      <c r="OQU187" s="135"/>
      <c r="OQV187" s="135"/>
      <c r="OQW187" s="307"/>
      <c r="OQX187" s="135"/>
      <c r="OQY187" s="135"/>
      <c r="OQZ187" s="135"/>
      <c r="ORA187" s="304"/>
      <c r="ORB187" s="305"/>
      <c r="ORC187" s="306"/>
      <c r="ORD187" s="135"/>
      <c r="ORE187" s="135"/>
      <c r="ORF187" s="307"/>
      <c r="ORG187" s="135"/>
      <c r="ORH187" s="135"/>
      <c r="ORI187" s="135"/>
      <c r="ORJ187" s="304"/>
      <c r="ORK187" s="305"/>
      <c r="ORL187" s="306"/>
      <c r="ORM187" s="135"/>
      <c r="ORN187" s="135"/>
      <c r="ORO187" s="307"/>
      <c r="ORP187" s="135"/>
      <c r="ORQ187" s="135"/>
      <c r="ORR187" s="135"/>
      <c r="ORS187" s="304"/>
      <c r="ORT187" s="305"/>
      <c r="ORU187" s="306"/>
      <c r="ORV187" s="135"/>
      <c r="ORW187" s="135"/>
      <c r="ORX187" s="307"/>
      <c r="ORY187" s="135"/>
      <c r="ORZ187" s="135"/>
      <c r="OSA187" s="135"/>
      <c r="OSB187" s="304"/>
      <c r="OSC187" s="305"/>
      <c r="OSD187" s="306"/>
      <c r="OSE187" s="135"/>
      <c r="OSF187" s="135"/>
      <c r="OSG187" s="307"/>
      <c r="OSH187" s="135"/>
      <c r="OSI187" s="135"/>
      <c r="OSJ187" s="135"/>
      <c r="OSK187" s="304"/>
      <c r="OSL187" s="305"/>
      <c r="OSM187" s="306"/>
      <c r="OSN187" s="135"/>
      <c r="OSO187" s="135"/>
      <c r="OSP187" s="307"/>
      <c r="OSQ187" s="135"/>
      <c r="OSR187" s="135"/>
      <c r="OSS187" s="135"/>
      <c r="OST187" s="304"/>
      <c r="OSU187" s="305"/>
      <c r="OSV187" s="306"/>
      <c r="OSW187" s="135"/>
      <c r="OSX187" s="135"/>
      <c r="OSY187" s="307"/>
      <c r="OSZ187" s="135"/>
      <c r="OTA187" s="135"/>
      <c r="OTB187" s="135"/>
      <c r="OTC187" s="304"/>
      <c r="OTD187" s="305"/>
      <c r="OTE187" s="306"/>
      <c r="OTF187" s="135"/>
      <c r="OTG187" s="135"/>
      <c r="OTH187" s="307"/>
      <c r="OTI187" s="135"/>
      <c r="OTJ187" s="135"/>
      <c r="OTK187" s="135"/>
      <c r="OTL187" s="304"/>
      <c r="OTM187" s="305"/>
      <c r="OTN187" s="306"/>
      <c r="OTO187" s="135"/>
      <c r="OTP187" s="135"/>
      <c r="OTQ187" s="307"/>
      <c r="OTR187" s="135"/>
      <c r="OTS187" s="135"/>
      <c r="OTT187" s="135"/>
      <c r="OTU187" s="304"/>
      <c r="OTV187" s="305"/>
      <c r="OTW187" s="306"/>
      <c r="OTX187" s="135"/>
      <c r="OTY187" s="135"/>
      <c r="OTZ187" s="307"/>
      <c r="OUA187" s="135"/>
      <c r="OUB187" s="135"/>
      <c r="OUC187" s="135"/>
      <c r="OUD187" s="304"/>
      <c r="OUE187" s="305"/>
      <c r="OUF187" s="306"/>
      <c r="OUG187" s="135"/>
      <c r="OUH187" s="135"/>
      <c r="OUI187" s="307"/>
      <c r="OUJ187" s="135"/>
      <c r="OUK187" s="135"/>
      <c r="OUL187" s="135"/>
      <c r="OUM187" s="304"/>
      <c r="OUN187" s="305"/>
      <c r="OUO187" s="306"/>
      <c r="OUP187" s="135"/>
      <c r="OUQ187" s="135"/>
      <c r="OUR187" s="307"/>
      <c r="OUS187" s="135"/>
      <c r="OUT187" s="135"/>
      <c r="OUU187" s="135"/>
      <c r="OUV187" s="304"/>
      <c r="OUW187" s="305"/>
      <c r="OUX187" s="306"/>
      <c r="OUY187" s="135"/>
      <c r="OUZ187" s="135"/>
      <c r="OVA187" s="307"/>
      <c r="OVB187" s="135"/>
      <c r="OVC187" s="313"/>
      <c r="OVD187" s="309"/>
      <c r="OVE187" s="304"/>
      <c r="OVF187" s="305"/>
      <c r="OVG187" s="306"/>
      <c r="OVH187" s="135"/>
      <c r="OVI187" s="135"/>
      <c r="OVJ187" s="307"/>
      <c r="OVK187" s="135"/>
      <c r="OVL187" s="313"/>
      <c r="OVN187" s="123"/>
      <c r="OVO187" s="126"/>
      <c r="OVP187" s="132"/>
      <c r="OVS187" s="130"/>
      <c r="OVW187" s="123"/>
      <c r="OVX187" s="126"/>
      <c r="OVY187" s="315"/>
      <c r="OVZ187" s="135"/>
      <c r="OWA187" s="135"/>
      <c r="OWB187" s="307"/>
      <c r="OWC187" s="135"/>
      <c r="OWD187" s="135"/>
      <c r="OWE187" s="135"/>
      <c r="OWF187" s="304"/>
      <c r="OWG187" s="305"/>
      <c r="OWH187" s="306"/>
      <c r="OWI187" s="135"/>
      <c r="OWJ187" s="135"/>
      <c r="OWK187" s="307"/>
      <c r="OWL187" s="135"/>
      <c r="OWM187" s="135"/>
      <c r="OWN187" s="135"/>
      <c r="OWO187" s="304"/>
      <c r="OWP187" s="305"/>
      <c r="OWQ187" s="306"/>
      <c r="OWR187" s="135"/>
      <c r="OWS187" s="135"/>
      <c r="OWT187" s="307"/>
      <c r="OWU187" s="135"/>
      <c r="OWV187" s="135"/>
      <c r="OWW187" s="135"/>
      <c r="OWX187" s="304"/>
      <c r="OWY187" s="305"/>
      <c r="OWZ187" s="306"/>
      <c r="OXA187" s="135"/>
      <c r="OXB187" s="135"/>
      <c r="OXC187" s="307"/>
      <c r="OXD187" s="135"/>
      <c r="OXE187" s="135"/>
      <c r="OXF187" s="135"/>
      <c r="OXG187" s="304"/>
      <c r="OXH187" s="305"/>
      <c r="OXI187" s="306"/>
      <c r="OXJ187" s="135"/>
      <c r="OXK187" s="135"/>
      <c r="OXL187" s="307"/>
      <c r="OXM187" s="135"/>
      <c r="OXN187" s="135"/>
      <c r="OXO187" s="135"/>
      <c r="OXP187" s="304"/>
      <c r="OXQ187" s="305"/>
      <c r="OXR187" s="306"/>
      <c r="OXS187" s="135"/>
      <c r="OXT187" s="135"/>
      <c r="OXU187" s="307"/>
      <c r="OXV187" s="135"/>
      <c r="OXW187" s="135"/>
      <c r="OXX187" s="135"/>
      <c r="OXY187" s="304"/>
      <c r="OXZ187" s="305"/>
      <c r="OYA187" s="306"/>
      <c r="OYB187" s="135"/>
      <c r="OYC187" s="135"/>
      <c r="OYD187" s="307"/>
      <c r="OYE187" s="135"/>
      <c r="OYF187" s="135"/>
      <c r="OYG187" s="135"/>
      <c r="OYH187" s="304"/>
      <c r="OYI187" s="305"/>
      <c r="OYJ187" s="306"/>
      <c r="OYK187" s="135"/>
      <c r="OYL187" s="135"/>
      <c r="OYM187" s="307"/>
      <c r="OYN187" s="135"/>
      <c r="OYO187" s="135"/>
      <c r="OYP187" s="135"/>
      <c r="OYQ187" s="304"/>
      <c r="OYR187" s="305"/>
      <c r="OYS187" s="306"/>
      <c r="OYT187" s="135"/>
      <c r="OYU187" s="135"/>
      <c r="OYV187" s="307"/>
      <c r="OYW187" s="135"/>
      <c r="OYX187" s="135"/>
      <c r="OYY187" s="135"/>
      <c r="OYZ187" s="304"/>
      <c r="OZA187" s="305"/>
      <c r="OZB187" s="306"/>
      <c r="OZC187" s="135"/>
      <c r="OZD187" s="135"/>
      <c r="OZE187" s="307"/>
      <c r="OZF187" s="135"/>
      <c r="OZG187" s="135"/>
      <c r="OZH187" s="135"/>
      <c r="OZI187" s="304"/>
      <c r="OZJ187" s="305"/>
      <c r="OZK187" s="306"/>
      <c r="OZL187" s="135"/>
      <c r="OZM187" s="135"/>
      <c r="OZN187" s="307"/>
      <c r="OZO187" s="135"/>
      <c r="OZP187" s="135"/>
      <c r="OZQ187" s="135"/>
      <c r="OZR187" s="304"/>
      <c r="OZS187" s="305"/>
      <c r="OZT187" s="306"/>
      <c r="OZU187" s="135"/>
      <c r="OZV187" s="135"/>
      <c r="OZW187" s="307"/>
      <c r="OZX187" s="135"/>
      <c r="OZY187" s="135"/>
      <c r="OZZ187" s="135"/>
      <c r="PAA187" s="304"/>
      <c r="PAB187" s="305"/>
      <c r="PAC187" s="306"/>
      <c r="PAD187" s="135"/>
      <c r="PAE187" s="135"/>
      <c r="PAF187" s="307"/>
      <c r="PAG187" s="135"/>
      <c r="PAH187" s="135"/>
      <c r="PAI187" s="135"/>
      <c r="PAJ187" s="304"/>
      <c r="PAK187" s="305"/>
      <c r="PAL187" s="306"/>
      <c r="PAM187" s="135"/>
      <c r="PAN187" s="135"/>
      <c r="PAO187" s="307"/>
      <c r="PAP187" s="135"/>
      <c r="PAQ187" s="135"/>
      <c r="PAR187" s="135"/>
      <c r="PAS187" s="304"/>
      <c r="PAT187" s="305"/>
      <c r="PAU187" s="306"/>
      <c r="PAV187" s="135"/>
      <c r="PAW187" s="135"/>
      <c r="PAX187" s="307"/>
      <c r="PAY187" s="135"/>
      <c r="PAZ187" s="135"/>
      <c r="PBA187" s="135"/>
      <c r="PBB187" s="304"/>
      <c r="PBC187" s="305"/>
      <c r="PBD187" s="306"/>
      <c r="PBE187" s="135"/>
      <c r="PBF187" s="135"/>
      <c r="PBG187" s="307"/>
      <c r="PBH187" s="135"/>
      <c r="PBI187" s="135"/>
      <c r="PBJ187" s="135"/>
      <c r="PBK187" s="304"/>
      <c r="PBL187" s="305"/>
      <c r="PBM187" s="306"/>
      <c r="PBN187" s="135"/>
      <c r="PBO187" s="135"/>
      <c r="PBP187" s="307"/>
      <c r="PBQ187" s="135"/>
      <c r="PBR187" s="135"/>
      <c r="PBS187" s="135"/>
      <c r="PBT187" s="304"/>
      <c r="PBU187" s="305"/>
      <c r="PBV187" s="306"/>
      <c r="PBW187" s="135"/>
      <c r="PBX187" s="135"/>
      <c r="PBY187" s="307"/>
      <c r="PBZ187" s="135"/>
      <c r="PCA187" s="135"/>
      <c r="PCB187" s="135"/>
      <c r="PCC187" s="304"/>
      <c r="PCD187" s="305"/>
      <c r="PCE187" s="306"/>
      <c r="PCF187" s="135"/>
      <c r="PCG187" s="135"/>
      <c r="PCH187" s="307"/>
      <c r="PCI187" s="135"/>
      <c r="PCJ187" s="135"/>
      <c r="PCK187" s="135"/>
      <c r="PCL187" s="304"/>
      <c r="PCM187" s="305"/>
      <c r="PCN187" s="306"/>
      <c r="PCO187" s="135"/>
      <c r="PCP187" s="135"/>
      <c r="PCQ187" s="307"/>
      <c r="PCR187" s="135"/>
      <c r="PCS187" s="135"/>
      <c r="PCT187" s="135"/>
      <c r="PCU187" s="304"/>
      <c r="PCV187" s="305"/>
      <c r="PCW187" s="306"/>
      <c r="PCX187" s="135"/>
      <c r="PCY187" s="135"/>
      <c r="PCZ187" s="307"/>
      <c r="PDA187" s="135"/>
      <c r="PDB187" s="135"/>
      <c r="PDC187" s="135"/>
      <c r="PDD187" s="304"/>
      <c r="PDE187" s="305"/>
      <c r="PDF187" s="306"/>
      <c r="PDG187" s="135"/>
      <c r="PDH187" s="135"/>
      <c r="PDI187" s="307"/>
      <c r="PDJ187" s="135"/>
      <c r="PDK187" s="135"/>
      <c r="PDL187" s="135"/>
      <c r="PDM187" s="304"/>
      <c r="PDN187" s="305"/>
      <c r="PDO187" s="306"/>
      <c r="PDP187" s="135"/>
      <c r="PDQ187" s="135"/>
      <c r="PDR187" s="307"/>
      <c r="PDS187" s="135"/>
      <c r="PDT187" s="135"/>
      <c r="PDU187" s="135"/>
      <c r="PDV187" s="304"/>
      <c r="PDW187" s="305"/>
      <c r="PDX187" s="306"/>
      <c r="PDY187" s="135"/>
      <c r="PDZ187" s="135"/>
      <c r="PEA187" s="307"/>
      <c r="PEB187" s="135"/>
      <c r="PEC187" s="135"/>
      <c r="PED187" s="135"/>
      <c r="PEE187" s="304"/>
      <c r="PEF187" s="305"/>
      <c r="PEG187" s="306"/>
      <c r="PEH187" s="135"/>
      <c r="PEI187" s="135"/>
      <c r="PEJ187" s="307"/>
      <c r="PEK187" s="135"/>
      <c r="PEL187" s="135"/>
      <c r="PEM187" s="135"/>
      <c r="PEN187" s="304"/>
      <c r="PEO187" s="305"/>
      <c r="PEP187" s="306"/>
      <c r="PEQ187" s="135"/>
      <c r="PER187" s="135"/>
      <c r="PES187" s="307"/>
      <c r="PET187" s="135"/>
      <c r="PEU187" s="135"/>
      <c r="PEV187" s="135"/>
      <c r="PEW187" s="304"/>
      <c r="PEX187" s="305"/>
      <c r="PEY187" s="316"/>
      <c r="PEZ187" s="309"/>
      <c r="PFA187" s="135"/>
      <c r="PFB187" s="307"/>
      <c r="PFC187" s="135"/>
      <c r="PFD187" s="135"/>
      <c r="PFE187" s="135"/>
      <c r="PFF187" s="304"/>
      <c r="PFG187" s="305"/>
      <c r="PFH187" s="316"/>
      <c r="PFK187" s="130"/>
      <c r="PFO187" s="123"/>
      <c r="PFP187" s="126"/>
      <c r="PFQ187" s="132"/>
      <c r="PFT187" s="130"/>
      <c r="PFU187" s="309"/>
      <c r="PFV187" s="135"/>
      <c r="PFW187" s="135"/>
      <c r="PFX187" s="304"/>
      <c r="PFY187" s="305"/>
      <c r="PFZ187" s="306"/>
      <c r="PGA187" s="135"/>
      <c r="PGB187" s="135"/>
      <c r="PGC187" s="307"/>
      <c r="PGD187" s="135"/>
      <c r="PGE187" s="135"/>
      <c r="PGF187" s="135"/>
      <c r="PGG187" s="304"/>
      <c r="PGH187" s="305"/>
      <c r="PGI187" s="306"/>
      <c r="PGJ187" s="135"/>
      <c r="PGK187" s="135"/>
      <c r="PGL187" s="307"/>
      <c r="PGM187" s="135"/>
      <c r="PGN187" s="135"/>
      <c r="PGO187" s="135"/>
      <c r="PGP187" s="304"/>
      <c r="PGQ187" s="305"/>
      <c r="PGR187" s="306"/>
      <c r="PGS187" s="135"/>
      <c r="PGT187" s="135"/>
      <c r="PGU187" s="307"/>
      <c r="PGV187" s="135"/>
      <c r="PGW187" s="135"/>
      <c r="PGX187" s="135"/>
      <c r="PGY187" s="304"/>
      <c r="PGZ187" s="305"/>
      <c r="PHA187" s="306"/>
      <c r="PHB187" s="135"/>
      <c r="PHC187" s="135"/>
      <c r="PHD187" s="307"/>
      <c r="PHE187" s="135"/>
      <c r="PHF187" s="135"/>
      <c r="PHG187" s="135"/>
      <c r="PHH187" s="304"/>
      <c r="PHI187" s="305"/>
      <c r="PHJ187" s="306"/>
      <c r="PHK187" s="135"/>
      <c r="PHL187" s="135"/>
      <c r="PHM187" s="307"/>
      <c r="PHN187" s="135"/>
      <c r="PHO187" s="135"/>
      <c r="PHP187" s="135"/>
      <c r="PHQ187" s="304"/>
      <c r="PHR187" s="305"/>
      <c r="PHS187" s="306"/>
      <c r="PHT187" s="135"/>
      <c r="PHU187" s="135"/>
      <c r="PHV187" s="307"/>
      <c r="PHW187" s="135"/>
      <c r="PHX187" s="135"/>
      <c r="PHY187" s="135"/>
      <c r="PHZ187" s="304"/>
      <c r="PIA187" s="305"/>
      <c r="PIB187" s="306"/>
      <c r="PIC187" s="135"/>
      <c r="PID187" s="135"/>
      <c r="PIE187" s="307"/>
      <c r="PIF187" s="135"/>
      <c r="PIG187" s="135"/>
      <c r="PIH187" s="135"/>
      <c r="PII187" s="304"/>
      <c r="PIJ187" s="305"/>
      <c r="PIK187" s="306"/>
      <c r="PIL187" s="135"/>
      <c r="PIM187" s="135"/>
      <c r="PIN187" s="307"/>
      <c r="PIO187" s="135"/>
      <c r="PIP187" s="135"/>
      <c r="PIQ187" s="135"/>
      <c r="PIR187" s="304"/>
      <c r="PIS187" s="305"/>
      <c r="PIT187" s="306"/>
      <c r="PIU187" s="135"/>
      <c r="PIV187" s="135"/>
      <c r="PIW187" s="307"/>
      <c r="PIX187" s="135"/>
      <c r="PIY187" s="135"/>
      <c r="PIZ187" s="135"/>
      <c r="PJA187" s="304"/>
      <c r="PJB187" s="305"/>
      <c r="PJC187" s="306"/>
      <c r="PJD187" s="135"/>
      <c r="PJE187" s="135"/>
      <c r="PJF187" s="307"/>
      <c r="PJG187" s="135"/>
      <c r="PJH187" s="135"/>
      <c r="PJI187" s="135"/>
      <c r="PJJ187" s="304"/>
      <c r="PJK187" s="305"/>
      <c r="PJL187" s="306"/>
      <c r="PJM187" s="135"/>
      <c r="PJN187" s="135"/>
      <c r="PJO187" s="307"/>
      <c r="PJP187" s="135"/>
      <c r="PJQ187" s="135"/>
      <c r="PJR187" s="135"/>
      <c r="PJS187" s="304"/>
      <c r="PJT187" s="305"/>
      <c r="PJU187" s="306"/>
      <c r="PJV187" s="135"/>
      <c r="PJW187" s="135"/>
      <c r="PJX187" s="307"/>
      <c r="PJY187" s="135"/>
      <c r="PJZ187" s="135"/>
      <c r="PKA187" s="135"/>
      <c r="PKB187" s="304"/>
      <c r="PKC187" s="305"/>
      <c r="PKD187" s="306"/>
      <c r="PKE187" s="135"/>
      <c r="PKF187" s="135"/>
      <c r="PKG187" s="307"/>
      <c r="PKH187" s="135"/>
      <c r="PKI187" s="135"/>
      <c r="PKJ187" s="135"/>
      <c r="PKK187" s="304"/>
      <c r="PKL187" s="305"/>
      <c r="PKM187" s="306"/>
      <c r="PKN187" s="135"/>
      <c r="PKO187" s="135"/>
      <c r="PKP187" s="307"/>
      <c r="PKQ187" s="135"/>
      <c r="PKR187" s="135"/>
      <c r="PKS187" s="135"/>
      <c r="PKT187" s="304"/>
      <c r="PKU187" s="305"/>
      <c r="PKV187" s="306"/>
      <c r="PKW187" s="135"/>
      <c r="PKX187" s="135"/>
      <c r="PKY187" s="307"/>
      <c r="PKZ187" s="135"/>
      <c r="PLA187" s="135"/>
      <c r="PLB187" s="135"/>
      <c r="PLC187" s="304"/>
      <c r="PLD187" s="305"/>
      <c r="PLE187" s="306"/>
      <c r="PLF187" s="135"/>
      <c r="PLG187" s="135"/>
      <c r="PLH187" s="307"/>
      <c r="PLI187" s="135"/>
      <c r="PLJ187" s="135"/>
      <c r="PLK187" s="135"/>
      <c r="PLL187" s="304"/>
      <c r="PLM187" s="305"/>
      <c r="PLN187" s="306"/>
      <c r="PLO187" s="135"/>
      <c r="PLP187" s="135"/>
      <c r="PLQ187" s="307"/>
      <c r="PLR187" s="135"/>
      <c r="PLS187" s="135"/>
      <c r="PLT187" s="135"/>
      <c r="PLU187" s="304"/>
      <c r="PLV187" s="305"/>
      <c r="PLW187" s="306"/>
      <c r="PLX187" s="135"/>
      <c r="PLY187" s="135"/>
      <c r="PLZ187" s="307"/>
      <c r="PMA187" s="135"/>
      <c r="PMB187" s="135"/>
      <c r="PMC187" s="135"/>
      <c r="PMD187" s="304"/>
      <c r="PME187" s="305"/>
      <c r="PMF187" s="306"/>
      <c r="PMG187" s="135"/>
      <c r="PMH187" s="135"/>
      <c r="PMI187" s="307"/>
      <c r="PMJ187" s="135"/>
      <c r="PMK187" s="135"/>
      <c r="PML187" s="135"/>
      <c r="PMM187" s="304"/>
      <c r="PMN187" s="305"/>
      <c r="PMO187" s="306"/>
      <c r="PMP187" s="135"/>
      <c r="PMQ187" s="135"/>
      <c r="PMR187" s="307"/>
      <c r="PMS187" s="135"/>
      <c r="PMT187" s="135"/>
      <c r="PMU187" s="135"/>
      <c r="PMV187" s="304"/>
      <c r="PMW187" s="305"/>
      <c r="PMX187" s="306"/>
      <c r="PMY187" s="135"/>
      <c r="PMZ187" s="135"/>
      <c r="PNA187" s="307"/>
      <c r="PNB187" s="135"/>
      <c r="PNC187" s="135"/>
      <c r="PND187" s="135"/>
      <c r="PNE187" s="304"/>
      <c r="PNF187" s="305"/>
      <c r="PNG187" s="306"/>
      <c r="PNH187" s="135"/>
      <c r="PNI187" s="135"/>
      <c r="PNJ187" s="307"/>
      <c r="PNK187" s="135"/>
      <c r="PNL187" s="135"/>
      <c r="PNM187" s="135"/>
      <c r="PNN187" s="304"/>
      <c r="PNO187" s="305"/>
      <c r="PNP187" s="306"/>
      <c r="PNQ187" s="135"/>
      <c r="PNR187" s="135"/>
      <c r="PNS187" s="307"/>
      <c r="PNT187" s="135"/>
      <c r="PNU187" s="135"/>
      <c r="PNV187" s="135"/>
      <c r="PNW187" s="304"/>
      <c r="PNX187" s="305"/>
      <c r="PNY187" s="306"/>
      <c r="PNZ187" s="135"/>
      <c r="POA187" s="135"/>
      <c r="POB187" s="307"/>
      <c r="POC187" s="135"/>
      <c r="POD187" s="135"/>
      <c r="POE187" s="135"/>
      <c r="POF187" s="304"/>
      <c r="POG187" s="305"/>
      <c r="POH187" s="306"/>
      <c r="POI187" s="135"/>
      <c r="POJ187" s="135"/>
      <c r="POK187" s="307"/>
      <c r="POL187" s="135"/>
      <c r="POM187" s="135"/>
      <c r="PON187" s="135"/>
      <c r="POO187" s="304"/>
      <c r="POP187" s="305"/>
      <c r="POQ187" s="306"/>
      <c r="POR187" s="135"/>
      <c r="POS187" s="135"/>
      <c r="POT187" s="307"/>
      <c r="POU187" s="313"/>
      <c r="POV187" s="309"/>
      <c r="POW187" s="135"/>
      <c r="POX187" s="304"/>
      <c r="POY187" s="305"/>
      <c r="POZ187" s="306"/>
      <c r="PPA187" s="135"/>
      <c r="PPB187" s="135"/>
      <c r="PPC187" s="307"/>
      <c r="PPD187" s="313"/>
      <c r="PPG187" s="123"/>
      <c r="PPH187" s="126"/>
      <c r="PPI187" s="132"/>
      <c r="PPL187" s="130"/>
      <c r="PPP187" s="123"/>
      <c r="PPQ187" s="312"/>
      <c r="PPR187" s="306"/>
      <c r="PPS187" s="135"/>
      <c r="PPT187" s="135"/>
      <c r="PPU187" s="307"/>
      <c r="PPV187" s="135"/>
      <c r="PPW187" s="135"/>
      <c r="PPX187" s="135"/>
      <c r="PPY187" s="304"/>
      <c r="PPZ187" s="305"/>
      <c r="PQA187" s="306"/>
      <c r="PQB187" s="135"/>
      <c r="PQC187" s="135"/>
      <c r="PQD187" s="307"/>
      <c r="PQE187" s="135"/>
      <c r="PQF187" s="135"/>
      <c r="PQG187" s="135"/>
      <c r="PQH187" s="304"/>
      <c r="PQI187" s="305"/>
      <c r="PQJ187" s="306"/>
      <c r="PQK187" s="135"/>
      <c r="PQL187" s="135"/>
      <c r="PQM187" s="307"/>
      <c r="PQN187" s="135"/>
      <c r="PQO187" s="135"/>
      <c r="PQP187" s="135"/>
      <c r="PQQ187" s="304"/>
      <c r="PQR187" s="305"/>
      <c r="PQS187" s="306"/>
      <c r="PQT187" s="135"/>
      <c r="PQU187" s="135"/>
      <c r="PQV187" s="307"/>
      <c r="PQW187" s="135"/>
      <c r="PQX187" s="135"/>
      <c r="PQY187" s="135"/>
      <c r="PQZ187" s="304"/>
      <c r="PRA187" s="305"/>
      <c r="PRB187" s="306"/>
      <c r="PRC187" s="135"/>
      <c r="PRD187" s="135"/>
      <c r="PRE187" s="307"/>
      <c r="PRF187" s="135"/>
      <c r="PRG187" s="135"/>
      <c r="PRH187" s="135"/>
      <c r="PRI187" s="304"/>
      <c r="PRJ187" s="305"/>
      <c r="PRK187" s="306"/>
      <c r="PRL187" s="135"/>
      <c r="PRM187" s="135"/>
      <c r="PRN187" s="307"/>
      <c r="PRO187" s="135"/>
      <c r="PRP187" s="135"/>
      <c r="PRQ187" s="135"/>
      <c r="PRR187" s="304"/>
      <c r="PRS187" s="305"/>
      <c r="PRT187" s="306"/>
      <c r="PRU187" s="135"/>
      <c r="PRV187" s="135"/>
      <c r="PRW187" s="307"/>
      <c r="PRX187" s="135"/>
      <c r="PRY187" s="135"/>
      <c r="PRZ187" s="135"/>
      <c r="PSA187" s="304"/>
      <c r="PSB187" s="305"/>
      <c r="PSC187" s="306"/>
      <c r="PSD187" s="135"/>
      <c r="PSE187" s="135"/>
      <c r="PSF187" s="307"/>
      <c r="PSG187" s="135"/>
      <c r="PSH187" s="135"/>
      <c r="PSI187" s="135"/>
      <c r="PSJ187" s="304"/>
      <c r="PSK187" s="305"/>
      <c r="PSL187" s="306"/>
      <c r="PSM187" s="135"/>
      <c r="PSN187" s="135"/>
      <c r="PSO187" s="307"/>
      <c r="PSP187" s="135"/>
      <c r="PSQ187" s="135"/>
      <c r="PSR187" s="135"/>
      <c r="PSS187" s="304"/>
      <c r="PST187" s="305"/>
      <c r="PSU187" s="306"/>
      <c r="PSV187" s="135"/>
      <c r="PSW187" s="135"/>
      <c r="PSX187" s="307"/>
      <c r="PSY187" s="135"/>
      <c r="PSZ187" s="135"/>
      <c r="PTA187" s="135"/>
      <c r="PTB187" s="304"/>
      <c r="PTC187" s="305"/>
      <c r="PTD187" s="306"/>
      <c r="PTE187" s="135"/>
      <c r="PTF187" s="135"/>
      <c r="PTG187" s="307"/>
      <c r="PTH187" s="135"/>
      <c r="PTI187" s="135"/>
      <c r="PTJ187" s="135"/>
      <c r="PTK187" s="304"/>
      <c r="PTL187" s="305"/>
      <c r="PTM187" s="306"/>
      <c r="PTN187" s="135"/>
      <c r="PTO187" s="135"/>
      <c r="PTP187" s="307"/>
      <c r="PTQ187" s="135"/>
      <c r="PTR187" s="135"/>
      <c r="PTS187" s="135"/>
      <c r="PTT187" s="304"/>
      <c r="PTU187" s="305"/>
      <c r="PTV187" s="306"/>
      <c r="PTW187" s="135"/>
      <c r="PTX187" s="135"/>
      <c r="PTY187" s="307"/>
      <c r="PTZ187" s="135"/>
      <c r="PUA187" s="135"/>
      <c r="PUB187" s="135"/>
      <c r="PUC187" s="304"/>
      <c r="PUD187" s="305"/>
      <c r="PUE187" s="306"/>
      <c r="PUF187" s="135"/>
      <c r="PUG187" s="135"/>
      <c r="PUH187" s="307"/>
      <c r="PUI187" s="135"/>
      <c r="PUJ187" s="135"/>
      <c r="PUK187" s="135"/>
      <c r="PUL187" s="304"/>
      <c r="PUM187" s="305"/>
      <c r="PUN187" s="306"/>
      <c r="PUO187" s="135"/>
      <c r="PUP187" s="135"/>
      <c r="PUQ187" s="307"/>
      <c r="PUR187" s="135"/>
      <c r="PUS187" s="135"/>
      <c r="PUT187" s="135"/>
      <c r="PUU187" s="304"/>
      <c r="PUV187" s="305"/>
      <c r="PUW187" s="306"/>
      <c r="PUX187" s="135"/>
      <c r="PUY187" s="135"/>
      <c r="PUZ187" s="307"/>
      <c r="PVA187" s="135"/>
      <c r="PVB187" s="135"/>
      <c r="PVC187" s="135"/>
      <c r="PVD187" s="304"/>
      <c r="PVE187" s="305"/>
      <c r="PVF187" s="306"/>
      <c r="PVG187" s="135"/>
      <c r="PVH187" s="135"/>
      <c r="PVI187" s="307"/>
      <c r="PVJ187" s="135"/>
      <c r="PVK187" s="135"/>
      <c r="PVL187" s="135"/>
      <c r="PVM187" s="304"/>
      <c r="PVN187" s="305"/>
      <c r="PVO187" s="306"/>
      <c r="PVP187" s="135"/>
      <c r="PVQ187" s="135"/>
      <c r="PVR187" s="307"/>
      <c r="PVS187" s="135"/>
      <c r="PVT187" s="135"/>
      <c r="PVU187" s="135"/>
      <c r="PVV187" s="304"/>
      <c r="PVW187" s="305"/>
      <c r="PVX187" s="306"/>
      <c r="PVY187" s="135"/>
      <c r="PVZ187" s="135"/>
      <c r="PWA187" s="307"/>
      <c r="PWB187" s="135"/>
      <c r="PWC187" s="135"/>
      <c r="PWD187" s="135"/>
      <c r="PWE187" s="304"/>
      <c r="PWF187" s="305"/>
      <c r="PWG187" s="306"/>
      <c r="PWH187" s="135"/>
      <c r="PWI187" s="135"/>
      <c r="PWJ187" s="307"/>
      <c r="PWK187" s="135"/>
      <c r="PWL187" s="135"/>
      <c r="PWM187" s="135"/>
      <c r="PWN187" s="304"/>
      <c r="PWO187" s="305"/>
      <c r="PWP187" s="306"/>
      <c r="PWQ187" s="135"/>
      <c r="PWR187" s="135"/>
      <c r="PWS187" s="307"/>
      <c r="PWT187" s="135"/>
      <c r="PWU187" s="135"/>
      <c r="PWV187" s="135"/>
      <c r="PWW187" s="304"/>
      <c r="PWX187" s="305"/>
      <c r="PWY187" s="306"/>
      <c r="PWZ187" s="135"/>
      <c r="PXA187" s="135"/>
      <c r="PXB187" s="307"/>
      <c r="PXC187" s="135"/>
      <c r="PXD187" s="135"/>
      <c r="PXE187" s="135"/>
      <c r="PXF187" s="304"/>
      <c r="PXG187" s="305"/>
      <c r="PXH187" s="306"/>
      <c r="PXI187" s="135"/>
      <c r="PXJ187" s="135"/>
      <c r="PXK187" s="307"/>
      <c r="PXL187" s="135"/>
      <c r="PXM187" s="135"/>
      <c r="PXN187" s="135"/>
      <c r="PXO187" s="304"/>
      <c r="PXP187" s="305"/>
      <c r="PXQ187" s="306"/>
      <c r="PXR187" s="135"/>
      <c r="PXS187" s="135"/>
      <c r="PXT187" s="307"/>
      <c r="PXU187" s="135"/>
      <c r="PXV187" s="135"/>
      <c r="PXW187" s="135"/>
      <c r="PXX187" s="304"/>
      <c r="PXY187" s="305"/>
      <c r="PXZ187" s="306"/>
      <c r="PYA187" s="135"/>
      <c r="PYB187" s="135"/>
      <c r="PYC187" s="307"/>
      <c r="PYD187" s="135"/>
      <c r="PYE187" s="135"/>
      <c r="PYF187" s="135"/>
      <c r="PYG187" s="304"/>
      <c r="PYH187" s="305"/>
      <c r="PYI187" s="306"/>
      <c r="PYJ187" s="135"/>
      <c r="PYK187" s="135"/>
      <c r="PYL187" s="307"/>
      <c r="PYM187" s="135"/>
      <c r="PYN187" s="135"/>
      <c r="PYO187" s="135"/>
      <c r="PYP187" s="304"/>
      <c r="PYQ187" s="317"/>
      <c r="PYR187" s="315"/>
      <c r="PYS187" s="135"/>
      <c r="PYT187" s="135"/>
      <c r="PYU187" s="307"/>
      <c r="PYV187" s="135"/>
      <c r="PYW187" s="135"/>
      <c r="PYX187" s="135"/>
      <c r="PYY187" s="304"/>
      <c r="PYZ187" s="317"/>
      <c r="PZA187" s="132"/>
      <c r="PZD187" s="130"/>
      <c r="PZH187" s="123"/>
      <c r="PZI187" s="126"/>
      <c r="PZJ187" s="132"/>
      <c r="PZM187" s="314"/>
      <c r="PZN187" s="135"/>
      <c r="PZO187" s="135"/>
      <c r="PZP187" s="135"/>
      <c r="PZQ187" s="304"/>
      <c r="PZR187" s="305"/>
      <c r="PZS187" s="306"/>
      <c r="PZT187" s="135"/>
      <c r="PZU187" s="135"/>
      <c r="PZV187" s="307"/>
      <c r="PZW187" s="135"/>
      <c r="PZX187" s="135"/>
      <c r="PZY187" s="135"/>
      <c r="PZZ187" s="304"/>
      <c r="QAA187" s="305"/>
      <c r="QAB187" s="306"/>
      <c r="QAC187" s="135"/>
      <c r="QAD187" s="135"/>
      <c r="QAE187" s="307"/>
      <c r="QAF187" s="135"/>
      <c r="QAG187" s="135"/>
      <c r="QAH187" s="135"/>
      <c r="QAI187" s="304"/>
      <c r="QAJ187" s="305"/>
      <c r="QAK187" s="306"/>
      <c r="QAL187" s="135"/>
      <c r="QAM187" s="135"/>
      <c r="QAN187" s="307"/>
      <c r="QAO187" s="135"/>
      <c r="QAP187" s="135"/>
      <c r="QAQ187" s="135"/>
      <c r="QAR187" s="304"/>
      <c r="QAS187" s="305"/>
      <c r="QAT187" s="306"/>
      <c r="QAU187" s="135"/>
      <c r="QAV187" s="135"/>
      <c r="QAW187" s="307"/>
      <c r="QAX187" s="135"/>
      <c r="QAY187" s="135"/>
      <c r="QAZ187" s="135"/>
      <c r="QBA187" s="304"/>
      <c r="QBB187" s="305"/>
      <c r="QBC187" s="306"/>
      <c r="QBD187" s="135"/>
      <c r="QBE187" s="135"/>
      <c r="QBF187" s="307"/>
      <c r="QBG187" s="135"/>
      <c r="QBH187" s="135"/>
      <c r="QBI187" s="135"/>
      <c r="QBJ187" s="304"/>
      <c r="QBK187" s="305"/>
      <c r="QBL187" s="306"/>
      <c r="QBM187" s="135"/>
      <c r="QBN187" s="135"/>
      <c r="QBO187" s="307"/>
      <c r="QBP187" s="135"/>
      <c r="QBQ187" s="135"/>
      <c r="QBR187" s="135"/>
      <c r="QBS187" s="304"/>
      <c r="QBT187" s="305"/>
      <c r="QBU187" s="306"/>
      <c r="QBV187" s="135"/>
      <c r="QBW187" s="135"/>
      <c r="QBX187" s="307"/>
      <c r="QBY187" s="135"/>
      <c r="QBZ187" s="135"/>
      <c r="QCA187" s="135"/>
      <c r="QCB187" s="304"/>
      <c r="QCC187" s="305"/>
      <c r="QCD187" s="306"/>
      <c r="QCE187" s="135"/>
      <c r="QCF187" s="135"/>
      <c r="QCG187" s="307"/>
      <c r="QCH187" s="135"/>
      <c r="QCI187" s="135"/>
      <c r="QCJ187" s="135"/>
      <c r="QCK187" s="304"/>
      <c r="QCL187" s="305"/>
      <c r="QCM187" s="306"/>
      <c r="QCN187" s="135"/>
      <c r="QCO187" s="135"/>
      <c r="QCP187" s="307"/>
      <c r="QCQ187" s="135"/>
      <c r="QCR187" s="135"/>
      <c r="QCS187" s="135"/>
      <c r="QCT187" s="304"/>
      <c r="QCU187" s="305"/>
      <c r="QCV187" s="306"/>
      <c r="QCW187" s="135"/>
      <c r="QCX187" s="135"/>
      <c r="QCY187" s="307"/>
      <c r="QCZ187" s="135"/>
      <c r="QDA187" s="135"/>
      <c r="QDB187" s="135"/>
      <c r="QDC187" s="304"/>
      <c r="QDD187" s="305"/>
      <c r="QDE187" s="306"/>
      <c r="QDF187" s="135"/>
      <c r="QDG187" s="135"/>
      <c r="QDH187" s="307"/>
      <c r="QDI187" s="135"/>
      <c r="QDJ187" s="135"/>
      <c r="QDK187" s="135"/>
      <c r="QDL187" s="304"/>
      <c r="QDM187" s="305"/>
      <c r="QDN187" s="306"/>
      <c r="QDO187" s="135"/>
      <c r="QDP187" s="135"/>
      <c r="QDQ187" s="307"/>
      <c r="QDR187" s="135"/>
      <c r="QDS187" s="135"/>
      <c r="QDT187" s="135"/>
      <c r="QDU187" s="304"/>
      <c r="QDV187" s="305"/>
      <c r="QDW187" s="306"/>
      <c r="QDX187" s="135"/>
      <c r="QDY187" s="135"/>
      <c r="QDZ187" s="307"/>
      <c r="QEA187" s="135"/>
      <c r="QEB187" s="135"/>
      <c r="QEC187" s="135"/>
      <c r="QED187" s="304"/>
      <c r="QEE187" s="305"/>
      <c r="QEF187" s="306"/>
      <c r="QEG187" s="135"/>
      <c r="QEH187" s="135"/>
      <c r="QEI187" s="307"/>
      <c r="QEJ187" s="135"/>
      <c r="QEK187" s="135"/>
      <c r="QEL187" s="135"/>
      <c r="QEM187" s="304"/>
      <c r="QEN187" s="305"/>
      <c r="QEO187" s="306"/>
      <c r="QEP187" s="135"/>
      <c r="QEQ187" s="135"/>
      <c r="QER187" s="307"/>
      <c r="QES187" s="135"/>
      <c r="QET187" s="135"/>
      <c r="QEU187" s="135"/>
      <c r="QEV187" s="304"/>
      <c r="QEW187" s="305"/>
      <c r="QEX187" s="306"/>
      <c r="QEY187" s="135"/>
      <c r="QEZ187" s="135"/>
      <c r="QFA187" s="307"/>
      <c r="QFB187" s="135"/>
      <c r="QFC187" s="135"/>
      <c r="QFD187" s="135"/>
      <c r="QFE187" s="304"/>
      <c r="QFF187" s="305"/>
      <c r="QFG187" s="306"/>
      <c r="QFH187" s="135"/>
      <c r="QFI187" s="135"/>
      <c r="QFJ187" s="307"/>
      <c r="QFK187" s="135"/>
      <c r="QFL187" s="135"/>
      <c r="QFM187" s="135"/>
      <c r="QFN187" s="304"/>
      <c r="QFO187" s="305"/>
      <c r="QFP187" s="306"/>
      <c r="QFQ187" s="135"/>
      <c r="QFR187" s="135"/>
      <c r="QFS187" s="307"/>
      <c r="QFT187" s="135"/>
      <c r="QFU187" s="135"/>
      <c r="QFV187" s="135"/>
      <c r="QFW187" s="304"/>
      <c r="QFX187" s="305"/>
      <c r="QFY187" s="306"/>
      <c r="QFZ187" s="135"/>
      <c r="QGA187" s="135"/>
      <c r="QGB187" s="307"/>
      <c r="QGC187" s="135"/>
      <c r="QGD187" s="135"/>
      <c r="QGE187" s="135"/>
      <c r="QGF187" s="304"/>
      <c r="QGG187" s="305"/>
      <c r="QGH187" s="306"/>
      <c r="QGI187" s="135"/>
      <c r="QGJ187" s="135"/>
      <c r="QGK187" s="307"/>
      <c r="QGL187" s="135"/>
      <c r="QGM187" s="135"/>
      <c r="QGN187" s="135"/>
      <c r="QGO187" s="304"/>
      <c r="QGP187" s="305"/>
      <c r="QGQ187" s="306"/>
      <c r="QGR187" s="135"/>
      <c r="QGS187" s="135"/>
      <c r="QGT187" s="307"/>
      <c r="QGU187" s="135"/>
      <c r="QGV187" s="135"/>
      <c r="QGW187" s="135"/>
      <c r="QGX187" s="304"/>
      <c r="QGY187" s="305"/>
      <c r="QGZ187" s="306"/>
      <c r="QHA187" s="135"/>
      <c r="QHB187" s="135"/>
      <c r="QHC187" s="307"/>
      <c r="QHD187" s="135"/>
      <c r="QHE187" s="135"/>
      <c r="QHF187" s="135"/>
      <c r="QHG187" s="304"/>
      <c r="QHH187" s="305"/>
      <c r="QHI187" s="306"/>
      <c r="QHJ187" s="135"/>
      <c r="QHK187" s="135"/>
      <c r="QHL187" s="307"/>
      <c r="QHM187" s="135"/>
      <c r="QHN187" s="135"/>
      <c r="QHO187" s="135"/>
      <c r="QHP187" s="304"/>
      <c r="QHQ187" s="305"/>
      <c r="QHR187" s="306"/>
      <c r="QHS187" s="135"/>
      <c r="QHT187" s="135"/>
      <c r="QHU187" s="307"/>
      <c r="QHV187" s="135"/>
      <c r="QHW187" s="135"/>
      <c r="QHX187" s="135"/>
      <c r="QHY187" s="304"/>
      <c r="QHZ187" s="305"/>
      <c r="QIA187" s="306"/>
      <c r="QIB187" s="135"/>
      <c r="QIC187" s="135"/>
      <c r="QID187" s="307"/>
      <c r="QIE187" s="135"/>
      <c r="QIF187" s="135"/>
      <c r="QIG187" s="135"/>
      <c r="QIH187" s="304"/>
      <c r="QII187" s="305"/>
      <c r="QIJ187" s="306"/>
      <c r="QIK187" s="135"/>
      <c r="QIL187" s="135"/>
      <c r="QIM187" s="308"/>
      <c r="QIN187" s="309"/>
      <c r="QIO187" s="135"/>
      <c r="QIP187" s="135"/>
      <c r="QIQ187" s="304"/>
      <c r="QIR187" s="305"/>
      <c r="QIS187" s="306"/>
      <c r="QIT187" s="135"/>
      <c r="QIU187" s="135"/>
      <c r="QIV187" s="308"/>
      <c r="QIZ187" s="123"/>
      <c r="QJA187" s="126"/>
      <c r="QJB187" s="132"/>
      <c r="QJE187" s="130"/>
      <c r="QJI187" s="310"/>
      <c r="QJJ187" s="305"/>
      <c r="QJK187" s="306"/>
      <c r="QJL187" s="135"/>
      <c r="QJM187" s="135"/>
      <c r="QJN187" s="307"/>
      <c r="QJO187" s="135"/>
      <c r="QJP187" s="135"/>
      <c r="QJQ187" s="135"/>
      <c r="QJR187" s="304"/>
      <c r="QJS187" s="305"/>
      <c r="QJT187" s="306"/>
      <c r="QJU187" s="135"/>
      <c r="QJV187" s="135"/>
      <c r="QJW187" s="307"/>
      <c r="QJX187" s="135"/>
      <c r="QJY187" s="135"/>
      <c r="QJZ187" s="135"/>
      <c r="QKA187" s="304"/>
      <c r="QKB187" s="305"/>
      <c r="QKC187" s="306"/>
      <c r="QKD187" s="135"/>
      <c r="QKE187" s="135"/>
      <c r="QKF187" s="307"/>
      <c r="QKG187" s="135"/>
      <c r="QKH187" s="135"/>
      <c r="QKI187" s="135"/>
      <c r="QKJ187" s="304"/>
      <c r="QKK187" s="305"/>
      <c r="QKL187" s="306"/>
      <c r="QKM187" s="135"/>
      <c r="QKN187" s="135"/>
      <c r="QKO187" s="307"/>
      <c r="QKP187" s="135"/>
      <c r="QKQ187" s="135"/>
      <c r="QKR187" s="135"/>
      <c r="QKS187" s="304"/>
      <c r="QKT187" s="305"/>
      <c r="QKU187" s="306"/>
      <c r="QKV187" s="135"/>
      <c r="QKW187" s="135"/>
      <c r="QKX187" s="307"/>
      <c r="QKY187" s="135"/>
      <c r="QKZ187" s="135"/>
      <c r="QLA187" s="135"/>
      <c r="QLB187" s="304"/>
      <c r="QLC187" s="305"/>
      <c r="QLD187" s="306"/>
      <c r="QLE187" s="135"/>
      <c r="QLF187" s="135"/>
      <c r="QLG187" s="307"/>
      <c r="QLH187" s="135"/>
      <c r="QLI187" s="135"/>
      <c r="QLJ187" s="135"/>
      <c r="QLK187" s="304"/>
      <c r="QLL187" s="305"/>
      <c r="QLM187" s="306"/>
      <c r="QLN187" s="135"/>
      <c r="QLO187" s="135"/>
      <c r="QLP187" s="307"/>
      <c r="QLQ187" s="135"/>
      <c r="QLR187" s="135"/>
      <c r="QLS187" s="135"/>
      <c r="QLT187" s="304"/>
      <c r="QLU187" s="305"/>
      <c r="QLV187" s="306"/>
      <c r="QLW187" s="135"/>
      <c r="QLX187" s="135"/>
      <c r="QLY187" s="307"/>
      <c r="QLZ187" s="135"/>
      <c r="QMA187" s="135"/>
      <c r="QMB187" s="135"/>
      <c r="QMC187" s="304"/>
      <c r="QMD187" s="305"/>
      <c r="QME187" s="306"/>
      <c r="QMF187" s="135"/>
      <c r="QMG187" s="135"/>
      <c r="QMH187" s="307"/>
      <c r="QMI187" s="135"/>
      <c r="QMJ187" s="135"/>
      <c r="QMK187" s="135"/>
      <c r="QML187" s="304"/>
      <c r="QMM187" s="305"/>
      <c r="QMN187" s="306"/>
      <c r="QMO187" s="135"/>
      <c r="QMP187" s="135"/>
      <c r="QMQ187" s="307"/>
      <c r="QMR187" s="135"/>
      <c r="QMS187" s="135"/>
      <c r="QMT187" s="135"/>
      <c r="QMU187" s="304"/>
      <c r="QMV187" s="305"/>
      <c r="QMW187" s="306"/>
      <c r="QMX187" s="135"/>
      <c r="QMY187" s="135"/>
      <c r="QMZ187" s="307"/>
      <c r="QNA187" s="135"/>
      <c r="QNB187" s="135"/>
      <c r="QNC187" s="135"/>
      <c r="QND187" s="304"/>
      <c r="QNE187" s="305"/>
      <c r="QNF187" s="306"/>
      <c r="QNG187" s="135"/>
      <c r="QNH187" s="135"/>
      <c r="QNI187" s="307"/>
      <c r="QNJ187" s="135"/>
      <c r="QNK187" s="135"/>
      <c r="QNL187" s="135"/>
      <c r="QNM187" s="304"/>
      <c r="QNN187" s="305"/>
      <c r="QNO187" s="306"/>
      <c r="QNP187" s="135"/>
      <c r="QNQ187" s="135"/>
      <c r="QNR187" s="307"/>
      <c r="QNS187" s="135"/>
      <c r="QNT187" s="135"/>
      <c r="QNU187" s="135"/>
      <c r="QNV187" s="304"/>
      <c r="QNW187" s="305"/>
      <c r="QNX187" s="306"/>
      <c r="QNY187" s="135"/>
      <c r="QNZ187" s="135"/>
      <c r="QOA187" s="307"/>
      <c r="QOB187" s="135"/>
      <c r="QOC187" s="135"/>
      <c r="QOD187" s="135"/>
      <c r="QOE187" s="304"/>
      <c r="QOF187" s="305"/>
      <c r="QOG187" s="306"/>
      <c r="QOH187" s="135"/>
      <c r="QOI187" s="135"/>
      <c r="QOJ187" s="307"/>
      <c r="QOK187" s="135"/>
      <c r="QOL187" s="135"/>
      <c r="QOM187" s="135"/>
      <c r="QON187" s="304"/>
      <c r="QOO187" s="305"/>
      <c r="QOP187" s="306"/>
      <c r="QOQ187" s="135"/>
      <c r="QOR187" s="135"/>
      <c r="QOS187" s="307"/>
      <c r="QOT187" s="135"/>
      <c r="QOU187" s="135"/>
      <c r="QOV187" s="135"/>
      <c r="QOW187" s="304"/>
      <c r="QOX187" s="305"/>
      <c r="QOY187" s="306"/>
      <c r="QOZ187" s="135"/>
      <c r="QPA187" s="135"/>
      <c r="QPB187" s="307"/>
      <c r="QPC187" s="135"/>
      <c r="QPD187" s="135"/>
      <c r="QPE187" s="135"/>
      <c r="QPF187" s="304"/>
      <c r="QPG187" s="305"/>
      <c r="QPH187" s="306"/>
      <c r="QPI187" s="135"/>
      <c r="QPJ187" s="135"/>
      <c r="QPK187" s="307"/>
      <c r="QPL187" s="135"/>
      <c r="QPM187" s="135"/>
      <c r="QPN187" s="135"/>
      <c r="QPO187" s="304"/>
      <c r="QPP187" s="305"/>
      <c r="QPQ187" s="306"/>
      <c r="QPR187" s="135"/>
      <c r="QPS187" s="135"/>
      <c r="QPT187" s="307"/>
      <c r="QPU187" s="135"/>
      <c r="QPV187" s="135"/>
      <c r="QPW187" s="135"/>
      <c r="QPX187" s="304"/>
      <c r="QPY187" s="305"/>
      <c r="QPZ187" s="306"/>
      <c r="QQA187" s="135"/>
      <c r="QQB187" s="135"/>
      <c r="QQC187" s="307"/>
      <c r="QQD187" s="135"/>
      <c r="QQE187" s="135"/>
      <c r="QQF187" s="135"/>
      <c r="QQG187" s="304"/>
      <c r="QQH187" s="305"/>
      <c r="QQI187" s="306"/>
      <c r="QQJ187" s="135"/>
      <c r="QQK187" s="135"/>
      <c r="QQL187" s="307"/>
      <c r="QQM187" s="135"/>
      <c r="QQN187" s="135"/>
      <c r="QQO187" s="135"/>
      <c r="QQP187" s="304"/>
      <c r="QQQ187" s="305"/>
      <c r="QQR187" s="306"/>
      <c r="QQS187" s="135"/>
      <c r="QQT187" s="135"/>
      <c r="QQU187" s="307"/>
      <c r="QQV187" s="135"/>
      <c r="QQW187" s="135"/>
      <c r="QQX187" s="135"/>
      <c r="QQY187" s="304"/>
      <c r="QQZ187" s="305"/>
      <c r="QRA187" s="306"/>
      <c r="QRB187" s="135"/>
      <c r="QRC187" s="135"/>
      <c r="QRD187" s="307"/>
      <c r="QRE187" s="135"/>
      <c r="QRF187" s="135"/>
      <c r="QRG187" s="135"/>
      <c r="QRH187" s="304"/>
      <c r="QRI187" s="305"/>
      <c r="QRJ187" s="306"/>
      <c r="QRK187" s="135"/>
      <c r="QRL187" s="135"/>
      <c r="QRM187" s="307"/>
      <c r="QRN187" s="135"/>
      <c r="QRO187" s="135"/>
      <c r="QRP187" s="135"/>
      <c r="QRQ187" s="304"/>
      <c r="QRR187" s="305"/>
      <c r="QRS187" s="306"/>
      <c r="QRT187" s="135"/>
      <c r="QRU187" s="135"/>
      <c r="QRV187" s="307"/>
      <c r="QRW187" s="135"/>
      <c r="QRX187" s="135"/>
      <c r="QRY187" s="135"/>
      <c r="QRZ187" s="304"/>
      <c r="QSA187" s="305"/>
      <c r="QSB187" s="306"/>
      <c r="QSC187" s="135"/>
      <c r="QSD187" s="135"/>
      <c r="QSE187" s="307"/>
      <c r="QSF187" s="135"/>
      <c r="QSG187" s="135"/>
      <c r="QSH187" s="135"/>
      <c r="QSI187" s="311"/>
      <c r="QSJ187" s="312"/>
      <c r="QSK187" s="306"/>
      <c r="QSL187" s="135"/>
      <c r="QSM187" s="135"/>
      <c r="QSN187" s="307"/>
      <c r="QSO187" s="135"/>
      <c r="QSP187" s="135"/>
      <c r="QSQ187" s="135"/>
      <c r="QSR187" s="311"/>
      <c r="QSS187" s="126"/>
      <c r="QST187" s="132"/>
      <c r="QSW187" s="130"/>
      <c r="QTA187" s="123"/>
      <c r="QTB187" s="126"/>
      <c r="QTC187" s="132"/>
      <c r="QTE187" s="309"/>
      <c r="QTF187" s="307"/>
      <c r="QTG187" s="135"/>
      <c r="QTH187" s="135"/>
      <c r="QTI187" s="135"/>
      <c r="QTJ187" s="304"/>
      <c r="QTK187" s="305"/>
      <c r="QTL187" s="306"/>
      <c r="QTM187" s="135"/>
      <c r="QTN187" s="135"/>
      <c r="QTO187" s="307"/>
      <c r="QTP187" s="135"/>
      <c r="QTQ187" s="135"/>
      <c r="QTR187" s="135"/>
      <c r="QTS187" s="304"/>
      <c r="QTT187" s="305"/>
      <c r="QTU187" s="306"/>
      <c r="QTV187" s="135"/>
      <c r="QTW187" s="135"/>
      <c r="QTX187" s="307"/>
      <c r="QTY187" s="135"/>
      <c r="QTZ187" s="135"/>
      <c r="QUA187" s="135"/>
      <c r="QUB187" s="304"/>
      <c r="QUC187" s="305"/>
      <c r="QUD187" s="306"/>
      <c r="QUE187" s="135"/>
      <c r="QUF187" s="135"/>
      <c r="QUG187" s="307"/>
      <c r="QUH187" s="135"/>
      <c r="QUI187" s="135"/>
      <c r="QUJ187" s="135"/>
      <c r="QUK187" s="304"/>
      <c r="QUL187" s="305"/>
      <c r="QUM187" s="306"/>
      <c r="QUN187" s="135"/>
      <c r="QUO187" s="135"/>
      <c r="QUP187" s="307"/>
      <c r="QUQ187" s="135"/>
      <c r="QUR187" s="135"/>
      <c r="QUS187" s="135"/>
      <c r="QUT187" s="304"/>
      <c r="QUU187" s="305"/>
      <c r="QUV187" s="306"/>
      <c r="QUW187" s="135"/>
      <c r="QUX187" s="135"/>
      <c r="QUY187" s="307"/>
      <c r="QUZ187" s="135"/>
      <c r="QVA187" s="135"/>
      <c r="QVB187" s="135"/>
      <c r="QVC187" s="304"/>
      <c r="QVD187" s="305"/>
      <c r="QVE187" s="306"/>
      <c r="QVF187" s="135"/>
      <c r="QVG187" s="135"/>
      <c r="QVH187" s="307"/>
      <c r="QVI187" s="135"/>
      <c r="QVJ187" s="135"/>
      <c r="QVK187" s="135"/>
      <c r="QVL187" s="304"/>
      <c r="QVM187" s="305"/>
      <c r="QVN187" s="306"/>
      <c r="QVO187" s="135"/>
      <c r="QVP187" s="135"/>
      <c r="QVQ187" s="307"/>
      <c r="QVR187" s="135"/>
      <c r="QVS187" s="135"/>
      <c r="QVT187" s="135"/>
      <c r="QVU187" s="304"/>
      <c r="QVV187" s="305"/>
      <c r="QVW187" s="306"/>
      <c r="QVX187" s="135"/>
      <c r="QVY187" s="135"/>
      <c r="QVZ187" s="307"/>
      <c r="QWA187" s="135"/>
      <c r="QWB187" s="135"/>
      <c r="QWC187" s="135"/>
      <c r="QWD187" s="304"/>
      <c r="QWE187" s="305"/>
      <c r="QWF187" s="306"/>
      <c r="QWG187" s="135"/>
      <c r="QWH187" s="135"/>
      <c r="QWI187" s="307"/>
      <c r="QWJ187" s="135"/>
      <c r="QWK187" s="135"/>
      <c r="QWL187" s="135"/>
      <c r="QWM187" s="304"/>
      <c r="QWN187" s="305"/>
      <c r="QWO187" s="306"/>
      <c r="QWP187" s="135"/>
      <c r="QWQ187" s="135"/>
      <c r="QWR187" s="307"/>
      <c r="QWS187" s="135"/>
      <c r="QWT187" s="135"/>
      <c r="QWU187" s="135"/>
      <c r="QWV187" s="304"/>
      <c r="QWW187" s="305"/>
      <c r="QWX187" s="306"/>
      <c r="QWY187" s="135"/>
      <c r="QWZ187" s="135"/>
      <c r="QXA187" s="307"/>
      <c r="QXB187" s="135"/>
      <c r="QXC187" s="135"/>
      <c r="QXD187" s="135"/>
      <c r="QXE187" s="304"/>
      <c r="QXF187" s="305"/>
      <c r="QXG187" s="306"/>
      <c r="QXH187" s="135"/>
      <c r="QXI187" s="135"/>
      <c r="QXJ187" s="307"/>
      <c r="QXK187" s="135"/>
      <c r="QXL187" s="135"/>
      <c r="QXM187" s="135"/>
      <c r="QXN187" s="304"/>
      <c r="QXO187" s="305"/>
      <c r="QXP187" s="306"/>
      <c r="QXQ187" s="135"/>
      <c r="QXR187" s="135"/>
      <c r="QXS187" s="307"/>
      <c r="QXT187" s="135"/>
      <c r="QXU187" s="135"/>
      <c r="QXV187" s="135"/>
      <c r="QXW187" s="304"/>
      <c r="QXX187" s="305"/>
      <c r="QXY187" s="306"/>
      <c r="QXZ187" s="135"/>
      <c r="QYA187" s="135"/>
      <c r="QYB187" s="307"/>
      <c r="QYC187" s="135"/>
      <c r="QYD187" s="135"/>
      <c r="QYE187" s="135"/>
      <c r="QYF187" s="304"/>
      <c r="QYG187" s="305"/>
      <c r="QYH187" s="306"/>
      <c r="QYI187" s="135"/>
      <c r="QYJ187" s="135"/>
      <c r="QYK187" s="307"/>
      <c r="QYL187" s="135"/>
      <c r="QYM187" s="135"/>
      <c r="QYN187" s="135"/>
      <c r="QYO187" s="304"/>
      <c r="QYP187" s="305"/>
      <c r="QYQ187" s="306"/>
      <c r="QYR187" s="135"/>
      <c r="QYS187" s="135"/>
      <c r="QYT187" s="307"/>
      <c r="QYU187" s="135"/>
      <c r="QYV187" s="135"/>
      <c r="QYW187" s="135"/>
      <c r="QYX187" s="304"/>
      <c r="QYY187" s="305"/>
      <c r="QYZ187" s="306"/>
      <c r="QZA187" s="135"/>
      <c r="QZB187" s="135"/>
      <c r="QZC187" s="307"/>
      <c r="QZD187" s="135"/>
      <c r="QZE187" s="135"/>
      <c r="QZF187" s="135"/>
      <c r="QZG187" s="304"/>
      <c r="QZH187" s="305"/>
      <c r="QZI187" s="306"/>
      <c r="QZJ187" s="135"/>
      <c r="QZK187" s="135"/>
      <c r="QZL187" s="307"/>
      <c r="QZM187" s="135"/>
      <c r="QZN187" s="135"/>
      <c r="QZO187" s="135"/>
      <c r="QZP187" s="304"/>
      <c r="QZQ187" s="305"/>
      <c r="QZR187" s="306"/>
      <c r="QZS187" s="135"/>
      <c r="QZT187" s="135"/>
      <c r="QZU187" s="307"/>
      <c r="QZV187" s="135"/>
      <c r="QZW187" s="135"/>
      <c r="QZX187" s="135"/>
      <c r="QZY187" s="304"/>
      <c r="QZZ187" s="305"/>
      <c r="RAA187" s="306"/>
      <c r="RAB187" s="135"/>
      <c r="RAC187" s="135"/>
      <c r="RAD187" s="307"/>
      <c r="RAE187" s="135"/>
      <c r="RAF187" s="135"/>
      <c r="RAG187" s="135"/>
      <c r="RAH187" s="304"/>
      <c r="RAI187" s="305"/>
      <c r="RAJ187" s="306"/>
      <c r="RAK187" s="135"/>
      <c r="RAL187" s="135"/>
      <c r="RAM187" s="307"/>
      <c r="RAN187" s="135"/>
      <c r="RAO187" s="135"/>
      <c r="RAP187" s="135"/>
      <c r="RAQ187" s="304"/>
      <c r="RAR187" s="305"/>
      <c r="RAS187" s="306"/>
      <c r="RAT187" s="135"/>
      <c r="RAU187" s="135"/>
      <c r="RAV187" s="307"/>
      <c r="RAW187" s="135"/>
      <c r="RAX187" s="135"/>
      <c r="RAY187" s="135"/>
      <c r="RAZ187" s="304"/>
      <c r="RBA187" s="305"/>
      <c r="RBB187" s="306"/>
      <c r="RBC187" s="135"/>
      <c r="RBD187" s="135"/>
      <c r="RBE187" s="307"/>
      <c r="RBF187" s="135"/>
      <c r="RBG187" s="135"/>
      <c r="RBH187" s="135"/>
      <c r="RBI187" s="304"/>
      <c r="RBJ187" s="305"/>
      <c r="RBK187" s="306"/>
      <c r="RBL187" s="135"/>
      <c r="RBM187" s="135"/>
      <c r="RBN187" s="307"/>
      <c r="RBO187" s="135"/>
      <c r="RBP187" s="135"/>
      <c r="RBQ187" s="135"/>
      <c r="RBR187" s="304"/>
      <c r="RBS187" s="305"/>
      <c r="RBT187" s="306"/>
      <c r="RBU187" s="135"/>
      <c r="RBV187" s="135"/>
      <c r="RBW187" s="307"/>
      <c r="RBX187" s="135"/>
      <c r="RBY187" s="135"/>
      <c r="RBZ187" s="135"/>
      <c r="RCA187" s="304"/>
      <c r="RCB187" s="305"/>
      <c r="RCC187" s="306"/>
      <c r="RCD187" s="135"/>
      <c r="RCE187" s="313"/>
      <c r="RCF187" s="314"/>
      <c r="RCG187" s="135"/>
      <c r="RCH187" s="135"/>
      <c r="RCI187" s="135"/>
      <c r="RCJ187" s="304"/>
      <c r="RCK187" s="305"/>
      <c r="RCL187" s="306"/>
      <c r="RCM187" s="135"/>
      <c r="RCN187" s="313"/>
      <c r="RCO187" s="130"/>
      <c r="RCS187" s="123"/>
      <c r="RCT187" s="126"/>
      <c r="RCU187" s="132"/>
      <c r="RCX187" s="130"/>
      <c r="RDA187" s="309"/>
      <c r="RDB187" s="304"/>
      <c r="RDC187" s="305"/>
      <c r="RDD187" s="306"/>
      <c r="RDE187" s="135"/>
      <c r="RDF187" s="135"/>
      <c r="RDG187" s="307"/>
      <c r="RDH187" s="135"/>
      <c r="RDI187" s="135"/>
      <c r="RDJ187" s="135"/>
      <c r="RDK187" s="304"/>
      <c r="RDL187" s="305"/>
      <c r="RDM187" s="306"/>
      <c r="RDN187" s="135"/>
      <c r="RDO187" s="135"/>
      <c r="RDP187" s="307"/>
      <c r="RDQ187" s="135"/>
      <c r="RDR187" s="135"/>
      <c r="RDS187" s="135"/>
      <c r="RDT187" s="304"/>
      <c r="RDU187" s="305"/>
      <c r="RDV187" s="306"/>
      <c r="RDW187" s="135"/>
      <c r="RDX187" s="135"/>
      <c r="RDY187" s="307"/>
      <c r="RDZ187" s="135"/>
      <c r="REA187" s="135"/>
      <c r="REB187" s="135"/>
      <c r="REC187" s="304"/>
      <c r="RED187" s="305"/>
      <c r="REE187" s="306"/>
      <c r="REF187" s="135"/>
      <c r="REG187" s="135"/>
      <c r="REH187" s="307"/>
      <c r="REI187" s="135"/>
      <c r="REJ187" s="135"/>
      <c r="REK187" s="135"/>
      <c r="REL187" s="304"/>
      <c r="REM187" s="305"/>
      <c r="REN187" s="306"/>
      <c r="REO187" s="135"/>
      <c r="REP187" s="135"/>
      <c r="REQ187" s="307"/>
      <c r="RER187" s="135"/>
      <c r="RES187" s="135"/>
      <c r="RET187" s="135"/>
      <c r="REU187" s="304"/>
      <c r="REV187" s="305"/>
      <c r="REW187" s="306"/>
      <c r="REX187" s="135"/>
      <c r="REY187" s="135"/>
      <c r="REZ187" s="307"/>
      <c r="RFA187" s="135"/>
      <c r="RFB187" s="135"/>
      <c r="RFC187" s="135"/>
      <c r="RFD187" s="304"/>
      <c r="RFE187" s="305"/>
      <c r="RFF187" s="306"/>
      <c r="RFG187" s="135"/>
      <c r="RFH187" s="135"/>
      <c r="RFI187" s="307"/>
      <c r="RFJ187" s="135"/>
      <c r="RFK187" s="135"/>
      <c r="RFL187" s="135"/>
      <c r="RFM187" s="304"/>
      <c r="RFN187" s="305"/>
      <c r="RFO187" s="306"/>
      <c r="RFP187" s="135"/>
      <c r="RFQ187" s="135"/>
      <c r="RFR187" s="307"/>
      <c r="RFS187" s="135"/>
      <c r="RFT187" s="135"/>
      <c r="RFU187" s="135"/>
      <c r="RFV187" s="304"/>
      <c r="RFW187" s="305"/>
      <c r="RFX187" s="306"/>
      <c r="RFY187" s="135"/>
      <c r="RFZ187" s="135"/>
      <c r="RGA187" s="307"/>
      <c r="RGB187" s="135"/>
      <c r="RGC187" s="135"/>
      <c r="RGD187" s="135"/>
      <c r="RGE187" s="304"/>
      <c r="RGF187" s="305"/>
      <c r="RGG187" s="306"/>
      <c r="RGH187" s="135"/>
      <c r="RGI187" s="135"/>
      <c r="RGJ187" s="307"/>
      <c r="RGK187" s="135"/>
      <c r="RGL187" s="135"/>
      <c r="RGM187" s="135"/>
      <c r="RGN187" s="304"/>
      <c r="RGO187" s="305"/>
      <c r="RGP187" s="306"/>
      <c r="RGQ187" s="135"/>
      <c r="RGR187" s="135"/>
      <c r="RGS187" s="307"/>
      <c r="RGT187" s="135"/>
      <c r="RGU187" s="135"/>
      <c r="RGV187" s="135"/>
      <c r="RGW187" s="304"/>
      <c r="RGX187" s="305"/>
      <c r="RGY187" s="306"/>
      <c r="RGZ187" s="135"/>
      <c r="RHA187" s="135"/>
      <c r="RHB187" s="307"/>
      <c r="RHC187" s="135"/>
      <c r="RHD187" s="135"/>
      <c r="RHE187" s="135"/>
      <c r="RHF187" s="304"/>
      <c r="RHG187" s="305"/>
      <c r="RHH187" s="306"/>
      <c r="RHI187" s="135"/>
      <c r="RHJ187" s="135"/>
      <c r="RHK187" s="307"/>
      <c r="RHL187" s="135"/>
      <c r="RHM187" s="135"/>
      <c r="RHN187" s="135"/>
      <c r="RHO187" s="304"/>
      <c r="RHP187" s="305"/>
      <c r="RHQ187" s="306"/>
      <c r="RHR187" s="135"/>
      <c r="RHS187" s="135"/>
      <c r="RHT187" s="307"/>
      <c r="RHU187" s="135"/>
      <c r="RHV187" s="135"/>
      <c r="RHW187" s="135"/>
      <c r="RHX187" s="304"/>
      <c r="RHY187" s="305"/>
      <c r="RHZ187" s="306"/>
      <c r="RIA187" s="135"/>
      <c r="RIB187" s="135"/>
      <c r="RIC187" s="307"/>
      <c r="RID187" s="135"/>
      <c r="RIE187" s="135"/>
      <c r="RIF187" s="135"/>
      <c r="RIG187" s="304"/>
      <c r="RIH187" s="305"/>
      <c r="RII187" s="306"/>
      <c r="RIJ187" s="135"/>
      <c r="RIK187" s="135"/>
      <c r="RIL187" s="307"/>
      <c r="RIM187" s="135"/>
      <c r="RIN187" s="135"/>
      <c r="RIO187" s="135"/>
      <c r="RIP187" s="304"/>
      <c r="RIQ187" s="305"/>
      <c r="RIR187" s="306"/>
      <c r="RIS187" s="135"/>
      <c r="RIT187" s="135"/>
      <c r="RIU187" s="307"/>
      <c r="RIV187" s="135"/>
      <c r="RIW187" s="135"/>
      <c r="RIX187" s="135"/>
      <c r="RIY187" s="304"/>
      <c r="RIZ187" s="305"/>
      <c r="RJA187" s="306"/>
      <c r="RJB187" s="135"/>
      <c r="RJC187" s="135"/>
      <c r="RJD187" s="307"/>
      <c r="RJE187" s="135"/>
      <c r="RJF187" s="135"/>
      <c r="RJG187" s="135"/>
      <c r="RJH187" s="304"/>
      <c r="RJI187" s="305"/>
      <c r="RJJ187" s="306"/>
      <c r="RJK187" s="135"/>
      <c r="RJL187" s="135"/>
      <c r="RJM187" s="307"/>
      <c r="RJN187" s="135"/>
      <c r="RJO187" s="135"/>
      <c r="RJP187" s="135"/>
      <c r="RJQ187" s="304"/>
      <c r="RJR187" s="305"/>
      <c r="RJS187" s="306"/>
      <c r="RJT187" s="135"/>
      <c r="RJU187" s="135"/>
      <c r="RJV187" s="307"/>
      <c r="RJW187" s="135"/>
      <c r="RJX187" s="135"/>
      <c r="RJY187" s="135"/>
      <c r="RJZ187" s="304"/>
      <c r="RKA187" s="305"/>
      <c r="RKB187" s="306"/>
      <c r="RKC187" s="135"/>
      <c r="RKD187" s="135"/>
      <c r="RKE187" s="307"/>
      <c r="RKF187" s="135"/>
      <c r="RKG187" s="135"/>
      <c r="RKH187" s="135"/>
      <c r="RKI187" s="304"/>
      <c r="RKJ187" s="305"/>
      <c r="RKK187" s="306"/>
      <c r="RKL187" s="135"/>
      <c r="RKM187" s="135"/>
      <c r="RKN187" s="307"/>
      <c r="RKO187" s="135"/>
      <c r="RKP187" s="135"/>
      <c r="RKQ187" s="135"/>
      <c r="RKR187" s="304"/>
      <c r="RKS187" s="305"/>
      <c r="RKT187" s="306"/>
      <c r="RKU187" s="135"/>
      <c r="RKV187" s="135"/>
      <c r="RKW187" s="307"/>
      <c r="RKX187" s="135"/>
      <c r="RKY187" s="135"/>
      <c r="RKZ187" s="135"/>
      <c r="RLA187" s="304"/>
      <c r="RLB187" s="305"/>
      <c r="RLC187" s="306"/>
      <c r="RLD187" s="135"/>
      <c r="RLE187" s="135"/>
      <c r="RLF187" s="307"/>
      <c r="RLG187" s="135"/>
      <c r="RLH187" s="135"/>
      <c r="RLI187" s="135"/>
      <c r="RLJ187" s="304"/>
      <c r="RLK187" s="305"/>
      <c r="RLL187" s="306"/>
      <c r="RLM187" s="135"/>
      <c r="RLN187" s="135"/>
      <c r="RLO187" s="307"/>
      <c r="RLP187" s="135"/>
      <c r="RLQ187" s="135"/>
      <c r="RLR187" s="135"/>
      <c r="RLS187" s="304"/>
      <c r="RLT187" s="305"/>
      <c r="RLU187" s="306"/>
      <c r="RLV187" s="135"/>
      <c r="RLW187" s="135"/>
      <c r="RLX187" s="307"/>
      <c r="RLY187" s="135"/>
      <c r="RLZ187" s="135"/>
      <c r="RMA187" s="313"/>
      <c r="RMB187" s="310"/>
      <c r="RMC187" s="305"/>
      <c r="RMD187" s="306"/>
      <c r="RME187" s="135"/>
      <c r="RMF187" s="135"/>
      <c r="RMG187" s="307"/>
      <c r="RMH187" s="135"/>
      <c r="RMI187" s="135"/>
      <c r="RMJ187" s="313"/>
      <c r="RMK187" s="123"/>
      <c r="RML187" s="126"/>
      <c r="RMM187" s="132"/>
      <c r="RMP187" s="130"/>
      <c r="RMT187" s="123"/>
      <c r="RMU187" s="126"/>
      <c r="RMV187" s="132"/>
      <c r="RMW187" s="309"/>
      <c r="RMX187" s="135"/>
      <c r="RMY187" s="307"/>
      <c r="RMZ187" s="135"/>
      <c r="RNA187" s="135"/>
      <c r="RNB187" s="135"/>
      <c r="RNC187" s="304"/>
      <c r="RND187" s="305"/>
      <c r="RNE187" s="306"/>
      <c r="RNF187" s="135"/>
      <c r="RNG187" s="135"/>
      <c r="RNH187" s="307"/>
      <c r="RNI187" s="135"/>
      <c r="RNJ187" s="135"/>
      <c r="RNK187" s="135"/>
      <c r="RNL187" s="304"/>
      <c r="RNM187" s="305"/>
      <c r="RNN187" s="306"/>
      <c r="RNO187" s="135"/>
      <c r="RNP187" s="135"/>
      <c r="RNQ187" s="307"/>
      <c r="RNR187" s="135"/>
      <c r="RNS187" s="135"/>
      <c r="RNT187" s="135"/>
      <c r="RNU187" s="304"/>
      <c r="RNV187" s="305"/>
      <c r="RNW187" s="306"/>
      <c r="RNX187" s="135"/>
      <c r="RNY187" s="135"/>
      <c r="RNZ187" s="307"/>
      <c r="ROA187" s="135"/>
      <c r="ROB187" s="135"/>
      <c r="ROC187" s="135"/>
      <c r="ROD187" s="304"/>
      <c r="ROE187" s="305"/>
      <c r="ROF187" s="306"/>
      <c r="ROG187" s="135"/>
      <c r="ROH187" s="135"/>
      <c r="ROI187" s="307"/>
      <c r="ROJ187" s="135"/>
      <c r="ROK187" s="135"/>
      <c r="ROL187" s="135"/>
      <c r="ROM187" s="304"/>
      <c r="RON187" s="305"/>
      <c r="ROO187" s="306"/>
      <c r="ROP187" s="135"/>
      <c r="ROQ187" s="135"/>
      <c r="ROR187" s="307"/>
      <c r="ROS187" s="135"/>
      <c r="ROT187" s="135"/>
      <c r="ROU187" s="135"/>
      <c r="ROV187" s="304"/>
      <c r="ROW187" s="305"/>
      <c r="ROX187" s="306"/>
      <c r="ROY187" s="135"/>
      <c r="ROZ187" s="135"/>
      <c r="RPA187" s="307"/>
      <c r="RPB187" s="135"/>
      <c r="RPC187" s="135"/>
      <c r="RPD187" s="135"/>
      <c r="RPE187" s="304"/>
      <c r="RPF187" s="305"/>
      <c r="RPG187" s="306"/>
      <c r="RPH187" s="135"/>
      <c r="RPI187" s="135"/>
      <c r="RPJ187" s="307"/>
      <c r="RPK187" s="135"/>
      <c r="RPL187" s="135"/>
      <c r="RPM187" s="135"/>
      <c r="RPN187" s="304"/>
      <c r="RPO187" s="305"/>
      <c r="RPP187" s="306"/>
      <c r="RPQ187" s="135"/>
      <c r="RPR187" s="135"/>
      <c r="RPS187" s="307"/>
      <c r="RPT187" s="135"/>
      <c r="RPU187" s="135"/>
      <c r="RPV187" s="135"/>
      <c r="RPW187" s="304"/>
      <c r="RPX187" s="305"/>
      <c r="RPY187" s="306"/>
      <c r="RPZ187" s="135"/>
      <c r="RQA187" s="135"/>
      <c r="RQB187" s="307"/>
      <c r="RQC187" s="135"/>
      <c r="RQD187" s="135"/>
      <c r="RQE187" s="135"/>
      <c r="RQF187" s="304"/>
      <c r="RQG187" s="305"/>
      <c r="RQH187" s="306"/>
      <c r="RQI187" s="135"/>
      <c r="RQJ187" s="135"/>
      <c r="RQK187" s="307"/>
      <c r="RQL187" s="135"/>
      <c r="RQM187" s="135"/>
      <c r="RQN187" s="135"/>
      <c r="RQO187" s="304"/>
      <c r="RQP187" s="305"/>
      <c r="RQQ187" s="306"/>
      <c r="RQR187" s="135"/>
      <c r="RQS187" s="135"/>
      <c r="RQT187" s="307"/>
      <c r="RQU187" s="135"/>
      <c r="RQV187" s="135"/>
      <c r="RQW187" s="135"/>
      <c r="RQX187" s="304"/>
      <c r="RQY187" s="305"/>
      <c r="RQZ187" s="306"/>
      <c r="RRA187" s="135"/>
      <c r="RRB187" s="135"/>
      <c r="RRC187" s="307"/>
      <c r="RRD187" s="135"/>
      <c r="RRE187" s="135"/>
      <c r="RRF187" s="135"/>
      <c r="RRG187" s="304"/>
      <c r="RRH187" s="305"/>
      <c r="RRI187" s="306"/>
      <c r="RRJ187" s="135"/>
      <c r="RRK187" s="135"/>
      <c r="RRL187" s="307"/>
      <c r="RRM187" s="135"/>
      <c r="RRN187" s="135"/>
      <c r="RRO187" s="135"/>
      <c r="RRP187" s="304"/>
      <c r="RRQ187" s="305"/>
      <c r="RRR187" s="306"/>
      <c r="RRS187" s="135"/>
      <c r="RRT187" s="135"/>
      <c r="RRU187" s="307"/>
      <c r="RRV187" s="135"/>
      <c r="RRW187" s="135"/>
      <c r="RRX187" s="135"/>
      <c r="RRY187" s="304"/>
      <c r="RRZ187" s="305"/>
      <c r="RSA187" s="306"/>
      <c r="RSB187" s="135"/>
      <c r="RSC187" s="135"/>
      <c r="RSD187" s="307"/>
      <c r="RSE187" s="135"/>
      <c r="RSF187" s="135"/>
      <c r="RSG187" s="135"/>
      <c r="RSH187" s="304"/>
      <c r="RSI187" s="305"/>
      <c r="RSJ187" s="306"/>
      <c r="RSK187" s="135"/>
      <c r="RSL187" s="135"/>
      <c r="RSM187" s="307"/>
      <c r="RSN187" s="135"/>
      <c r="RSO187" s="135"/>
      <c r="RSP187" s="135"/>
      <c r="RSQ187" s="304"/>
      <c r="RSR187" s="305"/>
      <c r="RSS187" s="306"/>
      <c r="RST187" s="135"/>
      <c r="RSU187" s="135"/>
      <c r="RSV187" s="307"/>
      <c r="RSW187" s="135"/>
      <c r="RSX187" s="135"/>
      <c r="RSY187" s="135"/>
      <c r="RSZ187" s="304"/>
      <c r="RTA187" s="305"/>
      <c r="RTB187" s="306"/>
      <c r="RTC187" s="135"/>
      <c r="RTD187" s="135"/>
      <c r="RTE187" s="307"/>
      <c r="RTF187" s="135"/>
      <c r="RTG187" s="135"/>
      <c r="RTH187" s="135"/>
      <c r="RTI187" s="304"/>
      <c r="RTJ187" s="305"/>
      <c r="RTK187" s="306"/>
      <c r="RTL187" s="135"/>
      <c r="RTM187" s="135"/>
      <c r="RTN187" s="307"/>
      <c r="RTO187" s="135"/>
      <c r="RTP187" s="135"/>
      <c r="RTQ187" s="135"/>
      <c r="RTR187" s="304"/>
      <c r="RTS187" s="305"/>
      <c r="RTT187" s="306"/>
      <c r="RTU187" s="135"/>
      <c r="RTV187" s="135"/>
      <c r="RTW187" s="307"/>
      <c r="RTX187" s="135"/>
      <c r="RTY187" s="135"/>
      <c r="RTZ187" s="135"/>
      <c r="RUA187" s="304"/>
      <c r="RUB187" s="305"/>
      <c r="RUC187" s="306"/>
      <c r="RUD187" s="135"/>
      <c r="RUE187" s="135"/>
      <c r="RUF187" s="307"/>
      <c r="RUG187" s="135"/>
      <c r="RUH187" s="135"/>
      <c r="RUI187" s="135"/>
      <c r="RUJ187" s="304"/>
      <c r="RUK187" s="305"/>
      <c r="RUL187" s="306"/>
      <c r="RUM187" s="135"/>
      <c r="RUN187" s="135"/>
      <c r="RUO187" s="307"/>
      <c r="RUP187" s="135"/>
      <c r="RUQ187" s="135"/>
      <c r="RUR187" s="135"/>
      <c r="RUS187" s="304"/>
      <c r="RUT187" s="305"/>
      <c r="RUU187" s="306"/>
      <c r="RUV187" s="135"/>
      <c r="RUW187" s="135"/>
      <c r="RUX187" s="307"/>
      <c r="RUY187" s="135"/>
      <c r="RUZ187" s="135"/>
      <c r="RVA187" s="135"/>
      <c r="RVB187" s="304"/>
      <c r="RVC187" s="305"/>
      <c r="RVD187" s="306"/>
      <c r="RVE187" s="135"/>
      <c r="RVF187" s="135"/>
      <c r="RVG187" s="307"/>
      <c r="RVH187" s="135"/>
      <c r="RVI187" s="135"/>
      <c r="RVJ187" s="135"/>
      <c r="RVK187" s="304"/>
      <c r="RVL187" s="305"/>
      <c r="RVM187" s="306"/>
      <c r="RVN187" s="135"/>
      <c r="RVO187" s="135"/>
      <c r="RVP187" s="307"/>
      <c r="RVQ187" s="135"/>
      <c r="RVR187" s="135"/>
      <c r="RVS187" s="135"/>
      <c r="RVT187" s="304"/>
      <c r="RVU187" s="305"/>
      <c r="RVV187" s="306"/>
      <c r="RVW187" s="313"/>
      <c r="RVX187" s="309"/>
      <c r="RVY187" s="307"/>
      <c r="RVZ187" s="135"/>
      <c r="RWA187" s="135"/>
      <c r="RWB187" s="135"/>
      <c r="RWC187" s="304"/>
      <c r="RWD187" s="305"/>
      <c r="RWE187" s="306"/>
      <c r="RWF187" s="313"/>
      <c r="RWH187" s="130"/>
      <c r="RWL187" s="123"/>
      <c r="RWM187" s="126"/>
      <c r="RWN187" s="132"/>
      <c r="RWQ187" s="130"/>
      <c r="RWS187" s="309"/>
      <c r="RWT187" s="135"/>
      <c r="RWU187" s="304"/>
      <c r="RWV187" s="305"/>
      <c r="RWW187" s="306"/>
      <c r="RWX187" s="135"/>
      <c r="RWY187" s="135"/>
      <c r="RWZ187" s="307"/>
      <c r="RXA187" s="135"/>
      <c r="RXB187" s="135"/>
      <c r="RXC187" s="135"/>
      <c r="RXD187" s="304"/>
      <c r="RXE187" s="305"/>
      <c r="RXF187" s="306"/>
      <c r="RXG187" s="135"/>
      <c r="RXH187" s="135"/>
      <c r="RXI187" s="307"/>
      <c r="RXJ187" s="135"/>
      <c r="RXK187" s="135"/>
      <c r="RXL187" s="135"/>
      <c r="RXM187" s="304"/>
      <c r="RXN187" s="305"/>
      <c r="RXO187" s="306"/>
      <c r="RXP187" s="135"/>
      <c r="RXQ187" s="135"/>
      <c r="RXR187" s="307"/>
      <c r="RXS187" s="135"/>
      <c r="RXT187" s="135"/>
      <c r="RXU187" s="135"/>
      <c r="RXV187" s="304"/>
      <c r="RXW187" s="305"/>
      <c r="RXX187" s="306"/>
      <c r="RXY187" s="135"/>
      <c r="RXZ187" s="135"/>
      <c r="RYA187" s="307"/>
      <c r="RYB187" s="135"/>
      <c r="RYC187" s="135"/>
      <c r="RYD187" s="135"/>
      <c r="RYE187" s="304"/>
      <c r="RYF187" s="305"/>
      <c r="RYG187" s="306"/>
      <c r="RYH187" s="135"/>
      <c r="RYI187" s="135"/>
      <c r="RYJ187" s="307"/>
      <c r="RYK187" s="135"/>
      <c r="RYL187" s="135"/>
      <c r="RYM187" s="135"/>
      <c r="RYN187" s="304"/>
      <c r="RYO187" s="305"/>
      <c r="RYP187" s="306"/>
      <c r="RYQ187" s="135"/>
      <c r="RYR187" s="135"/>
      <c r="RYS187" s="307"/>
      <c r="RYT187" s="135"/>
      <c r="RYU187" s="135"/>
      <c r="RYV187" s="135"/>
      <c r="RYW187" s="304"/>
      <c r="RYX187" s="305"/>
      <c r="RYY187" s="306"/>
      <c r="RYZ187" s="135"/>
      <c r="RZA187" s="135"/>
      <c r="RZB187" s="307"/>
      <c r="RZC187" s="135"/>
      <c r="RZD187" s="135"/>
      <c r="RZE187" s="135"/>
      <c r="RZF187" s="304"/>
      <c r="RZG187" s="305"/>
      <c r="RZH187" s="306"/>
      <c r="RZI187" s="135"/>
      <c r="RZJ187" s="135"/>
      <c r="RZK187" s="307"/>
      <c r="RZL187" s="135"/>
      <c r="RZM187" s="135"/>
      <c r="RZN187" s="135"/>
      <c r="RZO187" s="304"/>
      <c r="RZP187" s="305"/>
      <c r="RZQ187" s="306"/>
      <c r="RZR187" s="135"/>
      <c r="RZS187" s="135"/>
      <c r="RZT187" s="307"/>
      <c r="RZU187" s="135"/>
      <c r="RZV187" s="135"/>
      <c r="RZW187" s="135"/>
      <c r="RZX187" s="304"/>
      <c r="RZY187" s="305"/>
      <c r="RZZ187" s="306"/>
      <c r="SAA187" s="135"/>
      <c r="SAB187" s="135"/>
      <c r="SAC187" s="307"/>
      <c r="SAD187" s="135"/>
      <c r="SAE187" s="135"/>
      <c r="SAF187" s="135"/>
      <c r="SAG187" s="304"/>
      <c r="SAH187" s="305"/>
      <c r="SAI187" s="306"/>
      <c r="SAJ187" s="135"/>
      <c r="SAK187" s="135"/>
      <c r="SAL187" s="307"/>
      <c r="SAM187" s="135"/>
      <c r="SAN187" s="135"/>
      <c r="SAO187" s="135"/>
      <c r="SAP187" s="304"/>
      <c r="SAQ187" s="305"/>
      <c r="SAR187" s="306"/>
      <c r="SAS187" s="135"/>
      <c r="SAT187" s="135"/>
      <c r="SAU187" s="307"/>
      <c r="SAV187" s="135"/>
      <c r="SAW187" s="135"/>
      <c r="SAX187" s="135"/>
      <c r="SAY187" s="304"/>
      <c r="SAZ187" s="305"/>
      <c r="SBA187" s="306"/>
      <c r="SBB187" s="135"/>
      <c r="SBC187" s="135"/>
      <c r="SBD187" s="307"/>
      <c r="SBE187" s="135"/>
      <c r="SBF187" s="135"/>
      <c r="SBG187" s="135"/>
      <c r="SBH187" s="304"/>
      <c r="SBI187" s="305"/>
      <c r="SBJ187" s="306"/>
      <c r="SBK187" s="135"/>
      <c r="SBL187" s="135"/>
      <c r="SBM187" s="307"/>
      <c r="SBN187" s="135"/>
      <c r="SBO187" s="135"/>
      <c r="SBP187" s="135"/>
      <c r="SBQ187" s="304"/>
      <c r="SBR187" s="305"/>
      <c r="SBS187" s="306"/>
      <c r="SBT187" s="135"/>
      <c r="SBU187" s="135"/>
      <c r="SBV187" s="307"/>
      <c r="SBW187" s="135"/>
      <c r="SBX187" s="135"/>
      <c r="SBY187" s="135"/>
      <c r="SBZ187" s="304"/>
      <c r="SCA187" s="305"/>
      <c r="SCB187" s="306"/>
      <c r="SCC187" s="135"/>
      <c r="SCD187" s="135"/>
      <c r="SCE187" s="307"/>
      <c r="SCF187" s="135"/>
      <c r="SCG187" s="135"/>
      <c r="SCH187" s="135"/>
      <c r="SCI187" s="304"/>
      <c r="SCJ187" s="305"/>
      <c r="SCK187" s="306"/>
      <c r="SCL187" s="135"/>
      <c r="SCM187" s="135"/>
      <c r="SCN187" s="307"/>
      <c r="SCO187" s="135"/>
      <c r="SCP187" s="135"/>
      <c r="SCQ187" s="135"/>
      <c r="SCR187" s="304"/>
      <c r="SCS187" s="305"/>
      <c r="SCT187" s="306"/>
      <c r="SCU187" s="135"/>
      <c r="SCV187" s="135"/>
      <c r="SCW187" s="307"/>
      <c r="SCX187" s="135"/>
      <c r="SCY187" s="135"/>
      <c r="SCZ187" s="135"/>
      <c r="SDA187" s="304"/>
      <c r="SDB187" s="305"/>
      <c r="SDC187" s="306"/>
      <c r="SDD187" s="135"/>
      <c r="SDE187" s="135"/>
      <c r="SDF187" s="307"/>
      <c r="SDG187" s="135"/>
      <c r="SDH187" s="135"/>
      <c r="SDI187" s="135"/>
      <c r="SDJ187" s="304"/>
      <c r="SDK187" s="305"/>
      <c r="SDL187" s="306"/>
      <c r="SDM187" s="135"/>
      <c r="SDN187" s="135"/>
      <c r="SDO187" s="307"/>
      <c r="SDP187" s="135"/>
      <c r="SDQ187" s="135"/>
      <c r="SDR187" s="135"/>
      <c r="SDS187" s="304"/>
      <c r="SDT187" s="305"/>
      <c r="SDU187" s="306"/>
      <c r="SDV187" s="135"/>
      <c r="SDW187" s="135"/>
      <c r="SDX187" s="307"/>
      <c r="SDY187" s="135"/>
      <c r="SDZ187" s="135"/>
      <c r="SEA187" s="135"/>
      <c r="SEB187" s="304"/>
      <c r="SEC187" s="305"/>
      <c r="SED187" s="306"/>
      <c r="SEE187" s="135"/>
      <c r="SEF187" s="135"/>
      <c r="SEG187" s="307"/>
      <c r="SEH187" s="135"/>
      <c r="SEI187" s="135"/>
      <c r="SEJ187" s="135"/>
      <c r="SEK187" s="304"/>
      <c r="SEL187" s="305"/>
      <c r="SEM187" s="306"/>
      <c r="SEN187" s="135"/>
      <c r="SEO187" s="135"/>
      <c r="SEP187" s="307"/>
      <c r="SEQ187" s="135"/>
      <c r="SER187" s="135"/>
      <c r="SES187" s="135"/>
      <c r="SET187" s="304"/>
      <c r="SEU187" s="305"/>
      <c r="SEV187" s="306"/>
      <c r="SEW187" s="135"/>
      <c r="SEX187" s="135"/>
      <c r="SEY187" s="307"/>
      <c r="SEZ187" s="135"/>
      <c r="SFA187" s="135"/>
      <c r="SFB187" s="135"/>
      <c r="SFC187" s="304"/>
      <c r="SFD187" s="305"/>
      <c r="SFE187" s="306"/>
      <c r="SFF187" s="135"/>
      <c r="SFG187" s="135"/>
      <c r="SFH187" s="307"/>
      <c r="SFI187" s="135"/>
      <c r="SFJ187" s="135"/>
      <c r="SFK187" s="135"/>
      <c r="SFL187" s="304"/>
      <c r="SFM187" s="305"/>
      <c r="SFN187" s="306"/>
      <c r="SFO187" s="135"/>
      <c r="SFP187" s="135"/>
      <c r="SFQ187" s="307"/>
      <c r="SFR187" s="135"/>
      <c r="SFS187" s="313"/>
      <c r="SFT187" s="309"/>
      <c r="SFU187" s="304"/>
      <c r="SFV187" s="305"/>
      <c r="SFW187" s="306"/>
      <c r="SFX187" s="135"/>
      <c r="SFY187" s="135"/>
      <c r="SFZ187" s="307"/>
      <c r="SGA187" s="135"/>
      <c r="SGB187" s="313"/>
      <c r="SGD187" s="123"/>
      <c r="SGE187" s="126"/>
      <c r="SGF187" s="132"/>
      <c r="SGI187" s="130"/>
      <c r="SGM187" s="123"/>
      <c r="SGN187" s="126"/>
      <c r="SGO187" s="315"/>
      <c r="SGP187" s="135"/>
      <c r="SGQ187" s="135"/>
      <c r="SGR187" s="307"/>
      <c r="SGS187" s="135"/>
      <c r="SGT187" s="135"/>
      <c r="SGU187" s="135"/>
      <c r="SGV187" s="304"/>
      <c r="SGW187" s="305"/>
      <c r="SGX187" s="306"/>
      <c r="SGY187" s="135"/>
      <c r="SGZ187" s="135"/>
      <c r="SHA187" s="307"/>
      <c r="SHB187" s="135"/>
      <c r="SHC187" s="135"/>
      <c r="SHD187" s="135"/>
      <c r="SHE187" s="304"/>
      <c r="SHF187" s="305"/>
      <c r="SHG187" s="306"/>
      <c r="SHH187" s="135"/>
      <c r="SHI187" s="135"/>
      <c r="SHJ187" s="307"/>
      <c r="SHK187" s="135"/>
      <c r="SHL187" s="135"/>
      <c r="SHM187" s="135"/>
      <c r="SHN187" s="304"/>
      <c r="SHO187" s="305"/>
      <c r="SHP187" s="306"/>
      <c r="SHQ187" s="135"/>
      <c r="SHR187" s="135"/>
      <c r="SHS187" s="307"/>
      <c r="SHT187" s="135"/>
      <c r="SHU187" s="135"/>
      <c r="SHV187" s="135"/>
      <c r="SHW187" s="304"/>
      <c r="SHX187" s="305"/>
      <c r="SHY187" s="306"/>
      <c r="SHZ187" s="135"/>
      <c r="SIA187" s="135"/>
      <c r="SIB187" s="307"/>
      <c r="SIC187" s="135"/>
      <c r="SID187" s="135"/>
      <c r="SIE187" s="135"/>
      <c r="SIF187" s="304"/>
      <c r="SIG187" s="305"/>
      <c r="SIH187" s="306"/>
      <c r="SII187" s="135"/>
      <c r="SIJ187" s="135"/>
      <c r="SIK187" s="307"/>
      <c r="SIL187" s="135"/>
      <c r="SIM187" s="135"/>
      <c r="SIN187" s="135"/>
      <c r="SIO187" s="304"/>
      <c r="SIP187" s="305"/>
      <c r="SIQ187" s="306"/>
      <c r="SIR187" s="135"/>
      <c r="SIS187" s="135"/>
      <c r="SIT187" s="307"/>
      <c r="SIU187" s="135"/>
      <c r="SIV187" s="135"/>
      <c r="SIW187" s="135"/>
      <c r="SIX187" s="304"/>
      <c r="SIY187" s="305"/>
      <c r="SIZ187" s="306"/>
      <c r="SJA187" s="135"/>
      <c r="SJB187" s="135"/>
      <c r="SJC187" s="307"/>
      <c r="SJD187" s="135"/>
      <c r="SJE187" s="135"/>
      <c r="SJF187" s="135"/>
      <c r="SJG187" s="304"/>
      <c r="SJH187" s="305"/>
      <c r="SJI187" s="306"/>
      <c r="SJJ187" s="135"/>
      <c r="SJK187" s="135"/>
      <c r="SJL187" s="307"/>
      <c r="SJM187" s="135"/>
      <c r="SJN187" s="135"/>
      <c r="SJO187" s="135"/>
      <c r="SJP187" s="304"/>
      <c r="SJQ187" s="305"/>
      <c r="SJR187" s="306"/>
      <c r="SJS187" s="135"/>
      <c r="SJT187" s="135"/>
      <c r="SJU187" s="307"/>
      <c r="SJV187" s="135"/>
      <c r="SJW187" s="135"/>
      <c r="SJX187" s="135"/>
      <c r="SJY187" s="304"/>
      <c r="SJZ187" s="305"/>
      <c r="SKA187" s="306"/>
      <c r="SKB187" s="135"/>
      <c r="SKC187" s="135"/>
      <c r="SKD187" s="307"/>
      <c r="SKE187" s="135"/>
      <c r="SKF187" s="135"/>
      <c r="SKG187" s="135"/>
      <c r="SKH187" s="304"/>
      <c r="SKI187" s="305"/>
      <c r="SKJ187" s="306"/>
      <c r="SKK187" s="135"/>
      <c r="SKL187" s="135"/>
      <c r="SKM187" s="307"/>
      <c r="SKN187" s="135"/>
      <c r="SKO187" s="135"/>
      <c r="SKP187" s="135"/>
      <c r="SKQ187" s="304"/>
      <c r="SKR187" s="305"/>
      <c r="SKS187" s="306"/>
      <c r="SKT187" s="135"/>
      <c r="SKU187" s="135"/>
      <c r="SKV187" s="307"/>
      <c r="SKW187" s="135"/>
      <c r="SKX187" s="135"/>
      <c r="SKY187" s="135"/>
      <c r="SKZ187" s="304"/>
      <c r="SLA187" s="305"/>
      <c r="SLB187" s="306"/>
      <c r="SLC187" s="135"/>
      <c r="SLD187" s="135"/>
      <c r="SLE187" s="307"/>
      <c r="SLF187" s="135"/>
      <c r="SLG187" s="135"/>
      <c r="SLH187" s="135"/>
      <c r="SLI187" s="304"/>
      <c r="SLJ187" s="305"/>
      <c r="SLK187" s="306"/>
      <c r="SLL187" s="135"/>
      <c r="SLM187" s="135"/>
      <c r="SLN187" s="307"/>
      <c r="SLO187" s="135"/>
      <c r="SLP187" s="135"/>
      <c r="SLQ187" s="135"/>
      <c r="SLR187" s="304"/>
      <c r="SLS187" s="305"/>
      <c r="SLT187" s="306"/>
      <c r="SLU187" s="135"/>
      <c r="SLV187" s="135"/>
      <c r="SLW187" s="307"/>
      <c r="SLX187" s="135"/>
      <c r="SLY187" s="135"/>
      <c r="SLZ187" s="135"/>
      <c r="SMA187" s="304"/>
      <c r="SMB187" s="305"/>
      <c r="SMC187" s="306"/>
      <c r="SMD187" s="135"/>
      <c r="SME187" s="135"/>
      <c r="SMF187" s="307"/>
      <c r="SMG187" s="135"/>
      <c r="SMH187" s="135"/>
      <c r="SMI187" s="135"/>
      <c r="SMJ187" s="304"/>
      <c r="SMK187" s="305"/>
      <c r="SML187" s="306"/>
      <c r="SMM187" s="135"/>
      <c r="SMN187" s="135"/>
      <c r="SMO187" s="307"/>
      <c r="SMP187" s="135"/>
      <c r="SMQ187" s="135"/>
      <c r="SMR187" s="135"/>
      <c r="SMS187" s="304"/>
      <c r="SMT187" s="305"/>
      <c r="SMU187" s="306"/>
      <c r="SMV187" s="135"/>
      <c r="SMW187" s="135"/>
      <c r="SMX187" s="307"/>
      <c r="SMY187" s="135"/>
      <c r="SMZ187" s="135"/>
      <c r="SNA187" s="135"/>
      <c r="SNB187" s="304"/>
      <c r="SNC187" s="305"/>
      <c r="SND187" s="306"/>
      <c r="SNE187" s="135"/>
      <c r="SNF187" s="135"/>
      <c r="SNG187" s="307"/>
      <c r="SNH187" s="135"/>
      <c r="SNI187" s="135"/>
      <c r="SNJ187" s="135"/>
      <c r="SNK187" s="304"/>
      <c r="SNL187" s="305"/>
      <c r="SNM187" s="306"/>
      <c r="SNN187" s="135"/>
      <c r="SNO187" s="135"/>
      <c r="SNP187" s="307"/>
      <c r="SNQ187" s="135"/>
      <c r="SNR187" s="135"/>
      <c r="SNS187" s="135"/>
      <c r="SNT187" s="304"/>
      <c r="SNU187" s="305"/>
      <c r="SNV187" s="306"/>
      <c r="SNW187" s="135"/>
      <c r="SNX187" s="135"/>
      <c r="SNY187" s="307"/>
      <c r="SNZ187" s="135"/>
      <c r="SOA187" s="135"/>
      <c r="SOB187" s="135"/>
      <c r="SOC187" s="304"/>
      <c r="SOD187" s="305"/>
      <c r="SOE187" s="306"/>
      <c r="SOF187" s="135"/>
      <c r="SOG187" s="135"/>
      <c r="SOH187" s="307"/>
      <c r="SOI187" s="135"/>
      <c r="SOJ187" s="135"/>
      <c r="SOK187" s="135"/>
      <c r="SOL187" s="304"/>
      <c r="SOM187" s="305"/>
      <c r="SON187" s="306"/>
      <c r="SOO187" s="135"/>
      <c r="SOP187" s="135"/>
      <c r="SOQ187" s="307"/>
      <c r="SOR187" s="135"/>
      <c r="SOS187" s="135"/>
      <c r="SOT187" s="135"/>
      <c r="SOU187" s="304"/>
      <c r="SOV187" s="305"/>
      <c r="SOW187" s="306"/>
      <c r="SOX187" s="135"/>
      <c r="SOY187" s="135"/>
      <c r="SOZ187" s="307"/>
      <c r="SPA187" s="135"/>
      <c r="SPB187" s="135"/>
      <c r="SPC187" s="135"/>
      <c r="SPD187" s="304"/>
      <c r="SPE187" s="305"/>
      <c r="SPF187" s="306"/>
      <c r="SPG187" s="135"/>
      <c r="SPH187" s="135"/>
      <c r="SPI187" s="307"/>
      <c r="SPJ187" s="135"/>
      <c r="SPK187" s="135"/>
      <c r="SPL187" s="135"/>
      <c r="SPM187" s="304"/>
      <c r="SPN187" s="305"/>
      <c r="SPO187" s="316"/>
      <c r="SPP187" s="309"/>
      <c r="SPQ187" s="135"/>
      <c r="SPR187" s="307"/>
      <c r="SPS187" s="135"/>
      <c r="SPT187" s="135"/>
      <c r="SPU187" s="135"/>
      <c r="SPV187" s="304"/>
      <c r="SPW187" s="305"/>
      <c r="SPX187" s="316"/>
      <c r="SQA187" s="130"/>
      <c r="SQE187" s="123"/>
      <c r="SQF187" s="126"/>
      <c r="SQG187" s="132"/>
      <c r="SQJ187" s="130"/>
      <c r="SQK187" s="309"/>
      <c r="SQL187" s="135"/>
      <c r="SQM187" s="135"/>
      <c r="SQN187" s="304"/>
      <c r="SQO187" s="305"/>
      <c r="SQP187" s="306"/>
      <c r="SQQ187" s="135"/>
      <c r="SQR187" s="135"/>
      <c r="SQS187" s="307"/>
      <c r="SQT187" s="135"/>
      <c r="SQU187" s="135"/>
      <c r="SQV187" s="135"/>
      <c r="SQW187" s="304"/>
      <c r="SQX187" s="305"/>
      <c r="SQY187" s="306"/>
      <c r="SQZ187" s="135"/>
      <c r="SRA187" s="135"/>
      <c r="SRB187" s="307"/>
      <c r="SRC187" s="135"/>
      <c r="SRD187" s="135"/>
      <c r="SRE187" s="135"/>
      <c r="SRF187" s="304"/>
      <c r="SRG187" s="305"/>
      <c r="SRH187" s="306"/>
      <c r="SRI187" s="135"/>
      <c r="SRJ187" s="135"/>
      <c r="SRK187" s="307"/>
      <c r="SRL187" s="135"/>
      <c r="SRM187" s="135"/>
      <c r="SRN187" s="135"/>
      <c r="SRO187" s="304"/>
      <c r="SRP187" s="305"/>
      <c r="SRQ187" s="306"/>
      <c r="SRR187" s="135"/>
      <c r="SRS187" s="135"/>
      <c r="SRT187" s="307"/>
      <c r="SRU187" s="135"/>
      <c r="SRV187" s="135"/>
      <c r="SRW187" s="135"/>
      <c r="SRX187" s="304"/>
      <c r="SRY187" s="305"/>
      <c r="SRZ187" s="306"/>
      <c r="SSA187" s="135"/>
      <c r="SSB187" s="135"/>
      <c r="SSC187" s="307"/>
      <c r="SSD187" s="135"/>
      <c r="SSE187" s="135"/>
      <c r="SSF187" s="135"/>
      <c r="SSG187" s="304"/>
      <c r="SSH187" s="305"/>
      <c r="SSI187" s="306"/>
      <c r="SSJ187" s="135"/>
      <c r="SSK187" s="135"/>
      <c r="SSL187" s="307"/>
      <c r="SSM187" s="135"/>
      <c r="SSN187" s="135"/>
      <c r="SSO187" s="135"/>
      <c r="SSP187" s="304"/>
      <c r="SSQ187" s="305"/>
      <c r="SSR187" s="306"/>
      <c r="SSS187" s="135"/>
      <c r="SST187" s="135"/>
      <c r="SSU187" s="307"/>
      <c r="SSV187" s="135"/>
      <c r="SSW187" s="135"/>
      <c r="SSX187" s="135"/>
      <c r="SSY187" s="304"/>
      <c r="SSZ187" s="305"/>
      <c r="STA187" s="306"/>
      <c r="STB187" s="135"/>
      <c r="STC187" s="135"/>
      <c r="STD187" s="307"/>
      <c r="STE187" s="135"/>
      <c r="STF187" s="135"/>
      <c r="STG187" s="135"/>
      <c r="STH187" s="304"/>
      <c r="STI187" s="305"/>
      <c r="STJ187" s="306"/>
      <c r="STK187" s="135"/>
      <c r="STL187" s="135"/>
      <c r="STM187" s="307"/>
      <c r="STN187" s="135"/>
      <c r="STO187" s="135"/>
      <c r="STP187" s="135"/>
      <c r="STQ187" s="304"/>
      <c r="STR187" s="305"/>
      <c r="STS187" s="306"/>
      <c r="STT187" s="135"/>
      <c r="STU187" s="135"/>
      <c r="STV187" s="307"/>
      <c r="STW187" s="135"/>
      <c r="STX187" s="135"/>
      <c r="STY187" s="135"/>
      <c r="STZ187" s="304"/>
      <c r="SUA187" s="305"/>
      <c r="SUB187" s="306"/>
      <c r="SUC187" s="135"/>
      <c r="SUD187" s="135"/>
      <c r="SUE187" s="307"/>
      <c r="SUF187" s="135"/>
      <c r="SUG187" s="135"/>
      <c r="SUH187" s="135"/>
      <c r="SUI187" s="304"/>
      <c r="SUJ187" s="305"/>
      <c r="SUK187" s="306"/>
      <c r="SUL187" s="135"/>
      <c r="SUM187" s="135"/>
      <c r="SUN187" s="307"/>
      <c r="SUO187" s="135"/>
      <c r="SUP187" s="135"/>
      <c r="SUQ187" s="135"/>
      <c r="SUR187" s="304"/>
      <c r="SUS187" s="305"/>
      <c r="SUT187" s="306"/>
      <c r="SUU187" s="135"/>
      <c r="SUV187" s="135"/>
      <c r="SUW187" s="307"/>
      <c r="SUX187" s="135"/>
      <c r="SUY187" s="135"/>
      <c r="SUZ187" s="135"/>
      <c r="SVA187" s="304"/>
      <c r="SVB187" s="305"/>
      <c r="SVC187" s="306"/>
      <c r="SVD187" s="135"/>
      <c r="SVE187" s="135"/>
      <c r="SVF187" s="307"/>
      <c r="SVG187" s="135"/>
      <c r="SVH187" s="135"/>
      <c r="SVI187" s="135"/>
      <c r="SVJ187" s="304"/>
      <c r="SVK187" s="305"/>
      <c r="SVL187" s="306"/>
      <c r="SVM187" s="135"/>
      <c r="SVN187" s="135"/>
      <c r="SVO187" s="307"/>
      <c r="SVP187" s="135"/>
      <c r="SVQ187" s="135"/>
      <c r="SVR187" s="135"/>
      <c r="SVS187" s="304"/>
      <c r="SVT187" s="305"/>
      <c r="SVU187" s="306"/>
      <c r="SVV187" s="135"/>
      <c r="SVW187" s="135"/>
      <c r="SVX187" s="307"/>
      <c r="SVY187" s="135"/>
      <c r="SVZ187" s="135"/>
      <c r="SWA187" s="135"/>
      <c r="SWB187" s="304"/>
      <c r="SWC187" s="305"/>
      <c r="SWD187" s="306"/>
      <c r="SWE187" s="135"/>
      <c r="SWF187" s="135"/>
      <c r="SWG187" s="307"/>
      <c r="SWH187" s="135"/>
      <c r="SWI187" s="135"/>
      <c r="SWJ187" s="135"/>
      <c r="SWK187" s="304"/>
      <c r="SWL187" s="305"/>
      <c r="SWM187" s="306"/>
      <c r="SWN187" s="135"/>
      <c r="SWO187" s="135"/>
      <c r="SWP187" s="307"/>
      <c r="SWQ187" s="135"/>
      <c r="SWR187" s="135"/>
      <c r="SWS187" s="135"/>
      <c r="SWT187" s="304"/>
      <c r="SWU187" s="305"/>
      <c r="SWV187" s="306"/>
      <c r="SWW187" s="135"/>
      <c r="SWX187" s="135"/>
      <c r="SWY187" s="307"/>
      <c r="SWZ187" s="135"/>
      <c r="SXA187" s="135"/>
      <c r="SXB187" s="135"/>
      <c r="SXC187" s="304"/>
      <c r="SXD187" s="305"/>
      <c r="SXE187" s="306"/>
      <c r="SXF187" s="135"/>
      <c r="SXG187" s="135"/>
      <c r="SXH187" s="307"/>
      <c r="SXI187" s="135"/>
      <c r="SXJ187" s="135"/>
      <c r="SXK187" s="135"/>
      <c r="SXL187" s="304"/>
      <c r="SXM187" s="305"/>
      <c r="SXN187" s="306"/>
      <c r="SXO187" s="135"/>
      <c r="SXP187" s="135"/>
      <c r="SXQ187" s="307"/>
      <c r="SXR187" s="135"/>
      <c r="SXS187" s="135"/>
      <c r="SXT187" s="135"/>
      <c r="SXU187" s="304"/>
      <c r="SXV187" s="305"/>
      <c r="SXW187" s="306"/>
      <c r="SXX187" s="135"/>
      <c r="SXY187" s="135"/>
      <c r="SXZ187" s="307"/>
      <c r="SYA187" s="135"/>
      <c r="SYB187" s="135"/>
      <c r="SYC187" s="135"/>
      <c r="SYD187" s="304"/>
      <c r="SYE187" s="305"/>
      <c r="SYF187" s="306"/>
      <c r="SYG187" s="135"/>
      <c r="SYH187" s="135"/>
      <c r="SYI187" s="307"/>
      <c r="SYJ187" s="135"/>
      <c r="SYK187" s="135"/>
      <c r="SYL187" s="135"/>
      <c r="SYM187" s="304"/>
      <c r="SYN187" s="305"/>
      <c r="SYO187" s="306"/>
      <c r="SYP187" s="135"/>
      <c r="SYQ187" s="135"/>
      <c r="SYR187" s="307"/>
      <c r="SYS187" s="135"/>
      <c r="SYT187" s="135"/>
      <c r="SYU187" s="135"/>
      <c r="SYV187" s="304"/>
      <c r="SYW187" s="305"/>
      <c r="SYX187" s="306"/>
      <c r="SYY187" s="135"/>
      <c r="SYZ187" s="135"/>
      <c r="SZA187" s="307"/>
      <c r="SZB187" s="135"/>
      <c r="SZC187" s="135"/>
      <c r="SZD187" s="135"/>
      <c r="SZE187" s="304"/>
      <c r="SZF187" s="305"/>
      <c r="SZG187" s="306"/>
      <c r="SZH187" s="135"/>
      <c r="SZI187" s="135"/>
      <c r="SZJ187" s="307"/>
      <c r="SZK187" s="313"/>
      <c r="SZL187" s="309"/>
      <c r="SZM187" s="135"/>
      <c r="SZN187" s="304"/>
      <c r="SZO187" s="305"/>
      <c r="SZP187" s="306"/>
      <c r="SZQ187" s="135"/>
      <c r="SZR187" s="135"/>
      <c r="SZS187" s="307"/>
      <c r="SZT187" s="313"/>
      <c r="SZW187" s="123"/>
      <c r="SZX187" s="126"/>
      <c r="SZY187" s="132"/>
      <c r="TAB187" s="130"/>
      <c r="TAF187" s="123"/>
      <c r="TAG187" s="312"/>
      <c r="TAH187" s="306"/>
      <c r="TAI187" s="135"/>
      <c r="TAJ187" s="135"/>
      <c r="TAK187" s="307"/>
      <c r="TAL187" s="135"/>
      <c r="TAM187" s="135"/>
      <c r="TAN187" s="135"/>
      <c r="TAO187" s="304"/>
      <c r="TAP187" s="305"/>
      <c r="TAQ187" s="306"/>
      <c r="TAR187" s="135"/>
      <c r="TAS187" s="135"/>
      <c r="TAT187" s="307"/>
      <c r="TAU187" s="135"/>
      <c r="TAV187" s="135"/>
      <c r="TAW187" s="135"/>
      <c r="TAX187" s="304"/>
      <c r="TAY187" s="305"/>
      <c r="TAZ187" s="306"/>
      <c r="TBA187" s="135"/>
      <c r="TBB187" s="135"/>
      <c r="TBC187" s="307"/>
      <c r="TBD187" s="135"/>
      <c r="TBE187" s="135"/>
      <c r="TBF187" s="135"/>
      <c r="TBG187" s="304"/>
      <c r="TBH187" s="305"/>
      <c r="TBI187" s="306"/>
      <c r="TBJ187" s="135"/>
      <c r="TBK187" s="135"/>
      <c r="TBL187" s="307"/>
      <c r="TBM187" s="135"/>
      <c r="TBN187" s="135"/>
      <c r="TBO187" s="135"/>
      <c r="TBP187" s="304"/>
      <c r="TBQ187" s="305"/>
      <c r="TBR187" s="306"/>
      <c r="TBS187" s="135"/>
      <c r="TBT187" s="135"/>
      <c r="TBU187" s="307"/>
      <c r="TBV187" s="135"/>
      <c r="TBW187" s="135"/>
      <c r="TBX187" s="135"/>
      <c r="TBY187" s="304"/>
      <c r="TBZ187" s="305"/>
      <c r="TCA187" s="306"/>
      <c r="TCB187" s="135"/>
      <c r="TCC187" s="135"/>
      <c r="TCD187" s="307"/>
      <c r="TCE187" s="135"/>
      <c r="TCF187" s="135"/>
      <c r="TCG187" s="135"/>
      <c r="TCH187" s="304"/>
      <c r="TCI187" s="305"/>
      <c r="TCJ187" s="306"/>
      <c r="TCK187" s="135"/>
      <c r="TCL187" s="135"/>
      <c r="TCM187" s="307"/>
      <c r="TCN187" s="135"/>
      <c r="TCO187" s="135"/>
      <c r="TCP187" s="135"/>
      <c r="TCQ187" s="304"/>
      <c r="TCR187" s="305"/>
      <c r="TCS187" s="306"/>
      <c r="TCT187" s="135"/>
      <c r="TCU187" s="135"/>
      <c r="TCV187" s="307"/>
      <c r="TCW187" s="135"/>
      <c r="TCX187" s="135"/>
      <c r="TCY187" s="135"/>
      <c r="TCZ187" s="304"/>
      <c r="TDA187" s="305"/>
      <c r="TDB187" s="306"/>
      <c r="TDC187" s="135"/>
      <c r="TDD187" s="135"/>
      <c r="TDE187" s="307"/>
      <c r="TDF187" s="135"/>
      <c r="TDG187" s="135"/>
      <c r="TDH187" s="135"/>
      <c r="TDI187" s="304"/>
      <c r="TDJ187" s="305"/>
      <c r="TDK187" s="306"/>
      <c r="TDL187" s="135"/>
      <c r="TDM187" s="135"/>
      <c r="TDN187" s="307"/>
      <c r="TDO187" s="135"/>
      <c r="TDP187" s="135"/>
      <c r="TDQ187" s="135"/>
      <c r="TDR187" s="304"/>
      <c r="TDS187" s="305"/>
      <c r="TDT187" s="306"/>
      <c r="TDU187" s="135"/>
      <c r="TDV187" s="135"/>
      <c r="TDW187" s="307"/>
      <c r="TDX187" s="135"/>
      <c r="TDY187" s="135"/>
      <c r="TDZ187" s="135"/>
      <c r="TEA187" s="304"/>
      <c r="TEB187" s="305"/>
      <c r="TEC187" s="306"/>
      <c r="TED187" s="135"/>
      <c r="TEE187" s="135"/>
      <c r="TEF187" s="307"/>
      <c r="TEG187" s="135"/>
      <c r="TEH187" s="135"/>
      <c r="TEI187" s="135"/>
      <c r="TEJ187" s="304"/>
      <c r="TEK187" s="305"/>
      <c r="TEL187" s="306"/>
      <c r="TEM187" s="135"/>
      <c r="TEN187" s="135"/>
      <c r="TEO187" s="307"/>
      <c r="TEP187" s="135"/>
      <c r="TEQ187" s="135"/>
      <c r="TER187" s="135"/>
      <c r="TES187" s="304"/>
      <c r="TET187" s="305"/>
      <c r="TEU187" s="306"/>
      <c r="TEV187" s="135"/>
      <c r="TEW187" s="135"/>
      <c r="TEX187" s="307"/>
      <c r="TEY187" s="135"/>
      <c r="TEZ187" s="135"/>
      <c r="TFA187" s="135"/>
      <c r="TFB187" s="304"/>
      <c r="TFC187" s="305"/>
      <c r="TFD187" s="306"/>
      <c r="TFE187" s="135"/>
      <c r="TFF187" s="135"/>
      <c r="TFG187" s="307"/>
      <c r="TFH187" s="135"/>
      <c r="TFI187" s="135"/>
      <c r="TFJ187" s="135"/>
      <c r="TFK187" s="304"/>
      <c r="TFL187" s="305"/>
      <c r="TFM187" s="306"/>
      <c r="TFN187" s="135"/>
      <c r="TFO187" s="135"/>
      <c r="TFP187" s="307"/>
      <c r="TFQ187" s="135"/>
      <c r="TFR187" s="135"/>
      <c r="TFS187" s="135"/>
      <c r="TFT187" s="304"/>
      <c r="TFU187" s="305"/>
      <c r="TFV187" s="306"/>
      <c r="TFW187" s="135"/>
      <c r="TFX187" s="135"/>
      <c r="TFY187" s="307"/>
      <c r="TFZ187" s="135"/>
      <c r="TGA187" s="135"/>
      <c r="TGB187" s="135"/>
      <c r="TGC187" s="304"/>
      <c r="TGD187" s="305"/>
      <c r="TGE187" s="306"/>
      <c r="TGF187" s="135"/>
      <c r="TGG187" s="135"/>
      <c r="TGH187" s="307"/>
      <c r="TGI187" s="135"/>
      <c r="TGJ187" s="135"/>
      <c r="TGK187" s="135"/>
      <c r="TGL187" s="304"/>
      <c r="TGM187" s="305"/>
      <c r="TGN187" s="306"/>
      <c r="TGO187" s="135"/>
      <c r="TGP187" s="135"/>
      <c r="TGQ187" s="307"/>
      <c r="TGR187" s="135"/>
      <c r="TGS187" s="135"/>
      <c r="TGT187" s="135"/>
      <c r="TGU187" s="304"/>
      <c r="TGV187" s="305"/>
      <c r="TGW187" s="306"/>
      <c r="TGX187" s="135"/>
      <c r="TGY187" s="135"/>
      <c r="TGZ187" s="307"/>
      <c r="THA187" s="135"/>
      <c r="THB187" s="135"/>
      <c r="THC187" s="135"/>
      <c r="THD187" s="304"/>
      <c r="THE187" s="305"/>
      <c r="THF187" s="306"/>
      <c r="THG187" s="135"/>
      <c r="THH187" s="135"/>
      <c r="THI187" s="307"/>
      <c r="THJ187" s="135"/>
      <c r="THK187" s="135"/>
      <c r="THL187" s="135"/>
      <c r="THM187" s="304"/>
      <c r="THN187" s="305"/>
      <c r="THO187" s="306"/>
      <c r="THP187" s="135"/>
      <c r="THQ187" s="135"/>
      <c r="THR187" s="307"/>
      <c r="THS187" s="135"/>
      <c r="THT187" s="135"/>
      <c r="THU187" s="135"/>
      <c r="THV187" s="304"/>
      <c r="THW187" s="305"/>
      <c r="THX187" s="306"/>
      <c r="THY187" s="135"/>
      <c r="THZ187" s="135"/>
      <c r="TIA187" s="307"/>
      <c r="TIB187" s="135"/>
      <c r="TIC187" s="135"/>
      <c r="TID187" s="135"/>
      <c r="TIE187" s="304"/>
      <c r="TIF187" s="305"/>
      <c r="TIG187" s="306"/>
      <c r="TIH187" s="135"/>
      <c r="TII187" s="135"/>
      <c r="TIJ187" s="307"/>
      <c r="TIK187" s="135"/>
      <c r="TIL187" s="135"/>
      <c r="TIM187" s="135"/>
      <c r="TIN187" s="304"/>
      <c r="TIO187" s="305"/>
      <c r="TIP187" s="306"/>
      <c r="TIQ187" s="135"/>
      <c r="TIR187" s="135"/>
      <c r="TIS187" s="307"/>
      <c r="TIT187" s="135"/>
      <c r="TIU187" s="135"/>
      <c r="TIV187" s="135"/>
      <c r="TIW187" s="304"/>
      <c r="TIX187" s="305"/>
      <c r="TIY187" s="306"/>
      <c r="TIZ187" s="135"/>
      <c r="TJA187" s="135"/>
      <c r="TJB187" s="307"/>
      <c r="TJC187" s="135"/>
      <c r="TJD187" s="135"/>
      <c r="TJE187" s="135"/>
      <c r="TJF187" s="304"/>
      <c r="TJG187" s="317"/>
      <c r="TJH187" s="315"/>
      <c r="TJI187" s="135"/>
      <c r="TJJ187" s="135"/>
      <c r="TJK187" s="307"/>
      <c r="TJL187" s="135"/>
      <c r="TJM187" s="135"/>
      <c r="TJN187" s="135"/>
      <c r="TJO187" s="304"/>
      <c r="TJP187" s="317"/>
      <c r="TJQ187" s="132"/>
      <c r="TJT187" s="130"/>
      <c r="TJX187" s="123"/>
      <c r="TJY187" s="126"/>
      <c r="TJZ187" s="132"/>
      <c r="TKC187" s="314"/>
      <c r="TKD187" s="135"/>
      <c r="TKE187" s="135"/>
      <c r="TKF187" s="135"/>
      <c r="TKG187" s="304"/>
      <c r="TKH187" s="305"/>
      <c r="TKI187" s="306"/>
      <c r="TKJ187" s="135"/>
      <c r="TKK187" s="135"/>
      <c r="TKL187" s="307"/>
      <c r="TKM187" s="135"/>
      <c r="TKN187" s="135"/>
      <c r="TKO187" s="135"/>
      <c r="TKP187" s="304"/>
      <c r="TKQ187" s="305"/>
      <c r="TKR187" s="306"/>
      <c r="TKS187" s="135"/>
      <c r="TKT187" s="135"/>
      <c r="TKU187" s="307"/>
      <c r="TKV187" s="135"/>
      <c r="TKW187" s="135"/>
      <c r="TKX187" s="135"/>
      <c r="TKY187" s="304"/>
      <c r="TKZ187" s="305"/>
      <c r="TLA187" s="306"/>
      <c r="TLB187" s="135"/>
      <c r="TLC187" s="135"/>
      <c r="TLD187" s="307"/>
      <c r="TLE187" s="135"/>
      <c r="TLF187" s="135"/>
      <c r="TLG187" s="135"/>
      <c r="TLH187" s="304"/>
      <c r="TLI187" s="305"/>
      <c r="TLJ187" s="306"/>
      <c r="TLK187" s="135"/>
      <c r="TLL187" s="135"/>
      <c r="TLM187" s="307"/>
      <c r="TLN187" s="135"/>
      <c r="TLO187" s="135"/>
      <c r="TLP187" s="135"/>
      <c r="TLQ187" s="304"/>
      <c r="TLR187" s="305"/>
      <c r="TLS187" s="306"/>
      <c r="TLT187" s="135"/>
      <c r="TLU187" s="135"/>
      <c r="TLV187" s="307"/>
      <c r="TLW187" s="135"/>
      <c r="TLX187" s="135"/>
      <c r="TLY187" s="135"/>
      <c r="TLZ187" s="304"/>
      <c r="TMA187" s="305"/>
      <c r="TMB187" s="306"/>
      <c r="TMC187" s="135"/>
      <c r="TMD187" s="135"/>
      <c r="TME187" s="307"/>
      <c r="TMF187" s="135"/>
      <c r="TMG187" s="135"/>
      <c r="TMH187" s="135"/>
      <c r="TMI187" s="304"/>
      <c r="TMJ187" s="305"/>
      <c r="TMK187" s="306"/>
      <c r="TML187" s="135"/>
      <c r="TMM187" s="135"/>
      <c r="TMN187" s="307"/>
      <c r="TMO187" s="135"/>
      <c r="TMP187" s="135"/>
      <c r="TMQ187" s="135"/>
      <c r="TMR187" s="304"/>
      <c r="TMS187" s="305"/>
      <c r="TMT187" s="306"/>
      <c r="TMU187" s="135"/>
      <c r="TMV187" s="135"/>
      <c r="TMW187" s="307"/>
      <c r="TMX187" s="135"/>
      <c r="TMY187" s="135"/>
      <c r="TMZ187" s="135"/>
      <c r="TNA187" s="304"/>
      <c r="TNB187" s="305"/>
      <c r="TNC187" s="306"/>
      <c r="TND187" s="135"/>
      <c r="TNE187" s="135"/>
      <c r="TNF187" s="307"/>
      <c r="TNG187" s="135"/>
      <c r="TNH187" s="135"/>
      <c r="TNI187" s="135"/>
      <c r="TNJ187" s="304"/>
      <c r="TNK187" s="305"/>
      <c r="TNL187" s="306"/>
      <c r="TNM187" s="135"/>
      <c r="TNN187" s="135"/>
      <c r="TNO187" s="307"/>
      <c r="TNP187" s="135"/>
      <c r="TNQ187" s="135"/>
      <c r="TNR187" s="135"/>
      <c r="TNS187" s="304"/>
      <c r="TNT187" s="305"/>
      <c r="TNU187" s="306"/>
      <c r="TNV187" s="135"/>
      <c r="TNW187" s="135"/>
      <c r="TNX187" s="307"/>
      <c r="TNY187" s="135"/>
      <c r="TNZ187" s="135"/>
      <c r="TOA187" s="135"/>
      <c r="TOB187" s="304"/>
      <c r="TOC187" s="305"/>
      <c r="TOD187" s="306"/>
      <c r="TOE187" s="135"/>
      <c r="TOF187" s="135"/>
      <c r="TOG187" s="307"/>
      <c r="TOH187" s="135"/>
      <c r="TOI187" s="135"/>
      <c r="TOJ187" s="135"/>
      <c r="TOK187" s="304"/>
      <c r="TOL187" s="305"/>
      <c r="TOM187" s="306"/>
      <c r="TON187" s="135"/>
      <c r="TOO187" s="135"/>
      <c r="TOP187" s="307"/>
      <c r="TOQ187" s="135"/>
      <c r="TOR187" s="135"/>
      <c r="TOS187" s="135"/>
      <c r="TOT187" s="304"/>
      <c r="TOU187" s="305"/>
      <c r="TOV187" s="306"/>
      <c r="TOW187" s="135"/>
      <c r="TOX187" s="135"/>
      <c r="TOY187" s="307"/>
      <c r="TOZ187" s="135"/>
      <c r="TPA187" s="135"/>
      <c r="TPB187" s="135"/>
      <c r="TPC187" s="304"/>
      <c r="TPD187" s="305"/>
      <c r="TPE187" s="306"/>
      <c r="TPF187" s="135"/>
      <c r="TPG187" s="135"/>
      <c r="TPH187" s="307"/>
      <c r="TPI187" s="135"/>
      <c r="TPJ187" s="135"/>
      <c r="TPK187" s="135"/>
      <c r="TPL187" s="304"/>
      <c r="TPM187" s="305"/>
      <c r="TPN187" s="306"/>
      <c r="TPO187" s="135"/>
      <c r="TPP187" s="135"/>
      <c r="TPQ187" s="307"/>
      <c r="TPR187" s="135"/>
      <c r="TPS187" s="135"/>
      <c r="TPT187" s="135"/>
      <c r="TPU187" s="304"/>
      <c r="TPV187" s="305"/>
      <c r="TPW187" s="306"/>
      <c r="TPX187" s="135"/>
      <c r="TPY187" s="135"/>
      <c r="TPZ187" s="307"/>
      <c r="TQA187" s="135"/>
      <c r="TQB187" s="135"/>
      <c r="TQC187" s="135"/>
      <c r="TQD187" s="304"/>
      <c r="TQE187" s="305"/>
      <c r="TQF187" s="306"/>
      <c r="TQG187" s="135"/>
      <c r="TQH187" s="135"/>
      <c r="TQI187" s="307"/>
      <c r="TQJ187" s="135"/>
      <c r="TQK187" s="135"/>
      <c r="TQL187" s="135"/>
      <c r="TQM187" s="304"/>
      <c r="TQN187" s="305"/>
      <c r="TQO187" s="306"/>
      <c r="TQP187" s="135"/>
      <c r="TQQ187" s="135"/>
      <c r="TQR187" s="307"/>
      <c r="TQS187" s="135"/>
      <c r="TQT187" s="135"/>
      <c r="TQU187" s="135"/>
      <c r="TQV187" s="304"/>
      <c r="TQW187" s="305"/>
      <c r="TQX187" s="306"/>
      <c r="TQY187" s="135"/>
      <c r="TQZ187" s="135"/>
      <c r="TRA187" s="307"/>
      <c r="TRB187" s="135"/>
      <c r="TRC187" s="135"/>
      <c r="TRD187" s="135"/>
      <c r="TRE187" s="304"/>
      <c r="TRF187" s="305"/>
      <c r="TRG187" s="306"/>
      <c r="TRH187" s="135"/>
      <c r="TRI187" s="135"/>
      <c r="TRJ187" s="307"/>
      <c r="TRK187" s="135"/>
      <c r="TRL187" s="135"/>
      <c r="TRM187" s="135"/>
      <c r="TRN187" s="304"/>
      <c r="TRO187" s="305"/>
      <c r="TRP187" s="306"/>
      <c r="TRQ187" s="135"/>
      <c r="TRR187" s="135"/>
      <c r="TRS187" s="307"/>
      <c r="TRT187" s="135"/>
      <c r="TRU187" s="135"/>
      <c r="TRV187" s="135"/>
      <c r="TRW187" s="304"/>
      <c r="TRX187" s="305"/>
      <c r="TRY187" s="306"/>
      <c r="TRZ187" s="135"/>
      <c r="TSA187" s="135"/>
      <c r="TSB187" s="307"/>
      <c r="TSC187" s="135"/>
      <c r="TSD187" s="135"/>
      <c r="TSE187" s="135"/>
      <c r="TSF187" s="304"/>
      <c r="TSG187" s="305"/>
      <c r="TSH187" s="306"/>
      <c r="TSI187" s="135"/>
      <c r="TSJ187" s="135"/>
      <c r="TSK187" s="307"/>
      <c r="TSL187" s="135"/>
      <c r="TSM187" s="135"/>
      <c r="TSN187" s="135"/>
      <c r="TSO187" s="304"/>
      <c r="TSP187" s="305"/>
      <c r="TSQ187" s="306"/>
      <c r="TSR187" s="135"/>
      <c r="TSS187" s="135"/>
      <c r="TST187" s="307"/>
      <c r="TSU187" s="135"/>
      <c r="TSV187" s="135"/>
      <c r="TSW187" s="135"/>
      <c r="TSX187" s="304"/>
      <c r="TSY187" s="305"/>
      <c r="TSZ187" s="306"/>
      <c r="TTA187" s="135"/>
      <c r="TTB187" s="135"/>
      <c r="TTC187" s="308"/>
      <c r="TTD187" s="309"/>
      <c r="TTE187" s="135"/>
      <c r="TTF187" s="135"/>
      <c r="TTG187" s="304"/>
      <c r="TTH187" s="305"/>
      <c r="TTI187" s="306"/>
      <c r="TTJ187" s="135"/>
      <c r="TTK187" s="135"/>
      <c r="TTL187" s="308"/>
      <c r="TTP187" s="123"/>
      <c r="TTQ187" s="126"/>
      <c r="TTR187" s="132"/>
      <c r="TTU187" s="130"/>
      <c r="TTY187" s="310"/>
      <c r="TTZ187" s="305"/>
      <c r="TUA187" s="306"/>
      <c r="TUB187" s="135"/>
      <c r="TUC187" s="135"/>
      <c r="TUD187" s="307"/>
      <c r="TUE187" s="135"/>
      <c r="TUF187" s="135"/>
      <c r="TUG187" s="135"/>
      <c r="TUH187" s="304"/>
      <c r="TUI187" s="305"/>
      <c r="TUJ187" s="306"/>
      <c r="TUK187" s="135"/>
      <c r="TUL187" s="135"/>
      <c r="TUM187" s="307"/>
      <c r="TUN187" s="135"/>
      <c r="TUO187" s="135"/>
      <c r="TUP187" s="135"/>
      <c r="TUQ187" s="304"/>
      <c r="TUR187" s="305"/>
      <c r="TUS187" s="306"/>
      <c r="TUT187" s="135"/>
      <c r="TUU187" s="135"/>
      <c r="TUV187" s="307"/>
      <c r="TUW187" s="135"/>
      <c r="TUX187" s="135"/>
      <c r="TUY187" s="135"/>
      <c r="TUZ187" s="304"/>
      <c r="TVA187" s="305"/>
      <c r="TVB187" s="306"/>
      <c r="TVC187" s="135"/>
      <c r="TVD187" s="135"/>
      <c r="TVE187" s="307"/>
      <c r="TVF187" s="135"/>
      <c r="TVG187" s="135"/>
      <c r="TVH187" s="135"/>
      <c r="TVI187" s="304"/>
      <c r="TVJ187" s="305"/>
      <c r="TVK187" s="306"/>
      <c r="TVL187" s="135"/>
      <c r="TVM187" s="135"/>
      <c r="TVN187" s="307"/>
      <c r="TVO187" s="135"/>
      <c r="TVP187" s="135"/>
      <c r="TVQ187" s="135"/>
      <c r="TVR187" s="304"/>
      <c r="TVS187" s="305"/>
      <c r="TVT187" s="306"/>
      <c r="TVU187" s="135"/>
      <c r="TVV187" s="135"/>
      <c r="TVW187" s="307"/>
      <c r="TVX187" s="135"/>
      <c r="TVY187" s="135"/>
      <c r="TVZ187" s="135"/>
      <c r="TWA187" s="304"/>
      <c r="TWB187" s="305"/>
      <c r="TWC187" s="306"/>
      <c r="TWD187" s="135"/>
      <c r="TWE187" s="135"/>
      <c r="TWF187" s="307"/>
      <c r="TWG187" s="135"/>
      <c r="TWH187" s="135"/>
      <c r="TWI187" s="135"/>
      <c r="TWJ187" s="304"/>
      <c r="TWK187" s="305"/>
      <c r="TWL187" s="306"/>
      <c r="TWM187" s="135"/>
      <c r="TWN187" s="135"/>
      <c r="TWO187" s="307"/>
      <c r="TWP187" s="135"/>
      <c r="TWQ187" s="135"/>
      <c r="TWR187" s="135"/>
      <c r="TWS187" s="304"/>
      <c r="TWT187" s="305"/>
      <c r="TWU187" s="306"/>
      <c r="TWV187" s="135"/>
      <c r="TWW187" s="135"/>
      <c r="TWX187" s="307"/>
      <c r="TWY187" s="135"/>
      <c r="TWZ187" s="135"/>
      <c r="TXA187" s="135"/>
      <c r="TXB187" s="304"/>
      <c r="TXC187" s="305"/>
      <c r="TXD187" s="306"/>
      <c r="TXE187" s="135"/>
      <c r="TXF187" s="135"/>
      <c r="TXG187" s="307"/>
      <c r="TXH187" s="135"/>
      <c r="TXI187" s="135"/>
      <c r="TXJ187" s="135"/>
      <c r="TXK187" s="304"/>
      <c r="TXL187" s="305"/>
      <c r="TXM187" s="306"/>
      <c r="TXN187" s="135"/>
      <c r="TXO187" s="135"/>
      <c r="TXP187" s="307"/>
      <c r="TXQ187" s="135"/>
      <c r="TXR187" s="135"/>
      <c r="TXS187" s="135"/>
      <c r="TXT187" s="304"/>
      <c r="TXU187" s="305"/>
      <c r="TXV187" s="306"/>
      <c r="TXW187" s="135"/>
      <c r="TXX187" s="135"/>
      <c r="TXY187" s="307"/>
      <c r="TXZ187" s="135"/>
      <c r="TYA187" s="135"/>
      <c r="TYB187" s="135"/>
      <c r="TYC187" s="304"/>
      <c r="TYD187" s="305"/>
      <c r="TYE187" s="306"/>
      <c r="TYF187" s="135"/>
      <c r="TYG187" s="135"/>
      <c r="TYH187" s="307"/>
      <c r="TYI187" s="135"/>
      <c r="TYJ187" s="135"/>
      <c r="TYK187" s="135"/>
      <c r="TYL187" s="304"/>
      <c r="TYM187" s="305"/>
      <c r="TYN187" s="306"/>
      <c r="TYO187" s="135"/>
      <c r="TYP187" s="135"/>
      <c r="TYQ187" s="307"/>
      <c r="TYR187" s="135"/>
      <c r="TYS187" s="135"/>
      <c r="TYT187" s="135"/>
      <c r="TYU187" s="304"/>
      <c r="TYV187" s="305"/>
      <c r="TYW187" s="306"/>
      <c r="TYX187" s="135"/>
      <c r="TYY187" s="135"/>
      <c r="TYZ187" s="307"/>
      <c r="TZA187" s="135"/>
      <c r="TZB187" s="135"/>
      <c r="TZC187" s="135"/>
      <c r="TZD187" s="304"/>
      <c r="TZE187" s="305"/>
      <c r="TZF187" s="306"/>
      <c r="TZG187" s="135"/>
      <c r="TZH187" s="135"/>
      <c r="TZI187" s="307"/>
      <c r="TZJ187" s="135"/>
      <c r="TZK187" s="135"/>
      <c r="TZL187" s="135"/>
      <c r="TZM187" s="304"/>
      <c r="TZN187" s="305"/>
      <c r="TZO187" s="306"/>
      <c r="TZP187" s="135"/>
      <c r="TZQ187" s="135"/>
      <c r="TZR187" s="307"/>
      <c r="TZS187" s="135"/>
      <c r="TZT187" s="135"/>
      <c r="TZU187" s="135"/>
      <c r="TZV187" s="304"/>
      <c r="TZW187" s="305"/>
      <c r="TZX187" s="306"/>
      <c r="TZY187" s="135"/>
      <c r="TZZ187" s="135"/>
      <c r="UAA187" s="307"/>
      <c r="UAB187" s="135"/>
      <c r="UAC187" s="135"/>
      <c r="UAD187" s="135"/>
      <c r="UAE187" s="304"/>
      <c r="UAF187" s="305"/>
      <c r="UAG187" s="306"/>
      <c r="UAH187" s="135"/>
      <c r="UAI187" s="135"/>
      <c r="UAJ187" s="307"/>
      <c r="UAK187" s="135"/>
      <c r="UAL187" s="135"/>
      <c r="UAM187" s="135"/>
      <c r="UAN187" s="304"/>
      <c r="UAO187" s="305"/>
      <c r="UAP187" s="306"/>
      <c r="UAQ187" s="135"/>
      <c r="UAR187" s="135"/>
      <c r="UAS187" s="307"/>
      <c r="UAT187" s="135"/>
      <c r="UAU187" s="135"/>
      <c r="UAV187" s="135"/>
      <c r="UAW187" s="304"/>
      <c r="UAX187" s="305"/>
      <c r="UAY187" s="306"/>
      <c r="UAZ187" s="135"/>
      <c r="UBA187" s="135"/>
      <c r="UBB187" s="307"/>
      <c r="UBC187" s="135"/>
      <c r="UBD187" s="135"/>
      <c r="UBE187" s="135"/>
      <c r="UBF187" s="304"/>
      <c r="UBG187" s="305"/>
      <c r="UBH187" s="306"/>
      <c r="UBI187" s="135"/>
      <c r="UBJ187" s="135"/>
      <c r="UBK187" s="307"/>
      <c r="UBL187" s="135"/>
      <c r="UBM187" s="135"/>
      <c r="UBN187" s="135"/>
      <c r="UBO187" s="304"/>
      <c r="UBP187" s="305"/>
      <c r="UBQ187" s="306"/>
      <c r="UBR187" s="135"/>
      <c r="UBS187" s="135"/>
      <c r="UBT187" s="307"/>
      <c r="UBU187" s="135"/>
      <c r="UBV187" s="135"/>
      <c r="UBW187" s="135"/>
      <c r="UBX187" s="304"/>
      <c r="UBY187" s="305"/>
      <c r="UBZ187" s="306"/>
      <c r="UCA187" s="135"/>
      <c r="UCB187" s="135"/>
      <c r="UCC187" s="307"/>
      <c r="UCD187" s="135"/>
      <c r="UCE187" s="135"/>
      <c r="UCF187" s="135"/>
      <c r="UCG187" s="304"/>
      <c r="UCH187" s="305"/>
      <c r="UCI187" s="306"/>
      <c r="UCJ187" s="135"/>
      <c r="UCK187" s="135"/>
      <c r="UCL187" s="307"/>
      <c r="UCM187" s="135"/>
      <c r="UCN187" s="135"/>
      <c r="UCO187" s="135"/>
      <c r="UCP187" s="304"/>
      <c r="UCQ187" s="305"/>
      <c r="UCR187" s="306"/>
      <c r="UCS187" s="135"/>
      <c r="UCT187" s="135"/>
      <c r="UCU187" s="307"/>
      <c r="UCV187" s="135"/>
      <c r="UCW187" s="135"/>
      <c r="UCX187" s="135"/>
      <c r="UCY187" s="311"/>
      <c r="UCZ187" s="312"/>
      <c r="UDA187" s="306"/>
      <c r="UDB187" s="135"/>
      <c r="UDC187" s="135"/>
      <c r="UDD187" s="307"/>
      <c r="UDE187" s="135"/>
      <c r="UDF187" s="135"/>
      <c r="UDG187" s="135"/>
      <c r="UDH187" s="311"/>
      <c r="UDI187" s="126"/>
      <c r="UDJ187" s="132"/>
      <c r="UDM187" s="130"/>
      <c r="UDQ187" s="123"/>
      <c r="UDR187" s="126"/>
      <c r="UDS187" s="132"/>
      <c r="UDU187" s="309"/>
      <c r="UDV187" s="307"/>
      <c r="UDW187" s="135"/>
      <c r="UDX187" s="135"/>
      <c r="UDY187" s="135"/>
      <c r="UDZ187" s="304"/>
      <c r="UEA187" s="305"/>
      <c r="UEB187" s="306"/>
      <c r="UEC187" s="135"/>
      <c r="UED187" s="135"/>
      <c r="UEE187" s="307"/>
      <c r="UEF187" s="135"/>
      <c r="UEG187" s="135"/>
      <c r="UEH187" s="135"/>
      <c r="UEI187" s="304"/>
      <c r="UEJ187" s="305"/>
      <c r="UEK187" s="306"/>
      <c r="UEL187" s="135"/>
      <c r="UEM187" s="135"/>
      <c r="UEN187" s="307"/>
      <c r="UEO187" s="135"/>
      <c r="UEP187" s="135"/>
      <c r="UEQ187" s="135"/>
      <c r="UER187" s="304"/>
      <c r="UES187" s="305"/>
      <c r="UET187" s="306"/>
      <c r="UEU187" s="135"/>
      <c r="UEV187" s="135"/>
      <c r="UEW187" s="307"/>
      <c r="UEX187" s="135"/>
      <c r="UEY187" s="135"/>
      <c r="UEZ187" s="135"/>
      <c r="UFA187" s="304"/>
      <c r="UFB187" s="305"/>
      <c r="UFC187" s="306"/>
      <c r="UFD187" s="135"/>
      <c r="UFE187" s="135"/>
      <c r="UFF187" s="307"/>
      <c r="UFG187" s="135"/>
      <c r="UFH187" s="135"/>
      <c r="UFI187" s="135"/>
      <c r="UFJ187" s="304"/>
      <c r="UFK187" s="305"/>
      <c r="UFL187" s="306"/>
      <c r="UFM187" s="135"/>
      <c r="UFN187" s="135"/>
      <c r="UFO187" s="307"/>
      <c r="UFP187" s="135"/>
      <c r="UFQ187" s="135"/>
      <c r="UFR187" s="135"/>
      <c r="UFS187" s="304"/>
      <c r="UFT187" s="305"/>
      <c r="UFU187" s="306"/>
      <c r="UFV187" s="135"/>
      <c r="UFW187" s="135"/>
      <c r="UFX187" s="307"/>
      <c r="UFY187" s="135"/>
      <c r="UFZ187" s="135"/>
      <c r="UGA187" s="135"/>
      <c r="UGB187" s="304"/>
      <c r="UGC187" s="305"/>
      <c r="UGD187" s="306"/>
      <c r="UGE187" s="135"/>
      <c r="UGF187" s="135"/>
      <c r="UGG187" s="307"/>
      <c r="UGH187" s="135"/>
      <c r="UGI187" s="135"/>
      <c r="UGJ187" s="135"/>
      <c r="UGK187" s="304"/>
      <c r="UGL187" s="305"/>
      <c r="UGM187" s="306"/>
      <c r="UGN187" s="135"/>
      <c r="UGO187" s="135"/>
      <c r="UGP187" s="307"/>
      <c r="UGQ187" s="135"/>
      <c r="UGR187" s="135"/>
      <c r="UGS187" s="135"/>
      <c r="UGT187" s="304"/>
      <c r="UGU187" s="305"/>
      <c r="UGV187" s="306"/>
      <c r="UGW187" s="135"/>
      <c r="UGX187" s="135"/>
      <c r="UGY187" s="307"/>
      <c r="UGZ187" s="135"/>
      <c r="UHA187" s="135"/>
      <c r="UHB187" s="135"/>
      <c r="UHC187" s="304"/>
      <c r="UHD187" s="305"/>
      <c r="UHE187" s="306"/>
      <c r="UHF187" s="135"/>
      <c r="UHG187" s="135"/>
      <c r="UHH187" s="307"/>
      <c r="UHI187" s="135"/>
      <c r="UHJ187" s="135"/>
      <c r="UHK187" s="135"/>
      <c r="UHL187" s="304"/>
      <c r="UHM187" s="305"/>
      <c r="UHN187" s="306"/>
      <c r="UHO187" s="135"/>
      <c r="UHP187" s="135"/>
      <c r="UHQ187" s="307"/>
      <c r="UHR187" s="135"/>
      <c r="UHS187" s="135"/>
      <c r="UHT187" s="135"/>
      <c r="UHU187" s="304"/>
      <c r="UHV187" s="305"/>
      <c r="UHW187" s="306"/>
      <c r="UHX187" s="135"/>
      <c r="UHY187" s="135"/>
      <c r="UHZ187" s="307"/>
      <c r="UIA187" s="135"/>
      <c r="UIB187" s="135"/>
      <c r="UIC187" s="135"/>
      <c r="UID187" s="304"/>
      <c r="UIE187" s="305"/>
      <c r="UIF187" s="306"/>
      <c r="UIG187" s="135"/>
      <c r="UIH187" s="135"/>
      <c r="UII187" s="307"/>
      <c r="UIJ187" s="135"/>
      <c r="UIK187" s="135"/>
      <c r="UIL187" s="135"/>
      <c r="UIM187" s="304"/>
      <c r="UIN187" s="305"/>
      <c r="UIO187" s="306"/>
      <c r="UIP187" s="135"/>
      <c r="UIQ187" s="135"/>
      <c r="UIR187" s="307"/>
      <c r="UIS187" s="135"/>
      <c r="UIT187" s="135"/>
      <c r="UIU187" s="135"/>
      <c r="UIV187" s="304"/>
      <c r="UIW187" s="305"/>
      <c r="UIX187" s="306"/>
      <c r="UIY187" s="135"/>
      <c r="UIZ187" s="135"/>
      <c r="UJA187" s="307"/>
      <c r="UJB187" s="135"/>
      <c r="UJC187" s="135"/>
      <c r="UJD187" s="135"/>
      <c r="UJE187" s="304"/>
      <c r="UJF187" s="305"/>
      <c r="UJG187" s="306"/>
      <c r="UJH187" s="135"/>
      <c r="UJI187" s="135"/>
      <c r="UJJ187" s="307"/>
      <c r="UJK187" s="135"/>
      <c r="UJL187" s="135"/>
      <c r="UJM187" s="135"/>
      <c r="UJN187" s="304"/>
      <c r="UJO187" s="305"/>
      <c r="UJP187" s="306"/>
      <c r="UJQ187" s="135"/>
      <c r="UJR187" s="135"/>
      <c r="UJS187" s="307"/>
      <c r="UJT187" s="135"/>
      <c r="UJU187" s="135"/>
      <c r="UJV187" s="135"/>
      <c r="UJW187" s="304"/>
      <c r="UJX187" s="305"/>
      <c r="UJY187" s="306"/>
      <c r="UJZ187" s="135"/>
      <c r="UKA187" s="135"/>
      <c r="UKB187" s="307"/>
      <c r="UKC187" s="135"/>
      <c r="UKD187" s="135"/>
      <c r="UKE187" s="135"/>
      <c r="UKF187" s="304"/>
      <c r="UKG187" s="305"/>
      <c r="UKH187" s="306"/>
      <c r="UKI187" s="135"/>
      <c r="UKJ187" s="135"/>
      <c r="UKK187" s="307"/>
      <c r="UKL187" s="135"/>
      <c r="UKM187" s="135"/>
      <c r="UKN187" s="135"/>
      <c r="UKO187" s="304"/>
      <c r="UKP187" s="305"/>
      <c r="UKQ187" s="306"/>
      <c r="UKR187" s="135"/>
      <c r="UKS187" s="135"/>
      <c r="UKT187" s="307"/>
      <c r="UKU187" s="135"/>
      <c r="UKV187" s="135"/>
      <c r="UKW187" s="135"/>
      <c r="UKX187" s="304"/>
      <c r="UKY187" s="305"/>
      <c r="UKZ187" s="306"/>
      <c r="ULA187" s="135"/>
      <c r="ULB187" s="135"/>
      <c r="ULC187" s="307"/>
      <c r="ULD187" s="135"/>
      <c r="ULE187" s="135"/>
      <c r="ULF187" s="135"/>
      <c r="ULG187" s="304"/>
      <c r="ULH187" s="305"/>
      <c r="ULI187" s="306"/>
      <c r="ULJ187" s="135"/>
      <c r="ULK187" s="135"/>
      <c r="ULL187" s="307"/>
      <c r="ULM187" s="135"/>
      <c r="ULN187" s="135"/>
      <c r="ULO187" s="135"/>
      <c r="ULP187" s="304"/>
      <c r="ULQ187" s="305"/>
      <c r="ULR187" s="306"/>
      <c r="ULS187" s="135"/>
      <c r="ULT187" s="135"/>
      <c r="ULU187" s="307"/>
      <c r="ULV187" s="135"/>
      <c r="ULW187" s="135"/>
      <c r="ULX187" s="135"/>
      <c r="ULY187" s="304"/>
      <c r="ULZ187" s="305"/>
      <c r="UMA187" s="306"/>
      <c r="UMB187" s="135"/>
      <c r="UMC187" s="135"/>
      <c r="UMD187" s="307"/>
      <c r="UME187" s="135"/>
      <c r="UMF187" s="135"/>
      <c r="UMG187" s="135"/>
      <c r="UMH187" s="304"/>
      <c r="UMI187" s="305"/>
      <c r="UMJ187" s="306"/>
      <c r="UMK187" s="135"/>
      <c r="UML187" s="135"/>
      <c r="UMM187" s="307"/>
      <c r="UMN187" s="135"/>
      <c r="UMO187" s="135"/>
      <c r="UMP187" s="135"/>
      <c r="UMQ187" s="304"/>
      <c r="UMR187" s="305"/>
      <c r="UMS187" s="306"/>
      <c r="UMT187" s="135"/>
      <c r="UMU187" s="313"/>
      <c r="UMV187" s="314"/>
      <c r="UMW187" s="135"/>
      <c r="UMX187" s="135"/>
      <c r="UMY187" s="135"/>
      <c r="UMZ187" s="304"/>
      <c r="UNA187" s="305"/>
      <c r="UNB187" s="306"/>
      <c r="UNC187" s="135"/>
      <c r="UND187" s="313"/>
      <c r="UNE187" s="130"/>
      <c r="UNI187" s="123"/>
      <c r="UNJ187" s="126"/>
      <c r="UNK187" s="132"/>
      <c r="UNN187" s="130"/>
      <c r="UNQ187" s="309"/>
      <c r="UNR187" s="304"/>
      <c r="UNS187" s="305"/>
      <c r="UNT187" s="306"/>
      <c r="UNU187" s="135"/>
      <c r="UNV187" s="135"/>
      <c r="UNW187" s="307"/>
      <c r="UNX187" s="135"/>
      <c r="UNY187" s="135"/>
      <c r="UNZ187" s="135"/>
      <c r="UOA187" s="304"/>
      <c r="UOB187" s="305"/>
      <c r="UOC187" s="306"/>
      <c r="UOD187" s="135"/>
      <c r="UOE187" s="135"/>
      <c r="UOF187" s="307"/>
      <c r="UOG187" s="135"/>
      <c r="UOH187" s="135"/>
      <c r="UOI187" s="135"/>
      <c r="UOJ187" s="304"/>
      <c r="UOK187" s="305"/>
      <c r="UOL187" s="306"/>
      <c r="UOM187" s="135"/>
      <c r="UON187" s="135"/>
      <c r="UOO187" s="307"/>
      <c r="UOP187" s="135"/>
      <c r="UOQ187" s="135"/>
      <c r="UOR187" s="135"/>
      <c r="UOS187" s="304"/>
      <c r="UOT187" s="305"/>
      <c r="UOU187" s="306"/>
      <c r="UOV187" s="135"/>
      <c r="UOW187" s="135"/>
      <c r="UOX187" s="307"/>
      <c r="UOY187" s="135"/>
      <c r="UOZ187" s="135"/>
      <c r="UPA187" s="135"/>
      <c r="UPB187" s="304"/>
      <c r="UPC187" s="305"/>
      <c r="UPD187" s="306"/>
      <c r="UPE187" s="135"/>
      <c r="UPF187" s="135"/>
      <c r="UPG187" s="307"/>
      <c r="UPH187" s="135"/>
      <c r="UPI187" s="135"/>
      <c r="UPJ187" s="135"/>
      <c r="UPK187" s="304"/>
      <c r="UPL187" s="305"/>
      <c r="UPM187" s="306"/>
      <c r="UPN187" s="135"/>
      <c r="UPO187" s="135"/>
      <c r="UPP187" s="307"/>
      <c r="UPQ187" s="135"/>
      <c r="UPR187" s="135"/>
      <c r="UPS187" s="135"/>
      <c r="UPT187" s="304"/>
      <c r="UPU187" s="305"/>
      <c r="UPV187" s="306"/>
      <c r="UPW187" s="135"/>
      <c r="UPX187" s="135"/>
      <c r="UPY187" s="307"/>
      <c r="UPZ187" s="135"/>
      <c r="UQA187" s="135"/>
      <c r="UQB187" s="135"/>
      <c r="UQC187" s="304"/>
      <c r="UQD187" s="305"/>
      <c r="UQE187" s="306"/>
      <c r="UQF187" s="135"/>
      <c r="UQG187" s="135"/>
      <c r="UQH187" s="307"/>
      <c r="UQI187" s="135"/>
      <c r="UQJ187" s="135"/>
      <c r="UQK187" s="135"/>
      <c r="UQL187" s="304"/>
      <c r="UQM187" s="305"/>
      <c r="UQN187" s="306"/>
      <c r="UQO187" s="135"/>
      <c r="UQP187" s="135"/>
      <c r="UQQ187" s="307"/>
      <c r="UQR187" s="135"/>
      <c r="UQS187" s="135"/>
      <c r="UQT187" s="135"/>
      <c r="UQU187" s="304"/>
      <c r="UQV187" s="305"/>
      <c r="UQW187" s="306"/>
      <c r="UQX187" s="135"/>
      <c r="UQY187" s="135"/>
      <c r="UQZ187" s="307"/>
      <c r="URA187" s="135"/>
      <c r="URB187" s="135"/>
      <c r="URC187" s="135"/>
      <c r="URD187" s="304"/>
      <c r="URE187" s="305"/>
      <c r="URF187" s="306"/>
      <c r="URG187" s="135"/>
      <c r="URH187" s="135"/>
      <c r="URI187" s="307"/>
      <c r="URJ187" s="135"/>
      <c r="URK187" s="135"/>
      <c r="URL187" s="135"/>
      <c r="URM187" s="304"/>
      <c r="URN187" s="305"/>
      <c r="URO187" s="306"/>
      <c r="URP187" s="135"/>
      <c r="URQ187" s="135"/>
      <c r="URR187" s="307"/>
      <c r="URS187" s="135"/>
      <c r="URT187" s="135"/>
      <c r="URU187" s="135"/>
      <c r="URV187" s="304"/>
      <c r="URW187" s="305"/>
      <c r="URX187" s="306"/>
      <c r="URY187" s="135"/>
      <c r="URZ187" s="135"/>
      <c r="USA187" s="307"/>
      <c r="USB187" s="135"/>
      <c r="USC187" s="135"/>
      <c r="USD187" s="135"/>
      <c r="USE187" s="304"/>
      <c r="USF187" s="305"/>
      <c r="USG187" s="306"/>
      <c r="USH187" s="135"/>
      <c r="USI187" s="135"/>
      <c r="USJ187" s="307"/>
      <c r="USK187" s="135"/>
      <c r="USL187" s="135"/>
      <c r="USM187" s="135"/>
      <c r="USN187" s="304"/>
      <c r="USO187" s="305"/>
      <c r="USP187" s="306"/>
      <c r="USQ187" s="135"/>
      <c r="USR187" s="135"/>
      <c r="USS187" s="307"/>
      <c r="UST187" s="135"/>
      <c r="USU187" s="135"/>
      <c r="USV187" s="135"/>
      <c r="USW187" s="304"/>
      <c r="USX187" s="305"/>
      <c r="USY187" s="306"/>
      <c r="USZ187" s="135"/>
      <c r="UTA187" s="135"/>
      <c r="UTB187" s="307"/>
      <c r="UTC187" s="135"/>
      <c r="UTD187" s="135"/>
      <c r="UTE187" s="135"/>
      <c r="UTF187" s="304"/>
      <c r="UTG187" s="305"/>
      <c r="UTH187" s="306"/>
      <c r="UTI187" s="135"/>
      <c r="UTJ187" s="135"/>
      <c r="UTK187" s="307"/>
      <c r="UTL187" s="135"/>
      <c r="UTM187" s="135"/>
      <c r="UTN187" s="135"/>
      <c r="UTO187" s="304"/>
      <c r="UTP187" s="305"/>
      <c r="UTQ187" s="306"/>
      <c r="UTR187" s="135"/>
      <c r="UTS187" s="135"/>
      <c r="UTT187" s="307"/>
      <c r="UTU187" s="135"/>
      <c r="UTV187" s="135"/>
      <c r="UTW187" s="135"/>
      <c r="UTX187" s="304"/>
      <c r="UTY187" s="305"/>
      <c r="UTZ187" s="306"/>
      <c r="UUA187" s="135"/>
      <c r="UUB187" s="135"/>
      <c r="UUC187" s="307"/>
      <c r="UUD187" s="135"/>
      <c r="UUE187" s="135"/>
      <c r="UUF187" s="135"/>
      <c r="UUG187" s="304"/>
      <c r="UUH187" s="305"/>
      <c r="UUI187" s="306"/>
      <c r="UUJ187" s="135"/>
      <c r="UUK187" s="135"/>
      <c r="UUL187" s="307"/>
      <c r="UUM187" s="135"/>
      <c r="UUN187" s="135"/>
      <c r="UUO187" s="135"/>
      <c r="UUP187" s="304"/>
      <c r="UUQ187" s="305"/>
      <c r="UUR187" s="306"/>
      <c r="UUS187" s="135"/>
      <c r="UUT187" s="135"/>
      <c r="UUU187" s="307"/>
      <c r="UUV187" s="135"/>
      <c r="UUW187" s="135"/>
      <c r="UUX187" s="135"/>
      <c r="UUY187" s="304"/>
      <c r="UUZ187" s="305"/>
      <c r="UVA187" s="306"/>
      <c r="UVB187" s="135"/>
      <c r="UVC187" s="135"/>
      <c r="UVD187" s="307"/>
      <c r="UVE187" s="135"/>
      <c r="UVF187" s="135"/>
      <c r="UVG187" s="135"/>
      <c r="UVH187" s="304"/>
      <c r="UVI187" s="305"/>
      <c r="UVJ187" s="306"/>
      <c r="UVK187" s="135"/>
      <c r="UVL187" s="135"/>
      <c r="UVM187" s="307"/>
      <c r="UVN187" s="135"/>
      <c r="UVO187" s="135"/>
      <c r="UVP187" s="135"/>
      <c r="UVQ187" s="304"/>
      <c r="UVR187" s="305"/>
      <c r="UVS187" s="306"/>
      <c r="UVT187" s="135"/>
      <c r="UVU187" s="135"/>
      <c r="UVV187" s="307"/>
      <c r="UVW187" s="135"/>
      <c r="UVX187" s="135"/>
      <c r="UVY187" s="135"/>
      <c r="UVZ187" s="304"/>
      <c r="UWA187" s="305"/>
      <c r="UWB187" s="306"/>
      <c r="UWC187" s="135"/>
      <c r="UWD187" s="135"/>
      <c r="UWE187" s="307"/>
      <c r="UWF187" s="135"/>
      <c r="UWG187" s="135"/>
      <c r="UWH187" s="135"/>
      <c r="UWI187" s="304"/>
      <c r="UWJ187" s="305"/>
      <c r="UWK187" s="306"/>
      <c r="UWL187" s="135"/>
      <c r="UWM187" s="135"/>
      <c r="UWN187" s="307"/>
      <c r="UWO187" s="135"/>
      <c r="UWP187" s="135"/>
      <c r="UWQ187" s="313"/>
      <c r="UWR187" s="310"/>
      <c r="UWS187" s="305"/>
      <c r="UWT187" s="306"/>
      <c r="UWU187" s="135"/>
      <c r="UWV187" s="135"/>
      <c r="UWW187" s="307"/>
      <c r="UWX187" s="135"/>
      <c r="UWY187" s="135"/>
      <c r="UWZ187" s="313"/>
      <c r="UXA187" s="123"/>
      <c r="UXB187" s="126"/>
      <c r="UXC187" s="132"/>
      <c r="UXF187" s="130"/>
      <c r="UXJ187" s="123"/>
      <c r="UXK187" s="126"/>
      <c r="UXL187" s="132"/>
      <c r="UXM187" s="309"/>
      <c r="UXN187" s="135"/>
      <c r="UXO187" s="307"/>
      <c r="UXP187" s="135"/>
      <c r="UXQ187" s="135"/>
      <c r="UXR187" s="135"/>
      <c r="UXS187" s="304"/>
      <c r="UXT187" s="305"/>
      <c r="UXU187" s="306"/>
      <c r="UXV187" s="135"/>
      <c r="UXW187" s="135"/>
      <c r="UXX187" s="307"/>
      <c r="UXY187" s="135"/>
      <c r="UXZ187" s="135"/>
      <c r="UYA187" s="135"/>
      <c r="UYB187" s="304"/>
      <c r="UYC187" s="305"/>
      <c r="UYD187" s="306"/>
      <c r="UYE187" s="135"/>
      <c r="UYF187" s="135"/>
      <c r="UYG187" s="307"/>
      <c r="UYH187" s="135"/>
      <c r="UYI187" s="135"/>
      <c r="UYJ187" s="135"/>
      <c r="UYK187" s="304"/>
      <c r="UYL187" s="305"/>
      <c r="UYM187" s="306"/>
      <c r="UYN187" s="135"/>
      <c r="UYO187" s="135"/>
      <c r="UYP187" s="307"/>
      <c r="UYQ187" s="135"/>
      <c r="UYR187" s="135"/>
      <c r="UYS187" s="135"/>
      <c r="UYT187" s="304"/>
      <c r="UYU187" s="305"/>
      <c r="UYV187" s="306"/>
      <c r="UYW187" s="135"/>
      <c r="UYX187" s="135"/>
      <c r="UYY187" s="307"/>
      <c r="UYZ187" s="135"/>
      <c r="UZA187" s="135"/>
      <c r="UZB187" s="135"/>
      <c r="UZC187" s="304"/>
      <c r="UZD187" s="305"/>
      <c r="UZE187" s="306"/>
      <c r="UZF187" s="135"/>
      <c r="UZG187" s="135"/>
      <c r="UZH187" s="307"/>
      <c r="UZI187" s="135"/>
      <c r="UZJ187" s="135"/>
      <c r="UZK187" s="135"/>
      <c r="UZL187" s="304"/>
      <c r="UZM187" s="305"/>
      <c r="UZN187" s="306"/>
      <c r="UZO187" s="135"/>
      <c r="UZP187" s="135"/>
      <c r="UZQ187" s="307"/>
      <c r="UZR187" s="135"/>
      <c r="UZS187" s="135"/>
      <c r="UZT187" s="135"/>
      <c r="UZU187" s="304"/>
      <c r="UZV187" s="305"/>
      <c r="UZW187" s="306"/>
      <c r="UZX187" s="135"/>
      <c r="UZY187" s="135"/>
      <c r="UZZ187" s="307"/>
      <c r="VAA187" s="135"/>
      <c r="VAB187" s="135"/>
      <c r="VAC187" s="135"/>
      <c r="VAD187" s="304"/>
      <c r="VAE187" s="305"/>
      <c r="VAF187" s="306"/>
      <c r="VAG187" s="135"/>
      <c r="VAH187" s="135"/>
      <c r="VAI187" s="307"/>
      <c r="VAJ187" s="135"/>
      <c r="VAK187" s="135"/>
      <c r="VAL187" s="135"/>
      <c r="VAM187" s="304"/>
      <c r="VAN187" s="305"/>
      <c r="VAO187" s="306"/>
      <c r="VAP187" s="135"/>
      <c r="VAQ187" s="135"/>
      <c r="VAR187" s="307"/>
      <c r="VAS187" s="135"/>
      <c r="VAT187" s="135"/>
      <c r="VAU187" s="135"/>
      <c r="VAV187" s="304"/>
      <c r="VAW187" s="305"/>
      <c r="VAX187" s="306"/>
      <c r="VAY187" s="135"/>
      <c r="VAZ187" s="135"/>
      <c r="VBA187" s="307"/>
      <c r="VBB187" s="135"/>
      <c r="VBC187" s="135"/>
      <c r="VBD187" s="135"/>
      <c r="VBE187" s="304"/>
      <c r="VBF187" s="305"/>
      <c r="VBG187" s="306"/>
      <c r="VBH187" s="135"/>
      <c r="VBI187" s="135"/>
      <c r="VBJ187" s="307"/>
      <c r="VBK187" s="135"/>
      <c r="VBL187" s="135"/>
      <c r="VBM187" s="135"/>
      <c r="VBN187" s="304"/>
      <c r="VBO187" s="305"/>
      <c r="VBP187" s="306"/>
      <c r="VBQ187" s="135"/>
      <c r="VBR187" s="135"/>
      <c r="VBS187" s="307"/>
      <c r="VBT187" s="135"/>
      <c r="VBU187" s="135"/>
      <c r="VBV187" s="135"/>
      <c r="VBW187" s="304"/>
      <c r="VBX187" s="305"/>
      <c r="VBY187" s="306"/>
      <c r="VBZ187" s="135"/>
      <c r="VCA187" s="135"/>
      <c r="VCB187" s="307"/>
      <c r="VCC187" s="135"/>
      <c r="VCD187" s="135"/>
      <c r="VCE187" s="135"/>
      <c r="VCF187" s="304"/>
      <c r="VCG187" s="305"/>
      <c r="VCH187" s="306"/>
      <c r="VCI187" s="135"/>
      <c r="VCJ187" s="135"/>
      <c r="VCK187" s="307"/>
      <c r="VCL187" s="135"/>
      <c r="VCM187" s="135"/>
      <c r="VCN187" s="135"/>
      <c r="VCO187" s="304"/>
      <c r="VCP187" s="305"/>
      <c r="VCQ187" s="306"/>
      <c r="VCR187" s="135"/>
      <c r="VCS187" s="135"/>
      <c r="VCT187" s="307"/>
      <c r="VCU187" s="135"/>
      <c r="VCV187" s="135"/>
      <c r="VCW187" s="135"/>
      <c r="VCX187" s="304"/>
      <c r="VCY187" s="305"/>
      <c r="VCZ187" s="306"/>
      <c r="VDA187" s="135"/>
      <c r="VDB187" s="135"/>
      <c r="VDC187" s="307"/>
      <c r="VDD187" s="135"/>
      <c r="VDE187" s="135"/>
      <c r="VDF187" s="135"/>
      <c r="VDG187" s="304"/>
      <c r="VDH187" s="305"/>
      <c r="VDI187" s="306"/>
      <c r="VDJ187" s="135"/>
      <c r="VDK187" s="135"/>
      <c r="VDL187" s="307"/>
      <c r="VDM187" s="135"/>
      <c r="VDN187" s="135"/>
      <c r="VDO187" s="135"/>
      <c r="VDP187" s="304"/>
      <c r="VDQ187" s="305"/>
      <c r="VDR187" s="306"/>
      <c r="VDS187" s="135"/>
      <c r="VDT187" s="135"/>
      <c r="VDU187" s="307"/>
      <c r="VDV187" s="135"/>
      <c r="VDW187" s="135"/>
      <c r="VDX187" s="135"/>
      <c r="VDY187" s="304"/>
      <c r="VDZ187" s="305"/>
      <c r="VEA187" s="306"/>
      <c r="VEB187" s="135"/>
      <c r="VEC187" s="135"/>
      <c r="VED187" s="307"/>
      <c r="VEE187" s="135"/>
      <c r="VEF187" s="135"/>
      <c r="VEG187" s="135"/>
      <c r="VEH187" s="304"/>
      <c r="VEI187" s="305"/>
      <c r="VEJ187" s="306"/>
      <c r="VEK187" s="135"/>
      <c r="VEL187" s="135"/>
      <c r="VEM187" s="307"/>
      <c r="VEN187" s="135"/>
      <c r="VEO187" s="135"/>
      <c r="VEP187" s="135"/>
      <c r="VEQ187" s="304"/>
      <c r="VER187" s="305"/>
      <c r="VES187" s="306"/>
      <c r="VET187" s="135"/>
      <c r="VEU187" s="135"/>
      <c r="VEV187" s="307"/>
      <c r="VEW187" s="135"/>
      <c r="VEX187" s="135"/>
      <c r="VEY187" s="135"/>
      <c r="VEZ187" s="304"/>
      <c r="VFA187" s="305"/>
      <c r="VFB187" s="306"/>
      <c r="VFC187" s="135"/>
      <c r="VFD187" s="135"/>
      <c r="VFE187" s="307"/>
      <c r="VFF187" s="135"/>
      <c r="VFG187" s="135"/>
      <c r="VFH187" s="135"/>
      <c r="VFI187" s="304"/>
      <c r="VFJ187" s="305"/>
      <c r="VFK187" s="306"/>
      <c r="VFL187" s="135"/>
      <c r="VFM187" s="135"/>
      <c r="VFN187" s="307"/>
      <c r="VFO187" s="135"/>
      <c r="VFP187" s="135"/>
      <c r="VFQ187" s="135"/>
      <c r="VFR187" s="304"/>
      <c r="VFS187" s="305"/>
      <c r="VFT187" s="306"/>
      <c r="VFU187" s="135"/>
      <c r="VFV187" s="135"/>
      <c r="VFW187" s="307"/>
      <c r="VFX187" s="135"/>
      <c r="VFY187" s="135"/>
      <c r="VFZ187" s="135"/>
      <c r="VGA187" s="304"/>
      <c r="VGB187" s="305"/>
      <c r="VGC187" s="306"/>
      <c r="VGD187" s="135"/>
      <c r="VGE187" s="135"/>
      <c r="VGF187" s="307"/>
      <c r="VGG187" s="135"/>
      <c r="VGH187" s="135"/>
      <c r="VGI187" s="135"/>
      <c r="VGJ187" s="304"/>
      <c r="VGK187" s="305"/>
      <c r="VGL187" s="306"/>
      <c r="VGM187" s="313"/>
      <c r="VGN187" s="309"/>
      <c r="VGO187" s="307"/>
      <c r="VGP187" s="135"/>
      <c r="VGQ187" s="135"/>
      <c r="VGR187" s="135"/>
      <c r="VGS187" s="304"/>
      <c r="VGT187" s="305"/>
      <c r="VGU187" s="306"/>
      <c r="VGV187" s="313"/>
      <c r="VGX187" s="130"/>
      <c r="VHB187" s="123"/>
      <c r="VHC187" s="126"/>
      <c r="VHD187" s="132"/>
      <c r="VHG187" s="130"/>
      <c r="VHI187" s="309"/>
      <c r="VHJ187" s="135"/>
      <c r="VHK187" s="304"/>
      <c r="VHL187" s="305"/>
      <c r="VHM187" s="306"/>
      <c r="VHN187" s="135"/>
      <c r="VHO187" s="135"/>
      <c r="VHP187" s="307"/>
      <c r="VHQ187" s="135"/>
      <c r="VHR187" s="135"/>
      <c r="VHS187" s="135"/>
      <c r="VHT187" s="304"/>
      <c r="VHU187" s="305"/>
      <c r="VHV187" s="306"/>
      <c r="VHW187" s="135"/>
      <c r="VHX187" s="135"/>
      <c r="VHY187" s="307"/>
      <c r="VHZ187" s="135"/>
      <c r="VIA187" s="135"/>
      <c r="VIB187" s="135"/>
      <c r="VIC187" s="304"/>
      <c r="VID187" s="305"/>
      <c r="VIE187" s="306"/>
      <c r="VIF187" s="135"/>
      <c r="VIG187" s="135"/>
      <c r="VIH187" s="307"/>
      <c r="VII187" s="135"/>
      <c r="VIJ187" s="135"/>
      <c r="VIK187" s="135"/>
      <c r="VIL187" s="304"/>
      <c r="VIM187" s="305"/>
      <c r="VIN187" s="306"/>
      <c r="VIO187" s="135"/>
      <c r="VIP187" s="135"/>
      <c r="VIQ187" s="307"/>
      <c r="VIR187" s="135"/>
      <c r="VIS187" s="135"/>
      <c r="VIT187" s="135"/>
      <c r="VIU187" s="304"/>
      <c r="VIV187" s="305"/>
      <c r="VIW187" s="306"/>
      <c r="VIX187" s="135"/>
      <c r="VIY187" s="135"/>
      <c r="VIZ187" s="307"/>
      <c r="VJA187" s="135"/>
      <c r="VJB187" s="135"/>
      <c r="VJC187" s="135"/>
      <c r="VJD187" s="304"/>
      <c r="VJE187" s="305"/>
      <c r="VJF187" s="306"/>
      <c r="VJG187" s="135"/>
      <c r="VJH187" s="135"/>
      <c r="VJI187" s="307"/>
      <c r="VJJ187" s="135"/>
      <c r="VJK187" s="135"/>
      <c r="VJL187" s="135"/>
      <c r="VJM187" s="304"/>
      <c r="VJN187" s="305"/>
      <c r="VJO187" s="306"/>
      <c r="VJP187" s="135"/>
      <c r="VJQ187" s="135"/>
      <c r="VJR187" s="307"/>
      <c r="VJS187" s="135"/>
      <c r="VJT187" s="135"/>
      <c r="VJU187" s="135"/>
      <c r="VJV187" s="304"/>
      <c r="VJW187" s="305"/>
      <c r="VJX187" s="306"/>
      <c r="VJY187" s="135"/>
      <c r="VJZ187" s="135"/>
      <c r="VKA187" s="307"/>
      <c r="VKB187" s="135"/>
      <c r="VKC187" s="135"/>
      <c r="VKD187" s="135"/>
      <c r="VKE187" s="304"/>
      <c r="VKF187" s="305"/>
      <c r="VKG187" s="306"/>
      <c r="VKH187" s="135"/>
      <c r="VKI187" s="135"/>
      <c r="VKJ187" s="307"/>
      <c r="VKK187" s="135"/>
      <c r="VKL187" s="135"/>
      <c r="VKM187" s="135"/>
      <c r="VKN187" s="304"/>
      <c r="VKO187" s="305"/>
      <c r="VKP187" s="306"/>
      <c r="VKQ187" s="135"/>
      <c r="VKR187" s="135"/>
      <c r="VKS187" s="307"/>
      <c r="VKT187" s="135"/>
      <c r="VKU187" s="135"/>
      <c r="VKV187" s="135"/>
      <c r="VKW187" s="304"/>
      <c r="VKX187" s="305"/>
      <c r="VKY187" s="306"/>
      <c r="VKZ187" s="135"/>
      <c r="VLA187" s="135"/>
      <c r="VLB187" s="307"/>
      <c r="VLC187" s="135"/>
      <c r="VLD187" s="135"/>
      <c r="VLE187" s="135"/>
      <c r="VLF187" s="304"/>
      <c r="VLG187" s="305"/>
      <c r="VLH187" s="306"/>
      <c r="VLI187" s="135"/>
      <c r="VLJ187" s="135"/>
      <c r="VLK187" s="307"/>
      <c r="VLL187" s="135"/>
      <c r="VLM187" s="135"/>
      <c r="VLN187" s="135"/>
      <c r="VLO187" s="304"/>
      <c r="VLP187" s="305"/>
      <c r="VLQ187" s="306"/>
      <c r="VLR187" s="135"/>
      <c r="VLS187" s="135"/>
      <c r="VLT187" s="307"/>
      <c r="VLU187" s="135"/>
      <c r="VLV187" s="135"/>
      <c r="VLW187" s="135"/>
      <c r="VLX187" s="304"/>
      <c r="VLY187" s="305"/>
      <c r="VLZ187" s="306"/>
      <c r="VMA187" s="135"/>
      <c r="VMB187" s="135"/>
      <c r="VMC187" s="307"/>
      <c r="VMD187" s="135"/>
      <c r="VME187" s="135"/>
      <c r="VMF187" s="135"/>
      <c r="VMG187" s="304"/>
      <c r="VMH187" s="305"/>
      <c r="VMI187" s="306"/>
      <c r="VMJ187" s="135"/>
      <c r="VMK187" s="135"/>
      <c r="VML187" s="307"/>
      <c r="VMM187" s="135"/>
      <c r="VMN187" s="135"/>
      <c r="VMO187" s="135"/>
      <c r="VMP187" s="304"/>
      <c r="VMQ187" s="305"/>
      <c r="VMR187" s="306"/>
      <c r="VMS187" s="135"/>
      <c r="VMT187" s="135"/>
      <c r="VMU187" s="307"/>
      <c r="VMV187" s="135"/>
      <c r="VMW187" s="135"/>
      <c r="VMX187" s="135"/>
      <c r="VMY187" s="304"/>
      <c r="VMZ187" s="305"/>
      <c r="VNA187" s="306"/>
      <c r="VNB187" s="135"/>
      <c r="VNC187" s="135"/>
      <c r="VND187" s="307"/>
      <c r="VNE187" s="135"/>
      <c r="VNF187" s="135"/>
      <c r="VNG187" s="135"/>
      <c r="VNH187" s="304"/>
      <c r="VNI187" s="305"/>
      <c r="VNJ187" s="306"/>
      <c r="VNK187" s="135"/>
      <c r="VNL187" s="135"/>
      <c r="VNM187" s="307"/>
      <c r="VNN187" s="135"/>
      <c r="VNO187" s="135"/>
      <c r="VNP187" s="135"/>
      <c r="VNQ187" s="304"/>
      <c r="VNR187" s="305"/>
      <c r="VNS187" s="306"/>
      <c r="VNT187" s="135"/>
      <c r="VNU187" s="135"/>
      <c r="VNV187" s="307"/>
      <c r="VNW187" s="135"/>
      <c r="VNX187" s="135"/>
      <c r="VNY187" s="135"/>
      <c r="VNZ187" s="304"/>
      <c r="VOA187" s="305"/>
      <c r="VOB187" s="306"/>
      <c r="VOC187" s="135"/>
      <c r="VOD187" s="135"/>
      <c r="VOE187" s="307"/>
      <c r="VOF187" s="135"/>
      <c r="VOG187" s="135"/>
      <c r="VOH187" s="135"/>
      <c r="VOI187" s="304"/>
      <c r="VOJ187" s="305"/>
      <c r="VOK187" s="306"/>
      <c r="VOL187" s="135"/>
      <c r="VOM187" s="135"/>
      <c r="VON187" s="307"/>
      <c r="VOO187" s="135"/>
      <c r="VOP187" s="135"/>
      <c r="VOQ187" s="135"/>
      <c r="VOR187" s="304"/>
      <c r="VOS187" s="305"/>
      <c r="VOT187" s="306"/>
      <c r="VOU187" s="135"/>
      <c r="VOV187" s="135"/>
      <c r="VOW187" s="307"/>
      <c r="VOX187" s="135"/>
      <c r="VOY187" s="135"/>
      <c r="VOZ187" s="135"/>
      <c r="VPA187" s="304"/>
      <c r="VPB187" s="305"/>
      <c r="VPC187" s="306"/>
      <c r="VPD187" s="135"/>
      <c r="VPE187" s="135"/>
      <c r="VPF187" s="307"/>
      <c r="VPG187" s="135"/>
      <c r="VPH187" s="135"/>
      <c r="VPI187" s="135"/>
      <c r="VPJ187" s="304"/>
      <c r="VPK187" s="305"/>
      <c r="VPL187" s="306"/>
      <c r="VPM187" s="135"/>
      <c r="VPN187" s="135"/>
      <c r="VPO187" s="307"/>
      <c r="VPP187" s="135"/>
      <c r="VPQ187" s="135"/>
      <c r="VPR187" s="135"/>
      <c r="VPS187" s="304"/>
      <c r="VPT187" s="305"/>
      <c r="VPU187" s="306"/>
      <c r="VPV187" s="135"/>
      <c r="VPW187" s="135"/>
      <c r="VPX187" s="307"/>
      <c r="VPY187" s="135"/>
      <c r="VPZ187" s="135"/>
      <c r="VQA187" s="135"/>
      <c r="VQB187" s="304"/>
      <c r="VQC187" s="305"/>
      <c r="VQD187" s="306"/>
      <c r="VQE187" s="135"/>
      <c r="VQF187" s="135"/>
      <c r="VQG187" s="307"/>
      <c r="VQH187" s="135"/>
      <c r="VQI187" s="313"/>
      <c r="VQJ187" s="309"/>
      <c r="VQK187" s="304"/>
      <c r="VQL187" s="305"/>
      <c r="VQM187" s="306"/>
      <c r="VQN187" s="135"/>
      <c r="VQO187" s="135"/>
      <c r="VQP187" s="307"/>
      <c r="VQQ187" s="135"/>
      <c r="VQR187" s="313"/>
      <c r="VQT187" s="123"/>
      <c r="VQU187" s="126"/>
      <c r="VQV187" s="132"/>
      <c r="VQY187" s="130"/>
      <c r="VRC187" s="123"/>
      <c r="VRD187" s="126"/>
      <c r="VRE187" s="315"/>
      <c r="VRF187" s="135"/>
      <c r="VRG187" s="135"/>
      <c r="VRH187" s="307"/>
      <c r="VRI187" s="135"/>
      <c r="VRJ187" s="135"/>
      <c r="VRK187" s="135"/>
      <c r="VRL187" s="304"/>
      <c r="VRM187" s="305"/>
      <c r="VRN187" s="306"/>
      <c r="VRO187" s="135"/>
      <c r="VRP187" s="135"/>
      <c r="VRQ187" s="307"/>
      <c r="VRR187" s="135"/>
      <c r="VRS187" s="135"/>
      <c r="VRT187" s="135"/>
      <c r="VRU187" s="304"/>
      <c r="VRV187" s="305"/>
      <c r="VRW187" s="306"/>
      <c r="VRX187" s="135"/>
      <c r="VRY187" s="135"/>
      <c r="VRZ187" s="307"/>
      <c r="VSA187" s="135"/>
      <c r="VSB187" s="135"/>
      <c r="VSC187" s="135"/>
      <c r="VSD187" s="304"/>
      <c r="VSE187" s="305"/>
      <c r="VSF187" s="306"/>
      <c r="VSG187" s="135"/>
      <c r="VSH187" s="135"/>
      <c r="VSI187" s="307"/>
      <c r="VSJ187" s="135"/>
      <c r="VSK187" s="135"/>
      <c r="VSL187" s="135"/>
      <c r="VSM187" s="304"/>
      <c r="VSN187" s="305"/>
      <c r="VSO187" s="306"/>
      <c r="VSP187" s="135"/>
      <c r="VSQ187" s="135"/>
      <c r="VSR187" s="307"/>
      <c r="VSS187" s="135"/>
      <c r="VST187" s="135"/>
      <c r="VSU187" s="135"/>
      <c r="VSV187" s="304"/>
      <c r="VSW187" s="305"/>
      <c r="VSX187" s="306"/>
      <c r="VSY187" s="135"/>
      <c r="VSZ187" s="135"/>
      <c r="VTA187" s="307"/>
      <c r="VTB187" s="135"/>
      <c r="VTC187" s="135"/>
      <c r="VTD187" s="135"/>
      <c r="VTE187" s="304"/>
      <c r="VTF187" s="305"/>
      <c r="VTG187" s="306"/>
      <c r="VTH187" s="135"/>
      <c r="VTI187" s="135"/>
      <c r="VTJ187" s="307"/>
      <c r="VTK187" s="135"/>
      <c r="VTL187" s="135"/>
      <c r="VTM187" s="135"/>
      <c r="VTN187" s="304"/>
      <c r="VTO187" s="305"/>
      <c r="VTP187" s="306"/>
      <c r="VTQ187" s="135"/>
      <c r="VTR187" s="135"/>
      <c r="VTS187" s="307"/>
      <c r="VTT187" s="135"/>
      <c r="VTU187" s="135"/>
      <c r="VTV187" s="135"/>
      <c r="VTW187" s="304"/>
      <c r="VTX187" s="305"/>
      <c r="VTY187" s="306"/>
      <c r="VTZ187" s="135"/>
      <c r="VUA187" s="135"/>
      <c r="VUB187" s="307"/>
      <c r="VUC187" s="135"/>
      <c r="VUD187" s="135"/>
      <c r="VUE187" s="135"/>
      <c r="VUF187" s="304"/>
      <c r="VUG187" s="305"/>
      <c r="VUH187" s="306"/>
      <c r="VUI187" s="135"/>
      <c r="VUJ187" s="135"/>
      <c r="VUK187" s="307"/>
      <c r="VUL187" s="135"/>
      <c r="VUM187" s="135"/>
      <c r="VUN187" s="135"/>
      <c r="VUO187" s="304"/>
      <c r="VUP187" s="305"/>
      <c r="VUQ187" s="306"/>
      <c r="VUR187" s="135"/>
      <c r="VUS187" s="135"/>
      <c r="VUT187" s="307"/>
      <c r="VUU187" s="135"/>
      <c r="VUV187" s="135"/>
      <c r="VUW187" s="135"/>
      <c r="VUX187" s="304"/>
      <c r="VUY187" s="305"/>
      <c r="VUZ187" s="306"/>
      <c r="VVA187" s="135"/>
      <c r="VVB187" s="135"/>
      <c r="VVC187" s="307"/>
      <c r="VVD187" s="135"/>
      <c r="VVE187" s="135"/>
      <c r="VVF187" s="135"/>
      <c r="VVG187" s="304"/>
      <c r="VVH187" s="305"/>
      <c r="VVI187" s="306"/>
      <c r="VVJ187" s="135"/>
      <c r="VVK187" s="135"/>
      <c r="VVL187" s="307"/>
      <c r="VVM187" s="135"/>
      <c r="VVN187" s="135"/>
      <c r="VVO187" s="135"/>
      <c r="VVP187" s="304"/>
      <c r="VVQ187" s="305"/>
      <c r="VVR187" s="306"/>
      <c r="VVS187" s="135"/>
      <c r="VVT187" s="135"/>
      <c r="VVU187" s="307"/>
      <c r="VVV187" s="135"/>
      <c r="VVW187" s="135"/>
      <c r="VVX187" s="135"/>
      <c r="VVY187" s="304"/>
      <c r="VVZ187" s="305"/>
      <c r="VWA187" s="306"/>
      <c r="VWB187" s="135"/>
      <c r="VWC187" s="135"/>
      <c r="VWD187" s="307"/>
      <c r="VWE187" s="135"/>
      <c r="VWF187" s="135"/>
      <c r="VWG187" s="135"/>
      <c r="VWH187" s="304"/>
      <c r="VWI187" s="305"/>
      <c r="VWJ187" s="306"/>
      <c r="VWK187" s="135"/>
      <c r="VWL187" s="135"/>
      <c r="VWM187" s="307"/>
      <c r="VWN187" s="135"/>
      <c r="VWO187" s="135"/>
      <c r="VWP187" s="135"/>
      <c r="VWQ187" s="304"/>
      <c r="VWR187" s="305"/>
      <c r="VWS187" s="306"/>
      <c r="VWT187" s="135"/>
      <c r="VWU187" s="135"/>
      <c r="VWV187" s="307"/>
      <c r="VWW187" s="135"/>
      <c r="VWX187" s="135"/>
      <c r="VWY187" s="135"/>
      <c r="VWZ187" s="304"/>
      <c r="VXA187" s="305"/>
      <c r="VXB187" s="306"/>
      <c r="VXC187" s="135"/>
      <c r="VXD187" s="135"/>
      <c r="VXE187" s="307"/>
      <c r="VXF187" s="135"/>
      <c r="VXG187" s="135"/>
      <c r="VXH187" s="135"/>
      <c r="VXI187" s="304"/>
      <c r="VXJ187" s="305"/>
      <c r="VXK187" s="306"/>
      <c r="VXL187" s="135"/>
      <c r="VXM187" s="135"/>
      <c r="VXN187" s="307"/>
      <c r="VXO187" s="135"/>
      <c r="VXP187" s="135"/>
      <c r="VXQ187" s="135"/>
      <c r="VXR187" s="304"/>
      <c r="VXS187" s="305"/>
      <c r="VXT187" s="306"/>
      <c r="VXU187" s="135"/>
      <c r="VXV187" s="135"/>
      <c r="VXW187" s="307"/>
      <c r="VXX187" s="135"/>
      <c r="VXY187" s="135"/>
      <c r="VXZ187" s="135"/>
      <c r="VYA187" s="304"/>
      <c r="VYB187" s="305"/>
      <c r="VYC187" s="306"/>
      <c r="VYD187" s="135"/>
      <c r="VYE187" s="135"/>
      <c r="VYF187" s="307"/>
      <c r="VYG187" s="135"/>
      <c r="VYH187" s="135"/>
      <c r="VYI187" s="135"/>
      <c r="VYJ187" s="304"/>
      <c r="VYK187" s="305"/>
      <c r="VYL187" s="306"/>
      <c r="VYM187" s="135"/>
      <c r="VYN187" s="135"/>
      <c r="VYO187" s="307"/>
      <c r="VYP187" s="135"/>
      <c r="VYQ187" s="135"/>
      <c r="VYR187" s="135"/>
      <c r="VYS187" s="304"/>
      <c r="VYT187" s="305"/>
      <c r="VYU187" s="306"/>
      <c r="VYV187" s="135"/>
      <c r="VYW187" s="135"/>
      <c r="VYX187" s="307"/>
      <c r="VYY187" s="135"/>
      <c r="VYZ187" s="135"/>
      <c r="VZA187" s="135"/>
      <c r="VZB187" s="304"/>
      <c r="VZC187" s="305"/>
      <c r="VZD187" s="306"/>
      <c r="VZE187" s="135"/>
      <c r="VZF187" s="135"/>
      <c r="VZG187" s="307"/>
      <c r="VZH187" s="135"/>
      <c r="VZI187" s="135"/>
      <c r="VZJ187" s="135"/>
      <c r="VZK187" s="304"/>
      <c r="VZL187" s="305"/>
      <c r="VZM187" s="306"/>
      <c r="VZN187" s="135"/>
      <c r="VZO187" s="135"/>
      <c r="VZP187" s="307"/>
      <c r="VZQ187" s="135"/>
      <c r="VZR187" s="135"/>
      <c r="VZS187" s="135"/>
      <c r="VZT187" s="304"/>
      <c r="VZU187" s="305"/>
      <c r="VZV187" s="306"/>
      <c r="VZW187" s="135"/>
      <c r="VZX187" s="135"/>
      <c r="VZY187" s="307"/>
      <c r="VZZ187" s="135"/>
      <c r="WAA187" s="135"/>
      <c r="WAB187" s="135"/>
      <c r="WAC187" s="304"/>
      <c r="WAD187" s="305"/>
      <c r="WAE187" s="316"/>
      <c r="WAF187" s="309"/>
      <c r="WAG187" s="135"/>
      <c r="WAH187" s="307"/>
      <c r="WAI187" s="135"/>
      <c r="WAJ187" s="135"/>
      <c r="WAK187" s="135"/>
      <c r="WAL187" s="304"/>
      <c r="WAM187" s="305"/>
      <c r="WAN187" s="316"/>
      <c r="WAQ187" s="130"/>
      <c r="WAU187" s="123"/>
      <c r="WAV187" s="126"/>
      <c r="WAW187" s="132"/>
      <c r="WAZ187" s="130"/>
      <c r="WBA187" s="309"/>
      <c r="WBB187" s="135"/>
      <c r="WBC187" s="135"/>
      <c r="WBD187" s="304"/>
      <c r="WBE187" s="305"/>
      <c r="WBF187" s="306"/>
      <c r="WBG187" s="135"/>
      <c r="WBH187" s="135"/>
      <c r="WBI187" s="307"/>
      <c r="WBJ187" s="135"/>
      <c r="WBK187" s="135"/>
      <c r="WBL187" s="135"/>
      <c r="WBM187" s="304"/>
      <c r="WBN187" s="305"/>
      <c r="WBO187" s="306"/>
      <c r="WBP187" s="135"/>
      <c r="WBQ187" s="135"/>
      <c r="WBR187" s="307"/>
      <c r="WBS187" s="135"/>
      <c r="WBT187" s="135"/>
      <c r="WBU187" s="135"/>
      <c r="WBV187" s="304"/>
      <c r="WBW187" s="305"/>
      <c r="WBX187" s="306"/>
      <c r="WBY187" s="135"/>
      <c r="WBZ187" s="135"/>
      <c r="WCA187" s="307"/>
      <c r="WCB187" s="135"/>
      <c r="WCC187" s="135"/>
      <c r="WCD187" s="135"/>
      <c r="WCE187" s="304"/>
      <c r="WCF187" s="305"/>
      <c r="WCG187" s="306"/>
      <c r="WCH187" s="135"/>
      <c r="WCI187" s="135"/>
      <c r="WCJ187" s="307"/>
      <c r="WCK187" s="135"/>
      <c r="WCL187" s="135"/>
      <c r="WCM187" s="135"/>
      <c r="WCN187" s="304"/>
      <c r="WCO187" s="305"/>
      <c r="WCP187" s="306"/>
      <c r="WCQ187" s="135"/>
      <c r="WCR187" s="135"/>
      <c r="WCS187" s="307"/>
      <c r="WCT187" s="135"/>
      <c r="WCU187" s="135"/>
      <c r="WCV187" s="135"/>
      <c r="WCW187" s="304"/>
      <c r="WCX187" s="305"/>
      <c r="WCY187" s="306"/>
      <c r="WCZ187" s="135"/>
      <c r="WDA187" s="135"/>
      <c r="WDB187" s="307"/>
      <c r="WDC187" s="135"/>
      <c r="WDD187" s="135"/>
      <c r="WDE187" s="135"/>
      <c r="WDF187" s="304"/>
      <c r="WDG187" s="305"/>
      <c r="WDH187" s="306"/>
      <c r="WDI187" s="135"/>
      <c r="WDJ187" s="135"/>
      <c r="WDK187" s="307"/>
      <c r="WDL187" s="135"/>
      <c r="WDM187" s="135"/>
      <c r="WDN187" s="135"/>
      <c r="WDO187" s="304"/>
      <c r="WDP187" s="305"/>
      <c r="WDQ187" s="306"/>
      <c r="WDR187" s="135"/>
      <c r="WDS187" s="135"/>
      <c r="WDT187" s="307"/>
      <c r="WDU187" s="135"/>
      <c r="WDV187" s="135"/>
      <c r="WDW187" s="135"/>
      <c r="WDX187" s="304"/>
      <c r="WDY187" s="305"/>
      <c r="WDZ187" s="306"/>
      <c r="WEA187" s="135"/>
      <c r="WEB187" s="135"/>
      <c r="WEC187" s="307"/>
      <c r="WED187" s="135"/>
      <c r="WEE187" s="135"/>
      <c r="WEF187" s="135"/>
      <c r="WEG187" s="304"/>
      <c r="WEH187" s="305"/>
      <c r="WEI187" s="306"/>
      <c r="WEJ187" s="135"/>
      <c r="WEK187" s="135"/>
      <c r="WEL187" s="307"/>
      <c r="WEM187" s="135"/>
      <c r="WEN187" s="135"/>
      <c r="WEO187" s="135"/>
      <c r="WEP187" s="304"/>
      <c r="WEQ187" s="305"/>
      <c r="WER187" s="306"/>
      <c r="WES187" s="135"/>
      <c r="WET187" s="135"/>
      <c r="WEU187" s="307"/>
      <c r="WEV187" s="135"/>
      <c r="WEW187" s="135"/>
      <c r="WEX187" s="135"/>
      <c r="WEY187" s="304"/>
      <c r="WEZ187" s="305"/>
      <c r="WFA187" s="306"/>
      <c r="WFB187" s="135"/>
      <c r="WFC187" s="135"/>
      <c r="WFD187" s="307"/>
      <c r="WFE187" s="135"/>
      <c r="WFF187" s="135"/>
      <c r="WFG187" s="135"/>
      <c r="WFH187" s="304"/>
      <c r="WFI187" s="305"/>
      <c r="WFJ187" s="306"/>
      <c r="WFK187" s="135"/>
      <c r="WFL187" s="135"/>
      <c r="WFM187" s="307"/>
      <c r="WFN187" s="135"/>
      <c r="WFO187" s="135"/>
      <c r="WFP187" s="135"/>
      <c r="WFQ187" s="304"/>
      <c r="WFR187" s="305"/>
      <c r="WFS187" s="306"/>
      <c r="WFT187" s="135"/>
      <c r="WFU187" s="135"/>
      <c r="WFV187" s="307"/>
      <c r="WFW187" s="135"/>
      <c r="WFX187" s="135"/>
      <c r="WFY187" s="135"/>
      <c r="WFZ187" s="304"/>
      <c r="WGA187" s="305"/>
      <c r="WGB187" s="306"/>
      <c r="WGC187" s="135"/>
      <c r="WGD187" s="135"/>
      <c r="WGE187" s="307"/>
      <c r="WGF187" s="135"/>
      <c r="WGG187" s="135"/>
      <c r="WGH187" s="135"/>
      <c r="WGI187" s="304"/>
      <c r="WGJ187" s="305"/>
      <c r="WGK187" s="306"/>
      <c r="WGL187" s="135"/>
      <c r="WGM187" s="135"/>
      <c r="WGN187" s="307"/>
      <c r="WGO187" s="135"/>
      <c r="WGP187" s="135"/>
      <c r="WGQ187" s="135"/>
      <c r="WGR187" s="304"/>
      <c r="WGS187" s="305"/>
      <c r="WGT187" s="306"/>
      <c r="WGU187" s="135"/>
      <c r="WGV187" s="135"/>
      <c r="WGW187" s="307"/>
      <c r="WGX187" s="135"/>
      <c r="WGY187" s="135"/>
      <c r="WGZ187" s="135"/>
      <c r="WHA187" s="304"/>
      <c r="WHB187" s="305"/>
      <c r="WHC187" s="306"/>
      <c r="WHD187" s="135"/>
      <c r="WHE187" s="135"/>
      <c r="WHF187" s="307"/>
      <c r="WHG187" s="135"/>
      <c r="WHH187" s="135"/>
      <c r="WHI187" s="135"/>
      <c r="WHJ187" s="304"/>
      <c r="WHK187" s="305"/>
      <c r="WHL187" s="306"/>
      <c r="WHM187" s="135"/>
      <c r="WHN187" s="135"/>
      <c r="WHO187" s="307"/>
      <c r="WHP187" s="135"/>
      <c r="WHQ187" s="135"/>
      <c r="WHR187" s="135"/>
      <c r="WHS187" s="304"/>
      <c r="WHT187" s="305"/>
      <c r="WHU187" s="306"/>
      <c r="WHV187" s="135"/>
      <c r="WHW187" s="135"/>
      <c r="WHX187" s="307"/>
      <c r="WHY187" s="135"/>
      <c r="WHZ187" s="135"/>
      <c r="WIA187" s="135"/>
      <c r="WIB187" s="304"/>
      <c r="WIC187" s="305"/>
      <c r="WID187" s="306"/>
      <c r="WIE187" s="135"/>
      <c r="WIF187" s="135"/>
      <c r="WIG187" s="307"/>
      <c r="WIH187" s="135"/>
      <c r="WII187" s="135"/>
      <c r="WIJ187" s="135"/>
      <c r="WIK187" s="304"/>
      <c r="WIL187" s="305"/>
      <c r="WIM187" s="306"/>
      <c r="WIN187" s="135"/>
      <c r="WIO187" s="135"/>
      <c r="WIP187" s="307"/>
      <c r="WIQ187" s="135"/>
      <c r="WIR187" s="135"/>
      <c r="WIS187" s="135"/>
      <c r="WIT187" s="304"/>
      <c r="WIU187" s="305"/>
      <c r="WIV187" s="306"/>
      <c r="WIW187" s="135"/>
      <c r="WIX187" s="135"/>
      <c r="WIY187" s="307"/>
      <c r="WIZ187" s="135"/>
      <c r="WJA187" s="135"/>
      <c r="WJB187" s="135"/>
      <c r="WJC187" s="304"/>
      <c r="WJD187" s="305"/>
      <c r="WJE187" s="306"/>
      <c r="WJF187" s="135"/>
      <c r="WJG187" s="135"/>
      <c r="WJH187" s="307"/>
      <c r="WJI187" s="135"/>
      <c r="WJJ187" s="135"/>
      <c r="WJK187" s="135"/>
      <c r="WJL187" s="304"/>
      <c r="WJM187" s="305"/>
      <c r="WJN187" s="306"/>
      <c r="WJO187" s="135"/>
      <c r="WJP187" s="135"/>
      <c r="WJQ187" s="307"/>
      <c r="WJR187" s="135"/>
      <c r="WJS187" s="135"/>
      <c r="WJT187" s="135"/>
      <c r="WJU187" s="304"/>
      <c r="WJV187" s="305"/>
      <c r="WJW187" s="306"/>
      <c r="WJX187" s="135"/>
      <c r="WJY187" s="135"/>
      <c r="WJZ187" s="307"/>
      <c r="WKA187" s="313"/>
      <c r="WKB187" s="309"/>
      <c r="WKC187" s="135"/>
      <c r="WKD187" s="304"/>
      <c r="WKE187" s="305"/>
      <c r="WKF187" s="306"/>
      <c r="WKG187" s="135"/>
      <c r="WKH187" s="135"/>
      <c r="WKI187" s="307"/>
      <c r="WKJ187" s="313"/>
      <c r="WKM187" s="123"/>
      <c r="WKN187" s="126"/>
      <c r="WKO187" s="132"/>
      <c r="WKR187" s="130"/>
      <c r="WKV187" s="123"/>
      <c r="WKW187" s="312"/>
      <c r="WKX187" s="306"/>
      <c r="WKY187" s="135"/>
      <c r="WKZ187" s="135"/>
      <c r="WLA187" s="307"/>
      <c r="WLB187" s="135"/>
      <c r="WLC187" s="135"/>
      <c r="WLD187" s="135"/>
      <c r="WLE187" s="304"/>
      <c r="WLF187" s="305"/>
      <c r="WLG187" s="306"/>
      <c r="WLH187" s="135"/>
      <c r="WLI187" s="135"/>
      <c r="WLJ187" s="307"/>
      <c r="WLK187" s="135"/>
      <c r="WLL187" s="135"/>
      <c r="WLM187" s="135"/>
      <c r="WLN187" s="304"/>
      <c r="WLO187" s="305"/>
      <c r="WLP187" s="306"/>
      <c r="WLQ187" s="135"/>
      <c r="WLR187" s="135"/>
      <c r="WLS187" s="307"/>
      <c r="WLT187" s="135"/>
      <c r="WLU187" s="135"/>
      <c r="WLV187" s="135"/>
      <c r="WLW187" s="304"/>
      <c r="WLX187" s="305"/>
      <c r="WLY187" s="306"/>
      <c r="WLZ187" s="135"/>
      <c r="WMA187" s="135"/>
      <c r="WMB187" s="307"/>
      <c r="WMC187" s="135"/>
      <c r="WMD187" s="135"/>
      <c r="WME187" s="135"/>
      <c r="WMF187" s="304"/>
      <c r="WMG187" s="305"/>
      <c r="WMH187" s="306"/>
      <c r="WMI187" s="135"/>
      <c r="WMJ187" s="135"/>
      <c r="WMK187" s="307"/>
      <c r="WML187" s="135"/>
      <c r="WMM187" s="135"/>
      <c r="WMN187" s="135"/>
      <c r="WMO187" s="304"/>
      <c r="WMP187" s="305"/>
      <c r="WMQ187" s="306"/>
      <c r="WMR187" s="135"/>
      <c r="WMS187" s="135"/>
      <c r="WMT187" s="307"/>
      <c r="WMU187" s="135"/>
      <c r="WMV187" s="135"/>
      <c r="WMW187" s="135"/>
      <c r="WMX187" s="304"/>
      <c r="WMY187" s="305"/>
      <c r="WMZ187" s="306"/>
      <c r="WNA187" s="135"/>
      <c r="WNB187" s="135"/>
      <c r="WNC187" s="307"/>
      <c r="WND187" s="135"/>
      <c r="WNE187" s="135"/>
      <c r="WNF187" s="135"/>
      <c r="WNG187" s="304"/>
      <c r="WNH187" s="305"/>
      <c r="WNI187" s="306"/>
      <c r="WNJ187" s="135"/>
      <c r="WNK187" s="135"/>
      <c r="WNL187" s="307"/>
      <c r="WNM187" s="135"/>
      <c r="WNN187" s="135"/>
      <c r="WNO187" s="135"/>
      <c r="WNP187" s="304"/>
      <c r="WNQ187" s="305"/>
      <c r="WNR187" s="306"/>
      <c r="WNS187" s="135"/>
      <c r="WNT187" s="135"/>
      <c r="WNU187" s="307"/>
      <c r="WNV187" s="135"/>
      <c r="WNW187" s="135"/>
      <c r="WNX187" s="135"/>
      <c r="WNY187" s="304"/>
      <c r="WNZ187" s="305"/>
      <c r="WOA187" s="306"/>
      <c r="WOB187" s="135"/>
      <c r="WOC187" s="135"/>
      <c r="WOD187" s="307"/>
      <c r="WOE187" s="135"/>
      <c r="WOF187" s="135"/>
      <c r="WOG187" s="135"/>
      <c r="WOH187" s="304"/>
      <c r="WOI187" s="305"/>
      <c r="WOJ187" s="306"/>
      <c r="WOK187" s="135"/>
      <c r="WOL187" s="135"/>
      <c r="WOM187" s="307"/>
      <c r="WON187" s="135"/>
      <c r="WOO187" s="135"/>
      <c r="WOP187" s="135"/>
      <c r="WOQ187" s="304"/>
      <c r="WOR187" s="305"/>
      <c r="WOS187" s="306"/>
      <c r="WOT187" s="135"/>
      <c r="WOU187" s="135"/>
      <c r="WOV187" s="307"/>
      <c r="WOW187" s="135"/>
      <c r="WOX187" s="135"/>
      <c r="WOY187" s="135"/>
      <c r="WOZ187" s="304"/>
      <c r="WPA187" s="305"/>
      <c r="WPB187" s="306"/>
      <c r="WPC187" s="135"/>
      <c r="WPD187" s="135"/>
      <c r="WPE187" s="307"/>
      <c r="WPF187" s="135"/>
      <c r="WPG187" s="135"/>
      <c r="WPH187" s="135"/>
      <c r="WPI187" s="304"/>
      <c r="WPJ187" s="305"/>
      <c r="WPK187" s="306"/>
      <c r="WPL187" s="135"/>
      <c r="WPM187" s="135"/>
      <c r="WPN187" s="307"/>
      <c r="WPO187" s="135"/>
      <c r="WPP187" s="135"/>
      <c r="WPQ187" s="135"/>
      <c r="WPR187" s="304"/>
      <c r="WPS187" s="305"/>
      <c r="WPT187" s="306"/>
      <c r="WPU187" s="135"/>
      <c r="WPV187" s="135"/>
      <c r="WPW187" s="307"/>
      <c r="WPX187" s="135"/>
      <c r="WPY187" s="135"/>
      <c r="WPZ187" s="135"/>
      <c r="WQA187" s="304"/>
      <c r="WQB187" s="305"/>
      <c r="WQC187" s="306"/>
      <c r="WQD187" s="135"/>
      <c r="WQE187" s="135"/>
      <c r="WQF187" s="307"/>
      <c r="WQG187" s="135"/>
      <c r="WQH187" s="135"/>
      <c r="WQI187" s="135"/>
      <c r="WQJ187" s="304"/>
      <c r="WQK187" s="305"/>
      <c r="WQL187" s="306"/>
      <c r="WQM187" s="135"/>
      <c r="WQN187" s="135"/>
      <c r="WQO187" s="307"/>
      <c r="WQP187" s="135"/>
      <c r="WQQ187" s="135"/>
      <c r="WQR187" s="135"/>
      <c r="WQS187" s="304"/>
      <c r="WQT187" s="305"/>
      <c r="WQU187" s="306"/>
      <c r="WQV187" s="135"/>
      <c r="WQW187" s="135"/>
      <c r="WQX187" s="307"/>
      <c r="WQY187" s="135"/>
      <c r="WQZ187" s="135"/>
      <c r="WRA187" s="135"/>
      <c r="WRB187" s="304"/>
      <c r="WRC187" s="305"/>
      <c r="WRD187" s="306"/>
      <c r="WRE187" s="135"/>
      <c r="WRF187" s="135"/>
      <c r="WRG187" s="307"/>
      <c r="WRH187" s="135"/>
      <c r="WRI187" s="135"/>
      <c r="WRJ187" s="135"/>
      <c r="WRK187" s="304"/>
      <c r="WRL187" s="305"/>
      <c r="WRM187" s="306"/>
      <c r="WRN187" s="135"/>
      <c r="WRO187" s="135"/>
      <c r="WRP187" s="307"/>
      <c r="WRQ187" s="135"/>
      <c r="WRR187" s="135"/>
      <c r="WRS187" s="135"/>
      <c r="WRT187" s="304"/>
      <c r="WRU187" s="305"/>
      <c r="WRV187" s="306"/>
      <c r="WRW187" s="135"/>
      <c r="WRX187" s="135"/>
      <c r="WRY187" s="307"/>
      <c r="WRZ187" s="135"/>
      <c r="WSA187" s="135"/>
      <c r="WSB187" s="135"/>
      <c r="WSC187" s="304"/>
      <c r="WSD187" s="305"/>
      <c r="WSE187" s="306"/>
      <c r="WSF187" s="135"/>
      <c r="WSG187" s="135"/>
      <c r="WSH187" s="307"/>
      <c r="WSI187" s="135"/>
      <c r="WSJ187" s="135"/>
      <c r="WSK187" s="135"/>
      <c r="WSL187" s="304"/>
      <c r="WSM187" s="305"/>
      <c r="WSN187" s="306"/>
      <c r="WSO187" s="135"/>
      <c r="WSP187" s="135"/>
      <c r="WSQ187" s="307"/>
      <c r="WSR187" s="135"/>
      <c r="WSS187" s="135"/>
      <c r="WST187" s="135"/>
      <c r="WSU187" s="304"/>
      <c r="WSV187" s="305"/>
      <c r="WSW187" s="306"/>
      <c r="WSX187" s="135"/>
      <c r="WSY187" s="135"/>
      <c r="WSZ187" s="307"/>
      <c r="WTA187" s="135"/>
      <c r="WTB187" s="135"/>
      <c r="WTC187" s="135"/>
      <c r="WTD187" s="304"/>
      <c r="WTE187" s="305"/>
      <c r="WTF187" s="306"/>
      <c r="WTG187" s="135"/>
      <c r="WTH187" s="135"/>
      <c r="WTI187" s="307"/>
      <c r="WTJ187" s="135"/>
      <c r="WTK187" s="135"/>
      <c r="WTL187" s="135"/>
      <c r="WTM187" s="304"/>
      <c r="WTN187" s="305"/>
      <c r="WTO187" s="306"/>
      <c r="WTP187" s="135"/>
      <c r="WTQ187" s="135"/>
      <c r="WTR187" s="307"/>
      <c r="WTS187" s="135"/>
      <c r="WTT187" s="135"/>
      <c r="WTU187" s="135"/>
      <c r="WTV187" s="304"/>
      <c r="WTW187" s="317"/>
      <c r="WTX187" s="315"/>
      <c r="WTY187" s="135"/>
      <c r="WTZ187" s="135"/>
      <c r="WUA187" s="307"/>
      <c r="WUB187" s="135"/>
      <c r="WUC187" s="135"/>
      <c r="WUD187" s="135"/>
      <c r="WUE187" s="304"/>
      <c r="WUF187" s="317"/>
      <c r="WUG187" s="132"/>
      <c r="WUJ187" s="130"/>
      <c r="WUN187" s="123"/>
      <c r="WUO187" s="126"/>
      <c r="WUP187" s="132"/>
      <c r="WUS187" s="314"/>
      <c r="WUT187" s="135"/>
      <c r="WUU187" s="135"/>
      <c r="WUV187" s="135"/>
      <c r="WUW187" s="304"/>
      <c r="WUX187" s="305"/>
      <c r="WUY187" s="306"/>
      <c r="WUZ187" s="135"/>
      <c r="WVA187" s="135"/>
      <c r="WVB187" s="307"/>
      <c r="WVC187" s="135"/>
      <c r="WVD187" s="135"/>
      <c r="WVE187" s="135"/>
      <c r="WVF187" s="304"/>
      <c r="WVG187" s="305"/>
      <c r="WVH187" s="306"/>
      <c r="WVI187" s="135"/>
      <c r="WVJ187" s="135"/>
      <c r="WVK187" s="307"/>
      <c r="WVL187" s="135"/>
      <c r="WVM187" s="135"/>
      <c r="WVN187" s="135"/>
      <c r="WVO187" s="304"/>
      <c r="WVP187" s="305"/>
      <c r="WVQ187" s="306"/>
      <c r="WVR187" s="135"/>
      <c r="WVS187" s="135"/>
      <c r="WVT187" s="307"/>
      <c r="WVU187" s="135"/>
      <c r="WVV187" s="135"/>
      <c r="WVW187" s="135"/>
      <c r="WVX187" s="304"/>
      <c r="WVY187" s="305"/>
      <c r="WVZ187" s="306"/>
      <c r="WWA187" s="135"/>
      <c r="WWB187" s="135"/>
      <c r="WWC187" s="307"/>
      <c r="WWD187" s="135"/>
      <c r="WWE187" s="135"/>
      <c r="WWF187" s="135"/>
      <c r="WWG187" s="304"/>
      <c r="WWH187" s="305"/>
      <c r="WWI187" s="306"/>
      <c r="WWJ187" s="135"/>
      <c r="WWK187" s="135"/>
      <c r="WWL187" s="307"/>
      <c r="WWM187" s="135"/>
      <c r="WWN187" s="135"/>
      <c r="WWO187" s="135"/>
      <c r="WWP187" s="304"/>
      <c r="WWQ187" s="305"/>
      <c r="WWR187" s="306"/>
      <c r="WWS187" s="135"/>
      <c r="WWT187" s="135"/>
      <c r="WWU187" s="307"/>
      <c r="WWV187" s="135"/>
      <c r="WWW187" s="135"/>
      <c r="WWX187" s="135"/>
      <c r="WWY187" s="304"/>
      <c r="WWZ187" s="305"/>
      <c r="WXA187" s="306"/>
      <c r="WXB187" s="135"/>
      <c r="WXC187" s="135"/>
      <c r="WXD187" s="307"/>
      <c r="WXE187" s="135"/>
      <c r="WXF187" s="135"/>
      <c r="WXG187" s="135"/>
      <c r="WXH187" s="304"/>
      <c r="WXI187" s="305"/>
      <c r="WXJ187" s="306"/>
      <c r="WXK187" s="135"/>
      <c r="WXL187" s="135"/>
      <c r="WXM187" s="307"/>
      <c r="WXN187" s="135"/>
      <c r="WXO187" s="135"/>
      <c r="WXP187" s="135"/>
      <c r="WXQ187" s="304"/>
      <c r="WXR187" s="305"/>
      <c r="WXS187" s="306"/>
      <c r="WXT187" s="135"/>
      <c r="WXU187" s="135"/>
      <c r="WXV187" s="307"/>
      <c r="WXW187" s="135"/>
      <c r="WXX187" s="135"/>
      <c r="WXY187" s="135"/>
      <c r="WXZ187" s="304"/>
      <c r="WYA187" s="305"/>
      <c r="WYB187" s="306"/>
      <c r="WYC187" s="135"/>
      <c r="WYD187" s="135"/>
      <c r="WYE187" s="307"/>
      <c r="WYF187" s="135"/>
      <c r="WYG187" s="135"/>
      <c r="WYH187" s="135"/>
      <c r="WYI187" s="304"/>
      <c r="WYJ187" s="305"/>
      <c r="WYK187" s="306"/>
      <c r="WYL187" s="135"/>
      <c r="WYM187" s="135"/>
      <c r="WYN187" s="307"/>
      <c r="WYO187" s="135"/>
      <c r="WYP187" s="135"/>
      <c r="WYQ187" s="135"/>
      <c r="WYR187" s="304"/>
      <c r="WYS187" s="305"/>
      <c r="WYT187" s="306"/>
      <c r="WYU187" s="135"/>
      <c r="WYV187" s="135"/>
      <c r="WYW187" s="307"/>
      <c r="WYX187" s="135"/>
      <c r="WYY187" s="135"/>
      <c r="WYZ187" s="135"/>
      <c r="WZA187" s="304"/>
      <c r="WZB187" s="305"/>
      <c r="WZC187" s="306"/>
      <c r="WZD187" s="135"/>
      <c r="WZE187" s="135"/>
      <c r="WZF187" s="307"/>
      <c r="WZG187" s="135"/>
      <c r="WZH187" s="135"/>
      <c r="WZI187" s="135"/>
      <c r="WZJ187" s="304"/>
      <c r="WZK187" s="305"/>
      <c r="WZL187" s="306"/>
      <c r="WZM187" s="135"/>
      <c r="WZN187" s="135"/>
      <c r="WZO187" s="307"/>
      <c r="WZP187" s="135"/>
      <c r="WZQ187" s="135"/>
      <c r="WZR187" s="135"/>
      <c r="WZS187" s="304"/>
      <c r="WZT187" s="305"/>
      <c r="WZU187" s="306"/>
      <c r="WZV187" s="135"/>
      <c r="WZW187" s="135"/>
      <c r="WZX187" s="307"/>
      <c r="WZY187" s="135"/>
      <c r="WZZ187" s="135"/>
      <c r="XAA187" s="135"/>
      <c r="XAB187" s="304"/>
      <c r="XAC187" s="305"/>
      <c r="XAD187" s="306"/>
      <c r="XAE187" s="135"/>
      <c r="XAF187" s="135"/>
      <c r="XAG187" s="307"/>
      <c r="XAH187" s="135"/>
      <c r="XAI187" s="135"/>
      <c r="XAJ187" s="135"/>
      <c r="XAK187" s="304"/>
      <c r="XAL187" s="305"/>
      <c r="XAM187" s="306"/>
      <c r="XAN187" s="135"/>
      <c r="XAO187" s="135"/>
      <c r="XAP187" s="307"/>
      <c r="XAQ187" s="135"/>
      <c r="XAR187" s="135"/>
      <c r="XAS187" s="135"/>
      <c r="XAT187" s="304"/>
      <c r="XAU187" s="305"/>
      <c r="XAV187" s="306"/>
      <c r="XAW187" s="135"/>
      <c r="XAX187" s="135"/>
      <c r="XAY187" s="307"/>
      <c r="XAZ187" s="135"/>
      <c r="XBA187" s="135"/>
      <c r="XBB187" s="135"/>
      <c r="XBC187" s="304"/>
      <c r="XBD187" s="305"/>
      <c r="XBE187" s="306"/>
      <c r="XBF187" s="135"/>
      <c r="XBG187" s="135"/>
      <c r="XBH187" s="307"/>
      <c r="XBI187" s="135"/>
      <c r="XBJ187" s="135"/>
      <c r="XBK187" s="135"/>
      <c r="XBL187" s="304"/>
      <c r="XBM187" s="305"/>
      <c r="XBN187" s="306"/>
      <c r="XBO187" s="135"/>
      <c r="XBP187" s="135"/>
      <c r="XBQ187" s="307"/>
      <c r="XBR187" s="135"/>
      <c r="XBS187" s="135"/>
      <c r="XBT187" s="135"/>
      <c r="XBU187" s="304"/>
      <c r="XBV187" s="305"/>
      <c r="XBW187" s="306"/>
      <c r="XBX187" s="135"/>
      <c r="XBY187" s="135"/>
      <c r="XBZ187" s="307"/>
      <c r="XCA187" s="135"/>
      <c r="XCB187" s="135"/>
      <c r="XCC187" s="135"/>
      <c r="XCD187" s="304"/>
      <c r="XCE187" s="305"/>
      <c r="XCF187" s="306"/>
      <c r="XCG187" s="135"/>
      <c r="XCH187" s="135"/>
      <c r="XCI187" s="307"/>
      <c r="XCJ187" s="135"/>
      <c r="XCK187" s="135"/>
      <c r="XCL187" s="135"/>
      <c r="XCM187" s="304"/>
      <c r="XCN187" s="305"/>
      <c r="XCO187" s="306"/>
      <c r="XCP187" s="135"/>
      <c r="XCQ187" s="135"/>
      <c r="XCR187" s="307"/>
      <c r="XCS187" s="135"/>
      <c r="XCT187" s="135"/>
      <c r="XCU187" s="135"/>
      <c r="XCV187" s="304"/>
      <c r="XCW187" s="305"/>
      <c r="XCX187" s="306"/>
      <c r="XCY187" s="135"/>
      <c r="XCZ187" s="135"/>
      <c r="XDA187" s="307"/>
      <c r="XDB187" s="135"/>
      <c r="XDC187" s="135"/>
      <c r="XDD187" s="135"/>
      <c r="XDE187" s="304"/>
      <c r="XDF187" s="305"/>
      <c r="XDG187" s="306"/>
      <c r="XDH187" s="135"/>
      <c r="XDI187" s="135"/>
      <c r="XDJ187" s="307"/>
      <c r="XDK187" s="135"/>
      <c r="XDL187" s="135"/>
      <c r="XDM187" s="135"/>
      <c r="XDN187" s="304"/>
      <c r="XDO187" s="305"/>
      <c r="XDP187" s="306"/>
    </row>
    <row r="188" spans="1:16344" s="136" customFormat="1" outlineLevel="1">
      <c r="A188" s="240"/>
      <c r="B188" s="273" t="s">
        <v>467</v>
      </c>
      <c r="C188" s="248"/>
      <c r="D188" s="217"/>
      <c r="E188" s="260"/>
      <c r="F188" s="258"/>
      <c r="G188" s="245"/>
      <c r="H188" s="229">
        <f t="shared" si="7"/>
        <v>6725.6646700000001</v>
      </c>
      <c r="I188" s="301">
        <f>60000000/1000000</f>
        <v>60</v>
      </c>
      <c r="J188" s="247">
        <f>6665664670/1000000</f>
        <v>6665.6646700000001</v>
      </c>
      <c r="K188" s="247"/>
      <c r="L188" s="247"/>
      <c r="M188" s="238"/>
      <c r="N188" s="135"/>
      <c r="O188" s="135"/>
      <c r="P188" s="304"/>
      <c r="Q188" s="305"/>
      <c r="R188" s="306"/>
      <c r="S188" s="135"/>
      <c r="T188" s="135"/>
      <c r="U188" s="307"/>
      <c r="V188" s="135"/>
      <c r="W188" s="135"/>
      <c r="X188" s="135"/>
      <c r="Y188" s="304"/>
      <c r="Z188" s="305"/>
      <c r="AA188" s="306"/>
      <c r="AB188" s="135"/>
      <c r="AC188" s="135"/>
      <c r="AD188" s="307"/>
      <c r="AE188" s="135"/>
      <c r="AF188" s="135"/>
      <c r="AG188" s="135"/>
      <c r="AH188" s="304"/>
      <c r="AI188" s="305"/>
      <c r="AJ188" s="306"/>
      <c r="AK188" s="135"/>
      <c r="AL188" s="135"/>
      <c r="AM188" s="307"/>
      <c r="AN188" s="135"/>
      <c r="AO188" s="135"/>
      <c r="AP188" s="135"/>
      <c r="AQ188" s="304"/>
      <c r="AR188" s="305"/>
      <c r="AS188" s="306"/>
      <c r="AT188" s="135"/>
      <c r="AU188" s="135"/>
      <c r="AV188" s="307"/>
      <c r="AW188" s="135"/>
      <c r="AX188" s="135"/>
      <c r="AY188" s="135"/>
      <c r="AZ188" s="304"/>
      <c r="BA188" s="305"/>
      <c r="BB188" s="306"/>
      <c r="BC188" s="135"/>
      <c r="BD188" s="135"/>
      <c r="BE188" s="307"/>
      <c r="BF188" s="135"/>
      <c r="BG188" s="135"/>
      <c r="BH188" s="135"/>
      <c r="BI188" s="304"/>
      <c r="BJ188" s="305"/>
      <c r="BK188" s="306"/>
      <c r="BL188" s="135"/>
      <c r="BM188" s="135"/>
      <c r="BN188" s="307"/>
      <c r="BO188" s="135"/>
      <c r="BP188" s="135"/>
      <c r="BQ188" s="135"/>
      <c r="BR188" s="304"/>
      <c r="BS188" s="305"/>
      <c r="BT188" s="306"/>
      <c r="BU188" s="135"/>
      <c r="BV188" s="135"/>
      <c r="BW188" s="307"/>
      <c r="BX188" s="135"/>
      <c r="BY188" s="135"/>
      <c r="BZ188" s="135"/>
      <c r="CA188" s="304"/>
      <c r="CB188" s="305"/>
      <c r="CC188" s="306"/>
      <c r="CD188" s="135"/>
      <c r="CE188" s="135"/>
      <c r="CF188" s="307"/>
      <c r="CG188" s="135"/>
      <c r="CH188" s="135"/>
      <c r="CI188" s="135"/>
      <c r="CJ188" s="304"/>
      <c r="CK188" s="305"/>
      <c r="CL188" s="306"/>
      <c r="CM188" s="135"/>
      <c r="CN188" s="135"/>
      <c r="CO188" s="307"/>
      <c r="CP188" s="135"/>
      <c r="CQ188" s="135"/>
      <c r="CR188" s="135"/>
      <c r="CS188" s="304"/>
      <c r="CT188" s="305"/>
      <c r="CU188" s="306"/>
      <c r="CV188" s="135"/>
      <c r="CW188" s="135"/>
      <c r="CX188" s="307"/>
      <c r="CY188" s="135"/>
      <c r="CZ188" s="135"/>
      <c r="DA188" s="135"/>
      <c r="DB188" s="304"/>
      <c r="DC188" s="305"/>
      <c r="DD188" s="306"/>
      <c r="DE188" s="135"/>
      <c r="DF188" s="135"/>
      <c r="DG188" s="307"/>
      <c r="DH188" s="135"/>
      <c r="DI188" s="135"/>
      <c r="DJ188" s="135"/>
      <c r="DK188" s="304"/>
      <c r="DL188" s="305"/>
      <c r="DM188" s="306"/>
      <c r="DN188" s="135"/>
      <c r="DO188" s="135"/>
      <c r="DP188" s="307"/>
      <c r="DQ188" s="135"/>
      <c r="DR188" s="135"/>
      <c r="DS188" s="135"/>
      <c r="DT188" s="304"/>
      <c r="DU188" s="305"/>
      <c r="DV188" s="306"/>
      <c r="DW188" s="135"/>
      <c r="DX188" s="135"/>
      <c r="DY188" s="307"/>
      <c r="DZ188" s="135"/>
      <c r="EA188" s="135"/>
      <c r="EB188" s="135"/>
      <c r="EC188" s="304"/>
      <c r="ED188" s="305"/>
      <c r="EE188" s="306"/>
      <c r="EF188" s="135"/>
      <c r="EG188" s="135"/>
      <c r="EH188" s="307"/>
      <c r="EI188" s="135"/>
      <c r="EJ188" s="135"/>
      <c r="EK188" s="135"/>
      <c r="EL188" s="304"/>
      <c r="EM188" s="305"/>
      <c r="EN188" s="306"/>
      <c r="EO188" s="135"/>
      <c r="EP188" s="135"/>
      <c r="EQ188" s="307"/>
      <c r="ER188" s="135"/>
      <c r="ES188" s="135"/>
      <c r="ET188" s="135"/>
      <c r="EU188" s="304"/>
      <c r="EV188" s="305"/>
      <c r="EW188" s="306"/>
      <c r="EX188" s="135"/>
      <c r="EY188" s="135"/>
      <c r="EZ188" s="307"/>
      <c r="FA188" s="135"/>
      <c r="FB188" s="135"/>
      <c r="FC188" s="135"/>
      <c r="FD188" s="304"/>
      <c r="FE188" s="305"/>
      <c r="FF188" s="306"/>
      <c r="FG188" s="135"/>
      <c r="FH188" s="135"/>
      <c r="FI188" s="307"/>
      <c r="FJ188" s="135"/>
      <c r="FK188" s="135"/>
      <c r="FL188" s="135"/>
      <c r="FM188" s="304"/>
      <c r="FN188" s="305"/>
      <c r="FO188" s="306"/>
      <c r="FP188" s="135"/>
      <c r="FQ188" s="135"/>
      <c r="FR188" s="307"/>
      <c r="FS188" s="135"/>
      <c r="FT188" s="135"/>
      <c r="FU188" s="135"/>
      <c r="FV188" s="304"/>
      <c r="FW188" s="305"/>
      <c r="FX188" s="306"/>
      <c r="FY188" s="135"/>
      <c r="FZ188" s="135"/>
      <c r="GA188" s="307"/>
      <c r="GB188" s="135"/>
      <c r="GC188" s="135"/>
      <c r="GD188" s="135"/>
      <c r="GE188" s="304"/>
      <c r="GF188" s="305"/>
      <c r="GG188" s="306"/>
      <c r="GH188" s="135"/>
      <c r="GI188" s="135"/>
      <c r="GJ188" s="307"/>
      <c r="GK188" s="135"/>
      <c r="GL188" s="135"/>
      <c r="GM188" s="135"/>
      <c r="GN188" s="304"/>
      <c r="GO188" s="305"/>
      <c r="GP188" s="306"/>
      <c r="GQ188" s="135"/>
      <c r="GR188" s="135"/>
      <c r="GS188" s="307"/>
      <c r="GT188" s="135"/>
      <c r="GU188" s="135"/>
      <c r="GV188" s="135"/>
      <c r="GW188" s="304"/>
      <c r="GX188" s="305"/>
      <c r="GY188" s="306"/>
      <c r="GZ188" s="135"/>
      <c r="HA188" s="135"/>
      <c r="HB188" s="307"/>
      <c r="HC188" s="135"/>
      <c r="HD188" s="135"/>
      <c r="HE188" s="135"/>
      <c r="HF188" s="304"/>
      <c r="HG188" s="305"/>
      <c r="HH188" s="306"/>
      <c r="HI188" s="135"/>
      <c r="HJ188" s="135"/>
      <c r="HK188" s="318"/>
      <c r="HM188" s="135"/>
      <c r="HN188" s="135"/>
      <c r="HO188" s="304"/>
      <c r="HP188" s="305"/>
      <c r="HQ188" s="306"/>
      <c r="HR188" s="135"/>
      <c r="HS188" s="135"/>
      <c r="HT188" s="318"/>
      <c r="HX188" s="319"/>
      <c r="HY188" s="320"/>
      <c r="HZ188" s="321"/>
      <c r="IC188" s="318"/>
      <c r="IG188" s="319"/>
      <c r="IH188" s="305"/>
      <c r="II188" s="306"/>
      <c r="IJ188" s="135"/>
      <c r="IK188" s="135"/>
      <c r="IL188" s="307"/>
      <c r="IM188" s="135"/>
      <c r="IN188" s="135"/>
      <c r="IO188" s="135"/>
      <c r="IP188" s="304"/>
      <c r="IQ188" s="305"/>
      <c r="IR188" s="306"/>
      <c r="IS188" s="135"/>
      <c r="IT188" s="135"/>
      <c r="IU188" s="307"/>
      <c r="IV188" s="135"/>
      <c r="IW188" s="135"/>
      <c r="IX188" s="135"/>
      <c r="IY188" s="304"/>
      <c r="IZ188" s="305"/>
      <c r="JA188" s="306"/>
      <c r="JB188" s="135"/>
      <c r="JC188" s="135"/>
      <c r="JD188" s="307"/>
      <c r="JE188" s="135"/>
      <c r="JF188" s="135"/>
      <c r="JG188" s="135"/>
      <c r="JH188" s="304"/>
      <c r="JI188" s="305"/>
      <c r="JJ188" s="306"/>
      <c r="JK188" s="135"/>
      <c r="JL188" s="135"/>
      <c r="JM188" s="307"/>
      <c r="JN188" s="135"/>
      <c r="JO188" s="135"/>
      <c r="JP188" s="135"/>
      <c r="JQ188" s="304"/>
      <c r="JR188" s="305"/>
      <c r="JS188" s="306"/>
      <c r="JT188" s="135"/>
      <c r="JU188" s="135"/>
      <c r="JV188" s="307"/>
      <c r="JW188" s="135"/>
      <c r="JX188" s="135"/>
      <c r="JY188" s="135"/>
      <c r="JZ188" s="304"/>
      <c r="KA188" s="305"/>
      <c r="KB188" s="306"/>
      <c r="KC188" s="135"/>
      <c r="KD188" s="135"/>
      <c r="KE188" s="307"/>
      <c r="KF188" s="135"/>
      <c r="KG188" s="135"/>
      <c r="KH188" s="135"/>
      <c r="KI188" s="304"/>
      <c r="KJ188" s="305"/>
      <c r="KK188" s="306"/>
      <c r="KL188" s="135"/>
      <c r="KM188" s="135"/>
      <c r="KN188" s="307"/>
      <c r="KO188" s="135"/>
      <c r="KP188" s="135"/>
      <c r="KQ188" s="135"/>
      <c r="KR188" s="304"/>
      <c r="KS188" s="305"/>
      <c r="KT188" s="306"/>
      <c r="KU188" s="135"/>
      <c r="KV188" s="135"/>
      <c r="KW188" s="307"/>
      <c r="KX188" s="135"/>
      <c r="KY188" s="135"/>
      <c r="KZ188" s="135"/>
      <c r="LA188" s="304"/>
      <c r="LB188" s="305"/>
      <c r="LC188" s="306"/>
      <c r="LD188" s="135"/>
      <c r="LE188" s="135"/>
      <c r="LF188" s="307"/>
      <c r="LG188" s="135"/>
      <c r="LH188" s="135"/>
      <c r="LI188" s="135"/>
      <c r="LJ188" s="304"/>
      <c r="LK188" s="305"/>
      <c r="LL188" s="306"/>
      <c r="LM188" s="135"/>
      <c r="LN188" s="135"/>
      <c r="LO188" s="307"/>
      <c r="LP188" s="135"/>
      <c r="LQ188" s="135"/>
      <c r="LR188" s="135"/>
      <c r="LS188" s="304"/>
      <c r="LT188" s="305"/>
      <c r="LU188" s="306"/>
      <c r="LV188" s="135"/>
      <c r="LW188" s="135"/>
      <c r="LX188" s="307"/>
      <c r="LY188" s="135"/>
      <c r="LZ188" s="135"/>
      <c r="MA188" s="135"/>
      <c r="MB188" s="304"/>
      <c r="MC188" s="305"/>
      <c r="MD188" s="306"/>
      <c r="ME188" s="135"/>
      <c r="MF188" s="135"/>
      <c r="MG188" s="307"/>
      <c r="MH188" s="135"/>
      <c r="MI188" s="135"/>
      <c r="MJ188" s="135"/>
      <c r="MK188" s="304"/>
      <c r="ML188" s="305"/>
      <c r="MM188" s="306"/>
      <c r="MN188" s="135"/>
      <c r="MO188" s="135"/>
      <c r="MP188" s="307"/>
      <c r="MQ188" s="135"/>
      <c r="MR188" s="135"/>
      <c r="MS188" s="135"/>
      <c r="MT188" s="304"/>
      <c r="MU188" s="305"/>
      <c r="MV188" s="306"/>
      <c r="MW188" s="135"/>
      <c r="MX188" s="135"/>
      <c r="MY188" s="307"/>
      <c r="MZ188" s="135"/>
      <c r="NA188" s="135"/>
      <c r="NB188" s="135"/>
      <c r="NC188" s="304"/>
      <c r="ND188" s="305"/>
      <c r="NE188" s="306"/>
      <c r="NF188" s="135"/>
      <c r="NG188" s="135"/>
      <c r="NH188" s="307"/>
      <c r="NI188" s="135"/>
      <c r="NJ188" s="135"/>
      <c r="NK188" s="135"/>
      <c r="NL188" s="304"/>
      <c r="NM188" s="305"/>
      <c r="NN188" s="306"/>
      <c r="NO188" s="135"/>
      <c r="NP188" s="135"/>
      <c r="NQ188" s="307"/>
      <c r="NR188" s="135"/>
      <c r="NS188" s="135"/>
      <c r="NT188" s="135"/>
      <c r="NU188" s="304"/>
      <c r="NV188" s="305"/>
      <c r="NW188" s="306"/>
      <c r="NX188" s="135"/>
      <c r="NY188" s="135"/>
      <c r="NZ188" s="307"/>
      <c r="OA188" s="135"/>
      <c r="OB188" s="135"/>
      <c r="OC188" s="135"/>
      <c r="OD188" s="304"/>
      <c r="OE188" s="305"/>
      <c r="OF188" s="306"/>
      <c r="OG188" s="135"/>
      <c r="OH188" s="135"/>
      <c r="OI188" s="307"/>
      <c r="OJ188" s="135"/>
      <c r="OK188" s="135"/>
      <c r="OL188" s="135"/>
      <c r="OM188" s="304"/>
      <c r="ON188" s="305"/>
      <c r="OO188" s="306"/>
      <c r="OP188" s="135"/>
      <c r="OQ188" s="135"/>
      <c r="OR188" s="307"/>
      <c r="OS188" s="135"/>
      <c r="OT188" s="135"/>
      <c r="OU188" s="135"/>
      <c r="OV188" s="304"/>
      <c r="OW188" s="305"/>
      <c r="OX188" s="306"/>
      <c r="OY188" s="135"/>
      <c r="OZ188" s="135"/>
      <c r="PA188" s="307"/>
      <c r="PB188" s="135"/>
      <c r="PC188" s="135"/>
      <c r="PD188" s="135"/>
      <c r="PE188" s="304"/>
      <c r="PF188" s="305"/>
      <c r="PG188" s="306"/>
      <c r="PH188" s="135"/>
      <c r="PI188" s="135"/>
      <c r="PJ188" s="307"/>
      <c r="PK188" s="135"/>
      <c r="PL188" s="135"/>
      <c r="PM188" s="135"/>
      <c r="PN188" s="304"/>
      <c r="PO188" s="305"/>
      <c r="PP188" s="306"/>
      <c r="PQ188" s="135"/>
      <c r="PR188" s="135"/>
      <c r="PS188" s="307"/>
      <c r="PT188" s="135"/>
      <c r="PU188" s="135"/>
      <c r="PV188" s="135"/>
      <c r="PW188" s="304"/>
      <c r="PX188" s="305"/>
      <c r="PY188" s="306"/>
      <c r="PZ188" s="135"/>
      <c r="QA188" s="135"/>
      <c r="QB188" s="307"/>
      <c r="QC188" s="135"/>
      <c r="QD188" s="135"/>
      <c r="QE188" s="135"/>
      <c r="QF188" s="304"/>
      <c r="QG188" s="305"/>
      <c r="QH188" s="306"/>
      <c r="QI188" s="135"/>
      <c r="QJ188" s="135"/>
      <c r="QK188" s="307"/>
      <c r="QL188" s="135"/>
      <c r="QM188" s="135"/>
      <c r="QN188" s="135"/>
      <c r="QO188" s="304"/>
      <c r="QP188" s="305"/>
      <c r="QQ188" s="306"/>
      <c r="QR188" s="135"/>
      <c r="QS188" s="135"/>
      <c r="QT188" s="307"/>
      <c r="QU188" s="135"/>
      <c r="QV188" s="135"/>
      <c r="QW188" s="135"/>
      <c r="QX188" s="304"/>
      <c r="QY188" s="305"/>
      <c r="QZ188" s="306"/>
      <c r="RA188" s="135"/>
      <c r="RB188" s="135"/>
      <c r="RC188" s="307"/>
      <c r="RD188" s="135"/>
      <c r="RE188" s="135"/>
      <c r="RF188" s="135"/>
      <c r="RG188" s="319"/>
      <c r="RH188" s="320"/>
      <c r="RI188" s="306"/>
      <c r="RJ188" s="135"/>
      <c r="RK188" s="135"/>
      <c r="RL188" s="307"/>
      <c r="RM188" s="135"/>
      <c r="RN188" s="135"/>
      <c r="RO188" s="135"/>
      <c r="RP188" s="319"/>
      <c r="RQ188" s="320"/>
      <c r="RR188" s="321"/>
      <c r="RU188" s="318"/>
      <c r="RY188" s="319"/>
      <c r="RZ188" s="320"/>
      <c r="SA188" s="321"/>
      <c r="SD188" s="307"/>
      <c r="SE188" s="135"/>
      <c r="SF188" s="135"/>
      <c r="SG188" s="135"/>
      <c r="SH188" s="304"/>
      <c r="SI188" s="305"/>
      <c r="SJ188" s="306"/>
      <c r="SK188" s="135"/>
      <c r="SL188" s="135"/>
      <c r="SM188" s="307"/>
      <c r="SN188" s="135"/>
      <c r="SO188" s="135"/>
      <c r="SP188" s="135"/>
      <c r="SQ188" s="304"/>
      <c r="SR188" s="305"/>
      <c r="SS188" s="306"/>
      <c r="ST188" s="135"/>
      <c r="SU188" s="135"/>
      <c r="SV188" s="307"/>
      <c r="SW188" s="135"/>
      <c r="SX188" s="135"/>
      <c r="SY188" s="135"/>
      <c r="SZ188" s="304"/>
      <c r="TA188" s="305"/>
      <c r="TB188" s="306"/>
      <c r="TC188" s="135"/>
      <c r="TD188" s="135"/>
      <c r="TE188" s="307"/>
      <c r="TF188" s="135"/>
      <c r="TG188" s="135"/>
      <c r="TH188" s="135"/>
      <c r="TI188" s="304"/>
      <c r="TJ188" s="305"/>
      <c r="TK188" s="306"/>
      <c r="TL188" s="135"/>
      <c r="TM188" s="135"/>
      <c r="TN188" s="307"/>
      <c r="TO188" s="135"/>
      <c r="TP188" s="135"/>
      <c r="TQ188" s="135"/>
      <c r="TR188" s="304"/>
      <c r="TS188" s="305"/>
      <c r="TT188" s="306"/>
      <c r="TU188" s="135"/>
      <c r="TV188" s="135"/>
      <c r="TW188" s="307"/>
      <c r="TX188" s="135"/>
      <c r="TY188" s="135"/>
      <c r="TZ188" s="135"/>
      <c r="UA188" s="304"/>
      <c r="UB188" s="305"/>
      <c r="UC188" s="306"/>
      <c r="UD188" s="135"/>
      <c r="UE188" s="135"/>
      <c r="UF188" s="307"/>
      <c r="UG188" s="135"/>
      <c r="UH188" s="135"/>
      <c r="UI188" s="135"/>
      <c r="UJ188" s="304"/>
      <c r="UK188" s="305"/>
      <c r="UL188" s="306"/>
      <c r="UM188" s="135"/>
      <c r="UN188" s="135"/>
      <c r="UO188" s="307"/>
      <c r="UP188" s="135"/>
      <c r="UQ188" s="135"/>
      <c r="UR188" s="135"/>
      <c r="US188" s="304"/>
      <c r="UT188" s="305"/>
      <c r="UU188" s="306"/>
      <c r="UV188" s="135"/>
      <c r="UW188" s="135"/>
      <c r="UX188" s="307"/>
      <c r="UY188" s="135"/>
      <c r="UZ188" s="135"/>
      <c r="VA188" s="135"/>
      <c r="VB188" s="304"/>
      <c r="VC188" s="305"/>
      <c r="VD188" s="306"/>
      <c r="VE188" s="135"/>
      <c r="VF188" s="135"/>
      <c r="VG188" s="307"/>
      <c r="VH188" s="135"/>
      <c r="VI188" s="135"/>
      <c r="VJ188" s="135"/>
      <c r="VK188" s="304"/>
      <c r="VL188" s="305"/>
      <c r="VM188" s="306"/>
      <c r="VN188" s="135"/>
      <c r="VO188" s="135"/>
      <c r="VP188" s="307"/>
      <c r="VQ188" s="135"/>
      <c r="VR188" s="135"/>
      <c r="VS188" s="135"/>
      <c r="VT188" s="304"/>
      <c r="VU188" s="305"/>
      <c r="VV188" s="306"/>
      <c r="VW188" s="135"/>
      <c r="VX188" s="135"/>
      <c r="VY188" s="307"/>
      <c r="VZ188" s="135"/>
      <c r="WA188" s="135"/>
      <c r="WB188" s="135"/>
      <c r="WC188" s="304"/>
      <c r="WD188" s="305"/>
      <c r="WE188" s="306"/>
      <c r="WF188" s="135"/>
      <c r="WG188" s="135"/>
      <c r="WH188" s="307"/>
      <c r="WI188" s="135"/>
      <c r="WJ188" s="135"/>
      <c r="WK188" s="135"/>
      <c r="WL188" s="304"/>
      <c r="WM188" s="305"/>
      <c r="WN188" s="306"/>
      <c r="WO188" s="135"/>
      <c r="WP188" s="135"/>
      <c r="WQ188" s="307"/>
      <c r="WR188" s="135"/>
      <c r="WS188" s="135"/>
      <c r="WT188" s="135"/>
      <c r="WU188" s="304"/>
      <c r="WV188" s="305"/>
      <c r="WW188" s="306"/>
      <c r="WX188" s="135"/>
      <c r="WY188" s="135"/>
      <c r="WZ188" s="307"/>
      <c r="XA188" s="135"/>
      <c r="XB188" s="135"/>
      <c r="XC188" s="135"/>
      <c r="XD188" s="304"/>
      <c r="XE188" s="305"/>
      <c r="XF188" s="306"/>
      <c r="XG188" s="135"/>
      <c r="XH188" s="135"/>
      <c r="XI188" s="307"/>
      <c r="XJ188" s="135"/>
      <c r="XK188" s="135"/>
      <c r="XL188" s="135"/>
      <c r="XM188" s="304"/>
      <c r="XN188" s="305"/>
      <c r="XO188" s="306"/>
      <c r="XP188" s="135"/>
      <c r="XQ188" s="135"/>
      <c r="XR188" s="307"/>
      <c r="XS188" s="135"/>
      <c r="XT188" s="135"/>
      <c r="XU188" s="135"/>
      <c r="XV188" s="304"/>
      <c r="XW188" s="305"/>
      <c r="XX188" s="306"/>
      <c r="XY188" s="135"/>
      <c r="XZ188" s="135"/>
      <c r="YA188" s="307"/>
      <c r="YB188" s="135"/>
      <c r="YC188" s="135"/>
      <c r="YD188" s="135"/>
      <c r="YE188" s="304"/>
      <c r="YF188" s="305"/>
      <c r="YG188" s="306"/>
      <c r="YH188" s="135"/>
      <c r="YI188" s="135"/>
      <c r="YJ188" s="307"/>
      <c r="YK188" s="135"/>
      <c r="YL188" s="135"/>
      <c r="YM188" s="135"/>
      <c r="YN188" s="304"/>
      <c r="YO188" s="305"/>
      <c r="YP188" s="306"/>
      <c r="YQ188" s="135"/>
      <c r="YR188" s="135"/>
      <c r="YS188" s="307"/>
      <c r="YT188" s="135"/>
      <c r="YU188" s="135"/>
      <c r="YV188" s="135"/>
      <c r="YW188" s="304"/>
      <c r="YX188" s="305"/>
      <c r="YY188" s="306"/>
      <c r="YZ188" s="135"/>
      <c r="ZA188" s="135"/>
      <c r="ZB188" s="307"/>
      <c r="ZC188" s="135"/>
      <c r="ZD188" s="135"/>
      <c r="ZE188" s="135"/>
      <c r="ZF188" s="304"/>
      <c r="ZG188" s="305"/>
      <c r="ZH188" s="306"/>
      <c r="ZI188" s="135"/>
      <c r="ZJ188" s="135"/>
      <c r="ZK188" s="307"/>
      <c r="ZL188" s="135"/>
      <c r="ZM188" s="135"/>
      <c r="ZN188" s="135"/>
      <c r="ZO188" s="304"/>
      <c r="ZP188" s="305"/>
      <c r="ZQ188" s="306"/>
      <c r="ZR188" s="135"/>
      <c r="ZS188" s="135"/>
      <c r="ZT188" s="307"/>
      <c r="ZU188" s="135"/>
      <c r="ZV188" s="135"/>
      <c r="ZW188" s="135"/>
      <c r="ZX188" s="304"/>
      <c r="ZY188" s="305"/>
      <c r="ZZ188" s="306"/>
      <c r="AAA188" s="135"/>
      <c r="AAB188" s="135"/>
      <c r="AAC188" s="307"/>
      <c r="AAD188" s="135"/>
      <c r="AAE188" s="135"/>
      <c r="AAF188" s="135"/>
      <c r="AAG188" s="304"/>
      <c r="AAH188" s="305"/>
      <c r="AAI188" s="306"/>
      <c r="AAJ188" s="135"/>
      <c r="AAK188" s="135"/>
      <c r="AAL188" s="307"/>
      <c r="AAM188" s="135"/>
      <c r="AAN188" s="135"/>
      <c r="AAO188" s="135"/>
      <c r="AAP188" s="304"/>
      <c r="AAQ188" s="305"/>
      <c r="AAR188" s="306"/>
      <c r="AAS188" s="135"/>
      <c r="AAT188" s="135"/>
      <c r="AAU188" s="307"/>
      <c r="AAV188" s="135"/>
      <c r="AAW188" s="135"/>
      <c r="AAX188" s="135"/>
      <c r="AAY188" s="304"/>
      <c r="AAZ188" s="305"/>
      <c r="ABA188" s="306"/>
      <c r="ABB188" s="135"/>
      <c r="ABD188" s="318"/>
      <c r="ABE188" s="135"/>
      <c r="ABF188" s="135"/>
      <c r="ABG188" s="135"/>
      <c r="ABH188" s="304"/>
      <c r="ABI188" s="305"/>
      <c r="ABJ188" s="306"/>
      <c r="ABK188" s="135"/>
      <c r="ABM188" s="318"/>
      <c r="ABQ188" s="319"/>
      <c r="ABR188" s="320"/>
      <c r="ABS188" s="321"/>
      <c r="ABV188" s="318"/>
      <c r="ABZ188" s="304"/>
      <c r="ACA188" s="305"/>
      <c r="ACB188" s="306"/>
      <c r="ACC188" s="135"/>
      <c r="ACD188" s="135"/>
      <c r="ACE188" s="307"/>
      <c r="ACF188" s="135"/>
      <c r="ACG188" s="135"/>
      <c r="ACH188" s="135"/>
      <c r="ACI188" s="304"/>
      <c r="ACJ188" s="305"/>
      <c r="ACK188" s="306"/>
      <c r="ACL188" s="135"/>
      <c r="ACM188" s="135"/>
      <c r="ACN188" s="307"/>
      <c r="ACO188" s="135"/>
      <c r="ACP188" s="135"/>
      <c r="ACQ188" s="135"/>
      <c r="ACR188" s="304"/>
      <c r="ACS188" s="305"/>
      <c r="ACT188" s="306"/>
      <c r="ACU188" s="135"/>
      <c r="ACV188" s="135"/>
      <c r="ACW188" s="307"/>
      <c r="ACX188" s="135"/>
      <c r="ACY188" s="135"/>
      <c r="ACZ188" s="135"/>
      <c r="ADA188" s="304"/>
      <c r="ADB188" s="305"/>
      <c r="ADC188" s="306"/>
      <c r="ADD188" s="135"/>
      <c r="ADE188" s="135"/>
      <c r="ADF188" s="307"/>
      <c r="ADG188" s="135"/>
      <c r="ADH188" s="135"/>
      <c r="ADI188" s="135"/>
      <c r="ADJ188" s="304"/>
      <c r="ADK188" s="305"/>
      <c r="ADL188" s="306"/>
      <c r="ADM188" s="135"/>
      <c r="ADN188" s="135"/>
      <c r="ADO188" s="307"/>
      <c r="ADP188" s="135"/>
      <c r="ADQ188" s="135"/>
      <c r="ADR188" s="135"/>
      <c r="ADS188" s="304"/>
      <c r="ADT188" s="305"/>
      <c r="ADU188" s="306"/>
      <c r="ADV188" s="135"/>
      <c r="ADW188" s="135"/>
      <c r="ADX188" s="307"/>
      <c r="ADY188" s="135"/>
      <c r="ADZ188" s="135"/>
      <c r="AEA188" s="135"/>
      <c r="AEB188" s="304"/>
      <c r="AEC188" s="305"/>
      <c r="AED188" s="306"/>
      <c r="AEE188" s="135"/>
      <c r="AEF188" s="135"/>
      <c r="AEG188" s="307"/>
      <c r="AEH188" s="135"/>
      <c r="AEI188" s="135"/>
      <c r="AEJ188" s="135"/>
      <c r="AEK188" s="304"/>
      <c r="AEL188" s="305"/>
      <c r="AEM188" s="306"/>
      <c r="AEN188" s="135"/>
      <c r="AEO188" s="135"/>
      <c r="AEP188" s="307"/>
      <c r="AEQ188" s="135"/>
      <c r="AER188" s="135"/>
      <c r="AES188" s="135"/>
      <c r="AET188" s="304"/>
      <c r="AEU188" s="305"/>
      <c r="AEV188" s="306"/>
      <c r="AEW188" s="135"/>
      <c r="AEX188" s="135"/>
      <c r="AEY188" s="307"/>
      <c r="AEZ188" s="135"/>
      <c r="AFA188" s="135"/>
      <c r="AFB188" s="135"/>
      <c r="AFC188" s="304"/>
      <c r="AFD188" s="305"/>
      <c r="AFE188" s="306"/>
      <c r="AFF188" s="135"/>
      <c r="AFG188" s="135"/>
      <c r="AFH188" s="307"/>
      <c r="AFI188" s="135"/>
      <c r="AFJ188" s="135"/>
      <c r="AFK188" s="135"/>
      <c r="AFL188" s="304"/>
      <c r="AFM188" s="305"/>
      <c r="AFN188" s="306"/>
      <c r="AFO188" s="135"/>
      <c r="AFP188" s="135"/>
      <c r="AFQ188" s="307"/>
      <c r="AFR188" s="135"/>
      <c r="AFS188" s="135"/>
      <c r="AFT188" s="135"/>
      <c r="AFU188" s="304"/>
      <c r="AFV188" s="305"/>
      <c r="AFW188" s="306"/>
      <c r="AFX188" s="135"/>
      <c r="AFY188" s="135"/>
      <c r="AFZ188" s="307"/>
      <c r="AGA188" s="135"/>
      <c r="AGB188" s="135"/>
      <c r="AGC188" s="135"/>
      <c r="AGD188" s="304"/>
      <c r="AGE188" s="305"/>
      <c r="AGF188" s="306"/>
      <c r="AGG188" s="135"/>
      <c r="AGH188" s="135"/>
      <c r="AGI188" s="307"/>
      <c r="AGJ188" s="135"/>
      <c r="AGK188" s="135"/>
      <c r="AGL188" s="135"/>
      <c r="AGM188" s="304"/>
      <c r="AGN188" s="305"/>
      <c r="AGO188" s="306"/>
      <c r="AGP188" s="135"/>
      <c r="AGQ188" s="135"/>
      <c r="AGR188" s="307"/>
      <c r="AGS188" s="135"/>
      <c r="AGT188" s="135"/>
      <c r="AGU188" s="135"/>
      <c r="AGV188" s="304"/>
      <c r="AGW188" s="305"/>
      <c r="AGX188" s="306"/>
      <c r="AGY188" s="135"/>
      <c r="AGZ188" s="135"/>
      <c r="AHA188" s="307"/>
      <c r="AHB188" s="135"/>
      <c r="AHC188" s="135"/>
      <c r="AHD188" s="135"/>
      <c r="AHE188" s="304"/>
      <c r="AHF188" s="305"/>
      <c r="AHG188" s="306"/>
      <c r="AHH188" s="135"/>
      <c r="AHI188" s="135"/>
      <c r="AHJ188" s="307"/>
      <c r="AHK188" s="135"/>
      <c r="AHL188" s="135"/>
      <c r="AHM188" s="135"/>
      <c r="AHN188" s="304"/>
      <c r="AHO188" s="305"/>
      <c r="AHP188" s="306"/>
      <c r="AHQ188" s="135"/>
      <c r="AHR188" s="135"/>
      <c r="AHS188" s="307"/>
      <c r="AHT188" s="135"/>
      <c r="AHU188" s="135"/>
      <c r="AHV188" s="135"/>
      <c r="AHW188" s="304"/>
      <c r="AHX188" s="305"/>
      <c r="AHY188" s="306"/>
      <c r="AHZ188" s="135"/>
      <c r="AIA188" s="135"/>
      <c r="AIB188" s="307"/>
      <c r="AIC188" s="135"/>
      <c r="AID188" s="135"/>
      <c r="AIE188" s="135"/>
      <c r="AIF188" s="304"/>
      <c r="AIG188" s="305"/>
      <c r="AIH188" s="306"/>
      <c r="AII188" s="135"/>
      <c r="AIJ188" s="135"/>
      <c r="AIK188" s="307"/>
      <c r="AIL188" s="135"/>
      <c r="AIM188" s="135"/>
      <c r="AIN188" s="135"/>
      <c r="AIO188" s="304"/>
      <c r="AIP188" s="305"/>
      <c r="AIQ188" s="306"/>
      <c r="AIR188" s="135"/>
      <c r="AIS188" s="135"/>
      <c r="AIT188" s="307"/>
      <c r="AIU188" s="135"/>
      <c r="AIV188" s="135"/>
      <c r="AIW188" s="135"/>
      <c r="AIX188" s="304"/>
      <c r="AIY188" s="305"/>
      <c r="AIZ188" s="306"/>
      <c r="AJA188" s="135"/>
      <c r="AJB188" s="135"/>
      <c r="AJC188" s="307"/>
      <c r="AJD188" s="135"/>
      <c r="AJE188" s="135"/>
      <c r="AJF188" s="135"/>
      <c r="AJG188" s="304"/>
      <c r="AJH188" s="305"/>
      <c r="AJI188" s="306"/>
      <c r="AJJ188" s="135"/>
      <c r="AJK188" s="135"/>
      <c r="AJL188" s="307"/>
      <c r="AJM188" s="135"/>
      <c r="AJN188" s="135"/>
      <c r="AJO188" s="135"/>
      <c r="AJP188" s="304"/>
      <c r="AJQ188" s="305"/>
      <c r="AJR188" s="306"/>
      <c r="AJS188" s="135"/>
      <c r="AJT188" s="135"/>
      <c r="AJU188" s="307"/>
      <c r="AJV188" s="135"/>
      <c r="AJW188" s="135"/>
      <c r="AJX188" s="135"/>
      <c r="AJY188" s="304"/>
      <c r="AJZ188" s="305"/>
      <c r="AKA188" s="306"/>
      <c r="AKB188" s="135"/>
      <c r="AKC188" s="135"/>
      <c r="AKD188" s="307"/>
      <c r="AKE188" s="135"/>
      <c r="AKF188" s="135"/>
      <c r="AKG188" s="135"/>
      <c r="AKH188" s="304"/>
      <c r="AKI188" s="305"/>
      <c r="AKJ188" s="306"/>
      <c r="AKK188" s="135"/>
      <c r="AKL188" s="135"/>
      <c r="AKM188" s="307"/>
      <c r="AKN188" s="135"/>
      <c r="AKO188" s="135"/>
      <c r="AKP188" s="135"/>
      <c r="AKQ188" s="304"/>
      <c r="AKR188" s="305"/>
      <c r="AKS188" s="306"/>
      <c r="AKT188" s="135"/>
      <c r="AKU188" s="135"/>
      <c r="AKV188" s="307"/>
      <c r="AKW188" s="135"/>
      <c r="AKX188" s="135"/>
      <c r="AKZ188" s="319"/>
      <c r="ALA188" s="305"/>
      <c r="ALB188" s="306"/>
      <c r="ALC188" s="135"/>
      <c r="ALD188" s="135"/>
      <c r="ALE188" s="307"/>
      <c r="ALF188" s="135"/>
      <c r="ALG188" s="135"/>
      <c r="ALI188" s="319"/>
      <c r="ALJ188" s="320"/>
      <c r="ALK188" s="321"/>
      <c r="ALN188" s="318"/>
      <c r="ALR188" s="319"/>
      <c r="ALS188" s="320"/>
      <c r="ALT188" s="321"/>
      <c r="ALV188" s="135"/>
      <c r="ALW188" s="307"/>
      <c r="ALX188" s="135"/>
      <c r="ALY188" s="135"/>
      <c r="ALZ188" s="135"/>
      <c r="AMA188" s="304"/>
      <c r="AMB188" s="305"/>
      <c r="AMC188" s="306"/>
      <c r="AMD188" s="135"/>
      <c r="AME188" s="135"/>
      <c r="AMF188" s="307"/>
      <c r="AMG188" s="135"/>
      <c r="AMH188" s="135"/>
      <c r="AMI188" s="135"/>
      <c r="AMJ188" s="304"/>
      <c r="AMK188" s="305"/>
      <c r="AML188" s="306"/>
      <c r="AMM188" s="135"/>
      <c r="AMN188" s="135"/>
      <c r="AMO188" s="307"/>
      <c r="AMP188" s="135"/>
      <c r="AMQ188" s="135"/>
      <c r="AMR188" s="135"/>
      <c r="AMS188" s="304"/>
      <c r="AMT188" s="305"/>
      <c r="AMU188" s="306"/>
      <c r="AMV188" s="135"/>
      <c r="AMW188" s="135"/>
      <c r="AMX188" s="307"/>
      <c r="AMY188" s="135"/>
      <c r="AMZ188" s="135"/>
      <c r="ANA188" s="135"/>
      <c r="ANB188" s="304"/>
      <c r="ANC188" s="305"/>
      <c r="AND188" s="306"/>
      <c r="ANE188" s="135"/>
      <c r="ANF188" s="135"/>
      <c r="ANG188" s="307"/>
      <c r="ANH188" s="135"/>
      <c r="ANI188" s="135"/>
      <c r="ANJ188" s="135"/>
      <c r="ANK188" s="304"/>
      <c r="ANL188" s="305"/>
      <c r="ANM188" s="306"/>
      <c r="ANN188" s="135"/>
      <c r="ANO188" s="135"/>
      <c r="ANP188" s="307"/>
      <c r="ANQ188" s="135"/>
      <c r="ANR188" s="135"/>
      <c r="ANS188" s="135"/>
      <c r="ANT188" s="304"/>
      <c r="ANU188" s="305"/>
      <c r="ANV188" s="306"/>
      <c r="ANW188" s="135"/>
      <c r="ANX188" s="135"/>
      <c r="ANY188" s="307"/>
      <c r="ANZ188" s="135"/>
      <c r="AOA188" s="135"/>
      <c r="AOB188" s="135"/>
      <c r="AOC188" s="304"/>
      <c r="AOD188" s="305"/>
      <c r="AOE188" s="306"/>
      <c r="AOF188" s="135"/>
      <c r="AOG188" s="135"/>
      <c r="AOH188" s="307"/>
      <c r="AOI188" s="135"/>
      <c r="AOJ188" s="135"/>
      <c r="AOK188" s="135"/>
      <c r="AOL188" s="304"/>
      <c r="AOM188" s="305"/>
      <c r="AON188" s="306"/>
      <c r="AOO188" s="135"/>
      <c r="AOP188" s="135"/>
      <c r="AOQ188" s="307"/>
      <c r="AOR188" s="135"/>
      <c r="AOS188" s="135"/>
      <c r="AOT188" s="135"/>
      <c r="AOU188" s="304"/>
      <c r="AOV188" s="305"/>
      <c r="AOW188" s="306"/>
      <c r="AOX188" s="135"/>
      <c r="AOY188" s="135"/>
      <c r="AOZ188" s="307"/>
      <c r="APA188" s="135"/>
      <c r="APB188" s="135"/>
      <c r="APC188" s="135"/>
      <c r="APD188" s="304"/>
      <c r="APE188" s="305"/>
      <c r="APF188" s="306"/>
      <c r="APG188" s="135"/>
      <c r="APH188" s="135"/>
      <c r="API188" s="307"/>
      <c r="APJ188" s="135"/>
      <c r="APK188" s="135"/>
      <c r="APL188" s="135"/>
      <c r="APM188" s="304"/>
      <c r="APN188" s="305"/>
      <c r="APO188" s="306"/>
      <c r="APP188" s="135"/>
      <c r="APQ188" s="135"/>
      <c r="APR188" s="307"/>
      <c r="APS188" s="135"/>
      <c r="APT188" s="135"/>
      <c r="APU188" s="135"/>
      <c r="APV188" s="304"/>
      <c r="APW188" s="305"/>
      <c r="APX188" s="306"/>
      <c r="APY188" s="135"/>
      <c r="APZ188" s="135"/>
      <c r="AQA188" s="307"/>
      <c r="AQB188" s="135"/>
      <c r="AQC188" s="135"/>
      <c r="AQD188" s="135"/>
      <c r="AQE188" s="304"/>
      <c r="AQF188" s="305"/>
      <c r="AQG188" s="306"/>
      <c r="AQH188" s="135"/>
      <c r="AQI188" s="135"/>
      <c r="AQJ188" s="307"/>
      <c r="AQK188" s="135"/>
      <c r="AQL188" s="135"/>
      <c r="AQM188" s="135"/>
      <c r="AQN188" s="304"/>
      <c r="AQO188" s="305"/>
      <c r="AQP188" s="306"/>
      <c r="AQQ188" s="135"/>
      <c r="AQR188" s="135"/>
      <c r="AQS188" s="307"/>
      <c r="AQT188" s="135"/>
      <c r="AQU188" s="135"/>
      <c r="AQV188" s="135"/>
      <c r="AQW188" s="304"/>
      <c r="AQX188" s="305"/>
      <c r="AQY188" s="306"/>
      <c r="AQZ188" s="135"/>
      <c r="ARA188" s="135"/>
      <c r="ARB188" s="307"/>
      <c r="ARC188" s="135"/>
      <c r="ARD188" s="135"/>
      <c r="ARE188" s="135"/>
      <c r="ARF188" s="304"/>
      <c r="ARG188" s="305"/>
      <c r="ARH188" s="306"/>
      <c r="ARI188" s="135"/>
      <c r="ARJ188" s="135"/>
      <c r="ARK188" s="307"/>
      <c r="ARL188" s="135"/>
      <c r="ARM188" s="135"/>
      <c r="ARN188" s="135"/>
      <c r="ARO188" s="304"/>
      <c r="ARP188" s="305"/>
      <c r="ARQ188" s="306"/>
      <c r="ARR188" s="135"/>
      <c r="ARS188" s="135"/>
      <c r="ART188" s="307"/>
      <c r="ARU188" s="135"/>
      <c r="ARV188" s="135"/>
      <c r="ARW188" s="135"/>
      <c r="ARX188" s="304"/>
      <c r="ARY188" s="305"/>
      <c r="ARZ188" s="306"/>
      <c r="ASA188" s="135"/>
      <c r="ASB188" s="135"/>
      <c r="ASC188" s="307"/>
      <c r="ASD188" s="135"/>
      <c r="ASE188" s="135"/>
      <c r="ASF188" s="135"/>
      <c r="ASG188" s="304"/>
      <c r="ASH188" s="305"/>
      <c r="ASI188" s="306"/>
      <c r="ASJ188" s="135"/>
      <c r="ASK188" s="135"/>
      <c r="ASL188" s="307"/>
      <c r="ASM188" s="135"/>
      <c r="ASN188" s="135"/>
      <c r="ASO188" s="135"/>
      <c r="ASP188" s="304"/>
      <c r="ASQ188" s="305"/>
      <c r="ASR188" s="306"/>
      <c r="ASS188" s="135"/>
      <c r="AST188" s="135"/>
      <c r="ASU188" s="307"/>
      <c r="ASV188" s="135"/>
      <c r="ASW188" s="135"/>
      <c r="ASX188" s="135"/>
      <c r="ASY188" s="304"/>
      <c r="ASZ188" s="305"/>
      <c r="ATA188" s="306"/>
      <c r="ATB188" s="135"/>
      <c r="ATC188" s="135"/>
      <c r="ATD188" s="307"/>
      <c r="ATE188" s="135"/>
      <c r="ATF188" s="135"/>
      <c r="ATG188" s="135"/>
      <c r="ATH188" s="304"/>
      <c r="ATI188" s="305"/>
      <c r="ATJ188" s="306"/>
      <c r="ATK188" s="135"/>
      <c r="ATL188" s="135"/>
      <c r="ATM188" s="307"/>
      <c r="ATN188" s="135"/>
      <c r="ATO188" s="135"/>
      <c r="ATP188" s="135"/>
      <c r="ATQ188" s="304"/>
      <c r="ATR188" s="305"/>
      <c r="ATS188" s="306"/>
      <c r="ATT188" s="135"/>
      <c r="ATU188" s="135"/>
      <c r="ATV188" s="307"/>
      <c r="ATW188" s="135"/>
      <c r="ATX188" s="135"/>
      <c r="ATY188" s="135"/>
      <c r="ATZ188" s="304"/>
      <c r="AUA188" s="305"/>
      <c r="AUB188" s="306"/>
      <c r="AUC188" s="135"/>
      <c r="AUD188" s="135"/>
      <c r="AUE188" s="307"/>
      <c r="AUF188" s="135"/>
      <c r="AUG188" s="135"/>
      <c r="AUH188" s="135"/>
      <c r="AUI188" s="304"/>
      <c r="AUJ188" s="305"/>
      <c r="AUK188" s="306"/>
      <c r="AUL188" s="135"/>
      <c r="AUM188" s="135"/>
      <c r="AUN188" s="307"/>
      <c r="AUO188" s="135"/>
      <c r="AUP188" s="135"/>
      <c r="AUQ188" s="135"/>
      <c r="AUR188" s="304"/>
      <c r="AUS188" s="305"/>
      <c r="AUT188" s="306"/>
      <c r="AUW188" s="307"/>
      <c r="AUX188" s="135"/>
      <c r="AUY188" s="135"/>
      <c r="AUZ188" s="135"/>
      <c r="AVA188" s="304"/>
      <c r="AVB188" s="305"/>
      <c r="AVC188" s="306"/>
      <c r="AVF188" s="318"/>
      <c r="AVJ188" s="319"/>
      <c r="AVK188" s="320"/>
      <c r="AVL188" s="321"/>
      <c r="AVO188" s="318"/>
      <c r="AVR188" s="135"/>
      <c r="AVS188" s="304"/>
      <c r="AVT188" s="305"/>
      <c r="AVU188" s="306"/>
      <c r="AVV188" s="135"/>
      <c r="AVW188" s="135"/>
      <c r="AVX188" s="307"/>
      <c r="AVY188" s="135"/>
      <c r="AVZ188" s="135"/>
      <c r="AWA188" s="135"/>
      <c r="AWB188" s="304"/>
      <c r="AWC188" s="305"/>
      <c r="AWD188" s="306"/>
      <c r="AWE188" s="135"/>
      <c r="AWF188" s="135"/>
      <c r="AWG188" s="307"/>
      <c r="AWH188" s="135"/>
      <c r="AWI188" s="135"/>
      <c r="AWJ188" s="135"/>
      <c r="AWK188" s="304"/>
      <c r="AWL188" s="305"/>
      <c r="AWM188" s="306"/>
      <c r="AWN188" s="135"/>
      <c r="AWO188" s="135"/>
      <c r="AWP188" s="307"/>
      <c r="AWQ188" s="135"/>
      <c r="AWR188" s="135"/>
      <c r="AWS188" s="135"/>
      <c r="AWT188" s="304"/>
      <c r="AWU188" s="305"/>
      <c r="AWV188" s="306"/>
      <c r="AWW188" s="135"/>
      <c r="AWX188" s="135"/>
      <c r="AWY188" s="307"/>
      <c r="AWZ188" s="135"/>
      <c r="AXA188" s="135"/>
      <c r="AXB188" s="135"/>
      <c r="AXC188" s="304"/>
      <c r="AXD188" s="305"/>
      <c r="AXE188" s="306"/>
      <c r="AXF188" s="135"/>
      <c r="AXG188" s="135"/>
      <c r="AXH188" s="307"/>
      <c r="AXI188" s="135"/>
      <c r="AXJ188" s="135"/>
      <c r="AXK188" s="135"/>
      <c r="AXL188" s="304"/>
      <c r="AXM188" s="305"/>
      <c r="AXN188" s="306"/>
      <c r="AXO188" s="135"/>
      <c r="AXP188" s="135"/>
      <c r="AXQ188" s="307"/>
      <c r="AXR188" s="135"/>
      <c r="AXS188" s="135"/>
      <c r="AXT188" s="135"/>
      <c r="AXU188" s="304"/>
      <c r="AXV188" s="305"/>
      <c r="AXW188" s="306"/>
      <c r="AXX188" s="135"/>
      <c r="AXY188" s="135"/>
      <c r="AXZ188" s="307"/>
      <c r="AYA188" s="135"/>
      <c r="AYB188" s="135"/>
      <c r="AYC188" s="135"/>
      <c r="AYD188" s="304"/>
      <c r="AYE188" s="305"/>
      <c r="AYF188" s="306"/>
      <c r="AYG188" s="135"/>
      <c r="AYH188" s="135"/>
      <c r="AYI188" s="307"/>
      <c r="AYJ188" s="135"/>
      <c r="AYK188" s="135"/>
      <c r="AYL188" s="135"/>
      <c r="AYM188" s="304"/>
      <c r="AYN188" s="305"/>
      <c r="AYO188" s="306"/>
      <c r="AYP188" s="135"/>
      <c r="AYQ188" s="135"/>
      <c r="AYR188" s="307"/>
      <c r="AYS188" s="135"/>
      <c r="AYT188" s="135"/>
      <c r="AYU188" s="135"/>
      <c r="AYV188" s="304"/>
      <c r="AYW188" s="305"/>
      <c r="AYX188" s="306"/>
      <c r="AYY188" s="135"/>
      <c r="AYZ188" s="135"/>
      <c r="AZA188" s="307"/>
      <c r="AZB188" s="135"/>
      <c r="AZC188" s="135"/>
      <c r="AZD188" s="135"/>
      <c r="AZE188" s="304"/>
      <c r="AZF188" s="305"/>
      <c r="AZG188" s="306"/>
      <c r="AZH188" s="135"/>
      <c r="AZI188" s="135"/>
      <c r="AZJ188" s="307"/>
      <c r="AZK188" s="135"/>
      <c r="AZL188" s="135"/>
      <c r="AZM188" s="135"/>
      <c r="AZN188" s="304"/>
      <c r="AZO188" s="305"/>
      <c r="AZP188" s="306"/>
      <c r="AZQ188" s="135"/>
      <c r="AZR188" s="135"/>
      <c r="AZS188" s="307"/>
      <c r="AZT188" s="135"/>
      <c r="AZU188" s="135"/>
      <c r="AZV188" s="135"/>
      <c r="AZW188" s="304"/>
      <c r="AZX188" s="305"/>
      <c r="AZY188" s="306"/>
      <c r="AZZ188" s="135"/>
      <c r="BAA188" s="135"/>
      <c r="BAB188" s="307"/>
      <c r="BAC188" s="135"/>
      <c r="BAD188" s="135"/>
      <c r="BAE188" s="135"/>
      <c r="BAF188" s="304"/>
      <c r="BAG188" s="305"/>
      <c r="BAH188" s="306"/>
      <c r="BAI188" s="135"/>
      <c r="BAJ188" s="135"/>
      <c r="BAK188" s="307"/>
      <c r="BAL188" s="135"/>
      <c r="BAM188" s="135"/>
      <c r="BAN188" s="135"/>
      <c r="BAO188" s="304"/>
      <c r="BAP188" s="305"/>
      <c r="BAQ188" s="306"/>
      <c r="BAR188" s="135"/>
      <c r="BAS188" s="135"/>
      <c r="BAT188" s="307"/>
      <c r="BAU188" s="135"/>
      <c r="BAV188" s="135"/>
      <c r="BAW188" s="135"/>
      <c r="BAX188" s="304"/>
      <c r="BAY188" s="305"/>
      <c r="BAZ188" s="306"/>
      <c r="BBA188" s="135"/>
      <c r="BBB188" s="135"/>
      <c r="BBC188" s="307"/>
      <c r="BBD188" s="135"/>
      <c r="BBE188" s="135"/>
      <c r="BBF188" s="135"/>
      <c r="BBG188" s="304"/>
      <c r="BBH188" s="305"/>
      <c r="BBI188" s="306"/>
      <c r="BBJ188" s="135"/>
      <c r="BBK188" s="135"/>
      <c r="BBL188" s="307"/>
      <c r="BBM188" s="135"/>
      <c r="BBN188" s="135"/>
      <c r="BBO188" s="135"/>
      <c r="BBP188" s="304"/>
      <c r="BBQ188" s="305"/>
      <c r="BBR188" s="306"/>
      <c r="BBS188" s="135"/>
      <c r="BBT188" s="135"/>
      <c r="BBU188" s="307"/>
      <c r="BBV188" s="135"/>
      <c r="BBW188" s="135"/>
      <c r="BBX188" s="135"/>
      <c r="BBY188" s="304"/>
      <c r="BBZ188" s="305"/>
      <c r="BCA188" s="306"/>
      <c r="BCB188" s="135"/>
      <c r="BCC188" s="135"/>
      <c r="BCD188" s="307"/>
      <c r="BCE188" s="135"/>
      <c r="BCF188" s="135"/>
      <c r="BCG188" s="135"/>
      <c r="BCH188" s="304"/>
      <c r="BCI188" s="305"/>
      <c r="BCJ188" s="306"/>
      <c r="BCK188" s="135"/>
      <c r="BCL188" s="135"/>
      <c r="BCM188" s="307"/>
      <c r="BCN188" s="135"/>
      <c r="BCO188" s="135"/>
      <c r="BCP188" s="135"/>
      <c r="BCQ188" s="304"/>
      <c r="BCR188" s="305"/>
      <c r="BCS188" s="306"/>
      <c r="BCT188" s="135"/>
      <c r="BCU188" s="135"/>
      <c r="BCV188" s="307"/>
      <c r="BCW188" s="135"/>
      <c r="BCX188" s="135"/>
      <c r="BCY188" s="135"/>
      <c r="BCZ188" s="304"/>
      <c r="BDA188" s="305"/>
      <c r="BDB188" s="306"/>
      <c r="BDC188" s="135"/>
      <c r="BDD188" s="135"/>
      <c r="BDE188" s="307"/>
      <c r="BDF188" s="135"/>
      <c r="BDG188" s="135"/>
      <c r="BDH188" s="135"/>
      <c r="BDI188" s="304"/>
      <c r="BDJ188" s="305"/>
      <c r="BDK188" s="306"/>
      <c r="BDL188" s="135"/>
      <c r="BDM188" s="135"/>
      <c r="BDN188" s="307"/>
      <c r="BDO188" s="135"/>
      <c r="BDP188" s="135"/>
      <c r="BDQ188" s="135"/>
      <c r="BDR188" s="304"/>
      <c r="BDS188" s="305"/>
      <c r="BDT188" s="306"/>
      <c r="BDU188" s="135"/>
      <c r="BDV188" s="135"/>
      <c r="BDW188" s="307"/>
      <c r="BDX188" s="135"/>
      <c r="BDY188" s="135"/>
      <c r="BDZ188" s="135"/>
      <c r="BEA188" s="304"/>
      <c r="BEB188" s="305"/>
      <c r="BEC188" s="306"/>
      <c r="BED188" s="135"/>
      <c r="BEE188" s="135"/>
      <c r="BEF188" s="307"/>
      <c r="BEG188" s="135"/>
      <c r="BEH188" s="135"/>
      <c r="BEI188" s="135"/>
      <c r="BEJ188" s="304"/>
      <c r="BEK188" s="305"/>
      <c r="BEL188" s="306"/>
      <c r="BEM188" s="135"/>
      <c r="BEN188" s="135"/>
      <c r="BEO188" s="307"/>
      <c r="BEP188" s="135"/>
      <c r="BES188" s="304"/>
      <c r="BET188" s="305"/>
      <c r="BEU188" s="306"/>
      <c r="BEV188" s="135"/>
      <c r="BEW188" s="135"/>
      <c r="BEX188" s="307"/>
      <c r="BEY188" s="135"/>
      <c r="BFB188" s="319"/>
      <c r="BFC188" s="320"/>
      <c r="BFD188" s="321"/>
      <c r="BFG188" s="318"/>
      <c r="BFK188" s="319"/>
      <c r="BFL188" s="320"/>
      <c r="BFM188" s="321"/>
      <c r="BFN188" s="135"/>
      <c r="BFO188" s="135"/>
      <c r="BFP188" s="307"/>
      <c r="BFQ188" s="135"/>
      <c r="BFR188" s="135"/>
      <c r="BFS188" s="135"/>
      <c r="BFT188" s="304"/>
      <c r="BFU188" s="305"/>
      <c r="BFV188" s="306"/>
      <c r="BFW188" s="135"/>
      <c r="BFX188" s="135"/>
      <c r="BFY188" s="307"/>
      <c r="BFZ188" s="135"/>
      <c r="BGA188" s="135"/>
      <c r="BGB188" s="135"/>
      <c r="BGC188" s="304"/>
      <c r="BGD188" s="305"/>
      <c r="BGE188" s="306"/>
      <c r="BGF188" s="135"/>
      <c r="BGG188" s="135"/>
      <c r="BGH188" s="307"/>
      <c r="BGI188" s="135"/>
      <c r="BGJ188" s="135"/>
      <c r="BGK188" s="135"/>
      <c r="BGL188" s="304"/>
      <c r="BGM188" s="305"/>
      <c r="BGN188" s="306"/>
      <c r="BGO188" s="135"/>
      <c r="BGP188" s="135"/>
      <c r="BGQ188" s="307"/>
      <c r="BGR188" s="135"/>
      <c r="BGS188" s="135"/>
      <c r="BGT188" s="135"/>
      <c r="BGU188" s="304"/>
      <c r="BGV188" s="305"/>
      <c r="BGW188" s="306"/>
      <c r="BGX188" s="135"/>
      <c r="BGY188" s="135"/>
      <c r="BGZ188" s="307"/>
      <c r="BHA188" s="135"/>
      <c r="BHB188" s="135"/>
      <c r="BHC188" s="135"/>
      <c r="BHD188" s="304"/>
      <c r="BHE188" s="305"/>
      <c r="BHF188" s="306"/>
      <c r="BHG188" s="135"/>
      <c r="BHH188" s="135"/>
      <c r="BHI188" s="307"/>
      <c r="BHJ188" s="135"/>
      <c r="BHK188" s="135"/>
      <c r="BHL188" s="135"/>
      <c r="BHM188" s="304"/>
      <c r="BHN188" s="305"/>
      <c r="BHO188" s="306"/>
      <c r="BHP188" s="135"/>
      <c r="BHQ188" s="135"/>
      <c r="BHR188" s="307"/>
      <c r="BHS188" s="135"/>
      <c r="BHT188" s="135"/>
      <c r="BHU188" s="135"/>
      <c r="BHV188" s="304"/>
      <c r="BHW188" s="305"/>
      <c r="BHX188" s="306"/>
      <c r="BHY188" s="135"/>
      <c r="BHZ188" s="135"/>
      <c r="BIA188" s="307"/>
      <c r="BIB188" s="135"/>
      <c r="BIC188" s="135"/>
      <c r="BID188" s="135"/>
      <c r="BIE188" s="304"/>
      <c r="BIF188" s="305"/>
      <c r="BIG188" s="306"/>
      <c r="BIH188" s="135"/>
      <c r="BII188" s="135"/>
      <c r="BIJ188" s="307"/>
      <c r="BIK188" s="135"/>
      <c r="BIL188" s="135"/>
      <c r="BIM188" s="135"/>
      <c r="BIN188" s="304"/>
      <c r="BIO188" s="305"/>
      <c r="BIP188" s="306"/>
      <c r="BIQ188" s="135"/>
      <c r="BIR188" s="135"/>
      <c r="BIS188" s="307"/>
      <c r="BIT188" s="135"/>
      <c r="BIU188" s="135"/>
      <c r="BIV188" s="135"/>
      <c r="BIW188" s="304"/>
      <c r="BIX188" s="305"/>
      <c r="BIY188" s="306"/>
      <c r="BIZ188" s="135"/>
      <c r="BJA188" s="135"/>
      <c r="BJB188" s="307"/>
      <c r="BJC188" s="135"/>
      <c r="BJD188" s="135"/>
      <c r="BJE188" s="135"/>
      <c r="BJF188" s="304"/>
      <c r="BJG188" s="305"/>
      <c r="BJH188" s="306"/>
      <c r="BJI188" s="135"/>
      <c r="BJJ188" s="135"/>
      <c r="BJK188" s="307"/>
      <c r="BJL188" s="135"/>
      <c r="BJM188" s="135"/>
      <c r="BJN188" s="135"/>
      <c r="BJO188" s="304"/>
      <c r="BJP188" s="305"/>
      <c r="BJQ188" s="306"/>
      <c r="BJR188" s="135"/>
      <c r="BJS188" s="135"/>
      <c r="BJT188" s="307"/>
      <c r="BJU188" s="135"/>
      <c r="BJV188" s="135"/>
      <c r="BJW188" s="135"/>
      <c r="BJX188" s="304"/>
      <c r="BJY188" s="305"/>
      <c r="BJZ188" s="306"/>
      <c r="BKA188" s="135"/>
      <c r="BKB188" s="135"/>
      <c r="BKC188" s="307"/>
      <c r="BKD188" s="135"/>
      <c r="BKE188" s="135"/>
      <c r="BKF188" s="135"/>
      <c r="BKG188" s="304"/>
      <c r="BKH188" s="305"/>
      <c r="BKI188" s="306"/>
      <c r="BKJ188" s="135"/>
      <c r="BKK188" s="135"/>
      <c r="BKL188" s="307"/>
      <c r="BKM188" s="135"/>
      <c r="BKN188" s="135"/>
      <c r="BKO188" s="135"/>
      <c r="BKP188" s="304"/>
      <c r="BKQ188" s="305"/>
      <c r="BKR188" s="306"/>
      <c r="BKS188" s="135"/>
      <c r="BKT188" s="135"/>
      <c r="BKU188" s="307"/>
      <c r="BKV188" s="135"/>
      <c r="BKW188" s="135"/>
      <c r="BKX188" s="135"/>
      <c r="BKY188" s="304"/>
      <c r="BKZ188" s="305"/>
      <c r="BLA188" s="306"/>
      <c r="BLB188" s="135"/>
      <c r="BLC188" s="135"/>
      <c r="BLD188" s="307"/>
      <c r="BLE188" s="135"/>
      <c r="BLF188" s="135"/>
      <c r="BLG188" s="135"/>
      <c r="BLH188" s="304"/>
      <c r="BLI188" s="305"/>
      <c r="BLJ188" s="306"/>
      <c r="BLK188" s="135"/>
      <c r="BLL188" s="135"/>
      <c r="BLM188" s="307"/>
      <c r="BLN188" s="135"/>
      <c r="BLO188" s="135"/>
      <c r="BLP188" s="135"/>
      <c r="BLQ188" s="304"/>
      <c r="BLR188" s="305"/>
      <c r="BLS188" s="306"/>
      <c r="BLT188" s="135"/>
      <c r="BLU188" s="135"/>
      <c r="BLV188" s="307"/>
      <c r="BLW188" s="135"/>
      <c r="BLX188" s="135"/>
      <c r="BLY188" s="135"/>
      <c r="BLZ188" s="304"/>
      <c r="BMA188" s="305"/>
      <c r="BMB188" s="306"/>
      <c r="BMC188" s="135"/>
      <c r="BMD188" s="135"/>
      <c r="BME188" s="307"/>
      <c r="BMF188" s="135"/>
      <c r="BMG188" s="135"/>
      <c r="BMH188" s="135"/>
      <c r="BMI188" s="304"/>
      <c r="BMJ188" s="305"/>
      <c r="BMK188" s="306"/>
      <c r="BML188" s="135"/>
      <c r="BMM188" s="135"/>
      <c r="BMN188" s="307"/>
      <c r="BMO188" s="135"/>
      <c r="BMP188" s="135"/>
      <c r="BMQ188" s="135"/>
      <c r="BMR188" s="304"/>
      <c r="BMS188" s="305"/>
      <c r="BMT188" s="306"/>
      <c r="BMU188" s="135"/>
      <c r="BMV188" s="135"/>
      <c r="BMW188" s="307"/>
      <c r="BMX188" s="135"/>
      <c r="BMY188" s="135"/>
      <c r="BMZ188" s="135"/>
      <c r="BNA188" s="304"/>
      <c r="BNB188" s="305"/>
      <c r="BNC188" s="306"/>
      <c r="BND188" s="135"/>
      <c r="BNE188" s="135"/>
      <c r="BNF188" s="307"/>
      <c r="BNG188" s="135"/>
      <c r="BNH188" s="135"/>
      <c r="BNI188" s="135"/>
      <c r="BNJ188" s="304"/>
      <c r="BNK188" s="305"/>
      <c r="BNL188" s="306"/>
      <c r="BNM188" s="135"/>
      <c r="BNN188" s="135"/>
      <c r="BNO188" s="307"/>
      <c r="BNP188" s="135"/>
      <c r="BNQ188" s="135"/>
      <c r="BNR188" s="135"/>
      <c r="BNS188" s="304"/>
      <c r="BNT188" s="305"/>
      <c r="BNU188" s="306"/>
      <c r="BNV188" s="135"/>
      <c r="BNW188" s="135"/>
      <c r="BNX188" s="307"/>
      <c r="BNY188" s="135"/>
      <c r="BNZ188" s="135"/>
      <c r="BOA188" s="135"/>
      <c r="BOB188" s="304"/>
      <c r="BOC188" s="305"/>
      <c r="BOD188" s="306"/>
      <c r="BOE188" s="135"/>
      <c r="BOF188" s="135"/>
      <c r="BOG188" s="307"/>
      <c r="BOH188" s="135"/>
      <c r="BOI188" s="135"/>
      <c r="BOJ188" s="135"/>
      <c r="BOK188" s="304"/>
      <c r="BOL188" s="305"/>
      <c r="BOM188" s="321"/>
      <c r="BOO188" s="135"/>
      <c r="BOP188" s="307"/>
      <c r="BOQ188" s="135"/>
      <c r="BOR188" s="135"/>
      <c r="BOS188" s="135"/>
      <c r="BOT188" s="304"/>
      <c r="BOU188" s="305"/>
      <c r="BOV188" s="321"/>
      <c r="BOY188" s="318"/>
      <c r="BPC188" s="319"/>
      <c r="BPD188" s="320"/>
      <c r="BPE188" s="321"/>
      <c r="BPH188" s="318"/>
      <c r="BPJ188" s="135"/>
      <c r="BPK188" s="135"/>
      <c r="BPL188" s="304"/>
      <c r="BPM188" s="305"/>
      <c r="BPN188" s="306"/>
      <c r="BPO188" s="135"/>
      <c r="BPP188" s="135"/>
      <c r="BPQ188" s="307"/>
      <c r="BPR188" s="135"/>
      <c r="BPS188" s="135"/>
      <c r="BPT188" s="135"/>
      <c r="BPU188" s="304"/>
      <c r="BPV188" s="305"/>
      <c r="BPW188" s="306"/>
      <c r="BPX188" s="135"/>
      <c r="BPY188" s="135"/>
      <c r="BPZ188" s="307"/>
      <c r="BQA188" s="135"/>
      <c r="BQB188" s="135"/>
      <c r="BQC188" s="135"/>
      <c r="BQD188" s="304"/>
      <c r="BQE188" s="305"/>
      <c r="BQF188" s="306"/>
      <c r="BQG188" s="135"/>
      <c r="BQH188" s="135"/>
      <c r="BQI188" s="307"/>
      <c r="BQJ188" s="135"/>
      <c r="BQK188" s="135"/>
      <c r="BQL188" s="135"/>
      <c r="BQM188" s="304"/>
      <c r="BQN188" s="305"/>
      <c r="BQO188" s="306"/>
      <c r="BQP188" s="135"/>
      <c r="BQQ188" s="135"/>
      <c r="BQR188" s="307"/>
      <c r="BQS188" s="135"/>
      <c r="BQT188" s="135"/>
      <c r="BQU188" s="135"/>
      <c r="BQV188" s="304"/>
      <c r="BQW188" s="305"/>
      <c r="BQX188" s="306"/>
      <c r="BQY188" s="135"/>
      <c r="BQZ188" s="135"/>
      <c r="BRA188" s="307"/>
      <c r="BRB188" s="135"/>
      <c r="BRC188" s="135"/>
      <c r="BRD188" s="135"/>
      <c r="BRE188" s="304"/>
      <c r="BRF188" s="305"/>
      <c r="BRG188" s="306"/>
      <c r="BRH188" s="135"/>
      <c r="BRI188" s="135"/>
      <c r="BRJ188" s="307"/>
      <c r="BRK188" s="135"/>
      <c r="BRL188" s="135"/>
      <c r="BRM188" s="135"/>
      <c r="BRN188" s="304"/>
      <c r="BRO188" s="305"/>
      <c r="BRP188" s="306"/>
      <c r="BRQ188" s="135"/>
      <c r="BRR188" s="135"/>
      <c r="BRS188" s="307"/>
      <c r="BRT188" s="135"/>
      <c r="BRU188" s="135"/>
      <c r="BRV188" s="135"/>
      <c r="BRW188" s="304"/>
      <c r="BRX188" s="305"/>
      <c r="BRY188" s="306"/>
      <c r="BRZ188" s="135"/>
      <c r="BSA188" s="135"/>
      <c r="BSB188" s="307"/>
      <c r="BSC188" s="135"/>
      <c r="BSD188" s="135"/>
      <c r="BSE188" s="135"/>
      <c r="BSF188" s="304"/>
      <c r="BSG188" s="305"/>
      <c r="BSH188" s="306"/>
      <c r="BSI188" s="135"/>
      <c r="BSJ188" s="135"/>
      <c r="BSK188" s="307"/>
      <c r="BSL188" s="135"/>
      <c r="BSM188" s="135"/>
      <c r="BSN188" s="135"/>
      <c r="BSO188" s="304"/>
      <c r="BSP188" s="305"/>
      <c r="BSQ188" s="306"/>
      <c r="BSR188" s="135"/>
      <c r="BSS188" s="135"/>
      <c r="BST188" s="307"/>
      <c r="BSU188" s="135"/>
      <c r="BSV188" s="135"/>
      <c r="BSW188" s="135"/>
      <c r="BSX188" s="304"/>
      <c r="BSY188" s="305"/>
      <c r="BSZ188" s="306"/>
      <c r="BTA188" s="135"/>
      <c r="BTB188" s="135"/>
      <c r="BTC188" s="307"/>
      <c r="BTD188" s="135"/>
      <c r="BTE188" s="135"/>
      <c r="BTF188" s="135"/>
      <c r="BTG188" s="304"/>
      <c r="BTH188" s="305"/>
      <c r="BTI188" s="306"/>
      <c r="BTJ188" s="135"/>
      <c r="BTK188" s="135"/>
      <c r="BTL188" s="307"/>
      <c r="BTM188" s="135"/>
      <c r="BTN188" s="135"/>
      <c r="BTO188" s="135"/>
      <c r="BTP188" s="304"/>
      <c r="BTQ188" s="305"/>
      <c r="BTR188" s="306"/>
      <c r="BTS188" s="135"/>
      <c r="BTT188" s="135"/>
      <c r="BTU188" s="307"/>
      <c r="BTV188" s="135"/>
      <c r="BTW188" s="135"/>
      <c r="BTX188" s="135"/>
      <c r="BTY188" s="304"/>
      <c r="BTZ188" s="305"/>
      <c r="BUA188" s="306"/>
      <c r="BUB188" s="135"/>
      <c r="BUC188" s="135"/>
      <c r="BUD188" s="307"/>
      <c r="BUE188" s="135"/>
      <c r="BUF188" s="135"/>
      <c r="BUG188" s="135"/>
      <c r="BUH188" s="304"/>
      <c r="BUI188" s="305"/>
      <c r="BUJ188" s="306"/>
      <c r="BUK188" s="135"/>
      <c r="BUL188" s="135"/>
      <c r="BUM188" s="307"/>
      <c r="BUN188" s="135"/>
      <c r="BUO188" s="135"/>
      <c r="BUP188" s="135"/>
      <c r="BUQ188" s="304"/>
      <c r="BUR188" s="305"/>
      <c r="BUS188" s="306"/>
      <c r="BUT188" s="135"/>
      <c r="BUU188" s="135"/>
      <c r="BUV188" s="307"/>
      <c r="BUW188" s="135"/>
      <c r="BUX188" s="135"/>
      <c r="BUY188" s="135"/>
      <c r="BUZ188" s="304"/>
      <c r="BVA188" s="305"/>
      <c r="BVB188" s="306"/>
      <c r="BVC188" s="135"/>
      <c r="BVD188" s="135"/>
      <c r="BVE188" s="307"/>
      <c r="BVF188" s="135"/>
      <c r="BVG188" s="135"/>
      <c r="BVH188" s="135"/>
      <c r="BVI188" s="304"/>
      <c r="BVJ188" s="305"/>
      <c r="BVK188" s="306"/>
      <c r="BVL188" s="135"/>
      <c r="BVM188" s="135"/>
      <c r="BVN188" s="307"/>
      <c r="BVO188" s="135"/>
      <c r="BVP188" s="135"/>
      <c r="BVQ188" s="135"/>
      <c r="BVR188" s="304"/>
      <c r="BVS188" s="305"/>
      <c r="BVT188" s="306"/>
      <c r="BVU188" s="135"/>
      <c r="BVV188" s="135"/>
      <c r="BVW188" s="307"/>
      <c r="BVX188" s="135"/>
      <c r="BVY188" s="135"/>
      <c r="BVZ188" s="135"/>
      <c r="BWA188" s="304"/>
      <c r="BWB188" s="305"/>
      <c r="BWC188" s="306"/>
      <c r="BWD188" s="135"/>
      <c r="BWE188" s="135"/>
      <c r="BWF188" s="307"/>
      <c r="BWG188" s="135"/>
      <c r="BWH188" s="135"/>
      <c r="BWI188" s="135"/>
      <c r="BWJ188" s="304"/>
      <c r="BWK188" s="305"/>
      <c r="BWL188" s="306"/>
      <c r="BWM188" s="135"/>
      <c r="BWN188" s="135"/>
      <c r="BWO188" s="307"/>
      <c r="BWP188" s="135"/>
      <c r="BWQ188" s="135"/>
      <c r="BWR188" s="135"/>
      <c r="BWS188" s="304"/>
      <c r="BWT188" s="305"/>
      <c r="BWU188" s="306"/>
      <c r="BWV188" s="135"/>
      <c r="BWW188" s="135"/>
      <c r="BWX188" s="307"/>
      <c r="BWY188" s="135"/>
      <c r="BWZ188" s="135"/>
      <c r="BXA188" s="135"/>
      <c r="BXB188" s="304"/>
      <c r="BXC188" s="305"/>
      <c r="BXD188" s="306"/>
      <c r="BXE188" s="135"/>
      <c r="BXF188" s="135"/>
      <c r="BXG188" s="307"/>
      <c r="BXH188" s="135"/>
      <c r="BXI188" s="135"/>
      <c r="BXJ188" s="135"/>
      <c r="BXK188" s="304"/>
      <c r="BXL188" s="305"/>
      <c r="BXM188" s="306"/>
      <c r="BXN188" s="135"/>
      <c r="BXO188" s="135"/>
      <c r="BXP188" s="307"/>
      <c r="BXQ188" s="135"/>
      <c r="BXR188" s="135"/>
      <c r="BXS188" s="135"/>
      <c r="BXT188" s="304"/>
      <c r="BXU188" s="305"/>
      <c r="BXV188" s="306"/>
      <c r="BXW188" s="135"/>
      <c r="BXX188" s="135"/>
      <c r="BXY188" s="307"/>
      <c r="BXZ188" s="135"/>
      <c r="BYA188" s="135"/>
      <c r="BYB188" s="135"/>
      <c r="BYC188" s="304"/>
      <c r="BYD188" s="305"/>
      <c r="BYE188" s="306"/>
      <c r="BYF188" s="135"/>
      <c r="BYG188" s="135"/>
      <c r="BYH188" s="307"/>
      <c r="BYK188" s="135"/>
      <c r="BYL188" s="304"/>
      <c r="BYM188" s="305"/>
      <c r="BYN188" s="306"/>
      <c r="BYO188" s="135"/>
      <c r="BYP188" s="135"/>
      <c r="BYQ188" s="307"/>
      <c r="BYU188" s="319"/>
      <c r="BYV188" s="320"/>
      <c r="BYW188" s="321"/>
      <c r="BYZ188" s="318"/>
      <c r="BZD188" s="319"/>
      <c r="BZE188" s="320"/>
      <c r="BZF188" s="306"/>
      <c r="BZG188" s="135"/>
      <c r="BZH188" s="135"/>
      <c r="BZI188" s="307"/>
      <c r="BZJ188" s="135"/>
      <c r="BZK188" s="135"/>
      <c r="BZL188" s="135"/>
      <c r="BZM188" s="304"/>
      <c r="BZN188" s="305"/>
      <c r="BZO188" s="306"/>
      <c r="BZP188" s="135"/>
      <c r="BZQ188" s="135"/>
      <c r="BZR188" s="307"/>
      <c r="BZS188" s="135"/>
      <c r="BZT188" s="135"/>
      <c r="BZU188" s="135"/>
      <c r="BZV188" s="304"/>
      <c r="BZW188" s="305"/>
      <c r="BZX188" s="306"/>
      <c r="BZY188" s="135"/>
      <c r="BZZ188" s="135"/>
      <c r="CAA188" s="307"/>
      <c r="CAB188" s="135"/>
      <c r="CAC188" s="135"/>
      <c r="CAD188" s="135"/>
      <c r="CAE188" s="304"/>
      <c r="CAF188" s="305"/>
      <c r="CAG188" s="306"/>
      <c r="CAH188" s="135"/>
      <c r="CAI188" s="135"/>
      <c r="CAJ188" s="307"/>
      <c r="CAK188" s="135"/>
      <c r="CAL188" s="135"/>
      <c r="CAM188" s="135"/>
      <c r="CAN188" s="304"/>
      <c r="CAO188" s="305"/>
      <c r="CAP188" s="306"/>
      <c r="CAQ188" s="135"/>
      <c r="CAR188" s="135"/>
      <c r="CAS188" s="307"/>
      <c r="CAT188" s="135"/>
      <c r="CAU188" s="135"/>
      <c r="CAV188" s="135"/>
      <c r="CAW188" s="304"/>
      <c r="CAX188" s="305"/>
      <c r="CAY188" s="306"/>
      <c r="CAZ188" s="135"/>
      <c r="CBA188" s="135"/>
      <c r="CBB188" s="307"/>
      <c r="CBC188" s="135"/>
      <c r="CBD188" s="135"/>
      <c r="CBE188" s="135"/>
      <c r="CBF188" s="304"/>
      <c r="CBG188" s="305"/>
      <c r="CBH188" s="306"/>
      <c r="CBI188" s="135"/>
      <c r="CBJ188" s="135"/>
      <c r="CBK188" s="307"/>
      <c r="CBL188" s="135"/>
      <c r="CBM188" s="135"/>
      <c r="CBN188" s="135"/>
      <c r="CBO188" s="304"/>
      <c r="CBP188" s="305"/>
      <c r="CBQ188" s="306"/>
      <c r="CBR188" s="135"/>
      <c r="CBS188" s="135"/>
      <c r="CBT188" s="307"/>
      <c r="CBU188" s="135"/>
      <c r="CBV188" s="135"/>
      <c r="CBW188" s="135"/>
      <c r="CBX188" s="304"/>
      <c r="CBY188" s="305"/>
      <c r="CBZ188" s="306"/>
      <c r="CCA188" s="135"/>
      <c r="CCB188" s="135"/>
      <c r="CCC188" s="307"/>
      <c r="CCD188" s="135"/>
      <c r="CCE188" s="135"/>
      <c r="CCF188" s="135"/>
      <c r="CCG188" s="304"/>
      <c r="CCH188" s="305"/>
      <c r="CCI188" s="306"/>
      <c r="CCJ188" s="135"/>
      <c r="CCK188" s="135"/>
      <c r="CCL188" s="307"/>
      <c r="CCM188" s="135"/>
      <c r="CCN188" s="135"/>
      <c r="CCO188" s="135"/>
      <c r="CCP188" s="304"/>
      <c r="CCQ188" s="305"/>
      <c r="CCR188" s="306"/>
      <c r="CCS188" s="135"/>
      <c r="CCT188" s="135"/>
      <c r="CCU188" s="307"/>
      <c r="CCV188" s="135"/>
      <c r="CCW188" s="135"/>
      <c r="CCX188" s="135"/>
      <c r="CCY188" s="304"/>
      <c r="CCZ188" s="305"/>
      <c r="CDA188" s="306"/>
      <c r="CDB188" s="135"/>
      <c r="CDC188" s="135"/>
      <c r="CDD188" s="307"/>
      <c r="CDE188" s="135"/>
      <c r="CDF188" s="135"/>
      <c r="CDG188" s="135"/>
      <c r="CDH188" s="304"/>
      <c r="CDI188" s="305"/>
      <c r="CDJ188" s="306"/>
      <c r="CDK188" s="135"/>
      <c r="CDL188" s="135"/>
      <c r="CDM188" s="307"/>
      <c r="CDN188" s="135"/>
      <c r="CDO188" s="135"/>
      <c r="CDP188" s="135"/>
      <c r="CDQ188" s="304"/>
      <c r="CDR188" s="305"/>
      <c r="CDS188" s="306"/>
      <c r="CDT188" s="135"/>
      <c r="CDU188" s="135"/>
      <c r="CDV188" s="307"/>
      <c r="CDW188" s="135"/>
      <c r="CDX188" s="135"/>
      <c r="CDY188" s="135"/>
      <c r="CDZ188" s="304"/>
      <c r="CEA188" s="305"/>
      <c r="CEB188" s="306"/>
      <c r="CEC188" s="135"/>
      <c r="CED188" s="135"/>
      <c r="CEE188" s="307"/>
      <c r="CEF188" s="135"/>
      <c r="CEG188" s="135"/>
      <c r="CEH188" s="135"/>
      <c r="CEI188" s="304"/>
      <c r="CEJ188" s="305"/>
      <c r="CEK188" s="306"/>
      <c r="CEL188" s="135"/>
      <c r="CEM188" s="135"/>
      <c r="CEN188" s="307"/>
      <c r="CEO188" s="135"/>
      <c r="CEP188" s="135"/>
      <c r="CEQ188" s="135"/>
      <c r="CER188" s="304"/>
      <c r="CES188" s="305"/>
      <c r="CET188" s="306"/>
      <c r="CEU188" s="135"/>
      <c r="CEV188" s="135"/>
      <c r="CEW188" s="307"/>
      <c r="CEX188" s="135"/>
      <c r="CEY188" s="135"/>
      <c r="CEZ188" s="135"/>
      <c r="CFA188" s="304"/>
      <c r="CFB188" s="305"/>
      <c r="CFC188" s="306"/>
      <c r="CFD188" s="135"/>
      <c r="CFE188" s="135"/>
      <c r="CFF188" s="307"/>
      <c r="CFG188" s="135"/>
      <c r="CFH188" s="135"/>
      <c r="CFI188" s="135"/>
      <c r="CFJ188" s="304"/>
      <c r="CFK188" s="305"/>
      <c r="CFL188" s="306"/>
      <c r="CFM188" s="135"/>
      <c r="CFN188" s="135"/>
      <c r="CFO188" s="307"/>
      <c r="CFP188" s="135"/>
      <c r="CFQ188" s="135"/>
      <c r="CFR188" s="135"/>
      <c r="CFS188" s="304"/>
      <c r="CFT188" s="305"/>
      <c r="CFU188" s="306"/>
      <c r="CFV188" s="135"/>
      <c r="CFW188" s="135"/>
      <c r="CFX188" s="307"/>
      <c r="CFY188" s="135"/>
      <c r="CFZ188" s="135"/>
      <c r="CGA188" s="135"/>
      <c r="CGB188" s="304"/>
      <c r="CGC188" s="305"/>
      <c r="CGD188" s="306"/>
      <c r="CGE188" s="135"/>
      <c r="CGF188" s="135"/>
      <c r="CGG188" s="307"/>
      <c r="CGH188" s="135"/>
      <c r="CGI188" s="135"/>
      <c r="CGJ188" s="135"/>
      <c r="CGK188" s="304"/>
      <c r="CGL188" s="305"/>
      <c r="CGM188" s="306"/>
      <c r="CGN188" s="135"/>
      <c r="CGO188" s="135"/>
      <c r="CGP188" s="307"/>
      <c r="CGQ188" s="135"/>
      <c r="CGR188" s="135"/>
      <c r="CGS188" s="135"/>
      <c r="CGT188" s="304"/>
      <c r="CGU188" s="305"/>
      <c r="CGV188" s="306"/>
      <c r="CGW188" s="135"/>
      <c r="CGX188" s="135"/>
      <c r="CGY188" s="307"/>
      <c r="CGZ188" s="135"/>
      <c r="CHA188" s="135"/>
      <c r="CHB188" s="135"/>
      <c r="CHC188" s="304"/>
      <c r="CHD188" s="305"/>
      <c r="CHE188" s="306"/>
      <c r="CHF188" s="135"/>
      <c r="CHG188" s="135"/>
      <c r="CHH188" s="307"/>
      <c r="CHI188" s="135"/>
      <c r="CHJ188" s="135"/>
      <c r="CHK188" s="135"/>
      <c r="CHL188" s="304"/>
      <c r="CHM188" s="305"/>
      <c r="CHN188" s="306"/>
      <c r="CHO188" s="135"/>
      <c r="CHP188" s="135"/>
      <c r="CHQ188" s="307"/>
      <c r="CHR188" s="135"/>
      <c r="CHS188" s="135"/>
      <c r="CHT188" s="135"/>
      <c r="CHU188" s="304"/>
      <c r="CHV188" s="305"/>
      <c r="CHW188" s="306"/>
      <c r="CHX188" s="135"/>
      <c r="CHY188" s="135"/>
      <c r="CHZ188" s="307"/>
      <c r="CIA188" s="135"/>
      <c r="CIB188" s="135"/>
      <c r="CIC188" s="135"/>
      <c r="CID188" s="304"/>
      <c r="CIE188" s="320"/>
      <c r="CIF188" s="321"/>
      <c r="CIG188" s="135"/>
      <c r="CIH188" s="135"/>
      <c r="CII188" s="307"/>
      <c r="CIJ188" s="135"/>
      <c r="CIK188" s="135"/>
      <c r="CIL188" s="135"/>
      <c r="CIM188" s="304"/>
      <c r="CIN188" s="320"/>
      <c r="CIO188" s="321"/>
      <c r="CIR188" s="318"/>
      <c r="CIV188" s="319"/>
      <c r="CIW188" s="320"/>
      <c r="CIX188" s="321"/>
      <c r="CJA188" s="318"/>
      <c r="CJB188" s="135"/>
      <c r="CJC188" s="135"/>
      <c r="CJD188" s="135"/>
      <c r="CJE188" s="304"/>
      <c r="CJF188" s="305"/>
      <c r="CJG188" s="306"/>
      <c r="CJH188" s="135"/>
      <c r="CJI188" s="135"/>
      <c r="CJJ188" s="307"/>
      <c r="CJK188" s="135"/>
      <c r="CJL188" s="135"/>
      <c r="CJM188" s="135"/>
      <c r="CJN188" s="304"/>
      <c r="CJO188" s="305"/>
      <c r="CJP188" s="306"/>
      <c r="CJQ188" s="135"/>
      <c r="CJR188" s="135"/>
      <c r="CJS188" s="307"/>
      <c r="CJT188" s="135"/>
      <c r="CJU188" s="135"/>
      <c r="CJV188" s="135"/>
      <c r="CJW188" s="304"/>
      <c r="CJX188" s="305"/>
      <c r="CJY188" s="306"/>
      <c r="CJZ188" s="135"/>
      <c r="CKA188" s="135"/>
      <c r="CKB188" s="307"/>
      <c r="CKC188" s="135"/>
      <c r="CKD188" s="135"/>
      <c r="CKE188" s="135"/>
      <c r="CKF188" s="304"/>
      <c r="CKG188" s="305"/>
      <c r="CKH188" s="306"/>
      <c r="CKI188" s="135"/>
      <c r="CKJ188" s="135"/>
      <c r="CKK188" s="307"/>
      <c r="CKL188" s="135"/>
      <c r="CKM188" s="135"/>
      <c r="CKN188" s="135"/>
      <c r="CKO188" s="304"/>
      <c r="CKP188" s="305"/>
      <c r="CKQ188" s="306"/>
      <c r="CKR188" s="135"/>
      <c r="CKS188" s="135"/>
      <c r="CKT188" s="307"/>
      <c r="CKU188" s="135"/>
      <c r="CKV188" s="135"/>
      <c r="CKW188" s="135"/>
      <c r="CKX188" s="304"/>
      <c r="CKY188" s="305"/>
      <c r="CKZ188" s="306"/>
      <c r="CLA188" s="135"/>
      <c r="CLB188" s="135"/>
      <c r="CLC188" s="307"/>
      <c r="CLD188" s="135"/>
      <c r="CLE188" s="135"/>
      <c r="CLF188" s="135"/>
      <c r="CLG188" s="304"/>
      <c r="CLH188" s="305"/>
      <c r="CLI188" s="306"/>
      <c r="CLJ188" s="135"/>
      <c r="CLK188" s="135"/>
      <c r="CLL188" s="307"/>
      <c r="CLM188" s="135"/>
      <c r="CLN188" s="135"/>
      <c r="CLO188" s="135"/>
      <c r="CLP188" s="304"/>
      <c r="CLQ188" s="305"/>
      <c r="CLR188" s="306"/>
      <c r="CLS188" s="135"/>
      <c r="CLT188" s="135"/>
      <c r="CLU188" s="307"/>
      <c r="CLV188" s="135"/>
      <c r="CLW188" s="135"/>
      <c r="CLX188" s="135"/>
      <c r="CLY188" s="304"/>
      <c r="CLZ188" s="305"/>
      <c r="CMA188" s="306"/>
      <c r="CMB188" s="135"/>
      <c r="CMC188" s="135"/>
      <c r="CMD188" s="307"/>
      <c r="CME188" s="135"/>
      <c r="CMF188" s="135"/>
      <c r="CMG188" s="135"/>
      <c r="CMH188" s="304"/>
      <c r="CMI188" s="305"/>
      <c r="CMJ188" s="306"/>
      <c r="CMK188" s="135"/>
      <c r="CML188" s="135"/>
      <c r="CMM188" s="307"/>
      <c r="CMN188" s="135"/>
      <c r="CMO188" s="135"/>
      <c r="CMP188" s="135"/>
      <c r="CMQ188" s="304"/>
      <c r="CMR188" s="305"/>
      <c r="CMS188" s="306"/>
      <c r="CMT188" s="135"/>
      <c r="CMU188" s="135"/>
      <c r="CMV188" s="307"/>
      <c r="CMW188" s="135"/>
      <c r="CMX188" s="135"/>
      <c r="CMY188" s="135"/>
      <c r="CMZ188" s="304"/>
      <c r="CNA188" s="305"/>
      <c r="CNB188" s="306"/>
      <c r="CNC188" s="135"/>
      <c r="CND188" s="135"/>
      <c r="CNE188" s="307"/>
      <c r="CNF188" s="135"/>
      <c r="CNG188" s="135"/>
      <c r="CNH188" s="135"/>
      <c r="CNI188" s="304"/>
      <c r="CNJ188" s="305"/>
      <c r="CNK188" s="306"/>
      <c r="CNL188" s="135"/>
      <c r="CNM188" s="135"/>
      <c r="CNN188" s="307"/>
      <c r="CNO188" s="135"/>
      <c r="CNP188" s="135"/>
      <c r="CNQ188" s="135"/>
      <c r="CNR188" s="304"/>
      <c r="CNS188" s="305"/>
      <c r="CNT188" s="306"/>
      <c r="CNU188" s="135"/>
      <c r="CNV188" s="135"/>
      <c r="CNW188" s="307"/>
      <c r="CNX188" s="135"/>
      <c r="CNY188" s="135"/>
      <c r="CNZ188" s="135"/>
      <c r="COA188" s="304"/>
      <c r="COB188" s="305"/>
      <c r="COC188" s="306"/>
      <c r="COD188" s="135"/>
      <c r="COE188" s="135"/>
      <c r="COF188" s="307"/>
      <c r="COG188" s="135"/>
      <c r="COH188" s="135"/>
      <c r="COI188" s="135"/>
      <c r="COJ188" s="304"/>
      <c r="COK188" s="305"/>
      <c r="COL188" s="306"/>
      <c r="COM188" s="135"/>
      <c r="CON188" s="135"/>
      <c r="COO188" s="307"/>
      <c r="COP188" s="135"/>
      <c r="COQ188" s="135"/>
      <c r="COR188" s="135"/>
      <c r="COS188" s="304"/>
      <c r="COT188" s="305"/>
      <c r="COU188" s="306"/>
      <c r="COV188" s="135"/>
      <c r="COW188" s="135"/>
      <c r="COX188" s="307"/>
      <c r="COY188" s="135"/>
      <c r="COZ188" s="135"/>
      <c r="CPA188" s="135"/>
      <c r="CPB188" s="304"/>
      <c r="CPC188" s="305"/>
      <c r="CPD188" s="306"/>
      <c r="CPE188" s="135"/>
      <c r="CPF188" s="135"/>
      <c r="CPG188" s="307"/>
      <c r="CPH188" s="135"/>
      <c r="CPI188" s="135"/>
      <c r="CPJ188" s="135"/>
      <c r="CPK188" s="304"/>
      <c r="CPL188" s="305"/>
      <c r="CPM188" s="306"/>
      <c r="CPN188" s="135"/>
      <c r="CPO188" s="135"/>
      <c r="CPP188" s="307"/>
      <c r="CPQ188" s="135"/>
      <c r="CPR188" s="135"/>
      <c r="CPS188" s="135"/>
      <c r="CPT188" s="304"/>
      <c r="CPU188" s="305"/>
      <c r="CPV188" s="306"/>
      <c r="CPW188" s="135"/>
      <c r="CPX188" s="135"/>
      <c r="CPY188" s="307"/>
      <c r="CPZ188" s="135"/>
      <c r="CQA188" s="135"/>
      <c r="CQB188" s="135"/>
      <c r="CQC188" s="304"/>
      <c r="CQD188" s="305"/>
      <c r="CQE188" s="306"/>
      <c r="CQF188" s="135"/>
      <c r="CQG188" s="135"/>
      <c r="CQH188" s="307"/>
      <c r="CQI188" s="135"/>
      <c r="CQJ188" s="135"/>
      <c r="CQK188" s="135"/>
      <c r="CQL188" s="304"/>
      <c r="CQM188" s="305"/>
      <c r="CQN188" s="306"/>
      <c r="CQO188" s="135"/>
      <c r="CQP188" s="135"/>
      <c r="CQQ188" s="307"/>
      <c r="CQR188" s="135"/>
      <c r="CQS188" s="135"/>
      <c r="CQT188" s="135"/>
      <c r="CQU188" s="304"/>
      <c r="CQV188" s="305"/>
      <c r="CQW188" s="306"/>
      <c r="CQX188" s="135"/>
      <c r="CQY188" s="135"/>
      <c r="CQZ188" s="307"/>
      <c r="CRA188" s="135"/>
      <c r="CRB188" s="135"/>
      <c r="CRC188" s="135"/>
      <c r="CRD188" s="304"/>
      <c r="CRE188" s="305"/>
      <c r="CRF188" s="306"/>
      <c r="CRG188" s="135"/>
      <c r="CRH188" s="135"/>
      <c r="CRI188" s="307"/>
      <c r="CRJ188" s="135"/>
      <c r="CRK188" s="135"/>
      <c r="CRL188" s="135"/>
      <c r="CRM188" s="304"/>
      <c r="CRN188" s="305"/>
      <c r="CRO188" s="306"/>
      <c r="CRP188" s="135"/>
      <c r="CRQ188" s="135"/>
      <c r="CRR188" s="307"/>
      <c r="CRS188" s="135"/>
      <c r="CRT188" s="135"/>
      <c r="CRU188" s="135"/>
      <c r="CRV188" s="304"/>
      <c r="CRW188" s="305"/>
      <c r="CRX188" s="306"/>
      <c r="CRY188" s="135"/>
      <c r="CRZ188" s="135"/>
      <c r="CSA188" s="318"/>
      <c r="CSC188" s="135"/>
      <c r="CSD188" s="135"/>
      <c r="CSE188" s="304"/>
      <c r="CSF188" s="305"/>
      <c r="CSG188" s="306"/>
      <c r="CSH188" s="135"/>
      <c r="CSI188" s="135"/>
      <c r="CSJ188" s="318"/>
      <c r="CSN188" s="319"/>
      <c r="CSO188" s="320"/>
      <c r="CSP188" s="321"/>
      <c r="CSS188" s="318"/>
      <c r="CSW188" s="319"/>
      <c r="CSX188" s="305"/>
      <c r="CSY188" s="306"/>
      <c r="CSZ188" s="135"/>
      <c r="CTA188" s="135"/>
      <c r="CTB188" s="307"/>
      <c r="CTC188" s="135"/>
      <c r="CTD188" s="135"/>
      <c r="CTE188" s="135"/>
      <c r="CTF188" s="304"/>
      <c r="CTG188" s="305"/>
      <c r="CTH188" s="306"/>
      <c r="CTI188" s="135"/>
      <c r="CTJ188" s="135"/>
      <c r="CTK188" s="307"/>
      <c r="CTL188" s="135"/>
      <c r="CTM188" s="135"/>
      <c r="CTN188" s="135"/>
      <c r="CTO188" s="304"/>
      <c r="CTP188" s="305"/>
      <c r="CTQ188" s="306"/>
      <c r="CTR188" s="135"/>
      <c r="CTS188" s="135"/>
      <c r="CTT188" s="307"/>
      <c r="CTU188" s="135"/>
      <c r="CTV188" s="135"/>
      <c r="CTW188" s="135"/>
      <c r="CTX188" s="304"/>
      <c r="CTY188" s="305"/>
      <c r="CTZ188" s="306"/>
      <c r="CUA188" s="135"/>
      <c r="CUB188" s="135"/>
      <c r="CUC188" s="307"/>
      <c r="CUD188" s="135"/>
      <c r="CUE188" s="135"/>
      <c r="CUF188" s="135"/>
      <c r="CUG188" s="304"/>
      <c r="CUH188" s="305"/>
      <c r="CUI188" s="306"/>
      <c r="CUJ188" s="135"/>
      <c r="CUK188" s="135"/>
      <c r="CUL188" s="307"/>
      <c r="CUM188" s="135"/>
      <c r="CUN188" s="135"/>
      <c r="CUO188" s="135"/>
      <c r="CUP188" s="304"/>
      <c r="CUQ188" s="305"/>
      <c r="CUR188" s="306"/>
      <c r="CUS188" s="135"/>
      <c r="CUT188" s="135"/>
      <c r="CUU188" s="307"/>
      <c r="CUV188" s="135"/>
      <c r="CUW188" s="135"/>
      <c r="CUX188" s="135"/>
      <c r="CUY188" s="304"/>
      <c r="CUZ188" s="305"/>
      <c r="CVA188" s="306"/>
      <c r="CVB188" s="135"/>
      <c r="CVC188" s="135"/>
      <c r="CVD188" s="307"/>
      <c r="CVE188" s="135"/>
      <c r="CVF188" s="135"/>
      <c r="CVG188" s="135"/>
      <c r="CVH188" s="304"/>
      <c r="CVI188" s="305"/>
      <c r="CVJ188" s="306"/>
      <c r="CVK188" s="135"/>
      <c r="CVL188" s="135"/>
      <c r="CVM188" s="307"/>
      <c r="CVN188" s="135"/>
      <c r="CVO188" s="135"/>
      <c r="CVP188" s="135"/>
      <c r="CVQ188" s="304"/>
      <c r="CVR188" s="305"/>
      <c r="CVS188" s="306"/>
      <c r="CVT188" s="135"/>
      <c r="CVU188" s="135"/>
      <c r="CVV188" s="307"/>
      <c r="CVW188" s="135"/>
      <c r="CVX188" s="135"/>
      <c r="CVY188" s="135"/>
      <c r="CVZ188" s="304"/>
      <c r="CWA188" s="305"/>
      <c r="CWB188" s="306"/>
      <c r="CWC188" s="135"/>
      <c r="CWD188" s="135"/>
      <c r="CWE188" s="307"/>
      <c r="CWF188" s="135"/>
      <c r="CWG188" s="135"/>
      <c r="CWH188" s="135"/>
      <c r="CWI188" s="304"/>
      <c r="CWJ188" s="305"/>
      <c r="CWK188" s="306"/>
      <c r="CWL188" s="135"/>
      <c r="CWM188" s="135"/>
      <c r="CWN188" s="307"/>
      <c r="CWO188" s="135"/>
      <c r="CWP188" s="135"/>
      <c r="CWQ188" s="135"/>
      <c r="CWR188" s="304"/>
      <c r="CWS188" s="305"/>
      <c r="CWT188" s="306"/>
      <c r="CWU188" s="135"/>
      <c r="CWV188" s="135"/>
      <c r="CWW188" s="307"/>
      <c r="CWX188" s="135"/>
      <c r="CWY188" s="135"/>
      <c r="CWZ188" s="135"/>
      <c r="CXA188" s="304"/>
      <c r="CXB188" s="305"/>
      <c r="CXC188" s="306"/>
      <c r="CXD188" s="135"/>
      <c r="CXE188" s="135"/>
      <c r="CXF188" s="307"/>
      <c r="CXG188" s="135"/>
      <c r="CXH188" s="135"/>
      <c r="CXI188" s="135"/>
      <c r="CXJ188" s="304"/>
      <c r="CXK188" s="305"/>
      <c r="CXL188" s="306"/>
      <c r="CXM188" s="135"/>
      <c r="CXN188" s="135"/>
      <c r="CXO188" s="307"/>
      <c r="CXP188" s="135"/>
      <c r="CXQ188" s="135"/>
      <c r="CXR188" s="135"/>
      <c r="CXS188" s="304"/>
      <c r="CXT188" s="305"/>
      <c r="CXU188" s="306"/>
      <c r="CXV188" s="135"/>
      <c r="CXW188" s="135"/>
      <c r="CXX188" s="307"/>
      <c r="CXY188" s="135"/>
      <c r="CXZ188" s="135"/>
      <c r="CYA188" s="135"/>
      <c r="CYB188" s="304"/>
      <c r="CYC188" s="305"/>
      <c r="CYD188" s="306"/>
      <c r="CYE188" s="135"/>
      <c r="CYF188" s="135"/>
      <c r="CYG188" s="307"/>
      <c r="CYH188" s="135"/>
      <c r="CYI188" s="135"/>
      <c r="CYJ188" s="135"/>
      <c r="CYK188" s="304"/>
      <c r="CYL188" s="305"/>
      <c r="CYM188" s="306"/>
      <c r="CYN188" s="135"/>
      <c r="CYO188" s="135"/>
      <c r="CYP188" s="307"/>
      <c r="CYQ188" s="135"/>
      <c r="CYR188" s="135"/>
      <c r="CYS188" s="135"/>
      <c r="CYT188" s="304"/>
      <c r="CYU188" s="305"/>
      <c r="CYV188" s="306"/>
      <c r="CYW188" s="135"/>
      <c r="CYX188" s="135"/>
      <c r="CYY188" s="307"/>
      <c r="CYZ188" s="135"/>
      <c r="CZA188" s="135"/>
      <c r="CZB188" s="135"/>
      <c r="CZC188" s="304"/>
      <c r="CZD188" s="305"/>
      <c r="CZE188" s="306"/>
      <c r="CZF188" s="135"/>
      <c r="CZG188" s="135"/>
      <c r="CZH188" s="307"/>
      <c r="CZI188" s="135"/>
      <c r="CZJ188" s="135"/>
      <c r="CZK188" s="135"/>
      <c r="CZL188" s="304"/>
      <c r="CZM188" s="305"/>
      <c r="CZN188" s="306"/>
      <c r="CZO188" s="135"/>
      <c r="CZP188" s="135"/>
      <c r="CZQ188" s="307"/>
      <c r="CZR188" s="135"/>
      <c r="CZS188" s="135"/>
      <c r="CZT188" s="135"/>
      <c r="CZU188" s="304"/>
      <c r="CZV188" s="305"/>
      <c r="CZW188" s="306"/>
      <c r="CZX188" s="135"/>
      <c r="CZY188" s="135"/>
      <c r="CZZ188" s="307"/>
      <c r="DAA188" s="135"/>
      <c r="DAB188" s="135"/>
      <c r="DAC188" s="135"/>
      <c r="DAD188" s="304"/>
      <c r="DAE188" s="305"/>
      <c r="DAF188" s="306"/>
      <c r="DAG188" s="135"/>
      <c r="DAH188" s="135"/>
      <c r="DAI188" s="307"/>
      <c r="DAJ188" s="135"/>
      <c r="DAK188" s="135"/>
      <c r="DAL188" s="135"/>
      <c r="DAM188" s="304"/>
      <c r="DAN188" s="305"/>
      <c r="DAO188" s="306"/>
      <c r="DAP188" s="135"/>
      <c r="DAQ188" s="135"/>
      <c r="DAR188" s="307"/>
      <c r="DAS188" s="135"/>
      <c r="DAT188" s="135"/>
      <c r="DAU188" s="135"/>
      <c r="DAV188" s="304"/>
      <c r="DAW188" s="305"/>
      <c r="DAX188" s="306"/>
      <c r="DAY188" s="135"/>
      <c r="DAZ188" s="135"/>
      <c r="DBA188" s="307"/>
      <c r="DBB188" s="135"/>
      <c r="DBC188" s="135"/>
      <c r="DBD188" s="135"/>
      <c r="DBE188" s="304"/>
      <c r="DBF188" s="305"/>
      <c r="DBG188" s="306"/>
      <c r="DBH188" s="135"/>
      <c r="DBI188" s="135"/>
      <c r="DBJ188" s="307"/>
      <c r="DBK188" s="135"/>
      <c r="DBL188" s="135"/>
      <c r="DBM188" s="135"/>
      <c r="DBN188" s="304"/>
      <c r="DBO188" s="305"/>
      <c r="DBP188" s="306"/>
      <c r="DBQ188" s="135"/>
      <c r="DBR188" s="135"/>
      <c r="DBS188" s="307"/>
      <c r="DBT188" s="135"/>
      <c r="DBU188" s="135"/>
      <c r="DBV188" s="135"/>
      <c r="DBW188" s="319"/>
      <c r="DBX188" s="320"/>
      <c r="DBY188" s="306"/>
      <c r="DBZ188" s="135"/>
      <c r="DCA188" s="135"/>
      <c r="DCB188" s="307"/>
      <c r="DCC188" s="135"/>
      <c r="DCD188" s="135"/>
      <c r="DCE188" s="135"/>
      <c r="DCF188" s="319"/>
      <c r="DCG188" s="320"/>
      <c r="DCH188" s="321"/>
      <c r="DCK188" s="318"/>
      <c r="DCO188" s="319"/>
      <c r="DCP188" s="320"/>
      <c r="DCQ188" s="321"/>
      <c r="DCT188" s="307"/>
      <c r="DCU188" s="135"/>
      <c r="DCV188" s="135"/>
      <c r="DCW188" s="135"/>
      <c r="DCX188" s="304"/>
      <c r="DCY188" s="305"/>
      <c r="DCZ188" s="306"/>
      <c r="DDA188" s="135"/>
      <c r="DDB188" s="135"/>
      <c r="DDC188" s="307"/>
      <c r="DDD188" s="135"/>
      <c r="DDE188" s="135"/>
      <c r="DDF188" s="135"/>
      <c r="DDG188" s="304"/>
      <c r="DDH188" s="305"/>
      <c r="DDI188" s="306"/>
      <c r="DDJ188" s="135"/>
      <c r="DDK188" s="135"/>
      <c r="DDL188" s="307"/>
      <c r="DDM188" s="135"/>
      <c r="DDN188" s="135"/>
      <c r="DDO188" s="135"/>
      <c r="DDP188" s="304"/>
      <c r="DDQ188" s="305"/>
      <c r="DDR188" s="306"/>
      <c r="DDS188" s="135"/>
      <c r="DDT188" s="135"/>
      <c r="DDU188" s="307"/>
      <c r="DDV188" s="135"/>
      <c r="DDW188" s="135"/>
      <c r="DDX188" s="135"/>
      <c r="DDY188" s="304"/>
      <c r="DDZ188" s="305"/>
      <c r="DEA188" s="306"/>
      <c r="DEB188" s="135"/>
      <c r="DEC188" s="135"/>
      <c r="DED188" s="307"/>
      <c r="DEE188" s="135"/>
      <c r="DEF188" s="135"/>
      <c r="DEG188" s="135"/>
      <c r="DEH188" s="304"/>
      <c r="DEI188" s="305"/>
      <c r="DEJ188" s="306"/>
      <c r="DEK188" s="135"/>
      <c r="DEL188" s="135"/>
      <c r="DEM188" s="307"/>
      <c r="DEN188" s="135"/>
      <c r="DEO188" s="135"/>
      <c r="DEP188" s="135"/>
      <c r="DEQ188" s="304"/>
      <c r="DER188" s="305"/>
      <c r="DES188" s="306"/>
      <c r="DET188" s="135"/>
      <c r="DEU188" s="135"/>
      <c r="DEV188" s="307"/>
      <c r="DEW188" s="135"/>
      <c r="DEX188" s="135"/>
      <c r="DEY188" s="135"/>
      <c r="DEZ188" s="304"/>
      <c r="DFA188" s="305"/>
      <c r="DFB188" s="306"/>
      <c r="DFC188" s="135"/>
      <c r="DFD188" s="135"/>
      <c r="DFE188" s="307"/>
      <c r="DFF188" s="135"/>
      <c r="DFG188" s="135"/>
      <c r="DFH188" s="135"/>
      <c r="DFI188" s="304"/>
      <c r="DFJ188" s="305"/>
      <c r="DFK188" s="306"/>
      <c r="DFL188" s="135"/>
      <c r="DFM188" s="135"/>
      <c r="DFN188" s="307"/>
      <c r="DFO188" s="135"/>
      <c r="DFP188" s="135"/>
      <c r="DFQ188" s="135"/>
      <c r="DFR188" s="304"/>
      <c r="DFS188" s="305"/>
      <c r="DFT188" s="306"/>
      <c r="DFU188" s="135"/>
      <c r="DFV188" s="135"/>
      <c r="DFW188" s="307"/>
      <c r="DFX188" s="135"/>
      <c r="DFY188" s="135"/>
      <c r="DFZ188" s="135"/>
      <c r="DGA188" s="304"/>
      <c r="DGB188" s="305"/>
      <c r="DGC188" s="306"/>
      <c r="DGD188" s="135"/>
      <c r="DGE188" s="135"/>
      <c r="DGF188" s="307"/>
      <c r="DGG188" s="135"/>
      <c r="DGH188" s="135"/>
      <c r="DGI188" s="135"/>
      <c r="DGJ188" s="304"/>
      <c r="DGK188" s="305"/>
      <c r="DGL188" s="306"/>
      <c r="DGM188" s="135"/>
      <c r="DGN188" s="135"/>
      <c r="DGO188" s="307"/>
      <c r="DGP188" s="135"/>
      <c r="DGQ188" s="135"/>
      <c r="DGR188" s="135"/>
      <c r="DGS188" s="304"/>
      <c r="DGT188" s="305"/>
      <c r="DGU188" s="306"/>
      <c r="DGV188" s="135"/>
      <c r="DGW188" s="135"/>
      <c r="DGX188" s="307"/>
      <c r="DGY188" s="135"/>
      <c r="DGZ188" s="135"/>
      <c r="DHA188" s="135"/>
      <c r="DHB188" s="304"/>
      <c r="DHC188" s="305"/>
      <c r="DHD188" s="306"/>
      <c r="DHE188" s="135"/>
      <c r="DHF188" s="135"/>
      <c r="DHG188" s="307"/>
      <c r="DHH188" s="135"/>
      <c r="DHI188" s="135"/>
      <c r="DHJ188" s="135"/>
      <c r="DHK188" s="304"/>
      <c r="DHL188" s="305"/>
      <c r="DHM188" s="306"/>
      <c r="DHN188" s="135"/>
      <c r="DHO188" s="135"/>
      <c r="DHP188" s="307"/>
      <c r="DHQ188" s="135"/>
      <c r="DHR188" s="135"/>
      <c r="DHS188" s="135"/>
      <c r="DHT188" s="304"/>
      <c r="DHU188" s="305"/>
      <c r="DHV188" s="306"/>
      <c r="DHW188" s="135"/>
      <c r="DHX188" s="135"/>
      <c r="DHY188" s="307"/>
      <c r="DHZ188" s="135"/>
      <c r="DIA188" s="135"/>
      <c r="DIB188" s="135"/>
      <c r="DIC188" s="304"/>
      <c r="DID188" s="305"/>
      <c r="DIE188" s="306"/>
      <c r="DIF188" s="135"/>
      <c r="DIG188" s="135"/>
      <c r="DIH188" s="307"/>
      <c r="DII188" s="135"/>
      <c r="DIJ188" s="135"/>
      <c r="DIK188" s="135"/>
      <c r="DIL188" s="304"/>
      <c r="DIM188" s="305"/>
      <c r="DIN188" s="306"/>
      <c r="DIO188" s="135"/>
      <c r="DIP188" s="135"/>
      <c r="DIQ188" s="307"/>
      <c r="DIR188" s="135"/>
      <c r="DIS188" s="135"/>
      <c r="DIT188" s="135"/>
      <c r="DIU188" s="304"/>
      <c r="DIV188" s="305"/>
      <c r="DIW188" s="306"/>
      <c r="DIX188" s="135"/>
      <c r="DIY188" s="135"/>
      <c r="DIZ188" s="307"/>
      <c r="DJA188" s="135"/>
      <c r="DJB188" s="135"/>
      <c r="DJC188" s="135"/>
      <c r="DJD188" s="304"/>
      <c r="DJE188" s="305"/>
      <c r="DJF188" s="306"/>
      <c r="DJG188" s="135"/>
      <c r="DJH188" s="135"/>
      <c r="DJI188" s="307"/>
      <c r="DJJ188" s="135"/>
      <c r="DJK188" s="135"/>
      <c r="DJL188" s="135"/>
      <c r="DJM188" s="304"/>
      <c r="DJN188" s="305"/>
      <c r="DJO188" s="306"/>
      <c r="DJP188" s="135"/>
      <c r="DJQ188" s="135"/>
      <c r="DJR188" s="307"/>
      <c r="DJS188" s="135"/>
      <c r="DJT188" s="135"/>
      <c r="DJU188" s="135"/>
      <c r="DJV188" s="304"/>
      <c r="DJW188" s="305"/>
      <c r="DJX188" s="306"/>
      <c r="DJY188" s="135"/>
      <c r="DJZ188" s="135"/>
      <c r="DKA188" s="307"/>
      <c r="DKB188" s="135"/>
      <c r="DKC188" s="135"/>
      <c r="DKD188" s="135"/>
      <c r="DKE188" s="304"/>
      <c r="DKF188" s="305"/>
      <c r="DKG188" s="306"/>
      <c r="DKH188" s="135"/>
      <c r="DKI188" s="135"/>
      <c r="DKJ188" s="307"/>
      <c r="DKK188" s="135"/>
      <c r="DKL188" s="135"/>
      <c r="DKM188" s="135"/>
      <c r="DKN188" s="304"/>
      <c r="DKO188" s="305"/>
      <c r="DKP188" s="306"/>
      <c r="DKQ188" s="135"/>
      <c r="DKR188" s="135"/>
      <c r="DKS188" s="307"/>
      <c r="DKT188" s="135"/>
      <c r="DKU188" s="135"/>
      <c r="DKV188" s="135"/>
      <c r="DKW188" s="304"/>
      <c r="DKX188" s="305"/>
      <c r="DKY188" s="306"/>
      <c r="DKZ188" s="135"/>
      <c r="DLA188" s="135"/>
      <c r="DLB188" s="307"/>
      <c r="DLC188" s="135"/>
      <c r="DLD188" s="135"/>
      <c r="DLE188" s="135"/>
      <c r="DLF188" s="304"/>
      <c r="DLG188" s="305"/>
      <c r="DLH188" s="306"/>
      <c r="DLI188" s="135"/>
      <c r="DLJ188" s="135"/>
      <c r="DLK188" s="307"/>
      <c r="DLL188" s="135"/>
      <c r="DLM188" s="135"/>
      <c r="DLN188" s="135"/>
      <c r="DLO188" s="304"/>
      <c r="DLP188" s="305"/>
      <c r="DLQ188" s="306"/>
      <c r="DLR188" s="135"/>
      <c r="DLT188" s="318"/>
      <c r="DLU188" s="135"/>
      <c r="DLV188" s="135"/>
      <c r="DLW188" s="135"/>
      <c r="DLX188" s="304"/>
      <c r="DLY188" s="305"/>
      <c r="DLZ188" s="306"/>
      <c r="DMA188" s="135"/>
      <c r="DMC188" s="318"/>
      <c r="DMG188" s="319"/>
      <c r="DMH188" s="320"/>
      <c r="DMI188" s="321"/>
      <c r="DML188" s="318"/>
      <c r="DMP188" s="304"/>
      <c r="DMQ188" s="305"/>
      <c r="DMR188" s="306"/>
      <c r="DMS188" s="135"/>
      <c r="DMT188" s="135"/>
      <c r="DMU188" s="307"/>
      <c r="DMV188" s="135"/>
      <c r="DMW188" s="135"/>
      <c r="DMX188" s="135"/>
      <c r="DMY188" s="304"/>
      <c r="DMZ188" s="305"/>
      <c r="DNA188" s="306"/>
      <c r="DNB188" s="135"/>
      <c r="DNC188" s="135"/>
      <c r="DND188" s="307"/>
      <c r="DNE188" s="135"/>
      <c r="DNF188" s="135"/>
      <c r="DNG188" s="135"/>
      <c r="DNH188" s="304"/>
      <c r="DNI188" s="305"/>
      <c r="DNJ188" s="306"/>
      <c r="DNK188" s="135"/>
      <c r="DNL188" s="135"/>
      <c r="DNM188" s="307"/>
      <c r="DNN188" s="135"/>
      <c r="DNO188" s="135"/>
      <c r="DNP188" s="135"/>
      <c r="DNQ188" s="304"/>
      <c r="DNR188" s="305"/>
      <c r="DNS188" s="306"/>
      <c r="DNT188" s="135"/>
      <c r="DNU188" s="135"/>
      <c r="DNV188" s="307"/>
      <c r="DNW188" s="135"/>
      <c r="DNX188" s="135"/>
      <c r="DNY188" s="135"/>
      <c r="DNZ188" s="304"/>
      <c r="DOA188" s="305"/>
      <c r="DOB188" s="306"/>
      <c r="DOC188" s="135"/>
      <c r="DOD188" s="135"/>
      <c r="DOE188" s="307"/>
      <c r="DOF188" s="135"/>
      <c r="DOG188" s="135"/>
      <c r="DOH188" s="135"/>
      <c r="DOI188" s="304"/>
      <c r="DOJ188" s="305"/>
      <c r="DOK188" s="306"/>
      <c r="DOL188" s="135"/>
      <c r="DOM188" s="135"/>
      <c r="DON188" s="307"/>
      <c r="DOO188" s="135"/>
      <c r="DOP188" s="135"/>
      <c r="DOQ188" s="135"/>
      <c r="DOR188" s="304"/>
      <c r="DOS188" s="305"/>
      <c r="DOT188" s="306"/>
      <c r="DOU188" s="135"/>
      <c r="DOV188" s="135"/>
      <c r="DOW188" s="307"/>
      <c r="DOX188" s="135"/>
      <c r="DOY188" s="135"/>
      <c r="DOZ188" s="135"/>
      <c r="DPA188" s="304"/>
      <c r="DPB188" s="305"/>
      <c r="DPC188" s="306"/>
      <c r="DPD188" s="135"/>
      <c r="DPE188" s="135"/>
      <c r="DPF188" s="307"/>
      <c r="DPG188" s="135"/>
      <c r="DPH188" s="135"/>
      <c r="DPI188" s="135"/>
      <c r="DPJ188" s="304"/>
      <c r="DPK188" s="305"/>
      <c r="DPL188" s="306"/>
      <c r="DPM188" s="135"/>
      <c r="DPN188" s="135"/>
      <c r="DPO188" s="307"/>
      <c r="DPP188" s="135"/>
      <c r="DPQ188" s="135"/>
      <c r="DPR188" s="135"/>
      <c r="DPS188" s="304"/>
      <c r="DPT188" s="305"/>
      <c r="DPU188" s="306"/>
      <c r="DPV188" s="135"/>
      <c r="DPW188" s="135"/>
      <c r="DPX188" s="307"/>
      <c r="DPY188" s="135"/>
      <c r="DPZ188" s="135"/>
      <c r="DQA188" s="135"/>
      <c r="DQB188" s="304"/>
      <c r="DQC188" s="305"/>
      <c r="DQD188" s="306"/>
      <c r="DQE188" s="135"/>
      <c r="DQF188" s="135"/>
      <c r="DQG188" s="307"/>
      <c r="DQH188" s="135"/>
      <c r="DQI188" s="135"/>
      <c r="DQJ188" s="135"/>
      <c r="DQK188" s="304"/>
      <c r="DQL188" s="305"/>
      <c r="DQM188" s="306"/>
      <c r="DQN188" s="135"/>
      <c r="DQO188" s="135"/>
      <c r="DQP188" s="307"/>
      <c r="DQQ188" s="135"/>
      <c r="DQR188" s="135"/>
      <c r="DQS188" s="135"/>
      <c r="DQT188" s="304"/>
      <c r="DQU188" s="305"/>
      <c r="DQV188" s="306"/>
      <c r="DQW188" s="135"/>
      <c r="DQX188" s="135"/>
      <c r="DQY188" s="307"/>
      <c r="DQZ188" s="135"/>
      <c r="DRA188" s="135"/>
      <c r="DRB188" s="135"/>
      <c r="DRC188" s="304"/>
      <c r="DRD188" s="305"/>
      <c r="DRE188" s="306"/>
      <c r="DRF188" s="135"/>
      <c r="DRG188" s="135"/>
      <c r="DRH188" s="307"/>
      <c r="DRI188" s="135"/>
      <c r="DRJ188" s="135"/>
      <c r="DRK188" s="135"/>
      <c r="DRL188" s="304"/>
      <c r="DRM188" s="305"/>
      <c r="DRN188" s="306"/>
      <c r="DRO188" s="135"/>
      <c r="DRP188" s="135"/>
      <c r="DRQ188" s="307"/>
      <c r="DRR188" s="135"/>
      <c r="DRS188" s="135"/>
      <c r="DRT188" s="135"/>
      <c r="DRU188" s="304"/>
      <c r="DRV188" s="305"/>
      <c r="DRW188" s="306"/>
      <c r="DRX188" s="135"/>
      <c r="DRY188" s="135"/>
      <c r="DRZ188" s="307"/>
      <c r="DSA188" s="135"/>
      <c r="DSB188" s="135"/>
      <c r="DSC188" s="135"/>
      <c r="DSD188" s="304"/>
      <c r="DSE188" s="305"/>
      <c r="DSF188" s="306"/>
      <c r="DSG188" s="135"/>
      <c r="DSH188" s="135"/>
      <c r="DSI188" s="307"/>
      <c r="DSJ188" s="135"/>
      <c r="DSK188" s="135"/>
      <c r="DSL188" s="135"/>
      <c r="DSM188" s="304"/>
      <c r="DSN188" s="305"/>
      <c r="DSO188" s="306"/>
      <c r="DSP188" s="135"/>
      <c r="DSQ188" s="135"/>
      <c r="DSR188" s="307"/>
      <c r="DSS188" s="135"/>
      <c r="DST188" s="135"/>
      <c r="DSU188" s="135"/>
      <c r="DSV188" s="304"/>
      <c r="DSW188" s="305"/>
      <c r="DSX188" s="306"/>
      <c r="DSY188" s="135"/>
      <c r="DSZ188" s="135"/>
      <c r="DTA188" s="307"/>
      <c r="DTB188" s="135"/>
      <c r="DTC188" s="135"/>
      <c r="DTD188" s="135"/>
      <c r="DTE188" s="304"/>
      <c r="DTF188" s="305"/>
      <c r="DTG188" s="306"/>
      <c r="DTH188" s="135"/>
      <c r="DTI188" s="135"/>
      <c r="DTJ188" s="307"/>
      <c r="DTK188" s="135"/>
      <c r="DTL188" s="135"/>
      <c r="DTM188" s="135"/>
      <c r="DTN188" s="304"/>
      <c r="DTO188" s="305"/>
      <c r="DTP188" s="306"/>
      <c r="DTQ188" s="135"/>
      <c r="DTR188" s="135"/>
      <c r="DTS188" s="307"/>
      <c r="DTT188" s="135"/>
      <c r="DTU188" s="135"/>
      <c r="DTV188" s="135"/>
      <c r="DTW188" s="304"/>
      <c r="DTX188" s="305"/>
      <c r="DTY188" s="306"/>
      <c r="DTZ188" s="135"/>
      <c r="DUA188" s="135"/>
      <c r="DUB188" s="307"/>
      <c r="DUC188" s="135"/>
      <c r="DUD188" s="135"/>
      <c r="DUE188" s="135"/>
      <c r="DUF188" s="304"/>
      <c r="DUG188" s="305"/>
      <c r="DUH188" s="306"/>
      <c r="DUI188" s="135"/>
      <c r="DUJ188" s="135"/>
      <c r="DUK188" s="307"/>
      <c r="DUL188" s="135"/>
      <c r="DUM188" s="135"/>
      <c r="DUN188" s="135"/>
      <c r="DUO188" s="304"/>
      <c r="DUP188" s="305"/>
      <c r="DUQ188" s="306"/>
      <c r="DUR188" s="135"/>
      <c r="DUS188" s="135"/>
      <c r="DUT188" s="307"/>
      <c r="DUU188" s="135"/>
      <c r="DUV188" s="135"/>
      <c r="DUW188" s="135"/>
      <c r="DUX188" s="304"/>
      <c r="DUY188" s="305"/>
      <c r="DUZ188" s="306"/>
      <c r="DVA188" s="135"/>
      <c r="DVB188" s="135"/>
      <c r="DVC188" s="307"/>
      <c r="DVD188" s="135"/>
      <c r="DVE188" s="135"/>
      <c r="DVF188" s="135"/>
      <c r="DVG188" s="304"/>
      <c r="DVH188" s="305"/>
      <c r="DVI188" s="306"/>
      <c r="DVJ188" s="135"/>
      <c r="DVK188" s="135"/>
      <c r="DVL188" s="307"/>
      <c r="DVM188" s="135"/>
      <c r="DVN188" s="135"/>
      <c r="DVP188" s="319"/>
      <c r="DVQ188" s="305"/>
      <c r="DVR188" s="306"/>
      <c r="DVS188" s="135"/>
      <c r="DVT188" s="135"/>
      <c r="DVU188" s="307"/>
      <c r="DVV188" s="135"/>
      <c r="DVW188" s="135"/>
      <c r="DVY188" s="319"/>
      <c r="DVZ188" s="320"/>
      <c r="DWA188" s="321"/>
      <c r="DWD188" s="318"/>
      <c r="DWH188" s="319"/>
      <c r="DWI188" s="320"/>
      <c r="DWJ188" s="321"/>
      <c r="DWL188" s="135"/>
      <c r="DWM188" s="307"/>
      <c r="DWN188" s="135"/>
      <c r="DWO188" s="135"/>
      <c r="DWP188" s="135"/>
      <c r="DWQ188" s="304"/>
      <c r="DWR188" s="305"/>
      <c r="DWS188" s="306"/>
      <c r="DWT188" s="135"/>
      <c r="DWU188" s="135"/>
      <c r="DWV188" s="307"/>
      <c r="DWW188" s="135"/>
      <c r="DWX188" s="135"/>
      <c r="DWY188" s="135"/>
      <c r="DWZ188" s="304"/>
      <c r="DXA188" s="305"/>
      <c r="DXB188" s="306"/>
      <c r="DXC188" s="135"/>
      <c r="DXD188" s="135"/>
      <c r="DXE188" s="307"/>
      <c r="DXF188" s="135"/>
      <c r="DXG188" s="135"/>
      <c r="DXH188" s="135"/>
      <c r="DXI188" s="304"/>
      <c r="DXJ188" s="305"/>
      <c r="DXK188" s="306"/>
      <c r="DXL188" s="135"/>
      <c r="DXM188" s="135"/>
      <c r="DXN188" s="307"/>
      <c r="DXO188" s="135"/>
      <c r="DXP188" s="135"/>
      <c r="DXQ188" s="135"/>
      <c r="DXR188" s="304"/>
      <c r="DXS188" s="305"/>
      <c r="DXT188" s="306"/>
      <c r="DXU188" s="135"/>
      <c r="DXV188" s="135"/>
      <c r="DXW188" s="307"/>
      <c r="DXX188" s="135"/>
      <c r="DXY188" s="135"/>
      <c r="DXZ188" s="135"/>
      <c r="DYA188" s="304"/>
      <c r="DYB188" s="305"/>
      <c r="DYC188" s="306"/>
      <c r="DYD188" s="135"/>
      <c r="DYE188" s="135"/>
      <c r="DYF188" s="307"/>
      <c r="DYG188" s="135"/>
      <c r="DYH188" s="135"/>
      <c r="DYI188" s="135"/>
      <c r="DYJ188" s="304"/>
      <c r="DYK188" s="305"/>
      <c r="DYL188" s="306"/>
      <c r="DYM188" s="135"/>
      <c r="DYN188" s="135"/>
      <c r="DYO188" s="307"/>
      <c r="DYP188" s="135"/>
      <c r="DYQ188" s="135"/>
      <c r="DYR188" s="135"/>
      <c r="DYS188" s="304"/>
      <c r="DYT188" s="305"/>
      <c r="DYU188" s="306"/>
      <c r="DYV188" s="135"/>
      <c r="DYW188" s="135"/>
      <c r="DYX188" s="307"/>
      <c r="DYY188" s="135"/>
      <c r="DYZ188" s="135"/>
      <c r="DZA188" s="135"/>
      <c r="DZB188" s="304"/>
      <c r="DZC188" s="305"/>
      <c r="DZD188" s="306"/>
      <c r="DZE188" s="135"/>
      <c r="DZF188" s="135"/>
      <c r="DZG188" s="307"/>
      <c r="DZH188" s="135"/>
      <c r="DZI188" s="135"/>
      <c r="DZJ188" s="135"/>
      <c r="DZK188" s="304"/>
      <c r="DZL188" s="305"/>
      <c r="DZM188" s="306"/>
      <c r="DZN188" s="135"/>
      <c r="DZO188" s="135"/>
      <c r="DZP188" s="307"/>
      <c r="DZQ188" s="135"/>
      <c r="DZR188" s="135"/>
      <c r="DZS188" s="135"/>
      <c r="DZT188" s="304"/>
      <c r="DZU188" s="305"/>
      <c r="DZV188" s="306"/>
      <c r="DZW188" s="135"/>
      <c r="DZX188" s="135"/>
      <c r="DZY188" s="307"/>
      <c r="DZZ188" s="135"/>
      <c r="EAA188" s="135"/>
      <c r="EAB188" s="135"/>
      <c r="EAC188" s="304"/>
      <c r="EAD188" s="305"/>
      <c r="EAE188" s="306"/>
      <c r="EAF188" s="135"/>
      <c r="EAG188" s="135"/>
      <c r="EAH188" s="307"/>
      <c r="EAI188" s="135"/>
      <c r="EAJ188" s="135"/>
      <c r="EAK188" s="135"/>
      <c r="EAL188" s="304"/>
      <c r="EAM188" s="305"/>
      <c r="EAN188" s="306"/>
      <c r="EAO188" s="135"/>
      <c r="EAP188" s="135"/>
      <c r="EAQ188" s="307"/>
      <c r="EAR188" s="135"/>
      <c r="EAS188" s="135"/>
      <c r="EAT188" s="135"/>
      <c r="EAU188" s="304"/>
      <c r="EAV188" s="305"/>
      <c r="EAW188" s="306"/>
      <c r="EAX188" s="135"/>
      <c r="EAY188" s="135"/>
      <c r="EAZ188" s="307"/>
      <c r="EBA188" s="135"/>
      <c r="EBB188" s="135"/>
      <c r="EBC188" s="135"/>
      <c r="EBD188" s="304"/>
      <c r="EBE188" s="305"/>
      <c r="EBF188" s="306"/>
      <c r="EBG188" s="135"/>
      <c r="EBH188" s="135"/>
      <c r="EBI188" s="307"/>
      <c r="EBJ188" s="135"/>
      <c r="EBK188" s="135"/>
      <c r="EBL188" s="135"/>
      <c r="EBM188" s="304"/>
      <c r="EBN188" s="305"/>
      <c r="EBO188" s="306"/>
      <c r="EBP188" s="135"/>
      <c r="EBQ188" s="135"/>
      <c r="EBR188" s="307"/>
      <c r="EBS188" s="135"/>
      <c r="EBT188" s="135"/>
      <c r="EBU188" s="135"/>
      <c r="EBV188" s="304"/>
      <c r="EBW188" s="305"/>
      <c r="EBX188" s="306"/>
      <c r="EBY188" s="135"/>
      <c r="EBZ188" s="135"/>
      <c r="ECA188" s="307"/>
      <c r="ECB188" s="135"/>
      <c r="ECC188" s="135"/>
      <c r="ECD188" s="135"/>
      <c r="ECE188" s="304"/>
      <c r="ECF188" s="305"/>
      <c r="ECG188" s="306"/>
      <c r="ECH188" s="135"/>
      <c r="ECI188" s="135"/>
      <c r="ECJ188" s="307"/>
      <c r="ECK188" s="135"/>
      <c r="ECL188" s="135"/>
      <c r="ECM188" s="135"/>
      <c r="ECN188" s="304"/>
      <c r="ECO188" s="305"/>
      <c r="ECP188" s="306"/>
      <c r="ECQ188" s="135"/>
      <c r="ECR188" s="135"/>
      <c r="ECS188" s="307"/>
      <c r="ECT188" s="135"/>
      <c r="ECU188" s="135"/>
      <c r="ECV188" s="135"/>
      <c r="ECW188" s="304"/>
      <c r="ECX188" s="305"/>
      <c r="ECY188" s="306"/>
      <c r="ECZ188" s="135"/>
      <c r="EDA188" s="135"/>
      <c r="EDB188" s="307"/>
      <c r="EDC188" s="135"/>
      <c r="EDD188" s="135"/>
      <c r="EDE188" s="135"/>
      <c r="EDF188" s="304"/>
      <c r="EDG188" s="305"/>
      <c r="EDH188" s="306"/>
      <c r="EDI188" s="135"/>
      <c r="EDJ188" s="135"/>
      <c r="EDK188" s="307"/>
      <c r="EDL188" s="135"/>
      <c r="EDM188" s="135"/>
      <c r="EDN188" s="135"/>
      <c r="EDO188" s="304"/>
      <c r="EDP188" s="305"/>
      <c r="EDQ188" s="306"/>
      <c r="EDR188" s="135"/>
      <c r="EDS188" s="135"/>
      <c r="EDT188" s="307"/>
      <c r="EDU188" s="135"/>
      <c r="EDV188" s="135"/>
      <c r="EDW188" s="135"/>
      <c r="EDX188" s="304"/>
      <c r="EDY188" s="305"/>
      <c r="EDZ188" s="306"/>
      <c r="EEA188" s="135"/>
      <c r="EEB188" s="135"/>
      <c r="EEC188" s="307"/>
      <c r="EED188" s="135"/>
      <c r="EEE188" s="135"/>
      <c r="EEF188" s="135"/>
      <c r="EEG188" s="304"/>
      <c r="EEH188" s="305"/>
      <c r="EEI188" s="306"/>
      <c r="EEJ188" s="135"/>
      <c r="EEK188" s="135"/>
      <c r="EEL188" s="307"/>
      <c r="EEM188" s="135"/>
      <c r="EEN188" s="135"/>
      <c r="EEO188" s="135"/>
      <c r="EEP188" s="304"/>
      <c r="EEQ188" s="305"/>
      <c r="EER188" s="306"/>
      <c r="EES188" s="135"/>
      <c r="EET188" s="135"/>
      <c r="EEU188" s="307"/>
      <c r="EEV188" s="135"/>
      <c r="EEW188" s="135"/>
      <c r="EEX188" s="135"/>
      <c r="EEY188" s="304"/>
      <c r="EEZ188" s="305"/>
      <c r="EFA188" s="306"/>
      <c r="EFB188" s="135"/>
      <c r="EFC188" s="135"/>
      <c r="EFD188" s="307"/>
      <c r="EFE188" s="135"/>
      <c r="EFF188" s="135"/>
      <c r="EFG188" s="135"/>
      <c r="EFH188" s="304"/>
      <c r="EFI188" s="305"/>
      <c r="EFJ188" s="306"/>
      <c r="EFM188" s="307"/>
      <c r="EFN188" s="135"/>
      <c r="EFO188" s="135"/>
      <c r="EFP188" s="135"/>
      <c r="EFQ188" s="304"/>
      <c r="EFR188" s="305"/>
      <c r="EFS188" s="306"/>
      <c r="EFV188" s="318"/>
      <c r="EFZ188" s="319"/>
      <c r="EGA188" s="320"/>
      <c r="EGB188" s="321"/>
      <c r="EGE188" s="318"/>
      <c r="EGH188" s="135"/>
      <c r="EGI188" s="304"/>
      <c r="EGJ188" s="305"/>
      <c r="EGK188" s="306"/>
      <c r="EGL188" s="135"/>
      <c r="EGM188" s="135"/>
      <c r="EGN188" s="307"/>
      <c r="EGO188" s="135"/>
      <c r="EGP188" s="135"/>
      <c r="EGQ188" s="135"/>
      <c r="EGR188" s="304"/>
      <c r="EGS188" s="305"/>
      <c r="EGT188" s="306"/>
      <c r="EGU188" s="135"/>
      <c r="EGV188" s="135"/>
      <c r="EGW188" s="307"/>
      <c r="EGX188" s="135"/>
      <c r="EGY188" s="135"/>
      <c r="EGZ188" s="135"/>
      <c r="EHA188" s="304"/>
      <c r="EHB188" s="305"/>
      <c r="EHC188" s="306"/>
      <c r="EHD188" s="135"/>
      <c r="EHE188" s="135"/>
      <c r="EHF188" s="307"/>
      <c r="EHG188" s="135"/>
      <c r="EHH188" s="135"/>
      <c r="EHI188" s="135"/>
      <c r="EHJ188" s="304"/>
      <c r="EHK188" s="305"/>
      <c r="EHL188" s="306"/>
      <c r="EHM188" s="135"/>
      <c r="EHN188" s="135"/>
      <c r="EHO188" s="307"/>
      <c r="EHP188" s="135"/>
      <c r="EHQ188" s="135"/>
      <c r="EHR188" s="135"/>
      <c r="EHS188" s="304"/>
      <c r="EHT188" s="305"/>
      <c r="EHU188" s="306"/>
      <c r="EHV188" s="135"/>
      <c r="EHW188" s="135"/>
      <c r="EHX188" s="307"/>
      <c r="EHY188" s="135"/>
      <c r="EHZ188" s="135"/>
      <c r="EIA188" s="135"/>
      <c r="EIB188" s="304"/>
      <c r="EIC188" s="305"/>
      <c r="EID188" s="306"/>
      <c r="EIE188" s="135"/>
      <c r="EIF188" s="135"/>
      <c r="EIG188" s="307"/>
      <c r="EIH188" s="135"/>
      <c r="EII188" s="135"/>
      <c r="EIJ188" s="135"/>
      <c r="EIK188" s="304"/>
      <c r="EIL188" s="305"/>
      <c r="EIM188" s="306"/>
      <c r="EIN188" s="135"/>
      <c r="EIO188" s="135"/>
      <c r="EIP188" s="307"/>
      <c r="EIQ188" s="135"/>
      <c r="EIR188" s="135"/>
      <c r="EIS188" s="135"/>
      <c r="EIT188" s="304"/>
      <c r="EIU188" s="305"/>
      <c r="EIV188" s="306"/>
      <c r="EIW188" s="135"/>
      <c r="EIX188" s="135"/>
      <c r="EIY188" s="307"/>
      <c r="EIZ188" s="135"/>
      <c r="EJA188" s="135"/>
      <c r="EJB188" s="135"/>
      <c r="EJC188" s="304"/>
      <c r="EJD188" s="305"/>
      <c r="EJE188" s="306"/>
      <c r="EJF188" s="135"/>
      <c r="EJG188" s="135"/>
      <c r="EJH188" s="307"/>
      <c r="EJI188" s="135"/>
      <c r="EJJ188" s="135"/>
      <c r="EJK188" s="135"/>
      <c r="EJL188" s="304"/>
      <c r="EJM188" s="305"/>
      <c r="EJN188" s="306"/>
      <c r="EJO188" s="135"/>
      <c r="EJP188" s="135"/>
      <c r="EJQ188" s="307"/>
      <c r="EJR188" s="135"/>
      <c r="EJS188" s="135"/>
      <c r="EJT188" s="135"/>
      <c r="EJU188" s="304"/>
      <c r="EJV188" s="305"/>
      <c r="EJW188" s="306"/>
      <c r="EJX188" s="135"/>
      <c r="EJY188" s="135"/>
      <c r="EJZ188" s="307"/>
      <c r="EKA188" s="135"/>
      <c r="EKB188" s="135"/>
      <c r="EKC188" s="135"/>
      <c r="EKD188" s="304"/>
      <c r="EKE188" s="305"/>
      <c r="EKF188" s="306"/>
      <c r="EKG188" s="135"/>
      <c r="EKH188" s="135"/>
      <c r="EKI188" s="307"/>
      <c r="EKJ188" s="135"/>
      <c r="EKK188" s="135"/>
      <c r="EKL188" s="135"/>
      <c r="EKM188" s="304"/>
      <c r="EKN188" s="305"/>
      <c r="EKO188" s="306"/>
      <c r="EKP188" s="135"/>
      <c r="EKQ188" s="135"/>
      <c r="EKR188" s="307"/>
      <c r="EKS188" s="135"/>
      <c r="EKT188" s="135"/>
      <c r="EKU188" s="135"/>
      <c r="EKV188" s="304"/>
      <c r="EKW188" s="305"/>
      <c r="EKX188" s="306"/>
      <c r="EKY188" s="135"/>
      <c r="EKZ188" s="135"/>
      <c r="ELA188" s="307"/>
      <c r="ELB188" s="135"/>
      <c r="ELC188" s="135"/>
      <c r="ELD188" s="135"/>
      <c r="ELE188" s="304"/>
      <c r="ELF188" s="305"/>
      <c r="ELG188" s="306"/>
      <c r="ELH188" s="135"/>
      <c r="ELI188" s="135"/>
      <c r="ELJ188" s="307"/>
      <c r="ELK188" s="135"/>
      <c r="ELL188" s="135"/>
      <c r="ELM188" s="135"/>
      <c r="ELN188" s="304"/>
      <c r="ELO188" s="305"/>
      <c r="ELP188" s="306"/>
      <c r="ELQ188" s="135"/>
      <c r="ELR188" s="135"/>
      <c r="ELS188" s="307"/>
      <c r="ELT188" s="135"/>
      <c r="ELU188" s="135"/>
      <c r="ELV188" s="135"/>
      <c r="ELW188" s="304"/>
      <c r="ELX188" s="305"/>
      <c r="ELY188" s="306"/>
      <c r="ELZ188" s="135"/>
      <c r="EMA188" s="135"/>
      <c r="EMB188" s="307"/>
      <c r="EMC188" s="135"/>
      <c r="EMD188" s="135"/>
      <c r="EME188" s="135"/>
      <c r="EMF188" s="304"/>
      <c r="EMG188" s="305"/>
      <c r="EMH188" s="306"/>
      <c r="EMI188" s="135"/>
      <c r="EMJ188" s="135"/>
      <c r="EMK188" s="307"/>
      <c r="EML188" s="135"/>
      <c r="EMM188" s="135"/>
      <c r="EMN188" s="135"/>
      <c r="EMO188" s="304"/>
      <c r="EMP188" s="305"/>
      <c r="EMQ188" s="306"/>
      <c r="EMR188" s="135"/>
      <c r="EMS188" s="135"/>
      <c r="EMT188" s="307"/>
      <c r="EMU188" s="135"/>
      <c r="EMV188" s="135"/>
      <c r="EMW188" s="135"/>
      <c r="EMX188" s="304"/>
      <c r="EMY188" s="305"/>
      <c r="EMZ188" s="306"/>
      <c r="ENA188" s="135"/>
      <c r="ENB188" s="135"/>
      <c r="ENC188" s="307"/>
      <c r="END188" s="135"/>
      <c r="ENE188" s="135"/>
      <c r="ENF188" s="135"/>
      <c r="ENG188" s="304"/>
      <c r="ENH188" s="305"/>
      <c r="ENI188" s="306"/>
      <c r="ENJ188" s="135"/>
      <c r="ENK188" s="135"/>
      <c r="ENL188" s="307"/>
      <c r="ENM188" s="135"/>
      <c r="ENN188" s="135"/>
      <c r="ENO188" s="135"/>
      <c r="ENP188" s="304"/>
      <c r="ENQ188" s="305"/>
      <c r="ENR188" s="306"/>
      <c r="ENS188" s="135"/>
      <c r="ENT188" s="135"/>
      <c r="ENU188" s="307"/>
      <c r="ENV188" s="135"/>
      <c r="ENW188" s="135"/>
      <c r="ENX188" s="135"/>
      <c r="ENY188" s="304"/>
      <c r="ENZ188" s="305"/>
      <c r="EOA188" s="306"/>
      <c r="EOB188" s="135"/>
      <c r="EOC188" s="135"/>
      <c r="EOD188" s="307"/>
      <c r="EOE188" s="135"/>
      <c r="EOF188" s="135"/>
      <c r="EOG188" s="135"/>
      <c r="EOH188" s="304"/>
      <c r="EOI188" s="305"/>
      <c r="EOJ188" s="306"/>
      <c r="EOK188" s="135"/>
      <c r="EOL188" s="135"/>
      <c r="EOM188" s="307"/>
      <c r="EON188" s="135"/>
      <c r="EOO188" s="135"/>
      <c r="EOP188" s="135"/>
      <c r="EOQ188" s="304"/>
      <c r="EOR188" s="305"/>
      <c r="EOS188" s="306"/>
      <c r="EOT188" s="135"/>
      <c r="EOU188" s="135"/>
      <c r="EOV188" s="307"/>
      <c r="EOW188" s="135"/>
      <c r="EOX188" s="135"/>
      <c r="EOY188" s="135"/>
      <c r="EOZ188" s="304"/>
      <c r="EPA188" s="305"/>
      <c r="EPB188" s="306"/>
      <c r="EPC188" s="135"/>
      <c r="EPD188" s="135"/>
      <c r="EPE188" s="307"/>
      <c r="EPF188" s="135"/>
      <c r="EPI188" s="304"/>
      <c r="EPJ188" s="305"/>
      <c r="EPK188" s="306"/>
      <c r="EPL188" s="135"/>
      <c r="EPM188" s="135"/>
      <c r="EPN188" s="307"/>
      <c r="EPO188" s="135"/>
      <c r="EPR188" s="319"/>
      <c r="EPS188" s="320"/>
      <c r="EPT188" s="321"/>
      <c r="EPW188" s="318"/>
      <c r="EQA188" s="319"/>
      <c r="EQB188" s="320"/>
      <c r="EQC188" s="321"/>
      <c r="EQD188" s="135"/>
      <c r="EQE188" s="135"/>
      <c r="EQF188" s="307"/>
      <c r="EQG188" s="135"/>
      <c r="EQH188" s="135"/>
      <c r="EQI188" s="135"/>
      <c r="EQJ188" s="304"/>
      <c r="EQK188" s="305"/>
      <c r="EQL188" s="306"/>
      <c r="EQM188" s="135"/>
      <c r="EQN188" s="135"/>
      <c r="EQO188" s="307"/>
      <c r="EQP188" s="135"/>
      <c r="EQQ188" s="135"/>
      <c r="EQR188" s="135"/>
      <c r="EQS188" s="304"/>
      <c r="EQT188" s="305"/>
      <c r="EQU188" s="306"/>
      <c r="EQV188" s="135"/>
      <c r="EQW188" s="135"/>
      <c r="EQX188" s="307"/>
      <c r="EQY188" s="135"/>
      <c r="EQZ188" s="135"/>
      <c r="ERA188" s="135"/>
      <c r="ERB188" s="304"/>
      <c r="ERC188" s="305"/>
      <c r="ERD188" s="306"/>
      <c r="ERE188" s="135"/>
      <c r="ERF188" s="135"/>
      <c r="ERG188" s="307"/>
      <c r="ERH188" s="135"/>
      <c r="ERI188" s="135"/>
      <c r="ERJ188" s="135"/>
      <c r="ERK188" s="304"/>
      <c r="ERL188" s="305"/>
      <c r="ERM188" s="306"/>
      <c r="ERN188" s="135"/>
      <c r="ERO188" s="135"/>
      <c r="ERP188" s="307"/>
      <c r="ERQ188" s="135"/>
      <c r="ERR188" s="135"/>
      <c r="ERS188" s="135"/>
      <c r="ERT188" s="304"/>
      <c r="ERU188" s="305"/>
      <c r="ERV188" s="306"/>
      <c r="ERW188" s="135"/>
      <c r="ERX188" s="135"/>
      <c r="ERY188" s="307"/>
      <c r="ERZ188" s="135"/>
      <c r="ESA188" s="135"/>
      <c r="ESB188" s="135"/>
      <c r="ESC188" s="304"/>
      <c r="ESD188" s="305"/>
      <c r="ESE188" s="306"/>
      <c r="ESF188" s="135"/>
      <c r="ESG188" s="135"/>
      <c r="ESH188" s="307"/>
      <c r="ESI188" s="135"/>
      <c r="ESJ188" s="135"/>
      <c r="ESK188" s="135"/>
      <c r="ESL188" s="304"/>
      <c r="ESM188" s="305"/>
      <c r="ESN188" s="306"/>
      <c r="ESO188" s="135"/>
      <c r="ESP188" s="135"/>
      <c r="ESQ188" s="307"/>
      <c r="ESR188" s="135"/>
      <c r="ESS188" s="135"/>
      <c r="EST188" s="135"/>
      <c r="ESU188" s="304"/>
      <c r="ESV188" s="305"/>
      <c r="ESW188" s="306"/>
      <c r="ESX188" s="135"/>
      <c r="ESY188" s="135"/>
      <c r="ESZ188" s="307"/>
      <c r="ETA188" s="135"/>
      <c r="ETB188" s="135"/>
      <c r="ETC188" s="135"/>
      <c r="ETD188" s="304"/>
      <c r="ETE188" s="305"/>
      <c r="ETF188" s="306"/>
      <c r="ETG188" s="135"/>
      <c r="ETH188" s="135"/>
      <c r="ETI188" s="307"/>
      <c r="ETJ188" s="135"/>
      <c r="ETK188" s="135"/>
      <c r="ETL188" s="135"/>
      <c r="ETM188" s="304"/>
      <c r="ETN188" s="305"/>
      <c r="ETO188" s="306"/>
      <c r="ETP188" s="135"/>
      <c r="ETQ188" s="135"/>
      <c r="ETR188" s="307"/>
      <c r="ETS188" s="135"/>
      <c r="ETT188" s="135"/>
      <c r="ETU188" s="135"/>
      <c r="ETV188" s="304"/>
      <c r="ETW188" s="305"/>
      <c r="ETX188" s="306"/>
      <c r="ETY188" s="135"/>
      <c r="ETZ188" s="135"/>
      <c r="EUA188" s="307"/>
      <c r="EUB188" s="135"/>
      <c r="EUC188" s="135"/>
      <c r="EUD188" s="135"/>
      <c r="EUE188" s="304"/>
      <c r="EUF188" s="305"/>
      <c r="EUG188" s="306"/>
      <c r="EUH188" s="135"/>
      <c r="EUI188" s="135"/>
      <c r="EUJ188" s="307"/>
      <c r="EUK188" s="135"/>
      <c r="EUL188" s="135"/>
      <c r="EUM188" s="135"/>
      <c r="EUN188" s="304"/>
      <c r="EUO188" s="305"/>
      <c r="EUP188" s="306"/>
      <c r="EUQ188" s="135"/>
      <c r="EUR188" s="135"/>
      <c r="EUS188" s="307"/>
      <c r="EUT188" s="135"/>
      <c r="EUU188" s="135"/>
      <c r="EUV188" s="135"/>
      <c r="EUW188" s="304"/>
      <c r="EUX188" s="305"/>
      <c r="EUY188" s="306"/>
      <c r="EUZ188" s="135"/>
      <c r="EVA188" s="135"/>
      <c r="EVB188" s="307"/>
      <c r="EVC188" s="135"/>
      <c r="EVD188" s="135"/>
      <c r="EVE188" s="135"/>
      <c r="EVF188" s="304"/>
      <c r="EVG188" s="305"/>
      <c r="EVH188" s="306"/>
      <c r="EVI188" s="135"/>
      <c r="EVJ188" s="135"/>
      <c r="EVK188" s="307"/>
      <c r="EVL188" s="135"/>
      <c r="EVM188" s="135"/>
      <c r="EVN188" s="135"/>
      <c r="EVO188" s="304"/>
      <c r="EVP188" s="305"/>
      <c r="EVQ188" s="306"/>
      <c r="EVR188" s="135"/>
      <c r="EVS188" s="135"/>
      <c r="EVT188" s="307"/>
      <c r="EVU188" s="135"/>
      <c r="EVV188" s="135"/>
      <c r="EVW188" s="135"/>
      <c r="EVX188" s="304"/>
      <c r="EVY188" s="305"/>
      <c r="EVZ188" s="306"/>
      <c r="EWA188" s="135"/>
      <c r="EWB188" s="135"/>
      <c r="EWC188" s="307"/>
      <c r="EWD188" s="135"/>
      <c r="EWE188" s="135"/>
      <c r="EWF188" s="135"/>
      <c r="EWG188" s="304"/>
      <c r="EWH188" s="305"/>
      <c r="EWI188" s="306"/>
      <c r="EWJ188" s="135"/>
      <c r="EWK188" s="135"/>
      <c r="EWL188" s="307"/>
      <c r="EWM188" s="135"/>
      <c r="EWN188" s="135"/>
      <c r="EWO188" s="135"/>
      <c r="EWP188" s="304"/>
      <c r="EWQ188" s="305"/>
      <c r="EWR188" s="306"/>
      <c r="EWS188" s="135"/>
      <c r="EWT188" s="135"/>
      <c r="EWU188" s="307"/>
      <c r="EWV188" s="135"/>
      <c r="EWW188" s="135"/>
      <c r="EWX188" s="135"/>
      <c r="EWY188" s="304"/>
      <c r="EWZ188" s="305"/>
      <c r="EXA188" s="306"/>
      <c r="EXB188" s="135"/>
      <c r="EXC188" s="135"/>
      <c r="EXD188" s="307"/>
      <c r="EXE188" s="135"/>
      <c r="EXF188" s="135"/>
      <c r="EXG188" s="135"/>
      <c r="EXH188" s="304"/>
      <c r="EXI188" s="305"/>
      <c r="EXJ188" s="306"/>
      <c r="EXK188" s="135"/>
      <c r="EXL188" s="135"/>
      <c r="EXM188" s="307"/>
      <c r="EXN188" s="135"/>
      <c r="EXO188" s="135"/>
      <c r="EXP188" s="135"/>
      <c r="EXQ188" s="304"/>
      <c r="EXR188" s="305"/>
      <c r="EXS188" s="306"/>
      <c r="EXT188" s="135"/>
      <c r="EXU188" s="135"/>
      <c r="EXV188" s="307"/>
      <c r="EXW188" s="135"/>
      <c r="EXX188" s="135"/>
      <c r="EXY188" s="135"/>
      <c r="EXZ188" s="304"/>
      <c r="EYA188" s="305"/>
      <c r="EYB188" s="306"/>
      <c r="EYC188" s="135"/>
      <c r="EYD188" s="135"/>
      <c r="EYE188" s="307"/>
      <c r="EYF188" s="135"/>
      <c r="EYG188" s="135"/>
      <c r="EYH188" s="135"/>
      <c r="EYI188" s="304"/>
      <c r="EYJ188" s="305"/>
      <c r="EYK188" s="306"/>
      <c r="EYL188" s="135"/>
      <c r="EYM188" s="135"/>
      <c r="EYN188" s="307"/>
      <c r="EYO188" s="135"/>
      <c r="EYP188" s="135"/>
      <c r="EYQ188" s="135"/>
      <c r="EYR188" s="304"/>
      <c r="EYS188" s="305"/>
      <c r="EYT188" s="306"/>
      <c r="EYU188" s="135"/>
      <c r="EYV188" s="135"/>
      <c r="EYW188" s="307"/>
      <c r="EYX188" s="135"/>
      <c r="EYY188" s="135"/>
      <c r="EYZ188" s="135"/>
      <c r="EZA188" s="304"/>
      <c r="EZB188" s="305"/>
      <c r="EZC188" s="321"/>
      <c r="EZE188" s="135"/>
      <c r="EZF188" s="307"/>
      <c r="EZG188" s="135"/>
      <c r="EZH188" s="135"/>
      <c r="EZI188" s="135"/>
      <c r="EZJ188" s="304"/>
      <c r="EZK188" s="305"/>
      <c r="EZL188" s="321"/>
      <c r="EZO188" s="318"/>
      <c r="EZS188" s="319"/>
      <c r="EZT188" s="320"/>
      <c r="EZU188" s="321"/>
      <c r="EZX188" s="318"/>
      <c r="EZZ188" s="135"/>
      <c r="FAA188" s="135"/>
      <c r="FAB188" s="304"/>
      <c r="FAC188" s="305"/>
      <c r="FAD188" s="306"/>
      <c r="FAE188" s="135"/>
      <c r="FAF188" s="135"/>
      <c r="FAG188" s="307"/>
      <c r="FAH188" s="135"/>
      <c r="FAI188" s="135"/>
      <c r="FAJ188" s="135"/>
      <c r="FAK188" s="304"/>
      <c r="FAL188" s="305"/>
      <c r="FAM188" s="306"/>
      <c r="FAN188" s="135"/>
      <c r="FAO188" s="135"/>
      <c r="FAP188" s="307"/>
      <c r="FAQ188" s="135"/>
      <c r="FAR188" s="135"/>
      <c r="FAS188" s="135"/>
      <c r="FAT188" s="304"/>
      <c r="FAU188" s="305"/>
      <c r="FAV188" s="306"/>
      <c r="FAW188" s="135"/>
      <c r="FAX188" s="135"/>
      <c r="FAY188" s="307"/>
      <c r="FAZ188" s="135"/>
      <c r="FBA188" s="135"/>
      <c r="FBB188" s="135"/>
      <c r="FBC188" s="304"/>
      <c r="FBD188" s="305"/>
      <c r="FBE188" s="306"/>
      <c r="FBF188" s="135"/>
      <c r="FBG188" s="135"/>
      <c r="FBH188" s="307"/>
      <c r="FBI188" s="135"/>
      <c r="FBJ188" s="135"/>
      <c r="FBK188" s="135"/>
      <c r="FBL188" s="304"/>
      <c r="FBM188" s="305"/>
      <c r="FBN188" s="306"/>
      <c r="FBO188" s="135"/>
      <c r="FBP188" s="135"/>
      <c r="FBQ188" s="307"/>
      <c r="FBR188" s="135"/>
      <c r="FBS188" s="135"/>
      <c r="FBT188" s="135"/>
      <c r="FBU188" s="304"/>
      <c r="FBV188" s="305"/>
      <c r="FBW188" s="306"/>
      <c r="FBX188" s="135"/>
      <c r="FBY188" s="135"/>
      <c r="FBZ188" s="307"/>
      <c r="FCA188" s="135"/>
      <c r="FCB188" s="135"/>
      <c r="FCC188" s="135"/>
      <c r="FCD188" s="304"/>
      <c r="FCE188" s="305"/>
      <c r="FCF188" s="306"/>
      <c r="FCG188" s="135"/>
      <c r="FCH188" s="135"/>
      <c r="FCI188" s="307"/>
      <c r="FCJ188" s="135"/>
      <c r="FCK188" s="135"/>
      <c r="FCL188" s="135"/>
      <c r="FCM188" s="304"/>
      <c r="FCN188" s="305"/>
      <c r="FCO188" s="306"/>
      <c r="FCP188" s="135"/>
      <c r="FCQ188" s="135"/>
      <c r="FCR188" s="307"/>
      <c r="FCS188" s="135"/>
      <c r="FCT188" s="135"/>
      <c r="FCU188" s="135"/>
      <c r="FCV188" s="304"/>
      <c r="FCW188" s="305"/>
      <c r="FCX188" s="306"/>
      <c r="FCY188" s="135"/>
      <c r="FCZ188" s="135"/>
      <c r="FDA188" s="307"/>
      <c r="FDB188" s="135"/>
      <c r="FDC188" s="135"/>
      <c r="FDD188" s="135"/>
      <c r="FDE188" s="304"/>
      <c r="FDF188" s="305"/>
      <c r="FDG188" s="306"/>
      <c r="FDH188" s="135"/>
      <c r="FDI188" s="135"/>
      <c r="FDJ188" s="307"/>
      <c r="FDK188" s="135"/>
      <c r="FDL188" s="135"/>
      <c r="FDM188" s="135"/>
      <c r="FDN188" s="304"/>
      <c r="FDO188" s="305"/>
      <c r="FDP188" s="306"/>
      <c r="FDQ188" s="135"/>
      <c r="FDR188" s="135"/>
      <c r="FDS188" s="307"/>
      <c r="FDT188" s="135"/>
      <c r="FDU188" s="135"/>
      <c r="FDV188" s="135"/>
      <c r="FDW188" s="304"/>
      <c r="FDX188" s="305"/>
      <c r="FDY188" s="306"/>
      <c r="FDZ188" s="135"/>
      <c r="FEA188" s="135"/>
      <c r="FEB188" s="307"/>
      <c r="FEC188" s="135"/>
      <c r="FED188" s="135"/>
      <c r="FEE188" s="135"/>
      <c r="FEF188" s="304"/>
      <c r="FEG188" s="305"/>
      <c r="FEH188" s="306"/>
      <c r="FEI188" s="135"/>
      <c r="FEJ188" s="135"/>
      <c r="FEK188" s="307"/>
      <c r="FEL188" s="135"/>
      <c r="FEM188" s="135"/>
      <c r="FEN188" s="135"/>
      <c r="FEO188" s="304"/>
      <c r="FEP188" s="305"/>
      <c r="FEQ188" s="306"/>
      <c r="FER188" s="135"/>
      <c r="FES188" s="135"/>
      <c r="FET188" s="307"/>
      <c r="FEU188" s="135"/>
      <c r="FEV188" s="135"/>
      <c r="FEW188" s="135"/>
      <c r="FEX188" s="304"/>
      <c r="FEY188" s="305"/>
      <c r="FEZ188" s="306"/>
      <c r="FFA188" s="135"/>
      <c r="FFB188" s="135"/>
      <c r="FFC188" s="307"/>
      <c r="FFD188" s="135"/>
      <c r="FFE188" s="135"/>
      <c r="FFF188" s="135"/>
      <c r="FFG188" s="304"/>
      <c r="FFH188" s="305"/>
      <c r="FFI188" s="306"/>
      <c r="FFJ188" s="135"/>
      <c r="FFK188" s="135"/>
      <c r="FFL188" s="307"/>
      <c r="FFM188" s="135"/>
      <c r="FFN188" s="135"/>
      <c r="FFO188" s="135"/>
      <c r="FFP188" s="304"/>
      <c r="FFQ188" s="305"/>
      <c r="FFR188" s="306"/>
      <c r="FFS188" s="135"/>
      <c r="FFT188" s="135"/>
      <c r="FFU188" s="307"/>
      <c r="FFV188" s="135"/>
      <c r="FFW188" s="135"/>
      <c r="FFX188" s="135"/>
      <c r="FFY188" s="304"/>
      <c r="FFZ188" s="305"/>
      <c r="FGA188" s="306"/>
      <c r="FGB188" s="135"/>
      <c r="FGC188" s="135"/>
      <c r="FGD188" s="307"/>
      <c r="FGE188" s="135"/>
      <c r="FGF188" s="135"/>
      <c r="FGG188" s="135"/>
      <c r="FGH188" s="304"/>
      <c r="FGI188" s="305"/>
      <c r="FGJ188" s="306"/>
      <c r="FGK188" s="135"/>
      <c r="FGL188" s="135"/>
      <c r="FGM188" s="307"/>
      <c r="FGN188" s="135"/>
      <c r="FGO188" s="135"/>
      <c r="FGP188" s="135"/>
      <c r="FGQ188" s="304"/>
      <c r="FGR188" s="305"/>
      <c r="FGS188" s="306"/>
      <c r="FGT188" s="135"/>
      <c r="FGU188" s="135"/>
      <c r="FGV188" s="307"/>
      <c r="FGW188" s="135"/>
      <c r="FGX188" s="135"/>
      <c r="FGY188" s="135"/>
      <c r="FGZ188" s="304"/>
      <c r="FHA188" s="305"/>
      <c r="FHB188" s="306"/>
      <c r="FHC188" s="135"/>
      <c r="FHD188" s="135"/>
      <c r="FHE188" s="307"/>
      <c r="FHF188" s="135"/>
      <c r="FHG188" s="135"/>
      <c r="FHH188" s="135"/>
      <c r="FHI188" s="304"/>
      <c r="FHJ188" s="305"/>
      <c r="FHK188" s="306"/>
      <c r="FHL188" s="135"/>
      <c r="FHM188" s="135"/>
      <c r="FHN188" s="307"/>
      <c r="FHO188" s="135"/>
      <c r="FHP188" s="135"/>
      <c r="FHQ188" s="135"/>
      <c r="FHR188" s="304"/>
      <c r="FHS188" s="305"/>
      <c r="FHT188" s="306"/>
      <c r="FHU188" s="135"/>
      <c r="FHV188" s="135"/>
      <c r="FHW188" s="307"/>
      <c r="FHX188" s="135"/>
      <c r="FHY188" s="135"/>
      <c r="FHZ188" s="135"/>
      <c r="FIA188" s="304"/>
      <c r="FIB188" s="305"/>
      <c r="FIC188" s="306"/>
      <c r="FID188" s="135"/>
      <c r="FIE188" s="135"/>
      <c r="FIF188" s="307"/>
      <c r="FIG188" s="135"/>
      <c r="FIH188" s="135"/>
      <c r="FII188" s="135"/>
      <c r="FIJ188" s="304"/>
      <c r="FIK188" s="305"/>
      <c r="FIL188" s="306"/>
      <c r="FIM188" s="135"/>
      <c r="FIN188" s="135"/>
      <c r="FIO188" s="307"/>
      <c r="FIP188" s="135"/>
      <c r="FIQ188" s="135"/>
      <c r="FIR188" s="135"/>
      <c r="FIS188" s="304"/>
      <c r="FIT188" s="305"/>
      <c r="FIU188" s="306"/>
      <c r="FIV188" s="135"/>
      <c r="FIW188" s="135"/>
      <c r="FIX188" s="307"/>
      <c r="FJA188" s="135"/>
      <c r="FJB188" s="304"/>
      <c r="FJC188" s="305"/>
      <c r="FJD188" s="306"/>
      <c r="FJE188" s="135"/>
      <c r="FJF188" s="135"/>
      <c r="FJG188" s="307"/>
      <c r="FJK188" s="319"/>
      <c r="FJL188" s="320"/>
      <c r="FJM188" s="321"/>
      <c r="FJP188" s="318"/>
      <c r="FJT188" s="319"/>
      <c r="FJU188" s="320"/>
      <c r="FJV188" s="306"/>
      <c r="FJW188" s="135"/>
      <c r="FJX188" s="135"/>
      <c r="FJY188" s="307"/>
      <c r="FJZ188" s="135"/>
      <c r="FKA188" s="135"/>
      <c r="FKB188" s="135"/>
      <c r="FKC188" s="304"/>
      <c r="FKD188" s="305"/>
      <c r="FKE188" s="306"/>
      <c r="FKF188" s="135"/>
      <c r="FKG188" s="135"/>
      <c r="FKH188" s="307"/>
      <c r="FKI188" s="135"/>
      <c r="FKJ188" s="135"/>
      <c r="FKK188" s="135"/>
      <c r="FKL188" s="304"/>
      <c r="FKM188" s="305"/>
      <c r="FKN188" s="306"/>
      <c r="FKO188" s="135"/>
      <c r="FKP188" s="135"/>
      <c r="FKQ188" s="307"/>
      <c r="FKR188" s="135"/>
      <c r="FKS188" s="135"/>
      <c r="FKT188" s="135"/>
      <c r="FKU188" s="304"/>
      <c r="FKV188" s="305"/>
      <c r="FKW188" s="306"/>
      <c r="FKX188" s="135"/>
      <c r="FKY188" s="135"/>
      <c r="FKZ188" s="307"/>
      <c r="FLA188" s="135"/>
      <c r="FLB188" s="135"/>
      <c r="FLC188" s="135"/>
      <c r="FLD188" s="304"/>
      <c r="FLE188" s="305"/>
      <c r="FLF188" s="306"/>
      <c r="FLG188" s="135"/>
      <c r="FLH188" s="135"/>
      <c r="FLI188" s="307"/>
      <c r="FLJ188" s="135"/>
      <c r="FLK188" s="135"/>
      <c r="FLL188" s="135"/>
      <c r="FLM188" s="304"/>
      <c r="FLN188" s="305"/>
      <c r="FLO188" s="306"/>
      <c r="FLP188" s="135"/>
      <c r="FLQ188" s="135"/>
      <c r="FLR188" s="307"/>
      <c r="FLS188" s="135"/>
      <c r="FLT188" s="135"/>
      <c r="FLU188" s="135"/>
      <c r="FLV188" s="304"/>
      <c r="FLW188" s="305"/>
      <c r="FLX188" s="306"/>
      <c r="FLY188" s="135"/>
      <c r="FLZ188" s="135"/>
      <c r="FMA188" s="307"/>
      <c r="FMB188" s="135"/>
      <c r="FMC188" s="135"/>
      <c r="FMD188" s="135"/>
      <c r="FME188" s="304"/>
      <c r="FMF188" s="305"/>
      <c r="FMG188" s="306"/>
      <c r="FMH188" s="135"/>
      <c r="FMI188" s="135"/>
      <c r="FMJ188" s="307"/>
      <c r="FMK188" s="135"/>
      <c r="FML188" s="135"/>
      <c r="FMM188" s="135"/>
      <c r="FMN188" s="304"/>
      <c r="FMO188" s="305"/>
      <c r="FMP188" s="306"/>
      <c r="FMQ188" s="135"/>
      <c r="FMR188" s="135"/>
      <c r="FMS188" s="307"/>
      <c r="FMT188" s="135"/>
      <c r="FMU188" s="135"/>
      <c r="FMV188" s="135"/>
      <c r="FMW188" s="304"/>
      <c r="FMX188" s="305"/>
      <c r="FMY188" s="306"/>
      <c r="FMZ188" s="135"/>
      <c r="FNA188" s="135"/>
      <c r="FNB188" s="307"/>
      <c r="FNC188" s="135"/>
      <c r="FND188" s="135"/>
      <c r="FNE188" s="135"/>
      <c r="FNF188" s="304"/>
      <c r="FNG188" s="305"/>
      <c r="FNH188" s="306"/>
      <c r="FNI188" s="135"/>
      <c r="FNJ188" s="135"/>
      <c r="FNK188" s="307"/>
      <c r="FNL188" s="135"/>
      <c r="FNM188" s="135"/>
      <c r="FNN188" s="135"/>
      <c r="FNO188" s="304"/>
      <c r="FNP188" s="305"/>
      <c r="FNQ188" s="306"/>
      <c r="FNR188" s="135"/>
      <c r="FNS188" s="135"/>
      <c r="FNT188" s="307"/>
      <c r="FNU188" s="135"/>
      <c r="FNV188" s="135"/>
      <c r="FNW188" s="135"/>
      <c r="FNX188" s="304"/>
      <c r="FNY188" s="305"/>
      <c r="FNZ188" s="306"/>
      <c r="FOA188" s="135"/>
      <c r="FOB188" s="135"/>
      <c r="FOC188" s="307"/>
      <c r="FOD188" s="135"/>
      <c r="FOE188" s="135"/>
      <c r="FOF188" s="135"/>
      <c r="FOG188" s="304"/>
      <c r="FOH188" s="305"/>
      <c r="FOI188" s="306"/>
      <c r="FOJ188" s="135"/>
      <c r="FOK188" s="135"/>
      <c r="FOL188" s="307"/>
      <c r="FOM188" s="135"/>
      <c r="FON188" s="135"/>
      <c r="FOO188" s="135"/>
      <c r="FOP188" s="304"/>
      <c r="FOQ188" s="305"/>
      <c r="FOR188" s="306"/>
      <c r="FOS188" s="135"/>
      <c r="FOT188" s="135"/>
      <c r="FOU188" s="307"/>
      <c r="FOV188" s="135"/>
      <c r="FOW188" s="135"/>
      <c r="FOX188" s="135"/>
      <c r="FOY188" s="304"/>
      <c r="FOZ188" s="305"/>
      <c r="FPA188" s="306"/>
      <c r="FPB188" s="135"/>
      <c r="FPC188" s="135"/>
      <c r="FPD188" s="307"/>
      <c r="FPE188" s="135"/>
      <c r="FPF188" s="135"/>
      <c r="FPG188" s="135"/>
      <c r="FPH188" s="304"/>
      <c r="FPI188" s="305"/>
      <c r="FPJ188" s="306"/>
      <c r="FPK188" s="135"/>
      <c r="FPL188" s="135"/>
      <c r="FPM188" s="307"/>
      <c r="FPN188" s="135"/>
      <c r="FPO188" s="135"/>
      <c r="FPP188" s="135"/>
      <c r="FPQ188" s="304"/>
      <c r="FPR188" s="305"/>
      <c r="FPS188" s="306"/>
      <c r="FPT188" s="135"/>
      <c r="FPU188" s="135"/>
      <c r="FPV188" s="307"/>
      <c r="FPW188" s="135"/>
      <c r="FPX188" s="135"/>
      <c r="FPY188" s="135"/>
      <c r="FPZ188" s="304"/>
      <c r="FQA188" s="305"/>
      <c r="FQB188" s="306"/>
      <c r="FQC188" s="135"/>
      <c r="FQD188" s="135"/>
      <c r="FQE188" s="307"/>
      <c r="FQF188" s="135"/>
      <c r="FQG188" s="135"/>
      <c r="FQH188" s="135"/>
      <c r="FQI188" s="304"/>
      <c r="FQJ188" s="305"/>
      <c r="FQK188" s="306"/>
      <c r="FQL188" s="135"/>
      <c r="FQM188" s="135"/>
      <c r="FQN188" s="307"/>
      <c r="FQO188" s="135"/>
      <c r="FQP188" s="135"/>
      <c r="FQQ188" s="135"/>
      <c r="FQR188" s="304"/>
      <c r="FQS188" s="305"/>
      <c r="FQT188" s="306"/>
      <c r="FQU188" s="135"/>
      <c r="FQV188" s="135"/>
      <c r="FQW188" s="307"/>
      <c r="FQX188" s="135"/>
      <c r="FQY188" s="135"/>
      <c r="FQZ188" s="135"/>
      <c r="FRA188" s="304"/>
      <c r="FRB188" s="305"/>
      <c r="FRC188" s="306"/>
      <c r="FRD188" s="135"/>
      <c r="FRE188" s="135"/>
      <c r="FRF188" s="307"/>
      <c r="FRG188" s="135"/>
      <c r="FRH188" s="135"/>
      <c r="FRI188" s="135"/>
      <c r="FRJ188" s="304"/>
      <c r="FRK188" s="305"/>
      <c r="FRL188" s="306"/>
      <c r="FRM188" s="135"/>
      <c r="FRN188" s="135"/>
      <c r="FRO188" s="307"/>
      <c r="FRP188" s="135"/>
      <c r="FRQ188" s="135"/>
      <c r="FRR188" s="135"/>
      <c r="FRS188" s="304"/>
      <c r="FRT188" s="305"/>
      <c r="FRU188" s="306"/>
      <c r="FRV188" s="135"/>
      <c r="FRW188" s="135"/>
      <c r="FRX188" s="307"/>
      <c r="FRY188" s="135"/>
      <c r="FRZ188" s="135"/>
      <c r="FSA188" s="135"/>
      <c r="FSB188" s="304"/>
      <c r="FSC188" s="305"/>
      <c r="FSD188" s="306"/>
      <c r="FSE188" s="135"/>
      <c r="FSF188" s="135"/>
      <c r="FSG188" s="307"/>
      <c r="FSH188" s="135"/>
      <c r="FSI188" s="135"/>
      <c r="FSJ188" s="135"/>
      <c r="FSK188" s="304"/>
      <c r="FSL188" s="305"/>
      <c r="FSM188" s="306"/>
      <c r="FSN188" s="135"/>
      <c r="FSO188" s="135"/>
      <c r="FSP188" s="307"/>
      <c r="FSQ188" s="135"/>
      <c r="FSR188" s="135"/>
      <c r="FSS188" s="135"/>
      <c r="FST188" s="304"/>
      <c r="FSU188" s="320"/>
      <c r="FSV188" s="321"/>
      <c r="FSW188" s="135"/>
      <c r="FSX188" s="135"/>
      <c r="FSY188" s="307"/>
      <c r="FSZ188" s="135"/>
      <c r="FTA188" s="135"/>
      <c r="FTB188" s="135"/>
      <c r="FTC188" s="304"/>
      <c r="FTD188" s="320"/>
      <c r="FTE188" s="321"/>
      <c r="FTH188" s="318"/>
      <c r="FTL188" s="319"/>
      <c r="FTM188" s="320"/>
      <c r="FTN188" s="321"/>
      <c r="FTQ188" s="318"/>
      <c r="FTR188" s="135"/>
      <c r="FTS188" s="135"/>
      <c r="FTT188" s="135"/>
      <c r="FTU188" s="304"/>
      <c r="FTV188" s="305"/>
      <c r="FTW188" s="306"/>
      <c r="FTX188" s="135"/>
      <c r="FTY188" s="135"/>
      <c r="FTZ188" s="307"/>
      <c r="FUA188" s="135"/>
      <c r="FUB188" s="135"/>
      <c r="FUC188" s="135"/>
      <c r="FUD188" s="304"/>
      <c r="FUE188" s="305"/>
      <c r="FUF188" s="306"/>
      <c r="FUG188" s="135"/>
      <c r="FUH188" s="135"/>
      <c r="FUI188" s="307"/>
      <c r="FUJ188" s="135"/>
      <c r="FUK188" s="135"/>
      <c r="FUL188" s="135"/>
      <c r="FUM188" s="304"/>
      <c r="FUN188" s="305"/>
      <c r="FUO188" s="306"/>
      <c r="FUP188" s="135"/>
      <c r="FUQ188" s="135"/>
      <c r="FUR188" s="307"/>
      <c r="FUS188" s="135"/>
      <c r="FUT188" s="135"/>
      <c r="FUU188" s="135"/>
      <c r="FUV188" s="304"/>
      <c r="FUW188" s="305"/>
      <c r="FUX188" s="306"/>
      <c r="FUY188" s="135"/>
      <c r="FUZ188" s="135"/>
      <c r="FVA188" s="307"/>
      <c r="FVB188" s="135"/>
      <c r="FVC188" s="135"/>
      <c r="FVD188" s="135"/>
      <c r="FVE188" s="304"/>
      <c r="FVF188" s="305"/>
      <c r="FVG188" s="306"/>
      <c r="FVH188" s="135"/>
      <c r="FVI188" s="135"/>
      <c r="FVJ188" s="307"/>
      <c r="FVK188" s="135"/>
      <c r="FVL188" s="135"/>
      <c r="FVM188" s="135"/>
      <c r="FVN188" s="304"/>
      <c r="FVO188" s="305"/>
      <c r="FVP188" s="306"/>
      <c r="FVQ188" s="135"/>
      <c r="FVR188" s="135"/>
      <c r="FVS188" s="307"/>
      <c r="FVT188" s="135"/>
      <c r="FVU188" s="135"/>
      <c r="FVV188" s="135"/>
      <c r="FVW188" s="304"/>
      <c r="FVX188" s="305"/>
      <c r="FVY188" s="306"/>
      <c r="FVZ188" s="135"/>
      <c r="FWA188" s="135"/>
      <c r="FWB188" s="307"/>
      <c r="FWC188" s="135"/>
      <c r="FWD188" s="135"/>
      <c r="FWE188" s="135"/>
      <c r="FWF188" s="304"/>
      <c r="FWG188" s="305"/>
      <c r="FWH188" s="306"/>
      <c r="FWI188" s="135"/>
      <c r="FWJ188" s="135"/>
      <c r="FWK188" s="307"/>
      <c r="FWL188" s="135"/>
      <c r="FWM188" s="135"/>
      <c r="FWN188" s="135"/>
      <c r="FWO188" s="304"/>
      <c r="FWP188" s="305"/>
      <c r="FWQ188" s="306"/>
      <c r="FWR188" s="135"/>
      <c r="FWS188" s="135"/>
      <c r="FWT188" s="307"/>
      <c r="FWU188" s="135"/>
      <c r="FWV188" s="135"/>
      <c r="FWW188" s="135"/>
      <c r="FWX188" s="304"/>
      <c r="FWY188" s="305"/>
      <c r="FWZ188" s="306"/>
      <c r="FXA188" s="135"/>
      <c r="FXB188" s="135"/>
      <c r="FXC188" s="307"/>
      <c r="FXD188" s="135"/>
      <c r="FXE188" s="135"/>
      <c r="FXF188" s="135"/>
      <c r="FXG188" s="304"/>
      <c r="FXH188" s="305"/>
      <c r="FXI188" s="306"/>
      <c r="FXJ188" s="135"/>
      <c r="FXK188" s="135"/>
      <c r="FXL188" s="307"/>
      <c r="FXM188" s="135"/>
      <c r="FXN188" s="135"/>
      <c r="FXO188" s="135"/>
      <c r="FXP188" s="304"/>
      <c r="FXQ188" s="305"/>
      <c r="FXR188" s="306"/>
      <c r="FXS188" s="135"/>
      <c r="FXT188" s="135"/>
      <c r="FXU188" s="307"/>
      <c r="FXV188" s="135"/>
      <c r="FXW188" s="135"/>
      <c r="FXX188" s="135"/>
      <c r="FXY188" s="304"/>
      <c r="FXZ188" s="305"/>
      <c r="FYA188" s="306"/>
      <c r="FYB188" s="135"/>
      <c r="FYC188" s="135"/>
      <c r="FYD188" s="307"/>
      <c r="FYE188" s="135"/>
      <c r="FYF188" s="135"/>
      <c r="FYG188" s="135"/>
      <c r="FYH188" s="304"/>
      <c r="FYI188" s="305"/>
      <c r="FYJ188" s="306"/>
      <c r="FYK188" s="135"/>
      <c r="FYL188" s="135"/>
      <c r="FYM188" s="307"/>
      <c r="FYN188" s="135"/>
      <c r="FYO188" s="135"/>
      <c r="FYP188" s="135"/>
      <c r="FYQ188" s="304"/>
      <c r="FYR188" s="305"/>
      <c r="FYS188" s="306"/>
      <c r="FYT188" s="135"/>
      <c r="FYU188" s="135"/>
      <c r="FYV188" s="307"/>
      <c r="FYW188" s="135"/>
      <c r="FYX188" s="135"/>
      <c r="FYY188" s="135"/>
      <c r="FYZ188" s="304"/>
      <c r="FZA188" s="305"/>
      <c r="FZB188" s="306"/>
      <c r="FZC188" s="135"/>
      <c r="FZD188" s="135"/>
      <c r="FZE188" s="307"/>
      <c r="FZF188" s="135"/>
      <c r="FZG188" s="135"/>
      <c r="FZH188" s="135"/>
      <c r="FZI188" s="304"/>
      <c r="FZJ188" s="305"/>
      <c r="FZK188" s="306"/>
      <c r="FZL188" s="135"/>
      <c r="FZM188" s="135"/>
      <c r="FZN188" s="307"/>
      <c r="FZO188" s="135"/>
      <c r="FZP188" s="135"/>
      <c r="FZQ188" s="135"/>
      <c r="FZR188" s="304"/>
      <c r="FZS188" s="305"/>
      <c r="FZT188" s="306"/>
      <c r="FZU188" s="135"/>
      <c r="FZV188" s="135"/>
      <c r="FZW188" s="307"/>
      <c r="FZX188" s="135"/>
      <c r="FZY188" s="135"/>
      <c r="FZZ188" s="135"/>
      <c r="GAA188" s="304"/>
      <c r="GAB188" s="305"/>
      <c r="GAC188" s="306"/>
      <c r="GAD188" s="135"/>
      <c r="GAE188" s="135"/>
      <c r="GAF188" s="307"/>
      <c r="GAG188" s="135"/>
      <c r="GAH188" s="135"/>
      <c r="GAI188" s="135"/>
      <c r="GAJ188" s="304"/>
      <c r="GAK188" s="305"/>
      <c r="GAL188" s="306"/>
      <c r="GAM188" s="135"/>
      <c r="GAN188" s="135"/>
      <c r="GAO188" s="307"/>
      <c r="GAP188" s="135"/>
      <c r="GAQ188" s="135"/>
      <c r="GAR188" s="135"/>
      <c r="GAS188" s="304"/>
      <c r="GAT188" s="305"/>
      <c r="GAU188" s="306"/>
      <c r="GAV188" s="135"/>
      <c r="GAW188" s="135"/>
      <c r="GAX188" s="307"/>
      <c r="GAY188" s="135"/>
      <c r="GAZ188" s="135"/>
      <c r="GBA188" s="135"/>
      <c r="GBB188" s="304"/>
      <c r="GBC188" s="305"/>
      <c r="GBD188" s="306"/>
      <c r="GBE188" s="135"/>
      <c r="GBF188" s="135"/>
      <c r="GBG188" s="307"/>
      <c r="GBH188" s="135"/>
      <c r="GBI188" s="135"/>
      <c r="GBJ188" s="135"/>
      <c r="GBK188" s="304"/>
      <c r="GBL188" s="305"/>
      <c r="GBM188" s="306"/>
      <c r="GBN188" s="135"/>
      <c r="GBO188" s="135"/>
      <c r="GBP188" s="307"/>
      <c r="GBQ188" s="135"/>
      <c r="GBR188" s="135"/>
      <c r="GBS188" s="135"/>
      <c r="GBT188" s="304"/>
      <c r="GBU188" s="305"/>
      <c r="GBV188" s="306"/>
      <c r="GBW188" s="135"/>
      <c r="GBX188" s="135"/>
      <c r="GBY188" s="307"/>
      <c r="GBZ188" s="135"/>
      <c r="GCA188" s="135"/>
      <c r="GCB188" s="135"/>
      <c r="GCC188" s="304"/>
      <c r="GCD188" s="305"/>
      <c r="GCE188" s="306"/>
      <c r="GCF188" s="135"/>
      <c r="GCG188" s="135"/>
      <c r="GCH188" s="307"/>
      <c r="GCI188" s="135"/>
      <c r="GCJ188" s="135"/>
      <c r="GCK188" s="135"/>
      <c r="GCL188" s="304"/>
      <c r="GCM188" s="305"/>
      <c r="GCN188" s="306"/>
      <c r="GCO188" s="135"/>
      <c r="GCP188" s="135"/>
      <c r="GCQ188" s="318"/>
      <c r="GCS188" s="135"/>
      <c r="GCT188" s="135"/>
      <c r="GCU188" s="304"/>
      <c r="GCV188" s="305"/>
      <c r="GCW188" s="306"/>
      <c r="GCX188" s="135"/>
      <c r="GCY188" s="135"/>
      <c r="GCZ188" s="318"/>
      <c r="GDD188" s="319"/>
      <c r="GDE188" s="320"/>
      <c r="GDF188" s="321"/>
      <c r="GDI188" s="318"/>
      <c r="GDM188" s="319"/>
      <c r="GDN188" s="305"/>
      <c r="GDO188" s="306"/>
      <c r="GDP188" s="135"/>
      <c r="GDQ188" s="135"/>
      <c r="GDR188" s="307"/>
      <c r="GDS188" s="135"/>
      <c r="GDT188" s="135"/>
      <c r="GDU188" s="135"/>
      <c r="GDV188" s="304"/>
      <c r="GDW188" s="305"/>
      <c r="GDX188" s="306"/>
      <c r="GDY188" s="135"/>
      <c r="GDZ188" s="135"/>
      <c r="GEA188" s="307"/>
      <c r="GEB188" s="135"/>
      <c r="GEC188" s="135"/>
      <c r="GED188" s="135"/>
      <c r="GEE188" s="304"/>
      <c r="GEF188" s="305"/>
      <c r="GEG188" s="306"/>
      <c r="GEH188" s="135"/>
      <c r="GEI188" s="135"/>
      <c r="GEJ188" s="307"/>
      <c r="GEK188" s="135"/>
      <c r="GEL188" s="135"/>
      <c r="GEM188" s="135"/>
      <c r="GEN188" s="304"/>
      <c r="GEO188" s="305"/>
      <c r="GEP188" s="306"/>
      <c r="GEQ188" s="135"/>
      <c r="GER188" s="135"/>
      <c r="GES188" s="307"/>
      <c r="GET188" s="135"/>
      <c r="GEU188" s="135"/>
      <c r="GEV188" s="135"/>
      <c r="GEW188" s="304"/>
      <c r="GEX188" s="305"/>
      <c r="GEY188" s="306"/>
      <c r="GEZ188" s="135"/>
      <c r="GFA188" s="135"/>
      <c r="GFB188" s="307"/>
      <c r="GFC188" s="135"/>
      <c r="GFD188" s="135"/>
      <c r="GFE188" s="135"/>
      <c r="GFF188" s="304"/>
      <c r="GFG188" s="305"/>
      <c r="GFH188" s="306"/>
      <c r="GFI188" s="135"/>
      <c r="GFJ188" s="135"/>
      <c r="GFK188" s="307"/>
      <c r="GFL188" s="135"/>
      <c r="GFM188" s="135"/>
      <c r="GFN188" s="135"/>
      <c r="GFO188" s="304"/>
      <c r="GFP188" s="305"/>
      <c r="GFQ188" s="306"/>
      <c r="GFR188" s="135"/>
      <c r="GFS188" s="135"/>
      <c r="GFT188" s="307"/>
      <c r="GFU188" s="135"/>
      <c r="GFV188" s="135"/>
      <c r="GFW188" s="135"/>
      <c r="GFX188" s="304"/>
      <c r="GFY188" s="305"/>
      <c r="GFZ188" s="306"/>
      <c r="GGA188" s="135"/>
      <c r="GGB188" s="135"/>
      <c r="GGC188" s="307"/>
      <c r="GGD188" s="135"/>
      <c r="GGE188" s="135"/>
      <c r="GGF188" s="135"/>
      <c r="GGG188" s="304"/>
      <c r="GGH188" s="305"/>
      <c r="GGI188" s="306"/>
      <c r="GGJ188" s="135"/>
      <c r="GGK188" s="135"/>
      <c r="GGL188" s="307"/>
      <c r="GGM188" s="135"/>
      <c r="GGN188" s="135"/>
      <c r="GGO188" s="135"/>
      <c r="GGP188" s="304"/>
      <c r="GGQ188" s="305"/>
      <c r="GGR188" s="306"/>
      <c r="GGS188" s="135"/>
      <c r="GGT188" s="135"/>
      <c r="GGU188" s="307"/>
      <c r="GGV188" s="135"/>
      <c r="GGW188" s="135"/>
      <c r="GGX188" s="135"/>
      <c r="GGY188" s="304"/>
      <c r="GGZ188" s="305"/>
      <c r="GHA188" s="306"/>
      <c r="GHB188" s="135"/>
      <c r="GHC188" s="135"/>
      <c r="GHD188" s="307"/>
      <c r="GHE188" s="135"/>
      <c r="GHF188" s="135"/>
      <c r="GHG188" s="135"/>
      <c r="GHH188" s="304"/>
      <c r="GHI188" s="305"/>
      <c r="GHJ188" s="306"/>
      <c r="GHK188" s="135"/>
      <c r="GHL188" s="135"/>
      <c r="GHM188" s="307"/>
      <c r="GHN188" s="135"/>
      <c r="GHO188" s="135"/>
      <c r="GHP188" s="135"/>
      <c r="GHQ188" s="304"/>
      <c r="GHR188" s="305"/>
      <c r="GHS188" s="306"/>
      <c r="GHT188" s="135"/>
      <c r="GHU188" s="135"/>
      <c r="GHV188" s="307"/>
      <c r="GHW188" s="135"/>
      <c r="GHX188" s="135"/>
      <c r="GHY188" s="135"/>
      <c r="GHZ188" s="304"/>
      <c r="GIA188" s="305"/>
      <c r="GIB188" s="306"/>
      <c r="GIC188" s="135"/>
      <c r="GID188" s="135"/>
      <c r="GIE188" s="307"/>
      <c r="GIF188" s="135"/>
      <c r="GIG188" s="135"/>
      <c r="GIH188" s="135"/>
      <c r="GII188" s="304"/>
      <c r="GIJ188" s="305"/>
      <c r="GIK188" s="306"/>
      <c r="GIL188" s="135"/>
      <c r="GIM188" s="135"/>
      <c r="GIN188" s="307"/>
      <c r="GIO188" s="135"/>
      <c r="GIP188" s="135"/>
      <c r="GIQ188" s="135"/>
      <c r="GIR188" s="304"/>
      <c r="GIS188" s="305"/>
      <c r="GIT188" s="306"/>
      <c r="GIU188" s="135"/>
      <c r="GIV188" s="135"/>
      <c r="GIW188" s="307"/>
      <c r="GIX188" s="135"/>
      <c r="GIY188" s="135"/>
      <c r="GIZ188" s="135"/>
      <c r="GJA188" s="304"/>
      <c r="GJB188" s="305"/>
      <c r="GJC188" s="306"/>
      <c r="GJD188" s="135"/>
      <c r="GJE188" s="135"/>
      <c r="GJF188" s="307"/>
      <c r="GJG188" s="135"/>
      <c r="GJH188" s="135"/>
      <c r="GJI188" s="135"/>
      <c r="GJJ188" s="304"/>
      <c r="GJK188" s="305"/>
      <c r="GJL188" s="306"/>
      <c r="GJM188" s="135"/>
      <c r="GJN188" s="135"/>
      <c r="GJO188" s="307"/>
      <c r="GJP188" s="135"/>
      <c r="GJQ188" s="135"/>
      <c r="GJR188" s="135"/>
      <c r="GJS188" s="304"/>
      <c r="GJT188" s="305"/>
      <c r="GJU188" s="306"/>
      <c r="GJV188" s="135"/>
      <c r="GJW188" s="135"/>
      <c r="GJX188" s="307"/>
      <c r="GJY188" s="135"/>
      <c r="GJZ188" s="135"/>
      <c r="GKA188" s="135"/>
      <c r="GKB188" s="304"/>
      <c r="GKC188" s="305"/>
      <c r="GKD188" s="306"/>
      <c r="GKE188" s="135"/>
      <c r="GKF188" s="135"/>
      <c r="GKG188" s="307"/>
      <c r="GKH188" s="135"/>
      <c r="GKI188" s="135"/>
      <c r="GKJ188" s="135"/>
      <c r="GKK188" s="304"/>
      <c r="GKL188" s="305"/>
      <c r="GKM188" s="306"/>
      <c r="GKN188" s="135"/>
      <c r="GKO188" s="135"/>
      <c r="GKP188" s="307"/>
      <c r="GKQ188" s="135"/>
      <c r="GKR188" s="135"/>
      <c r="GKS188" s="135"/>
      <c r="GKT188" s="304"/>
      <c r="GKU188" s="305"/>
      <c r="GKV188" s="306"/>
      <c r="GKW188" s="135"/>
      <c r="GKX188" s="135"/>
      <c r="GKY188" s="307"/>
      <c r="GKZ188" s="135"/>
      <c r="GLA188" s="135"/>
      <c r="GLB188" s="135"/>
      <c r="GLC188" s="304"/>
      <c r="GLD188" s="305"/>
      <c r="GLE188" s="306"/>
      <c r="GLF188" s="135"/>
      <c r="GLG188" s="135"/>
      <c r="GLH188" s="307"/>
      <c r="GLI188" s="135"/>
      <c r="GLJ188" s="135"/>
      <c r="GLK188" s="135"/>
      <c r="GLL188" s="304"/>
      <c r="GLM188" s="305"/>
      <c r="GLN188" s="306"/>
      <c r="GLO188" s="135"/>
      <c r="GLP188" s="135"/>
      <c r="GLQ188" s="307"/>
      <c r="GLR188" s="135"/>
      <c r="GLS188" s="135"/>
      <c r="GLT188" s="135"/>
      <c r="GLU188" s="304"/>
      <c r="GLV188" s="305"/>
      <c r="GLW188" s="306"/>
      <c r="GLX188" s="135"/>
      <c r="GLY188" s="135"/>
      <c r="GLZ188" s="307"/>
      <c r="GMA188" s="135"/>
      <c r="GMB188" s="135"/>
      <c r="GMC188" s="135"/>
      <c r="GMD188" s="304"/>
      <c r="GME188" s="305"/>
      <c r="GMF188" s="306"/>
      <c r="GMG188" s="135"/>
      <c r="GMH188" s="135"/>
      <c r="GMI188" s="307"/>
      <c r="GMJ188" s="135"/>
      <c r="GMK188" s="135"/>
      <c r="GML188" s="135"/>
      <c r="GMM188" s="319"/>
      <c r="GMN188" s="320"/>
      <c r="GMO188" s="306"/>
      <c r="GMP188" s="135"/>
      <c r="GMQ188" s="135"/>
      <c r="GMR188" s="307"/>
      <c r="GMS188" s="135"/>
      <c r="GMT188" s="135"/>
      <c r="GMU188" s="135"/>
      <c r="GMV188" s="319"/>
      <c r="GMW188" s="320"/>
      <c r="GMX188" s="321"/>
      <c r="GNA188" s="318"/>
      <c r="GNE188" s="319"/>
      <c r="GNF188" s="320"/>
      <c r="GNG188" s="321"/>
      <c r="GNJ188" s="307"/>
      <c r="GNK188" s="135"/>
      <c r="GNL188" s="135"/>
      <c r="GNM188" s="135"/>
      <c r="GNN188" s="304"/>
      <c r="GNO188" s="305"/>
      <c r="GNP188" s="306"/>
      <c r="GNQ188" s="135"/>
      <c r="GNR188" s="135"/>
      <c r="GNS188" s="307"/>
      <c r="GNT188" s="135"/>
      <c r="GNU188" s="135"/>
      <c r="GNV188" s="135"/>
      <c r="GNW188" s="304"/>
      <c r="GNX188" s="305"/>
      <c r="GNY188" s="306"/>
      <c r="GNZ188" s="135"/>
      <c r="GOA188" s="135"/>
      <c r="GOB188" s="307"/>
      <c r="GOC188" s="135"/>
      <c r="GOD188" s="135"/>
      <c r="GOE188" s="135"/>
      <c r="GOF188" s="304"/>
      <c r="GOG188" s="305"/>
      <c r="GOH188" s="306"/>
      <c r="GOI188" s="135"/>
      <c r="GOJ188" s="135"/>
      <c r="GOK188" s="307"/>
      <c r="GOL188" s="135"/>
      <c r="GOM188" s="135"/>
      <c r="GON188" s="135"/>
      <c r="GOO188" s="304"/>
      <c r="GOP188" s="305"/>
      <c r="GOQ188" s="306"/>
      <c r="GOR188" s="135"/>
      <c r="GOS188" s="135"/>
      <c r="GOT188" s="307"/>
      <c r="GOU188" s="135"/>
      <c r="GOV188" s="135"/>
      <c r="GOW188" s="135"/>
      <c r="GOX188" s="304"/>
      <c r="GOY188" s="305"/>
      <c r="GOZ188" s="306"/>
      <c r="GPA188" s="135"/>
      <c r="GPB188" s="135"/>
      <c r="GPC188" s="307"/>
      <c r="GPD188" s="135"/>
      <c r="GPE188" s="135"/>
      <c r="GPF188" s="135"/>
      <c r="GPG188" s="304"/>
      <c r="GPH188" s="305"/>
      <c r="GPI188" s="306"/>
      <c r="GPJ188" s="135"/>
      <c r="GPK188" s="135"/>
      <c r="GPL188" s="307"/>
      <c r="GPM188" s="135"/>
      <c r="GPN188" s="135"/>
      <c r="GPO188" s="135"/>
      <c r="GPP188" s="304"/>
      <c r="GPQ188" s="305"/>
      <c r="GPR188" s="306"/>
      <c r="GPS188" s="135"/>
      <c r="GPT188" s="135"/>
      <c r="GPU188" s="307"/>
      <c r="GPV188" s="135"/>
      <c r="GPW188" s="135"/>
      <c r="GPX188" s="135"/>
      <c r="GPY188" s="304"/>
      <c r="GPZ188" s="305"/>
      <c r="GQA188" s="306"/>
      <c r="GQB188" s="135"/>
      <c r="GQC188" s="135"/>
      <c r="GQD188" s="307"/>
      <c r="GQE188" s="135"/>
      <c r="GQF188" s="135"/>
      <c r="GQG188" s="135"/>
      <c r="GQH188" s="304"/>
      <c r="GQI188" s="305"/>
      <c r="GQJ188" s="306"/>
      <c r="GQK188" s="135"/>
      <c r="GQL188" s="135"/>
      <c r="GQM188" s="307"/>
      <c r="GQN188" s="135"/>
      <c r="GQO188" s="135"/>
      <c r="GQP188" s="135"/>
      <c r="GQQ188" s="304"/>
      <c r="GQR188" s="305"/>
      <c r="GQS188" s="306"/>
      <c r="GQT188" s="135"/>
      <c r="GQU188" s="135"/>
      <c r="GQV188" s="307"/>
      <c r="GQW188" s="135"/>
      <c r="GQX188" s="135"/>
      <c r="GQY188" s="135"/>
      <c r="GQZ188" s="304"/>
      <c r="GRA188" s="305"/>
      <c r="GRB188" s="306"/>
      <c r="GRC188" s="135"/>
      <c r="GRD188" s="135"/>
      <c r="GRE188" s="307"/>
      <c r="GRF188" s="135"/>
      <c r="GRG188" s="135"/>
      <c r="GRH188" s="135"/>
      <c r="GRI188" s="304"/>
      <c r="GRJ188" s="305"/>
      <c r="GRK188" s="306"/>
      <c r="GRL188" s="135"/>
      <c r="GRM188" s="135"/>
      <c r="GRN188" s="307"/>
      <c r="GRO188" s="135"/>
      <c r="GRP188" s="135"/>
      <c r="GRQ188" s="135"/>
      <c r="GRR188" s="304"/>
      <c r="GRS188" s="305"/>
      <c r="GRT188" s="306"/>
      <c r="GRU188" s="135"/>
      <c r="GRV188" s="135"/>
      <c r="GRW188" s="307"/>
      <c r="GRX188" s="135"/>
      <c r="GRY188" s="135"/>
      <c r="GRZ188" s="135"/>
      <c r="GSA188" s="304"/>
      <c r="GSB188" s="305"/>
      <c r="GSC188" s="306"/>
      <c r="GSD188" s="135"/>
      <c r="GSE188" s="135"/>
      <c r="GSF188" s="307"/>
      <c r="GSG188" s="135"/>
      <c r="GSH188" s="135"/>
      <c r="GSI188" s="135"/>
      <c r="GSJ188" s="304"/>
      <c r="GSK188" s="305"/>
      <c r="GSL188" s="306"/>
      <c r="GSM188" s="135"/>
      <c r="GSN188" s="135"/>
      <c r="GSO188" s="307"/>
      <c r="GSP188" s="135"/>
      <c r="GSQ188" s="135"/>
      <c r="GSR188" s="135"/>
      <c r="GSS188" s="304"/>
      <c r="GST188" s="305"/>
      <c r="GSU188" s="306"/>
      <c r="GSV188" s="135"/>
      <c r="GSW188" s="135"/>
      <c r="GSX188" s="307"/>
      <c r="GSY188" s="135"/>
      <c r="GSZ188" s="135"/>
      <c r="GTA188" s="135"/>
      <c r="GTB188" s="304"/>
      <c r="GTC188" s="305"/>
      <c r="GTD188" s="306"/>
      <c r="GTE188" s="135"/>
      <c r="GTF188" s="135"/>
      <c r="GTG188" s="307"/>
      <c r="GTH188" s="135"/>
      <c r="GTI188" s="135"/>
      <c r="GTJ188" s="135"/>
      <c r="GTK188" s="304"/>
      <c r="GTL188" s="305"/>
      <c r="GTM188" s="306"/>
      <c r="GTN188" s="135"/>
      <c r="GTO188" s="135"/>
      <c r="GTP188" s="307"/>
      <c r="GTQ188" s="135"/>
      <c r="GTR188" s="135"/>
      <c r="GTS188" s="135"/>
      <c r="GTT188" s="304"/>
      <c r="GTU188" s="305"/>
      <c r="GTV188" s="306"/>
      <c r="GTW188" s="135"/>
      <c r="GTX188" s="135"/>
      <c r="GTY188" s="307"/>
      <c r="GTZ188" s="135"/>
      <c r="GUA188" s="135"/>
      <c r="GUB188" s="135"/>
      <c r="GUC188" s="304"/>
      <c r="GUD188" s="305"/>
      <c r="GUE188" s="306"/>
      <c r="GUF188" s="135"/>
      <c r="GUG188" s="135"/>
      <c r="GUH188" s="307"/>
      <c r="GUI188" s="135"/>
      <c r="GUJ188" s="135"/>
      <c r="GUK188" s="135"/>
      <c r="GUL188" s="304"/>
      <c r="GUM188" s="305"/>
      <c r="GUN188" s="306"/>
      <c r="GUO188" s="135"/>
      <c r="GUP188" s="135"/>
      <c r="GUQ188" s="307"/>
      <c r="GUR188" s="135"/>
      <c r="GUS188" s="135"/>
      <c r="GUT188" s="135"/>
      <c r="GUU188" s="304"/>
      <c r="GUV188" s="305"/>
      <c r="GUW188" s="306"/>
      <c r="GUX188" s="135"/>
      <c r="GUY188" s="135"/>
      <c r="GUZ188" s="307"/>
      <c r="GVA188" s="135"/>
      <c r="GVB188" s="135"/>
      <c r="GVC188" s="135"/>
      <c r="GVD188" s="304"/>
      <c r="GVE188" s="305"/>
      <c r="GVF188" s="306"/>
      <c r="GVG188" s="135"/>
      <c r="GVH188" s="135"/>
      <c r="GVI188" s="307"/>
      <c r="GVJ188" s="135"/>
      <c r="GVK188" s="135"/>
      <c r="GVL188" s="135"/>
      <c r="GVM188" s="304"/>
      <c r="GVN188" s="305"/>
      <c r="GVO188" s="306"/>
      <c r="GVP188" s="135"/>
      <c r="GVQ188" s="135"/>
      <c r="GVR188" s="307"/>
      <c r="GVS188" s="135"/>
      <c r="GVT188" s="135"/>
      <c r="GVU188" s="135"/>
      <c r="GVV188" s="304"/>
      <c r="GVW188" s="305"/>
      <c r="GVX188" s="306"/>
      <c r="GVY188" s="135"/>
      <c r="GVZ188" s="135"/>
      <c r="GWA188" s="307"/>
      <c r="GWB188" s="135"/>
      <c r="GWC188" s="135"/>
      <c r="GWD188" s="135"/>
      <c r="GWE188" s="304"/>
      <c r="GWF188" s="305"/>
      <c r="GWG188" s="306"/>
      <c r="GWH188" s="135"/>
      <c r="GWJ188" s="318"/>
      <c r="GWK188" s="135"/>
      <c r="GWL188" s="135"/>
      <c r="GWM188" s="135"/>
      <c r="GWN188" s="304"/>
      <c r="GWO188" s="305"/>
      <c r="GWP188" s="306"/>
      <c r="GWQ188" s="135"/>
      <c r="GWS188" s="318"/>
      <c r="GWW188" s="319"/>
      <c r="GWX188" s="320"/>
      <c r="GWY188" s="321"/>
      <c r="GXB188" s="318"/>
      <c r="GXF188" s="304"/>
      <c r="GXG188" s="305"/>
      <c r="GXH188" s="306"/>
      <c r="GXI188" s="135"/>
      <c r="GXJ188" s="135"/>
      <c r="GXK188" s="307"/>
      <c r="GXL188" s="135"/>
      <c r="GXM188" s="135"/>
      <c r="GXN188" s="135"/>
      <c r="GXO188" s="304"/>
      <c r="GXP188" s="305"/>
      <c r="GXQ188" s="306"/>
      <c r="GXR188" s="135"/>
      <c r="GXS188" s="135"/>
      <c r="GXT188" s="307"/>
      <c r="GXU188" s="135"/>
      <c r="GXV188" s="135"/>
      <c r="GXW188" s="135"/>
      <c r="GXX188" s="304"/>
      <c r="GXY188" s="305"/>
      <c r="GXZ188" s="306"/>
      <c r="GYA188" s="135"/>
      <c r="GYB188" s="135"/>
      <c r="GYC188" s="307"/>
      <c r="GYD188" s="135"/>
      <c r="GYE188" s="135"/>
      <c r="GYF188" s="135"/>
      <c r="GYG188" s="304"/>
      <c r="GYH188" s="305"/>
      <c r="GYI188" s="306"/>
      <c r="GYJ188" s="135"/>
      <c r="GYK188" s="135"/>
      <c r="GYL188" s="307"/>
      <c r="GYM188" s="135"/>
      <c r="GYN188" s="135"/>
      <c r="GYO188" s="135"/>
      <c r="GYP188" s="304"/>
      <c r="GYQ188" s="305"/>
      <c r="GYR188" s="306"/>
      <c r="GYS188" s="135"/>
      <c r="GYT188" s="135"/>
      <c r="GYU188" s="307"/>
      <c r="GYV188" s="135"/>
      <c r="GYW188" s="135"/>
      <c r="GYX188" s="135"/>
      <c r="GYY188" s="304"/>
      <c r="GYZ188" s="305"/>
      <c r="GZA188" s="306"/>
      <c r="GZB188" s="135"/>
      <c r="GZC188" s="135"/>
      <c r="GZD188" s="307"/>
      <c r="GZE188" s="135"/>
      <c r="GZF188" s="135"/>
      <c r="GZG188" s="135"/>
      <c r="GZH188" s="304"/>
      <c r="GZI188" s="305"/>
      <c r="GZJ188" s="306"/>
      <c r="GZK188" s="135"/>
      <c r="GZL188" s="135"/>
      <c r="GZM188" s="307"/>
      <c r="GZN188" s="135"/>
      <c r="GZO188" s="135"/>
      <c r="GZP188" s="135"/>
      <c r="GZQ188" s="304"/>
      <c r="GZR188" s="305"/>
      <c r="GZS188" s="306"/>
      <c r="GZT188" s="135"/>
      <c r="GZU188" s="135"/>
      <c r="GZV188" s="307"/>
      <c r="GZW188" s="135"/>
      <c r="GZX188" s="135"/>
      <c r="GZY188" s="135"/>
      <c r="GZZ188" s="304"/>
      <c r="HAA188" s="305"/>
      <c r="HAB188" s="306"/>
      <c r="HAC188" s="135"/>
      <c r="HAD188" s="135"/>
      <c r="HAE188" s="307"/>
      <c r="HAF188" s="135"/>
      <c r="HAG188" s="135"/>
      <c r="HAH188" s="135"/>
      <c r="HAI188" s="304"/>
      <c r="HAJ188" s="305"/>
      <c r="HAK188" s="306"/>
      <c r="HAL188" s="135"/>
      <c r="HAM188" s="135"/>
      <c r="HAN188" s="307"/>
      <c r="HAO188" s="135"/>
      <c r="HAP188" s="135"/>
      <c r="HAQ188" s="135"/>
      <c r="HAR188" s="304"/>
      <c r="HAS188" s="305"/>
      <c r="HAT188" s="306"/>
      <c r="HAU188" s="135"/>
      <c r="HAV188" s="135"/>
      <c r="HAW188" s="307"/>
      <c r="HAX188" s="135"/>
      <c r="HAY188" s="135"/>
      <c r="HAZ188" s="135"/>
      <c r="HBA188" s="304"/>
      <c r="HBB188" s="305"/>
      <c r="HBC188" s="306"/>
      <c r="HBD188" s="135"/>
      <c r="HBE188" s="135"/>
      <c r="HBF188" s="307"/>
      <c r="HBG188" s="135"/>
      <c r="HBH188" s="135"/>
      <c r="HBI188" s="135"/>
      <c r="HBJ188" s="304"/>
      <c r="HBK188" s="305"/>
      <c r="HBL188" s="306"/>
      <c r="HBM188" s="135"/>
      <c r="HBN188" s="135"/>
      <c r="HBO188" s="307"/>
      <c r="HBP188" s="135"/>
      <c r="HBQ188" s="135"/>
      <c r="HBR188" s="135"/>
      <c r="HBS188" s="304"/>
      <c r="HBT188" s="305"/>
      <c r="HBU188" s="306"/>
      <c r="HBV188" s="135"/>
      <c r="HBW188" s="135"/>
      <c r="HBX188" s="307"/>
      <c r="HBY188" s="135"/>
      <c r="HBZ188" s="135"/>
      <c r="HCA188" s="135"/>
      <c r="HCB188" s="304"/>
      <c r="HCC188" s="305"/>
      <c r="HCD188" s="306"/>
      <c r="HCE188" s="135"/>
      <c r="HCF188" s="135"/>
      <c r="HCG188" s="307"/>
      <c r="HCH188" s="135"/>
      <c r="HCI188" s="135"/>
      <c r="HCJ188" s="135"/>
      <c r="HCK188" s="304"/>
      <c r="HCL188" s="305"/>
      <c r="HCM188" s="306"/>
      <c r="HCN188" s="135"/>
      <c r="HCO188" s="135"/>
      <c r="HCP188" s="307"/>
      <c r="HCQ188" s="135"/>
      <c r="HCR188" s="135"/>
      <c r="HCS188" s="135"/>
      <c r="HCT188" s="304"/>
      <c r="HCU188" s="305"/>
      <c r="HCV188" s="306"/>
      <c r="HCW188" s="135"/>
      <c r="HCX188" s="135"/>
      <c r="HCY188" s="307"/>
      <c r="HCZ188" s="135"/>
      <c r="HDA188" s="135"/>
      <c r="HDB188" s="135"/>
      <c r="HDC188" s="304"/>
      <c r="HDD188" s="305"/>
      <c r="HDE188" s="306"/>
      <c r="HDF188" s="135"/>
      <c r="HDG188" s="135"/>
      <c r="HDH188" s="307"/>
      <c r="HDI188" s="135"/>
      <c r="HDJ188" s="135"/>
      <c r="HDK188" s="135"/>
      <c r="HDL188" s="304"/>
      <c r="HDM188" s="305"/>
      <c r="HDN188" s="306"/>
      <c r="HDO188" s="135"/>
      <c r="HDP188" s="135"/>
      <c r="HDQ188" s="307"/>
      <c r="HDR188" s="135"/>
      <c r="HDS188" s="135"/>
      <c r="HDT188" s="135"/>
      <c r="HDU188" s="304"/>
      <c r="HDV188" s="305"/>
      <c r="HDW188" s="306"/>
      <c r="HDX188" s="135"/>
      <c r="HDY188" s="135"/>
      <c r="HDZ188" s="307"/>
      <c r="HEA188" s="135"/>
      <c r="HEB188" s="135"/>
      <c r="HEC188" s="135"/>
      <c r="HED188" s="304"/>
      <c r="HEE188" s="305"/>
      <c r="HEF188" s="306"/>
      <c r="HEG188" s="135"/>
      <c r="HEH188" s="135"/>
      <c r="HEI188" s="307"/>
      <c r="HEJ188" s="135"/>
      <c r="HEK188" s="135"/>
      <c r="HEL188" s="135"/>
      <c r="HEM188" s="304"/>
      <c r="HEN188" s="305"/>
      <c r="HEO188" s="306"/>
      <c r="HEP188" s="135"/>
      <c r="HEQ188" s="135"/>
      <c r="HER188" s="307"/>
      <c r="HES188" s="135"/>
      <c r="HET188" s="135"/>
      <c r="HEU188" s="135"/>
      <c r="HEV188" s="304"/>
      <c r="HEW188" s="305"/>
      <c r="HEX188" s="306"/>
      <c r="HEY188" s="135"/>
      <c r="HEZ188" s="135"/>
      <c r="HFA188" s="307"/>
      <c r="HFB188" s="135"/>
      <c r="HFC188" s="135"/>
      <c r="HFD188" s="135"/>
      <c r="HFE188" s="304"/>
      <c r="HFF188" s="305"/>
      <c r="HFG188" s="306"/>
      <c r="HFH188" s="135"/>
      <c r="HFI188" s="135"/>
      <c r="HFJ188" s="307"/>
      <c r="HFK188" s="135"/>
      <c r="HFL188" s="135"/>
      <c r="HFM188" s="135"/>
      <c r="HFN188" s="304"/>
      <c r="HFO188" s="305"/>
      <c r="HFP188" s="306"/>
      <c r="HFQ188" s="135"/>
      <c r="HFR188" s="135"/>
      <c r="HFS188" s="307"/>
      <c r="HFT188" s="135"/>
      <c r="HFU188" s="135"/>
      <c r="HFV188" s="135"/>
      <c r="HFW188" s="304"/>
      <c r="HFX188" s="305"/>
      <c r="HFY188" s="306"/>
      <c r="HFZ188" s="135"/>
      <c r="HGA188" s="135"/>
      <c r="HGB188" s="307"/>
      <c r="HGC188" s="135"/>
      <c r="HGD188" s="135"/>
      <c r="HGF188" s="319"/>
      <c r="HGG188" s="305"/>
      <c r="HGH188" s="306"/>
      <c r="HGI188" s="135"/>
      <c r="HGJ188" s="135"/>
      <c r="HGK188" s="307"/>
      <c r="HGL188" s="135"/>
      <c r="HGM188" s="135"/>
      <c r="HGO188" s="319"/>
      <c r="HGP188" s="320"/>
      <c r="HGQ188" s="321"/>
      <c r="HGT188" s="318"/>
      <c r="HGX188" s="319"/>
      <c r="HGY188" s="320"/>
      <c r="HGZ188" s="321"/>
      <c r="HHB188" s="135"/>
      <c r="HHC188" s="307"/>
      <c r="HHD188" s="135"/>
      <c r="HHE188" s="135"/>
      <c r="HHF188" s="135"/>
      <c r="HHG188" s="304"/>
      <c r="HHH188" s="305"/>
      <c r="HHI188" s="306"/>
      <c r="HHJ188" s="135"/>
      <c r="HHK188" s="135"/>
      <c r="HHL188" s="307"/>
      <c r="HHM188" s="135"/>
      <c r="HHN188" s="135"/>
      <c r="HHO188" s="135"/>
      <c r="HHP188" s="304"/>
      <c r="HHQ188" s="305"/>
      <c r="HHR188" s="306"/>
      <c r="HHS188" s="135"/>
      <c r="HHT188" s="135"/>
      <c r="HHU188" s="307"/>
      <c r="HHV188" s="135"/>
      <c r="HHW188" s="135"/>
      <c r="HHX188" s="135"/>
      <c r="HHY188" s="304"/>
      <c r="HHZ188" s="305"/>
      <c r="HIA188" s="306"/>
      <c r="HIB188" s="135"/>
      <c r="HIC188" s="135"/>
      <c r="HID188" s="307"/>
      <c r="HIE188" s="135"/>
      <c r="HIF188" s="135"/>
      <c r="HIG188" s="135"/>
      <c r="HIH188" s="304"/>
      <c r="HII188" s="305"/>
      <c r="HIJ188" s="306"/>
      <c r="HIK188" s="135"/>
      <c r="HIL188" s="135"/>
      <c r="HIM188" s="307"/>
      <c r="HIN188" s="135"/>
      <c r="HIO188" s="135"/>
      <c r="HIP188" s="135"/>
      <c r="HIQ188" s="304"/>
      <c r="HIR188" s="305"/>
      <c r="HIS188" s="306"/>
      <c r="HIT188" s="135"/>
      <c r="HIU188" s="135"/>
      <c r="HIV188" s="307"/>
      <c r="HIW188" s="135"/>
      <c r="HIX188" s="135"/>
      <c r="HIY188" s="135"/>
      <c r="HIZ188" s="304"/>
      <c r="HJA188" s="305"/>
      <c r="HJB188" s="306"/>
      <c r="HJC188" s="135"/>
      <c r="HJD188" s="135"/>
      <c r="HJE188" s="307"/>
      <c r="HJF188" s="135"/>
      <c r="HJG188" s="135"/>
      <c r="HJH188" s="135"/>
      <c r="HJI188" s="304"/>
      <c r="HJJ188" s="305"/>
      <c r="HJK188" s="306"/>
      <c r="HJL188" s="135"/>
      <c r="HJM188" s="135"/>
      <c r="HJN188" s="307"/>
      <c r="HJO188" s="135"/>
      <c r="HJP188" s="135"/>
      <c r="HJQ188" s="135"/>
      <c r="HJR188" s="304"/>
      <c r="HJS188" s="305"/>
      <c r="HJT188" s="306"/>
      <c r="HJU188" s="135"/>
      <c r="HJV188" s="135"/>
      <c r="HJW188" s="307"/>
      <c r="HJX188" s="135"/>
      <c r="HJY188" s="135"/>
      <c r="HJZ188" s="135"/>
      <c r="HKA188" s="304"/>
      <c r="HKB188" s="305"/>
      <c r="HKC188" s="306"/>
      <c r="HKD188" s="135"/>
      <c r="HKE188" s="135"/>
      <c r="HKF188" s="307"/>
      <c r="HKG188" s="135"/>
      <c r="HKH188" s="135"/>
      <c r="HKI188" s="135"/>
      <c r="HKJ188" s="304"/>
      <c r="HKK188" s="305"/>
      <c r="HKL188" s="306"/>
      <c r="HKM188" s="135"/>
      <c r="HKN188" s="135"/>
      <c r="HKO188" s="307"/>
      <c r="HKP188" s="135"/>
      <c r="HKQ188" s="135"/>
      <c r="HKR188" s="135"/>
      <c r="HKS188" s="304"/>
      <c r="HKT188" s="305"/>
      <c r="HKU188" s="306"/>
      <c r="HKV188" s="135"/>
      <c r="HKW188" s="135"/>
      <c r="HKX188" s="307"/>
      <c r="HKY188" s="135"/>
      <c r="HKZ188" s="135"/>
      <c r="HLA188" s="135"/>
      <c r="HLB188" s="304"/>
      <c r="HLC188" s="305"/>
      <c r="HLD188" s="306"/>
      <c r="HLE188" s="135"/>
      <c r="HLF188" s="135"/>
      <c r="HLG188" s="307"/>
      <c r="HLH188" s="135"/>
      <c r="HLI188" s="135"/>
      <c r="HLJ188" s="135"/>
      <c r="HLK188" s="304"/>
      <c r="HLL188" s="305"/>
      <c r="HLM188" s="306"/>
      <c r="HLN188" s="135"/>
      <c r="HLO188" s="135"/>
      <c r="HLP188" s="307"/>
      <c r="HLQ188" s="135"/>
      <c r="HLR188" s="135"/>
      <c r="HLS188" s="135"/>
      <c r="HLT188" s="304"/>
      <c r="HLU188" s="305"/>
      <c r="HLV188" s="306"/>
      <c r="HLW188" s="135"/>
      <c r="HLX188" s="135"/>
      <c r="HLY188" s="307"/>
      <c r="HLZ188" s="135"/>
      <c r="HMA188" s="135"/>
      <c r="HMB188" s="135"/>
      <c r="HMC188" s="304"/>
      <c r="HMD188" s="305"/>
      <c r="HME188" s="306"/>
      <c r="HMF188" s="135"/>
      <c r="HMG188" s="135"/>
      <c r="HMH188" s="307"/>
      <c r="HMI188" s="135"/>
      <c r="HMJ188" s="135"/>
      <c r="HMK188" s="135"/>
      <c r="HML188" s="304"/>
      <c r="HMM188" s="305"/>
      <c r="HMN188" s="306"/>
      <c r="HMO188" s="135"/>
      <c r="HMP188" s="135"/>
      <c r="HMQ188" s="307"/>
      <c r="HMR188" s="135"/>
      <c r="HMS188" s="135"/>
      <c r="HMT188" s="135"/>
      <c r="HMU188" s="304"/>
      <c r="HMV188" s="305"/>
      <c r="HMW188" s="306"/>
      <c r="HMX188" s="135"/>
      <c r="HMY188" s="135"/>
      <c r="HMZ188" s="307"/>
      <c r="HNA188" s="135"/>
      <c r="HNB188" s="135"/>
      <c r="HNC188" s="135"/>
      <c r="HND188" s="304"/>
      <c r="HNE188" s="305"/>
      <c r="HNF188" s="306"/>
      <c r="HNG188" s="135"/>
      <c r="HNH188" s="135"/>
      <c r="HNI188" s="307"/>
      <c r="HNJ188" s="135"/>
      <c r="HNK188" s="135"/>
      <c r="HNL188" s="135"/>
      <c r="HNM188" s="304"/>
      <c r="HNN188" s="305"/>
      <c r="HNO188" s="306"/>
      <c r="HNP188" s="135"/>
      <c r="HNQ188" s="135"/>
      <c r="HNR188" s="307"/>
      <c r="HNS188" s="135"/>
      <c r="HNT188" s="135"/>
      <c r="HNU188" s="135"/>
      <c r="HNV188" s="304"/>
      <c r="HNW188" s="305"/>
      <c r="HNX188" s="306"/>
      <c r="HNY188" s="135"/>
      <c r="HNZ188" s="135"/>
      <c r="HOA188" s="307"/>
      <c r="HOB188" s="135"/>
      <c r="HOC188" s="135"/>
      <c r="HOD188" s="135"/>
      <c r="HOE188" s="304"/>
      <c r="HOF188" s="305"/>
      <c r="HOG188" s="306"/>
      <c r="HOH188" s="135"/>
      <c r="HOI188" s="135"/>
      <c r="HOJ188" s="307"/>
      <c r="HOK188" s="135"/>
      <c r="HOL188" s="135"/>
      <c r="HOM188" s="135"/>
      <c r="HON188" s="304"/>
      <c r="HOO188" s="305"/>
      <c r="HOP188" s="306"/>
      <c r="HOQ188" s="135"/>
      <c r="HOR188" s="135"/>
      <c r="HOS188" s="307"/>
      <c r="HOT188" s="135"/>
      <c r="HOU188" s="135"/>
      <c r="HOV188" s="135"/>
      <c r="HOW188" s="304"/>
      <c r="HOX188" s="305"/>
      <c r="HOY188" s="306"/>
      <c r="HOZ188" s="135"/>
      <c r="HPA188" s="135"/>
      <c r="HPB188" s="307"/>
      <c r="HPC188" s="135"/>
      <c r="HPD188" s="135"/>
      <c r="HPE188" s="135"/>
      <c r="HPF188" s="304"/>
      <c r="HPG188" s="305"/>
      <c r="HPH188" s="306"/>
      <c r="HPI188" s="135"/>
      <c r="HPJ188" s="135"/>
      <c r="HPK188" s="307"/>
      <c r="HPL188" s="135"/>
      <c r="HPM188" s="135"/>
      <c r="HPN188" s="135"/>
      <c r="HPO188" s="304"/>
      <c r="HPP188" s="305"/>
      <c r="HPQ188" s="306"/>
      <c r="HPR188" s="135"/>
      <c r="HPS188" s="135"/>
      <c r="HPT188" s="307"/>
      <c r="HPU188" s="135"/>
      <c r="HPV188" s="135"/>
      <c r="HPW188" s="135"/>
      <c r="HPX188" s="304"/>
      <c r="HPY188" s="305"/>
      <c r="HPZ188" s="306"/>
      <c r="HQC188" s="307"/>
      <c r="HQD188" s="135"/>
      <c r="HQE188" s="135"/>
      <c r="HQF188" s="135"/>
      <c r="HQG188" s="304"/>
      <c r="HQH188" s="305"/>
      <c r="HQI188" s="306"/>
      <c r="HQL188" s="318"/>
      <c r="HQP188" s="319"/>
      <c r="HQQ188" s="320"/>
      <c r="HQR188" s="321"/>
      <c r="HQU188" s="318"/>
      <c r="HQX188" s="135"/>
      <c r="HQY188" s="304"/>
      <c r="HQZ188" s="305"/>
      <c r="HRA188" s="306"/>
      <c r="HRB188" s="135"/>
      <c r="HRC188" s="135"/>
      <c r="HRD188" s="307"/>
      <c r="HRE188" s="135"/>
      <c r="HRF188" s="135"/>
      <c r="HRG188" s="135"/>
      <c r="HRH188" s="304"/>
      <c r="HRI188" s="305"/>
      <c r="HRJ188" s="306"/>
      <c r="HRK188" s="135"/>
      <c r="HRL188" s="135"/>
      <c r="HRM188" s="307"/>
      <c r="HRN188" s="135"/>
      <c r="HRO188" s="135"/>
      <c r="HRP188" s="135"/>
      <c r="HRQ188" s="304"/>
      <c r="HRR188" s="305"/>
      <c r="HRS188" s="306"/>
      <c r="HRT188" s="135"/>
      <c r="HRU188" s="135"/>
      <c r="HRV188" s="307"/>
      <c r="HRW188" s="135"/>
      <c r="HRX188" s="135"/>
      <c r="HRY188" s="135"/>
      <c r="HRZ188" s="304"/>
      <c r="HSA188" s="305"/>
      <c r="HSB188" s="306"/>
      <c r="HSC188" s="135"/>
      <c r="HSD188" s="135"/>
      <c r="HSE188" s="307"/>
      <c r="HSF188" s="135"/>
      <c r="HSG188" s="135"/>
      <c r="HSH188" s="135"/>
      <c r="HSI188" s="304"/>
      <c r="HSJ188" s="305"/>
      <c r="HSK188" s="306"/>
      <c r="HSL188" s="135"/>
      <c r="HSM188" s="135"/>
      <c r="HSN188" s="307"/>
      <c r="HSO188" s="135"/>
      <c r="HSP188" s="135"/>
      <c r="HSQ188" s="135"/>
      <c r="HSR188" s="304"/>
      <c r="HSS188" s="305"/>
      <c r="HST188" s="306"/>
      <c r="HSU188" s="135"/>
      <c r="HSV188" s="135"/>
      <c r="HSW188" s="307"/>
      <c r="HSX188" s="135"/>
      <c r="HSY188" s="135"/>
      <c r="HSZ188" s="135"/>
      <c r="HTA188" s="304"/>
      <c r="HTB188" s="305"/>
      <c r="HTC188" s="306"/>
      <c r="HTD188" s="135"/>
      <c r="HTE188" s="135"/>
      <c r="HTF188" s="307"/>
      <c r="HTG188" s="135"/>
      <c r="HTH188" s="135"/>
      <c r="HTI188" s="135"/>
      <c r="HTJ188" s="304"/>
      <c r="HTK188" s="305"/>
      <c r="HTL188" s="306"/>
      <c r="HTM188" s="135"/>
      <c r="HTN188" s="135"/>
      <c r="HTO188" s="307"/>
      <c r="HTP188" s="135"/>
      <c r="HTQ188" s="135"/>
      <c r="HTR188" s="135"/>
      <c r="HTS188" s="304"/>
      <c r="HTT188" s="305"/>
      <c r="HTU188" s="306"/>
      <c r="HTV188" s="135"/>
      <c r="HTW188" s="135"/>
      <c r="HTX188" s="307"/>
      <c r="HTY188" s="135"/>
      <c r="HTZ188" s="135"/>
      <c r="HUA188" s="135"/>
      <c r="HUB188" s="304"/>
      <c r="HUC188" s="305"/>
      <c r="HUD188" s="306"/>
      <c r="HUE188" s="135"/>
      <c r="HUF188" s="135"/>
      <c r="HUG188" s="307"/>
      <c r="HUH188" s="135"/>
      <c r="HUI188" s="135"/>
      <c r="HUJ188" s="135"/>
      <c r="HUK188" s="304"/>
      <c r="HUL188" s="305"/>
      <c r="HUM188" s="306"/>
      <c r="HUN188" s="135"/>
      <c r="HUO188" s="135"/>
      <c r="HUP188" s="307"/>
      <c r="HUQ188" s="135"/>
      <c r="HUR188" s="135"/>
      <c r="HUS188" s="135"/>
      <c r="HUT188" s="304"/>
      <c r="HUU188" s="305"/>
      <c r="HUV188" s="306"/>
      <c r="HUW188" s="135"/>
      <c r="HUX188" s="135"/>
      <c r="HUY188" s="307"/>
      <c r="HUZ188" s="135"/>
      <c r="HVA188" s="135"/>
      <c r="HVB188" s="135"/>
      <c r="HVC188" s="304"/>
      <c r="HVD188" s="305"/>
      <c r="HVE188" s="306"/>
      <c r="HVF188" s="135"/>
      <c r="HVG188" s="135"/>
      <c r="HVH188" s="307"/>
      <c r="HVI188" s="135"/>
      <c r="HVJ188" s="135"/>
      <c r="HVK188" s="135"/>
      <c r="HVL188" s="304"/>
      <c r="HVM188" s="305"/>
      <c r="HVN188" s="306"/>
      <c r="HVO188" s="135"/>
      <c r="HVP188" s="135"/>
      <c r="HVQ188" s="307"/>
      <c r="HVR188" s="135"/>
      <c r="HVS188" s="135"/>
      <c r="HVT188" s="135"/>
      <c r="HVU188" s="304"/>
      <c r="HVV188" s="305"/>
      <c r="HVW188" s="306"/>
      <c r="HVX188" s="135"/>
      <c r="HVY188" s="135"/>
      <c r="HVZ188" s="307"/>
      <c r="HWA188" s="135"/>
      <c r="HWB188" s="135"/>
      <c r="HWC188" s="135"/>
      <c r="HWD188" s="304"/>
      <c r="HWE188" s="305"/>
      <c r="HWF188" s="306"/>
      <c r="HWG188" s="135"/>
      <c r="HWH188" s="135"/>
      <c r="HWI188" s="307"/>
      <c r="HWJ188" s="135"/>
      <c r="HWK188" s="135"/>
      <c r="HWL188" s="135"/>
      <c r="HWM188" s="304"/>
      <c r="HWN188" s="305"/>
      <c r="HWO188" s="306"/>
      <c r="HWP188" s="135"/>
      <c r="HWQ188" s="135"/>
      <c r="HWR188" s="307"/>
      <c r="HWS188" s="135"/>
      <c r="HWT188" s="135"/>
      <c r="HWU188" s="135"/>
      <c r="HWV188" s="304"/>
      <c r="HWW188" s="305"/>
      <c r="HWX188" s="306"/>
      <c r="HWY188" s="135"/>
      <c r="HWZ188" s="135"/>
      <c r="HXA188" s="307"/>
      <c r="HXB188" s="135"/>
      <c r="HXC188" s="135"/>
      <c r="HXD188" s="135"/>
      <c r="HXE188" s="304"/>
      <c r="HXF188" s="305"/>
      <c r="HXG188" s="306"/>
      <c r="HXH188" s="135"/>
      <c r="HXI188" s="135"/>
      <c r="HXJ188" s="307"/>
      <c r="HXK188" s="135"/>
      <c r="HXL188" s="135"/>
      <c r="HXM188" s="135"/>
      <c r="HXN188" s="304"/>
      <c r="HXO188" s="305"/>
      <c r="HXP188" s="306"/>
      <c r="HXQ188" s="135"/>
      <c r="HXR188" s="135"/>
      <c r="HXS188" s="307"/>
      <c r="HXT188" s="135"/>
      <c r="HXU188" s="135"/>
      <c r="HXV188" s="135"/>
      <c r="HXW188" s="304"/>
      <c r="HXX188" s="305"/>
      <c r="HXY188" s="306"/>
      <c r="HXZ188" s="135"/>
      <c r="HYA188" s="135"/>
      <c r="HYB188" s="307"/>
      <c r="HYC188" s="135"/>
      <c r="HYD188" s="135"/>
      <c r="HYE188" s="135"/>
      <c r="HYF188" s="304"/>
      <c r="HYG188" s="305"/>
      <c r="HYH188" s="306"/>
      <c r="HYI188" s="135"/>
      <c r="HYJ188" s="135"/>
      <c r="HYK188" s="307"/>
      <c r="HYL188" s="135"/>
      <c r="HYM188" s="135"/>
      <c r="HYN188" s="135"/>
      <c r="HYO188" s="304"/>
      <c r="HYP188" s="305"/>
      <c r="HYQ188" s="306"/>
      <c r="HYR188" s="135"/>
      <c r="HYS188" s="135"/>
      <c r="HYT188" s="307"/>
      <c r="HYU188" s="135"/>
      <c r="HYV188" s="135"/>
      <c r="HYW188" s="135"/>
      <c r="HYX188" s="304"/>
      <c r="HYY188" s="305"/>
      <c r="HYZ188" s="306"/>
      <c r="HZA188" s="135"/>
      <c r="HZB188" s="135"/>
      <c r="HZC188" s="307"/>
      <c r="HZD188" s="135"/>
      <c r="HZE188" s="135"/>
      <c r="HZF188" s="135"/>
      <c r="HZG188" s="304"/>
      <c r="HZH188" s="305"/>
      <c r="HZI188" s="306"/>
      <c r="HZJ188" s="135"/>
      <c r="HZK188" s="135"/>
      <c r="HZL188" s="307"/>
      <c r="HZM188" s="135"/>
      <c r="HZN188" s="135"/>
      <c r="HZO188" s="135"/>
      <c r="HZP188" s="304"/>
      <c r="HZQ188" s="305"/>
      <c r="HZR188" s="306"/>
      <c r="HZS188" s="135"/>
      <c r="HZT188" s="135"/>
      <c r="HZU188" s="307"/>
      <c r="HZV188" s="135"/>
      <c r="HZY188" s="304"/>
      <c r="HZZ188" s="305"/>
      <c r="IAA188" s="306"/>
      <c r="IAB188" s="135"/>
      <c r="IAC188" s="135"/>
      <c r="IAD188" s="307"/>
      <c r="IAE188" s="135"/>
      <c r="IAH188" s="319"/>
      <c r="IAI188" s="320"/>
      <c r="IAJ188" s="321"/>
      <c r="IAM188" s="318"/>
      <c r="IAQ188" s="319"/>
      <c r="IAR188" s="320"/>
      <c r="IAS188" s="321"/>
      <c r="IAT188" s="135"/>
      <c r="IAU188" s="135"/>
      <c r="IAV188" s="307"/>
      <c r="IAW188" s="135"/>
      <c r="IAX188" s="135"/>
      <c r="IAY188" s="135"/>
      <c r="IAZ188" s="304"/>
      <c r="IBA188" s="305"/>
      <c r="IBB188" s="306"/>
      <c r="IBC188" s="135"/>
      <c r="IBD188" s="135"/>
      <c r="IBE188" s="307"/>
      <c r="IBF188" s="135"/>
      <c r="IBG188" s="135"/>
      <c r="IBH188" s="135"/>
      <c r="IBI188" s="304"/>
      <c r="IBJ188" s="305"/>
      <c r="IBK188" s="306"/>
      <c r="IBL188" s="135"/>
      <c r="IBM188" s="135"/>
      <c r="IBN188" s="307"/>
      <c r="IBO188" s="135"/>
      <c r="IBP188" s="135"/>
      <c r="IBQ188" s="135"/>
      <c r="IBR188" s="304"/>
      <c r="IBS188" s="305"/>
      <c r="IBT188" s="306"/>
      <c r="IBU188" s="135"/>
      <c r="IBV188" s="135"/>
      <c r="IBW188" s="307"/>
      <c r="IBX188" s="135"/>
      <c r="IBY188" s="135"/>
      <c r="IBZ188" s="135"/>
      <c r="ICA188" s="304"/>
      <c r="ICB188" s="305"/>
      <c r="ICC188" s="306"/>
      <c r="ICD188" s="135"/>
      <c r="ICE188" s="135"/>
      <c r="ICF188" s="307"/>
      <c r="ICG188" s="135"/>
      <c r="ICH188" s="135"/>
      <c r="ICI188" s="135"/>
      <c r="ICJ188" s="304"/>
      <c r="ICK188" s="305"/>
      <c r="ICL188" s="306"/>
      <c r="ICM188" s="135"/>
      <c r="ICN188" s="135"/>
      <c r="ICO188" s="307"/>
      <c r="ICP188" s="135"/>
      <c r="ICQ188" s="135"/>
      <c r="ICR188" s="135"/>
      <c r="ICS188" s="304"/>
      <c r="ICT188" s="305"/>
      <c r="ICU188" s="306"/>
      <c r="ICV188" s="135"/>
      <c r="ICW188" s="135"/>
      <c r="ICX188" s="307"/>
      <c r="ICY188" s="135"/>
      <c r="ICZ188" s="135"/>
      <c r="IDA188" s="135"/>
      <c r="IDB188" s="304"/>
      <c r="IDC188" s="305"/>
      <c r="IDD188" s="306"/>
      <c r="IDE188" s="135"/>
      <c r="IDF188" s="135"/>
      <c r="IDG188" s="307"/>
      <c r="IDH188" s="135"/>
      <c r="IDI188" s="135"/>
      <c r="IDJ188" s="135"/>
      <c r="IDK188" s="304"/>
      <c r="IDL188" s="305"/>
      <c r="IDM188" s="306"/>
      <c r="IDN188" s="135"/>
      <c r="IDO188" s="135"/>
      <c r="IDP188" s="307"/>
      <c r="IDQ188" s="135"/>
      <c r="IDR188" s="135"/>
      <c r="IDS188" s="135"/>
      <c r="IDT188" s="304"/>
      <c r="IDU188" s="305"/>
      <c r="IDV188" s="306"/>
      <c r="IDW188" s="135"/>
      <c r="IDX188" s="135"/>
      <c r="IDY188" s="307"/>
      <c r="IDZ188" s="135"/>
      <c r="IEA188" s="135"/>
      <c r="IEB188" s="135"/>
      <c r="IEC188" s="304"/>
      <c r="IED188" s="305"/>
      <c r="IEE188" s="306"/>
      <c r="IEF188" s="135"/>
      <c r="IEG188" s="135"/>
      <c r="IEH188" s="307"/>
      <c r="IEI188" s="135"/>
      <c r="IEJ188" s="135"/>
      <c r="IEK188" s="135"/>
      <c r="IEL188" s="304"/>
      <c r="IEM188" s="305"/>
      <c r="IEN188" s="306"/>
      <c r="IEO188" s="135"/>
      <c r="IEP188" s="135"/>
      <c r="IEQ188" s="307"/>
      <c r="IER188" s="135"/>
      <c r="IES188" s="135"/>
      <c r="IET188" s="135"/>
      <c r="IEU188" s="304"/>
      <c r="IEV188" s="305"/>
      <c r="IEW188" s="306"/>
      <c r="IEX188" s="135"/>
      <c r="IEY188" s="135"/>
      <c r="IEZ188" s="307"/>
      <c r="IFA188" s="135"/>
      <c r="IFB188" s="135"/>
      <c r="IFC188" s="135"/>
      <c r="IFD188" s="304"/>
      <c r="IFE188" s="305"/>
      <c r="IFF188" s="306"/>
      <c r="IFG188" s="135"/>
      <c r="IFH188" s="135"/>
      <c r="IFI188" s="307"/>
      <c r="IFJ188" s="135"/>
      <c r="IFK188" s="135"/>
      <c r="IFL188" s="135"/>
      <c r="IFM188" s="304"/>
      <c r="IFN188" s="305"/>
      <c r="IFO188" s="306"/>
      <c r="IFP188" s="135"/>
      <c r="IFQ188" s="135"/>
      <c r="IFR188" s="307"/>
      <c r="IFS188" s="135"/>
      <c r="IFT188" s="135"/>
      <c r="IFU188" s="135"/>
      <c r="IFV188" s="304"/>
      <c r="IFW188" s="305"/>
      <c r="IFX188" s="306"/>
      <c r="IFY188" s="135"/>
      <c r="IFZ188" s="135"/>
      <c r="IGA188" s="307"/>
      <c r="IGB188" s="135"/>
      <c r="IGC188" s="135"/>
      <c r="IGD188" s="135"/>
      <c r="IGE188" s="304"/>
      <c r="IGF188" s="305"/>
      <c r="IGG188" s="306"/>
      <c r="IGH188" s="135"/>
      <c r="IGI188" s="135"/>
      <c r="IGJ188" s="307"/>
      <c r="IGK188" s="135"/>
      <c r="IGL188" s="135"/>
      <c r="IGM188" s="135"/>
      <c r="IGN188" s="304"/>
      <c r="IGO188" s="305"/>
      <c r="IGP188" s="306"/>
      <c r="IGQ188" s="135"/>
      <c r="IGR188" s="135"/>
      <c r="IGS188" s="307"/>
      <c r="IGT188" s="135"/>
      <c r="IGU188" s="135"/>
      <c r="IGV188" s="135"/>
      <c r="IGW188" s="304"/>
      <c r="IGX188" s="305"/>
      <c r="IGY188" s="306"/>
      <c r="IGZ188" s="135"/>
      <c r="IHA188" s="135"/>
      <c r="IHB188" s="307"/>
      <c r="IHC188" s="135"/>
      <c r="IHD188" s="135"/>
      <c r="IHE188" s="135"/>
      <c r="IHF188" s="304"/>
      <c r="IHG188" s="305"/>
      <c r="IHH188" s="306"/>
      <c r="IHI188" s="135"/>
      <c r="IHJ188" s="135"/>
      <c r="IHK188" s="307"/>
      <c r="IHL188" s="135"/>
      <c r="IHM188" s="135"/>
      <c r="IHN188" s="135"/>
      <c r="IHO188" s="304"/>
      <c r="IHP188" s="305"/>
      <c r="IHQ188" s="306"/>
      <c r="IHR188" s="135"/>
      <c r="IHS188" s="135"/>
      <c r="IHT188" s="307"/>
      <c r="IHU188" s="135"/>
      <c r="IHV188" s="135"/>
      <c r="IHW188" s="135"/>
      <c r="IHX188" s="304"/>
      <c r="IHY188" s="305"/>
      <c r="IHZ188" s="306"/>
      <c r="IIA188" s="135"/>
      <c r="IIB188" s="135"/>
      <c r="IIC188" s="307"/>
      <c r="IID188" s="135"/>
      <c r="IIE188" s="135"/>
      <c r="IIF188" s="135"/>
      <c r="IIG188" s="304"/>
      <c r="IIH188" s="305"/>
      <c r="III188" s="306"/>
      <c r="IIJ188" s="135"/>
      <c r="IIK188" s="135"/>
      <c r="IIL188" s="307"/>
      <c r="IIM188" s="135"/>
      <c r="IIN188" s="135"/>
      <c r="IIO188" s="135"/>
      <c r="IIP188" s="304"/>
      <c r="IIQ188" s="305"/>
      <c r="IIR188" s="306"/>
      <c r="IIS188" s="135"/>
      <c r="IIT188" s="135"/>
      <c r="IIU188" s="307"/>
      <c r="IIV188" s="135"/>
      <c r="IIW188" s="135"/>
      <c r="IIX188" s="135"/>
      <c r="IIY188" s="304"/>
      <c r="IIZ188" s="305"/>
      <c r="IJA188" s="306"/>
      <c r="IJB188" s="135"/>
      <c r="IJC188" s="135"/>
      <c r="IJD188" s="307"/>
      <c r="IJE188" s="135"/>
      <c r="IJF188" s="135"/>
      <c r="IJG188" s="135"/>
      <c r="IJH188" s="304"/>
      <c r="IJI188" s="305"/>
      <c r="IJJ188" s="306"/>
      <c r="IJK188" s="135"/>
      <c r="IJL188" s="135"/>
      <c r="IJM188" s="307"/>
      <c r="IJN188" s="135"/>
      <c r="IJO188" s="135"/>
      <c r="IJP188" s="135"/>
      <c r="IJQ188" s="304"/>
      <c r="IJR188" s="305"/>
      <c r="IJS188" s="321"/>
      <c r="IJU188" s="135"/>
      <c r="IJV188" s="307"/>
      <c r="IJW188" s="135"/>
      <c r="IJX188" s="135"/>
      <c r="IJY188" s="135"/>
      <c r="IJZ188" s="304"/>
      <c r="IKA188" s="305"/>
      <c r="IKB188" s="321"/>
      <c r="IKE188" s="318"/>
      <c r="IKI188" s="319"/>
      <c r="IKJ188" s="320"/>
      <c r="IKK188" s="321"/>
      <c r="IKN188" s="318"/>
      <c r="IKP188" s="135"/>
      <c r="IKQ188" s="135"/>
      <c r="IKR188" s="304"/>
      <c r="IKS188" s="305"/>
      <c r="IKT188" s="306"/>
      <c r="IKU188" s="135"/>
      <c r="IKV188" s="135"/>
      <c r="IKW188" s="307"/>
      <c r="IKX188" s="135"/>
      <c r="IKY188" s="135"/>
      <c r="IKZ188" s="135"/>
      <c r="ILA188" s="304"/>
      <c r="ILB188" s="305"/>
      <c r="ILC188" s="306"/>
      <c r="ILD188" s="135"/>
      <c r="ILE188" s="135"/>
      <c r="ILF188" s="307"/>
      <c r="ILG188" s="135"/>
      <c r="ILH188" s="135"/>
      <c r="ILI188" s="135"/>
      <c r="ILJ188" s="304"/>
      <c r="ILK188" s="305"/>
      <c r="ILL188" s="306"/>
      <c r="ILM188" s="135"/>
      <c r="ILN188" s="135"/>
      <c r="ILO188" s="307"/>
      <c r="ILP188" s="135"/>
      <c r="ILQ188" s="135"/>
      <c r="ILR188" s="135"/>
      <c r="ILS188" s="304"/>
      <c r="ILT188" s="305"/>
      <c r="ILU188" s="306"/>
      <c r="ILV188" s="135"/>
      <c r="ILW188" s="135"/>
      <c r="ILX188" s="307"/>
      <c r="ILY188" s="135"/>
      <c r="ILZ188" s="135"/>
      <c r="IMA188" s="135"/>
      <c r="IMB188" s="304"/>
      <c r="IMC188" s="305"/>
      <c r="IMD188" s="306"/>
      <c r="IME188" s="135"/>
      <c r="IMF188" s="135"/>
      <c r="IMG188" s="307"/>
      <c r="IMH188" s="135"/>
      <c r="IMI188" s="135"/>
      <c r="IMJ188" s="135"/>
      <c r="IMK188" s="304"/>
      <c r="IML188" s="305"/>
      <c r="IMM188" s="306"/>
      <c r="IMN188" s="135"/>
      <c r="IMO188" s="135"/>
      <c r="IMP188" s="307"/>
      <c r="IMQ188" s="135"/>
      <c r="IMR188" s="135"/>
      <c r="IMS188" s="135"/>
      <c r="IMT188" s="304"/>
      <c r="IMU188" s="305"/>
      <c r="IMV188" s="306"/>
      <c r="IMW188" s="135"/>
      <c r="IMX188" s="135"/>
      <c r="IMY188" s="307"/>
      <c r="IMZ188" s="135"/>
      <c r="INA188" s="135"/>
      <c r="INB188" s="135"/>
      <c r="INC188" s="304"/>
      <c r="IND188" s="305"/>
      <c r="INE188" s="306"/>
      <c r="INF188" s="135"/>
      <c r="ING188" s="135"/>
      <c r="INH188" s="307"/>
      <c r="INI188" s="135"/>
      <c r="INJ188" s="135"/>
      <c r="INK188" s="135"/>
      <c r="INL188" s="304"/>
      <c r="INM188" s="305"/>
      <c r="INN188" s="306"/>
      <c r="INO188" s="135"/>
      <c r="INP188" s="135"/>
      <c r="INQ188" s="307"/>
      <c r="INR188" s="135"/>
      <c r="INS188" s="135"/>
      <c r="INT188" s="135"/>
      <c r="INU188" s="304"/>
      <c r="INV188" s="305"/>
      <c r="INW188" s="306"/>
      <c r="INX188" s="135"/>
      <c r="INY188" s="135"/>
      <c r="INZ188" s="307"/>
      <c r="IOA188" s="135"/>
      <c r="IOB188" s="135"/>
      <c r="IOC188" s="135"/>
      <c r="IOD188" s="304"/>
      <c r="IOE188" s="305"/>
      <c r="IOF188" s="306"/>
      <c r="IOG188" s="135"/>
      <c r="IOH188" s="135"/>
      <c r="IOI188" s="307"/>
      <c r="IOJ188" s="135"/>
      <c r="IOK188" s="135"/>
      <c r="IOL188" s="135"/>
      <c r="IOM188" s="304"/>
      <c r="ION188" s="305"/>
      <c r="IOO188" s="306"/>
      <c r="IOP188" s="135"/>
      <c r="IOQ188" s="135"/>
      <c r="IOR188" s="307"/>
      <c r="IOS188" s="135"/>
      <c r="IOT188" s="135"/>
      <c r="IOU188" s="135"/>
      <c r="IOV188" s="304"/>
      <c r="IOW188" s="305"/>
      <c r="IOX188" s="306"/>
      <c r="IOY188" s="135"/>
      <c r="IOZ188" s="135"/>
      <c r="IPA188" s="307"/>
      <c r="IPB188" s="135"/>
      <c r="IPC188" s="135"/>
      <c r="IPD188" s="135"/>
      <c r="IPE188" s="304"/>
      <c r="IPF188" s="305"/>
      <c r="IPG188" s="306"/>
      <c r="IPH188" s="135"/>
      <c r="IPI188" s="135"/>
      <c r="IPJ188" s="307"/>
      <c r="IPK188" s="135"/>
      <c r="IPL188" s="135"/>
      <c r="IPM188" s="135"/>
      <c r="IPN188" s="304"/>
      <c r="IPO188" s="305"/>
      <c r="IPP188" s="306"/>
      <c r="IPQ188" s="135"/>
      <c r="IPR188" s="135"/>
      <c r="IPS188" s="307"/>
      <c r="IPT188" s="135"/>
      <c r="IPU188" s="135"/>
      <c r="IPV188" s="135"/>
      <c r="IPW188" s="304"/>
      <c r="IPX188" s="305"/>
      <c r="IPY188" s="306"/>
      <c r="IPZ188" s="135"/>
      <c r="IQA188" s="135"/>
      <c r="IQB188" s="307"/>
      <c r="IQC188" s="135"/>
      <c r="IQD188" s="135"/>
      <c r="IQE188" s="135"/>
      <c r="IQF188" s="304"/>
      <c r="IQG188" s="305"/>
      <c r="IQH188" s="306"/>
      <c r="IQI188" s="135"/>
      <c r="IQJ188" s="135"/>
      <c r="IQK188" s="307"/>
      <c r="IQL188" s="135"/>
      <c r="IQM188" s="135"/>
      <c r="IQN188" s="135"/>
      <c r="IQO188" s="304"/>
      <c r="IQP188" s="305"/>
      <c r="IQQ188" s="306"/>
      <c r="IQR188" s="135"/>
      <c r="IQS188" s="135"/>
      <c r="IQT188" s="307"/>
      <c r="IQU188" s="135"/>
      <c r="IQV188" s="135"/>
      <c r="IQW188" s="135"/>
      <c r="IQX188" s="304"/>
      <c r="IQY188" s="305"/>
      <c r="IQZ188" s="306"/>
      <c r="IRA188" s="135"/>
      <c r="IRB188" s="135"/>
      <c r="IRC188" s="307"/>
      <c r="IRD188" s="135"/>
      <c r="IRE188" s="135"/>
      <c r="IRF188" s="135"/>
      <c r="IRG188" s="304"/>
      <c r="IRH188" s="305"/>
      <c r="IRI188" s="306"/>
      <c r="IRJ188" s="135"/>
      <c r="IRK188" s="135"/>
      <c r="IRL188" s="307"/>
      <c r="IRM188" s="135"/>
      <c r="IRN188" s="135"/>
      <c r="IRO188" s="135"/>
      <c r="IRP188" s="304"/>
      <c r="IRQ188" s="305"/>
      <c r="IRR188" s="306"/>
      <c r="IRS188" s="135"/>
      <c r="IRT188" s="135"/>
      <c r="IRU188" s="307"/>
      <c r="IRV188" s="135"/>
      <c r="IRW188" s="135"/>
      <c r="IRX188" s="135"/>
      <c r="IRY188" s="304"/>
      <c r="IRZ188" s="305"/>
      <c r="ISA188" s="306"/>
      <c r="ISB188" s="135"/>
      <c r="ISC188" s="135"/>
      <c r="ISD188" s="307"/>
      <c r="ISE188" s="135"/>
      <c r="ISF188" s="135"/>
      <c r="ISG188" s="135"/>
      <c r="ISH188" s="304"/>
      <c r="ISI188" s="305"/>
      <c r="ISJ188" s="306"/>
      <c r="ISK188" s="135"/>
      <c r="ISL188" s="135"/>
      <c r="ISM188" s="307"/>
      <c r="ISN188" s="135"/>
      <c r="ISO188" s="135"/>
      <c r="ISP188" s="135"/>
      <c r="ISQ188" s="304"/>
      <c r="ISR188" s="305"/>
      <c r="ISS188" s="306"/>
      <c r="IST188" s="135"/>
      <c r="ISU188" s="135"/>
      <c r="ISV188" s="307"/>
      <c r="ISW188" s="135"/>
      <c r="ISX188" s="135"/>
      <c r="ISY188" s="135"/>
      <c r="ISZ188" s="304"/>
      <c r="ITA188" s="305"/>
      <c r="ITB188" s="306"/>
      <c r="ITC188" s="135"/>
      <c r="ITD188" s="135"/>
      <c r="ITE188" s="307"/>
      <c r="ITF188" s="135"/>
      <c r="ITG188" s="135"/>
      <c r="ITH188" s="135"/>
      <c r="ITI188" s="304"/>
      <c r="ITJ188" s="305"/>
      <c r="ITK188" s="306"/>
      <c r="ITL188" s="135"/>
      <c r="ITM188" s="135"/>
      <c r="ITN188" s="307"/>
      <c r="ITQ188" s="135"/>
      <c r="ITR188" s="304"/>
      <c r="ITS188" s="305"/>
      <c r="ITT188" s="306"/>
      <c r="ITU188" s="135"/>
      <c r="ITV188" s="135"/>
      <c r="ITW188" s="307"/>
      <c r="IUA188" s="319"/>
      <c r="IUB188" s="320"/>
      <c r="IUC188" s="321"/>
      <c r="IUF188" s="318"/>
      <c r="IUJ188" s="319"/>
      <c r="IUK188" s="320"/>
      <c r="IUL188" s="306"/>
      <c r="IUM188" s="135"/>
      <c r="IUN188" s="135"/>
      <c r="IUO188" s="307"/>
      <c r="IUP188" s="135"/>
      <c r="IUQ188" s="135"/>
      <c r="IUR188" s="135"/>
      <c r="IUS188" s="304"/>
      <c r="IUT188" s="305"/>
      <c r="IUU188" s="306"/>
      <c r="IUV188" s="135"/>
      <c r="IUW188" s="135"/>
      <c r="IUX188" s="307"/>
      <c r="IUY188" s="135"/>
      <c r="IUZ188" s="135"/>
      <c r="IVA188" s="135"/>
      <c r="IVB188" s="304"/>
      <c r="IVC188" s="305"/>
      <c r="IVD188" s="306"/>
      <c r="IVE188" s="135"/>
      <c r="IVF188" s="135"/>
      <c r="IVG188" s="307"/>
      <c r="IVH188" s="135"/>
      <c r="IVI188" s="135"/>
      <c r="IVJ188" s="135"/>
      <c r="IVK188" s="304"/>
      <c r="IVL188" s="305"/>
      <c r="IVM188" s="306"/>
      <c r="IVN188" s="135"/>
      <c r="IVO188" s="135"/>
      <c r="IVP188" s="307"/>
      <c r="IVQ188" s="135"/>
      <c r="IVR188" s="135"/>
      <c r="IVS188" s="135"/>
      <c r="IVT188" s="304"/>
      <c r="IVU188" s="305"/>
      <c r="IVV188" s="306"/>
      <c r="IVW188" s="135"/>
      <c r="IVX188" s="135"/>
      <c r="IVY188" s="307"/>
      <c r="IVZ188" s="135"/>
      <c r="IWA188" s="135"/>
      <c r="IWB188" s="135"/>
      <c r="IWC188" s="304"/>
      <c r="IWD188" s="305"/>
      <c r="IWE188" s="306"/>
      <c r="IWF188" s="135"/>
      <c r="IWG188" s="135"/>
      <c r="IWH188" s="307"/>
      <c r="IWI188" s="135"/>
      <c r="IWJ188" s="135"/>
      <c r="IWK188" s="135"/>
      <c r="IWL188" s="304"/>
      <c r="IWM188" s="305"/>
      <c r="IWN188" s="306"/>
      <c r="IWO188" s="135"/>
      <c r="IWP188" s="135"/>
      <c r="IWQ188" s="307"/>
      <c r="IWR188" s="135"/>
      <c r="IWS188" s="135"/>
      <c r="IWT188" s="135"/>
      <c r="IWU188" s="304"/>
      <c r="IWV188" s="305"/>
      <c r="IWW188" s="306"/>
      <c r="IWX188" s="135"/>
      <c r="IWY188" s="135"/>
      <c r="IWZ188" s="307"/>
      <c r="IXA188" s="135"/>
      <c r="IXB188" s="135"/>
      <c r="IXC188" s="135"/>
      <c r="IXD188" s="304"/>
      <c r="IXE188" s="305"/>
      <c r="IXF188" s="306"/>
      <c r="IXG188" s="135"/>
      <c r="IXH188" s="135"/>
      <c r="IXI188" s="307"/>
      <c r="IXJ188" s="135"/>
      <c r="IXK188" s="135"/>
      <c r="IXL188" s="135"/>
      <c r="IXM188" s="304"/>
      <c r="IXN188" s="305"/>
      <c r="IXO188" s="306"/>
      <c r="IXP188" s="135"/>
      <c r="IXQ188" s="135"/>
      <c r="IXR188" s="307"/>
      <c r="IXS188" s="135"/>
      <c r="IXT188" s="135"/>
      <c r="IXU188" s="135"/>
      <c r="IXV188" s="304"/>
      <c r="IXW188" s="305"/>
      <c r="IXX188" s="306"/>
      <c r="IXY188" s="135"/>
      <c r="IXZ188" s="135"/>
      <c r="IYA188" s="307"/>
      <c r="IYB188" s="135"/>
      <c r="IYC188" s="135"/>
      <c r="IYD188" s="135"/>
      <c r="IYE188" s="304"/>
      <c r="IYF188" s="305"/>
      <c r="IYG188" s="306"/>
      <c r="IYH188" s="135"/>
      <c r="IYI188" s="135"/>
      <c r="IYJ188" s="307"/>
      <c r="IYK188" s="135"/>
      <c r="IYL188" s="135"/>
      <c r="IYM188" s="135"/>
      <c r="IYN188" s="304"/>
      <c r="IYO188" s="305"/>
      <c r="IYP188" s="306"/>
      <c r="IYQ188" s="135"/>
      <c r="IYR188" s="135"/>
      <c r="IYS188" s="307"/>
      <c r="IYT188" s="135"/>
      <c r="IYU188" s="135"/>
      <c r="IYV188" s="135"/>
      <c r="IYW188" s="304"/>
      <c r="IYX188" s="305"/>
      <c r="IYY188" s="306"/>
      <c r="IYZ188" s="135"/>
      <c r="IZA188" s="135"/>
      <c r="IZB188" s="307"/>
      <c r="IZC188" s="135"/>
      <c r="IZD188" s="135"/>
      <c r="IZE188" s="135"/>
      <c r="IZF188" s="304"/>
      <c r="IZG188" s="305"/>
      <c r="IZH188" s="306"/>
      <c r="IZI188" s="135"/>
      <c r="IZJ188" s="135"/>
      <c r="IZK188" s="307"/>
      <c r="IZL188" s="135"/>
      <c r="IZM188" s="135"/>
      <c r="IZN188" s="135"/>
      <c r="IZO188" s="304"/>
      <c r="IZP188" s="305"/>
      <c r="IZQ188" s="306"/>
      <c r="IZR188" s="135"/>
      <c r="IZS188" s="135"/>
      <c r="IZT188" s="307"/>
      <c r="IZU188" s="135"/>
      <c r="IZV188" s="135"/>
      <c r="IZW188" s="135"/>
      <c r="IZX188" s="304"/>
      <c r="IZY188" s="305"/>
      <c r="IZZ188" s="306"/>
      <c r="JAA188" s="135"/>
      <c r="JAB188" s="135"/>
      <c r="JAC188" s="307"/>
      <c r="JAD188" s="135"/>
      <c r="JAE188" s="135"/>
      <c r="JAF188" s="135"/>
      <c r="JAG188" s="304"/>
      <c r="JAH188" s="305"/>
      <c r="JAI188" s="306"/>
      <c r="JAJ188" s="135"/>
      <c r="JAK188" s="135"/>
      <c r="JAL188" s="307"/>
      <c r="JAM188" s="135"/>
      <c r="JAN188" s="135"/>
      <c r="JAO188" s="135"/>
      <c r="JAP188" s="304"/>
      <c r="JAQ188" s="305"/>
      <c r="JAR188" s="306"/>
      <c r="JAS188" s="135"/>
      <c r="JAT188" s="135"/>
      <c r="JAU188" s="307"/>
      <c r="JAV188" s="135"/>
      <c r="JAW188" s="135"/>
      <c r="JAX188" s="135"/>
      <c r="JAY188" s="304"/>
      <c r="JAZ188" s="305"/>
      <c r="JBA188" s="306"/>
      <c r="JBB188" s="135"/>
      <c r="JBC188" s="135"/>
      <c r="JBD188" s="307"/>
      <c r="JBE188" s="135"/>
      <c r="JBF188" s="135"/>
      <c r="JBG188" s="135"/>
      <c r="JBH188" s="304"/>
      <c r="JBI188" s="305"/>
      <c r="JBJ188" s="306"/>
      <c r="JBK188" s="135"/>
      <c r="JBL188" s="135"/>
      <c r="JBM188" s="307"/>
      <c r="JBN188" s="135"/>
      <c r="JBO188" s="135"/>
      <c r="JBP188" s="135"/>
      <c r="JBQ188" s="304"/>
      <c r="JBR188" s="305"/>
      <c r="JBS188" s="306"/>
      <c r="JBT188" s="135"/>
      <c r="JBU188" s="135"/>
      <c r="JBV188" s="307"/>
      <c r="JBW188" s="135"/>
      <c r="JBX188" s="135"/>
      <c r="JBY188" s="135"/>
      <c r="JBZ188" s="304"/>
      <c r="JCA188" s="305"/>
      <c r="JCB188" s="306"/>
      <c r="JCC188" s="135"/>
      <c r="JCD188" s="135"/>
      <c r="JCE188" s="307"/>
      <c r="JCF188" s="135"/>
      <c r="JCG188" s="135"/>
      <c r="JCH188" s="135"/>
      <c r="JCI188" s="304"/>
      <c r="JCJ188" s="305"/>
      <c r="JCK188" s="306"/>
      <c r="JCL188" s="135"/>
      <c r="JCM188" s="135"/>
      <c r="JCN188" s="307"/>
      <c r="JCO188" s="135"/>
      <c r="JCP188" s="135"/>
      <c r="JCQ188" s="135"/>
      <c r="JCR188" s="304"/>
      <c r="JCS188" s="305"/>
      <c r="JCT188" s="306"/>
      <c r="JCU188" s="135"/>
      <c r="JCV188" s="135"/>
      <c r="JCW188" s="307"/>
      <c r="JCX188" s="135"/>
      <c r="JCY188" s="135"/>
      <c r="JCZ188" s="135"/>
      <c r="JDA188" s="304"/>
      <c r="JDB188" s="305"/>
      <c r="JDC188" s="306"/>
      <c r="JDD188" s="135"/>
      <c r="JDE188" s="135"/>
      <c r="JDF188" s="307"/>
      <c r="JDG188" s="135"/>
      <c r="JDH188" s="135"/>
      <c r="JDI188" s="135"/>
      <c r="JDJ188" s="304"/>
      <c r="JDK188" s="320"/>
      <c r="JDL188" s="321"/>
      <c r="JDM188" s="135"/>
      <c r="JDN188" s="135"/>
      <c r="JDO188" s="307"/>
      <c r="JDP188" s="135"/>
      <c r="JDQ188" s="135"/>
      <c r="JDR188" s="135"/>
      <c r="JDS188" s="304"/>
      <c r="JDT188" s="320"/>
      <c r="JDU188" s="321"/>
      <c r="JDX188" s="318"/>
      <c r="JEB188" s="319"/>
      <c r="JEC188" s="320"/>
      <c r="JED188" s="321"/>
      <c r="JEG188" s="318"/>
      <c r="JEH188" s="135"/>
      <c r="JEI188" s="135"/>
      <c r="JEJ188" s="135"/>
      <c r="JEK188" s="304"/>
      <c r="JEL188" s="305"/>
      <c r="JEM188" s="306"/>
      <c r="JEN188" s="135"/>
      <c r="JEO188" s="135"/>
      <c r="JEP188" s="307"/>
      <c r="JEQ188" s="135"/>
      <c r="JER188" s="135"/>
      <c r="JES188" s="135"/>
      <c r="JET188" s="304"/>
      <c r="JEU188" s="305"/>
      <c r="JEV188" s="306"/>
      <c r="JEW188" s="135"/>
      <c r="JEX188" s="135"/>
      <c r="JEY188" s="307"/>
      <c r="JEZ188" s="135"/>
      <c r="JFA188" s="135"/>
      <c r="JFB188" s="135"/>
      <c r="JFC188" s="304"/>
      <c r="JFD188" s="305"/>
      <c r="JFE188" s="306"/>
      <c r="JFF188" s="135"/>
      <c r="JFG188" s="135"/>
      <c r="JFH188" s="307"/>
      <c r="JFI188" s="135"/>
      <c r="JFJ188" s="135"/>
      <c r="JFK188" s="135"/>
      <c r="JFL188" s="304"/>
      <c r="JFM188" s="305"/>
      <c r="JFN188" s="306"/>
      <c r="JFO188" s="135"/>
      <c r="JFP188" s="135"/>
      <c r="JFQ188" s="307"/>
      <c r="JFR188" s="135"/>
      <c r="JFS188" s="135"/>
      <c r="JFT188" s="135"/>
      <c r="JFU188" s="304"/>
      <c r="JFV188" s="305"/>
      <c r="JFW188" s="306"/>
      <c r="JFX188" s="135"/>
      <c r="JFY188" s="135"/>
      <c r="JFZ188" s="307"/>
      <c r="JGA188" s="135"/>
      <c r="JGB188" s="135"/>
      <c r="JGC188" s="135"/>
      <c r="JGD188" s="304"/>
      <c r="JGE188" s="305"/>
      <c r="JGF188" s="306"/>
      <c r="JGG188" s="135"/>
      <c r="JGH188" s="135"/>
      <c r="JGI188" s="307"/>
      <c r="JGJ188" s="135"/>
      <c r="JGK188" s="135"/>
      <c r="JGL188" s="135"/>
      <c r="JGM188" s="304"/>
      <c r="JGN188" s="305"/>
      <c r="JGO188" s="306"/>
      <c r="JGP188" s="135"/>
      <c r="JGQ188" s="135"/>
      <c r="JGR188" s="307"/>
      <c r="JGS188" s="135"/>
      <c r="JGT188" s="135"/>
      <c r="JGU188" s="135"/>
      <c r="JGV188" s="304"/>
      <c r="JGW188" s="305"/>
      <c r="JGX188" s="306"/>
      <c r="JGY188" s="135"/>
      <c r="JGZ188" s="135"/>
      <c r="JHA188" s="307"/>
      <c r="JHB188" s="135"/>
      <c r="JHC188" s="135"/>
      <c r="JHD188" s="135"/>
      <c r="JHE188" s="304"/>
      <c r="JHF188" s="305"/>
      <c r="JHG188" s="306"/>
      <c r="JHH188" s="135"/>
      <c r="JHI188" s="135"/>
      <c r="JHJ188" s="307"/>
      <c r="JHK188" s="135"/>
      <c r="JHL188" s="135"/>
      <c r="JHM188" s="135"/>
      <c r="JHN188" s="304"/>
      <c r="JHO188" s="305"/>
      <c r="JHP188" s="306"/>
      <c r="JHQ188" s="135"/>
      <c r="JHR188" s="135"/>
      <c r="JHS188" s="307"/>
      <c r="JHT188" s="135"/>
      <c r="JHU188" s="135"/>
      <c r="JHV188" s="135"/>
      <c r="JHW188" s="304"/>
      <c r="JHX188" s="305"/>
      <c r="JHY188" s="306"/>
      <c r="JHZ188" s="135"/>
      <c r="JIA188" s="135"/>
      <c r="JIB188" s="307"/>
      <c r="JIC188" s="135"/>
      <c r="JID188" s="135"/>
      <c r="JIE188" s="135"/>
      <c r="JIF188" s="304"/>
      <c r="JIG188" s="305"/>
      <c r="JIH188" s="306"/>
      <c r="JII188" s="135"/>
      <c r="JIJ188" s="135"/>
      <c r="JIK188" s="307"/>
      <c r="JIL188" s="135"/>
      <c r="JIM188" s="135"/>
      <c r="JIN188" s="135"/>
      <c r="JIO188" s="304"/>
      <c r="JIP188" s="305"/>
      <c r="JIQ188" s="306"/>
      <c r="JIR188" s="135"/>
      <c r="JIS188" s="135"/>
      <c r="JIT188" s="307"/>
      <c r="JIU188" s="135"/>
      <c r="JIV188" s="135"/>
      <c r="JIW188" s="135"/>
      <c r="JIX188" s="304"/>
      <c r="JIY188" s="305"/>
      <c r="JIZ188" s="306"/>
      <c r="JJA188" s="135"/>
      <c r="JJB188" s="135"/>
      <c r="JJC188" s="307"/>
      <c r="JJD188" s="135"/>
      <c r="JJE188" s="135"/>
      <c r="JJF188" s="135"/>
      <c r="JJG188" s="304"/>
      <c r="JJH188" s="305"/>
      <c r="JJI188" s="306"/>
      <c r="JJJ188" s="135"/>
      <c r="JJK188" s="135"/>
      <c r="JJL188" s="307"/>
      <c r="JJM188" s="135"/>
      <c r="JJN188" s="135"/>
      <c r="JJO188" s="135"/>
      <c r="JJP188" s="304"/>
      <c r="JJQ188" s="305"/>
      <c r="JJR188" s="306"/>
      <c r="JJS188" s="135"/>
      <c r="JJT188" s="135"/>
      <c r="JJU188" s="307"/>
      <c r="JJV188" s="135"/>
      <c r="JJW188" s="135"/>
      <c r="JJX188" s="135"/>
      <c r="JJY188" s="304"/>
      <c r="JJZ188" s="305"/>
      <c r="JKA188" s="306"/>
      <c r="JKB188" s="135"/>
      <c r="JKC188" s="135"/>
      <c r="JKD188" s="307"/>
      <c r="JKE188" s="135"/>
      <c r="JKF188" s="135"/>
      <c r="JKG188" s="135"/>
      <c r="JKH188" s="304"/>
      <c r="JKI188" s="305"/>
      <c r="JKJ188" s="306"/>
      <c r="JKK188" s="135"/>
      <c r="JKL188" s="135"/>
      <c r="JKM188" s="307"/>
      <c r="JKN188" s="135"/>
      <c r="JKO188" s="135"/>
      <c r="JKP188" s="135"/>
      <c r="JKQ188" s="304"/>
      <c r="JKR188" s="305"/>
      <c r="JKS188" s="306"/>
      <c r="JKT188" s="135"/>
      <c r="JKU188" s="135"/>
      <c r="JKV188" s="307"/>
      <c r="JKW188" s="135"/>
      <c r="JKX188" s="135"/>
      <c r="JKY188" s="135"/>
      <c r="JKZ188" s="304"/>
      <c r="JLA188" s="305"/>
      <c r="JLB188" s="306"/>
      <c r="JLC188" s="135"/>
      <c r="JLD188" s="135"/>
      <c r="JLE188" s="307"/>
      <c r="JLF188" s="135"/>
      <c r="JLG188" s="135"/>
      <c r="JLH188" s="135"/>
      <c r="JLI188" s="304"/>
      <c r="JLJ188" s="305"/>
      <c r="JLK188" s="306"/>
      <c r="JLL188" s="135"/>
      <c r="JLM188" s="135"/>
      <c r="JLN188" s="307"/>
      <c r="JLO188" s="135"/>
      <c r="JLP188" s="135"/>
      <c r="JLQ188" s="135"/>
      <c r="JLR188" s="304"/>
      <c r="JLS188" s="305"/>
      <c r="JLT188" s="306"/>
      <c r="JLU188" s="135"/>
      <c r="JLV188" s="135"/>
      <c r="JLW188" s="307"/>
      <c r="JLX188" s="135"/>
      <c r="JLY188" s="135"/>
      <c r="JLZ188" s="135"/>
      <c r="JMA188" s="304"/>
      <c r="JMB188" s="305"/>
      <c r="JMC188" s="306"/>
      <c r="JMD188" s="135"/>
      <c r="JME188" s="135"/>
      <c r="JMF188" s="307"/>
      <c r="JMG188" s="135"/>
      <c r="JMH188" s="135"/>
      <c r="JMI188" s="135"/>
      <c r="JMJ188" s="304"/>
      <c r="JMK188" s="305"/>
      <c r="JML188" s="306"/>
      <c r="JMM188" s="135"/>
      <c r="JMN188" s="135"/>
      <c r="JMO188" s="307"/>
      <c r="JMP188" s="135"/>
      <c r="JMQ188" s="135"/>
      <c r="JMR188" s="135"/>
      <c r="JMS188" s="304"/>
      <c r="JMT188" s="305"/>
      <c r="JMU188" s="306"/>
      <c r="JMV188" s="135"/>
      <c r="JMW188" s="135"/>
      <c r="JMX188" s="307"/>
      <c r="JMY188" s="135"/>
      <c r="JMZ188" s="135"/>
      <c r="JNA188" s="135"/>
      <c r="JNB188" s="304"/>
      <c r="JNC188" s="305"/>
      <c r="JND188" s="306"/>
      <c r="JNE188" s="135"/>
      <c r="JNF188" s="135"/>
      <c r="JNG188" s="318"/>
      <c r="JNI188" s="135"/>
      <c r="JNJ188" s="135"/>
      <c r="JNK188" s="304"/>
      <c r="JNL188" s="305"/>
      <c r="JNM188" s="306"/>
      <c r="JNN188" s="135"/>
      <c r="JNO188" s="135"/>
      <c r="JNP188" s="318"/>
      <c r="JNT188" s="319"/>
      <c r="JNU188" s="320"/>
      <c r="JNV188" s="321"/>
      <c r="JNY188" s="318"/>
      <c r="JOC188" s="319"/>
      <c r="JOD188" s="305"/>
      <c r="JOE188" s="306"/>
      <c r="JOF188" s="135"/>
      <c r="JOG188" s="135"/>
      <c r="JOH188" s="307"/>
      <c r="JOI188" s="135"/>
      <c r="JOJ188" s="135"/>
      <c r="JOK188" s="135"/>
      <c r="JOL188" s="304"/>
      <c r="JOM188" s="305"/>
      <c r="JON188" s="306"/>
      <c r="JOO188" s="135"/>
      <c r="JOP188" s="135"/>
      <c r="JOQ188" s="307"/>
      <c r="JOR188" s="135"/>
      <c r="JOS188" s="135"/>
      <c r="JOT188" s="135"/>
      <c r="JOU188" s="304"/>
      <c r="JOV188" s="305"/>
      <c r="JOW188" s="306"/>
      <c r="JOX188" s="135"/>
      <c r="JOY188" s="135"/>
      <c r="JOZ188" s="307"/>
      <c r="JPA188" s="135"/>
      <c r="JPB188" s="135"/>
      <c r="JPC188" s="135"/>
      <c r="JPD188" s="304"/>
      <c r="JPE188" s="305"/>
      <c r="JPF188" s="306"/>
      <c r="JPG188" s="135"/>
      <c r="JPH188" s="135"/>
      <c r="JPI188" s="307"/>
      <c r="JPJ188" s="135"/>
      <c r="JPK188" s="135"/>
      <c r="JPL188" s="135"/>
      <c r="JPM188" s="304"/>
      <c r="JPN188" s="305"/>
      <c r="JPO188" s="306"/>
      <c r="JPP188" s="135"/>
      <c r="JPQ188" s="135"/>
      <c r="JPR188" s="307"/>
      <c r="JPS188" s="135"/>
      <c r="JPT188" s="135"/>
      <c r="JPU188" s="135"/>
      <c r="JPV188" s="304"/>
      <c r="JPW188" s="305"/>
      <c r="JPX188" s="306"/>
      <c r="JPY188" s="135"/>
      <c r="JPZ188" s="135"/>
      <c r="JQA188" s="307"/>
      <c r="JQB188" s="135"/>
      <c r="JQC188" s="135"/>
      <c r="JQD188" s="135"/>
      <c r="JQE188" s="304"/>
      <c r="JQF188" s="305"/>
      <c r="JQG188" s="306"/>
      <c r="JQH188" s="135"/>
      <c r="JQI188" s="135"/>
      <c r="JQJ188" s="307"/>
      <c r="JQK188" s="135"/>
      <c r="JQL188" s="135"/>
      <c r="JQM188" s="135"/>
      <c r="JQN188" s="304"/>
      <c r="JQO188" s="305"/>
      <c r="JQP188" s="306"/>
      <c r="JQQ188" s="135"/>
      <c r="JQR188" s="135"/>
      <c r="JQS188" s="307"/>
      <c r="JQT188" s="135"/>
      <c r="JQU188" s="135"/>
      <c r="JQV188" s="135"/>
      <c r="JQW188" s="304"/>
      <c r="JQX188" s="305"/>
      <c r="JQY188" s="306"/>
      <c r="JQZ188" s="135"/>
      <c r="JRA188" s="135"/>
      <c r="JRB188" s="307"/>
      <c r="JRC188" s="135"/>
      <c r="JRD188" s="135"/>
      <c r="JRE188" s="135"/>
      <c r="JRF188" s="304"/>
      <c r="JRG188" s="305"/>
      <c r="JRH188" s="306"/>
      <c r="JRI188" s="135"/>
      <c r="JRJ188" s="135"/>
      <c r="JRK188" s="307"/>
      <c r="JRL188" s="135"/>
      <c r="JRM188" s="135"/>
      <c r="JRN188" s="135"/>
      <c r="JRO188" s="304"/>
      <c r="JRP188" s="305"/>
      <c r="JRQ188" s="306"/>
      <c r="JRR188" s="135"/>
      <c r="JRS188" s="135"/>
      <c r="JRT188" s="307"/>
      <c r="JRU188" s="135"/>
      <c r="JRV188" s="135"/>
      <c r="JRW188" s="135"/>
      <c r="JRX188" s="304"/>
      <c r="JRY188" s="305"/>
      <c r="JRZ188" s="306"/>
      <c r="JSA188" s="135"/>
      <c r="JSB188" s="135"/>
      <c r="JSC188" s="307"/>
      <c r="JSD188" s="135"/>
      <c r="JSE188" s="135"/>
      <c r="JSF188" s="135"/>
      <c r="JSG188" s="304"/>
      <c r="JSH188" s="305"/>
      <c r="JSI188" s="306"/>
      <c r="JSJ188" s="135"/>
      <c r="JSK188" s="135"/>
      <c r="JSL188" s="307"/>
      <c r="JSM188" s="135"/>
      <c r="JSN188" s="135"/>
      <c r="JSO188" s="135"/>
      <c r="JSP188" s="304"/>
      <c r="JSQ188" s="305"/>
      <c r="JSR188" s="306"/>
      <c r="JSS188" s="135"/>
      <c r="JST188" s="135"/>
      <c r="JSU188" s="307"/>
      <c r="JSV188" s="135"/>
      <c r="JSW188" s="135"/>
      <c r="JSX188" s="135"/>
      <c r="JSY188" s="304"/>
      <c r="JSZ188" s="305"/>
      <c r="JTA188" s="306"/>
      <c r="JTB188" s="135"/>
      <c r="JTC188" s="135"/>
      <c r="JTD188" s="307"/>
      <c r="JTE188" s="135"/>
      <c r="JTF188" s="135"/>
      <c r="JTG188" s="135"/>
      <c r="JTH188" s="304"/>
      <c r="JTI188" s="305"/>
      <c r="JTJ188" s="306"/>
      <c r="JTK188" s="135"/>
      <c r="JTL188" s="135"/>
      <c r="JTM188" s="307"/>
      <c r="JTN188" s="135"/>
      <c r="JTO188" s="135"/>
      <c r="JTP188" s="135"/>
      <c r="JTQ188" s="304"/>
      <c r="JTR188" s="305"/>
      <c r="JTS188" s="306"/>
      <c r="JTT188" s="135"/>
      <c r="JTU188" s="135"/>
      <c r="JTV188" s="307"/>
      <c r="JTW188" s="135"/>
      <c r="JTX188" s="135"/>
      <c r="JTY188" s="135"/>
      <c r="JTZ188" s="304"/>
      <c r="JUA188" s="305"/>
      <c r="JUB188" s="306"/>
      <c r="JUC188" s="135"/>
      <c r="JUD188" s="135"/>
      <c r="JUE188" s="307"/>
      <c r="JUF188" s="135"/>
      <c r="JUG188" s="135"/>
      <c r="JUH188" s="135"/>
      <c r="JUI188" s="304"/>
      <c r="JUJ188" s="305"/>
      <c r="JUK188" s="306"/>
      <c r="JUL188" s="135"/>
      <c r="JUM188" s="135"/>
      <c r="JUN188" s="307"/>
      <c r="JUO188" s="135"/>
      <c r="JUP188" s="135"/>
      <c r="JUQ188" s="135"/>
      <c r="JUR188" s="304"/>
      <c r="JUS188" s="305"/>
      <c r="JUT188" s="306"/>
      <c r="JUU188" s="135"/>
      <c r="JUV188" s="135"/>
      <c r="JUW188" s="307"/>
      <c r="JUX188" s="135"/>
      <c r="JUY188" s="135"/>
      <c r="JUZ188" s="135"/>
      <c r="JVA188" s="304"/>
      <c r="JVB188" s="305"/>
      <c r="JVC188" s="306"/>
      <c r="JVD188" s="135"/>
      <c r="JVE188" s="135"/>
      <c r="JVF188" s="307"/>
      <c r="JVG188" s="135"/>
      <c r="JVH188" s="135"/>
      <c r="JVI188" s="135"/>
      <c r="JVJ188" s="304"/>
      <c r="JVK188" s="305"/>
      <c r="JVL188" s="306"/>
      <c r="JVM188" s="135"/>
      <c r="JVN188" s="135"/>
      <c r="JVO188" s="307"/>
      <c r="JVP188" s="135"/>
      <c r="JVQ188" s="135"/>
      <c r="JVR188" s="135"/>
      <c r="JVS188" s="304"/>
      <c r="JVT188" s="305"/>
      <c r="JVU188" s="306"/>
      <c r="JVV188" s="135"/>
      <c r="JVW188" s="135"/>
      <c r="JVX188" s="307"/>
      <c r="JVY188" s="135"/>
      <c r="JVZ188" s="135"/>
      <c r="JWA188" s="135"/>
      <c r="JWB188" s="304"/>
      <c r="JWC188" s="305"/>
      <c r="JWD188" s="306"/>
      <c r="JWE188" s="135"/>
      <c r="JWF188" s="135"/>
      <c r="JWG188" s="307"/>
      <c r="JWH188" s="135"/>
      <c r="JWI188" s="135"/>
      <c r="JWJ188" s="135"/>
      <c r="JWK188" s="304"/>
      <c r="JWL188" s="305"/>
      <c r="JWM188" s="306"/>
      <c r="JWN188" s="135"/>
      <c r="JWO188" s="135"/>
      <c r="JWP188" s="307"/>
      <c r="JWQ188" s="135"/>
      <c r="JWR188" s="135"/>
      <c r="JWS188" s="135"/>
      <c r="JWT188" s="304"/>
      <c r="JWU188" s="305"/>
      <c r="JWV188" s="306"/>
      <c r="JWW188" s="135"/>
      <c r="JWX188" s="135"/>
      <c r="JWY188" s="307"/>
      <c r="JWZ188" s="135"/>
      <c r="JXA188" s="135"/>
      <c r="JXB188" s="135"/>
      <c r="JXC188" s="319"/>
      <c r="JXD188" s="320"/>
      <c r="JXE188" s="306"/>
      <c r="JXF188" s="135"/>
      <c r="JXG188" s="135"/>
      <c r="JXH188" s="307"/>
      <c r="JXI188" s="135"/>
      <c r="JXJ188" s="135"/>
      <c r="JXK188" s="135"/>
      <c r="JXL188" s="319"/>
      <c r="JXM188" s="320"/>
      <c r="JXN188" s="321"/>
      <c r="JXQ188" s="318"/>
      <c r="JXU188" s="319"/>
      <c r="JXV188" s="320"/>
      <c r="JXW188" s="321"/>
      <c r="JXZ188" s="307"/>
      <c r="JYA188" s="135"/>
      <c r="JYB188" s="135"/>
      <c r="JYC188" s="135"/>
      <c r="JYD188" s="304"/>
      <c r="JYE188" s="305"/>
      <c r="JYF188" s="306"/>
      <c r="JYG188" s="135"/>
      <c r="JYH188" s="135"/>
      <c r="JYI188" s="307"/>
      <c r="JYJ188" s="135"/>
      <c r="JYK188" s="135"/>
      <c r="JYL188" s="135"/>
      <c r="JYM188" s="304"/>
      <c r="JYN188" s="305"/>
      <c r="JYO188" s="306"/>
      <c r="JYP188" s="135"/>
      <c r="JYQ188" s="135"/>
      <c r="JYR188" s="307"/>
      <c r="JYS188" s="135"/>
      <c r="JYT188" s="135"/>
      <c r="JYU188" s="135"/>
      <c r="JYV188" s="304"/>
      <c r="JYW188" s="305"/>
      <c r="JYX188" s="306"/>
      <c r="JYY188" s="135"/>
      <c r="JYZ188" s="135"/>
      <c r="JZA188" s="307"/>
      <c r="JZB188" s="135"/>
      <c r="JZC188" s="135"/>
      <c r="JZD188" s="135"/>
      <c r="JZE188" s="304"/>
      <c r="JZF188" s="305"/>
      <c r="JZG188" s="306"/>
      <c r="JZH188" s="135"/>
      <c r="JZI188" s="135"/>
      <c r="JZJ188" s="307"/>
      <c r="JZK188" s="135"/>
      <c r="JZL188" s="135"/>
      <c r="JZM188" s="135"/>
      <c r="JZN188" s="304"/>
      <c r="JZO188" s="305"/>
      <c r="JZP188" s="306"/>
      <c r="JZQ188" s="135"/>
      <c r="JZR188" s="135"/>
      <c r="JZS188" s="307"/>
      <c r="JZT188" s="135"/>
      <c r="JZU188" s="135"/>
      <c r="JZV188" s="135"/>
      <c r="JZW188" s="304"/>
      <c r="JZX188" s="305"/>
      <c r="JZY188" s="306"/>
      <c r="JZZ188" s="135"/>
      <c r="KAA188" s="135"/>
      <c r="KAB188" s="307"/>
      <c r="KAC188" s="135"/>
      <c r="KAD188" s="135"/>
      <c r="KAE188" s="135"/>
      <c r="KAF188" s="304"/>
      <c r="KAG188" s="305"/>
      <c r="KAH188" s="306"/>
      <c r="KAI188" s="135"/>
      <c r="KAJ188" s="135"/>
      <c r="KAK188" s="307"/>
      <c r="KAL188" s="135"/>
      <c r="KAM188" s="135"/>
      <c r="KAN188" s="135"/>
      <c r="KAO188" s="304"/>
      <c r="KAP188" s="305"/>
      <c r="KAQ188" s="306"/>
      <c r="KAR188" s="135"/>
      <c r="KAS188" s="135"/>
      <c r="KAT188" s="307"/>
      <c r="KAU188" s="135"/>
      <c r="KAV188" s="135"/>
      <c r="KAW188" s="135"/>
      <c r="KAX188" s="304"/>
      <c r="KAY188" s="305"/>
      <c r="KAZ188" s="306"/>
      <c r="KBA188" s="135"/>
      <c r="KBB188" s="135"/>
      <c r="KBC188" s="307"/>
      <c r="KBD188" s="135"/>
      <c r="KBE188" s="135"/>
      <c r="KBF188" s="135"/>
      <c r="KBG188" s="304"/>
      <c r="KBH188" s="305"/>
      <c r="KBI188" s="306"/>
      <c r="KBJ188" s="135"/>
      <c r="KBK188" s="135"/>
      <c r="KBL188" s="307"/>
      <c r="KBM188" s="135"/>
      <c r="KBN188" s="135"/>
      <c r="KBO188" s="135"/>
      <c r="KBP188" s="304"/>
      <c r="KBQ188" s="305"/>
      <c r="KBR188" s="306"/>
      <c r="KBS188" s="135"/>
      <c r="KBT188" s="135"/>
      <c r="KBU188" s="307"/>
      <c r="KBV188" s="135"/>
      <c r="KBW188" s="135"/>
      <c r="KBX188" s="135"/>
      <c r="KBY188" s="304"/>
      <c r="KBZ188" s="305"/>
      <c r="KCA188" s="306"/>
      <c r="KCB188" s="135"/>
      <c r="KCC188" s="135"/>
      <c r="KCD188" s="307"/>
      <c r="KCE188" s="135"/>
      <c r="KCF188" s="135"/>
      <c r="KCG188" s="135"/>
      <c r="KCH188" s="304"/>
      <c r="KCI188" s="305"/>
      <c r="KCJ188" s="306"/>
      <c r="KCK188" s="135"/>
      <c r="KCL188" s="135"/>
      <c r="KCM188" s="307"/>
      <c r="KCN188" s="135"/>
      <c r="KCO188" s="135"/>
      <c r="KCP188" s="135"/>
      <c r="KCQ188" s="304"/>
      <c r="KCR188" s="305"/>
      <c r="KCS188" s="306"/>
      <c r="KCT188" s="135"/>
      <c r="KCU188" s="135"/>
      <c r="KCV188" s="307"/>
      <c r="KCW188" s="135"/>
      <c r="KCX188" s="135"/>
      <c r="KCY188" s="135"/>
      <c r="KCZ188" s="304"/>
      <c r="KDA188" s="305"/>
      <c r="KDB188" s="306"/>
      <c r="KDC188" s="135"/>
      <c r="KDD188" s="135"/>
      <c r="KDE188" s="307"/>
      <c r="KDF188" s="135"/>
      <c r="KDG188" s="135"/>
      <c r="KDH188" s="135"/>
      <c r="KDI188" s="304"/>
      <c r="KDJ188" s="305"/>
      <c r="KDK188" s="306"/>
      <c r="KDL188" s="135"/>
      <c r="KDM188" s="135"/>
      <c r="KDN188" s="307"/>
      <c r="KDO188" s="135"/>
      <c r="KDP188" s="135"/>
      <c r="KDQ188" s="135"/>
      <c r="KDR188" s="304"/>
      <c r="KDS188" s="305"/>
      <c r="KDT188" s="306"/>
      <c r="KDU188" s="135"/>
      <c r="KDV188" s="135"/>
      <c r="KDW188" s="307"/>
      <c r="KDX188" s="135"/>
      <c r="KDY188" s="135"/>
      <c r="KDZ188" s="135"/>
      <c r="KEA188" s="304"/>
      <c r="KEB188" s="305"/>
      <c r="KEC188" s="306"/>
      <c r="KED188" s="135"/>
      <c r="KEE188" s="135"/>
      <c r="KEF188" s="307"/>
      <c r="KEG188" s="135"/>
      <c r="KEH188" s="135"/>
      <c r="KEI188" s="135"/>
      <c r="KEJ188" s="304"/>
      <c r="KEK188" s="305"/>
      <c r="KEL188" s="306"/>
      <c r="KEM188" s="135"/>
      <c r="KEN188" s="135"/>
      <c r="KEO188" s="307"/>
      <c r="KEP188" s="135"/>
      <c r="KEQ188" s="135"/>
      <c r="KER188" s="135"/>
      <c r="KES188" s="304"/>
      <c r="KET188" s="305"/>
      <c r="KEU188" s="306"/>
      <c r="KEV188" s="135"/>
      <c r="KEW188" s="135"/>
      <c r="KEX188" s="307"/>
      <c r="KEY188" s="135"/>
      <c r="KEZ188" s="135"/>
      <c r="KFA188" s="135"/>
      <c r="KFB188" s="304"/>
      <c r="KFC188" s="305"/>
      <c r="KFD188" s="306"/>
      <c r="KFE188" s="135"/>
      <c r="KFF188" s="135"/>
      <c r="KFG188" s="307"/>
      <c r="KFH188" s="135"/>
      <c r="KFI188" s="135"/>
      <c r="KFJ188" s="135"/>
      <c r="KFK188" s="304"/>
      <c r="KFL188" s="305"/>
      <c r="KFM188" s="306"/>
      <c r="KFN188" s="135"/>
      <c r="KFO188" s="135"/>
      <c r="KFP188" s="307"/>
      <c r="KFQ188" s="135"/>
      <c r="KFR188" s="135"/>
      <c r="KFS188" s="135"/>
      <c r="KFT188" s="304"/>
      <c r="KFU188" s="305"/>
      <c r="KFV188" s="306"/>
      <c r="KFW188" s="135"/>
      <c r="KFX188" s="135"/>
      <c r="KFY188" s="307"/>
      <c r="KFZ188" s="135"/>
      <c r="KGA188" s="135"/>
      <c r="KGB188" s="135"/>
      <c r="KGC188" s="304"/>
      <c r="KGD188" s="305"/>
      <c r="KGE188" s="306"/>
      <c r="KGF188" s="135"/>
      <c r="KGG188" s="135"/>
      <c r="KGH188" s="307"/>
      <c r="KGI188" s="135"/>
      <c r="KGJ188" s="135"/>
      <c r="KGK188" s="135"/>
      <c r="KGL188" s="304"/>
      <c r="KGM188" s="305"/>
      <c r="KGN188" s="306"/>
      <c r="KGO188" s="135"/>
      <c r="KGP188" s="135"/>
      <c r="KGQ188" s="307"/>
      <c r="KGR188" s="135"/>
      <c r="KGS188" s="135"/>
      <c r="KGT188" s="135"/>
      <c r="KGU188" s="304"/>
      <c r="KGV188" s="305"/>
      <c r="KGW188" s="306"/>
      <c r="KGX188" s="135"/>
      <c r="KGZ188" s="318"/>
      <c r="KHA188" s="135"/>
      <c r="KHB188" s="135"/>
      <c r="KHC188" s="135"/>
      <c r="KHD188" s="304"/>
      <c r="KHE188" s="305"/>
      <c r="KHF188" s="306"/>
      <c r="KHG188" s="135"/>
      <c r="KHI188" s="318"/>
      <c r="KHM188" s="319"/>
      <c r="KHN188" s="320"/>
      <c r="KHO188" s="321"/>
      <c r="KHR188" s="318"/>
      <c r="KHV188" s="304"/>
      <c r="KHW188" s="305"/>
      <c r="KHX188" s="306"/>
      <c r="KHY188" s="135"/>
      <c r="KHZ188" s="135"/>
      <c r="KIA188" s="307"/>
      <c r="KIB188" s="135"/>
      <c r="KIC188" s="135"/>
      <c r="KID188" s="135"/>
      <c r="KIE188" s="304"/>
      <c r="KIF188" s="305"/>
      <c r="KIG188" s="306"/>
      <c r="KIH188" s="135"/>
      <c r="KII188" s="135"/>
      <c r="KIJ188" s="307"/>
      <c r="KIK188" s="135"/>
      <c r="KIL188" s="135"/>
      <c r="KIM188" s="135"/>
      <c r="KIN188" s="304"/>
      <c r="KIO188" s="305"/>
      <c r="KIP188" s="306"/>
      <c r="KIQ188" s="135"/>
      <c r="KIR188" s="135"/>
      <c r="KIS188" s="307"/>
      <c r="KIT188" s="135"/>
      <c r="KIU188" s="135"/>
      <c r="KIV188" s="135"/>
      <c r="KIW188" s="304"/>
      <c r="KIX188" s="305"/>
      <c r="KIY188" s="306"/>
      <c r="KIZ188" s="135"/>
      <c r="KJA188" s="135"/>
      <c r="KJB188" s="307"/>
      <c r="KJC188" s="135"/>
      <c r="KJD188" s="135"/>
      <c r="KJE188" s="135"/>
      <c r="KJF188" s="304"/>
      <c r="KJG188" s="305"/>
      <c r="KJH188" s="306"/>
      <c r="KJI188" s="135"/>
      <c r="KJJ188" s="135"/>
      <c r="KJK188" s="307"/>
      <c r="KJL188" s="135"/>
      <c r="KJM188" s="135"/>
      <c r="KJN188" s="135"/>
      <c r="KJO188" s="304"/>
      <c r="KJP188" s="305"/>
      <c r="KJQ188" s="306"/>
      <c r="KJR188" s="135"/>
      <c r="KJS188" s="135"/>
      <c r="KJT188" s="307"/>
      <c r="KJU188" s="135"/>
      <c r="KJV188" s="135"/>
      <c r="KJW188" s="135"/>
      <c r="KJX188" s="304"/>
      <c r="KJY188" s="305"/>
      <c r="KJZ188" s="306"/>
      <c r="KKA188" s="135"/>
      <c r="KKB188" s="135"/>
      <c r="KKC188" s="307"/>
      <c r="KKD188" s="135"/>
      <c r="KKE188" s="135"/>
      <c r="KKF188" s="135"/>
      <c r="KKG188" s="304"/>
      <c r="KKH188" s="305"/>
      <c r="KKI188" s="306"/>
      <c r="KKJ188" s="135"/>
      <c r="KKK188" s="135"/>
      <c r="KKL188" s="307"/>
      <c r="KKM188" s="135"/>
      <c r="KKN188" s="135"/>
      <c r="KKO188" s="135"/>
      <c r="KKP188" s="304"/>
      <c r="KKQ188" s="305"/>
      <c r="KKR188" s="306"/>
      <c r="KKS188" s="135"/>
      <c r="KKT188" s="135"/>
      <c r="KKU188" s="307"/>
      <c r="KKV188" s="135"/>
      <c r="KKW188" s="135"/>
      <c r="KKX188" s="135"/>
      <c r="KKY188" s="304"/>
      <c r="KKZ188" s="305"/>
      <c r="KLA188" s="306"/>
      <c r="KLB188" s="135"/>
      <c r="KLC188" s="135"/>
      <c r="KLD188" s="307"/>
      <c r="KLE188" s="135"/>
      <c r="KLF188" s="135"/>
      <c r="KLG188" s="135"/>
      <c r="KLH188" s="304"/>
      <c r="KLI188" s="305"/>
      <c r="KLJ188" s="306"/>
      <c r="KLK188" s="135"/>
      <c r="KLL188" s="135"/>
      <c r="KLM188" s="307"/>
      <c r="KLN188" s="135"/>
      <c r="KLO188" s="135"/>
      <c r="KLP188" s="135"/>
      <c r="KLQ188" s="304"/>
      <c r="KLR188" s="305"/>
      <c r="KLS188" s="306"/>
      <c r="KLT188" s="135"/>
      <c r="KLU188" s="135"/>
      <c r="KLV188" s="307"/>
      <c r="KLW188" s="135"/>
      <c r="KLX188" s="135"/>
      <c r="KLY188" s="135"/>
      <c r="KLZ188" s="304"/>
      <c r="KMA188" s="305"/>
      <c r="KMB188" s="306"/>
      <c r="KMC188" s="135"/>
      <c r="KMD188" s="135"/>
      <c r="KME188" s="307"/>
      <c r="KMF188" s="135"/>
      <c r="KMG188" s="135"/>
      <c r="KMH188" s="135"/>
      <c r="KMI188" s="304"/>
      <c r="KMJ188" s="305"/>
      <c r="KMK188" s="306"/>
      <c r="KML188" s="135"/>
      <c r="KMM188" s="135"/>
      <c r="KMN188" s="307"/>
      <c r="KMO188" s="135"/>
      <c r="KMP188" s="135"/>
      <c r="KMQ188" s="135"/>
      <c r="KMR188" s="304"/>
      <c r="KMS188" s="305"/>
      <c r="KMT188" s="306"/>
      <c r="KMU188" s="135"/>
      <c r="KMV188" s="135"/>
      <c r="KMW188" s="307"/>
      <c r="KMX188" s="135"/>
      <c r="KMY188" s="135"/>
      <c r="KMZ188" s="135"/>
      <c r="KNA188" s="304"/>
      <c r="KNB188" s="305"/>
      <c r="KNC188" s="306"/>
      <c r="KND188" s="135"/>
      <c r="KNE188" s="135"/>
      <c r="KNF188" s="307"/>
      <c r="KNG188" s="135"/>
      <c r="KNH188" s="135"/>
      <c r="KNI188" s="135"/>
      <c r="KNJ188" s="304"/>
      <c r="KNK188" s="305"/>
      <c r="KNL188" s="306"/>
      <c r="KNM188" s="135"/>
      <c r="KNN188" s="135"/>
      <c r="KNO188" s="307"/>
      <c r="KNP188" s="135"/>
      <c r="KNQ188" s="135"/>
      <c r="KNR188" s="135"/>
      <c r="KNS188" s="304"/>
      <c r="KNT188" s="305"/>
      <c r="KNU188" s="306"/>
      <c r="KNV188" s="135"/>
      <c r="KNW188" s="135"/>
      <c r="KNX188" s="307"/>
      <c r="KNY188" s="135"/>
      <c r="KNZ188" s="135"/>
      <c r="KOA188" s="135"/>
      <c r="KOB188" s="304"/>
      <c r="KOC188" s="305"/>
      <c r="KOD188" s="306"/>
      <c r="KOE188" s="135"/>
      <c r="KOF188" s="135"/>
      <c r="KOG188" s="307"/>
      <c r="KOH188" s="135"/>
      <c r="KOI188" s="135"/>
      <c r="KOJ188" s="135"/>
      <c r="KOK188" s="304"/>
      <c r="KOL188" s="305"/>
      <c r="KOM188" s="306"/>
      <c r="KON188" s="135"/>
      <c r="KOO188" s="135"/>
      <c r="KOP188" s="307"/>
      <c r="KOQ188" s="135"/>
      <c r="KOR188" s="135"/>
      <c r="KOS188" s="135"/>
      <c r="KOT188" s="304"/>
      <c r="KOU188" s="305"/>
      <c r="KOV188" s="306"/>
      <c r="KOW188" s="135"/>
      <c r="KOX188" s="135"/>
      <c r="KOY188" s="307"/>
      <c r="KOZ188" s="135"/>
      <c r="KPA188" s="135"/>
      <c r="KPB188" s="135"/>
      <c r="KPC188" s="304"/>
      <c r="KPD188" s="305"/>
      <c r="KPE188" s="306"/>
      <c r="KPF188" s="135"/>
      <c r="KPG188" s="135"/>
      <c r="KPH188" s="307"/>
      <c r="KPI188" s="135"/>
      <c r="KPJ188" s="135"/>
      <c r="KPK188" s="135"/>
      <c r="KPL188" s="304"/>
      <c r="KPM188" s="305"/>
      <c r="KPN188" s="306"/>
      <c r="KPO188" s="135"/>
      <c r="KPP188" s="135"/>
      <c r="KPQ188" s="307"/>
      <c r="KPR188" s="135"/>
      <c r="KPS188" s="135"/>
      <c r="KPT188" s="135"/>
      <c r="KPU188" s="304"/>
      <c r="KPV188" s="305"/>
      <c r="KPW188" s="306"/>
      <c r="KPX188" s="135"/>
      <c r="KPY188" s="135"/>
      <c r="KPZ188" s="307"/>
      <c r="KQA188" s="135"/>
      <c r="KQB188" s="135"/>
      <c r="KQC188" s="135"/>
      <c r="KQD188" s="304"/>
      <c r="KQE188" s="305"/>
      <c r="KQF188" s="306"/>
      <c r="KQG188" s="135"/>
      <c r="KQH188" s="135"/>
      <c r="KQI188" s="307"/>
      <c r="KQJ188" s="135"/>
      <c r="KQK188" s="135"/>
      <c r="KQL188" s="135"/>
      <c r="KQM188" s="304"/>
      <c r="KQN188" s="305"/>
      <c r="KQO188" s="306"/>
      <c r="KQP188" s="135"/>
      <c r="KQQ188" s="135"/>
      <c r="KQR188" s="307"/>
      <c r="KQS188" s="135"/>
      <c r="KQT188" s="135"/>
      <c r="KQV188" s="319"/>
      <c r="KQW188" s="305"/>
      <c r="KQX188" s="306"/>
      <c r="KQY188" s="135"/>
      <c r="KQZ188" s="135"/>
      <c r="KRA188" s="307"/>
      <c r="KRB188" s="135"/>
      <c r="KRC188" s="135"/>
      <c r="KRE188" s="319"/>
      <c r="KRF188" s="320"/>
      <c r="KRG188" s="321"/>
      <c r="KRJ188" s="318"/>
      <c r="KRN188" s="319"/>
      <c r="KRO188" s="320"/>
      <c r="KRP188" s="321"/>
      <c r="KRR188" s="135"/>
      <c r="KRS188" s="307"/>
      <c r="KRT188" s="135"/>
      <c r="KRU188" s="135"/>
      <c r="KRV188" s="135"/>
      <c r="KRW188" s="304"/>
      <c r="KRX188" s="305"/>
      <c r="KRY188" s="306"/>
      <c r="KRZ188" s="135"/>
      <c r="KSA188" s="135"/>
      <c r="KSB188" s="307"/>
      <c r="KSC188" s="135"/>
      <c r="KSD188" s="135"/>
      <c r="KSE188" s="135"/>
      <c r="KSF188" s="304"/>
      <c r="KSG188" s="305"/>
      <c r="KSH188" s="306"/>
      <c r="KSI188" s="135"/>
      <c r="KSJ188" s="135"/>
      <c r="KSK188" s="307"/>
      <c r="KSL188" s="135"/>
      <c r="KSM188" s="135"/>
      <c r="KSN188" s="135"/>
      <c r="KSO188" s="304"/>
      <c r="KSP188" s="305"/>
      <c r="KSQ188" s="306"/>
      <c r="KSR188" s="135"/>
      <c r="KSS188" s="135"/>
      <c r="KST188" s="307"/>
      <c r="KSU188" s="135"/>
      <c r="KSV188" s="135"/>
      <c r="KSW188" s="135"/>
      <c r="KSX188" s="304"/>
      <c r="KSY188" s="305"/>
      <c r="KSZ188" s="306"/>
      <c r="KTA188" s="135"/>
      <c r="KTB188" s="135"/>
      <c r="KTC188" s="307"/>
      <c r="KTD188" s="135"/>
      <c r="KTE188" s="135"/>
      <c r="KTF188" s="135"/>
      <c r="KTG188" s="304"/>
      <c r="KTH188" s="305"/>
      <c r="KTI188" s="306"/>
      <c r="KTJ188" s="135"/>
      <c r="KTK188" s="135"/>
      <c r="KTL188" s="307"/>
      <c r="KTM188" s="135"/>
      <c r="KTN188" s="135"/>
      <c r="KTO188" s="135"/>
      <c r="KTP188" s="304"/>
      <c r="KTQ188" s="305"/>
      <c r="KTR188" s="306"/>
      <c r="KTS188" s="135"/>
      <c r="KTT188" s="135"/>
      <c r="KTU188" s="307"/>
      <c r="KTV188" s="135"/>
      <c r="KTW188" s="135"/>
      <c r="KTX188" s="135"/>
      <c r="KTY188" s="304"/>
      <c r="KTZ188" s="305"/>
      <c r="KUA188" s="306"/>
      <c r="KUB188" s="135"/>
      <c r="KUC188" s="135"/>
      <c r="KUD188" s="307"/>
      <c r="KUE188" s="135"/>
      <c r="KUF188" s="135"/>
      <c r="KUG188" s="135"/>
      <c r="KUH188" s="304"/>
      <c r="KUI188" s="305"/>
      <c r="KUJ188" s="306"/>
      <c r="KUK188" s="135"/>
      <c r="KUL188" s="135"/>
      <c r="KUM188" s="307"/>
      <c r="KUN188" s="135"/>
      <c r="KUO188" s="135"/>
      <c r="KUP188" s="135"/>
      <c r="KUQ188" s="304"/>
      <c r="KUR188" s="305"/>
      <c r="KUS188" s="306"/>
      <c r="KUT188" s="135"/>
      <c r="KUU188" s="135"/>
      <c r="KUV188" s="307"/>
      <c r="KUW188" s="135"/>
      <c r="KUX188" s="135"/>
      <c r="KUY188" s="135"/>
      <c r="KUZ188" s="304"/>
      <c r="KVA188" s="305"/>
      <c r="KVB188" s="306"/>
      <c r="KVC188" s="135"/>
      <c r="KVD188" s="135"/>
      <c r="KVE188" s="307"/>
      <c r="KVF188" s="135"/>
      <c r="KVG188" s="135"/>
      <c r="KVH188" s="135"/>
      <c r="KVI188" s="304"/>
      <c r="KVJ188" s="305"/>
      <c r="KVK188" s="306"/>
      <c r="KVL188" s="135"/>
      <c r="KVM188" s="135"/>
      <c r="KVN188" s="307"/>
      <c r="KVO188" s="135"/>
      <c r="KVP188" s="135"/>
      <c r="KVQ188" s="135"/>
      <c r="KVR188" s="304"/>
      <c r="KVS188" s="305"/>
      <c r="KVT188" s="306"/>
      <c r="KVU188" s="135"/>
      <c r="KVV188" s="135"/>
      <c r="KVW188" s="307"/>
      <c r="KVX188" s="135"/>
      <c r="KVY188" s="135"/>
      <c r="KVZ188" s="135"/>
      <c r="KWA188" s="304"/>
      <c r="KWB188" s="305"/>
      <c r="KWC188" s="306"/>
      <c r="KWD188" s="135"/>
      <c r="KWE188" s="135"/>
      <c r="KWF188" s="307"/>
      <c r="KWG188" s="135"/>
      <c r="KWH188" s="135"/>
      <c r="KWI188" s="135"/>
      <c r="KWJ188" s="304"/>
      <c r="KWK188" s="305"/>
      <c r="KWL188" s="306"/>
      <c r="KWM188" s="135"/>
      <c r="KWN188" s="135"/>
      <c r="KWO188" s="307"/>
      <c r="KWP188" s="135"/>
      <c r="KWQ188" s="135"/>
      <c r="KWR188" s="135"/>
      <c r="KWS188" s="304"/>
      <c r="KWT188" s="305"/>
      <c r="KWU188" s="306"/>
      <c r="KWV188" s="135"/>
      <c r="KWW188" s="135"/>
      <c r="KWX188" s="307"/>
      <c r="KWY188" s="135"/>
      <c r="KWZ188" s="135"/>
      <c r="KXA188" s="135"/>
      <c r="KXB188" s="304"/>
      <c r="KXC188" s="305"/>
      <c r="KXD188" s="306"/>
      <c r="KXE188" s="135"/>
      <c r="KXF188" s="135"/>
      <c r="KXG188" s="307"/>
      <c r="KXH188" s="135"/>
      <c r="KXI188" s="135"/>
      <c r="KXJ188" s="135"/>
      <c r="KXK188" s="304"/>
      <c r="KXL188" s="305"/>
      <c r="KXM188" s="306"/>
      <c r="KXN188" s="135"/>
      <c r="KXO188" s="135"/>
      <c r="KXP188" s="307"/>
      <c r="KXQ188" s="135"/>
      <c r="KXR188" s="135"/>
      <c r="KXS188" s="135"/>
      <c r="KXT188" s="304"/>
      <c r="KXU188" s="305"/>
      <c r="KXV188" s="306"/>
      <c r="KXW188" s="135"/>
      <c r="KXX188" s="135"/>
      <c r="KXY188" s="307"/>
      <c r="KXZ188" s="135"/>
      <c r="KYA188" s="135"/>
      <c r="KYB188" s="135"/>
      <c r="KYC188" s="304"/>
      <c r="KYD188" s="305"/>
      <c r="KYE188" s="306"/>
      <c r="KYF188" s="135"/>
      <c r="KYG188" s="135"/>
      <c r="KYH188" s="307"/>
      <c r="KYI188" s="135"/>
      <c r="KYJ188" s="135"/>
      <c r="KYK188" s="135"/>
      <c r="KYL188" s="304"/>
      <c r="KYM188" s="305"/>
      <c r="KYN188" s="306"/>
      <c r="KYO188" s="135"/>
      <c r="KYP188" s="135"/>
      <c r="KYQ188" s="307"/>
      <c r="KYR188" s="135"/>
      <c r="KYS188" s="135"/>
      <c r="KYT188" s="135"/>
      <c r="KYU188" s="304"/>
      <c r="KYV188" s="305"/>
      <c r="KYW188" s="306"/>
      <c r="KYX188" s="135"/>
      <c r="KYY188" s="135"/>
      <c r="KYZ188" s="307"/>
      <c r="KZA188" s="135"/>
      <c r="KZB188" s="135"/>
      <c r="KZC188" s="135"/>
      <c r="KZD188" s="304"/>
      <c r="KZE188" s="305"/>
      <c r="KZF188" s="306"/>
      <c r="KZG188" s="135"/>
      <c r="KZH188" s="135"/>
      <c r="KZI188" s="307"/>
      <c r="KZJ188" s="135"/>
      <c r="KZK188" s="135"/>
      <c r="KZL188" s="135"/>
      <c r="KZM188" s="304"/>
      <c r="KZN188" s="305"/>
      <c r="KZO188" s="306"/>
      <c r="KZP188" s="135"/>
      <c r="KZQ188" s="135"/>
      <c r="KZR188" s="307"/>
      <c r="KZS188" s="135"/>
      <c r="KZT188" s="135"/>
      <c r="KZU188" s="135"/>
      <c r="KZV188" s="304"/>
      <c r="KZW188" s="305"/>
      <c r="KZX188" s="306"/>
      <c r="KZY188" s="135"/>
      <c r="KZZ188" s="135"/>
      <c r="LAA188" s="307"/>
      <c r="LAB188" s="135"/>
      <c r="LAC188" s="135"/>
      <c r="LAD188" s="135"/>
      <c r="LAE188" s="304"/>
      <c r="LAF188" s="305"/>
      <c r="LAG188" s="306"/>
      <c r="LAH188" s="135"/>
      <c r="LAI188" s="135"/>
      <c r="LAJ188" s="307"/>
      <c r="LAK188" s="135"/>
      <c r="LAL188" s="135"/>
      <c r="LAM188" s="135"/>
      <c r="LAN188" s="304"/>
      <c r="LAO188" s="305"/>
      <c r="LAP188" s="306"/>
      <c r="LAS188" s="307"/>
      <c r="LAT188" s="135"/>
      <c r="LAU188" s="135"/>
      <c r="LAV188" s="135"/>
      <c r="LAW188" s="304"/>
      <c r="LAX188" s="305"/>
      <c r="LAY188" s="306"/>
      <c r="LBB188" s="318"/>
      <c r="LBF188" s="319"/>
      <c r="LBG188" s="320"/>
      <c r="LBH188" s="321"/>
      <c r="LBK188" s="318"/>
      <c r="LBN188" s="135"/>
      <c r="LBO188" s="304"/>
      <c r="LBP188" s="305"/>
      <c r="LBQ188" s="306"/>
      <c r="LBR188" s="135"/>
      <c r="LBS188" s="135"/>
      <c r="LBT188" s="307"/>
      <c r="LBU188" s="135"/>
      <c r="LBV188" s="135"/>
      <c r="LBW188" s="135"/>
      <c r="LBX188" s="304"/>
      <c r="LBY188" s="305"/>
      <c r="LBZ188" s="306"/>
      <c r="LCA188" s="135"/>
      <c r="LCB188" s="135"/>
      <c r="LCC188" s="307"/>
      <c r="LCD188" s="135"/>
      <c r="LCE188" s="135"/>
      <c r="LCF188" s="135"/>
      <c r="LCG188" s="304"/>
      <c r="LCH188" s="305"/>
      <c r="LCI188" s="306"/>
      <c r="LCJ188" s="135"/>
      <c r="LCK188" s="135"/>
      <c r="LCL188" s="307"/>
      <c r="LCM188" s="135"/>
      <c r="LCN188" s="135"/>
      <c r="LCO188" s="135"/>
      <c r="LCP188" s="304"/>
      <c r="LCQ188" s="305"/>
      <c r="LCR188" s="306"/>
      <c r="LCS188" s="135"/>
      <c r="LCT188" s="135"/>
      <c r="LCU188" s="307"/>
      <c r="LCV188" s="135"/>
      <c r="LCW188" s="135"/>
      <c r="LCX188" s="135"/>
      <c r="LCY188" s="304"/>
      <c r="LCZ188" s="305"/>
      <c r="LDA188" s="306"/>
      <c r="LDB188" s="135"/>
      <c r="LDC188" s="135"/>
      <c r="LDD188" s="307"/>
      <c r="LDE188" s="135"/>
      <c r="LDF188" s="135"/>
      <c r="LDG188" s="135"/>
      <c r="LDH188" s="304"/>
      <c r="LDI188" s="305"/>
      <c r="LDJ188" s="306"/>
      <c r="LDK188" s="135"/>
      <c r="LDL188" s="135"/>
      <c r="LDM188" s="307"/>
      <c r="LDN188" s="135"/>
      <c r="LDO188" s="135"/>
      <c r="LDP188" s="135"/>
      <c r="LDQ188" s="304"/>
      <c r="LDR188" s="305"/>
      <c r="LDS188" s="306"/>
      <c r="LDT188" s="135"/>
      <c r="LDU188" s="135"/>
      <c r="LDV188" s="307"/>
      <c r="LDW188" s="135"/>
      <c r="LDX188" s="135"/>
      <c r="LDY188" s="135"/>
      <c r="LDZ188" s="304"/>
      <c r="LEA188" s="305"/>
      <c r="LEB188" s="306"/>
      <c r="LEC188" s="135"/>
      <c r="LED188" s="135"/>
      <c r="LEE188" s="307"/>
      <c r="LEF188" s="135"/>
      <c r="LEG188" s="135"/>
      <c r="LEH188" s="135"/>
      <c r="LEI188" s="304"/>
      <c r="LEJ188" s="305"/>
      <c r="LEK188" s="306"/>
      <c r="LEL188" s="135"/>
      <c r="LEM188" s="135"/>
      <c r="LEN188" s="307"/>
      <c r="LEO188" s="135"/>
      <c r="LEP188" s="135"/>
      <c r="LEQ188" s="135"/>
      <c r="LER188" s="304"/>
      <c r="LES188" s="305"/>
      <c r="LET188" s="306"/>
      <c r="LEU188" s="135"/>
      <c r="LEV188" s="135"/>
      <c r="LEW188" s="307"/>
      <c r="LEX188" s="135"/>
      <c r="LEY188" s="135"/>
      <c r="LEZ188" s="135"/>
      <c r="LFA188" s="304"/>
      <c r="LFB188" s="305"/>
      <c r="LFC188" s="306"/>
      <c r="LFD188" s="135"/>
      <c r="LFE188" s="135"/>
      <c r="LFF188" s="307"/>
      <c r="LFG188" s="135"/>
      <c r="LFH188" s="135"/>
      <c r="LFI188" s="135"/>
      <c r="LFJ188" s="304"/>
      <c r="LFK188" s="305"/>
      <c r="LFL188" s="306"/>
      <c r="LFM188" s="135"/>
      <c r="LFN188" s="135"/>
      <c r="LFO188" s="307"/>
      <c r="LFP188" s="135"/>
      <c r="LFQ188" s="135"/>
      <c r="LFR188" s="135"/>
      <c r="LFS188" s="304"/>
      <c r="LFT188" s="305"/>
      <c r="LFU188" s="306"/>
      <c r="LFV188" s="135"/>
      <c r="LFW188" s="135"/>
      <c r="LFX188" s="307"/>
      <c r="LFY188" s="135"/>
      <c r="LFZ188" s="135"/>
      <c r="LGA188" s="135"/>
      <c r="LGB188" s="304"/>
      <c r="LGC188" s="305"/>
      <c r="LGD188" s="306"/>
      <c r="LGE188" s="135"/>
      <c r="LGF188" s="135"/>
      <c r="LGG188" s="307"/>
      <c r="LGH188" s="135"/>
      <c r="LGI188" s="135"/>
      <c r="LGJ188" s="135"/>
      <c r="LGK188" s="304"/>
      <c r="LGL188" s="305"/>
      <c r="LGM188" s="306"/>
      <c r="LGN188" s="135"/>
      <c r="LGO188" s="135"/>
      <c r="LGP188" s="307"/>
      <c r="LGQ188" s="135"/>
      <c r="LGR188" s="135"/>
      <c r="LGS188" s="135"/>
      <c r="LGT188" s="304"/>
      <c r="LGU188" s="305"/>
      <c r="LGV188" s="306"/>
      <c r="LGW188" s="135"/>
      <c r="LGX188" s="135"/>
      <c r="LGY188" s="307"/>
      <c r="LGZ188" s="135"/>
      <c r="LHA188" s="135"/>
      <c r="LHB188" s="135"/>
      <c r="LHC188" s="304"/>
      <c r="LHD188" s="305"/>
      <c r="LHE188" s="306"/>
      <c r="LHF188" s="135"/>
      <c r="LHG188" s="135"/>
      <c r="LHH188" s="307"/>
      <c r="LHI188" s="135"/>
      <c r="LHJ188" s="135"/>
      <c r="LHK188" s="135"/>
      <c r="LHL188" s="304"/>
      <c r="LHM188" s="305"/>
      <c r="LHN188" s="306"/>
      <c r="LHO188" s="135"/>
      <c r="LHP188" s="135"/>
      <c r="LHQ188" s="307"/>
      <c r="LHR188" s="135"/>
      <c r="LHS188" s="135"/>
      <c r="LHT188" s="135"/>
      <c r="LHU188" s="304"/>
      <c r="LHV188" s="305"/>
      <c r="LHW188" s="306"/>
      <c r="LHX188" s="135"/>
      <c r="LHY188" s="135"/>
      <c r="LHZ188" s="307"/>
      <c r="LIA188" s="135"/>
      <c r="LIB188" s="135"/>
      <c r="LIC188" s="135"/>
      <c r="LID188" s="304"/>
      <c r="LIE188" s="305"/>
      <c r="LIF188" s="306"/>
      <c r="LIG188" s="135"/>
      <c r="LIH188" s="135"/>
      <c r="LII188" s="307"/>
      <c r="LIJ188" s="135"/>
      <c r="LIK188" s="135"/>
      <c r="LIL188" s="135"/>
      <c r="LIM188" s="304"/>
      <c r="LIN188" s="305"/>
      <c r="LIO188" s="306"/>
      <c r="LIP188" s="135"/>
      <c r="LIQ188" s="135"/>
      <c r="LIR188" s="307"/>
      <c r="LIS188" s="135"/>
      <c r="LIT188" s="135"/>
      <c r="LIU188" s="135"/>
      <c r="LIV188" s="304"/>
      <c r="LIW188" s="305"/>
      <c r="LIX188" s="306"/>
      <c r="LIY188" s="135"/>
      <c r="LIZ188" s="135"/>
      <c r="LJA188" s="307"/>
      <c r="LJB188" s="135"/>
      <c r="LJC188" s="135"/>
      <c r="LJD188" s="135"/>
      <c r="LJE188" s="304"/>
      <c r="LJF188" s="305"/>
      <c r="LJG188" s="306"/>
      <c r="LJH188" s="135"/>
      <c r="LJI188" s="135"/>
      <c r="LJJ188" s="307"/>
      <c r="LJK188" s="135"/>
      <c r="LJL188" s="135"/>
      <c r="LJM188" s="135"/>
      <c r="LJN188" s="304"/>
      <c r="LJO188" s="305"/>
      <c r="LJP188" s="306"/>
      <c r="LJQ188" s="135"/>
      <c r="LJR188" s="135"/>
      <c r="LJS188" s="307"/>
      <c r="LJT188" s="135"/>
      <c r="LJU188" s="135"/>
      <c r="LJV188" s="135"/>
      <c r="LJW188" s="304"/>
      <c r="LJX188" s="305"/>
      <c r="LJY188" s="306"/>
      <c r="LJZ188" s="135"/>
      <c r="LKA188" s="135"/>
      <c r="LKB188" s="307"/>
      <c r="LKC188" s="135"/>
      <c r="LKD188" s="135"/>
      <c r="LKE188" s="135"/>
      <c r="LKF188" s="304"/>
      <c r="LKG188" s="305"/>
      <c r="LKH188" s="306"/>
      <c r="LKI188" s="135"/>
      <c r="LKJ188" s="135"/>
      <c r="LKK188" s="307"/>
      <c r="LKL188" s="135"/>
      <c r="LKO188" s="304"/>
      <c r="LKP188" s="305"/>
      <c r="LKQ188" s="306"/>
      <c r="LKR188" s="135"/>
      <c r="LKS188" s="135"/>
      <c r="LKT188" s="307"/>
      <c r="LKU188" s="135"/>
      <c r="LKX188" s="319"/>
      <c r="LKY188" s="320"/>
      <c r="LKZ188" s="321"/>
      <c r="LLC188" s="318"/>
      <c r="LLG188" s="319"/>
      <c r="LLH188" s="320"/>
      <c r="LLI188" s="321"/>
      <c r="LLJ188" s="135"/>
      <c r="LLK188" s="135"/>
      <c r="LLL188" s="307"/>
      <c r="LLM188" s="135"/>
      <c r="LLN188" s="135"/>
      <c r="LLO188" s="135"/>
      <c r="LLP188" s="304"/>
      <c r="LLQ188" s="305"/>
      <c r="LLR188" s="306"/>
      <c r="LLS188" s="135"/>
      <c r="LLT188" s="135"/>
      <c r="LLU188" s="307"/>
      <c r="LLV188" s="135"/>
      <c r="LLW188" s="135"/>
      <c r="LLX188" s="135"/>
      <c r="LLY188" s="304"/>
      <c r="LLZ188" s="305"/>
      <c r="LMA188" s="306"/>
      <c r="LMB188" s="135"/>
      <c r="LMC188" s="135"/>
      <c r="LMD188" s="307"/>
      <c r="LME188" s="135"/>
      <c r="LMF188" s="135"/>
      <c r="LMG188" s="135"/>
      <c r="LMH188" s="304"/>
      <c r="LMI188" s="305"/>
      <c r="LMJ188" s="306"/>
      <c r="LMK188" s="135"/>
      <c r="LML188" s="135"/>
      <c r="LMM188" s="307"/>
      <c r="LMN188" s="135"/>
      <c r="LMO188" s="135"/>
      <c r="LMP188" s="135"/>
      <c r="LMQ188" s="304"/>
      <c r="LMR188" s="305"/>
      <c r="LMS188" s="306"/>
      <c r="LMT188" s="135"/>
      <c r="LMU188" s="135"/>
      <c r="LMV188" s="307"/>
      <c r="LMW188" s="135"/>
      <c r="LMX188" s="135"/>
      <c r="LMY188" s="135"/>
      <c r="LMZ188" s="304"/>
      <c r="LNA188" s="305"/>
      <c r="LNB188" s="306"/>
      <c r="LNC188" s="135"/>
      <c r="LND188" s="135"/>
      <c r="LNE188" s="307"/>
      <c r="LNF188" s="135"/>
      <c r="LNG188" s="135"/>
      <c r="LNH188" s="135"/>
      <c r="LNI188" s="304"/>
      <c r="LNJ188" s="305"/>
      <c r="LNK188" s="306"/>
      <c r="LNL188" s="135"/>
      <c r="LNM188" s="135"/>
      <c r="LNN188" s="307"/>
      <c r="LNO188" s="135"/>
      <c r="LNP188" s="135"/>
      <c r="LNQ188" s="135"/>
      <c r="LNR188" s="304"/>
      <c r="LNS188" s="305"/>
      <c r="LNT188" s="306"/>
      <c r="LNU188" s="135"/>
      <c r="LNV188" s="135"/>
      <c r="LNW188" s="307"/>
      <c r="LNX188" s="135"/>
      <c r="LNY188" s="135"/>
      <c r="LNZ188" s="135"/>
      <c r="LOA188" s="304"/>
      <c r="LOB188" s="305"/>
      <c r="LOC188" s="306"/>
      <c r="LOD188" s="135"/>
      <c r="LOE188" s="135"/>
      <c r="LOF188" s="307"/>
      <c r="LOG188" s="135"/>
      <c r="LOH188" s="135"/>
      <c r="LOI188" s="135"/>
      <c r="LOJ188" s="304"/>
      <c r="LOK188" s="305"/>
      <c r="LOL188" s="306"/>
      <c r="LOM188" s="135"/>
      <c r="LON188" s="135"/>
      <c r="LOO188" s="307"/>
      <c r="LOP188" s="135"/>
      <c r="LOQ188" s="135"/>
      <c r="LOR188" s="135"/>
      <c r="LOS188" s="304"/>
      <c r="LOT188" s="305"/>
      <c r="LOU188" s="306"/>
      <c r="LOV188" s="135"/>
      <c r="LOW188" s="135"/>
      <c r="LOX188" s="307"/>
      <c r="LOY188" s="135"/>
      <c r="LOZ188" s="135"/>
      <c r="LPA188" s="135"/>
      <c r="LPB188" s="304"/>
      <c r="LPC188" s="305"/>
      <c r="LPD188" s="306"/>
      <c r="LPE188" s="135"/>
      <c r="LPF188" s="135"/>
      <c r="LPG188" s="307"/>
      <c r="LPH188" s="135"/>
      <c r="LPI188" s="135"/>
      <c r="LPJ188" s="135"/>
      <c r="LPK188" s="304"/>
      <c r="LPL188" s="305"/>
      <c r="LPM188" s="306"/>
      <c r="LPN188" s="135"/>
      <c r="LPO188" s="135"/>
      <c r="LPP188" s="307"/>
      <c r="LPQ188" s="135"/>
      <c r="LPR188" s="135"/>
      <c r="LPS188" s="135"/>
      <c r="LPT188" s="304"/>
      <c r="LPU188" s="305"/>
      <c r="LPV188" s="306"/>
      <c r="LPW188" s="135"/>
      <c r="LPX188" s="135"/>
      <c r="LPY188" s="307"/>
      <c r="LPZ188" s="135"/>
      <c r="LQA188" s="135"/>
      <c r="LQB188" s="135"/>
      <c r="LQC188" s="304"/>
      <c r="LQD188" s="305"/>
      <c r="LQE188" s="306"/>
      <c r="LQF188" s="135"/>
      <c r="LQG188" s="135"/>
      <c r="LQH188" s="307"/>
      <c r="LQI188" s="135"/>
      <c r="LQJ188" s="135"/>
      <c r="LQK188" s="135"/>
      <c r="LQL188" s="304"/>
      <c r="LQM188" s="305"/>
      <c r="LQN188" s="306"/>
      <c r="LQO188" s="135"/>
      <c r="LQP188" s="135"/>
      <c r="LQQ188" s="307"/>
      <c r="LQR188" s="135"/>
      <c r="LQS188" s="135"/>
      <c r="LQT188" s="135"/>
      <c r="LQU188" s="304"/>
      <c r="LQV188" s="305"/>
      <c r="LQW188" s="306"/>
      <c r="LQX188" s="135"/>
      <c r="LQY188" s="135"/>
      <c r="LQZ188" s="307"/>
      <c r="LRA188" s="135"/>
      <c r="LRB188" s="135"/>
      <c r="LRC188" s="135"/>
      <c r="LRD188" s="304"/>
      <c r="LRE188" s="305"/>
      <c r="LRF188" s="306"/>
      <c r="LRG188" s="135"/>
      <c r="LRH188" s="135"/>
      <c r="LRI188" s="307"/>
      <c r="LRJ188" s="135"/>
      <c r="LRK188" s="135"/>
      <c r="LRL188" s="135"/>
      <c r="LRM188" s="304"/>
      <c r="LRN188" s="305"/>
      <c r="LRO188" s="306"/>
      <c r="LRP188" s="135"/>
      <c r="LRQ188" s="135"/>
      <c r="LRR188" s="307"/>
      <c r="LRS188" s="135"/>
      <c r="LRT188" s="135"/>
      <c r="LRU188" s="135"/>
      <c r="LRV188" s="304"/>
      <c r="LRW188" s="305"/>
      <c r="LRX188" s="306"/>
      <c r="LRY188" s="135"/>
      <c r="LRZ188" s="135"/>
      <c r="LSA188" s="307"/>
      <c r="LSB188" s="135"/>
      <c r="LSC188" s="135"/>
      <c r="LSD188" s="135"/>
      <c r="LSE188" s="304"/>
      <c r="LSF188" s="305"/>
      <c r="LSG188" s="306"/>
      <c r="LSH188" s="135"/>
      <c r="LSI188" s="135"/>
      <c r="LSJ188" s="307"/>
      <c r="LSK188" s="135"/>
      <c r="LSL188" s="135"/>
      <c r="LSM188" s="135"/>
      <c r="LSN188" s="304"/>
      <c r="LSO188" s="305"/>
      <c r="LSP188" s="306"/>
      <c r="LSQ188" s="135"/>
      <c r="LSR188" s="135"/>
      <c r="LSS188" s="307"/>
      <c r="LST188" s="135"/>
      <c r="LSU188" s="135"/>
      <c r="LSV188" s="135"/>
      <c r="LSW188" s="304"/>
      <c r="LSX188" s="305"/>
      <c r="LSY188" s="306"/>
      <c r="LSZ188" s="135"/>
      <c r="LTA188" s="135"/>
      <c r="LTB188" s="307"/>
      <c r="LTC188" s="135"/>
      <c r="LTD188" s="135"/>
      <c r="LTE188" s="135"/>
      <c r="LTF188" s="304"/>
      <c r="LTG188" s="305"/>
      <c r="LTH188" s="306"/>
      <c r="LTI188" s="135"/>
      <c r="LTJ188" s="135"/>
      <c r="LTK188" s="307"/>
      <c r="LTL188" s="135"/>
      <c r="LTM188" s="135"/>
      <c r="LTN188" s="135"/>
      <c r="LTO188" s="304"/>
      <c r="LTP188" s="305"/>
      <c r="LTQ188" s="306"/>
      <c r="LTR188" s="135"/>
      <c r="LTS188" s="135"/>
      <c r="LTT188" s="307"/>
      <c r="LTU188" s="135"/>
      <c r="LTV188" s="135"/>
      <c r="LTW188" s="135"/>
      <c r="LTX188" s="304"/>
      <c r="LTY188" s="305"/>
      <c r="LTZ188" s="306"/>
      <c r="LUA188" s="135"/>
      <c r="LUB188" s="135"/>
      <c r="LUC188" s="307"/>
      <c r="LUD188" s="135"/>
      <c r="LUE188" s="135"/>
      <c r="LUF188" s="135"/>
      <c r="LUG188" s="304"/>
      <c r="LUH188" s="305"/>
      <c r="LUI188" s="321"/>
      <c r="LUK188" s="135"/>
      <c r="LUL188" s="307"/>
      <c r="LUM188" s="135"/>
      <c r="LUN188" s="135"/>
      <c r="LUO188" s="135"/>
      <c r="LUP188" s="304"/>
      <c r="LUQ188" s="305"/>
      <c r="LUR188" s="321"/>
      <c r="LUU188" s="318"/>
      <c r="LUY188" s="319"/>
      <c r="LUZ188" s="320"/>
      <c r="LVA188" s="321"/>
      <c r="LVD188" s="318"/>
      <c r="LVF188" s="135"/>
      <c r="LVG188" s="135"/>
      <c r="LVH188" s="304"/>
      <c r="LVI188" s="305"/>
      <c r="LVJ188" s="306"/>
      <c r="LVK188" s="135"/>
      <c r="LVL188" s="135"/>
      <c r="LVM188" s="307"/>
      <c r="LVN188" s="135"/>
      <c r="LVO188" s="135"/>
      <c r="LVP188" s="135"/>
      <c r="LVQ188" s="304"/>
      <c r="LVR188" s="305"/>
      <c r="LVS188" s="306"/>
      <c r="LVT188" s="135"/>
      <c r="LVU188" s="135"/>
      <c r="LVV188" s="307"/>
      <c r="LVW188" s="135"/>
      <c r="LVX188" s="135"/>
      <c r="LVY188" s="135"/>
      <c r="LVZ188" s="304"/>
      <c r="LWA188" s="305"/>
      <c r="LWB188" s="306"/>
      <c r="LWC188" s="135"/>
      <c r="LWD188" s="135"/>
      <c r="LWE188" s="307"/>
      <c r="LWF188" s="135"/>
      <c r="LWG188" s="135"/>
      <c r="LWH188" s="135"/>
      <c r="LWI188" s="304"/>
      <c r="LWJ188" s="305"/>
      <c r="LWK188" s="306"/>
      <c r="LWL188" s="135"/>
      <c r="LWM188" s="135"/>
      <c r="LWN188" s="307"/>
      <c r="LWO188" s="135"/>
      <c r="LWP188" s="135"/>
      <c r="LWQ188" s="135"/>
      <c r="LWR188" s="304"/>
      <c r="LWS188" s="305"/>
      <c r="LWT188" s="306"/>
      <c r="LWU188" s="135"/>
      <c r="LWV188" s="135"/>
      <c r="LWW188" s="307"/>
      <c r="LWX188" s="135"/>
      <c r="LWY188" s="135"/>
      <c r="LWZ188" s="135"/>
      <c r="LXA188" s="304"/>
      <c r="LXB188" s="305"/>
      <c r="LXC188" s="306"/>
      <c r="LXD188" s="135"/>
      <c r="LXE188" s="135"/>
      <c r="LXF188" s="307"/>
      <c r="LXG188" s="135"/>
      <c r="LXH188" s="135"/>
      <c r="LXI188" s="135"/>
      <c r="LXJ188" s="304"/>
      <c r="LXK188" s="305"/>
      <c r="LXL188" s="306"/>
      <c r="LXM188" s="135"/>
      <c r="LXN188" s="135"/>
      <c r="LXO188" s="307"/>
      <c r="LXP188" s="135"/>
      <c r="LXQ188" s="135"/>
      <c r="LXR188" s="135"/>
      <c r="LXS188" s="304"/>
      <c r="LXT188" s="305"/>
      <c r="LXU188" s="306"/>
      <c r="LXV188" s="135"/>
      <c r="LXW188" s="135"/>
      <c r="LXX188" s="307"/>
      <c r="LXY188" s="135"/>
      <c r="LXZ188" s="135"/>
      <c r="LYA188" s="135"/>
      <c r="LYB188" s="304"/>
      <c r="LYC188" s="305"/>
      <c r="LYD188" s="306"/>
      <c r="LYE188" s="135"/>
      <c r="LYF188" s="135"/>
      <c r="LYG188" s="307"/>
      <c r="LYH188" s="135"/>
      <c r="LYI188" s="135"/>
      <c r="LYJ188" s="135"/>
      <c r="LYK188" s="304"/>
      <c r="LYL188" s="305"/>
      <c r="LYM188" s="306"/>
      <c r="LYN188" s="135"/>
      <c r="LYO188" s="135"/>
      <c r="LYP188" s="307"/>
      <c r="LYQ188" s="135"/>
      <c r="LYR188" s="135"/>
      <c r="LYS188" s="135"/>
      <c r="LYT188" s="304"/>
      <c r="LYU188" s="305"/>
      <c r="LYV188" s="306"/>
      <c r="LYW188" s="135"/>
      <c r="LYX188" s="135"/>
      <c r="LYY188" s="307"/>
      <c r="LYZ188" s="135"/>
      <c r="LZA188" s="135"/>
      <c r="LZB188" s="135"/>
      <c r="LZC188" s="304"/>
      <c r="LZD188" s="305"/>
      <c r="LZE188" s="306"/>
      <c r="LZF188" s="135"/>
      <c r="LZG188" s="135"/>
      <c r="LZH188" s="307"/>
      <c r="LZI188" s="135"/>
      <c r="LZJ188" s="135"/>
      <c r="LZK188" s="135"/>
      <c r="LZL188" s="304"/>
      <c r="LZM188" s="305"/>
      <c r="LZN188" s="306"/>
      <c r="LZO188" s="135"/>
      <c r="LZP188" s="135"/>
      <c r="LZQ188" s="307"/>
      <c r="LZR188" s="135"/>
      <c r="LZS188" s="135"/>
      <c r="LZT188" s="135"/>
      <c r="LZU188" s="304"/>
      <c r="LZV188" s="305"/>
      <c r="LZW188" s="306"/>
      <c r="LZX188" s="135"/>
      <c r="LZY188" s="135"/>
      <c r="LZZ188" s="307"/>
      <c r="MAA188" s="135"/>
      <c r="MAB188" s="135"/>
      <c r="MAC188" s="135"/>
      <c r="MAD188" s="304"/>
      <c r="MAE188" s="305"/>
      <c r="MAF188" s="306"/>
      <c r="MAG188" s="135"/>
      <c r="MAH188" s="135"/>
      <c r="MAI188" s="307"/>
      <c r="MAJ188" s="135"/>
      <c r="MAK188" s="135"/>
      <c r="MAL188" s="135"/>
      <c r="MAM188" s="304"/>
      <c r="MAN188" s="305"/>
      <c r="MAO188" s="306"/>
      <c r="MAP188" s="135"/>
      <c r="MAQ188" s="135"/>
      <c r="MAR188" s="307"/>
      <c r="MAS188" s="135"/>
      <c r="MAT188" s="135"/>
      <c r="MAU188" s="135"/>
      <c r="MAV188" s="304"/>
      <c r="MAW188" s="305"/>
      <c r="MAX188" s="306"/>
      <c r="MAY188" s="135"/>
      <c r="MAZ188" s="135"/>
      <c r="MBA188" s="307"/>
      <c r="MBB188" s="135"/>
      <c r="MBC188" s="135"/>
      <c r="MBD188" s="135"/>
      <c r="MBE188" s="304"/>
      <c r="MBF188" s="305"/>
      <c r="MBG188" s="306"/>
      <c r="MBH188" s="135"/>
      <c r="MBI188" s="135"/>
      <c r="MBJ188" s="307"/>
      <c r="MBK188" s="135"/>
      <c r="MBL188" s="135"/>
      <c r="MBM188" s="135"/>
      <c r="MBN188" s="304"/>
      <c r="MBO188" s="305"/>
      <c r="MBP188" s="306"/>
      <c r="MBQ188" s="135"/>
      <c r="MBR188" s="135"/>
      <c r="MBS188" s="307"/>
      <c r="MBT188" s="135"/>
      <c r="MBU188" s="135"/>
      <c r="MBV188" s="135"/>
      <c r="MBW188" s="304"/>
      <c r="MBX188" s="305"/>
      <c r="MBY188" s="306"/>
      <c r="MBZ188" s="135"/>
      <c r="MCA188" s="135"/>
      <c r="MCB188" s="307"/>
      <c r="MCC188" s="135"/>
      <c r="MCD188" s="135"/>
      <c r="MCE188" s="135"/>
      <c r="MCF188" s="304"/>
      <c r="MCG188" s="305"/>
      <c r="MCH188" s="306"/>
      <c r="MCI188" s="135"/>
      <c r="MCJ188" s="135"/>
      <c r="MCK188" s="307"/>
      <c r="MCL188" s="135"/>
      <c r="MCM188" s="135"/>
      <c r="MCN188" s="135"/>
      <c r="MCO188" s="304"/>
      <c r="MCP188" s="305"/>
      <c r="MCQ188" s="306"/>
      <c r="MCR188" s="135"/>
      <c r="MCS188" s="135"/>
      <c r="MCT188" s="307"/>
      <c r="MCU188" s="135"/>
      <c r="MCV188" s="135"/>
      <c r="MCW188" s="135"/>
      <c r="MCX188" s="304"/>
      <c r="MCY188" s="305"/>
      <c r="MCZ188" s="306"/>
      <c r="MDA188" s="135"/>
      <c r="MDB188" s="135"/>
      <c r="MDC188" s="307"/>
      <c r="MDD188" s="135"/>
      <c r="MDE188" s="135"/>
      <c r="MDF188" s="135"/>
      <c r="MDG188" s="304"/>
      <c r="MDH188" s="305"/>
      <c r="MDI188" s="306"/>
      <c r="MDJ188" s="135"/>
      <c r="MDK188" s="135"/>
      <c r="MDL188" s="307"/>
      <c r="MDM188" s="135"/>
      <c r="MDN188" s="135"/>
      <c r="MDO188" s="135"/>
      <c r="MDP188" s="304"/>
      <c r="MDQ188" s="305"/>
      <c r="MDR188" s="306"/>
      <c r="MDS188" s="135"/>
      <c r="MDT188" s="135"/>
      <c r="MDU188" s="307"/>
      <c r="MDV188" s="135"/>
      <c r="MDW188" s="135"/>
      <c r="MDX188" s="135"/>
      <c r="MDY188" s="304"/>
      <c r="MDZ188" s="305"/>
      <c r="MEA188" s="306"/>
      <c r="MEB188" s="135"/>
      <c r="MEC188" s="135"/>
      <c r="MED188" s="307"/>
      <c r="MEG188" s="135"/>
      <c r="MEH188" s="304"/>
      <c r="MEI188" s="305"/>
      <c r="MEJ188" s="306"/>
      <c r="MEK188" s="135"/>
      <c r="MEL188" s="135"/>
      <c r="MEM188" s="307"/>
      <c r="MEQ188" s="319"/>
      <c r="MER188" s="320"/>
      <c r="MES188" s="321"/>
      <c r="MEV188" s="318"/>
      <c r="MEZ188" s="319"/>
      <c r="MFA188" s="320"/>
      <c r="MFB188" s="306"/>
      <c r="MFC188" s="135"/>
      <c r="MFD188" s="135"/>
      <c r="MFE188" s="307"/>
      <c r="MFF188" s="135"/>
      <c r="MFG188" s="135"/>
      <c r="MFH188" s="135"/>
      <c r="MFI188" s="304"/>
      <c r="MFJ188" s="305"/>
      <c r="MFK188" s="306"/>
      <c r="MFL188" s="135"/>
      <c r="MFM188" s="135"/>
      <c r="MFN188" s="307"/>
      <c r="MFO188" s="135"/>
      <c r="MFP188" s="135"/>
      <c r="MFQ188" s="135"/>
      <c r="MFR188" s="304"/>
      <c r="MFS188" s="305"/>
      <c r="MFT188" s="306"/>
      <c r="MFU188" s="135"/>
      <c r="MFV188" s="135"/>
      <c r="MFW188" s="307"/>
      <c r="MFX188" s="135"/>
      <c r="MFY188" s="135"/>
      <c r="MFZ188" s="135"/>
      <c r="MGA188" s="304"/>
      <c r="MGB188" s="305"/>
      <c r="MGC188" s="306"/>
      <c r="MGD188" s="135"/>
      <c r="MGE188" s="135"/>
      <c r="MGF188" s="307"/>
      <c r="MGG188" s="135"/>
      <c r="MGH188" s="135"/>
      <c r="MGI188" s="135"/>
      <c r="MGJ188" s="304"/>
      <c r="MGK188" s="305"/>
      <c r="MGL188" s="306"/>
      <c r="MGM188" s="135"/>
      <c r="MGN188" s="135"/>
      <c r="MGO188" s="307"/>
      <c r="MGP188" s="135"/>
      <c r="MGQ188" s="135"/>
      <c r="MGR188" s="135"/>
      <c r="MGS188" s="304"/>
      <c r="MGT188" s="305"/>
      <c r="MGU188" s="306"/>
      <c r="MGV188" s="135"/>
      <c r="MGW188" s="135"/>
      <c r="MGX188" s="307"/>
      <c r="MGY188" s="135"/>
      <c r="MGZ188" s="135"/>
      <c r="MHA188" s="135"/>
      <c r="MHB188" s="304"/>
      <c r="MHC188" s="305"/>
      <c r="MHD188" s="306"/>
      <c r="MHE188" s="135"/>
      <c r="MHF188" s="135"/>
      <c r="MHG188" s="307"/>
      <c r="MHH188" s="135"/>
      <c r="MHI188" s="135"/>
      <c r="MHJ188" s="135"/>
      <c r="MHK188" s="304"/>
      <c r="MHL188" s="305"/>
      <c r="MHM188" s="306"/>
      <c r="MHN188" s="135"/>
      <c r="MHO188" s="135"/>
      <c r="MHP188" s="307"/>
      <c r="MHQ188" s="135"/>
      <c r="MHR188" s="135"/>
      <c r="MHS188" s="135"/>
      <c r="MHT188" s="304"/>
      <c r="MHU188" s="305"/>
      <c r="MHV188" s="306"/>
      <c r="MHW188" s="135"/>
      <c r="MHX188" s="135"/>
      <c r="MHY188" s="307"/>
      <c r="MHZ188" s="135"/>
      <c r="MIA188" s="135"/>
      <c r="MIB188" s="135"/>
      <c r="MIC188" s="304"/>
      <c r="MID188" s="305"/>
      <c r="MIE188" s="306"/>
      <c r="MIF188" s="135"/>
      <c r="MIG188" s="135"/>
      <c r="MIH188" s="307"/>
      <c r="MII188" s="135"/>
      <c r="MIJ188" s="135"/>
      <c r="MIK188" s="135"/>
      <c r="MIL188" s="304"/>
      <c r="MIM188" s="305"/>
      <c r="MIN188" s="306"/>
      <c r="MIO188" s="135"/>
      <c r="MIP188" s="135"/>
      <c r="MIQ188" s="307"/>
      <c r="MIR188" s="135"/>
      <c r="MIS188" s="135"/>
      <c r="MIT188" s="135"/>
      <c r="MIU188" s="304"/>
      <c r="MIV188" s="305"/>
      <c r="MIW188" s="306"/>
      <c r="MIX188" s="135"/>
      <c r="MIY188" s="135"/>
      <c r="MIZ188" s="307"/>
      <c r="MJA188" s="135"/>
      <c r="MJB188" s="135"/>
      <c r="MJC188" s="135"/>
      <c r="MJD188" s="304"/>
      <c r="MJE188" s="305"/>
      <c r="MJF188" s="306"/>
      <c r="MJG188" s="135"/>
      <c r="MJH188" s="135"/>
      <c r="MJI188" s="307"/>
      <c r="MJJ188" s="135"/>
      <c r="MJK188" s="135"/>
      <c r="MJL188" s="135"/>
      <c r="MJM188" s="304"/>
      <c r="MJN188" s="305"/>
      <c r="MJO188" s="306"/>
      <c r="MJP188" s="135"/>
      <c r="MJQ188" s="135"/>
      <c r="MJR188" s="307"/>
      <c r="MJS188" s="135"/>
      <c r="MJT188" s="135"/>
      <c r="MJU188" s="135"/>
      <c r="MJV188" s="304"/>
      <c r="MJW188" s="305"/>
      <c r="MJX188" s="306"/>
      <c r="MJY188" s="135"/>
      <c r="MJZ188" s="135"/>
      <c r="MKA188" s="307"/>
      <c r="MKB188" s="135"/>
      <c r="MKC188" s="135"/>
      <c r="MKD188" s="135"/>
      <c r="MKE188" s="304"/>
      <c r="MKF188" s="305"/>
      <c r="MKG188" s="306"/>
      <c r="MKH188" s="135"/>
      <c r="MKI188" s="135"/>
      <c r="MKJ188" s="307"/>
      <c r="MKK188" s="135"/>
      <c r="MKL188" s="135"/>
      <c r="MKM188" s="135"/>
      <c r="MKN188" s="304"/>
      <c r="MKO188" s="305"/>
      <c r="MKP188" s="306"/>
      <c r="MKQ188" s="135"/>
      <c r="MKR188" s="135"/>
      <c r="MKS188" s="307"/>
      <c r="MKT188" s="135"/>
      <c r="MKU188" s="135"/>
      <c r="MKV188" s="135"/>
      <c r="MKW188" s="304"/>
      <c r="MKX188" s="305"/>
      <c r="MKY188" s="306"/>
      <c r="MKZ188" s="135"/>
      <c r="MLA188" s="135"/>
      <c r="MLB188" s="307"/>
      <c r="MLC188" s="135"/>
      <c r="MLD188" s="135"/>
      <c r="MLE188" s="135"/>
      <c r="MLF188" s="304"/>
      <c r="MLG188" s="305"/>
      <c r="MLH188" s="306"/>
      <c r="MLI188" s="135"/>
      <c r="MLJ188" s="135"/>
      <c r="MLK188" s="307"/>
      <c r="MLL188" s="135"/>
      <c r="MLM188" s="135"/>
      <c r="MLN188" s="135"/>
      <c r="MLO188" s="304"/>
      <c r="MLP188" s="305"/>
      <c r="MLQ188" s="306"/>
      <c r="MLR188" s="135"/>
      <c r="MLS188" s="135"/>
      <c r="MLT188" s="307"/>
      <c r="MLU188" s="135"/>
      <c r="MLV188" s="135"/>
      <c r="MLW188" s="135"/>
      <c r="MLX188" s="304"/>
      <c r="MLY188" s="305"/>
      <c r="MLZ188" s="306"/>
      <c r="MMA188" s="135"/>
      <c r="MMB188" s="135"/>
      <c r="MMC188" s="307"/>
      <c r="MMD188" s="135"/>
      <c r="MME188" s="135"/>
      <c r="MMF188" s="135"/>
      <c r="MMG188" s="304"/>
      <c r="MMH188" s="305"/>
      <c r="MMI188" s="306"/>
      <c r="MMJ188" s="135"/>
      <c r="MMK188" s="135"/>
      <c r="MML188" s="307"/>
      <c r="MMM188" s="135"/>
      <c r="MMN188" s="135"/>
      <c r="MMO188" s="135"/>
      <c r="MMP188" s="304"/>
      <c r="MMQ188" s="305"/>
      <c r="MMR188" s="306"/>
      <c r="MMS188" s="135"/>
      <c r="MMT188" s="135"/>
      <c r="MMU188" s="307"/>
      <c r="MMV188" s="135"/>
      <c r="MMW188" s="135"/>
      <c r="MMX188" s="135"/>
      <c r="MMY188" s="304"/>
      <c r="MMZ188" s="305"/>
      <c r="MNA188" s="306"/>
      <c r="MNB188" s="135"/>
      <c r="MNC188" s="135"/>
      <c r="MND188" s="307"/>
      <c r="MNE188" s="135"/>
      <c r="MNF188" s="135"/>
      <c r="MNG188" s="135"/>
      <c r="MNH188" s="304"/>
      <c r="MNI188" s="305"/>
      <c r="MNJ188" s="306"/>
      <c r="MNK188" s="135"/>
      <c r="MNL188" s="135"/>
      <c r="MNM188" s="307"/>
      <c r="MNN188" s="135"/>
      <c r="MNO188" s="135"/>
      <c r="MNP188" s="135"/>
      <c r="MNQ188" s="304"/>
      <c r="MNR188" s="305"/>
      <c r="MNS188" s="306"/>
      <c r="MNT188" s="135"/>
      <c r="MNU188" s="135"/>
      <c r="MNV188" s="307"/>
      <c r="MNW188" s="135"/>
      <c r="MNX188" s="135"/>
      <c r="MNY188" s="135"/>
      <c r="MNZ188" s="304"/>
      <c r="MOA188" s="320"/>
      <c r="MOB188" s="321"/>
      <c r="MOC188" s="135"/>
      <c r="MOD188" s="135"/>
      <c r="MOE188" s="307"/>
      <c r="MOF188" s="135"/>
      <c r="MOG188" s="135"/>
      <c r="MOH188" s="135"/>
      <c r="MOI188" s="304"/>
      <c r="MOJ188" s="320"/>
      <c r="MOK188" s="321"/>
      <c r="MON188" s="318"/>
      <c r="MOR188" s="319"/>
      <c r="MOS188" s="320"/>
      <c r="MOT188" s="321"/>
      <c r="MOW188" s="318"/>
      <c r="MOX188" s="135"/>
      <c r="MOY188" s="135"/>
      <c r="MOZ188" s="135"/>
      <c r="MPA188" s="304"/>
      <c r="MPB188" s="305"/>
      <c r="MPC188" s="306"/>
      <c r="MPD188" s="135"/>
      <c r="MPE188" s="135"/>
      <c r="MPF188" s="307"/>
      <c r="MPG188" s="135"/>
      <c r="MPH188" s="135"/>
      <c r="MPI188" s="135"/>
      <c r="MPJ188" s="304"/>
      <c r="MPK188" s="305"/>
      <c r="MPL188" s="306"/>
      <c r="MPM188" s="135"/>
      <c r="MPN188" s="135"/>
      <c r="MPO188" s="307"/>
      <c r="MPP188" s="135"/>
      <c r="MPQ188" s="135"/>
      <c r="MPR188" s="135"/>
      <c r="MPS188" s="304"/>
      <c r="MPT188" s="305"/>
      <c r="MPU188" s="306"/>
      <c r="MPV188" s="135"/>
      <c r="MPW188" s="135"/>
      <c r="MPX188" s="307"/>
      <c r="MPY188" s="135"/>
      <c r="MPZ188" s="135"/>
      <c r="MQA188" s="135"/>
      <c r="MQB188" s="304"/>
      <c r="MQC188" s="305"/>
      <c r="MQD188" s="306"/>
      <c r="MQE188" s="135"/>
      <c r="MQF188" s="135"/>
      <c r="MQG188" s="307"/>
      <c r="MQH188" s="135"/>
      <c r="MQI188" s="135"/>
      <c r="MQJ188" s="135"/>
      <c r="MQK188" s="304"/>
      <c r="MQL188" s="305"/>
      <c r="MQM188" s="306"/>
      <c r="MQN188" s="135"/>
      <c r="MQO188" s="135"/>
      <c r="MQP188" s="307"/>
      <c r="MQQ188" s="135"/>
      <c r="MQR188" s="135"/>
      <c r="MQS188" s="135"/>
      <c r="MQT188" s="304"/>
      <c r="MQU188" s="305"/>
      <c r="MQV188" s="306"/>
      <c r="MQW188" s="135"/>
      <c r="MQX188" s="135"/>
      <c r="MQY188" s="307"/>
      <c r="MQZ188" s="135"/>
      <c r="MRA188" s="135"/>
      <c r="MRB188" s="135"/>
      <c r="MRC188" s="304"/>
      <c r="MRD188" s="305"/>
      <c r="MRE188" s="306"/>
      <c r="MRF188" s="135"/>
      <c r="MRG188" s="135"/>
      <c r="MRH188" s="307"/>
      <c r="MRI188" s="135"/>
      <c r="MRJ188" s="135"/>
      <c r="MRK188" s="135"/>
      <c r="MRL188" s="304"/>
      <c r="MRM188" s="305"/>
      <c r="MRN188" s="306"/>
      <c r="MRO188" s="135"/>
      <c r="MRP188" s="135"/>
      <c r="MRQ188" s="307"/>
      <c r="MRR188" s="135"/>
      <c r="MRS188" s="135"/>
      <c r="MRT188" s="135"/>
      <c r="MRU188" s="304"/>
      <c r="MRV188" s="305"/>
      <c r="MRW188" s="306"/>
      <c r="MRX188" s="135"/>
      <c r="MRY188" s="135"/>
      <c r="MRZ188" s="307"/>
      <c r="MSA188" s="135"/>
      <c r="MSB188" s="135"/>
      <c r="MSC188" s="135"/>
      <c r="MSD188" s="304"/>
      <c r="MSE188" s="305"/>
      <c r="MSF188" s="306"/>
      <c r="MSG188" s="135"/>
      <c r="MSH188" s="135"/>
      <c r="MSI188" s="307"/>
      <c r="MSJ188" s="135"/>
      <c r="MSK188" s="135"/>
      <c r="MSL188" s="135"/>
      <c r="MSM188" s="304"/>
      <c r="MSN188" s="305"/>
      <c r="MSO188" s="306"/>
      <c r="MSP188" s="135"/>
      <c r="MSQ188" s="135"/>
      <c r="MSR188" s="307"/>
      <c r="MSS188" s="135"/>
      <c r="MST188" s="135"/>
      <c r="MSU188" s="135"/>
      <c r="MSV188" s="304"/>
      <c r="MSW188" s="305"/>
      <c r="MSX188" s="306"/>
      <c r="MSY188" s="135"/>
      <c r="MSZ188" s="135"/>
      <c r="MTA188" s="307"/>
      <c r="MTB188" s="135"/>
      <c r="MTC188" s="135"/>
      <c r="MTD188" s="135"/>
      <c r="MTE188" s="304"/>
      <c r="MTF188" s="305"/>
      <c r="MTG188" s="306"/>
      <c r="MTH188" s="135"/>
      <c r="MTI188" s="135"/>
      <c r="MTJ188" s="307"/>
      <c r="MTK188" s="135"/>
      <c r="MTL188" s="135"/>
      <c r="MTM188" s="135"/>
      <c r="MTN188" s="304"/>
      <c r="MTO188" s="305"/>
      <c r="MTP188" s="306"/>
      <c r="MTQ188" s="135"/>
      <c r="MTR188" s="135"/>
      <c r="MTS188" s="307"/>
      <c r="MTT188" s="135"/>
      <c r="MTU188" s="135"/>
      <c r="MTV188" s="135"/>
      <c r="MTW188" s="304"/>
      <c r="MTX188" s="305"/>
      <c r="MTY188" s="306"/>
      <c r="MTZ188" s="135"/>
      <c r="MUA188" s="135"/>
      <c r="MUB188" s="307"/>
      <c r="MUC188" s="135"/>
      <c r="MUD188" s="135"/>
      <c r="MUE188" s="135"/>
      <c r="MUF188" s="304"/>
      <c r="MUG188" s="305"/>
      <c r="MUH188" s="306"/>
      <c r="MUI188" s="135"/>
      <c r="MUJ188" s="135"/>
      <c r="MUK188" s="307"/>
      <c r="MUL188" s="135"/>
      <c r="MUM188" s="135"/>
      <c r="MUN188" s="135"/>
      <c r="MUO188" s="304"/>
      <c r="MUP188" s="305"/>
      <c r="MUQ188" s="306"/>
      <c r="MUR188" s="135"/>
      <c r="MUS188" s="135"/>
      <c r="MUT188" s="307"/>
      <c r="MUU188" s="135"/>
      <c r="MUV188" s="135"/>
      <c r="MUW188" s="135"/>
      <c r="MUX188" s="304"/>
      <c r="MUY188" s="305"/>
      <c r="MUZ188" s="306"/>
      <c r="MVA188" s="135"/>
      <c r="MVB188" s="135"/>
      <c r="MVC188" s="307"/>
      <c r="MVD188" s="135"/>
      <c r="MVE188" s="135"/>
      <c r="MVF188" s="135"/>
      <c r="MVG188" s="304"/>
      <c r="MVH188" s="305"/>
      <c r="MVI188" s="306"/>
      <c r="MVJ188" s="135"/>
      <c r="MVK188" s="135"/>
      <c r="MVL188" s="307"/>
      <c r="MVM188" s="135"/>
      <c r="MVN188" s="135"/>
      <c r="MVO188" s="135"/>
      <c r="MVP188" s="304"/>
      <c r="MVQ188" s="305"/>
      <c r="MVR188" s="306"/>
      <c r="MVS188" s="135"/>
      <c r="MVT188" s="135"/>
      <c r="MVU188" s="307"/>
      <c r="MVV188" s="135"/>
      <c r="MVW188" s="135"/>
      <c r="MVX188" s="135"/>
      <c r="MVY188" s="304"/>
      <c r="MVZ188" s="305"/>
      <c r="MWA188" s="306"/>
      <c r="MWB188" s="135"/>
      <c r="MWC188" s="135"/>
      <c r="MWD188" s="307"/>
      <c r="MWE188" s="135"/>
      <c r="MWF188" s="135"/>
      <c r="MWG188" s="135"/>
      <c r="MWH188" s="304"/>
      <c r="MWI188" s="305"/>
      <c r="MWJ188" s="306"/>
      <c r="MWK188" s="135"/>
      <c r="MWL188" s="135"/>
      <c r="MWM188" s="307"/>
      <c r="MWN188" s="135"/>
      <c r="MWO188" s="135"/>
      <c r="MWP188" s="135"/>
      <c r="MWQ188" s="304"/>
      <c r="MWR188" s="305"/>
      <c r="MWS188" s="306"/>
      <c r="MWT188" s="135"/>
      <c r="MWU188" s="135"/>
      <c r="MWV188" s="307"/>
      <c r="MWW188" s="135"/>
      <c r="MWX188" s="135"/>
      <c r="MWY188" s="135"/>
      <c r="MWZ188" s="304"/>
      <c r="MXA188" s="305"/>
      <c r="MXB188" s="306"/>
      <c r="MXC188" s="135"/>
      <c r="MXD188" s="135"/>
      <c r="MXE188" s="307"/>
      <c r="MXF188" s="135"/>
      <c r="MXG188" s="135"/>
      <c r="MXH188" s="135"/>
      <c r="MXI188" s="304"/>
      <c r="MXJ188" s="305"/>
      <c r="MXK188" s="306"/>
      <c r="MXL188" s="135"/>
      <c r="MXM188" s="135"/>
      <c r="MXN188" s="307"/>
      <c r="MXO188" s="135"/>
      <c r="MXP188" s="135"/>
      <c r="MXQ188" s="135"/>
      <c r="MXR188" s="304"/>
      <c r="MXS188" s="305"/>
      <c r="MXT188" s="306"/>
      <c r="MXU188" s="135"/>
      <c r="MXV188" s="135"/>
      <c r="MXW188" s="318"/>
      <c r="MXY188" s="135"/>
      <c r="MXZ188" s="135"/>
      <c r="MYA188" s="304"/>
      <c r="MYB188" s="305"/>
      <c r="MYC188" s="306"/>
      <c r="MYD188" s="135"/>
      <c r="MYE188" s="135"/>
      <c r="MYF188" s="318"/>
      <c r="MYJ188" s="319"/>
      <c r="MYK188" s="320"/>
      <c r="MYL188" s="321"/>
      <c r="MYO188" s="318"/>
      <c r="MYS188" s="319"/>
      <c r="MYT188" s="305"/>
      <c r="MYU188" s="306"/>
      <c r="MYV188" s="135"/>
      <c r="MYW188" s="135"/>
      <c r="MYX188" s="307"/>
      <c r="MYY188" s="135"/>
      <c r="MYZ188" s="135"/>
      <c r="MZA188" s="135"/>
      <c r="MZB188" s="304"/>
      <c r="MZC188" s="305"/>
      <c r="MZD188" s="306"/>
      <c r="MZE188" s="135"/>
      <c r="MZF188" s="135"/>
      <c r="MZG188" s="307"/>
      <c r="MZH188" s="135"/>
      <c r="MZI188" s="135"/>
      <c r="MZJ188" s="135"/>
      <c r="MZK188" s="304"/>
      <c r="MZL188" s="305"/>
      <c r="MZM188" s="306"/>
      <c r="MZN188" s="135"/>
      <c r="MZO188" s="135"/>
      <c r="MZP188" s="307"/>
      <c r="MZQ188" s="135"/>
      <c r="MZR188" s="135"/>
      <c r="MZS188" s="135"/>
      <c r="MZT188" s="304"/>
      <c r="MZU188" s="305"/>
      <c r="MZV188" s="306"/>
      <c r="MZW188" s="135"/>
      <c r="MZX188" s="135"/>
      <c r="MZY188" s="307"/>
      <c r="MZZ188" s="135"/>
      <c r="NAA188" s="135"/>
      <c r="NAB188" s="135"/>
      <c r="NAC188" s="304"/>
      <c r="NAD188" s="305"/>
      <c r="NAE188" s="306"/>
      <c r="NAF188" s="135"/>
      <c r="NAG188" s="135"/>
      <c r="NAH188" s="307"/>
      <c r="NAI188" s="135"/>
      <c r="NAJ188" s="135"/>
      <c r="NAK188" s="135"/>
      <c r="NAL188" s="304"/>
      <c r="NAM188" s="305"/>
      <c r="NAN188" s="306"/>
      <c r="NAO188" s="135"/>
      <c r="NAP188" s="135"/>
      <c r="NAQ188" s="307"/>
      <c r="NAR188" s="135"/>
      <c r="NAS188" s="135"/>
      <c r="NAT188" s="135"/>
      <c r="NAU188" s="304"/>
      <c r="NAV188" s="305"/>
      <c r="NAW188" s="306"/>
      <c r="NAX188" s="135"/>
      <c r="NAY188" s="135"/>
      <c r="NAZ188" s="307"/>
      <c r="NBA188" s="135"/>
      <c r="NBB188" s="135"/>
      <c r="NBC188" s="135"/>
      <c r="NBD188" s="304"/>
      <c r="NBE188" s="305"/>
      <c r="NBF188" s="306"/>
      <c r="NBG188" s="135"/>
      <c r="NBH188" s="135"/>
      <c r="NBI188" s="307"/>
      <c r="NBJ188" s="135"/>
      <c r="NBK188" s="135"/>
      <c r="NBL188" s="135"/>
      <c r="NBM188" s="304"/>
      <c r="NBN188" s="305"/>
      <c r="NBO188" s="306"/>
      <c r="NBP188" s="135"/>
      <c r="NBQ188" s="135"/>
      <c r="NBR188" s="307"/>
      <c r="NBS188" s="135"/>
      <c r="NBT188" s="135"/>
      <c r="NBU188" s="135"/>
      <c r="NBV188" s="304"/>
      <c r="NBW188" s="305"/>
      <c r="NBX188" s="306"/>
      <c r="NBY188" s="135"/>
      <c r="NBZ188" s="135"/>
      <c r="NCA188" s="307"/>
      <c r="NCB188" s="135"/>
      <c r="NCC188" s="135"/>
      <c r="NCD188" s="135"/>
      <c r="NCE188" s="304"/>
      <c r="NCF188" s="305"/>
      <c r="NCG188" s="306"/>
      <c r="NCH188" s="135"/>
      <c r="NCI188" s="135"/>
      <c r="NCJ188" s="307"/>
      <c r="NCK188" s="135"/>
      <c r="NCL188" s="135"/>
      <c r="NCM188" s="135"/>
      <c r="NCN188" s="304"/>
      <c r="NCO188" s="305"/>
      <c r="NCP188" s="306"/>
      <c r="NCQ188" s="135"/>
      <c r="NCR188" s="135"/>
      <c r="NCS188" s="307"/>
      <c r="NCT188" s="135"/>
      <c r="NCU188" s="135"/>
      <c r="NCV188" s="135"/>
      <c r="NCW188" s="304"/>
      <c r="NCX188" s="305"/>
      <c r="NCY188" s="306"/>
      <c r="NCZ188" s="135"/>
      <c r="NDA188" s="135"/>
      <c r="NDB188" s="307"/>
      <c r="NDC188" s="135"/>
      <c r="NDD188" s="135"/>
      <c r="NDE188" s="135"/>
      <c r="NDF188" s="304"/>
      <c r="NDG188" s="305"/>
      <c r="NDH188" s="306"/>
      <c r="NDI188" s="135"/>
      <c r="NDJ188" s="135"/>
      <c r="NDK188" s="307"/>
      <c r="NDL188" s="135"/>
      <c r="NDM188" s="135"/>
      <c r="NDN188" s="135"/>
      <c r="NDO188" s="304"/>
      <c r="NDP188" s="305"/>
      <c r="NDQ188" s="306"/>
      <c r="NDR188" s="135"/>
      <c r="NDS188" s="135"/>
      <c r="NDT188" s="307"/>
      <c r="NDU188" s="135"/>
      <c r="NDV188" s="135"/>
      <c r="NDW188" s="135"/>
      <c r="NDX188" s="304"/>
      <c r="NDY188" s="305"/>
      <c r="NDZ188" s="306"/>
      <c r="NEA188" s="135"/>
      <c r="NEB188" s="135"/>
      <c r="NEC188" s="307"/>
      <c r="NED188" s="135"/>
      <c r="NEE188" s="135"/>
      <c r="NEF188" s="135"/>
      <c r="NEG188" s="304"/>
      <c r="NEH188" s="305"/>
      <c r="NEI188" s="306"/>
      <c r="NEJ188" s="135"/>
      <c r="NEK188" s="135"/>
      <c r="NEL188" s="307"/>
      <c r="NEM188" s="135"/>
      <c r="NEN188" s="135"/>
      <c r="NEO188" s="135"/>
      <c r="NEP188" s="304"/>
      <c r="NEQ188" s="305"/>
      <c r="NER188" s="306"/>
      <c r="NES188" s="135"/>
      <c r="NET188" s="135"/>
      <c r="NEU188" s="307"/>
      <c r="NEV188" s="135"/>
      <c r="NEW188" s="135"/>
      <c r="NEX188" s="135"/>
      <c r="NEY188" s="304"/>
      <c r="NEZ188" s="305"/>
      <c r="NFA188" s="306"/>
      <c r="NFB188" s="135"/>
      <c r="NFC188" s="135"/>
      <c r="NFD188" s="307"/>
      <c r="NFE188" s="135"/>
      <c r="NFF188" s="135"/>
      <c r="NFG188" s="135"/>
      <c r="NFH188" s="304"/>
      <c r="NFI188" s="305"/>
      <c r="NFJ188" s="306"/>
      <c r="NFK188" s="135"/>
      <c r="NFL188" s="135"/>
      <c r="NFM188" s="307"/>
      <c r="NFN188" s="135"/>
      <c r="NFO188" s="135"/>
      <c r="NFP188" s="135"/>
      <c r="NFQ188" s="304"/>
      <c r="NFR188" s="305"/>
      <c r="NFS188" s="306"/>
      <c r="NFT188" s="135"/>
      <c r="NFU188" s="135"/>
      <c r="NFV188" s="307"/>
      <c r="NFW188" s="135"/>
      <c r="NFX188" s="135"/>
      <c r="NFY188" s="135"/>
      <c r="NFZ188" s="304"/>
      <c r="NGA188" s="305"/>
      <c r="NGB188" s="306"/>
      <c r="NGC188" s="135"/>
      <c r="NGD188" s="135"/>
      <c r="NGE188" s="307"/>
      <c r="NGF188" s="135"/>
      <c r="NGG188" s="135"/>
      <c r="NGH188" s="135"/>
      <c r="NGI188" s="304"/>
      <c r="NGJ188" s="305"/>
      <c r="NGK188" s="306"/>
      <c r="NGL188" s="135"/>
      <c r="NGM188" s="135"/>
      <c r="NGN188" s="307"/>
      <c r="NGO188" s="135"/>
      <c r="NGP188" s="135"/>
      <c r="NGQ188" s="135"/>
      <c r="NGR188" s="304"/>
      <c r="NGS188" s="305"/>
      <c r="NGT188" s="306"/>
      <c r="NGU188" s="135"/>
      <c r="NGV188" s="135"/>
      <c r="NGW188" s="307"/>
      <c r="NGX188" s="135"/>
      <c r="NGY188" s="135"/>
      <c r="NGZ188" s="135"/>
      <c r="NHA188" s="304"/>
      <c r="NHB188" s="305"/>
      <c r="NHC188" s="306"/>
      <c r="NHD188" s="135"/>
      <c r="NHE188" s="135"/>
      <c r="NHF188" s="307"/>
      <c r="NHG188" s="135"/>
      <c r="NHH188" s="135"/>
      <c r="NHI188" s="135"/>
      <c r="NHJ188" s="304"/>
      <c r="NHK188" s="305"/>
      <c r="NHL188" s="306"/>
      <c r="NHM188" s="135"/>
      <c r="NHN188" s="135"/>
      <c r="NHO188" s="307"/>
      <c r="NHP188" s="135"/>
      <c r="NHQ188" s="135"/>
      <c r="NHR188" s="135"/>
      <c r="NHS188" s="319"/>
      <c r="NHT188" s="320"/>
      <c r="NHU188" s="306"/>
      <c r="NHV188" s="135"/>
      <c r="NHW188" s="135"/>
      <c r="NHX188" s="307"/>
      <c r="NHY188" s="135"/>
      <c r="NHZ188" s="135"/>
      <c r="NIA188" s="135"/>
      <c r="NIB188" s="319"/>
      <c r="NIC188" s="320"/>
      <c r="NID188" s="321"/>
      <c r="NIG188" s="318"/>
      <c r="NIK188" s="319"/>
      <c r="NIL188" s="320"/>
      <c r="NIM188" s="321"/>
      <c r="NIP188" s="307"/>
      <c r="NIQ188" s="135"/>
      <c r="NIR188" s="135"/>
      <c r="NIS188" s="135"/>
      <c r="NIT188" s="304"/>
      <c r="NIU188" s="305"/>
      <c r="NIV188" s="306"/>
      <c r="NIW188" s="135"/>
      <c r="NIX188" s="135"/>
      <c r="NIY188" s="307"/>
      <c r="NIZ188" s="135"/>
      <c r="NJA188" s="135"/>
      <c r="NJB188" s="135"/>
      <c r="NJC188" s="304"/>
      <c r="NJD188" s="305"/>
      <c r="NJE188" s="306"/>
      <c r="NJF188" s="135"/>
      <c r="NJG188" s="135"/>
      <c r="NJH188" s="307"/>
      <c r="NJI188" s="135"/>
      <c r="NJJ188" s="135"/>
      <c r="NJK188" s="135"/>
      <c r="NJL188" s="304"/>
      <c r="NJM188" s="305"/>
      <c r="NJN188" s="306"/>
      <c r="NJO188" s="135"/>
      <c r="NJP188" s="135"/>
      <c r="NJQ188" s="307"/>
      <c r="NJR188" s="135"/>
      <c r="NJS188" s="135"/>
      <c r="NJT188" s="135"/>
      <c r="NJU188" s="304"/>
      <c r="NJV188" s="305"/>
      <c r="NJW188" s="306"/>
      <c r="NJX188" s="135"/>
      <c r="NJY188" s="135"/>
      <c r="NJZ188" s="307"/>
      <c r="NKA188" s="135"/>
      <c r="NKB188" s="135"/>
      <c r="NKC188" s="135"/>
      <c r="NKD188" s="304"/>
      <c r="NKE188" s="305"/>
      <c r="NKF188" s="306"/>
      <c r="NKG188" s="135"/>
      <c r="NKH188" s="135"/>
      <c r="NKI188" s="307"/>
      <c r="NKJ188" s="135"/>
      <c r="NKK188" s="135"/>
      <c r="NKL188" s="135"/>
      <c r="NKM188" s="304"/>
      <c r="NKN188" s="305"/>
      <c r="NKO188" s="306"/>
      <c r="NKP188" s="135"/>
      <c r="NKQ188" s="135"/>
      <c r="NKR188" s="307"/>
      <c r="NKS188" s="135"/>
      <c r="NKT188" s="135"/>
      <c r="NKU188" s="135"/>
      <c r="NKV188" s="304"/>
      <c r="NKW188" s="305"/>
      <c r="NKX188" s="306"/>
      <c r="NKY188" s="135"/>
      <c r="NKZ188" s="135"/>
      <c r="NLA188" s="307"/>
      <c r="NLB188" s="135"/>
      <c r="NLC188" s="135"/>
      <c r="NLD188" s="135"/>
      <c r="NLE188" s="304"/>
      <c r="NLF188" s="305"/>
      <c r="NLG188" s="306"/>
      <c r="NLH188" s="135"/>
      <c r="NLI188" s="135"/>
      <c r="NLJ188" s="307"/>
      <c r="NLK188" s="135"/>
      <c r="NLL188" s="135"/>
      <c r="NLM188" s="135"/>
      <c r="NLN188" s="304"/>
      <c r="NLO188" s="305"/>
      <c r="NLP188" s="306"/>
      <c r="NLQ188" s="135"/>
      <c r="NLR188" s="135"/>
      <c r="NLS188" s="307"/>
      <c r="NLT188" s="135"/>
      <c r="NLU188" s="135"/>
      <c r="NLV188" s="135"/>
      <c r="NLW188" s="304"/>
      <c r="NLX188" s="305"/>
      <c r="NLY188" s="306"/>
      <c r="NLZ188" s="135"/>
      <c r="NMA188" s="135"/>
      <c r="NMB188" s="307"/>
      <c r="NMC188" s="135"/>
      <c r="NMD188" s="135"/>
      <c r="NME188" s="135"/>
      <c r="NMF188" s="304"/>
      <c r="NMG188" s="305"/>
      <c r="NMH188" s="306"/>
      <c r="NMI188" s="135"/>
      <c r="NMJ188" s="135"/>
      <c r="NMK188" s="307"/>
      <c r="NML188" s="135"/>
      <c r="NMM188" s="135"/>
      <c r="NMN188" s="135"/>
      <c r="NMO188" s="304"/>
      <c r="NMP188" s="305"/>
      <c r="NMQ188" s="306"/>
      <c r="NMR188" s="135"/>
      <c r="NMS188" s="135"/>
      <c r="NMT188" s="307"/>
      <c r="NMU188" s="135"/>
      <c r="NMV188" s="135"/>
      <c r="NMW188" s="135"/>
      <c r="NMX188" s="304"/>
      <c r="NMY188" s="305"/>
      <c r="NMZ188" s="306"/>
      <c r="NNA188" s="135"/>
      <c r="NNB188" s="135"/>
      <c r="NNC188" s="307"/>
      <c r="NND188" s="135"/>
      <c r="NNE188" s="135"/>
      <c r="NNF188" s="135"/>
      <c r="NNG188" s="304"/>
      <c r="NNH188" s="305"/>
      <c r="NNI188" s="306"/>
      <c r="NNJ188" s="135"/>
      <c r="NNK188" s="135"/>
      <c r="NNL188" s="307"/>
      <c r="NNM188" s="135"/>
      <c r="NNN188" s="135"/>
      <c r="NNO188" s="135"/>
      <c r="NNP188" s="304"/>
      <c r="NNQ188" s="305"/>
      <c r="NNR188" s="306"/>
      <c r="NNS188" s="135"/>
      <c r="NNT188" s="135"/>
      <c r="NNU188" s="307"/>
      <c r="NNV188" s="135"/>
      <c r="NNW188" s="135"/>
      <c r="NNX188" s="135"/>
      <c r="NNY188" s="304"/>
      <c r="NNZ188" s="305"/>
      <c r="NOA188" s="306"/>
      <c r="NOB188" s="135"/>
      <c r="NOC188" s="135"/>
      <c r="NOD188" s="307"/>
      <c r="NOE188" s="135"/>
      <c r="NOF188" s="135"/>
      <c r="NOG188" s="135"/>
      <c r="NOH188" s="304"/>
      <c r="NOI188" s="305"/>
      <c r="NOJ188" s="306"/>
      <c r="NOK188" s="135"/>
      <c r="NOL188" s="135"/>
      <c r="NOM188" s="307"/>
      <c r="NON188" s="135"/>
      <c r="NOO188" s="135"/>
      <c r="NOP188" s="135"/>
      <c r="NOQ188" s="304"/>
      <c r="NOR188" s="305"/>
      <c r="NOS188" s="306"/>
      <c r="NOT188" s="135"/>
      <c r="NOU188" s="135"/>
      <c r="NOV188" s="307"/>
      <c r="NOW188" s="135"/>
      <c r="NOX188" s="135"/>
      <c r="NOY188" s="135"/>
      <c r="NOZ188" s="304"/>
      <c r="NPA188" s="305"/>
      <c r="NPB188" s="306"/>
      <c r="NPC188" s="135"/>
      <c r="NPD188" s="135"/>
      <c r="NPE188" s="307"/>
      <c r="NPF188" s="135"/>
      <c r="NPG188" s="135"/>
      <c r="NPH188" s="135"/>
      <c r="NPI188" s="304"/>
      <c r="NPJ188" s="305"/>
      <c r="NPK188" s="306"/>
      <c r="NPL188" s="135"/>
      <c r="NPM188" s="135"/>
      <c r="NPN188" s="307"/>
      <c r="NPO188" s="135"/>
      <c r="NPP188" s="135"/>
      <c r="NPQ188" s="135"/>
      <c r="NPR188" s="304"/>
      <c r="NPS188" s="305"/>
      <c r="NPT188" s="306"/>
      <c r="NPU188" s="135"/>
      <c r="NPV188" s="135"/>
      <c r="NPW188" s="307"/>
      <c r="NPX188" s="135"/>
      <c r="NPY188" s="135"/>
      <c r="NPZ188" s="135"/>
      <c r="NQA188" s="304"/>
      <c r="NQB188" s="305"/>
      <c r="NQC188" s="306"/>
      <c r="NQD188" s="135"/>
      <c r="NQE188" s="135"/>
      <c r="NQF188" s="307"/>
      <c r="NQG188" s="135"/>
      <c r="NQH188" s="135"/>
      <c r="NQI188" s="135"/>
      <c r="NQJ188" s="304"/>
      <c r="NQK188" s="305"/>
      <c r="NQL188" s="306"/>
      <c r="NQM188" s="135"/>
      <c r="NQN188" s="135"/>
      <c r="NQO188" s="307"/>
      <c r="NQP188" s="135"/>
      <c r="NQQ188" s="135"/>
      <c r="NQR188" s="135"/>
      <c r="NQS188" s="304"/>
      <c r="NQT188" s="305"/>
      <c r="NQU188" s="306"/>
      <c r="NQV188" s="135"/>
      <c r="NQW188" s="135"/>
      <c r="NQX188" s="307"/>
      <c r="NQY188" s="135"/>
      <c r="NQZ188" s="135"/>
      <c r="NRA188" s="135"/>
      <c r="NRB188" s="304"/>
      <c r="NRC188" s="305"/>
      <c r="NRD188" s="306"/>
      <c r="NRE188" s="135"/>
      <c r="NRF188" s="135"/>
      <c r="NRG188" s="307"/>
      <c r="NRH188" s="135"/>
      <c r="NRI188" s="135"/>
      <c r="NRJ188" s="135"/>
      <c r="NRK188" s="304"/>
      <c r="NRL188" s="305"/>
      <c r="NRM188" s="306"/>
      <c r="NRN188" s="135"/>
      <c r="NRP188" s="318"/>
      <c r="NRQ188" s="135"/>
      <c r="NRR188" s="135"/>
      <c r="NRS188" s="135"/>
      <c r="NRT188" s="304"/>
      <c r="NRU188" s="305"/>
      <c r="NRV188" s="306"/>
      <c r="NRW188" s="135"/>
      <c r="NRY188" s="318"/>
      <c r="NSC188" s="319"/>
      <c r="NSD188" s="320"/>
      <c r="NSE188" s="321"/>
      <c r="NSH188" s="318"/>
      <c r="NSL188" s="304"/>
      <c r="NSM188" s="305"/>
      <c r="NSN188" s="306"/>
      <c r="NSO188" s="135"/>
      <c r="NSP188" s="135"/>
      <c r="NSQ188" s="307"/>
      <c r="NSR188" s="135"/>
      <c r="NSS188" s="135"/>
      <c r="NST188" s="135"/>
      <c r="NSU188" s="304"/>
      <c r="NSV188" s="305"/>
      <c r="NSW188" s="306"/>
      <c r="NSX188" s="135"/>
      <c r="NSY188" s="135"/>
      <c r="NSZ188" s="307"/>
      <c r="NTA188" s="135"/>
      <c r="NTB188" s="135"/>
      <c r="NTC188" s="135"/>
      <c r="NTD188" s="304"/>
      <c r="NTE188" s="305"/>
      <c r="NTF188" s="306"/>
      <c r="NTG188" s="135"/>
      <c r="NTH188" s="135"/>
      <c r="NTI188" s="307"/>
      <c r="NTJ188" s="135"/>
      <c r="NTK188" s="135"/>
      <c r="NTL188" s="135"/>
      <c r="NTM188" s="304"/>
      <c r="NTN188" s="305"/>
      <c r="NTO188" s="306"/>
      <c r="NTP188" s="135"/>
      <c r="NTQ188" s="135"/>
      <c r="NTR188" s="307"/>
      <c r="NTS188" s="135"/>
      <c r="NTT188" s="135"/>
      <c r="NTU188" s="135"/>
      <c r="NTV188" s="304"/>
      <c r="NTW188" s="305"/>
      <c r="NTX188" s="306"/>
      <c r="NTY188" s="135"/>
      <c r="NTZ188" s="135"/>
      <c r="NUA188" s="307"/>
      <c r="NUB188" s="135"/>
      <c r="NUC188" s="135"/>
      <c r="NUD188" s="135"/>
      <c r="NUE188" s="304"/>
      <c r="NUF188" s="305"/>
      <c r="NUG188" s="306"/>
      <c r="NUH188" s="135"/>
      <c r="NUI188" s="135"/>
      <c r="NUJ188" s="307"/>
      <c r="NUK188" s="135"/>
      <c r="NUL188" s="135"/>
      <c r="NUM188" s="135"/>
      <c r="NUN188" s="304"/>
      <c r="NUO188" s="305"/>
      <c r="NUP188" s="306"/>
      <c r="NUQ188" s="135"/>
      <c r="NUR188" s="135"/>
      <c r="NUS188" s="307"/>
      <c r="NUT188" s="135"/>
      <c r="NUU188" s="135"/>
      <c r="NUV188" s="135"/>
      <c r="NUW188" s="304"/>
      <c r="NUX188" s="305"/>
      <c r="NUY188" s="306"/>
      <c r="NUZ188" s="135"/>
      <c r="NVA188" s="135"/>
      <c r="NVB188" s="307"/>
      <c r="NVC188" s="135"/>
      <c r="NVD188" s="135"/>
      <c r="NVE188" s="135"/>
      <c r="NVF188" s="304"/>
      <c r="NVG188" s="305"/>
      <c r="NVH188" s="306"/>
      <c r="NVI188" s="135"/>
      <c r="NVJ188" s="135"/>
      <c r="NVK188" s="307"/>
      <c r="NVL188" s="135"/>
      <c r="NVM188" s="135"/>
      <c r="NVN188" s="135"/>
      <c r="NVO188" s="304"/>
      <c r="NVP188" s="305"/>
      <c r="NVQ188" s="306"/>
      <c r="NVR188" s="135"/>
      <c r="NVS188" s="135"/>
      <c r="NVT188" s="307"/>
      <c r="NVU188" s="135"/>
      <c r="NVV188" s="135"/>
      <c r="NVW188" s="135"/>
      <c r="NVX188" s="304"/>
      <c r="NVY188" s="305"/>
      <c r="NVZ188" s="306"/>
      <c r="NWA188" s="135"/>
      <c r="NWB188" s="135"/>
      <c r="NWC188" s="307"/>
      <c r="NWD188" s="135"/>
      <c r="NWE188" s="135"/>
      <c r="NWF188" s="135"/>
      <c r="NWG188" s="304"/>
      <c r="NWH188" s="305"/>
      <c r="NWI188" s="306"/>
      <c r="NWJ188" s="135"/>
      <c r="NWK188" s="135"/>
      <c r="NWL188" s="307"/>
      <c r="NWM188" s="135"/>
      <c r="NWN188" s="135"/>
      <c r="NWO188" s="135"/>
      <c r="NWP188" s="304"/>
      <c r="NWQ188" s="305"/>
      <c r="NWR188" s="306"/>
      <c r="NWS188" s="135"/>
      <c r="NWT188" s="135"/>
      <c r="NWU188" s="307"/>
      <c r="NWV188" s="135"/>
      <c r="NWW188" s="135"/>
      <c r="NWX188" s="135"/>
      <c r="NWY188" s="304"/>
      <c r="NWZ188" s="305"/>
      <c r="NXA188" s="306"/>
      <c r="NXB188" s="135"/>
      <c r="NXC188" s="135"/>
      <c r="NXD188" s="307"/>
      <c r="NXE188" s="135"/>
      <c r="NXF188" s="135"/>
      <c r="NXG188" s="135"/>
      <c r="NXH188" s="304"/>
      <c r="NXI188" s="305"/>
      <c r="NXJ188" s="306"/>
      <c r="NXK188" s="135"/>
      <c r="NXL188" s="135"/>
      <c r="NXM188" s="307"/>
      <c r="NXN188" s="135"/>
      <c r="NXO188" s="135"/>
      <c r="NXP188" s="135"/>
      <c r="NXQ188" s="304"/>
      <c r="NXR188" s="305"/>
      <c r="NXS188" s="306"/>
      <c r="NXT188" s="135"/>
      <c r="NXU188" s="135"/>
      <c r="NXV188" s="307"/>
      <c r="NXW188" s="135"/>
      <c r="NXX188" s="135"/>
      <c r="NXY188" s="135"/>
      <c r="NXZ188" s="304"/>
      <c r="NYA188" s="305"/>
      <c r="NYB188" s="306"/>
      <c r="NYC188" s="135"/>
      <c r="NYD188" s="135"/>
      <c r="NYE188" s="307"/>
      <c r="NYF188" s="135"/>
      <c r="NYG188" s="135"/>
      <c r="NYH188" s="135"/>
      <c r="NYI188" s="304"/>
      <c r="NYJ188" s="305"/>
      <c r="NYK188" s="306"/>
      <c r="NYL188" s="135"/>
      <c r="NYM188" s="135"/>
      <c r="NYN188" s="307"/>
      <c r="NYO188" s="135"/>
      <c r="NYP188" s="135"/>
      <c r="NYQ188" s="135"/>
      <c r="NYR188" s="304"/>
      <c r="NYS188" s="305"/>
      <c r="NYT188" s="306"/>
      <c r="NYU188" s="135"/>
      <c r="NYV188" s="135"/>
      <c r="NYW188" s="307"/>
      <c r="NYX188" s="135"/>
      <c r="NYY188" s="135"/>
      <c r="NYZ188" s="135"/>
      <c r="NZA188" s="304"/>
      <c r="NZB188" s="305"/>
      <c r="NZC188" s="306"/>
      <c r="NZD188" s="135"/>
      <c r="NZE188" s="135"/>
      <c r="NZF188" s="307"/>
      <c r="NZG188" s="135"/>
      <c r="NZH188" s="135"/>
      <c r="NZI188" s="135"/>
      <c r="NZJ188" s="304"/>
      <c r="NZK188" s="305"/>
      <c r="NZL188" s="306"/>
      <c r="NZM188" s="135"/>
      <c r="NZN188" s="135"/>
      <c r="NZO188" s="307"/>
      <c r="NZP188" s="135"/>
      <c r="NZQ188" s="135"/>
      <c r="NZR188" s="135"/>
      <c r="NZS188" s="304"/>
      <c r="NZT188" s="305"/>
      <c r="NZU188" s="306"/>
      <c r="NZV188" s="135"/>
      <c r="NZW188" s="135"/>
      <c r="NZX188" s="307"/>
      <c r="NZY188" s="135"/>
      <c r="NZZ188" s="135"/>
      <c r="OAA188" s="135"/>
      <c r="OAB188" s="304"/>
      <c r="OAC188" s="305"/>
      <c r="OAD188" s="306"/>
      <c r="OAE188" s="135"/>
      <c r="OAF188" s="135"/>
      <c r="OAG188" s="307"/>
      <c r="OAH188" s="135"/>
      <c r="OAI188" s="135"/>
      <c r="OAJ188" s="135"/>
      <c r="OAK188" s="304"/>
      <c r="OAL188" s="305"/>
      <c r="OAM188" s="306"/>
      <c r="OAN188" s="135"/>
      <c r="OAO188" s="135"/>
      <c r="OAP188" s="307"/>
      <c r="OAQ188" s="135"/>
      <c r="OAR188" s="135"/>
      <c r="OAS188" s="135"/>
      <c r="OAT188" s="304"/>
      <c r="OAU188" s="305"/>
      <c r="OAV188" s="306"/>
      <c r="OAW188" s="135"/>
      <c r="OAX188" s="135"/>
      <c r="OAY188" s="307"/>
      <c r="OAZ188" s="135"/>
      <c r="OBA188" s="135"/>
      <c r="OBB188" s="135"/>
      <c r="OBC188" s="304"/>
      <c r="OBD188" s="305"/>
      <c r="OBE188" s="306"/>
      <c r="OBF188" s="135"/>
      <c r="OBG188" s="135"/>
      <c r="OBH188" s="307"/>
      <c r="OBI188" s="135"/>
      <c r="OBJ188" s="135"/>
      <c r="OBL188" s="319"/>
      <c r="OBM188" s="305"/>
      <c r="OBN188" s="306"/>
      <c r="OBO188" s="135"/>
      <c r="OBP188" s="135"/>
      <c r="OBQ188" s="307"/>
      <c r="OBR188" s="135"/>
      <c r="OBS188" s="135"/>
      <c r="OBU188" s="319"/>
      <c r="OBV188" s="320"/>
      <c r="OBW188" s="321"/>
      <c r="OBZ188" s="318"/>
      <c r="OCD188" s="319"/>
      <c r="OCE188" s="320"/>
      <c r="OCF188" s="321"/>
      <c r="OCH188" s="135"/>
      <c r="OCI188" s="307"/>
      <c r="OCJ188" s="135"/>
      <c r="OCK188" s="135"/>
      <c r="OCL188" s="135"/>
      <c r="OCM188" s="304"/>
      <c r="OCN188" s="305"/>
      <c r="OCO188" s="306"/>
      <c r="OCP188" s="135"/>
      <c r="OCQ188" s="135"/>
      <c r="OCR188" s="307"/>
      <c r="OCS188" s="135"/>
      <c r="OCT188" s="135"/>
      <c r="OCU188" s="135"/>
      <c r="OCV188" s="304"/>
      <c r="OCW188" s="305"/>
      <c r="OCX188" s="306"/>
      <c r="OCY188" s="135"/>
      <c r="OCZ188" s="135"/>
      <c r="ODA188" s="307"/>
      <c r="ODB188" s="135"/>
      <c r="ODC188" s="135"/>
      <c r="ODD188" s="135"/>
      <c r="ODE188" s="304"/>
      <c r="ODF188" s="305"/>
      <c r="ODG188" s="306"/>
      <c r="ODH188" s="135"/>
      <c r="ODI188" s="135"/>
      <c r="ODJ188" s="307"/>
      <c r="ODK188" s="135"/>
      <c r="ODL188" s="135"/>
      <c r="ODM188" s="135"/>
      <c r="ODN188" s="304"/>
      <c r="ODO188" s="305"/>
      <c r="ODP188" s="306"/>
      <c r="ODQ188" s="135"/>
      <c r="ODR188" s="135"/>
      <c r="ODS188" s="307"/>
      <c r="ODT188" s="135"/>
      <c r="ODU188" s="135"/>
      <c r="ODV188" s="135"/>
      <c r="ODW188" s="304"/>
      <c r="ODX188" s="305"/>
      <c r="ODY188" s="306"/>
      <c r="ODZ188" s="135"/>
      <c r="OEA188" s="135"/>
      <c r="OEB188" s="307"/>
      <c r="OEC188" s="135"/>
      <c r="OED188" s="135"/>
      <c r="OEE188" s="135"/>
      <c r="OEF188" s="304"/>
      <c r="OEG188" s="305"/>
      <c r="OEH188" s="306"/>
      <c r="OEI188" s="135"/>
      <c r="OEJ188" s="135"/>
      <c r="OEK188" s="307"/>
      <c r="OEL188" s="135"/>
      <c r="OEM188" s="135"/>
      <c r="OEN188" s="135"/>
      <c r="OEO188" s="304"/>
      <c r="OEP188" s="305"/>
      <c r="OEQ188" s="306"/>
      <c r="OER188" s="135"/>
      <c r="OES188" s="135"/>
      <c r="OET188" s="307"/>
      <c r="OEU188" s="135"/>
      <c r="OEV188" s="135"/>
      <c r="OEW188" s="135"/>
      <c r="OEX188" s="304"/>
      <c r="OEY188" s="305"/>
      <c r="OEZ188" s="306"/>
      <c r="OFA188" s="135"/>
      <c r="OFB188" s="135"/>
      <c r="OFC188" s="307"/>
      <c r="OFD188" s="135"/>
      <c r="OFE188" s="135"/>
      <c r="OFF188" s="135"/>
      <c r="OFG188" s="304"/>
      <c r="OFH188" s="305"/>
      <c r="OFI188" s="306"/>
      <c r="OFJ188" s="135"/>
      <c r="OFK188" s="135"/>
      <c r="OFL188" s="307"/>
      <c r="OFM188" s="135"/>
      <c r="OFN188" s="135"/>
      <c r="OFO188" s="135"/>
      <c r="OFP188" s="304"/>
      <c r="OFQ188" s="305"/>
      <c r="OFR188" s="306"/>
      <c r="OFS188" s="135"/>
      <c r="OFT188" s="135"/>
      <c r="OFU188" s="307"/>
      <c r="OFV188" s="135"/>
      <c r="OFW188" s="135"/>
      <c r="OFX188" s="135"/>
      <c r="OFY188" s="304"/>
      <c r="OFZ188" s="305"/>
      <c r="OGA188" s="306"/>
      <c r="OGB188" s="135"/>
      <c r="OGC188" s="135"/>
      <c r="OGD188" s="307"/>
      <c r="OGE188" s="135"/>
      <c r="OGF188" s="135"/>
      <c r="OGG188" s="135"/>
      <c r="OGH188" s="304"/>
      <c r="OGI188" s="305"/>
      <c r="OGJ188" s="306"/>
      <c r="OGK188" s="135"/>
      <c r="OGL188" s="135"/>
      <c r="OGM188" s="307"/>
      <c r="OGN188" s="135"/>
      <c r="OGO188" s="135"/>
      <c r="OGP188" s="135"/>
      <c r="OGQ188" s="304"/>
      <c r="OGR188" s="305"/>
      <c r="OGS188" s="306"/>
      <c r="OGT188" s="135"/>
      <c r="OGU188" s="135"/>
      <c r="OGV188" s="307"/>
      <c r="OGW188" s="135"/>
      <c r="OGX188" s="135"/>
      <c r="OGY188" s="135"/>
      <c r="OGZ188" s="304"/>
      <c r="OHA188" s="305"/>
      <c r="OHB188" s="306"/>
      <c r="OHC188" s="135"/>
      <c r="OHD188" s="135"/>
      <c r="OHE188" s="307"/>
      <c r="OHF188" s="135"/>
      <c r="OHG188" s="135"/>
      <c r="OHH188" s="135"/>
      <c r="OHI188" s="304"/>
      <c r="OHJ188" s="305"/>
      <c r="OHK188" s="306"/>
      <c r="OHL188" s="135"/>
      <c r="OHM188" s="135"/>
      <c r="OHN188" s="307"/>
      <c r="OHO188" s="135"/>
      <c r="OHP188" s="135"/>
      <c r="OHQ188" s="135"/>
      <c r="OHR188" s="304"/>
      <c r="OHS188" s="305"/>
      <c r="OHT188" s="306"/>
      <c r="OHU188" s="135"/>
      <c r="OHV188" s="135"/>
      <c r="OHW188" s="307"/>
      <c r="OHX188" s="135"/>
      <c r="OHY188" s="135"/>
      <c r="OHZ188" s="135"/>
      <c r="OIA188" s="304"/>
      <c r="OIB188" s="305"/>
      <c r="OIC188" s="306"/>
      <c r="OID188" s="135"/>
      <c r="OIE188" s="135"/>
      <c r="OIF188" s="307"/>
      <c r="OIG188" s="135"/>
      <c r="OIH188" s="135"/>
      <c r="OII188" s="135"/>
      <c r="OIJ188" s="304"/>
      <c r="OIK188" s="305"/>
      <c r="OIL188" s="306"/>
      <c r="OIM188" s="135"/>
      <c r="OIN188" s="135"/>
      <c r="OIO188" s="307"/>
      <c r="OIP188" s="135"/>
      <c r="OIQ188" s="135"/>
      <c r="OIR188" s="135"/>
      <c r="OIS188" s="304"/>
      <c r="OIT188" s="305"/>
      <c r="OIU188" s="306"/>
      <c r="OIV188" s="135"/>
      <c r="OIW188" s="135"/>
      <c r="OIX188" s="307"/>
      <c r="OIY188" s="135"/>
      <c r="OIZ188" s="135"/>
      <c r="OJA188" s="135"/>
      <c r="OJB188" s="304"/>
      <c r="OJC188" s="305"/>
      <c r="OJD188" s="306"/>
      <c r="OJE188" s="135"/>
      <c r="OJF188" s="135"/>
      <c r="OJG188" s="307"/>
      <c r="OJH188" s="135"/>
      <c r="OJI188" s="135"/>
      <c r="OJJ188" s="135"/>
      <c r="OJK188" s="304"/>
      <c r="OJL188" s="305"/>
      <c r="OJM188" s="306"/>
      <c r="OJN188" s="135"/>
      <c r="OJO188" s="135"/>
      <c r="OJP188" s="307"/>
      <c r="OJQ188" s="135"/>
      <c r="OJR188" s="135"/>
      <c r="OJS188" s="135"/>
      <c r="OJT188" s="304"/>
      <c r="OJU188" s="305"/>
      <c r="OJV188" s="306"/>
      <c r="OJW188" s="135"/>
      <c r="OJX188" s="135"/>
      <c r="OJY188" s="307"/>
      <c r="OJZ188" s="135"/>
      <c r="OKA188" s="135"/>
      <c r="OKB188" s="135"/>
      <c r="OKC188" s="304"/>
      <c r="OKD188" s="305"/>
      <c r="OKE188" s="306"/>
      <c r="OKF188" s="135"/>
      <c r="OKG188" s="135"/>
      <c r="OKH188" s="307"/>
      <c r="OKI188" s="135"/>
      <c r="OKJ188" s="135"/>
      <c r="OKK188" s="135"/>
      <c r="OKL188" s="304"/>
      <c r="OKM188" s="305"/>
      <c r="OKN188" s="306"/>
      <c r="OKO188" s="135"/>
      <c r="OKP188" s="135"/>
      <c r="OKQ188" s="307"/>
      <c r="OKR188" s="135"/>
      <c r="OKS188" s="135"/>
      <c r="OKT188" s="135"/>
      <c r="OKU188" s="304"/>
      <c r="OKV188" s="305"/>
      <c r="OKW188" s="306"/>
      <c r="OKX188" s="135"/>
      <c r="OKY188" s="135"/>
      <c r="OKZ188" s="307"/>
      <c r="OLA188" s="135"/>
      <c r="OLB188" s="135"/>
      <c r="OLC188" s="135"/>
      <c r="OLD188" s="304"/>
      <c r="OLE188" s="305"/>
      <c r="OLF188" s="306"/>
      <c r="OLI188" s="307"/>
      <c r="OLJ188" s="135"/>
      <c r="OLK188" s="135"/>
      <c r="OLL188" s="135"/>
      <c r="OLM188" s="304"/>
      <c r="OLN188" s="305"/>
      <c r="OLO188" s="306"/>
      <c r="OLR188" s="318"/>
      <c r="OLV188" s="319"/>
      <c r="OLW188" s="320"/>
      <c r="OLX188" s="321"/>
      <c r="OMA188" s="318"/>
      <c r="OMD188" s="135"/>
      <c r="OME188" s="304"/>
      <c r="OMF188" s="305"/>
      <c r="OMG188" s="306"/>
      <c r="OMH188" s="135"/>
      <c r="OMI188" s="135"/>
      <c r="OMJ188" s="307"/>
      <c r="OMK188" s="135"/>
      <c r="OML188" s="135"/>
      <c r="OMM188" s="135"/>
      <c r="OMN188" s="304"/>
      <c r="OMO188" s="305"/>
      <c r="OMP188" s="306"/>
      <c r="OMQ188" s="135"/>
      <c r="OMR188" s="135"/>
      <c r="OMS188" s="307"/>
      <c r="OMT188" s="135"/>
      <c r="OMU188" s="135"/>
      <c r="OMV188" s="135"/>
      <c r="OMW188" s="304"/>
      <c r="OMX188" s="305"/>
      <c r="OMY188" s="306"/>
      <c r="OMZ188" s="135"/>
      <c r="ONA188" s="135"/>
      <c r="ONB188" s="307"/>
      <c r="ONC188" s="135"/>
      <c r="OND188" s="135"/>
      <c r="ONE188" s="135"/>
      <c r="ONF188" s="304"/>
      <c r="ONG188" s="305"/>
      <c r="ONH188" s="306"/>
      <c r="ONI188" s="135"/>
      <c r="ONJ188" s="135"/>
      <c r="ONK188" s="307"/>
      <c r="ONL188" s="135"/>
      <c r="ONM188" s="135"/>
      <c r="ONN188" s="135"/>
      <c r="ONO188" s="304"/>
      <c r="ONP188" s="305"/>
      <c r="ONQ188" s="306"/>
      <c r="ONR188" s="135"/>
      <c r="ONS188" s="135"/>
      <c r="ONT188" s="307"/>
      <c r="ONU188" s="135"/>
      <c r="ONV188" s="135"/>
      <c r="ONW188" s="135"/>
      <c r="ONX188" s="304"/>
      <c r="ONY188" s="305"/>
      <c r="ONZ188" s="306"/>
      <c r="OOA188" s="135"/>
      <c r="OOB188" s="135"/>
      <c r="OOC188" s="307"/>
      <c r="OOD188" s="135"/>
      <c r="OOE188" s="135"/>
      <c r="OOF188" s="135"/>
      <c r="OOG188" s="304"/>
      <c r="OOH188" s="305"/>
      <c r="OOI188" s="306"/>
      <c r="OOJ188" s="135"/>
      <c r="OOK188" s="135"/>
      <c r="OOL188" s="307"/>
      <c r="OOM188" s="135"/>
      <c r="OON188" s="135"/>
      <c r="OOO188" s="135"/>
      <c r="OOP188" s="304"/>
      <c r="OOQ188" s="305"/>
      <c r="OOR188" s="306"/>
      <c r="OOS188" s="135"/>
      <c r="OOT188" s="135"/>
      <c r="OOU188" s="307"/>
      <c r="OOV188" s="135"/>
      <c r="OOW188" s="135"/>
      <c r="OOX188" s="135"/>
      <c r="OOY188" s="304"/>
      <c r="OOZ188" s="305"/>
      <c r="OPA188" s="306"/>
      <c r="OPB188" s="135"/>
      <c r="OPC188" s="135"/>
      <c r="OPD188" s="307"/>
      <c r="OPE188" s="135"/>
      <c r="OPF188" s="135"/>
      <c r="OPG188" s="135"/>
      <c r="OPH188" s="304"/>
      <c r="OPI188" s="305"/>
      <c r="OPJ188" s="306"/>
      <c r="OPK188" s="135"/>
      <c r="OPL188" s="135"/>
      <c r="OPM188" s="307"/>
      <c r="OPN188" s="135"/>
      <c r="OPO188" s="135"/>
      <c r="OPP188" s="135"/>
      <c r="OPQ188" s="304"/>
      <c r="OPR188" s="305"/>
      <c r="OPS188" s="306"/>
      <c r="OPT188" s="135"/>
      <c r="OPU188" s="135"/>
      <c r="OPV188" s="307"/>
      <c r="OPW188" s="135"/>
      <c r="OPX188" s="135"/>
      <c r="OPY188" s="135"/>
      <c r="OPZ188" s="304"/>
      <c r="OQA188" s="305"/>
      <c r="OQB188" s="306"/>
      <c r="OQC188" s="135"/>
      <c r="OQD188" s="135"/>
      <c r="OQE188" s="307"/>
      <c r="OQF188" s="135"/>
      <c r="OQG188" s="135"/>
      <c r="OQH188" s="135"/>
      <c r="OQI188" s="304"/>
      <c r="OQJ188" s="305"/>
      <c r="OQK188" s="306"/>
      <c r="OQL188" s="135"/>
      <c r="OQM188" s="135"/>
      <c r="OQN188" s="307"/>
      <c r="OQO188" s="135"/>
      <c r="OQP188" s="135"/>
      <c r="OQQ188" s="135"/>
      <c r="OQR188" s="304"/>
      <c r="OQS188" s="305"/>
      <c r="OQT188" s="306"/>
      <c r="OQU188" s="135"/>
      <c r="OQV188" s="135"/>
      <c r="OQW188" s="307"/>
      <c r="OQX188" s="135"/>
      <c r="OQY188" s="135"/>
      <c r="OQZ188" s="135"/>
      <c r="ORA188" s="304"/>
      <c r="ORB188" s="305"/>
      <c r="ORC188" s="306"/>
      <c r="ORD188" s="135"/>
      <c r="ORE188" s="135"/>
      <c r="ORF188" s="307"/>
      <c r="ORG188" s="135"/>
      <c r="ORH188" s="135"/>
      <c r="ORI188" s="135"/>
      <c r="ORJ188" s="304"/>
      <c r="ORK188" s="305"/>
      <c r="ORL188" s="306"/>
      <c r="ORM188" s="135"/>
      <c r="ORN188" s="135"/>
      <c r="ORO188" s="307"/>
      <c r="ORP188" s="135"/>
      <c r="ORQ188" s="135"/>
      <c r="ORR188" s="135"/>
      <c r="ORS188" s="304"/>
      <c r="ORT188" s="305"/>
      <c r="ORU188" s="306"/>
      <c r="ORV188" s="135"/>
      <c r="ORW188" s="135"/>
      <c r="ORX188" s="307"/>
      <c r="ORY188" s="135"/>
      <c r="ORZ188" s="135"/>
      <c r="OSA188" s="135"/>
      <c r="OSB188" s="304"/>
      <c r="OSC188" s="305"/>
      <c r="OSD188" s="306"/>
      <c r="OSE188" s="135"/>
      <c r="OSF188" s="135"/>
      <c r="OSG188" s="307"/>
      <c r="OSH188" s="135"/>
      <c r="OSI188" s="135"/>
      <c r="OSJ188" s="135"/>
      <c r="OSK188" s="304"/>
      <c r="OSL188" s="305"/>
      <c r="OSM188" s="306"/>
      <c r="OSN188" s="135"/>
      <c r="OSO188" s="135"/>
      <c r="OSP188" s="307"/>
      <c r="OSQ188" s="135"/>
      <c r="OSR188" s="135"/>
      <c r="OSS188" s="135"/>
      <c r="OST188" s="304"/>
      <c r="OSU188" s="305"/>
      <c r="OSV188" s="306"/>
      <c r="OSW188" s="135"/>
      <c r="OSX188" s="135"/>
      <c r="OSY188" s="307"/>
      <c r="OSZ188" s="135"/>
      <c r="OTA188" s="135"/>
      <c r="OTB188" s="135"/>
      <c r="OTC188" s="304"/>
      <c r="OTD188" s="305"/>
      <c r="OTE188" s="306"/>
      <c r="OTF188" s="135"/>
      <c r="OTG188" s="135"/>
      <c r="OTH188" s="307"/>
      <c r="OTI188" s="135"/>
      <c r="OTJ188" s="135"/>
      <c r="OTK188" s="135"/>
      <c r="OTL188" s="304"/>
      <c r="OTM188" s="305"/>
      <c r="OTN188" s="306"/>
      <c r="OTO188" s="135"/>
      <c r="OTP188" s="135"/>
      <c r="OTQ188" s="307"/>
      <c r="OTR188" s="135"/>
      <c r="OTS188" s="135"/>
      <c r="OTT188" s="135"/>
      <c r="OTU188" s="304"/>
      <c r="OTV188" s="305"/>
      <c r="OTW188" s="306"/>
      <c r="OTX188" s="135"/>
      <c r="OTY188" s="135"/>
      <c r="OTZ188" s="307"/>
      <c r="OUA188" s="135"/>
      <c r="OUB188" s="135"/>
      <c r="OUC188" s="135"/>
      <c r="OUD188" s="304"/>
      <c r="OUE188" s="305"/>
      <c r="OUF188" s="306"/>
      <c r="OUG188" s="135"/>
      <c r="OUH188" s="135"/>
      <c r="OUI188" s="307"/>
      <c r="OUJ188" s="135"/>
      <c r="OUK188" s="135"/>
      <c r="OUL188" s="135"/>
      <c r="OUM188" s="304"/>
      <c r="OUN188" s="305"/>
      <c r="OUO188" s="306"/>
      <c r="OUP188" s="135"/>
      <c r="OUQ188" s="135"/>
      <c r="OUR188" s="307"/>
      <c r="OUS188" s="135"/>
      <c r="OUT188" s="135"/>
      <c r="OUU188" s="135"/>
      <c r="OUV188" s="304"/>
      <c r="OUW188" s="305"/>
      <c r="OUX188" s="306"/>
      <c r="OUY188" s="135"/>
      <c r="OUZ188" s="135"/>
      <c r="OVA188" s="307"/>
      <c r="OVB188" s="135"/>
      <c r="OVE188" s="304"/>
      <c r="OVF188" s="305"/>
      <c r="OVG188" s="306"/>
      <c r="OVH188" s="135"/>
      <c r="OVI188" s="135"/>
      <c r="OVJ188" s="307"/>
      <c r="OVK188" s="135"/>
      <c r="OVN188" s="319"/>
      <c r="OVO188" s="320"/>
      <c r="OVP188" s="321"/>
      <c r="OVS188" s="318"/>
      <c r="OVW188" s="319"/>
      <c r="OVX188" s="320"/>
      <c r="OVY188" s="321"/>
      <c r="OVZ188" s="135"/>
      <c r="OWA188" s="135"/>
      <c r="OWB188" s="307"/>
      <c r="OWC188" s="135"/>
      <c r="OWD188" s="135"/>
      <c r="OWE188" s="135"/>
      <c r="OWF188" s="304"/>
      <c r="OWG188" s="305"/>
      <c r="OWH188" s="306"/>
      <c r="OWI188" s="135"/>
      <c r="OWJ188" s="135"/>
      <c r="OWK188" s="307"/>
      <c r="OWL188" s="135"/>
      <c r="OWM188" s="135"/>
      <c r="OWN188" s="135"/>
      <c r="OWO188" s="304"/>
      <c r="OWP188" s="305"/>
      <c r="OWQ188" s="306"/>
      <c r="OWR188" s="135"/>
      <c r="OWS188" s="135"/>
      <c r="OWT188" s="307"/>
      <c r="OWU188" s="135"/>
      <c r="OWV188" s="135"/>
      <c r="OWW188" s="135"/>
      <c r="OWX188" s="304"/>
      <c r="OWY188" s="305"/>
      <c r="OWZ188" s="306"/>
      <c r="OXA188" s="135"/>
      <c r="OXB188" s="135"/>
      <c r="OXC188" s="307"/>
      <c r="OXD188" s="135"/>
      <c r="OXE188" s="135"/>
      <c r="OXF188" s="135"/>
      <c r="OXG188" s="304"/>
      <c r="OXH188" s="305"/>
      <c r="OXI188" s="306"/>
      <c r="OXJ188" s="135"/>
      <c r="OXK188" s="135"/>
      <c r="OXL188" s="307"/>
      <c r="OXM188" s="135"/>
      <c r="OXN188" s="135"/>
      <c r="OXO188" s="135"/>
      <c r="OXP188" s="304"/>
      <c r="OXQ188" s="305"/>
      <c r="OXR188" s="306"/>
      <c r="OXS188" s="135"/>
      <c r="OXT188" s="135"/>
      <c r="OXU188" s="307"/>
      <c r="OXV188" s="135"/>
      <c r="OXW188" s="135"/>
      <c r="OXX188" s="135"/>
      <c r="OXY188" s="304"/>
      <c r="OXZ188" s="305"/>
      <c r="OYA188" s="306"/>
      <c r="OYB188" s="135"/>
      <c r="OYC188" s="135"/>
      <c r="OYD188" s="307"/>
      <c r="OYE188" s="135"/>
      <c r="OYF188" s="135"/>
      <c r="OYG188" s="135"/>
      <c r="OYH188" s="304"/>
      <c r="OYI188" s="305"/>
      <c r="OYJ188" s="306"/>
      <c r="OYK188" s="135"/>
      <c r="OYL188" s="135"/>
      <c r="OYM188" s="307"/>
      <c r="OYN188" s="135"/>
      <c r="OYO188" s="135"/>
      <c r="OYP188" s="135"/>
      <c r="OYQ188" s="304"/>
      <c r="OYR188" s="305"/>
      <c r="OYS188" s="306"/>
      <c r="OYT188" s="135"/>
      <c r="OYU188" s="135"/>
      <c r="OYV188" s="307"/>
      <c r="OYW188" s="135"/>
      <c r="OYX188" s="135"/>
      <c r="OYY188" s="135"/>
      <c r="OYZ188" s="304"/>
      <c r="OZA188" s="305"/>
      <c r="OZB188" s="306"/>
      <c r="OZC188" s="135"/>
      <c r="OZD188" s="135"/>
      <c r="OZE188" s="307"/>
      <c r="OZF188" s="135"/>
      <c r="OZG188" s="135"/>
      <c r="OZH188" s="135"/>
      <c r="OZI188" s="304"/>
      <c r="OZJ188" s="305"/>
      <c r="OZK188" s="306"/>
      <c r="OZL188" s="135"/>
      <c r="OZM188" s="135"/>
      <c r="OZN188" s="307"/>
      <c r="OZO188" s="135"/>
      <c r="OZP188" s="135"/>
      <c r="OZQ188" s="135"/>
      <c r="OZR188" s="304"/>
      <c r="OZS188" s="305"/>
      <c r="OZT188" s="306"/>
      <c r="OZU188" s="135"/>
      <c r="OZV188" s="135"/>
      <c r="OZW188" s="307"/>
      <c r="OZX188" s="135"/>
      <c r="OZY188" s="135"/>
      <c r="OZZ188" s="135"/>
      <c r="PAA188" s="304"/>
      <c r="PAB188" s="305"/>
      <c r="PAC188" s="306"/>
      <c r="PAD188" s="135"/>
      <c r="PAE188" s="135"/>
      <c r="PAF188" s="307"/>
      <c r="PAG188" s="135"/>
      <c r="PAH188" s="135"/>
      <c r="PAI188" s="135"/>
      <c r="PAJ188" s="304"/>
      <c r="PAK188" s="305"/>
      <c r="PAL188" s="306"/>
      <c r="PAM188" s="135"/>
      <c r="PAN188" s="135"/>
      <c r="PAO188" s="307"/>
      <c r="PAP188" s="135"/>
      <c r="PAQ188" s="135"/>
      <c r="PAR188" s="135"/>
      <c r="PAS188" s="304"/>
      <c r="PAT188" s="305"/>
      <c r="PAU188" s="306"/>
      <c r="PAV188" s="135"/>
      <c r="PAW188" s="135"/>
      <c r="PAX188" s="307"/>
      <c r="PAY188" s="135"/>
      <c r="PAZ188" s="135"/>
      <c r="PBA188" s="135"/>
      <c r="PBB188" s="304"/>
      <c r="PBC188" s="305"/>
      <c r="PBD188" s="306"/>
      <c r="PBE188" s="135"/>
      <c r="PBF188" s="135"/>
      <c r="PBG188" s="307"/>
      <c r="PBH188" s="135"/>
      <c r="PBI188" s="135"/>
      <c r="PBJ188" s="135"/>
      <c r="PBK188" s="304"/>
      <c r="PBL188" s="305"/>
      <c r="PBM188" s="306"/>
      <c r="PBN188" s="135"/>
      <c r="PBO188" s="135"/>
      <c r="PBP188" s="307"/>
      <c r="PBQ188" s="135"/>
      <c r="PBR188" s="135"/>
      <c r="PBS188" s="135"/>
      <c r="PBT188" s="304"/>
      <c r="PBU188" s="305"/>
      <c r="PBV188" s="306"/>
      <c r="PBW188" s="135"/>
      <c r="PBX188" s="135"/>
      <c r="PBY188" s="307"/>
      <c r="PBZ188" s="135"/>
      <c r="PCA188" s="135"/>
      <c r="PCB188" s="135"/>
      <c r="PCC188" s="304"/>
      <c r="PCD188" s="305"/>
      <c r="PCE188" s="306"/>
      <c r="PCF188" s="135"/>
      <c r="PCG188" s="135"/>
      <c r="PCH188" s="307"/>
      <c r="PCI188" s="135"/>
      <c r="PCJ188" s="135"/>
      <c r="PCK188" s="135"/>
      <c r="PCL188" s="304"/>
      <c r="PCM188" s="305"/>
      <c r="PCN188" s="306"/>
      <c r="PCO188" s="135"/>
      <c r="PCP188" s="135"/>
      <c r="PCQ188" s="307"/>
      <c r="PCR188" s="135"/>
      <c r="PCS188" s="135"/>
      <c r="PCT188" s="135"/>
      <c r="PCU188" s="304"/>
      <c r="PCV188" s="305"/>
      <c r="PCW188" s="306"/>
      <c r="PCX188" s="135"/>
      <c r="PCY188" s="135"/>
      <c r="PCZ188" s="307"/>
      <c r="PDA188" s="135"/>
      <c r="PDB188" s="135"/>
      <c r="PDC188" s="135"/>
      <c r="PDD188" s="304"/>
      <c r="PDE188" s="305"/>
      <c r="PDF188" s="306"/>
      <c r="PDG188" s="135"/>
      <c r="PDH188" s="135"/>
      <c r="PDI188" s="307"/>
      <c r="PDJ188" s="135"/>
      <c r="PDK188" s="135"/>
      <c r="PDL188" s="135"/>
      <c r="PDM188" s="304"/>
      <c r="PDN188" s="305"/>
      <c r="PDO188" s="306"/>
      <c r="PDP188" s="135"/>
      <c r="PDQ188" s="135"/>
      <c r="PDR188" s="307"/>
      <c r="PDS188" s="135"/>
      <c r="PDT188" s="135"/>
      <c r="PDU188" s="135"/>
      <c r="PDV188" s="304"/>
      <c r="PDW188" s="305"/>
      <c r="PDX188" s="306"/>
      <c r="PDY188" s="135"/>
      <c r="PDZ188" s="135"/>
      <c r="PEA188" s="307"/>
      <c r="PEB188" s="135"/>
      <c r="PEC188" s="135"/>
      <c r="PED188" s="135"/>
      <c r="PEE188" s="304"/>
      <c r="PEF188" s="305"/>
      <c r="PEG188" s="306"/>
      <c r="PEH188" s="135"/>
      <c r="PEI188" s="135"/>
      <c r="PEJ188" s="307"/>
      <c r="PEK188" s="135"/>
      <c r="PEL188" s="135"/>
      <c r="PEM188" s="135"/>
      <c r="PEN188" s="304"/>
      <c r="PEO188" s="305"/>
      <c r="PEP188" s="306"/>
      <c r="PEQ188" s="135"/>
      <c r="PER188" s="135"/>
      <c r="PES188" s="307"/>
      <c r="PET188" s="135"/>
      <c r="PEU188" s="135"/>
      <c r="PEV188" s="135"/>
      <c r="PEW188" s="304"/>
      <c r="PEX188" s="305"/>
      <c r="PEY188" s="321"/>
      <c r="PFA188" s="135"/>
      <c r="PFB188" s="307"/>
      <c r="PFC188" s="135"/>
      <c r="PFD188" s="135"/>
      <c r="PFE188" s="135"/>
      <c r="PFF188" s="304"/>
      <c r="PFG188" s="305"/>
      <c r="PFH188" s="321"/>
      <c r="PFK188" s="318"/>
      <c r="PFO188" s="319"/>
      <c r="PFP188" s="320"/>
      <c r="PFQ188" s="321"/>
      <c r="PFT188" s="318"/>
      <c r="PFV188" s="135"/>
      <c r="PFW188" s="135"/>
      <c r="PFX188" s="304"/>
      <c r="PFY188" s="305"/>
      <c r="PFZ188" s="306"/>
      <c r="PGA188" s="135"/>
      <c r="PGB188" s="135"/>
      <c r="PGC188" s="307"/>
      <c r="PGD188" s="135"/>
      <c r="PGE188" s="135"/>
      <c r="PGF188" s="135"/>
      <c r="PGG188" s="304"/>
      <c r="PGH188" s="305"/>
      <c r="PGI188" s="306"/>
      <c r="PGJ188" s="135"/>
      <c r="PGK188" s="135"/>
      <c r="PGL188" s="307"/>
      <c r="PGM188" s="135"/>
      <c r="PGN188" s="135"/>
      <c r="PGO188" s="135"/>
      <c r="PGP188" s="304"/>
      <c r="PGQ188" s="305"/>
      <c r="PGR188" s="306"/>
      <c r="PGS188" s="135"/>
      <c r="PGT188" s="135"/>
      <c r="PGU188" s="307"/>
      <c r="PGV188" s="135"/>
      <c r="PGW188" s="135"/>
      <c r="PGX188" s="135"/>
      <c r="PGY188" s="304"/>
      <c r="PGZ188" s="305"/>
      <c r="PHA188" s="306"/>
      <c r="PHB188" s="135"/>
      <c r="PHC188" s="135"/>
      <c r="PHD188" s="307"/>
      <c r="PHE188" s="135"/>
      <c r="PHF188" s="135"/>
      <c r="PHG188" s="135"/>
      <c r="PHH188" s="304"/>
      <c r="PHI188" s="305"/>
      <c r="PHJ188" s="306"/>
      <c r="PHK188" s="135"/>
      <c r="PHL188" s="135"/>
      <c r="PHM188" s="307"/>
      <c r="PHN188" s="135"/>
      <c r="PHO188" s="135"/>
      <c r="PHP188" s="135"/>
      <c r="PHQ188" s="304"/>
      <c r="PHR188" s="305"/>
      <c r="PHS188" s="306"/>
      <c r="PHT188" s="135"/>
      <c r="PHU188" s="135"/>
      <c r="PHV188" s="307"/>
      <c r="PHW188" s="135"/>
      <c r="PHX188" s="135"/>
      <c r="PHY188" s="135"/>
      <c r="PHZ188" s="304"/>
      <c r="PIA188" s="305"/>
      <c r="PIB188" s="306"/>
      <c r="PIC188" s="135"/>
      <c r="PID188" s="135"/>
      <c r="PIE188" s="307"/>
      <c r="PIF188" s="135"/>
      <c r="PIG188" s="135"/>
      <c r="PIH188" s="135"/>
      <c r="PII188" s="304"/>
      <c r="PIJ188" s="305"/>
      <c r="PIK188" s="306"/>
      <c r="PIL188" s="135"/>
      <c r="PIM188" s="135"/>
      <c r="PIN188" s="307"/>
      <c r="PIO188" s="135"/>
      <c r="PIP188" s="135"/>
      <c r="PIQ188" s="135"/>
      <c r="PIR188" s="304"/>
      <c r="PIS188" s="305"/>
      <c r="PIT188" s="306"/>
      <c r="PIU188" s="135"/>
      <c r="PIV188" s="135"/>
      <c r="PIW188" s="307"/>
      <c r="PIX188" s="135"/>
      <c r="PIY188" s="135"/>
      <c r="PIZ188" s="135"/>
      <c r="PJA188" s="304"/>
      <c r="PJB188" s="305"/>
      <c r="PJC188" s="306"/>
      <c r="PJD188" s="135"/>
      <c r="PJE188" s="135"/>
      <c r="PJF188" s="307"/>
      <c r="PJG188" s="135"/>
      <c r="PJH188" s="135"/>
      <c r="PJI188" s="135"/>
      <c r="PJJ188" s="304"/>
      <c r="PJK188" s="305"/>
      <c r="PJL188" s="306"/>
      <c r="PJM188" s="135"/>
      <c r="PJN188" s="135"/>
      <c r="PJO188" s="307"/>
      <c r="PJP188" s="135"/>
      <c r="PJQ188" s="135"/>
      <c r="PJR188" s="135"/>
      <c r="PJS188" s="304"/>
      <c r="PJT188" s="305"/>
      <c r="PJU188" s="306"/>
      <c r="PJV188" s="135"/>
      <c r="PJW188" s="135"/>
      <c r="PJX188" s="307"/>
      <c r="PJY188" s="135"/>
      <c r="PJZ188" s="135"/>
      <c r="PKA188" s="135"/>
      <c r="PKB188" s="304"/>
      <c r="PKC188" s="305"/>
      <c r="PKD188" s="306"/>
      <c r="PKE188" s="135"/>
      <c r="PKF188" s="135"/>
      <c r="PKG188" s="307"/>
      <c r="PKH188" s="135"/>
      <c r="PKI188" s="135"/>
      <c r="PKJ188" s="135"/>
      <c r="PKK188" s="304"/>
      <c r="PKL188" s="305"/>
      <c r="PKM188" s="306"/>
      <c r="PKN188" s="135"/>
      <c r="PKO188" s="135"/>
      <c r="PKP188" s="307"/>
      <c r="PKQ188" s="135"/>
      <c r="PKR188" s="135"/>
      <c r="PKS188" s="135"/>
      <c r="PKT188" s="304"/>
      <c r="PKU188" s="305"/>
      <c r="PKV188" s="306"/>
      <c r="PKW188" s="135"/>
      <c r="PKX188" s="135"/>
      <c r="PKY188" s="307"/>
      <c r="PKZ188" s="135"/>
      <c r="PLA188" s="135"/>
      <c r="PLB188" s="135"/>
      <c r="PLC188" s="304"/>
      <c r="PLD188" s="305"/>
      <c r="PLE188" s="306"/>
      <c r="PLF188" s="135"/>
      <c r="PLG188" s="135"/>
      <c r="PLH188" s="307"/>
      <c r="PLI188" s="135"/>
      <c r="PLJ188" s="135"/>
      <c r="PLK188" s="135"/>
      <c r="PLL188" s="304"/>
      <c r="PLM188" s="305"/>
      <c r="PLN188" s="306"/>
      <c r="PLO188" s="135"/>
      <c r="PLP188" s="135"/>
      <c r="PLQ188" s="307"/>
      <c r="PLR188" s="135"/>
      <c r="PLS188" s="135"/>
      <c r="PLT188" s="135"/>
      <c r="PLU188" s="304"/>
      <c r="PLV188" s="305"/>
      <c r="PLW188" s="306"/>
      <c r="PLX188" s="135"/>
      <c r="PLY188" s="135"/>
      <c r="PLZ188" s="307"/>
      <c r="PMA188" s="135"/>
      <c r="PMB188" s="135"/>
      <c r="PMC188" s="135"/>
      <c r="PMD188" s="304"/>
      <c r="PME188" s="305"/>
      <c r="PMF188" s="306"/>
      <c r="PMG188" s="135"/>
      <c r="PMH188" s="135"/>
      <c r="PMI188" s="307"/>
      <c r="PMJ188" s="135"/>
      <c r="PMK188" s="135"/>
      <c r="PML188" s="135"/>
      <c r="PMM188" s="304"/>
      <c r="PMN188" s="305"/>
      <c r="PMO188" s="306"/>
      <c r="PMP188" s="135"/>
      <c r="PMQ188" s="135"/>
      <c r="PMR188" s="307"/>
      <c r="PMS188" s="135"/>
      <c r="PMT188" s="135"/>
      <c r="PMU188" s="135"/>
      <c r="PMV188" s="304"/>
      <c r="PMW188" s="305"/>
      <c r="PMX188" s="306"/>
      <c r="PMY188" s="135"/>
      <c r="PMZ188" s="135"/>
      <c r="PNA188" s="307"/>
      <c r="PNB188" s="135"/>
      <c r="PNC188" s="135"/>
      <c r="PND188" s="135"/>
      <c r="PNE188" s="304"/>
      <c r="PNF188" s="305"/>
      <c r="PNG188" s="306"/>
      <c r="PNH188" s="135"/>
      <c r="PNI188" s="135"/>
      <c r="PNJ188" s="307"/>
      <c r="PNK188" s="135"/>
      <c r="PNL188" s="135"/>
      <c r="PNM188" s="135"/>
      <c r="PNN188" s="304"/>
      <c r="PNO188" s="305"/>
      <c r="PNP188" s="306"/>
      <c r="PNQ188" s="135"/>
      <c r="PNR188" s="135"/>
      <c r="PNS188" s="307"/>
      <c r="PNT188" s="135"/>
      <c r="PNU188" s="135"/>
      <c r="PNV188" s="135"/>
      <c r="PNW188" s="304"/>
      <c r="PNX188" s="305"/>
      <c r="PNY188" s="306"/>
      <c r="PNZ188" s="135"/>
      <c r="POA188" s="135"/>
      <c r="POB188" s="307"/>
      <c r="POC188" s="135"/>
      <c r="POD188" s="135"/>
      <c r="POE188" s="135"/>
      <c r="POF188" s="304"/>
      <c r="POG188" s="305"/>
      <c r="POH188" s="306"/>
      <c r="POI188" s="135"/>
      <c r="POJ188" s="135"/>
      <c r="POK188" s="307"/>
      <c r="POL188" s="135"/>
      <c r="POM188" s="135"/>
      <c r="PON188" s="135"/>
      <c r="POO188" s="304"/>
      <c r="POP188" s="305"/>
      <c r="POQ188" s="306"/>
      <c r="POR188" s="135"/>
      <c r="POS188" s="135"/>
      <c r="POT188" s="307"/>
      <c r="POW188" s="135"/>
      <c r="POX188" s="304"/>
      <c r="POY188" s="305"/>
      <c r="POZ188" s="306"/>
      <c r="PPA188" s="135"/>
      <c r="PPB188" s="135"/>
      <c r="PPC188" s="307"/>
      <c r="PPG188" s="319"/>
      <c r="PPH188" s="320"/>
      <c r="PPI188" s="321"/>
      <c r="PPL188" s="318"/>
      <c r="PPP188" s="319"/>
      <c r="PPQ188" s="320"/>
      <c r="PPR188" s="306"/>
      <c r="PPS188" s="135"/>
      <c r="PPT188" s="135"/>
      <c r="PPU188" s="307"/>
      <c r="PPV188" s="135"/>
      <c r="PPW188" s="135"/>
      <c r="PPX188" s="135"/>
      <c r="PPY188" s="304"/>
      <c r="PPZ188" s="305"/>
      <c r="PQA188" s="306"/>
      <c r="PQB188" s="135"/>
      <c r="PQC188" s="135"/>
      <c r="PQD188" s="307"/>
      <c r="PQE188" s="135"/>
      <c r="PQF188" s="135"/>
      <c r="PQG188" s="135"/>
      <c r="PQH188" s="304"/>
      <c r="PQI188" s="305"/>
      <c r="PQJ188" s="306"/>
      <c r="PQK188" s="135"/>
      <c r="PQL188" s="135"/>
      <c r="PQM188" s="307"/>
      <c r="PQN188" s="135"/>
      <c r="PQO188" s="135"/>
      <c r="PQP188" s="135"/>
      <c r="PQQ188" s="304"/>
      <c r="PQR188" s="305"/>
      <c r="PQS188" s="306"/>
      <c r="PQT188" s="135"/>
      <c r="PQU188" s="135"/>
      <c r="PQV188" s="307"/>
      <c r="PQW188" s="135"/>
      <c r="PQX188" s="135"/>
      <c r="PQY188" s="135"/>
      <c r="PQZ188" s="304"/>
      <c r="PRA188" s="305"/>
      <c r="PRB188" s="306"/>
      <c r="PRC188" s="135"/>
      <c r="PRD188" s="135"/>
      <c r="PRE188" s="307"/>
      <c r="PRF188" s="135"/>
      <c r="PRG188" s="135"/>
      <c r="PRH188" s="135"/>
      <c r="PRI188" s="304"/>
      <c r="PRJ188" s="305"/>
      <c r="PRK188" s="306"/>
      <c r="PRL188" s="135"/>
      <c r="PRM188" s="135"/>
      <c r="PRN188" s="307"/>
      <c r="PRO188" s="135"/>
      <c r="PRP188" s="135"/>
      <c r="PRQ188" s="135"/>
      <c r="PRR188" s="304"/>
      <c r="PRS188" s="305"/>
      <c r="PRT188" s="306"/>
      <c r="PRU188" s="135"/>
      <c r="PRV188" s="135"/>
      <c r="PRW188" s="307"/>
      <c r="PRX188" s="135"/>
      <c r="PRY188" s="135"/>
      <c r="PRZ188" s="135"/>
      <c r="PSA188" s="304"/>
      <c r="PSB188" s="305"/>
      <c r="PSC188" s="306"/>
      <c r="PSD188" s="135"/>
      <c r="PSE188" s="135"/>
      <c r="PSF188" s="307"/>
      <c r="PSG188" s="135"/>
      <c r="PSH188" s="135"/>
      <c r="PSI188" s="135"/>
      <c r="PSJ188" s="304"/>
      <c r="PSK188" s="305"/>
      <c r="PSL188" s="306"/>
      <c r="PSM188" s="135"/>
      <c r="PSN188" s="135"/>
      <c r="PSO188" s="307"/>
      <c r="PSP188" s="135"/>
      <c r="PSQ188" s="135"/>
      <c r="PSR188" s="135"/>
      <c r="PSS188" s="304"/>
      <c r="PST188" s="305"/>
      <c r="PSU188" s="306"/>
      <c r="PSV188" s="135"/>
      <c r="PSW188" s="135"/>
      <c r="PSX188" s="307"/>
      <c r="PSY188" s="135"/>
      <c r="PSZ188" s="135"/>
      <c r="PTA188" s="135"/>
      <c r="PTB188" s="304"/>
      <c r="PTC188" s="305"/>
      <c r="PTD188" s="306"/>
      <c r="PTE188" s="135"/>
      <c r="PTF188" s="135"/>
      <c r="PTG188" s="307"/>
      <c r="PTH188" s="135"/>
      <c r="PTI188" s="135"/>
      <c r="PTJ188" s="135"/>
      <c r="PTK188" s="304"/>
      <c r="PTL188" s="305"/>
      <c r="PTM188" s="306"/>
      <c r="PTN188" s="135"/>
      <c r="PTO188" s="135"/>
      <c r="PTP188" s="307"/>
      <c r="PTQ188" s="135"/>
      <c r="PTR188" s="135"/>
      <c r="PTS188" s="135"/>
      <c r="PTT188" s="304"/>
      <c r="PTU188" s="305"/>
      <c r="PTV188" s="306"/>
      <c r="PTW188" s="135"/>
      <c r="PTX188" s="135"/>
      <c r="PTY188" s="307"/>
      <c r="PTZ188" s="135"/>
      <c r="PUA188" s="135"/>
      <c r="PUB188" s="135"/>
      <c r="PUC188" s="304"/>
      <c r="PUD188" s="305"/>
      <c r="PUE188" s="306"/>
      <c r="PUF188" s="135"/>
      <c r="PUG188" s="135"/>
      <c r="PUH188" s="307"/>
      <c r="PUI188" s="135"/>
      <c r="PUJ188" s="135"/>
      <c r="PUK188" s="135"/>
      <c r="PUL188" s="304"/>
      <c r="PUM188" s="305"/>
      <c r="PUN188" s="306"/>
      <c r="PUO188" s="135"/>
      <c r="PUP188" s="135"/>
      <c r="PUQ188" s="307"/>
      <c r="PUR188" s="135"/>
      <c r="PUS188" s="135"/>
      <c r="PUT188" s="135"/>
      <c r="PUU188" s="304"/>
      <c r="PUV188" s="305"/>
      <c r="PUW188" s="306"/>
      <c r="PUX188" s="135"/>
      <c r="PUY188" s="135"/>
      <c r="PUZ188" s="307"/>
      <c r="PVA188" s="135"/>
      <c r="PVB188" s="135"/>
      <c r="PVC188" s="135"/>
      <c r="PVD188" s="304"/>
      <c r="PVE188" s="305"/>
      <c r="PVF188" s="306"/>
      <c r="PVG188" s="135"/>
      <c r="PVH188" s="135"/>
      <c r="PVI188" s="307"/>
      <c r="PVJ188" s="135"/>
      <c r="PVK188" s="135"/>
      <c r="PVL188" s="135"/>
      <c r="PVM188" s="304"/>
      <c r="PVN188" s="305"/>
      <c r="PVO188" s="306"/>
      <c r="PVP188" s="135"/>
      <c r="PVQ188" s="135"/>
      <c r="PVR188" s="307"/>
      <c r="PVS188" s="135"/>
      <c r="PVT188" s="135"/>
      <c r="PVU188" s="135"/>
      <c r="PVV188" s="304"/>
      <c r="PVW188" s="305"/>
      <c r="PVX188" s="306"/>
      <c r="PVY188" s="135"/>
      <c r="PVZ188" s="135"/>
      <c r="PWA188" s="307"/>
      <c r="PWB188" s="135"/>
      <c r="PWC188" s="135"/>
      <c r="PWD188" s="135"/>
      <c r="PWE188" s="304"/>
      <c r="PWF188" s="305"/>
      <c r="PWG188" s="306"/>
      <c r="PWH188" s="135"/>
      <c r="PWI188" s="135"/>
      <c r="PWJ188" s="307"/>
      <c r="PWK188" s="135"/>
      <c r="PWL188" s="135"/>
      <c r="PWM188" s="135"/>
      <c r="PWN188" s="304"/>
      <c r="PWO188" s="305"/>
      <c r="PWP188" s="306"/>
      <c r="PWQ188" s="135"/>
      <c r="PWR188" s="135"/>
      <c r="PWS188" s="307"/>
      <c r="PWT188" s="135"/>
      <c r="PWU188" s="135"/>
      <c r="PWV188" s="135"/>
      <c r="PWW188" s="304"/>
      <c r="PWX188" s="305"/>
      <c r="PWY188" s="306"/>
      <c r="PWZ188" s="135"/>
      <c r="PXA188" s="135"/>
      <c r="PXB188" s="307"/>
      <c r="PXC188" s="135"/>
      <c r="PXD188" s="135"/>
      <c r="PXE188" s="135"/>
      <c r="PXF188" s="304"/>
      <c r="PXG188" s="305"/>
      <c r="PXH188" s="306"/>
      <c r="PXI188" s="135"/>
      <c r="PXJ188" s="135"/>
      <c r="PXK188" s="307"/>
      <c r="PXL188" s="135"/>
      <c r="PXM188" s="135"/>
      <c r="PXN188" s="135"/>
      <c r="PXO188" s="304"/>
      <c r="PXP188" s="305"/>
      <c r="PXQ188" s="306"/>
      <c r="PXR188" s="135"/>
      <c r="PXS188" s="135"/>
      <c r="PXT188" s="307"/>
      <c r="PXU188" s="135"/>
      <c r="PXV188" s="135"/>
      <c r="PXW188" s="135"/>
      <c r="PXX188" s="304"/>
      <c r="PXY188" s="305"/>
      <c r="PXZ188" s="306"/>
      <c r="PYA188" s="135"/>
      <c r="PYB188" s="135"/>
      <c r="PYC188" s="307"/>
      <c r="PYD188" s="135"/>
      <c r="PYE188" s="135"/>
      <c r="PYF188" s="135"/>
      <c r="PYG188" s="304"/>
      <c r="PYH188" s="305"/>
      <c r="PYI188" s="306"/>
      <c r="PYJ188" s="135"/>
      <c r="PYK188" s="135"/>
      <c r="PYL188" s="307"/>
      <c r="PYM188" s="135"/>
      <c r="PYN188" s="135"/>
      <c r="PYO188" s="135"/>
      <c r="PYP188" s="304"/>
      <c r="PYQ188" s="320"/>
      <c r="PYR188" s="321"/>
      <c r="PYS188" s="135"/>
      <c r="PYT188" s="135"/>
      <c r="PYU188" s="307"/>
      <c r="PYV188" s="135"/>
      <c r="PYW188" s="135"/>
      <c r="PYX188" s="135"/>
      <c r="PYY188" s="304"/>
      <c r="PYZ188" s="320"/>
      <c r="PZA188" s="321"/>
      <c r="PZD188" s="318"/>
      <c r="PZH188" s="319"/>
      <c r="PZI188" s="320"/>
      <c r="PZJ188" s="321"/>
      <c r="PZM188" s="318"/>
      <c r="PZN188" s="135"/>
      <c r="PZO188" s="135"/>
      <c r="PZP188" s="135"/>
      <c r="PZQ188" s="304"/>
      <c r="PZR188" s="305"/>
      <c r="PZS188" s="306"/>
      <c r="PZT188" s="135"/>
      <c r="PZU188" s="135"/>
      <c r="PZV188" s="307"/>
      <c r="PZW188" s="135"/>
      <c r="PZX188" s="135"/>
      <c r="PZY188" s="135"/>
      <c r="PZZ188" s="304"/>
      <c r="QAA188" s="305"/>
      <c r="QAB188" s="306"/>
      <c r="QAC188" s="135"/>
      <c r="QAD188" s="135"/>
      <c r="QAE188" s="307"/>
      <c r="QAF188" s="135"/>
      <c r="QAG188" s="135"/>
      <c r="QAH188" s="135"/>
      <c r="QAI188" s="304"/>
      <c r="QAJ188" s="305"/>
      <c r="QAK188" s="306"/>
      <c r="QAL188" s="135"/>
      <c r="QAM188" s="135"/>
      <c r="QAN188" s="307"/>
      <c r="QAO188" s="135"/>
      <c r="QAP188" s="135"/>
      <c r="QAQ188" s="135"/>
      <c r="QAR188" s="304"/>
      <c r="QAS188" s="305"/>
      <c r="QAT188" s="306"/>
      <c r="QAU188" s="135"/>
      <c r="QAV188" s="135"/>
      <c r="QAW188" s="307"/>
      <c r="QAX188" s="135"/>
      <c r="QAY188" s="135"/>
      <c r="QAZ188" s="135"/>
      <c r="QBA188" s="304"/>
      <c r="QBB188" s="305"/>
      <c r="QBC188" s="306"/>
      <c r="QBD188" s="135"/>
      <c r="QBE188" s="135"/>
      <c r="QBF188" s="307"/>
      <c r="QBG188" s="135"/>
      <c r="QBH188" s="135"/>
      <c r="QBI188" s="135"/>
      <c r="QBJ188" s="304"/>
      <c r="QBK188" s="305"/>
      <c r="QBL188" s="306"/>
      <c r="QBM188" s="135"/>
      <c r="QBN188" s="135"/>
      <c r="QBO188" s="307"/>
      <c r="QBP188" s="135"/>
      <c r="QBQ188" s="135"/>
      <c r="QBR188" s="135"/>
      <c r="QBS188" s="304"/>
      <c r="QBT188" s="305"/>
      <c r="QBU188" s="306"/>
      <c r="QBV188" s="135"/>
      <c r="QBW188" s="135"/>
      <c r="QBX188" s="307"/>
      <c r="QBY188" s="135"/>
      <c r="QBZ188" s="135"/>
      <c r="QCA188" s="135"/>
      <c r="QCB188" s="304"/>
      <c r="QCC188" s="305"/>
      <c r="QCD188" s="306"/>
      <c r="QCE188" s="135"/>
      <c r="QCF188" s="135"/>
      <c r="QCG188" s="307"/>
      <c r="QCH188" s="135"/>
      <c r="QCI188" s="135"/>
      <c r="QCJ188" s="135"/>
      <c r="QCK188" s="304"/>
      <c r="QCL188" s="305"/>
      <c r="QCM188" s="306"/>
      <c r="QCN188" s="135"/>
      <c r="QCO188" s="135"/>
      <c r="QCP188" s="307"/>
      <c r="QCQ188" s="135"/>
      <c r="QCR188" s="135"/>
      <c r="QCS188" s="135"/>
      <c r="QCT188" s="304"/>
      <c r="QCU188" s="305"/>
      <c r="QCV188" s="306"/>
      <c r="QCW188" s="135"/>
      <c r="QCX188" s="135"/>
      <c r="QCY188" s="307"/>
      <c r="QCZ188" s="135"/>
      <c r="QDA188" s="135"/>
      <c r="QDB188" s="135"/>
      <c r="QDC188" s="304"/>
      <c r="QDD188" s="305"/>
      <c r="QDE188" s="306"/>
      <c r="QDF188" s="135"/>
      <c r="QDG188" s="135"/>
      <c r="QDH188" s="307"/>
      <c r="QDI188" s="135"/>
      <c r="QDJ188" s="135"/>
      <c r="QDK188" s="135"/>
      <c r="QDL188" s="304"/>
      <c r="QDM188" s="305"/>
      <c r="QDN188" s="306"/>
      <c r="QDO188" s="135"/>
      <c r="QDP188" s="135"/>
      <c r="QDQ188" s="307"/>
      <c r="QDR188" s="135"/>
      <c r="QDS188" s="135"/>
      <c r="QDT188" s="135"/>
      <c r="QDU188" s="304"/>
      <c r="QDV188" s="305"/>
      <c r="QDW188" s="306"/>
      <c r="QDX188" s="135"/>
      <c r="QDY188" s="135"/>
      <c r="QDZ188" s="307"/>
      <c r="QEA188" s="135"/>
      <c r="QEB188" s="135"/>
      <c r="QEC188" s="135"/>
      <c r="QED188" s="304"/>
      <c r="QEE188" s="305"/>
      <c r="QEF188" s="306"/>
      <c r="QEG188" s="135"/>
      <c r="QEH188" s="135"/>
      <c r="QEI188" s="307"/>
      <c r="QEJ188" s="135"/>
      <c r="QEK188" s="135"/>
      <c r="QEL188" s="135"/>
      <c r="QEM188" s="304"/>
      <c r="QEN188" s="305"/>
      <c r="QEO188" s="306"/>
      <c r="QEP188" s="135"/>
      <c r="QEQ188" s="135"/>
      <c r="QER188" s="307"/>
      <c r="QES188" s="135"/>
      <c r="QET188" s="135"/>
      <c r="QEU188" s="135"/>
      <c r="QEV188" s="304"/>
      <c r="QEW188" s="305"/>
      <c r="QEX188" s="306"/>
      <c r="QEY188" s="135"/>
      <c r="QEZ188" s="135"/>
      <c r="QFA188" s="307"/>
      <c r="QFB188" s="135"/>
      <c r="QFC188" s="135"/>
      <c r="QFD188" s="135"/>
      <c r="QFE188" s="304"/>
      <c r="QFF188" s="305"/>
      <c r="QFG188" s="306"/>
      <c r="QFH188" s="135"/>
      <c r="QFI188" s="135"/>
      <c r="QFJ188" s="307"/>
      <c r="QFK188" s="135"/>
      <c r="QFL188" s="135"/>
      <c r="QFM188" s="135"/>
      <c r="QFN188" s="304"/>
      <c r="QFO188" s="305"/>
      <c r="QFP188" s="306"/>
      <c r="QFQ188" s="135"/>
      <c r="QFR188" s="135"/>
      <c r="QFS188" s="307"/>
      <c r="QFT188" s="135"/>
      <c r="QFU188" s="135"/>
      <c r="QFV188" s="135"/>
      <c r="QFW188" s="304"/>
      <c r="QFX188" s="305"/>
      <c r="QFY188" s="306"/>
      <c r="QFZ188" s="135"/>
      <c r="QGA188" s="135"/>
      <c r="QGB188" s="307"/>
      <c r="QGC188" s="135"/>
      <c r="QGD188" s="135"/>
      <c r="QGE188" s="135"/>
      <c r="QGF188" s="304"/>
      <c r="QGG188" s="305"/>
      <c r="QGH188" s="306"/>
      <c r="QGI188" s="135"/>
      <c r="QGJ188" s="135"/>
      <c r="QGK188" s="307"/>
      <c r="QGL188" s="135"/>
      <c r="QGM188" s="135"/>
      <c r="QGN188" s="135"/>
      <c r="QGO188" s="304"/>
      <c r="QGP188" s="305"/>
      <c r="QGQ188" s="306"/>
      <c r="QGR188" s="135"/>
      <c r="QGS188" s="135"/>
      <c r="QGT188" s="307"/>
      <c r="QGU188" s="135"/>
      <c r="QGV188" s="135"/>
      <c r="QGW188" s="135"/>
      <c r="QGX188" s="304"/>
      <c r="QGY188" s="305"/>
      <c r="QGZ188" s="306"/>
      <c r="QHA188" s="135"/>
      <c r="QHB188" s="135"/>
      <c r="QHC188" s="307"/>
      <c r="QHD188" s="135"/>
      <c r="QHE188" s="135"/>
      <c r="QHF188" s="135"/>
      <c r="QHG188" s="304"/>
      <c r="QHH188" s="305"/>
      <c r="QHI188" s="306"/>
      <c r="QHJ188" s="135"/>
      <c r="QHK188" s="135"/>
      <c r="QHL188" s="307"/>
      <c r="QHM188" s="135"/>
      <c r="QHN188" s="135"/>
      <c r="QHO188" s="135"/>
      <c r="QHP188" s="304"/>
      <c r="QHQ188" s="305"/>
      <c r="QHR188" s="306"/>
      <c r="QHS188" s="135"/>
      <c r="QHT188" s="135"/>
      <c r="QHU188" s="307"/>
      <c r="QHV188" s="135"/>
      <c r="QHW188" s="135"/>
      <c r="QHX188" s="135"/>
      <c r="QHY188" s="304"/>
      <c r="QHZ188" s="305"/>
      <c r="QIA188" s="306"/>
      <c r="QIB188" s="135"/>
      <c r="QIC188" s="135"/>
      <c r="QID188" s="307"/>
      <c r="QIE188" s="135"/>
      <c r="QIF188" s="135"/>
      <c r="QIG188" s="135"/>
      <c r="QIH188" s="304"/>
      <c r="QII188" s="305"/>
      <c r="QIJ188" s="306"/>
      <c r="QIK188" s="135"/>
      <c r="QIL188" s="135"/>
      <c r="QIM188" s="318"/>
      <c r="QIO188" s="135"/>
      <c r="QIP188" s="135"/>
      <c r="QIQ188" s="304"/>
      <c r="QIR188" s="305"/>
      <c r="QIS188" s="306"/>
      <c r="QIT188" s="135"/>
      <c r="QIU188" s="135"/>
      <c r="QIV188" s="318"/>
      <c r="QIZ188" s="319"/>
      <c r="QJA188" s="320"/>
      <c r="QJB188" s="321"/>
      <c r="QJE188" s="318"/>
      <c r="QJI188" s="319"/>
      <c r="QJJ188" s="305"/>
      <c r="QJK188" s="306"/>
      <c r="QJL188" s="135"/>
      <c r="QJM188" s="135"/>
      <c r="QJN188" s="307"/>
      <c r="QJO188" s="135"/>
      <c r="QJP188" s="135"/>
      <c r="QJQ188" s="135"/>
      <c r="QJR188" s="304"/>
      <c r="QJS188" s="305"/>
      <c r="QJT188" s="306"/>
      <c r="QJU188" s="135"/>
      <c r="QJV188" s="135"/>
      <c r="QJW188" s="307"/>
      <c r="QJX188" s="135"/>
      <c r="QJY188" s="135"/>
      <c r="QJZ188" s="135"/>
      <c r="QKA188" s="304"/>
      <c r="QKB188" s="305"/>
      <c r="QKC188" s="306"/>
      <c r="QKD188" s="135"/>
      <c r="QKE188" s="135"/>
      <c r="QKF188" s="307"/>
      <c r="QKG188" s="135"/>
      <c r="QKH188" s="135"/>
      <c r="QKI188" s="135"/>
      <c r="QKJ188" s="304"/>
      <c r="QKK188" s="305"/>
      <c r="QKL188" s="306"/>
      <c r="QKM188" s="135"/>
      <c r="QKN188" s="135"/>
      <c r="QKO188" s="307"/>
      <c r="QKP188" s="135"/>
      <c r="QKQ188" s="135"/>
      <c r="QKR188" s="135"/>
      <c r="QKS188" s="304"/>
      <c r="QKT188" s="305"/>
      <c r="QKU188" s="306"/>
      <c r="QKV188" s="135"/>
      <c r="QKW188" s="135"/>
      <c r="QKX188" s="307"/>
      <c r="QKY188" s="135"/>
      <c r="QKZ188" s="135"/>
      <c r="QLA188" s="135"/>
      <c r="QLB188" s="304"/>
      <c r="QLC188" s="305"/>
      <c r="QLD188" s="306"/>
      <c r="QLE188" s="135"/>
      <c r="QLF188" s="135"/>
      <c r="QLG188" s="307"/>
      <c r="QLH188" s="135"/>
      <c r="QLI188" s="135"/>
      <c r="QLJ188" s="135"/>
      <c r="QLK188" s="304"/>
      <c r="QLL188" s="305"/>
      <c r="QLM188" s="306"/>
      <c r="QLN188" s="135"/>
      <c r="QLO188" s="135"/>
      <c r="QLP188" s="307"/>
      <c r="QLQ188" s="135"/>
      <c r="QLR188" s="135"/>
      <c r="QLS188" s="135"/>
      <c r="QLT188" s="304"/>
      <c r="QLU188" s="305"/>
      <c r="QLV188" s="306"/>
      <c r="QLW188" s="135"/>
      <c r="QLX188" s="135"/>
      <c r="QLY188" s="307"/>
      <c r="QLZ188" s="135"/>
      <c r="QMA188" s="135"/>
      <c r="QMB188" s="135"/>
      <c r="QMC188" s="304"/>
      <c r="QMD188" s="305"/>
      <c r="QME188" s="306"/>
      <c r="QMF188" s="135"/>
      <c r="QMG188" s="135"/>
      <c r="QMH188" s="307"/>
      <c r="QMI188" s="135"/>
      <c r="QMJ188" s="135"/>
      <c r="QMK188" s="135"/>
      <c r="QML188" s="304"/>
      <c r="QMM188" s="305"/>
      <c r="QMN188" s="306"/>
      <c r="QMO188" s="135"/>
      <c r="QMP188" s="135"/>
      <c r="QMQ188" s="307"/>
      <c r="QMR188" s="135"/>
      <c r="QMS188" s="135"/>
      <c r="QMT188" s="135"/>
      <c r="QMU188" s="304"/>
      <c r="QMV188" s="305"/>
      <c r="QMW188" s="306"/>
      <c r="QMX188" s="135"/>
      <c r="QMY188" s="135"/>
      <c r="QMZ188" s="307"/>
      <c r="QNA188" s="135"/>
      <c r="QNB188" s="135"/>
      <c r="QNC188" s="135"/>
      <c r="QND188" s="304"/>
      <c r="QNE188" s="305"/>
      <c r="QNF188" s="306"/>
      <c r="QNG188" s="135"/>
      <c r="QNH188" s="135"/>
      <c r="QNI188" s="307"/>
      <c r="QNJ188" s="135"/>
      <c r="QNK188" s="135"/>
      <c r="QNL188" s="135"/>
      <c r="QNM188" s="304"/>
      <c r="QNN188" s="305"/>
      <c r="QNO188" s="306"/>
      <c r="QNP188" s="135"/>
      <c r="QNQ188" s="135"/>
      <c r="QNR188" s="307"/>
      <c r="QNS188" s="135"/>
      <c r="QNT188" s="135"/>
      <c r="QNU188" s="135"/>
      <c r="QNV188" s="304"/>
      <c r="QNW188" s="305"/>
      <c r="QNX188" s="306"/>
      <c r="QNY188" s="135"/>
      <c r="QNZ188" s="135"/>
      <c r="QOA188" s="307"/>
      <c r="QOB188" s="135"/>
      <c r="QOC188" s="135"/>
      <c r="QOD188" s="135"/>
      <c r="QOE188" s="304"/>
      <c r="QOF188" s="305"/>
      <c r="QOG188" s="306"/>
      <c r="QOH188" s="135"/>
      <c r="QOI188" s="135"/>
      <c r="QOJ188" s="307"/>
      <c r="QOK188" s="135"/>
      <c r="QOL188" s="135"/>
      <c r="QOM188" s="135"/>
      <c r="QON188" s="304"/>
      <c r="QOO188" s="305"/>
      <c r="QOP188" s="306"/>
      <c r="QOQ188" s="135"/>
      <c r="QOR188" s="135"/>
      <c r="QOS188" s="307"/>
      <c r="QOT188" s="135"/>
      <c r="QOU188" s="135"/>
      <c r="QOV188" s="135"/>
      <c r="QOW188" s="304"/>
      <c r="QOX188" s="305"/>
      <c r="QOY188" s="306"/>
      <c r="QOZ188" s="135"/>
      <c r="QPA188" s="135"/>
      <c r="QPB188" s="307"/>
      <c r="QPC188" s="135"/>
      <c r="QPD188" s="135"/>
      <c r="QPE188" s="135"/>
      <c r="QPF188" s="304"/>
      <c r="QPG188" s="305"/>
      <c r="QPH188" s="306"/>
      <c r="QPI188" s="135"/>
      <c r="QPJ188" s="135"/>
      <c r="QPK188" s="307"/>
      <c r="QPL188" s="135"/>
      <c r="QPM188" s="135"/>
      <c r="QPN188" s="135"/>
      <c r="QPO188" s="304"/>
      <c r="QPP188" s="305"/>
      <c r="QPQ188" s="306"/>
      <c r="QPR188" s="135"/>
      <c r="QPS188" s="135"/>
      <c r="QPT188" s="307"/>
      <c r="QPU188" s="135"/>
      <c r="QPV188" s="135"/>
      <c r="QPW188" s="135"/>
      <c r="QPX188" s="304"/>
      <c r="QPY188" s="305"/>
      <c r="QPZ188" s="306"/>
      <c r="QQA188" s="135"/>
      <c r="QQB188" s="135"/>
      <c r="QQC188" s="307"/>
      <c r="QQD188" s="135"/>
      <c r="QQE188" s="135"/>
      <c r="QQF188" s="135"/>
      <c r="QQG188" s="304"/>
      <c r="QQH188" s="305"/>
      <c r="QQI188" s="306"/>
      <c r="QQJ188" s="135"/>
      <c r="QQK188" s="135"/>
      <c r="QQL188" s="307"/>
      <c r="QQM188" s="135"/>
      <c r="QQN188" s="135"/>
      <c r="QQO188" s="135"/>
      <c r="QQP188" s="304"/>
      <c r="QQQ188" s="305"/>
      <c r="QQR188" s="306"/>
      <c r="QQS188" s="135"/>
      <c r="QQT188" s="135"/>
      <c r="QQU188" s="307"/>
      <c r="QQV188" s="135"/>
      <c r="QQW188" s="135"/>
      <c r="QQX188" s="135"/>
      <c r="QQY188" s="304"/>
      <c r="QQZ188" s="305"/>
      <c r="QRA188" s="306"/>
      <c r="QRB188" s="135"/>
      <c r="QRC188" s="135"/>
      <c r="QRD188" s="307"/>
      <c r="QRE188" s="135"/>
      <c r="QRF188" s="135"/>
      <c r="QRG188" s="135"/>
      <c r="QRH188" s="304"/>
      <c r="QRI188" s="305"/>
      <c r="QRJ188" s="306"/>
      <c r="QRK188" s="135"/>
      <c r="QRL188" s="135"/>
      <c r="QRM188" s="307"/>
      <c r="QRN188" s="135"/>
      <c r="QRO188" s="135"/>
      <c r="QRP188" s="135"/>
      <c r="QRQ188" s="304"/>
      <c r="QRR188" s="305"/>
      <c r="QRS188" s="306"/>
      <c r="QRT188" s="135"/>
      <c r="QRU188" s="135"/>
      <c r="QRV188" s="307"/>
      <c r="QRW188" s="135"/>
      <c r="QRX188" s="135"/>
      <c r="QRY188" s="135"/>
      <c r="QRZ188" s="304"/>
      <c r="QSA188" s="305"/>
      <c r="QSB188" s="306"/>
      <c r="QSC188" s="135"/>
      <c r="QSD188" s="135"/>
      <c r="QSE188" s="307"/>
      <c r="QSF188" s="135"/>
      <c r="QSG188" s="135"/>
      <c r="QSH188" s="135"/>
      <c r="QSI188" s="319"/>
      <c r="QSJ188" s="320"/>
      <c r="QSK188" s="306"/>
      <c r="QSL188" s="135"/>
      <c r="QSM188" s="135"/>
      <c r="QSN188" s="307"/>
      <c r="QSO188" s="135"/>
      <c r="QSP188" s="135"/>
      <c r="QSQ188" s="135"/>
      <c r="QSR188" s="319"/>
      <c r="QSS188" s="320"/>
      <c r="QST188" s="321"/>
      <c r="QSW188" s="318"/>
      <c r="QTA188" s="319"/>
      <c r="QTB188" s="320"/>
      <c r="QTC188" s="321"/>
      <c r="QTF188" s="307"/>
      <c r="QTG188" s="135"/>
      <c r="QTH188" s="135"/>
      <c r="QTI188" s="135"/>
      <c r="QTJ188" s="304"/>
      <c r="QTK188" s="305"/>
      <c r="QTL188" s="306"/>
      <c r="QTM188" s="135"/>
      <c r="QTN188" s="135"/>
      <c r="QTO188" s="307"/>
      <c r="QTP188" s="135"/>
      <c r="QTQ188" s="135"/>
      <c r="QTR188" s="135"/>
      <c r="QTS188" s="304"/>
      <c r="QTT188" s="305"/>
      <c r="QTU188" s="306"/>
      <c r="QTV188" s="135"/>
      <c r="QTW188" s="135"/>
      <c r="QTX188" s="307"/>
      <c r="QTY188" s="135"/>
      <c r="QTZ188" s="135"/>
      <c r="QUA188" s="135"/>
      <c r="QUB188" s="304"/>
      <c r="QUC188" s="305"/>
      <c r="QUD188" s="306"/>
      <c r="QUE188" s="135"/>
      <c r="QUF188" s="135"/>
      <c r="QUG188" s="307"/>
      <c r="QUH188" s="135"/>
      <c r="QUI188" s="135"/>
      <c r="QUJ188" s="135"/>
      <c r="QUK188" s="304"/>
      <c r="QUL188" s="305"/>
      <c r="QUM188" s="306"/>
      <c r="QUN188" s="135"/>
      <c r="QUO188" s="135"/>
      <c r="QUP188" s="307"/>
      <c r="QUQ188" s="135"/>
      <c r="QUR188" s="135"/>
      <c r="QUS188" s="135"/>
      <c r="QUT188" s="304"/>
      <c r="QUU188" s="305"/>
      <c r="QUV188" s="306"/>
      <c r="QUW188" s="135"/>
      <c r="QUX188" s="135"/>
      <c r="QUY188" s="307"/>
      <c r="QUZ188" s="135"/>
      <c r="QVA188" s="135"/>
      <c r="QVB188" s="135"/>
      <c r="QVC188" s="304"/>
      <c r="QVD188" s="305"/>
      <c r="QVE188" s="306"/>
      <c r="QVF188" s="135"/>
      <c r="QVG188" s="135"/>
      <c r="QVH188" s="307"/>
      <c r="QVI188" s="135"/>
      <c r="QVJ188" s="135"/>
      <c r="QVK188" s="135"/>
      <c r="QVL188" s="304"/>
      <c r="QVM188" s="305"/>
      <c r="QVN188" s="306"/>
      <c r="QVO188" s="135"/>
      <c r="QVP188" s="135"/>
      <c r="QVQ188" s="307"/>
      <c r="QVR188" s="135"/>
      <c r="QVS188" s="135"/>
      <c r="QVT188" s="135"/>
      <c r="QVU188" s="304"/>
      <c r="QVV188" s="305"/>
      <c r="QVW188" s="306"/>
      <c r="QVX188" s="135"/>
      <c r="QVY188" s="135"/>
      <c r="QVZ188" s="307"/>
      <c r="QWA188" s="135"/>
      <c r="QWB188" s="135"/>
      <c r="QWC188" s="135"/>
      <c r="QWD188" s="304"/>
      <c r="QWE188" s="305"/>
      <c r="QWF188" s="306"/>
      <c r="QWG188" s="135"/>
      <c r="QWH188" s="135"/>
      <c r="QWI188" s="307"/>
      <c r="QWJ188" s="135"/>
      <c r="QWK188" s="135"/>
      <c r="QWL188" s="135"/>
      <c r="QWM188" s="304"/>
      <c r="QWN188" s="305"/>
      <c r="QWO188" s="306"/>
      <c r="QWP188" s="135"/>
      <c r="QWQ188" s="135"/>
      <c r="QWR188" s="307"/>
      <c r="QWS188" s="135"/>
      <c r="QWT188" s="135"/>
      <c r="QWU188" s="135"/>
      <c r="QWV188" s="304"/>
      <c r="QWW188" s="305"/>
      <c r="QWX188" s="306"/>
      <c r="QWY188" s="135"/>
      <c r="QWZ188" s="135"/>
      <c r="QXA188" s="307"/>
      <c r="QXB188" s="135"/>
      <c r="QXC188" s="135"/>
      <c r="QXD188" s="135"/>
      <c r="QXE188" s="304"/>
      <c r="QXF188" s="305"/>
      <c r="QXG188" s="306"/>
      <c r="QXH188" s="135"/>
      <c r="QXI188" s="135"/>
      <c r="QXJ188" s="307"/>
      <c r="QXK188" s="135"/>
      <c r="QXL188" s="135"/>
      <c r="QXM188" s="135"/>
      <c r="QXN188" s="304"/>
      <c r="QXO188" s="305"/>
      <c r="QXP188" s="306"/>
      <c r="QXQ188" s="135"/>
      <c r="QXR188" s="135"/>
      <c r="QXS188" s="307"/>
      <c r="QXT188" s="135"/>
      <c r="QXU188" s="135"/>
      <c r="QXV188" s="135"/>
      <c r="QXW188" s="304"/>
      <c r="QXX188" s="305"/>
      <c r="QXY188" s="306"/>
      <c r="QXZ188" s="135"/>
      <c r="QYA188" s="135"/>
      <c r="QYB188" s="307"/>
      <c r="QYC188" s="135"/>
      <c r="QYD188" s="135"/>
      <c r="QYE188" s="135"/>
      <c r="QYF188" s="304"/>
      <c r="QYG188" s="305"/>
      <c r="QYH188" s="306"/>
      <c r="QYI188" s="135"/>
      <c r="QYJ188" s="135"/>
      <c r="QYK188" s="307"/>
      <c r="QYL188" s="135"/>
      <c r="QYM188" s="135"/>
      <c r="QYN188" s="135"/>
      <c r="QYO188" s="304"/>
      <c r="QYP188" s="305"/>
      <c r="QYQ188" s="306"/>
      <c r="QYR188" s="135"/>
      <c r="QYS188" s="135"/>
      <c r="QYT188" s="307"/>
      <c r="QYU188" s="135"/>
      <c r="QYV188" s="135"/>
      <c r="QYW188" s="135"/>
      <c r="QYX188" s="304"/>
      <c r="QYY188" s="305"/>
      <c r="QYZ188" s="306"/>
      <c r="QZA188" s="135"/>
      <c r="QZB188" s="135"/>
      <c r="QZC188" s="307"/>
      <c r="QZD188" s="135"/>
      <c r="QZE188" s="135"/>
      <c r="QZF188" s="135"/>
      <c r="QZG188" s="304"/>
      <c r="QZH188" s="305"/>
      <c r="QZI188" s="306"/>
      <c r="QZJ188" s="135"/>
      <c r="QZK188" s="135"/>
      <c r="QZL188" s="307"/>
      <c r="QZM188" s="135"/>
      <c r="QZN188" s="135"/>
      <c r="QZO188" s="135"/>
      <c r="QZP188" s="304"/>
      <c r="QZQ188" s="305"/>
      <c r="QZR188" s="306"/>
      <c r="QZS188" s="135"/>
      <c r="QZT188" s="135"/>
      <c r="QZU188" s="307"/>
      <c r="QZV188" s="135"/>
      <c r="QZW188" s="135"/>
      <c r="QZX188" s="135"/>
      <c r="QZY188" s="304"/>
      <c r="QZZ188" s="305"/>
      <c r="RAA188" s="306"/>
      <c r="RAB188" s="135"/>
      <c r="RAC188" s="135"/>
      <c r="RAD188" s="307"/>
      <c r="RAE188" s="135"/>
      <c r="RAF188" s="135"/>
      <c r="RAG188" s="135"/>
      <c r="RAH188" s="304"/>
      <c r="RAI188" s="305"/>
      <c r="RAJ188" s="306"/>
      <c r="RAK188" s="135"/>
      <c r="RAL188" s="135"/>
      <c r="RAM188" s="307"/>
      <c r="RAN188" s="135"/>
      <c r="RAO188" s="135"/>
      <c r="RAP188" s="135"/>
      <c r="RAQ188" s="304"/>
      <c r="RAR188" s="305"/>
      <c r="RAS188" s="306"/>
      <c r="RAT188" s="135"/>
      <c r="RAU188" s="135"/>
      <c r="RAV188" s="307"/>
      <c r="RAW188" s="135"/>
      <c r="RAX188" s="135"/>
      <c r="RAY188" s="135"/>
      <c r="RAZ188" s="304"/>
      <c r="RBA188" s="305"/>
      <c r="RBB188" s="306"/>
      <c r="RBC188" s="135"/>
      <c r="RBD188" s="135"/>
      <c r="RBE188" s="307"/>
      <c r="RBF188" s="135"/>
      <c r="RBG188" s="135"/>
      <c r="RBH188" s="135"/>
      <c r="RBI188" s="304"/>
      <c r="RBJ188" s="305"/>
      <c r="RBK188" s="306"/>
      <c r="RBL188" s="135"/>
      <c r="RBM188" s="135"/>
      <c r="RBN188" s="307"/>
      <c r="RBO188" s="135"/>
      <c r="RBP188" s="135"/>
      <c r="RBQ188" s="135"/>
      <c r="RBR188" s="304"/>
      <c r="RBS188" s="305"/>
      <c r="RBT188" s="306"/>
      <c r="RBU188" s="135"/>
      <c r="RBV188" s="135"/>
      <c r="RBW188" s="307"/>
      <c r="RBX188" s="135"/>
      <c r="RBY188" s="135"/>
      <c r="RBZ188" s="135"/>
      <c r="RCA188" s="304"/>
      <c r="RCB188" s="305"/>
      <c r="RCC188" s="306"/>
      <c r="RCD188" s="135"/>
      <c r="RCF188" s="318"/>
      <c r="RCG188" s="135"/>
      <c r="RCH188" s="135"/>
      <c r="RCI188" s="135"/>
      <c r="RCJ188" s="304"/>
      <c r="RCK188" s="305"/>
      <c r="RCL188" s="306"/>
      <c r="RCM188" s="135"/>
      <c r="RCO188" s="318"/>
      <c r="RCS188" s="319"/>
      <c r="RCT188" s="320"/>
      <c r="RCU188" s="321"/>
      <c r="RCX188" s="318"/>
      <c r="RDB188" s="304"/>
      <c r="RDC188" s="305"/>
      <c r="RDD188" s="306"/>
      <c r="RDE188" s="135"/>
      <c r="RDF188" s="135"/>
      <c r="RDG188" s="307"/>
      <c r="RDH188" s="135"/>
      <c r="RDI188" s="135"/>
      <c r="RDJ188" s="135"/>
      <c r="RDK188" s="304"/>
      <c r="RDL188" s="305"/>
      <c r="RDM188" s="306"/>
      <c r="RDN188" s="135"/>
      <c r="RDO188" s="135"/>
      <c r="RDP188" s="307"/>
      <c r="RDQ188" s="135"/>
      <c r="RDR188" s="135"/>
      <c r="RDS188" s="135"/>
      <c r="RDT188" s="304"/>
      <c r="RDU188" s="305"/>
      <c r="RDV188" s="306"/>
      <c r="RDW188" s="135"/>
      <c r="RDX188" s="135"/>
      <c r="RDY188" s="307"/>
      <c r="RDZ188" s="135"/>
      <c r="REA188" s="135"/>
      <c r="REB188" s="135"/>
      <c r="REC188" s="304"/>
      <c r="RED188" s="305"/>
      <c r="REE188" s="306"/>
      <c r="REF188" s="135"/>
      <c r="REG188" s="135"/>
      <c r="REH188" s="307"/>
      <c r="REI188" s="135"/>
      <c r="REJ188" s="135"/>
      <c r="REK188" s="135"/>
      <c r="REL188" s="304"/>
      <c r="REM188" s="305"/>
      <c r="REN188" s="306"/>
      <c r="REO188" s="135"/>
      <c r="REP188" s="135"/>
      <c r="REQ188" s="307"/>
      <c r="RER188" s="135"/>
      <c r="RES188" s="135"/>
      <c r="RET188" s="135"/>
      <c r="REU188" s="304"/>
      <c r="REV188" s="305"/>
      <c r="REW188" s="306"/>
      <c r="REX188" s="135"/>
      <c r="REY188" s="135"/>
      <c r="REZ188" s="307"/>
      <c r="RFA188" s="135"/>
      <c r="RFB188" s="135"/>
      <c r="RFC188" s="135"/>
      <c r="RFD188" s="304"/>
      <c r="RFE188" s="305"/>
      <c r="RFF188" s="306"/>
      <c r="RFG188" s="135"/>
      <c r="RFH188" s="135"/>
      <c r="RFI188" s="307"/>
      <c r="RFJ188" s="135"/>
      <c r="RFK188" s="135"/>
      <c r="RFL188" s="135"/>
      <c r="RFM188" s="304"/>
      <c r="RFN188" s="305"/>
      <c r="RFO188" s="306"/>
      <c r="RFP188" s="135"/>
      <c r="RFQ188" s="135"/>
      <c r="RFR188" s="307"/>
      <c r="RFS188" s="135"/>
      <c r="RFT188" s="135"/>
      <c r="RFU188" s="135"/>
      <c r="RFV188" s="304"/>
      <c r="RFW188" s="305"/>
      <c r="RFX188" s="306"/>
      <c r="RFY188" s="135"/>
      <c r="RFZ188" s="135"/>
      <c r="RGA188" s="307"/>
      <c r="RGB188" s="135"/>
      <c r="RGC188" s="135"/>
      <c r="RGD188" s="135"/>
      <c r="RGE188" s="304"/>
      <c r="RGF188" s="305"/>
      <c r="RGG188" s="306"/>
      <c r="RGH188" s="135"/>
      <c r="RGI188" s="135"/>
      <c r="RGJ188" s="307"/>
      <c r="RGK188" s="135"/>
      <c r="RGL188" s="135"/>
      <c r="RGM188" s="135"/>
      <c r="RGN188" s="304"/>
      <c r="RGO188" s="305"/>
      <c r="RGP188" s="306"/>
      <c r="RGQ188" s="135"/>
      <c r="RGR188" s="135"/>
      <c r="RGS188" s="307"/>
      <c r="RGT188" s="135"/>
      <c r="RGU188" s="135"/>
      <c r="RGV188" s="135"/>
      <c r="RGW188" s="304"/>
      <c r="RGX188" s="305"/>
      <c r="RGY188" s="306"/>
      <c r="RGZ188" s="135"/>
      <c r="RHA188" s="135"/>
      <c r="RHB188" s="307"/>
      <c r="RHC188" s="135"/>
      <c r="RHD188" s="135"/>
      <c r="RHE188" s="135"/>
      <c r="RHF188" s="304"/>
      <c r="RHG188" s="305"/>
      <c r="RHH188" s="306"/>
      <c r="RHI188" s="135"/>
      <c r="RHJ188" s="135"/>
      <c r="RHK188" s="307"/>
      <c r="RHL188" s="135"/>
      <c r="RHM188" s="135"/>
      <c r="RHN188" s="135"/>
      <c r="RHO188" s="304"/>
      <c r="RHP188" s="305"/>
      <c r="RHQ188" s="306"/>
      <c r="RHR188" s="135"/>
      <c r="RHS188" s="135"/>
      <c r="RHT188" s="307"/>
      <c r="RHU188" s="135"/>
      <c r="RHV188" s="135"/>
      <c r="RHW188" s="135"/>
      <c r="RHX188" s="304"/>
      <c r="RHY188" s="305"/>
      <c r="RHZ188" s="306"/>
      <c r="RIA188" s="135"/>
      <c r="RIB188" s="135"/>
      <c r="RIC188" s="307"/>
      <c r="RID188" s="135"/>
      <c r="RIE188" s="135"/>
      <c r="RIF188" s="135"/>
      <c r="RIG188" s="304"/>
      <c r="RIH188" s="305"/>
      <c r="RII188" s="306"/>
      <c r="RIJ188" s="135"/>
      <c r="RIK188" s="135"/>
      <c r="RIL188" s="307"/>
      <c r="RIM188" s="135"/>
      <c r="RIN188" s="135"/>
      <c r="RIO188" s="135"/>
      <c r="RIP188" s="304"/>
      <c r="RIQ188" s="305"/>
      <c r="RIR188" s="306"/>
      <c r="RIS188" s="135"/>
      <c r="RIT188" s="135"/>
      <c r="RIU188" s="307"/>
      <c r="RIV188" s="135"/>
      <c r="RIW188" s="135"/>
      <c r="RIX188" s="135"/>
      <c r="RIY188" s="304"/>
      <c r="RIZ188" s="305"/>
      <c r="RJA188" s="306"/>
      <c r="RJB188" s="135"/>
      <c r="RJC188" s="135"/>
      <c r="RJD188" s="307"/>
      <c r="RJE188" s="135"/>
      <c r="RJF188" s="135"/>
      <c r="RJG188" s="135"/>
      <c r="RJH188" s="304"/>
      <c r="RJI188" s="305"/>
      <c r="RJJ188" s="306"/>
      <c r="RJK188" s="135"/>
      <c r="RJL188" s="135"/>
      <c r="RJM188" s="307"/>
      <c r="RJN188" s="135"/>
      <c r="RJO188" s="135"/>
      <c r="RJP188" s="135"/>
      <c r="RJQ188" s="304"/>
      <c r="RJR188" s="305"/>
      <c r="RJS188" s="306"/>
      <c r="RJT188" s="135"/>
      <c r="RJU188" s="135"/>
      <c r="RJV188" s="307"/>
      <c r="RJW188" s="135"/>
      <c r="RJX188" s="135"/>
      <c r="RJY188" s="135"/>
      <c r="RJZ188" s="304"/>
      <c r="RKA188" s="305"/>
      <c r="RKB188" s="306"/>
      <c r="RKC188" s="135"/>
      <c r="RKD188" s="135"/>
      <c r="RKE188" s="307"/>
      <c r="RKF188" s="135"/>
      <c r="RKG188" s="135"/>
      <c r="RKH188" s="135"/>
      <c r="RKI188" s="304"/>
      <c r="RKJ188" s="305"/>
      <c r="RKK188" s="306"/>
      <c r="RKL188" s="135"/>
      <c r="RKM188" s="135"/>
      <c r="RKN188" s="307"/>
      <c r="RKO188" s="135"/>
      <c r="RKP188" s="135"/>
      <c r="RKQ188" s="135"/>
      <c r="RKR188" s="304"/>
      <c r="RKS188" s="305"/>
      <c r="RKT188" s="306"/>
      <c r="RKU188" s="135"/>
      <c r="RKV188" s="135"/>
      <c r="RKW188" s="307"/>
      <c r="RKX188" s="135"/>
      <c r="RKY188" s="135"/>
      <c r="RKZ188" s="135"/>
      <c r="RLA188" s="304"/>
      <c r="RLB188" s="305"/>
      <c r="RLC188" s="306"/>
      <c r="RLD188" s="135"/>
      <c r="RLE188" s="135"/>
      <c r="RLF188" s="307"/>
      <c r="RLG188" s="135"/>
      <c r="RLH188" s="135"/>
      <c r="RLI188" s="135"/>
      <c r="RLJ188" s="304"/>
      <c r="RLK188" s="305"/>
      <c r="RLL188" s="306"/>
      <c r="RLM188" s="135"/>
      <c r="RLN188" s="135"/>
      <c r="RLO188" s="307"/>
      <c r="RLP188" s="135"/>
      <c r="RLQ188" s="135"/>
      <c r="RLR188" s="135"/>
      <c r="RLS188" s="304"/>
      <c r="RLT188" s="305"/>
      <c r="RLU188" s="306"/>
      <c r="RLV188" s="135"/>
      <c r="RLW188" s="135"/>
      <c r="RLX188" s="307"/>
      <c r="RLY188" s="135"/>
      <c r="RLZ188" s="135"/>
      <c r="RMB188" s="319"/>
      <c r="RMC188" s="305"/>
      <c r="RMD188" s="306"/>
      <c r="RME188" s="135"/>
      <c r="RMF188" s="135"/>
      <c r="RMG188" s="307"/>
      <c r="RMH188" s="135"/>
      <c r="RMI188" s="135"/>
      <c r="RMK188" s="319"/>
      <c r="RML188" s="320"/>
      <c r="RMM188" s="321"/>
      <c r="RMP188" s="318"/>
      <c r="RMT188" s="319"/>
      <c r="RMU188" s="320"/>
      <c r="RMV188" s="321"/>
      <c r="RMX188" s="135"/>
      <c r="RMY188" s="307"/>
      <c r="RMZ188" s="135"/>
      <c r="RNA188" s="135"/>
      <c r="RNB188" s="135"/>
      <c r="RNC188" s="304"/>
      <c r="RND188" s="305"/>
      <c r="RNE188" s="306"/>
      <c r="RNF188" s="135"/>
      <c r="RNG188" s="135"/>
      <c r="RNH188" s="307"/>
      <c r="RNI188" s="135"/>
      <c r="RNJ188" s="135"/>
      <c r="RNK188" s="135"/>
      <c r="RNL188" s="304"/>
      <c r="RNM188" s="305"/>
      <c r="RNN188" s="306"/>
      <c r="RNO188" s="135"/>
      <c r="RNP188" s="135"/>
      <c r="RNQ188" s="307"/>
      <c r="RNR188" s="135"/>
      <c r="RNS188" s="135"/>
      <c r="RNT188" s="135"/>
      <c r="RNU188" s="304"/>
      <c r="RNV188" s="305"/>
      <c r="RNW188" s="306"/>
      <c r="RNX188" s="135"/>
      <c r="RNY188" s="135"/>
      <c r="RNZ188" s="307"/>
      <c r="ROA188" s="135"/>
      <c r="ROB188" s="135"/>
      <c r="ROC188" s="135"/>
      <c r="ROD188" s="304"/>
      <c r="ROE188" s="305"/>
      <c r="ROF188" s="306"/>
      <c r="ROG188" s="135"/>
      <c r="ROH188" s="135"/>
      <c r="ROI188" s="307"/>
      <c r="ROJ188" s="135"/>
      <c r="ROK188" s="135"/>
      <c r="ROL188" s="135"/>
      <c r="ROM188" s="304"/>
      <c r="RON188" s="305"/>
      <c r="ROO188" s="306"/>
      <c r="ROP188" s="135"/>
      <c r="ROQ188" s="135"/>
      <c r="ROR188" s="307"/>
      <c r="ROS188" s="135"/>
      <c r="ROT188" s="135"/>
      <c r="ROU188" s="135"/>
      <c r="ROV188" s="304"/>
      <c r="ROW188" s="305"/>
      <c r="ROX188" s="306"/>
      <c r="ROY188" s="135"/>
      <c r="ROZ188" s="135"/>
      <c r="RPA188" s="307"/>
      <c r="RPB188" s="135"/>
      <c r="RPC188" s="135"/>
      <c r="RPD188" s="135"/>
      <c r="RPE188" s="304"/>
      <c r="RPF188" s="305"/>
      <c r="RPG188" s="306"/>
      <c r="RPH188" s="135"/>
      <c r="RPI188" s="135"/>
      <c r="RPJ188" s="307"/>
      <c r="RPK188" s="135"/>
      <c r="RPL188" s="135"/>
      <c r="RPM188" s="135"/>
      <c r="RPN188" s="304"/>
      <c r="RPO188" s="305"/>
      <c r="RPP188" s="306"/>
      <c r="RPQ188" s="135"/>
      <c r="RPR188" s="135"/>
      <c r="RPS188" s="307"/>
      <c r="RPT188" s="135"/>
      <c r="RPU188" s="135"/>
      <c r="RPV188" s="135"/>
      <c r="RPW188" s="304"/>
      <c r="RPX188" s="305"/>
      <c r="RPY188" s="306"/>
      <c r="RPZ188" s="135"/>
      <c r="RQA188" s="135"/>
      <c r="RQB188" s="307"/>
      <c r="RQC188" s="135"/>
      <c r="RQD188" s="135"/>
      <c r="RQE188" s="135"/>
      <c r="RQF188" s="304"/>
      <c r="RQG188" s="305"/>
      <c r="RQH188" s="306"/>
      <c r="RQI188" s="135"/>
      <c r="RQJ188" s="135"/>
      <c r="RQK188" s="307"/>
      <c r="RQL188" s="135"/>
      <c r="RQM188" s="135"/>
      <c r="RQN188" s="135"/>
      <c r="RQO188" s="304"/>
      <c r="RQP188" s="305"/>
      <c r="RQQ188" s="306"/>
      <c r="RQR188" s="135"/>
      <c r="RQS188" s="135"/>
      <c r="RQT188" s="307"/>
      <c r="RQU188" s="135"/>
      <c r="RQV188" s="135"/>
      <c r="RQW188" s="135"/>
      <c r="RQX188" s="304"/>
      <c r="RQY188" s="305"/>
      <c r="RQZ188" s="306"/>
      <c r="RRA188" s="135"/>
      <c r="RRB188" s="135"/>
      <c r="RRC188" s="307"/>
      <c r="RRD188" s="135"/>
      <c r="RRE188" s="135"/>
      <c r="RRF188" s="135"/>
      <c r="RRG188" s="304"/>
      <c r="RRH188" s="305"/>
      <c r="RRI188" s="306"/>
      <c r="RRJ188" s="135"/>
      <c r="RRK188" s="135"/>
      <c r="RRL188" s="307"/>
      <c r="RRM188" s="135"/>
      <c r="RRN188" s="135"/>
      <c r="RRO188" s="135"/>
      <c r="RRP188" s="304"/>
      <c r="RRQ188" s="305"/>
      <c r="RRR188" s="306"/>
      <c r="RRS188" s="135"/>
      <c r="RRT188" s="135"/>
      <c r="RRU188" s="307"/>
      <c r="RRV188" s="135"/>
      <c r="RRW188" s="135"/>
      <c r="RRX188" s="135"/>
      <c r="RRY188" s="304"/>
      <c r="RRZ188" s="305"/>
      <c r="RSA188" s="306"/>
      <c r="RSB188" s="135"/>
      <c r="RSC188" s="135"/>
      <c r="RSD188" s="307"/>
      <c r="RSE188" s="135"/>
      <c r="RSF188" s="135"/>
      <c r="RSG188" s="135"/>
      <c r="RSH188" s="304"/>
      <c r="RSI188" s="305"/>
      <c r="RSJ188" s="306"/>
      <c r="RSK188" s="135"/>
      <c r="RSL188" s="135"/>
      <c r="RSM188" s="307"/>
      <c r="RSN188" s="135"/>
      <c r="RSO188" s="135"/>
      <c r="RSP188" s="135"/>
      <c r="RSQ188" s="304"/>
      <c r="RSR188" s="305"/>
      <c r="RSS188" s="306"/>
      <c r="RST188" s="135"/>
      <c r="RSU188" s="135"/>
      <c r="RSV188" s="307"/>
      <c r="RSW188" s="135"/>
      <c r="RSX188" s="135"/>
      <c r="RSY188" s="135"/>
      <c r="RSZ188" s="304"/>
      <c r="RTA188" s="305"/>
      <c r="RTB188" s="306"/>
      <c r="RTC188" s="135"/>
      <c r="RTD188" s="135"/>
      <c r="RTE188" s="307"/>
      <c r="RTF188" s="135"/>
      <c r="RTG188" s="135"/>
      <c r="RTH188" s="135"/>
      <c r="RTI188" s="304"/>
      <c r="RTJ188" s="305"/>
      <c r="RTK188" s="306"/>
      <c r="RTL188" s="135"/>
      <c r="RTM188" s="135"/>
      <c r="RTN188" s="307"/>
      <c r="RTO188" s="135"/>
      <c r="RTP188" s="135"/>
      <c r="RTQ188" s="135"/>
      <c r="RTR188" s="304"/>
      <c r="RTS188" s="305"/>
      <c r="RTT188" s="306"/>
      <c r="RTU188" s="135"/>
      <c r="RTV188" s="135"/>
      <c r="RTW188" s="307"/>
      <c r="RTX188" s="135"/>
      <c r="RTY188" s="135"/>
      <c r="RTZ188" s="135"/>
      <c r="RUA188" s="304"/>
      <c r="RUB188" s="305"/>
      <c r="RUC188" s="306"/>
      <c r="RUD188" s="135"/>
      <c r="RUE188" s="135"/>
      <c r="RUF188" s="307"/>
      <c r="RUG188" s="135"/>
      <c r="RUH188" s="135"/>
      <c r="RUI188" s="135"/>
      <c r="RUJ188" s="304"/>
      <c r="RUK188" s="305"/>
      <c r="RUL188" s="306"/>
      <c r="RUM188" s="135"/>
      <c r="RUN188" s="135"/>
      <c r="RUO188" s="307"/>
      <c r="RUP188" s="135"/>
      <c r="RUQ188" s="135"/>
      <c r="RUR188" s="135"/>
      <c r="RUS188" s="304"/>
      <c r="RUT188" s="305"/>
      <c r="RUU188" s="306"/>
      <c r="RUV188" s="135"/>
      <c r="RUW188" s="135"/>
      <c r="RUX188" s="307"/>
      <c r="RUY188" s="135"/>
      <c r="RUZ188" s="135"/>
      <c r="RVA188" s="135"/>
      <c r="RVB188" s="304"/>
      <c r="RVC188" s="305"/>
      <c r="RVD188" s="306"/>
      <c r="RVE188" s="135"/>
      <c r="RVF188" s="135"/>
      <c r="RVG188" s="307"/>
      <c r="RVH188" s="135"/>
      <c r="RVI188" s="135"/>
      <c r="RVJ188" s="135"/>
      <c r="RVK188" s="304"/>
      <c r="RVL188" s="305"/>
      <c r="RVM188" s="306"/>
      <c r="RVN188" s="135"/>
      <c r="RVO188" s="135"/>
      <c r="RVP188" s="307"/>
      <c r="RVQ188" s="135"/>
      <c r="RVR188" s="135"/>
      <c r="RVS188" s="135"/>
      <c r="RVT188" s="304"/>
      <c r="RVU188" s="305"/>
      <c r="RVV188" s="306"/>
      <c r="RVY188" s="307"/>
      <c r="RVZ188" s="135"/>
      <c r="RWA188" s="135"/>
      <c r="RWB188" s="135"/>
      <c r="RWC188" s="304"/>
      <c r="RWD188" s="305"/>
      <c r="RWE188" s="306"/>
      <c r="RWH188" s="318"/>
      <c r="RWL188" s="319"/>
      <c r="RWM188" s="320"/>
      <c r="RWN188" s="321"/>
      <c r="RWQ188" s="318"/>
      <c r="RWT188" s="135"/>
      <c r="RWU188" s="304"/>
      <c r="RWV188" s="305"/>
      <c r="RWW188" s="306"/>
      <c r="RWX188" s="135"/>
      <c r="RWY188" s="135"/>
      <c r="RWZ188" s="307"/>
      <c r="RXA188" s="135"/>
      <c r="RXB188" s="135"/>
      <c r="RXC188" s="135"/>
      <c r="RXD188" s="304"/>
      <c r="RXE188" s="305"/>
      <c r="RXF188" s="306"/>
      <c r="RXG188" s="135"/>
      <c r="RXH188" s="135"/>
      <c r="RXI188" s="307"/>
      <c r="RXJ188" s="135"/>
      <c r="RXK188" s="135"/>
      <c r="RXL188" s="135"/>
      <c r="RXM188" s="304"/>
      <c r="RXN188" s="305"/>
      <c r="RXO188" s="306"/>
      <c r="RXP188" s="135"/>
      <c r="RXQ188" s="135"/>
      <c r="RXR188" s="307"/>
      <c r="RXS188" s="135"/>
      <c r="RXT188" s="135"/>
      <c r="RXU188" s="135"/>
      <c r="RXV188" s="304"/>
      <c r="RXW188" s="305"/>
      <c r="RXX188" s="306"/>
      <c r="RXY188" s="135"/>
      <c r="RXZ188" s="135"/>
      <c r="RYA188" s="307"/>
      <c r="RYB188" s="135"/>
      <c r="RYC188" s="135"/>
      <c r="RYD188" s="135"/>
      <c r="RYE188" s="304"/>
      <c r="RYF188" s="305"/>
      <c r="RYG188" s="306"/>
      <c r="RYH188" s="135"/>
      <c r="RYI188" s="135"/>
      <c r="RYJ188" s="307"/>
      <c r="RYK188" s="135"/>
      <c r="RYL188" s="135"/>
      <c r="RYM188" s="135"/>
      <c r="RYN188" s="304"/>
      <c r="RYO188" s="305"/>
      <c r="RYP188" s="306"/>
      <c r="RYQ188" s="135"/>
      <c r="RYR188" s="135"/>
      <c r="RYS188" s="307"/>
      <c r="RYT188" s="135"/>
      <c r="RYU188" s="135"/>
      <c r="RYV188" s="135"/>
      <c r="RYW188" s="304"/>
      <c r="RYX188" s="305"/>
      <c r="RYY188" s="306"/>
      <c r="RYZ188" s="135"/>
      <c r="RZA188" s="135"/>
      <c r="RZB188" s="307"/>
      <c r="RZC188" s="135"/>
      <c r="RZD188" s="135"/>
      <c r="RZE188" s="135"/>
      <c r="RZF188" s="304"/>
      <c r="RZG188" s="305"/>
      <c r="RZH188" s="306"/>
      <c r="RZI188" s="135"/>
      <c r="RZJ188" s="135"/>
      <c r="RZK188" s="307"/>
      <c r="RZL188" s="135"/>
      <c r="RZM188" s="135"/>
      <c r="RZN188" s="135"/>
      <c r="RZO188" s="304"/>
      <c r="RZP188" s="305"/>
      <c r="RZQ188" s="306"/>
      <c r="RZR188" s="135"/>
      <c r="RZS188" s="135"/>
      <c r="RZT188" s="307"/>
      <c r="RZU188" s="135"/>
      <c r="RZV188" s="135"/>
      <c r="RZW188" s="135"/>
      <c r="RZX188" s="304"/>
      <c r="RZY188" s="305"/>
      <c r="RZZ188" s="306"/>
      <c r="SAA188" s="135"/>
      <c r="SAB188" s="135"/>
      <c r="SAC188" s="307"/>
      <c r="SAD188" s="135"/>
      <c r="SAE188" s="135"/>
      <c r="SAF188" s="135"/>
      <c r="SAG188" s="304"/>
      <c r="SAH188" s="305"/>
      <c r="SAI188" s="306"/>
      <c r="SAJ188" s="135"/>
      <c r="SAK188" s="135"/>
      <c r="SAL188" s="307"/>
      <c r="SAM188" s="135"/>
      <c r="SAN188" s="135"/>
      <c r="SAO188" s="135"/>
      <c r="SAP188" s="304"/>
      <c r="SAQ188" s="305"/>
      <c r="SAR188" s="306"/>
      <c r="SAS188" s="135"/>
      <c r="SAT188" s="135"/>
      <c r="SAU188" s="307"/>
      <c r="SAV188" s="135"/>
      <c r="SAW188" s="135"/>
      <c r="SAX188" s="135"/>
      <c r="SAY188" s="304"/>
      <c r="SAZ188" s="305"/>
      <c r="SBA188" s="306"/>
      <c r="SBB188" s="135"/>
      <c r="SBC188" s="135"/>
      <c r="SBD188" s="307"/>
      <c r="SBE188" s="135"/>
      <c r="SBF188" s="135"/>
      <c r="SBG188" s="135"/>
      <c r="SBH188" s="304"/>
      <c r="SBI188" s="305"/>
      <c r="SBJ188" s="306"/>
      <c r="SBK188" s="135"/>
      <c r="SBL188" s="135"/>
      <c r="SBM188" s="307"/>
      <c r="SBN188" s="135"/>
      <c r="SBO188" s="135"/>
      <c r="SBP188" s="135"/>
      <c r="SBQ188" s="304"/>
      <c r="SBR188" s="305"/>
      <c r="SBS188" s="306"/>
      <c r="SBT188" s="135"/>
      <c r="SBU188" s="135"/>
      <c r="SBV188" s="307"/>
      <c r="SBW188" s="135"/>
      <c r="SBX188" s="135"/>
      <c r="SBY188" s="135"/>
      <c r="SBZ188" s="304"/>
      <c r="SCA188" s="305"/>
      <c r="SCB188" s="306"/>
      <c r="SCC188" s="135"/>
      <c r="SCD188" s="135"/>
      <c r="SCE188" s="307"/>
      <c r="SCF188" s="135"/>
      <c r="SCG188" s="135"/>
      <c r="SCH188" s="135"/>
      <c r="SCI188" s="304"/>
      <c r="SCJ188" s="305"/>
      <c r="SCK188" s="306"/>
      <c r="SCL188" s="135"/>
      <c r="SCM188" s="135"/>
      <c r="SCN188" s="307"/>
      <c r="SCO188" s="135"/>
      <c r="SCP188" s="135"/>
      <c r="SCQ188" s="135"/>
      <c r="SCR188" s="304"/>
      <c r="SCS188" s="305"/>
      <c r="SCT188" s="306"/>
      <c r="SCU188" s="135"/>
      <c r="SCV188" s="135"/>
      <c r="SCW188" s="307"/>
      <c r="SCX188" s="135"/>
      <c r="SCY188" s="135"/>
      <c r="SCZ188" s="135"/>
      <c r="SDA188" s="304"/>
      <c r="SDB188" s="305"/>
      <c r="SDC188" s="306"/>
      <c r="SDD188" s="135"/>
      <c r="SDE188" s="135"/>
      <c r="SDF188" s="307"/>
      <c r="SDG188" s="135"/>
      <c r="SDH188" s="135"/>
      <c r="SDI188" s="135"/>
      <c r="SDJ188" s="304"/>
      <c r="SDK188" s="305"/>
      <c r="SDL188" s="306"/>
      <c r="SDM188" s="135"/>
      <c r="SDN188" s="135"/>
      <c r="SDO188" s="307"/>
      <c r="SDP188" s="135"/>
      <c r="SDQ188" s="135"/>
      <c r="SDR188" s="135"/>
      <c r="SDS188" s="304"/>
      <c r="SDT188" s="305"/>
      <c r="SDU188" s="306"/>
      <c r="SDV188" s="135"/>
      <c r="SDW188" s="135"/>
      <c r="SDX188" s="307"/>
      <c r="SDY188" s="135"/>
      <c r="SDZ188" s="135"/>
      <c r="SEA188" s="135"/>
      <c r="SEB188" s="304"/>
      <c r="SEC188" s="305"/>
      <c r="SED188" s="306"/>
      <c r="SEE188" s="135"/>
      <c r="SEF188" s="135"/>
      <c r="SEG188" s="307"/>
      <c r="SEH188" s="135"/>
      <c r="SEI188" s="135"/>
      <c r="SEJ188" s="135"/>
      <c r="SEK188" s="304"/>
      <c r="SEL188" s="305"/>
      <c r="SEM188" s="306"/>
      <c r="SEN188" s="135"/>
      <c r="SEO188" s="135"/>
      <c r="SEP188" s="307"/>
      <c r="SEQ188" s="135"/>
      <c r="SER188" s="135"/>
      <c r="SES188" s="135"/>
      <c r="SET188" s="304"/>
      <c r="SEU188" s="305"/>
      <c r="SEV188" s="306"/>
      <c r="SEW188" s="135"/>
      <c r="SEX188" s="135"/>
      <c r="SEY188" s="307"/>
      <c r="SEZ188" s="135"/>
      <c r="SFA188" s="135"/>
      <c r="SFB188" s="135"/>
      <c r="SFC188" s="304"/>
      <c r="SFD188" s="305"/>
      <c r="SFE188" s="306"/>
      <c r="SFF188" s="135"/>
      <c r="SFG188" s="135"/>
      <c r="SFH188" s="307"/>
      <c r="SFI188" s="135"/>
      <c r="SFJ188" s="135"/>
      <c r="SFK188" s="135"/>
      <c r="SFL188" s="304"/>
      <c r="SFM188" s="305"/>
      <c r="SFN188" s="306"/>
      <c r="SFO188" s="135"/>
      <c r="SFP188" s="135"/>
      <c r="SFQ188" s="307"/>
      <c r="SFR188" s="135"/>
      <c r="SFU188" s="304"/>
      <c r="SFV188" s="305"/>
      <c r="SFW188" s="306"/>
      <c r="SFX188" s="135"/>
      <c r="SFY188" s="135"/>
      <c r="SFZ188" s="307"/>
      <c r="SGA188" s="135"/>
      <c r="SGD188" s="319"/>
      <c r="SGE188" s="320"/>
      <c r="SGF188" s="321"/>
      <c r="SGI188" s="318"/>
      <c r="SGM188" s="319"/>
      <c r="SGN188" s="320"/>
      <c r="SGO188" s="321"/>
      <c r="SGP188" s="135"/>
      <c r="SGQ188" s="135"/>
      <c r="SGR188" s="307"/>
      <c r="SGS188" s="135"/>
      <c r="SGT188" s="135"/>
      <c r="SGU188" s="135"/>
      <c r="SGV188" s="304"/>
      <c r="SGW188" s="305"/>
      <c r="SGX188" s="306"/>
      <c r="SGY188" s="135"/>
      <c r="SGZ188" s="135"/>
      <c r="SHA188" s="307"/>
      <c r="SHB188" s="135"/>
      <c r="SHC188" s="135"/>
      <c r="SHD188" s="135"/>
      <c r="SHE188" s="304"/>
      <c r="SHF188" s="305"/>
      <c r="SHG188" s="306"/>
      <c r="SHH188" s="135"/>
      <c r="SHI188" s="135"/>
      <c r="SHJ188" s="307"/>
      <c r="SHK188" s="135"/>
      <c r="SHL188" s="135"/>
      <c r="SHM188" s="135"/>
      <c r="SHN188" s="304"/>
      <c r="SHO188" s="305"/>
      <c r="SHP188" s="306"/>
      <c r="SHQ188" s="135"/>
      <c r="SHR188" s="135"/>
      <c r="SHS188" s="307"/>
      <c r="SHT188" s="135"/>
      <c r="SHU188" s="135"/>
      <c r="SHV188" s="135"/>
      <c r="SHW188" s="304"/>
      <c r="SHX188" s="305"/>
      <c r="SHY188" s="306"/>
      <c r="SHZ188" s="135"/>
      <c r="SIA188" s="135"/>
      <c r="SIB188" s="307"/>
      <c r="SIC188" s="135"/>
      <c r="SID188" s="135"/>
      <c r="SIE188" s="135"/>
      <c r="SIF188" s="304"/>
      <c r="SIG188" s="305"/>
      <c r="SIH188" s="306"/>
      <c r="SII188" s="135"/>
      <c r="SIJ188" s="135"/>
      <c r="SIK188" s="307"/>
      <c r="SIL188" s="135"/>
      <c r="SIM188" s="135"/>
      <c r="SIN188" s="135"/>
      <c r="SIO188" s="304"/>
      <c r="SIP188" s="305"/>
      <c r="SIQ188" s="306"/>
      <c r="SIR188" s="135"/>
      <c r="SIS188" s="135"/>
      <c r="SIT188" s="307"/>
      <c r="SIU188" s="135"/>
      <c r="SIV188" s="135"/>
      <c r="SIW188" s="135"/>
      <c r="SIX188" s="304"/>
      <c r="SIY188" s="305"/>
      <c r="SIZ188" s="306"/>
      <c r="SJA188" s="135"/>
      <c r="SJB188" s="135"/>
      <c r="SJC188" s="307"/>
      <c r="SJD188" s="135"/>
      <c r="SJE188" s="135"/>
      <c r="SJF188" s="135"/>
      <c r="SJG188" s="304"/>
      <c r="SJH188" s="305"/>
      <c r="SJI188" s="306"/>
      <c r="SJJ188" s="135"/>
      <c r="SJK188" s="135"/>
      <c r="SJL188" s="307"/>
      <c r="SJM188" s="135"/>
      <c r="SJN188" s="135"/>
      <c r="SJO188" s="135"/>
      <c r="SJP188" s="304"/>
      <c r="SJQ188" s="305"/>
      <c r="SJR188" s="306"/>
      <c r="SJS188" s="135"/>
      <c r="SJT188" s="135"/>
      <c r="SJU188" s="307"/>
      <c r="SJV188" s="135"/>
      <c r="SJW188" s="135"/>
      <c r="SJX188" s="135"/>
      <c r="SJY188" s="304"/>
      <c r="SJZ188" s="305"/>
      <c r="SKA188" s="306"/>
      <c r="SKB188" s="135"/>
      <c r="SKC188" s="135"/>
      <c r="SKD188" s="307"/>
      <c r="SKE188" s="135"/>
      <c r="SKF188" s="135"/>
      <c r="SKG188" s="135"/>
      <c r="SKH188" s="304"/>
      <c r="SKI188" s="305"/>
      <c r="SKJ188" s="306"/>
      <c r="SKK188" s="135"/>
      <c r="SKL188" s="135"/>
      <c r="SKM188" s="307"/>
      <c r="SKN188" s="135"/>
      <c r="SKO188" s="135"/>
      <c r="SKP188" s="135"/>
      <c r="SKQ188" s="304"/>
      <c r="SKR188" s="305"/>
      <c r="SKS188" s="306"/>
      <c r="SKT188" s="135"/>
      <c r="SKU188" s="135"/>
      <c r="SKV188" s="307"/>
      <c r="SKW188" s="135"/>
      <c r="SKX188" s="135"/>
      <c r="SKY188" s="135"/>
      <c r="SKZ188" s="304"/>
      <c r="SLA188" s="305"/>
      <c r="SLB188" s="306"/>
      <c r="SLC188" s="135"/>
      <c r="SLD188" s="135"/>
      <c r="SLE188" s="307"/>
      <c r="SLF188" s="135"/>
      <c r="SLG188" s="135"/>
      <c r="SLH188" s="135"/>
      <c r="SLI188" s="304"/>
      <c r="SLJ188" s="305"/>
      <c r="SLK188" s="306"/>
      <c r="SLL188" s="135"/>
      <c r="SLM188" s="135"/>
      <c r="SLN188" s="307"/>
      <c r="SLO188" s="135"/>
      <c r="SLP188" s="135"/>
      <c r="SLQ188" s="135"/>
      <c r="SLR188" s="304"/>
      <c r="SLS188" s="305"/>
      <c r="SLT188" s="306"/>
      <c r="SLU188" s="135"/>
      <c r="SLV188" s="135"/>
      <c r="SLW188" s="307"/>
      <c r="SLX188" s="135"/>
      <c r="SLY188" s="135"/>
      <c r="SLZ188" s="135"/>
      <c r="SMA188" s="304"/>
      <c r="SMB188" s="305"/>
      <c r="SMC188" s="306"/>
      <c r="SMD188" s="135"/>
      <c r="SME188" s="135"/>
      <c r="SMF188" s="307"/>
      <c r="SMG188" s="135"/>
      <c r="SMH188" s="135"/>
      <c r="SMI188" s="135"/>
      <c r="SMJ188" s="304"/>
      <c r="SMK188" s="305"/>
      <c r="SML188" s="306"/>
      <c r="SMM188" s="135"/>
      <c r="SMN188" s="135"/>
      <c r="SMO188" s="307"/>
      <c r="SMP188" s="135"/>
      <c r="SMQ188" s="135"/>
      <c r="SMR188" s="135"/>
      <c r="SMS188" s="304"/>
      <c r="SMT188" s="305"/>
      <c r="SMU188" s="306"/>
      <c r="SMV188" s="135"/>
      <c r="SMW188" s="135"/>
      <c r="SMX188" s="307"/>
      <c r="SMY188" s="135"/>
      <c r="SMZ188" s="135"/>
      <c r="SNA188" s="135"/>
      <c r="SNB188" s="304"/>
      <c r="SNC188" s="305"/>
      <c r="SND188" s="306"/>
      <c r="SNE188" s="135"/>
      <c r="SNF188" s="135"/>
      <c r="SNG188" s="307"/>
      <c r="SNH188" s="135"/>
      <c r="SNI188" s="135"/>
      <c r="SNJ188" s="135"/>
      <c r="SNK188" s="304"/>
      <c r="SNL188" s="305"/>
      <c r="SNM188" s="306"/>
      <c r="SNN188" s="135"/>
      <c r="SNO188" s="135"/>
      <c r="SNP188" s="307"/>
      <c r="SNQ188" s="135"/>
      <c r="SNR188" s="135"/>
      <c r="SNS188" s="135"/>
      <c r="SNT188" s="304"/>
      <c r="SNU188" s="305"/>
      <c r="SNV188" s="306"/>
      <c r="SNW188" s="135"/>
      <c r="SNX188" s="135"/>
      <c r="SNY188" s="307"/>
      <c r="SNZ188" s="135"/>
      <c r="SOA188" s="135"/>
      <c r="SOB188" s="135"/>
      <c r="SOC188" s="304"/>
      <c r="SOD188" s="305"/>
      <c r="SOE188" s="306"/>
      <c r="SOF188" s="135"/>
      <c r="SOG188" s="135"/>
      <c r="SOH188" s="307"/>
      <c r="SOI188" s="135"/>
      <c r="SOJ188" s="135"/>
      <c r="SOK188" s="135"/>
      <c r="SOL188" s="304"/>
      <c r="SOM188" s="305"/>
      <c r="SON188" s="306"/>
      <c r="SOO188" s="135"/>
      <c r="SOP188" s="135"/>
      <c r="SOQ188" s="307"/>
      <c r="SOR188" s="135"/>
      <c r="SOS188" s="135"/>
      <c r="SOT188" s="135"/>
      <c r="SOU188" s="304"/>
      <c r="SOV188" s="305"/>
      <c r="SOW188" s="306"/>
      <c r="SOX188" s="135"/>
      <c r="SOY188" s="135"/>
      <c r="SOZ188" s="307"/>
      <c r="SPA188" s="135"/>
      <c r="SPB188" s="135"/>
      <c r="SPC188" s="135"/>
      <c r="SPD188" s="304"/>
      <c r="SPE188" s="305"/>
      <c r="SPF188" s="306"/>
      <c r="SPG188" s="135"/>
      <c r="SPH188" s="135"/>
      <c r="SPI188" s="307"/>
      <c r="SPJ188" s="135"/>
      <c r="SPK188" s="135"/>
      <c r="SPL188" s="135"/>
      <c r="SPM188" s="304"/>
      <c r="SPN188" s="305"/>
      <c r="SPO188" s="321"/>
      <c r="SPQ188" s="135"/>
      <c r="SPR188" s="307"/>
      <c r="SPS188" s="135"/>
      <c r="SPT188" s="135"/>
      <c r="SPU188" s="135"/>
      <c r="SPV188" s="304"/>
      <c r="SPW188" s="305"/>
      <c r="SPX188" s="321"/>
      <c r="SQA188" s="318"/>
      <c r="SQE188" s="319"/>
      <c r="SQF188" s="320"/>
      <c r="SQG188" s="321"/>
      <c r="SQJ188" s="318"/>
      <c r="SQL188" s="135"/>
      <c r="SQM188" s="135"/>
      <c r="SQN188" s="304"/>
      <c r="SQO188" s="305"/>
      <c r="SQP188" s="306"/>
      <c r="SQQ188" s="135"/>
      <c r="SQR188" s="135"/>
      <c r="SQS188" s="307"/>
      <c r="SQT188" s="135"/>
      <c r="SQU188" s="135"/>
      <c r="SQV188" s="135"/>
      <c r="SQW188" s="304"/>
      <c r="SQX188" s="305"/>
      <c r="SQY188" s="306"/>
      <c r="SQZ188" s="135"/>
      <c r="SRA188" s="135"/>
      <c r="SRB188" s="307"/>
      <c r="SRC188" s="135"/>
      <c r="SRD188" s="135"/>
      <c r="SRE188" s="135"/>
      <c r="SRF188" s="304"/>
      <c r="SRG188" s="305"/>
      <c r="SRH188" s="306"/>
      <c r="SRI188" s="135"/>
      <c r="SRJ188" s="135"/>
      <c r="SRK188" s="307"/>
      <c r="SRL188" s="135"/>
      <c r="SRM188" s="135"/>
      <c r="SRN188" s="135"/>
      <c r="SRO188" s="304"/>
      <c r="SRP188" s="305"/>
      <c r="SRQ188" s="306"/>
      <c r="SRR188" s="135"/>
      <c r="SRS188" s="135"/>
      <c r="SRT188" s="307"/>
      <c r="SRU188" s="135"/>
      <c r="SRV188" s="135"/>
      <c r="SRW188" s="135"/>
      <c r="SRX188" s="304"/>
      <c r="SRY188" s="305"/>
      <c r="SRZ188" s="306"/>
      <c r="SSA188" s="135"/>
      <c r="SSB188" s="135"/>
      <c r="SSC188" s="307"/>
      <c r="SSD188" s="135"/>
      <c r="SSE188" s="135"/>
      <c r="SSF188" s="135"/>
      <c r="SSG188" s="304"/>
      <c r="SSH188" s="305"/>
      <c r="SSI188" s="306"/>
      <c r="SSJ188" s="135"/>
      <c r="SSK188" s="135"/>
      <c r="SSL188" s="307"/>
      <c r="SSM188" s="135"/>
      <c r="SSN188" s="135"/>
      <c r="SSO188" s="135"/>
      <c r="SSP188" s="304"/>
      <c r="SSQ188" s="305"/>
      <c r="SSR188" s="306"/>
      <c r="SSS188" s="135"/>
      <c r="SST188" s="135"/>
      <c r="SSU188" s="307"/>
      <c r="SSV188" s="135"/>
      <c r="SSW188" s="135"/>
      <c r="SSX188" s="135"/>
      <c r="SSY188" s="304"/>
      <c r="SSZ188" s="305"/>
      <c r="STA188" s="306"/>
      <c r="STB188" s="135"/>
      <c r="STC188" s="135"/>
      <c r="STD188" s="307"/>
      <c r="STE188" s="135"/>
      <c r="STF188" s="135"/>
      <c r="STG188" s="135"/>
      <c r="STH188" s="304"/>
      <c r="STI188" s="305"/>
      <c r="STJ188" s="306"/>
      <c r="STK188" s="135"/>
      <c r="STL188" s="135"/>
      <c r="STM188" s="307"/>
      <c r="STN188" s="135"/>
      <c r="STO188" s="135"/>
      <c r="STP188" s="135"/>
      <c r="STQ188" s="304"/>
      <c r="STR188" s="305"/>
      <c r="STS188" s="306"/>
      <c r="STT188" s="135"/>
      <c r="STU188" s="135"/>
      <c r="STV188" s="307"/>
      <c r="STW188" s="135"/>
      <c r="STX188" s="135"/>
      <c r="STY188" s="135"/>
      <c r="STZ188" s="304"/>
      <c r="SUA188" s="305"/>
      <c r="SUB188" s="306"/>
      <c r="SUC188" s="135"/>
      <c r="SUD188" s="135"/>
      <c r="SUE188" s="307"/>
      <c r="SUF188" s="135"/>
      <c r="SUG188" s="135"/>
      <c r="SUH188" s="135"/>
      <c r="SUI188" s="304"/>
      <c r="SUJ188" s="305"/>
      <c r="SUK188" s="306"/>
      <c r="SUL188" s="135"/>
      <c r="SUM188" s="135"/>
      <c r="SUN188" s="307"/>
      <c r="SUO188" s="135"/>
      <c r="SUP188" s="135"/>
      <c r="SUQ188" s="135"/>
      <c r="SUR188" s="304"/>
      <c r="SUS188" s="305"/>
      <c r="SUT188" s="306"/>
      <c r="SUU188" s="135"/>
      <c r="SUV188" s="135"/>
      <c r="SUW188" s="307"/>
      <c r="SUX188" s="135"/>
      <c r="SUY188" s="135"/>
      <c r="SUZ188" s="135"/>
      <c r="SVA188" s="304"/>
      <c r="SVB188" s="305"/>
      <c r="SVC188" s="306"/>
      <c r="SVD188" s="135"/>
      <c r="SVE188" s="135"/>
      <c r="SVF188" s="307"/>
      <c r="SVG188" s="135"/>
      <c r="SVH188" s="135"/>
      <c r="SVI188" s="135"/>
      <c r="SVJ188" s="304"/>
      <c r="SVK188" s="305"/>
      <c r="SVL188" s="306"/>
      <c r="SVM188" s="135"/>
      <c r="SVN188" s="135"/>
      <c r="SVO188" s="307"/>
      <c r="SVP188" s="135"/>
      <c r="SVQ188" s="135"/>
      <c r="SVR188" s="135"/>
      <c r="SVS188" s="304"/>
      <c r="SVT188" s="305"/>
      <c r="SVU188" s="306"/>
      <c r="SVV188" s="135"/>
      <c r="SVW188" s="135"/>
      <c r="SVX188" s="307"/>
      <c r="SVY188" s="135"/>
      <c r="SVZ188" s="135"/>
      <c r="SWA188" s="135"/>
      <c r="SWB188" s="304"/>
      <c r="SWC188" s="305"/>
      <c r="SWD188" s="306"/>
      <c r="SWE188" s="135"/>
      <c r="SWF188" s="135"/>
      <c r="SWG188" s="307"/>
      <c r="SWH188" s="135"/>
      <c r="SWI188" s="135"/>
      <c r="SWJ188" s="135"/>
      <c r="SWK188" s="304"/>
      <c r="SWL188" s="305"/>
      <c r="SWM188" s="306"/>
      <c r="SWN188" s="135"/>
      <c r="SWO188" s="135"/>
      <c r="SWP188" s="307"/>
      <c r="SWQ188" s="135"/>
      <c r="SWR188" s="135"/>
      <c r="SWS188" s="135"/>
      <c r="SWT188" s="304"/>
      <c r="SWU188" s="305"/>
      <c r="SWV188" s="306"/>
      <c r="SWW188" s="135"/>
      <c r="SWX188" s="135"/>
      <c r="SWY188" s="307"/>
      <c r="SWZ188" s="135"/>
      <c r="SXA188" s="135"/>
      <c r="SXB188" s="135"/>
      <c r="SXC188" s="304"/>
      <c r="SXD188" s="305"/>
      <c r="SXE188" s="306"/>
      <c r="SXF188" s="135"/>
      <c r="SXG188" s="135"/>
      <c r="SXH188" s="307"/>
      <c r="SXI188" s="135"/>
      <c r="SXJ188" s="135"/>
      <c r="SXK188" s="135"/>
      <c r="SXL188" s="304"/>
      <c r="SXM188" s="305"/>
      <c r="SXN188" s="306"/>
      <c r="SXO188" s="135"/>
      <c r="SXP188" s="135"/>
      <c r="SXQ188" s="307"/>
      <c r="SXR188" s="135"/>
      <c r="SXS188" s="135"/>
      <c r="SXT188" s="135"/>
      <c r="SXU188" s="304"/>
      <c r="SXV188" s="305"/>
      <c r="SXW188" s="306"/>
      <c r="SXX188" s="135"/>
      <c r="SXY188" s="135"/>
      <c r="SXZ188" s="307"/>
      <c r="SYA188" s="135"/>
      <c r="SYB188" s="135"/>
      <c r="SYC188" s="135"/>
      <c r="SYD188" s="304"/>
      <c r="SYE188" s="305"/>
      <c r="SYF188" s="306"/>
      <c r="SYG188" s="135"/>
      <c r="SYH188" s="135"/>
      <c r="SYI188" s="307"/>
      <c r="SYJ188" s="135"/>
      <c r="SYK188" s="135"/>
      <c r="SYL188" s="135"/>
      <c r="SYM188" s="304"/>
      <c r="SYN188" s="305"/>
      <c r="SYO188" s="306"/>
      <c r="SYP188" s="135"/>
      <c r="SYQ188" s="135"/>
      <c r="SYR188" s="307"/>
      <c r="SYS188" s="135"/>
      <c r="SYT188" s="135"/>
      <c r="SYU188" s="135"/>
      <c r="SYV188" s="304"/>
      <c r="SYW188" s="305"/>
      <c r="SYX188" s="306"/>
      <c r="SYY188" s="135"/>
      <c r="SYZ188" s="135"/>
      <c r="SZA188" s="307"/>
      <c r="SZB188" s="135"/>
      <c r="SZC188" s="135"/>
      <c r="SZD188" s="135"/>
      <c r="SZE188" s="304"/>
      <c r="SZF188" s="305"/>
      <c r="SZG188" s="306"/>
      <c r="SZH188" s="135"/>
      <c r="SZI188" s="135"/>
      <c r="SZJ188" s="307"/>
      <c r="SZM188" s="135"/>
      <c r="SZN188" s="304"/>
      <c r="SZO188" s="305"/>
      <c r="SZP188" s="306"/>
      <c r="SZQ188" s="135"/>
      <c r="SZR188" s="135"/>
      <c r="SZS188" s="307"/>
      <c r="SZW188" s="319"/>
      <c r="SZX188" s="320"/>
      <c r="SZY188" s="321"/>
      <c r="TAB188" s="318"/>
      <c r="TAF188" s="319"/>
      <c r="TAG188" s="320"/>
      <c r="TAH188" s="306"/>
      <c r="TAI188" s="135"/>
      <c r="TAJ188" s="135"/>
      <c r="TAK188" s="307"/>
      <c r="TAL188" s="135"/>
      <c r="TAM188" s="135"/>
      <c r="TAN188" s="135"/>
      <c r="TAO188" s="304"/>
      <c r="TAP188" s="305"/>
      <c r="TAQ188" s="306"/>
      <c r="TAR188" s="135"/>
      <c r="TAS188" s="135"/>
      <c r="TAT188" s="307"/>
      <c r="TAU188" s="135"/>
      <c r="TAV188" s="135"/>
      <c r="TAW188" s="135"/>
      <c r="TAX188" s="304"/>
      <c r="TAY188" s="305"/>
      <c r="TAZ188" s="306"/>
      <c r="TBA188" s="135"/>
      <c r="TBB188" s="135"/>
      <c r="TBC188" s="307"/>
      <c r="TBD188" s="135"/>
      <c r="TBE188" s="135"/>
      <c r="TBF188" s="135"/>
      <c r="TBG188" s="304"/>
      <c r="TBH188" s="305"/>
      <c r="TBI188" s="306"/>
      <c r="TBJ188" s="135"/>
      <c r="TBK188" s="135"/>
      <c r="TBL188" s="307"/>
      <c r="TBM188" s="135"/>
      <c r="TBN188" s="135"/>
      <c r="TBO188" s="135"/>
      <c r="TBP188" s="304"/>
      <c r="TBQ188" s="305"/>
      <c r="TBR188" s="306"/>
      <c r="TBS188" s="135"/>
      <c r="TBT188" s="135"/>
      <c r="TBU188" s="307"/>
      <c r="TBV188" s="135"/>
      <c r="TBW188" s="135"/>
      <c r="TBX188" s="135"/>
      <c r="TBY188" s="304"/>
      <c r="TBZ188" s="305"/>
      <c r="TCA188" s="306"/>
      <c r="TCB188" s="135"/>
      <c r="TCC188" s="135"/>
      <c r="TCD188" s="307"/>
      <c r="TCE188" s="135"/>
      <c r="TCF188" s="135"/>
      <c r="TCG188" s="135"/>
      <c r="TCH188" s="304"/>
      <c r="TCI188" s="305"/>
      <c r="TCJ188" s="306"/>
      <c r="TCK188" s="135"/>
      <c r="TCL188" s="135"/>
      <c r="TCM188" s="307"/>
      <c r="TCN188" s="135"/>
      <c r="TCO188" s="135"/>
      <c r="TCP188" s="135"/>
      <c r="TCQ188" s="304"/>
      <c r="TCR188" s="305"/>
      <c r="TCS188" s="306"/>
      <c r="TCT188" s="135"/>
      <c r="TCU188" s="135"/>
      <c r="TCV188" s="307"/>
      <c r="TCW188" s="135"/>
      <c r="TCX188" s="135"/>
      <c r="TCY188" s="135"/>
      <c r="TCZ188" s="304"/>
      <c r="TDA188" s="305"/>
      <c r="TDB188" s="306"/>
      <c r="TDC188" s="135"/>
      <c r="TDD188" s="135"/>
      <c r="TDE188" s="307"/>
      <c r="TDF188" s="135"/>
      <c r="TDG188" s="135"/>
      <c r="TDH188" s="135"/>
      <c r="TDI188" s="304"/>
      <c r="TDJ188" s="305"/>
      <c r="TDK188" s="306"/>
      <c r="TDL188" s="135"/>
      <c r="TDM188" s="135"/>
      <c r="TDN188" s="307"/>
      <c r="TDO188" s="135"/>
      <c r="TDP188" s="135"/>
      <c r="TDQ188" s="135"/>
      <c r="TDR188" s="304"/>
      <c r="TDS188" s="305"/>
      <c r="TDT188" s="306"/>
      <c r="TDU188" s="135"/>
      <c r="TDV188" s="135"/>
      <c r="TDW188" s="307"/>
      <c r="TDX188" s="135"/>
      <c r="TDY188" s="135"/>
      <c r="TDZ188" s="135"/>
      <c r="TEA188" s="304"/>
      <c r="TEB188" s="305"/>
      <c r="TEC188" s="306"/>
      <c r="TED188" s="135"/>
      <c r="TEE188" s="135"/>
      <c r="TEF188" s="307"/>
      <c r="TEG188" s="135"/>
      <c r="TEH188" s="135"/>
      <c r="TEI188" s="135"/>
      <c r="TEJ188" s="304"/>
      <c r="TEK188" s="305"/>
      <c r="TEL188" s="306"/>
      <c r="TEM188" s="135"/>
      <c r="TEN188" s="135"/>
      <c r="TEO188" s="307"/>
      <c r="TEP188" s="135"/>
      <c r="TEQ188" s="135"/>
      <c r="TER188" s="135"/>
      <c r="TES188" s="304"/>
      <c r="TET188" s="305"/>
      <c r="TEU188" s="306"/>
      <c r="TEV188" s="135"/>
      <c r="TEW188" s="135"/>
      <c r="TEX188" s="307"/>
      <c r="TEY188" s="135"/>
      <c r="TEZ188" s="135"/>
      <c r="TFA188" s="135"/>
      <c r="TFB188" s="304"/>
      <c r="TFC188" s="305"/>
      <c r="TFD188" s="306"/>
      <c r="TFE188" s="135"/>
      <c r="TFF188" s="135"/>
      <c r="TFG188" s="307"/>
      <c r="TFH188" s="135"/>
      <c r="TFI188" s="135"/>
      <c r="TFJ188" s="135"/>
      <c r="TFK188" s="304"/>
      <c r="TFL188" s="305"/>
      <c r="TFM188" s="306"/>
      <c r="TFN188" s="135"/>
      <c r="TFO188" s="135"/>
      <c r="TFP188" s="307"/>
      <c r="TFQ188" s="135"/>
      <c r="TFR188" s="135"/>
      <c r="TFS188" s="135"/>
      <c r="TFT188" s="304"/>
      <c r="TFU188" s="305"/>
      <c r="TFV188" s="306"/>
      <c r="TFW188" s="135"/>
      <c r="TFX188" s="135"/>
      <c r="TFY188" s="307"/>
      <c r="TFZ188" s="135"/>
      <c r="TGA188" s="135"/>
      <c r="TGB188" s="135"/>
      <c r="TGC188" s="304"/>
      <c r="TGD188" s="305"/>
      <c r="TGE188" s="306"/>
      <c r="TGF188" s="135"/>
      <c r="TGG188" s="135"/>
      <c r="TGH188" s="307"/>
      <c r="TGI188" s="135"/>
      <c r="TGJ188" s="135"/>
      <c r="TGK188" s="135"/>
      <c r="TGL188" s="304"/>
      <c r="TGM188" s="305"/>
      <c r="TGN188" s="306"/>
      <c r="TGO188" s="135"/>
      <c r="TGP188" s="135"/>
      <c r="TGQ188" s="307"/>
      <c r="TGR188" s="135"/>
      <c r="TGS188" s="135"/>
      <c r="TGT188" s="135"/>
      <c r="TGU188" s="304"/>
      <c r="TGV188" s="305"/>
      <c r="TGW188" s="306"/>
      <c r="TGX188" s="135"/>
      <c r="TGY188" s="135"/>
      <c r="TGZ188" s="307"/>
      <c r="THA188" s="135"/>
      <c r="THB188" s="135"/>
      <c r="THC188" s="135"/>
      <c r="THD188" s="304"/>
      <c r="THE188" s="305"/>
      <c r="THF188" s="306"/>
      <c r="THG188" s="135"/>
      <c r="THH188" s="135"/>
      <c r="THI188" s="307"/>
      <c r="THJ188" s="135"/>
      <c r="THK188" s="135"/>
      <c r="THL188" s="135"/>
      <c r="THM188" s="304"/>
      <c r="THN188" s="305"/>
      <c r="THO188" s="306"/>
      <c r="THP188" s="135"/>
      <c r="THQ188" s="135"/>
      <c r="THR188" s="307"/>
      <c r="THS188" s="135"/>
      <c r="THT188" s="135"/>
      <c r="THU188" s="135"/>
      <c r="THV188" s="304"/>
      <c r="THW188" s="305"/>
      <c r="THX188" s="306"/>
      <c r="THY188" s="135"/>
      <c r="THZ188" s="135"/>
      <c r="TIA188" s="307"/>
      <c r="TIB188" s="135"/>
      <c r="TIC188" s="135"/>
      <c r="TID188" s="135"/>
      <c r="TIE188" s="304"/>
      <c r="TIF188" s="305"/>
      <c r="TIG188" s="306"/>
      <c r="TIH188" s="135"/>
      <c r="TII188" s="135"/>
      <c r="TIJ188" s="307"/>
      <c r="TIK188" s="135"/>
      <c r="TIL188" s="135"/>
      <c r="TIM188" s="135"/>
      <c r="TIN188" s="304"/>
      <c r="TIO188" s="305"/>
      <c r="TIP188" s="306"/>
      <c r="TIQ188" s="135"/>
      <c r="TIR188" s="135"/>
      <c r="TIS188" s="307"/>
      <c r="TIT188" s="135"/>
      <c r="TIU188" s="135"/>
      <c r="TIV188" s="135"/>
      <c r="TIW188" s="304"/>
      <c r="TIX188" s="305"/>
      <c r="TIY188" s="306"/>
      <c r="TIZ188" s="135"/>
      <c r="TJA188" s="135"/>
      <c r="TJB188" s="307"/>
      <c r="TJC188" s="135"/>
      <c r="TJD188" s="135"/>
      <c r="TJE188" s="135"/>
      <c r="TJF188" s="304"/>
      <c r="TJG188" s="320"/>
      <c r="TJH188" s="321"/>
      <c r="TJI188" s="135"/>
      <c r="TJJ188" s="135"/>
      <c r="TJK188" s="307"/>
      <c r="TJL188" s="135"/>
      <c r="TJM188" s="135"/>
      <c r="TJN188" s="135"/>
      <c r="TJO188" s="304"/>
      <c r="TJP188" s="320"/>
      <c r="TJQ188" s="321"/>
      <c r="TJT188" s="318"/>
      <c r="TJX188" s="319"/>
      <c r="TJY188" s="320"/>
      <c r="TJZ188" s="321"/>
      <c r="TKC188" s="318"/>
      <c r="TKD188" s="135"/>
      <c r="TKE188" s="135"/>
      <c r="TKF188" s="135"/>
      <c r="TKG188" s="304"/>
      <c r="TKH188" s="305"/>
      <c r="TKI188" s="306"/>
      <c r="TKJ188" s="135"/>
      <c r="TKK188" s="135"/>
      <c r="TKL188" s="307"/>
      <c r="TKM188" s="135"/>
      <c r="TKN188" s="135"/>
      <c r="TKO188" s="135"/>
      <c r="TKP188" s="304"/>
      <c r="TKQ188" s="305"/>
      <c r="TKR188" s="306"/>
      <c r="TKS188" s="135"/>
      <c r="TKT188" s="135"/>
      <c r="TKU188" s="307"/>
      <c r="TKV188" s="135"/>
      <c r="TKW188" s="135"/>
      <c r="TKX188" s="135"/>
      <c r="TKY188" s="304"/>
      <c r="TKZ188" s="305"/>
      <c r="TLA188" s="306"/>
      <c r="TLB188" s="135"/>
      <c r="TLC188" s="135"/>
      <c r="TLD188" s="307"/>
      <c r="TLE188" s="135"/>
      <c r="TLF188" s="135"/>
      <c r="TLG188" s="135"/>
      <c r="TLH188" s="304"/>
      <c r="TLI188" s="305"/>
      <c r="TLJ188" s="306"/>
      <c r="TLK188" s="135"/>
      <c r="TLL188" s="135"/>
      <c r="TLM188" s="307"/>
      <c r="TLN188" s="135"/>
      <c r="TLO188" s="135"/>
      <c r="TLP188" s="135"/>
      <c r="TLQ188" s="304"/>
      <c r="TLR188" s="305"/>
      <c r="TLS188" s="306"/>
      <c r="TLT188" s="135"/>
      <c r="TLU188" s="135"/>
      <c r="TLV188" s="307"/>
      <c r="TLW188" s="135"/>
      <c r="TLX188" s="135"/>
      <c r="TLY188" s="135"/>
      <c r="TLZ188" s="304"/>
      <c r="TMA188" s="305"/>
      <c r="TMB188" s="306"/>
      <c r="TMC188" s="135"/>
      <c r="TMD188" s="135"/>
      <c r="TME188" s="307"/>
      <c r="TMF188" s="135"/>
      <c r="TMG188" s="135"/>
      <c r="TMH188" s="135"/>
      <c r="TMI188" s="304"/>
      <c r="TMJ188" s="305"/>
      <c r="TMK188" s="306"/>
      <c r="TML188" s="135"/>
      <c r="TMM188" s="135"/>
      <c r="TMN188" s="307"/>
      <c r="TMO188" s="135"/>
      <c r="TMP188" s="135"/>
      <c r="TMQ188" s="135"/>
      <c r="TMR188" s="304"/>
      <c r="TMS188" s="305"/>
      <c r="TMT188" s="306"/>
      <c r="TMU188" s="135"/>
      <c r="TMV188" s="135"/>
      <c r="TMW188" s="307"/>
      <c r="TMX188" s="135"/>
      <c r="TMY188" s="135"/>
      <c r="TMZ188" s="135"/>
      <c r="TNA188" s="304"/>
      <c r="TNB188" s="305"/>
      <c r="TNC188" s="306"/>
      <c r="TND188" s="135"/>
      <c r="TNE188" s="135"/>
      <c r="TNF188" s="307"/>
      <c r="TNG188" s="135"/>
      <c r="TNH188" s="135"/>
      <c r="TNI188" s="135"/>
      <c r="TNJ188" s="304"/>
      <c r="TNK188" s="305"/>
      <c r="TNL188" s="306"/>
      <c r="TNM188" s="135"/>
      <c r="TNN188" s="135"/>
      <c r="TNO188" s="307"/>
      <c r="TNP188" s="135"/>
      <c r="TNQ188" s="135"/>
      <c r="TNR188" s="135"/>
      <c r="TNS188" s="304"/>
      <c r="TNT188" s="305"/>
      <c r="TNU188" s="306"/>
      <c r="TNV188" s="135"/>
      <c r="TNW188" s="135"/>
      <c r="TNX188" s="307"/>
      <c r="TNY188" s="135"/>
      <c r="TNZ188" s="135"/>
      <c r="TOA188" s="135"/>
      <c r="TOB188" s="304"/>
      <c r="TOC188" s="305"/>
      <c r="TOD188" s="306"/>
      <c r="TOE188" s="135"/>
      <c r="TOF188" s="135"/>
      <c r="TOG188" s="307"/>
      <c r="TOH188" s="135"/>
      <c r="TOI188" s="135"/>
      <c r="TOJ188" s="135"/>
      <c r="TOK188" s="304"/>
      <c r="TOL188" s="305"/>
      <c r="TOM188" s="306"/>
      <c r="TON188" s="135"/>
      <c r="TOO188" s="135"/>
      <c r="TOP188" s="307"/>
      <c r="TOQ188" s="135"/>
      <c r="TOR188" s="135"/>
      <c r="TOS188" s="135"/>
      <c r="TOT188" s="304"/>
      <c r="TOU188" s="305"/>
      <c r="TOV188" s="306"/>
      <c r="TOW188" s="135"/>
      <c r="TOX188" s="135"/>
      <c r="TOY188" s="307"/>
      <c r="TOZ188" s="135"/>
      <c r="TPA188" s="135"/>
      <c r="TPB188" s="135"/>
      <c r="TPC188" s="304"/>
      <c r="TPD188" s="305"/>
      <c r="TPE188" s="306"/>
      <c r="TPF188" s="135"/>
      <c r="TPG188" s="135"/>
      <c r="TPH188" s="307"/>
      <c r="TPI188" s="135"/>
      <c r="TPJ188" s="135"/>
      <c r="TPK188" s="135"/>
      <c r="TPL188" s="304"/>
      <c r="TPM188" s="305"/>
      <c r="TPN188" s="306"/>
      <c r="TPO188" s="135"/>
      <c r="TPP188" s="135"/>
      <c r="TPQ188" s="307"/>
      <c r="TPR188" s="135"/>
      <c r="TPS188" s="135"/>
      <c r="TPT188" s="135"/>
      <c r="TPU188" s="304"/>
      <c r="TPV188" s="305"/>
      <c r="TPW188" s="306"/>
      <c r="TPX188" s="135"/>
      <c r="TPY188" s="135"/>
      <c r="TPZ188" s="307"/>
      <c r="TQA188" s="135"/>
      <c r="TQB188" s="135"/>
      <c r="TQC188" s="135"/>
      <c r="TQD188" s="304"/>
      <c r="TQE188" s="305"/>
      <c r="TQF188" s="306"/>
      <c r="TQG188" s="135"/>
      <c r="TQH188" s="135"/>
      <c r="TQI188" s="307"/>
      <c r="TQJ188" s="135"/>
      <c r="TQK188" s="135"/>
      <c r="TQL188" s="135"/>
      <c r="TQM188" s="304"/>
      <c r="TQN188" s="305"/>
      <c r="TQO188" s="306"/>
      <c r="TQP188" s="135"/>
      <c r="TQQ188" s="135"/>
      <c r="TQR188" s="307"/>
      <c r="TQS188" s="135"/>
      <c r="TQT188" s="135"/>
      <c r="TQU188" s="135"/>
      <c r="TQV188" s="304"/>
      <c r="TQW188" s="305"/>
      <c r="TQX188" s="306"/>
      <c r="TQY188" s="135"/>
      <c r="TQZ188" s="135"/>
      <c r="TRA188" s="307"/>
      <c r="TRB188" s="135"/>
      <c r="TRC188" s="135"/>
      <c r="TRD188" s="135"/>
      <c r="TRE188" s="304"/>
      <c r="TRF188" s="305"/>
      <c r="TRG188" s="306"/>
      <c r="TRH188" s="135"/>
      <c r="TRI188" s="135"/>
      <c r="TRJ188" s="307"/>
      <c r="TRK188" s="135"/>
      <c r="TRL188" s="135"/>
      <c r="TRM188" s="135"/>
      <c r="TRN188" s="304"/>
      <c r="TRO188" s="305"/>
      <c r="TRP188" s="306"/>
      <c r="TRQ188" s="135"/>
      <c r="TRR188" s="135"/>
      <c r="TRS188" s="307"/>
      <c r="TRT188" s="135"/>
      <c r="TRU188" s="135"/>
      <c r="TRV188" s="135"/>
      <c r="TRW188" s="304"/>
      <c r="TRX188" s="305"/>
      <c r="TRY188" s="306"/>
      <c r="TRZ188" s="135"/>
      <c r="TSA188" s="135"/>
      <c r="TSB188" s="307"/>
      <c r="TSC188" s="135"/>
      <c r="TSD188" s="135"/>
      <c r="TSE188" s="135"/>
      <c r="TSF188" s="304"/>
      <c r="TSG188" s="305"/>
      <c r="TSH188" s="306"/>
      <c r="TSI188" s="135"/>
      <c r="TSJ188" s="135"/>
      <c r="TSK188" s="307"/>
      <c r="TSL188" s="135"/>
      <c r="TSM188" s="135"/>
      <c r="TSN188" s="135"/>
      <c r="TSO188" s="304"/>
      <c r="TSP188" s="305"/>
      <c r="TSQ188" s="306"/>
      <c r="TSR188" s="135"/>
      <c r="TSS188" s="135"/>
      <c r="TST188" s="307"/>
      <c r="TSU188" s="135"/>
      <c r="TSV188" s="135"/>
      <c r="TSW188" s="135"/>
      <c r="TSX188" s="304"/>
      <c r="TSY188" s="305"/>
      <c r="TSZ188" s="306"/>
      <c r="TTA188" s="135"/>
      <c r="TTB188" s="135"/>
      <c r="TTC188" s="318"/>
      <c r="TTE188" s="135"/>
      <c r="TTF188" s="135"/>
      <c r="TTG188" s="304"/>
      <c r="TTH188" s="305"/>
      <c r="TTI188" s="306"/>
      <c r="TTJ188" s="135"/>
      <c r="TTK188" s="135"/>
      <c r="TTL188" s="318"/>
      <c r="TTP188" s="319"/>
      <c r="TTQ188" s="320"/>
      <c r="TTR188" s="321"/>
      <c r="TTU188" s="318"/>
      <c r="TTY188" s="319"/>
      <c r="TTZ188" s="305"/>
      <c r="TUA188" s="306"/>
      <c r="TUB188" s="135"/>
      <c r="TUC188" s="135"/>
      <c r="TUD188" s="307"/>
      <c r="TUE188" s="135"/>
      <c r="TUF188" s="135"/>
      <c r="TUG188" s="135"/>
      <c r="TUH188" s="304"/>
      <c r="TUI188" s="305"/>
      <c r="TUJ188" s="306"/>
      <c r="TUK188" s="135"/>
      <c r="TUL188" s="135"/>
      <c r="TUM188" s="307"/>
      <c r="TUN188" s="135"/>
      <c r="TUO188" s="135"/>
      <c r="TUP188" s="135"/>
      <c r="TUQ188" s="304"/>
      <c r="TUR188" s="305"/>
      <c r="TUS188" s="306"/>
      <c r="TUT188" s="135"/>
      <c r="TUU188" s="135"/>
      <c r="TUV188" s="307"/>
      <c r="TUW188" s="135"/>
      <c r="TUX188" s="135"/>
      <c r="TUY188" s="135"/>
      <c r="TUZ188" s="304"/>
      <c r="TVA188" s="305"/>
      <c r="TVB188" s="306"/>
      <c r="TVC188" s="135"/>
      <c r="TVD188" s="135"/>
      <c r="TVE188" s="307"/>
      <c r="TVF188" s="135"/>
      <c r="TVG188" s="135"/>
      <c r="TVH188" s="135"/>
      <c r="TVI188" s="304"/>
      <c r="TVJ188" s="305"/>
      <c r="TVK188" s="306"/>
      <c r="TVL188" s="135"/>
      <c r="TVM188" s="135"/>
      <c r="TVN188" s="307"/>
      <c r="TVO188" s="135"/>
      <c r="TVP188" s="135"/>
      <c r="TVQ188" s="135"/>
      <c r="TVR188" s="304"/>
      <c r="TVS188" s="305"/>
      <c r="TVT188" s="306"/>
      <c r="TVU188" s="135"/>
      <c r="TVV188" s="135"/>
      <c r="TVW188" s="307"/>
      <c r="TVX188" s="135"/>
      <c r="TVY188" s="135"/>
      <c r="TVZ188" s="135"/>
      <c r="TWA188" s="304"/>
      <c r="TWB188" s="305"/>
      <c r="TWC188" s="306"/>
      <c r="TWD188" s="135"/>
      <c r="TWE188" s="135"/>
      <c r="TWF188" s="307"/>
      <c r="TWG188" s="135"/>
      <c r="TWH188" s="135"/>
      <c r="TWI188" s="135"/>
      <c r="TWJ188" s="304"/>
      <c r="TWK188" s="305"/>
      <c r="TWL188" s="306"/>
      <c r="TWM188" s="135"/>
      <c r="TWN188" s="135"/>
      <c r="TWO188" s="307"/>
      <c r="TWP188" s="135"/>
      <c r="TWQ188" s="135"/>
      <c r="TWR188" s="135"/>
      <c r="TWS188" s="304"/>
      <c r="TWT188" s="305"/>
      <c r="TWU188" s="306"/>
      <c r="TWV188" s="135"/>
      <c r="TWW188" s="135"/>
      <c r="TWX188" s="307"/>
      <c r="TWY188" s="135"/>
      <c r="TWZ188" s="135"/>
      <c r="TXA188" s="135"/>
      <c r="TXB188" s="304"/>
      <c r="TXC188" s="305"/>
      <c r="TXD188" s="306"/>
      <c r="TXE188" s="135"/>
      <c r="TXF188" s="135"/>
      <c r="TXG188" s="307"/>
      <c r="TXH188" s="135"/>
      <c r="TXI188" s="135"/>
      <c r="TXJ188" s="135"/>
      <c r="TXK188" s="304"/>
      <c r="TXL188" s="305"/>
      <c r="TXM188" s="306"/>
      <c r="TXN188" s="135"/>
      <c r="TXO188" s="135"/>
      <c r="TXP188" s="307"/>
      <c r="TXQ188" s="135"/>
      <c r="TXR188" s="135"/>
      <c r="TXS188" s="135"/>
      <c r="TXT188" s="304"/>
      <c r="TXU188" s="305"/>
      <c r="TXV188" s="306"/>
      <c r="TXW188" s="135"/>
      <c r="TXX188" s="135"/>
      <c r="TXY188" s="307"/>
      <c r="TXZ188" s="135"/>
      <c r="TYA188" s="135"/>
      <c r="TYB188" s="135"/>
      <c r="TYC188" s="304"/>
      <c r="TYD188" s="305"/>
      <c r="TYE188" s="306"/>
      <c r="TYF188" s="135"/>
      <c r="TYG188" s="135"/>
      <c r="TYH188" s="307"/>
      <c r="TYI188" s="135"/>
      <c r="TYJ188" s="135"/>
      <c r="TYK188" s="135"/>
      <c r="TYL188" s="304"/>
      <c r="TYM188" s="305"/>
      <c r="TYN188" s="306"/>
      <c r="TYO188" s="135"/>
      <c r="TYP188" s="135"/>
      <c r="TYQ188" s="307"/>
      <c r="TYR188" s="135"/>
      <c r="TYS188" s="135"/>
      <c r="TYT188" s="135"/>
      <c r="TYU188" s="304"/>
      <c r="TYV188" s="305"/>
      <c r="TYW188" s="306"/>
      <c r="TYX188" s="135"/>
      <c r="TYY188" s="135"/>
      <c r="TYZ188" s="307"/>
      <c r="TZA188" s="135"/>
      <c r="TZB188" s="135"/>
      <c r="TZC188" s="135"/>
      <c r="TZD188" s="304"/>
      <c r="TZE188" s="305"/>
      <c r="TZF188" s="306"/>
      <c r="TZG188" s="135"/>
      <c r="TZH188" s="135"/>
      <c r="TZI188" s="307"/>
      <c r="TZJ188" s="135"/>
      <c r="TZK188" s="135"/>
      <c r="TZL188" s="135"/>
      <c r="TZM188" s="304"/>
      <c r="TZN188" s="305"/>
      <c r="TZO188" s="306"/>
      <c r="TZP188" s="135"/>
      <c r="TZQ188" s="135"/>
      <c r="TZR188" s="307"/>
      <c r="TZS188" s="135"/>
      <c r="TZT188" s="135"/>
      <c r="TZU188" s="135"/>
      <c r="TZV188" s="304"/>
      <c r="TZW188" s="305"/>
      <c r="TZX188" s="306"/>
      <c r="TZY188" s="135"/>
      <c r="TZZ188" s="135"/>
      <c r="UAA188" s="307"/>
      <c r="UAB188" s="135"/>
      <c r="UAC188" s="135"/>
      <c r="UAD188" s="135"/>
      <c r="UAE188" s="304"/>
      <c r="UAF188" s="305"/>
      <c r="UAG188" s="306"/>
      <c r="UAH188" s="135"/>
      <c r="UAI188" s="135"/>
      <c r="UAJ188" s="307"/>
      <c r="UAK188" s="135"/>
      <c r="UAL188" s="135"/>
      <c r="UAM188" s="135"/>
      <c r="UAN188" s="304"/>
      <c r="UAO188" s="305"/>
      <c r="UAP188" s="306"/>
      <c r="UAQ188" s="135"/>
      <c r="UAR188" s="135"/>
      <c r="UAS188" s="307"/>
      <c r="UAT188" s="135"/>
      <c r="UAU188" s="135"/>
      <c r="UAV188" s="135"/>
      <c r="UAW188" s="304"/>
      <c r="UAX188" s="305"/>
      <c r="UAY188" s="306"/>
      <c r="UAZ188" s="135"/>
      <c r="UBA188" s="135"/>
      <c r="UBB188" s="307"/>
      <c r="UBC188" s="135"/>
      <c r="UBD188" s="135"/>
      <c r="UBE188" s="135"/>
      <c r="UBF188" s="304"/>
      <c r="UBG188" s="305"/>
      <c r="UBH188" s="306"/>
      <c r="UBI188" s="135"/>
      <c r="UBJ188" s="135"/>
      <c r="UBK188" s="307"/>
      <c r="UBL188" s="135"/>
      <c r="UBM188" s="135"/>
      <c r="UBN188" s="135"/>
      <c r="UBO188" s="304"/>
      <c r="UBP188" s="305"/>
      <c r="UBQ188" s="306"/>
      <c r="UBR188" s="135"/>
      <c r="UBS188" s="135"/>
      <c r="UBT188" s="307"/>
      <c r="UBU188" s="135"/>
      <c r="UBV188" s="135"/>
      <c r="UBW188" s="135"/>
      <c r="UBX188" s="304"/>
      <c r="UBY188" s="305"/>
      <c r="UBZ188" s="306"/>
      <c r="UCA188" s="135"/>
      <c r="UCB188" s="135"/>
      <c r="UCC188" s="307"/>
      <c r="UCD188" s="135"/>
      <c r="UCE188" s="135"/>
      <c r="UCF188" s="135"/>
      <c r="UCG188" s="304"/>
      <c r="UCH188" s="305"/>
      <c r="UCI188" s="306"/>
      <c r="UCJ188" s="135"/>
      <c r="UCK188" s="135"/>
      <c r="UCL188" s="307"/>
      <c r="UCM188" s="135"/>
      <c r="UCN188" s="135"/>
      <c r="UCO188" s="135"/>
      <c r="UCP188" s="304"/>
      <c r="UCQ188" s="305"/>
      <c r="UCR188" s="306"/>
      <c r="UCS188" s="135"/>
      <c r="UCT188" s="135"/>
      <c r="UCU188" s="307"/>
      <c r="UCV188" s="135"/>
      <c r="UCW188" s="135"/>
      <c r="UCX188" s="135"/>
      <c r="UCY188" s="319"/>
      <c r="UCZ188" s="320"/>
      <c r="UDA188" s="306"/>
      <c r="UDB188" s="135"/>
      <c r="UDC188" s="135"/>
      <c r="UDD188" s="307"/>
      <c r="UDE188" s="135"/>
      <c r="UDF188" s="135"/>
      <c r="UDG188" s="135"/>
      <c r="UDH188" s="319"/>
      <c r="UDI188" s="320"/>
      <c r="UDJ188" s="321"/>
      <c r="UDM188" s="318"/>
      <c r="UDQ188" s="319"/>
      <c r="UDR188" s="320"/>
      <c r="UDS188" s="321"/>
      <c r="UDV188" s="307"/>
      <c r="UDW188" s="135"/>
      <c r="UDX188" s="135"/>
      <c r="UDY188" s="135"/>
      <c r="UDZ188" s="304"/>
      <c r="UEA188" s="305"/>
      <c r="UEB188" s="306"/>
      <c r="UEC188" s="135"/>
      <c r="UED188" s="135"/>
      <c r="UEE188" s="307"/>
      <c r="UEF188" s="135"/>
      <c r="UEG188" s="135"/>
      <c r="UEH188" s="135"/>
      <c r="UEI188" s="304"/>
      <c r="UEJ188" s="305"/>
      <c r="UEK188" s="306"/>
      <c r="UEL188" s="135"/>
      <c r="UEM188" s="135"/>
      <c r="UEN188" s="307"/>
      <c r="UEO188" s="135"/>
      <c r="UEP188" s="135"/>
      <c r="UEQ188" s="135"/>
      <c r="UER188" s="304"/>
      <c r="UES188" s="305"/>
      <c r="UET188" s="306"/>
      <c r="UEU188" s="135"/>
      <c r="UEV188" s="135"/>
      <c r="UEW188" s="307"/>
      <c r="UEX188" s="135"/>
      <c r="UEY188" s="135"/>
      <c r="UEZ188" s="135"/>
      <c r="UFA188" s="304"/>
      <c r="UFB188" s="305"/>
      <c r="UFC188" s="306"/>
      <c r="UFD188" s="135"/>
      <c r="UFE188" s="135"/>
      <c r="UFF188" s="307"/>
      <c r="UFG188" s="135"/>
      <c r="UFH188" s="135"/>
      <c r="UFI188" s="135"/>
      <c r="UFJ188" s="304"/>
      <c r="UFK188" s="305"/>
      <c r="UFL188" s="306"/>
      <c r="UFM188" s="135"/>
      <c r="UFN188" s="135"/>
      <c r="UFO188" s="307"/>
      <c r="UFP188" s="135"/>
      <c r="UFQ188" s="135"/>
      <c r="UFR188" s="135"/>
      <c r="UFS188" s="304"/>
      <c r="UFT188" s="305"/>
      <c r="UFU188" s="306"/>
      <c r="UFV188" s="135"/>
      <c r="UFW188" s="135"/>
      <c r="UFX188" s="307"/>
      <c r="UFY188" s="135"/>
      <c r="UFZ188" s="135"/>
      <c r="UGA188" s="135"/>
      <c r="UGB188" s="304"/>
      <c r="UGC188" s="305"/>
      <c r="UGD188" s="306"/>
      <c r="UGE188" s="135"/>
      <c r="UGF188" s="135"/>
      <c r="UGG188" s="307"/>
      <c r="UGH188" s="135"/>
      <c r="UGI188" s="135"/>
      <c r="UGJ188" s="135"/>
      <c r="UGK188" s="304"/>
      <c r="UGL188" s="305"/>
      <c r="UGM188" s="306"/>
      <c r="UGN188" s="135"/>
      <c r="UGO188" s="135"/>
      <c r="UGP188" s="307"/>
      <c r="UGQ188" s="135"/>
      <c r="UGR188" s="135"/>
      <c r="UGS188" s="135"/>
      <c r="UGT188" s="304"/>
      <c r="UGU188" s="305"/>
      <c r="UGV188" s="306"/>
      <c r="UGW188" s="135"/>
      <c r="UGX188" s="135"/>
      <c r="UGY188" s="307"/>
      <c r="UGZ188" s="135"/>
      <c r="UHA188" s="135"/>
      <c r="UHB188" s="135"/>
      <c r="UHC188" s="304"/>
      <c r="UHD188" s="305"/>
      <c r="UHE188" s="306"/>
      <c r="UHF188" s="135"/>
      <c r="UHG188" s="135"/>
      <c r="UHH188" s="307"/>
      <c r="UHI188" s="135"/>
      <c r="UHJ188" s="135"/>
      <c r="UHK188" s="135"/>
      <c r="UHL188" s="304"/>
      <c r="UHM188" s="305"/>
      <c r="UHN188" s="306"/>
      <c r="UHO188" s="135"/>
      <c r="UHP188" s="135"/>
      <c r="UHQ188" s="307"/>
      <c r="UHR188" s="135"/>
      <c r="UHS188" s="135"/>
      <c r="UHT188" s="135"/>
      <c r="UHU188" s="304"/>
      <c r="UHV188" s="305"/>
      <c r="UHW188" s="306"/>
      <c r="UHX188" s="135"/>
      <c r="UHY188" s="135"/>
      <c r="UHZ188" s="307"/>
      <c r="UIA188" s="135"/>
      <c r="UIB188" s="135"/>
      <c r="UIC188" s="135"/>
      <c r="UID188" s="304"/>
      <c r="UIE188" s="305"/>
      <c r="UIF188" s="306"/>
      <c r="UIG188" s="135"/>
      <c r="UIH188" s="135"/>
      <c r="UII188" s="307"/>
      <c r="UIJ188" s="135"/>
      <c r="UIK188" s="135"/>
      <c r="UIL188" s="135"/>
      <c r="UIM188" s="304"/>
      <c r="UIN188" s="305"/>
      <c r="UIO188" s="306"/>
      <c r="UIP188" s="135"/>
      <c r="UIQ188" s="135"/>
      <c r="UIR188" s="307"/>
      <c r="UIS188" s="135"/>
      <c r="UIT188" s="135"/>
      <c r="UIU188" s="135"/>
      <c r="UIV188" s="304"/>
      <c r="UIW188" s="305"/>
      <c r="UIX188" s="306"/>
      <c r="UIY188" s="135"/>
      <c r="UIZ188" s="135"/>
      <c r="UJA188" s="307"/>
      <c r="UJB188" s="135"/>
      <c r="UJC188" s="135"/>
      <c r="UJD188" s="135"/>
      <c r="UJE188" s="304"/>
      <c r="UJF188" s="305"/>
      <c r="UJG188" s="306"/>
      <c r="UJH188" s="135"/>
      <c r="UJI188" s="135"/>
      <c r="UJJ188" s="307"/>
      <c r="UJK188" s="135"/>
      <c r="UJL188" s="135"/>
      <c r="UJM188" s="135"/>
      <c r="UJN188" s="304"/>
      <c r="UJO188" s="305"/>
      <c r="UJP188" s="306"/>
      <c r="UJQ188" s="135"/>
      <c r="UJR188" s="135"/>
      <c r="UJS188" s="307"/>
      <c r="UJT188" s="135"/>
      <c r="UJU188" s="135"/>
      <c r="UJV188" s="135"/>
      <c r="UJW188" s="304"/>
      <c r="UJX188" s="305"/>
      <c r="UJY188" s="306"/>
      <c r="UJZ188" s="135"/>
      <c r="UKA188" s="135"/>
      <c r="UKB188" s="307"/>
      <c r="UKC188" s="135"/>
      <c r="UKD188" s="135"/>
      <c r="UKE188" s="135"/>
      <c r="UKF188" s="304"/>
      <c r="UKG188" s="305"/>
      <c r="UKH188" s="306"/>
      <c r="UKI188" s="135"/>
      <c r="UKJ188" s="135"/>
      <c r="UKK188" s="307"/>
      <c r="UKL188" s="135"/>
      <c r="UKM188" s="135"/>
      <c r="UKN188" s="135"/>
      <c r="UKO188" s="304"/>
      <c r="UKP188" s="305"/>
      <c r="UKQ188" s="306"/>
      <c r="UKR188" s="135"/>
      <c r="UKS188" s="135"/>
      <c r="UKT188" s="307"/>
      <c r="UKU188" s="135"/>
      <c r="UKV188" s="135"/>
      <c r="UKW188" s="135"/>
      <c r="UKX188" s="304"/>
      <c r="UKY188" s="305"/>
      <c r="UKZ188" s="306"/>
      <c r="ULA188" s="135"/>
      <c r="ULB188" s="135"/>
      <c r="ULC188" s="307"/>
      <c r="ULD188" s="135"/>
      <c r="ULE188" s="135"/>
      <c r="ULF188" s="135"/>
      <c r="ULG188" s="304"/>
      <c r="ULH188" s="305"/>
      <c r="ULI188" s="306"/>
      <c r="ULJ188" s="135"/>
      <c r="ULK188" s="135"/>
      <c r="ULL188" s="307"/>
      <c r="ULM188" s="135"/>
      <c r="ULN188" s="135"/>
      <c r="ULO188" s="135"/>
      <c r="ULP188" s="304"/>
      <c r="ULQ188" s="305"/>
      <c r="ULR188" s="306"/>
      <c r="ULS188" s="135"/>
      <c r="ULT188" s="135"/>
      <c r="ULU188" s="307"/>
      <c r="ULV188" s="135"/>
      <c r="ULW188" s="135"/>
      <c r="ULX188" s="135"/>
      <c r="ULY188" s="304"/>
      <c r="ULZ188" s="305"/>
      <c r="UMA188" s="306"/>
      <c r="UMB188" s="135"/>
      <c r="UMC188" s="135"/>
      <c r="UMD188" s="307"/>
      <c r="UME188" s="135"/>
      <c r="UMF188" s="135"/>
      <c r="UMG188" s="135"/>
      <c r="UMH188" s="304"/>
      <c r="UMI188" s="305"/>
      <c r="UMJ188" s="306"/>
      <c r="UMK188" s="135"/>
      <c r="UML188" s="135"/>
      <c r="UMM188" s="307"/>
      <c r="UMN188" s="135"/>
      <c r="UMO188" s="135"/>
      <c r="UMP188" s="135"/>
      <c r="UMQ188" s="304"/>
      <c r="UMR188" s="305"/>
      <c r="UMS188" s="306"/>
      <c r="UMT188" s="135"/>
      <c r="UMV188" s="318"/>
      <c r="UMW188" s="135"/>
      <c r="UMX188" s="135"/>
      <c r="UMY188" s="135"/>
      <c r="UMZ188" s="304"/>
      <c r="UNA188" s="305"/>
      <c r="UNB188" s="306"/>
      <c r="UNC188" s="135"/>
      <c r="UNE188" s="318"/>
      <c r="UNI188" s="319"/>
      <c r="UNJ188" s="320"/>
      <c r="UNK188" s="321"/>
      <c r="UNN188" s="318"/>
      <c r="UNR188" s="304"/>
      <c r="UNS188" s="305"/>
      <c r="UNT188" s="306"/>
      <c r="UNU188" s="135"/>
      <c r="UNV188" s="135"/>
      <c r="UNW188" s="307"/>
      <c r="UNX188" s="135"/>
      <c r="UNY188" s="135"/>
      <c r="UNZ188" s="135"/>
      <c r="UOA188" s="304"/>
      <c r="UOB188" s="305"/>
      <c r="UOC188" s="306"/>
      <c r="UOD188" s="135"/>
      <c r="UOE188" s="135"/>
      <c r="UOF188" s="307"/>
      <c r="UOG188" s="135"/>
      <c r="UOH188" s="135"/>
      <c r="UOI188" s="135"/>
      <c r="UOJ188" s="304"/>
      <c r="UOK188" s="305"/>
      <c r="UOL188" s="306"/>
      <c r="UOM188" s="135"/>
      <c r="UON188" s="135"/>
      <c r="UOO188" s="307"/>
      <c r="UOP188" s="135"/>
      <c r="UOQ188" s="135"/>
      <c r="UOR188" s="135"/>
      <c r="UOS188" s="304"/>
      <c r="UOT188" s="305"/>
      <c r="UOU188" s="306"/>
      <c r="UOV188" s="135"/>
      <c r="UOW188" s="135"/>
      <c r="UOX188" s="307"/>
      <c r="UOY188" s="135"/>
      <c r="UOZ188" s="135"/>
      <c r="UPA188" s="135"/>
      <c r="UPB188" s="304"/>
      <c r="UPC188" s="305"/>
      <c r="UPD188" s="306"/>
      <c r="UPE188" s="135"/>
      <c r="UPF188" s="135"/>
      <c r="UPG188" s="307"/>
      <c r="UPH188" s="135"/>
      <c r="UPI188" s="135"/>
      <c r="UPJ188" s="135"/>
      <c r="UPK188" s="304"/>
      <c r="UPL188" s="305"/>
      <c r="UPM188" s="306"/>
      <c r="UPN188" s="135"/>
      <c r="UPO188" s="135"/>
      <c r="UPP188" s="307"/>
      <c r="UPQ188" s="135"/>
      <c r="UPR188" s="135"/>
      <c r="UPS188" s="135"/>
      <c r="UPT188" s="304"/>
      <c r="UPU188" s="305"/>
      <c r="UPV188" s="306"/>
      <c r="UPW188" s="135"/>
      <c r="UPX188" s="135"/>
      <c r="UPY188" s="307"/>
      <c r="UPZ188" s="135"/>
      <c r="UQA188" s="135"/>
      <c r="UQB188" s="135"/>
      <c r="UQC188" s="304"/>
      <c r="UQD188" s="305"/>
      <c r="UQE188" s="306"/>
      <c r="UQF188" s="135"/>
      <c r="UQG188" s="135"/>
      <c r="UQH188" s="307"/>
      <c r="UQI188" s="135"/>
      <c r="UQJ188" s="135"/>
      <c r="UQK188" s="135"/>
      <c r="UQL188" s="304"/>
      <c r="UQM188" s="305"/>
      <c r="UQN188" s="306"/>
      <c r="UQO188" s="135"/>
      <c r="UQP188" s="135"/>
      <c r="UQQ188" s="307"/>
      <c r="UQR188" s="135"/>
      <c r="UQS188" s="135"/>
      <c r="UQT188" s="135"/>
      <c r="UQU188" s="304"/>
      <c r="UQV188" s="305"/>
      <c r="UQW188" s="306"/>
      <c r="UQX188" s="135"/>
      <c r="UQY188" s="135"/>
      <c r="UQZ188" s="307"/>
      <c r="URA188" s="135"/>
      <c r="URB188" s="135"/>
      <c r="URC188" s="135"/>
      <c r="URD188" s="304"/>
      <c r="URE188" s="305"/>
      <c r="URF188" s="306"/>
      <c r="URG188" s="135"/>
      <c r="URH188" s="135"/>
      <c r="URI188" s="307"/>
      <c r="URJ188" s="135"/>
      <c r="URK188" s="135"/>
      <c r="URL188" s="135"/>
      <c r="URM188" s="304"/>
      <c r="URN188" s="305"/>
      <c r="URO188" s="306"/>
      <c r="URP188" s="135"/>
      <c r="URQ188" s="135"/>
      <c r="URR188" s="307"/>
      <c r="URS188" s="135"/>
      <c r="URT188" s="135"/>
      <c r="URU188" s="135"/>
      <c r="URV188" s="304"/>
      <c r="URW188" s="305"/>
      <c r="URX188" s="306"/>
      <c r="URY188" s="135"/>
      <c r="URZ188" s="135"/>
      <c r="USA188" s="307"/>
      <c r="USB188" s="135"/>
      <c r="USC188" s="135"/>
      <c r="USD188" s="135"/>
      <c r="USE188" s="304"/>
      <c r="USF188" s="305"/>
      <c r="USG188" s="306"/>
      <c r="USH188" s="135"/>
      <c r="USI188" s="135"/>
      <c r="USJ188" s="307"/>
      <c r="USK188" s="135"/>
      <c r="USL188" s="135"/>
      <c r="USM188" s="135"/>
      <c r="USN188" s="304"/>
      <c r="USO188" s="305"/>
      <c r="USP188" s="306"/>
      <c r="USQ188" s="135"/>
      <c r="USR188" s="135"/>
      <c r="USS188" s="307"/>
      <c r="UST188" s="135"/>
      <c r="USU188" s="135"/>
      <c r="USV188" s="135"/>
      <c r="USW188" s="304"/>
      <c r="USX188" s="305"/>
      <c r="USY188" s="306"/>
      <c r="USZ188" s="135"/>
      <c r="UTA188" s="135"/>
      <c r="UTB188" s="307"/>
      <c r="UTC188" s="135"/>
      <c r="UTD188" s="135"/>
      <c r="UTE188" s="135"/>
      <c r="UTF188" s="304"/>
      <c r="UTG188" s="305"/>
      <c r="UTH188" s="306"/>
      <c r="UTI188" s="135"/>
      <c r="UTJ188" s="135"/>
      <c r="UTK188" s="307"/>
      <c r="UTL188" s="135"/>
      <c r="UTM188" s="135"/>
      <c r="UTN188" s="135"/>
      <c r="UTO188" s="304"/>
      <c r="UTP188" s="305"/>
      <c r="UTQ188" s="306"/>
      <c r="UTR188" s="135"/>
      <c r="UTS188" s="135"/>
      <c r="UTT188" s="307"/>
      <c r="UTU188" s="135"/>
      <c r="UTV188" s="135"/>
      <c r="UTW188" s="135"/>
      <c r="UTX188" s="304"/>
      <c r="UTY188" s="305"/>
      <c r="UTZ188" s="306"/>
      <c r="UUA188" s="135"/>
      <c r="UUB188" s="135"/>
      <c r="UUC188" s="307"/>
      <c r="UUD188" s="135"/>
      <c r="UUE188" s="135"/>
      <c r="UUF188" s="135"/>
      <c r="UUG188" s="304"/>
      <c r="UUH188" s="305"/>
      <c r="UUI188" s="306"/>
      <c r="UUJ188" s="135"/>
      <c r="UUK188" s="135"/>
      <c r="UUL188" s="307"/>
      <c r="UUM188" s="135"/>
      <c r="UUN188" s="135"/>
      <c r="UUO188" s="135"/>
      <c r="UUP188" s="304"/>
      <c r="UUQ188" s="305"/>
      <c r="UUR188" s="306"/>
      <c r="UUS188" s="135"/>
      <c r="UUT188" s="135"/>
      <c r="UUU188" s="307"/>
      <c r="UUV188" s="135"/>
      <c r="UUW188" s="135"/>
      <c r="UUX188" s="135"/>
      <c r="UUY188" s="304"/>
      <c r="UUZ188" s="305"/>
      <c r="UVA188" s="306"/>
      <c r="UVB188" s="135"/>
      <c r="UVC188" s="135"/>
      <c r="UVD188" s="307"/>
      <c r="UVE188" s="135"/>
      <c r="UVF188" s="135"/>
      <c r="UVG188" s="135"/>
      <c r="UVH188" s="304"/>
      <c r="UVI188" s="305"/>
      <c r="UVJ188" s="306"/>
      <c r="UVK188" s="135"/>
      <c r="UVL188" s="135"/>
      <c r="UVM188" s="307"/>
      <c r="UVN188" s="135"/>
      <c r="UVO188" s="135"/>
      <c r="UVP188" s="135"/>
      <c r="UVQ188" s="304"/>
      <c r="UVR188" s="305"/>
      <c r="UVS188" s="306"/>
      <c r="UVT188" s="135"/>
      <c r="UVU188" s="135"/>
      <c r="UVV188" s="307"/>
      <c r="UVW188" s="135"/>
      <c r="UVX188" s="135"/>
      <c r="UVY188" s="135"/>
      <c r="UVZ188" s="304"/>
      <c r="UWA188" s="305"/>
      <c r="UWB188" s="306"/>
      <c r="UWC188" s="135"/>
      <c r="UWD188" s="135"/>
      <c r="UWE188" s="307"/>
      <c r="UWF188" s="135"/>
      <c r="UWG188" s="135"/>
      <c r="UWH188" s="135"/>
      <c r="UWI188" s="304"/>
      <c r="UWJ188" s="305"/>
      <c r="UWK188" s="306"/>
      <c r="UWL188" s="135"/>
      <c r="UWM188" s="135"/>
      <c r="UWN188" s="307"/>
      <c r="UWO188" s="135"/>
      <c r="UWP188" s="135"/>
      <c r="UWR188" s="319"/>
      <c r="UWS188" s="305"/>
      <c r="UWT188" s="306"/>
      <c r="UWU188" s="135"/>
      <c r="UWV188" s="135"/>
      <c r="UWW188" s="307"/>
      <c r="UWX188" s="135"/>
      <c r="UWY188" s="135"/>
      <c r="UXA188" s="319"/>
      <c r="UXB188" s="320"/>
      <c r="UXC188" s="321"/>
      <c r="UXF188" s="318"/>
      <c r="UXJ188" s="319"/>
      <c r="UXK188" s="320"/>
      <c r="UXL188" s="321"/>
      <c r="UXN188" s="135"/>
      <c r="UXO188" s="307"/>
      <c r="UXP188" s="135"/>
      <c r="UXQ188" s="135"/>
      <c r="UXR188" s="135"/>
      <c r="UXS188" s="304"/>
      <c r="UXT188" s="305"/>
      <c r="UXU188" s="306"/>
      <c r="UXV188" s="135"/>
      <c r="UXW188" s="135"/>
      <c r="UXX188" s="307"/>
      <c r="UXY188" s="135"/>
      <c r="UXZ188" s="135"/>
      <c r="UYA188" s="135"/>
      <c r="UYB188" s="304"/>
      <c r="UYC188" s="305"/>
      <c r="UYD188" s="306"/>
      <c r="UYE188" s="135"/>
      <c r="UYF188" s="135"/>
      <c r="UYG188" s="307"/>
      <c r="UYH188" s="135"/>
      <c r="UYI188" s="135"/>
      <c r="UYJ188" s="135"/>
      <c r="UYK188" s="304"/>
      <c r="UYL188" s="305"/>
      <c r="UYM188" s="306"/>
      <c r="UYN188" s="135"/>
      <c r="UYO188" s="135"/>
      <c r="UYP188" s="307"/>
      <c r="UYQ188" s="135"/>
      <c r="UYR188" s="135"/>
      <c r="UYS188" s="135"/>
      <c r="UYT188" s="304"/>
      <c r="UYU188" s="305"/>
      <c r="UYV188" s="306"/>
      <c r="UYW188" s="135"/>
      <c r="UYX188" s="135"/>
      <c r="UYY188" s="307"/>
      <c r="UYZ188" s="135"/>
      <c r="UZA188" s="135"/>
      <c r="UZB188" s="135"/>
      <c r="UZC188" s="304"/>
      <c r="UZD188" s="305"/>
      <c r="UZE188" s="306"/>
      <c r="UZF188" s="135"/>
      <c r="UZG188" s="135"/>
      <c r="UZH188" s="307"/>
      <c r="UZI188" s="135"/>
      <c r="UZJ188" s="135"/>
      <c r="UZK188" s="135"/>
      <c r="UZL188" s="304"/>
      <c r="UZM188" s="305"/>
      <c r="UZN188" s="306"/>
      <c r="UZO188" s="135"/>
      <c r="UZP188" s="135"/>
      <c r="UZQ188" s="307"/>
      <c r="UZR188" s="135"/>
      <c r="UZS188" s="135"/>
      <c r="UZT188" s="135"/>
      <c r="UZU188" s="304"/>
      <c r="UZV188" s="305"/>
      <c r="UZW188" s="306"/>
      <c r="UZX188" s="135"/>
      <c r="UZY188" s="135"/>
      <c r="UZZ188" s="307"/>
      <c r="VAA188" s="135"/>
      <c r="VAB188" s="135"/>
      <c r="VAC188" s="135"/>
      <c r="VAD188" s="304"/>
      <c r="VAE188" s="305"/>
      <c r="VAF188" s="306"/>
      <c r="VAG188" s="135"/>
      <c r="VAH188" s="135"/>
      <c r="VAI188" s="307"/>
      <c r="VAJ188" s="135"/>
      <c r="VAK188" s="135"/>
      <c r="VAL188" s="135"/>
      <c r="VAM188" s="304"/>
      <c r="VAN188" s="305"/>
      <c r="VAO188" s="306"/>
      <c r="VAP188" s="135"/>
      <c r="VAQ188" s="135"/>
      <c r="VAR188" s="307"/>
      <c r="VAS188" s="135"/>
      <c r="VAT188" s="135"/>
      <c r="VAU188" s="135"/>
      <c r="VAV188" s="304"/>
      <c r="VAW188" s="305"/>
      <c r="VAX188" s="306"/>
      <c r="VAY188" s="135"/>
      <c r="VAZ188" s="135"/>
      <c r="VBA188" s="307"/>
      <c r="VBB188" s="135"/>
      <c r="VBC188" s="135"/>
      <c r="VBD188" s="135"/>
      <c r="VBE188" s="304"/>
      <c r="VBF188" s="305"/>
      <c r="VBG188" s="306"/>
      <c r="VBH188" s="135"/>
      <c r="VBI188" s="135"/>
      <c r="VBJ188" s="307"/>
      <c r="VBK188" s="135"/>
      <c r="VBL188" s="135"/>
      <c r="VBM188" s="135"/>
      <c r="VBN188" s="304"/>
      <c r="VBO188" s="305"/>
      <c r="VBP188" s="306"/>
      <c r="VBQ188" s="135"/>
      <c r="VBR188" s="135"/>
      <c r="VBS188" s="307"/>
      <c r="VBT188" s="135"/>
      <c r="VBU188" s="135"/>
      <c r="VBV188" s="135"/>
      <c r="VBW188" s="304"/>
      <c r="VBX188" s="305"/>
      <c r="VBY188" s="306"/>
      <c r="VBZ188" s="135"/>
      <c r="VCA188" s="135"/>
      <c r="VCB188" s="307"/>
      <c r="VCC188" s="135"/>
      <c r="VCD188" s="135"/>
      <c r="VCE188" s="135"/>
      <c r="VCF188" s="304"/>
      <c r="VCG188" s="305"/>
      <c r="VCH188" s="306"/>
      <c r="VCI188" s="135"/>
      <c r="VCJ188" s="135"/>
      <c r="VCK188" s="307"/>
      <c r="VCL188" s="135"/>
      <c r="VCM188" s="135"/>
      <c r="VCN188" s="135"/>
      <c r="VCO188" s="304"/>
      <c r="VCP188" s="305"/>
      <c r="VCQ188" s="306"/>
      <c r="VCR188" s="135"/>
      <c r="VCS188" s="135"/>
      <c r="VCT188" s="307"/>
      <c r="VCU188" s="135"/>
      <c r="VCV188" s="135"/>
      <c r="VCW188" s="135"/>
      <c r="VCX188" s="304"/>
      <c r="VCY188" s="305"/>
      <c r="VCZ188" s="306"/>
      <c r="VDA188" s="135"/>
      <c r="VDB188" s="135"/>
      <c r="VDC188" s="307"/>
      <c r="VDD188" s="135"/>
      <c r="VDE188" s="135"/>
      <c r="VDF188" s="135"/>
      <c r="VDG188" s="304"/>
      <c r="VDH188" s="305"/>
      <c r="VDI188" s="306"/>
      <c r="VDJ188" s="135"/>
      <c r="VDK188" s="135"/>
      <c r="VDL188" s="307"/>
      <c r="VDM188" s="135"/>
      <c r="VDN188" s="135"/>
      <c r="VDO188" s="135"/>
      <c r="VDP188" s="304"/>
      <c r="VDQ188" s="305"/>
      <c r="VDR188" s="306"/>
      <c r="VDS188" s="135"/>
      <c r="VDT188" s="135"/>
      <c r="VDU188" s="307"/>
      <c r="VDV188" s="135"/>
      <c r="VDW188" s="135"/>
      <c r="VDX188" s="135"/>
      <c r="VDY188" s="304"/>
      <c r="VDZ188" s="305"/>
      <c r="VEA188" s="306"/>
      <c r="VEB188" s="135"/>
      <c r="VEC188" s="135"/>
      <c r="VED188" s="307"/>
      <c r="VEE188" s="135"/>
      <c r="VEF188" s="135"/>
      <c r="VEG188" s="135"/>
      <c r="VEH188" s="304"/>
      <c r="VEI188" s="305"/>
      <c r="VEJ188" s="306"/>
      <c r="VEK188" s="135"/>
      <c r="VEL188" s="135"/>
      <c r="VEM188" s="307"/>
      <c r="VEN188" s="135"/>
      <c r="VEO188" s="135"/>
      <c r="VEP188" s="135"/>
      <c r="VEQ188" s="304"/>
      <c r="VER188" s="305"/>
      <c r="VES188" s="306"/>
      <c r="VET188" s="135"/>
      <c r="VEU188" s="135"/>
      <c r="VEV188" s="307"/>
      <c r="VEW188" s="135"/>
      <c r="VEX188" s="135"/>
      <c r="VEY188" s="135"/>
      <c r="VEZ188" s="304"/>
      <c r="VFA188" s="305"/>
      <c r="VFB188" s="306"/>
      <c r="VFC188" s="135"/>
      <c r="VFD188" s="135"/>
      <c r="VFE188" s="307"/>
      <c r="VFF188" s="135"/>
      <c r="VFG188" s="135"/>
      <c r="VFH188" s="135"/>
      <c r="VFI188" s="304"/>
      <c r="VFJ188" s="305"/>
      <c r="VFK188" s="306"/>
      <c r="VFL188" s="135"/>
      <c r="VFM188" s="135"/>
      <c r="VFN188" s="307"/>
      <c r="VFO188" s="135"/>
      <c r="VFP188" s="135"/>
      <c r="VFQ188" s="135"/>
      <c r="VFR188" s="304"/>
      <c r="VFS188" s="305"/>
      <c r="VFT188" s="306"/>
      <c r="VFU188" s="135"/>
      <c r="VFV188" s="135"/>
      <c r="VFW188" s="307"/>
      <c r="VFX188" s="135"/>
      <c r="VFY188" s="135"/>
      <c r="VFZ188" s="135"/>
      <c r="VGA188" s="304"/>
      <c r="VGB188" s="305"/>
      <c r="VGC188" s="306"/>
      <c r="VGD188" s="135"/>
      <c r="VGE188" s="135"/>
      <c r="VGF188" s="307"/>
      <c r="VGG188" s="135"/>
      <c r="VGH188" s="135"/>
      <c r="VGI188" s="135"/>
      <c r="VGJ188" s="304"/>
      <c r="VGK188" s="305"/>
      <c r="VGL188" s="306"/>
      <c r="VGO188" s="307"/>
      <c r="VGP188" s="135"/>
      <c r="VGQ188" s="135"/>
      <c r="VGR188" s="135"/>
      <c r="VGS188" s="304"/>
      <c r="VGT188" s="305"/>
      <c r="VGU188" s="306"/>
      <c r="VGX188" s="318"/>
      <c r="VHB188" s="319"/>
      <c r="VHC188" s="320"/>
      <c r="VHD188" s="321"/>
      <c r="VHG188" s="318"/>
      <c r="VHJ188" s="135"/>
      <c r="VHK188" s="304"/>
      <c r="VHL188" s="305"/>
      <c r="VHM188" s="306"/>
      <c r="VHN188" s="135"/>
      <c r="VHO188" s="135"/>
      <c r="VHP188" s="307"/>
      <c r="VHQ188" s="135"/>
      <c r="VHR188" s="135"/>
      <c r="VHS188" s="135"/>
      <c r="VHT188" s="304"/>
      <c r="VHU188" s="305"/>
      <c r="VHV188" s="306"/>
      <c r="VHW188" s="135"/>
      <c r="VHX188" s="135"/>
      <c r="VHY188" s="307"/>
      <c r="VHZ188" s="135"/>
      <c r="VIA188" s="135"/>
      <c r="VIB188" s="135"/>
      <c r="VIC188" s="304"/>
      <c r="VID188" s="305"/>
      <c r="VIE188" s="306"/>
      <c r="VIF188" s="135"/>
      <c r="VIG188" s="135"/>
      <c r="VIH188" s="307"/>
      <c r="VII188" s="135"/>
      <c r="VIJ188" s="135"/>
      <c r="VIK188" s="135"/>
      <c r="VIL188" s="304"/>
      <c r="VIM188" s="305"/>
      <c r="VIN188" s="306"/>
      <c r="VIO188" s="135"/>
      <c r="VIP188" s="135"/>
      <c r="VIQ188" s="307"/>
      <c r="VIR188" s="135"/>
      <c r="VIS188" s="135"/>
      <c r="VIT188" s="135"/>
      <c r="VIU188" s="304"/>
      <c r="VIV188" s="305"/>
      <c r="VIW188" s="306"/>
      <c r="VIX188" s="135"/>
      <c r="VIY188" s="135"/>
      <c r="VIZ188" s="307"/>
      <c r="VJA188" s="135"/>
      <c r="VJB188" s="135"/>
      <c r="VJC188" s="135"/>
      <c r="VJD188" s="304"/>
      <c r="VJE188" s="305"/>
      <c r="VJF188" s="306"/>
      <c r="VJG188" s="135"/>
      <c r="VJH188" s="135"/>
      <c r="VJI188" s="307"/>
      <c r="VJJ188" s="135"/>
      <c r="VJK188" s="135"/>
      <c r="VJL188" s="135"/>
      <c r="VJM188" s="304"/>
      <c r="VJN188" s="305"/>
      <c r="VJO188" s="306"/>
      <c r="VJP188" s="135"/>
      <c r="VJQ188" s="135"/>
      <c r="VJR188" s="307"/>
      <c r="VJS188" s="135"/>
      <c r="VJT188" s="135"/>
      <c r="VJU188" s="135"/>
      <c r="VJV188" s="304"/>
      <c r="VJW188" s="305"/>
      <c r="VJX188" s="306"/>
      <c r="VJY188" s="135"/>
      <c r="VJZ188" s="135"/>
      <c r="VKA188" s="307"/>
      <c r="VKB188" s="135"/>
      <c r="VKC188" s="135"/>
      <c r="VKD188" s="135"/>
      <c r="VKE188" s="304"/>
      <c r="VKF188" s="305"/>
      <c r="VKG188" s="306"/>
      <c r="VKH188" s="135"/>
      <c r="VKI188" s="135"/>
      <c r="VKJ188" s="307"/>
      <c r="VKK188" s="135"/>
      <c r="VKL188" s="135"/>
      <c r="VKM188" s="135"/>
      <c r="VKN188" s="304"/>
      <c r="VKO188" s="305"/>
      <c r="VKP188" s="306"/>
      <c r="VKQ188" s="135"/>
      <c r="VKR188" s="135"/>
      <c r="VKS188" s="307"/>
      <c r="VKT188" s="135"/>
      <c r="VKU188" s="135"/>
      <c r="VKV188" s="135"/>
      <c r="VKW188" s="304"/>
      <c r="VKX188" s="305"/>
      <c r="VKY188" s="306"/>
      <c r="VKZ188" s="135"/>
      <c r="VLA188" s="135"/>
      <c r="VLB188" s="307"/>
      <c r="VLC188" s="135"/>
      <c r="VLD188" s="135"/>
      <c r="VLE188" s="135"/>
      <c r="VLF188" s="304"/>
      <c r="VLG188" s="305"/>
      <c r="VLH188" s="306"/>
      <c r="VLI188" s="135"/>
      <c r="VLJ188" s="135"/>
      <c r="VLK188" s="307"/>
      <c r="VLL188" s="135"/>
      <c r="VLM188" s="135"/>
      <c r="VLN188" s="135"/>
      <c r="VLO188" s="304"/>
      <c r="VLP188" s="305"/>
      <c r="VLQ188" s="306"/>
      <c r="VLR188" s="135"/>
      <c r="VLS188" s="135"/>
      <c r="VLT188" s="307"/>
      <c r="VLU188" s="135"/>
      <c r="VLV188" s="135"/>
      <c r="VLW188" s="135"/>
      <c r="VLX188" s="304"/>
      <c r="VLY188" s="305"/>
      <c r="VLZ188" s="306"/>
      <c r="VMA188" s="135"/>
      <c r="VMB188" s="135"/>
      <c r="VMC188" s="307"/>
      <c r="VMD188" s="135"/>
      <c r="VME188" s="135"/>
      <c r="VMF188" s="135"/>
      <c r="VMG188" s="304"/>
      <c r="VMH188" s="305"/>
      <c r="VMI188" s="306"/>
      <c r="VMJ188" s="135"/>
      <c r="VMK188" s="135"/>
      <c r="VML188" s="307"/>
      <c r="VMM188" s="135"/>
      <c r="VMN188" s="135"/>
      <c r="VMO188" s="135"/>
      <c r="VMP188" s="304"/>
      <c r="VMQ188" s="305"/>
      <c r="VMR188" s="306"/>
      <c r="VMS188" s="135"/>
      <c r="VMT188" s="135"/>
      <c r="VMU188" s="307"/>
      <c r="VMV188" s="135"/>
      <c r="VMW188" s="135"/>
      <c r="VMX188" s="135"/>
      <c r="VMY188" s="304"/>
      <c r="VMZ188" s="305"/>
      <c r="VNA188" s="306"/>
      <c r="VNB188" s="135"/>
      <c r="VNC188" s="135"/>
      <c r="VND188" s="307"/>
      <c r="VNE188" s="135"/>
      <c r="VNF188" s="135"/>
      <c r="VNG188" s="135"/>
      <c r="VNH188" s="304"/>
      <c r="VNI188" s="305"/>
      <c r="VNJ188" s="306"/>
      <c r="VNK188" s="135"/>
      <c r="VNL188" s="135"/>
      <c r="VNM188" s="307"/>
      <c r="VNN188" s="135"/>
      <c r="VNO188" s="135"/>
      <c r="VNP188" s="135"/>
      <c r="VNQ188" s="304"/>
      <c r="VNR188" s="305"/>
      <c r="VNS188" s="306"/>
      <c r="VNT188" s="135"/>
      <c r="VNU188" s="135"/>
      <c r="VNV188" s="307"/>
      <c r="VNW188" s="135"/>
      <c r="VNX188" s="135"/>
      <c r="VNY188" s="135"/>
      <c r="VNZ188" s="304"/>
      <c r="VOA188" s="305"/>
      <c r="VOB188" s="306"/>
      <c r="VOC188" s="135"/>
      <c r="VOD188" s="135"/>
      <c r="VOE188" s="307"/>
      <c r="VOF188" s="135"/>
      <c r="VOG188" s="135"/>
      <c r="VOH188" s="135"/>
      <c r="VOI188" s="304"/>
      <c r="VOJ188" s="305"/>
      <c r="VOK188" s="306"/>
      <c r="VOL188" s="135"/>
      <c r="VOM188" s="135"/>
      <c r="VON188" s="307"/>
      <c r="VOO188" s="135"/>
      <c r="VOP188" s="135"/>
      <c r="VOQ188" s="135"/>
      <c r="VOR188" s="304"/>
      <c r="VOS188" s="305"/>
      <c r="VOT188" s="306"/>
      <c r="VOU188" s="135"/>
      <c r="VOV188" s="135"/>
      <c r="VOW188" s="307"/>
      <c r="VOX188" s="135"/>
      <c r="VOY188" s="135"/>
      <c r="VOZ188" s="135"/>
      <c r="VPA188" s="304"/>
      <c r="VPB188" s="305"/>
      <c r="VPC188" s="306"/>
      <c r="VPD188" s="135"/>
      <c r="VPE188" s="135"/>
      <c r="VPF188" s="307"/>
      <c r="VPG188" s="135"/>
      <c r="VPH188" s="135"/>
      <c r="VPI188" s="135"/>
      <c r="VPJ188" s="304"/>
      <c r="VPK188" s="305"/>
      <c r="VPL188" s="306"/>
      <c r="VPM188" s="135"/>
      <c r="VPN188" s="135"/>
      <c r="VPO188" s="307"/>
      <c r="VPP188" s="135"/>
      <c r="VPQ188" s="135"/>
      <c r="VPR188" s="135"/>
      <c r="VPS188" s="304"/>
      <c r="VPT188" s="305"/>
      <c r="VPU188" s="306"/>
      <c r="VPV188" s="135"/>
      <c r="VPW188" s="135"/>
      <c r="VPX188" s="307"/>
      <c r="VPY188" s="135"/>
      <c r="VPZ188" s="135"/>
      <c r="VQA188" s="135"/>
      <c r="VQB188" s="304"/>
      <c r="VQC188" s="305"/>
      <c r="VQD188" s="306"/>
      <c r="VQE188" s="135"/>
      <c r="VQF188" s="135"/>
      <c r="VQG188" s="307"/>
      <c r="VQH188" s="135"/>
      <c r="VQK188" s="304"/>
      <c r="VQL188" s="305"/>
      <c r="VQM188" s="306"/>
      <c r="VQN188" s="135"/>
      <c r="VQO188" s="135"/>
      <c r="VQP188" s="307"/>
      <c r="VQQ188" s="135"/>
      <c r="VQT188" s="319"/>
      <c r="VQU188" s="320"/>
      <c r="VQV188" s="321"/>
      <c r="VQY188" s="318"/>
      <c r="VRC188" s="319"/>
      <c r="VRD188" s="320"/>
      <c r="VRE188" s="321"/>
      <c r="VRF188" s="135"/>
      <c r="VRG188" s="135"/>
      <c r="VRH188" s="307"/>
      <c r="VRI188" s="135"/>
      <c r="VRJ188" s="135"/>
      <c r="VRK188" s="135"/>
      <c r="VRL188" s="304"/>
      <c r="VRM188" s="305"/>
      <c r="VRN188" s="306"/>
      <c r="VRO188" s="135"/>
      <c r="VRP188" s="135"/>
      <c r="VRQ188" s="307"/>
      <c r="VRR188" s="135"/>
      <c r="VRS188" s="135"/>
      <c r="VRT188" s="135"/>
      <c r="VRU188" s="304"/>
      <c r="VRV188" s="305"/>
      <c r="VRW188" s="306"/>
      <c r="VRX188" s="135"/>
      <c r="VRY188" s="135"/>
      <c r="VRZ188" s="307"/>
      <c r="VSA188" s="135"/>
      <c r="VSB188" s="135"/>
      <c r="VSC188" s="135"/>
      <c r="VSD188" s="304"/>
      <c r="VSE188" s="305"/>
      <c r="VSF188" s="306"/>
      <c r="VSG188" s="135"/>
      <c r="VSH188" s="135"/>
      <c r="VSI188" s="307"/>
      <c r="VSJ188" s="135"/>
      <c r="VSK188" s="135"/>
      <c r="VSL188" s="135"/>
      <c r="VSM188" s="304"/>
      <c r="VSN188" s="305"/>
      <c r="VSO188" s="306"/>
      <c r="VSP188" s="135"/>
      <c r="VSQ188" s="135"/>
      <c r="VSR188" s="307"/>
      <c r="VSS188" s="135"/>
      <c r="VST188" s="135"/>
      <c r="VSU188" s="135"/>
      <c r="VSV188" s="304"/>
      <c r="VSW188" s="305"/>
      <c r="VSX188" s="306"/>
      <c r="VSY188" s="135"/>
      <c r="VSZ188" s="135"/>
      <c r="VTA188" s="307"/>
      <c r="VTB188" s="135"/>
      <c r="VTC188" s="135"/>
      <c r="VTD188" s="135"/>
      <c r="VTE188" s="304"/>
      <c r="VTF188" s="305"/>
      <c r="VTG188" s="306"/>
      <c r="VTH188" s="135"/>
      <c r="VTI188" s="135"/>
      <c r="VTJ188" s="307"/>
      <c r="VTK188" s="135"/>
      <c r="VTL188" s="135"/>
      <c r="VTM188" s="135"/>
      <c r="VTN188" s="304"/>
      <c r="VTO188" s="305"/>
      <c r="VTP188" s="306"/>
      <c r="VTQ188" s="135"/>
      <c r="VTR188" s="135"/>
      <c r="VTS188" s="307"/>
      <c r="VTT188" s="135"/>
      <c r="VTU188" s="135"/>
      <c r="VTV188" s="135"/>
      <c r="VTW188" s="304"/>
      <c r="VTX188" s="305"/>
      <c r="VTY188" s="306"/>
      <c r="VTZ188" s="135"/>
      <c r="VUA188" s="135"/>
      <c r="VUB188" s="307"/>
      <c r="VUC188" s="135"/>
      <c r="VUD188" s="135"/>
      <c r="VUE188" s="135"/>
      <c r="VUF188" s="304"/>
      <c r="VUG188" s="305"/>
      <c r="VUH188" s="306"/>
      <c r="VUI188" s="135"/>
      <c r="VUJ188" s="135"/>
      <c r="VUK188" s="307"/>
      <c r="VUL188" s="135"/>
      <c r="VUM188" s="135"/>
      <c r="VUN188" s="135"/>
      <c r="VUO188" s="304"/>
      <c r="VUP188" s="305"/>
      <c r="VUQ188" s="306"/>
      <c r="VUR188" s="135"/>
      <c r="VUS188" s="135"/>
      <c r="VUT188" s="307"/>
      <c r="VUU188" s="135"/>
      <c r="VUV188" s="135"/>
      <c r="VUW188" s="135"/>
      <c r="VUX188" s="304"/>
      <c r="VUY188" s="305"/>
      <c r="VUZ188" s="306"/>
      <c r="VVA188" s="135"/>
      <c r="VVB188" s="135"/>
      <c r="VVC188" s="307"/>
      <c r="VVD188" s="135"/>
      <c r="VVE188" s="135"/>
      <c r="VVF188" s="135"/>
      <c r="VVG188" s="304"/>
      <c r="VVH188" s="305"/>
      <c r="VVI188" s="306"/>
      <c r="VVJ188" s="135"/>
      <c r="VVK188" s="135"/>
      <c r="VVL188" s="307"/>
      <c r="VVM188" s="135"/>
      <c r="VVN188" s="135"/>
      <c r="VVO188" s="135"/>
      <c r="VVP188" s="304"/>
      <c r="VVQ188" s="305"/>
      <c r="VVR188" s="306"/>
      <c r="VVS188" s="135"/>
      <c r="VVT188" s="135"/>
      <c r="VVU188" s="307"/>
      <c r="VVV188" s="135"/>
      <c r="VVW188" s="135"/>
      <c r="VVX188" s="135"/>
      <c r="VVY188" s="304"/>
      <c r="VVZ188" s="305"/>
      <c r="VWA188" s="306"/>
      <c r="VWB188" s="135"/>
      <c r="VWC188" s="135"/>
      <c r="VWD188" s="307"/>
      <c r="VWE188" s="135"/>
      <c r="VWF188" s="135"/>
      <c r="VWG188" s="135"/>
      <c r="VWH188" s="304"/>
      <c r="VWI188" s="305"/>
      <c r="VWJ188" s="306"/>
      <c r="VWK188" s="135"/>
      <c r="VWL188" s="135"/>
      <c r="VWM188" s="307"/>
      <c r="VWN188" s="135"/>
      <c r="VWO188" s="135"/>
      <c r="VWP188" s="135"/>
      <c r="VWQ188" s="304"/>
      <c r="VWR188" s="305"/>
      <c r="VWS188" s="306"/>
      <c r="VWT188" s="135"/>
      <c r="VWU188" s="135"/>
      <c r="VWV188" s="307"/>
      <c r="VWW188" s="135"/>
      <c r="VWX188" s="135"/>
      <c r="VWY188" s="135"/>
      <c r="VWZ188" s="304"/>
      <c r="VXA188" s="305"/>
      <c r="VXB188" s="306"/>
      <c r="VXC188" s="135"/>
      <c r="VXD188" s="135"/>
      <c r="VXE188" s="307"/>
      <c r="VXF188" s="135"/>
      <c r="VXG188" s="135"/>
      <c r="VXH188" s="135"/>
      <c r="VXI188" s="304"/>
      <c r="VXJ188" s="305"/>
      <c r="VXK188" s="306"/>
      <c r="VXL188" s="135"/>
      <c r="VXM188" s="135"/>
      <c r="VXN188" s="307"/>
      <c r="VXO188" s="135"/>
      <c r="VXP188" s="135"/>
      <c r="VXQ188" s="135"/>
      <c r="VXR188" s="304"/>
      <c r="VXS188" s="305"/>
      <c r="VXT188" s="306"/>
      <c r="VXU188" s="135"/>
      <c r="VXV188" s="135"/>
      <c r="VXW188" s="307"/>
      <c r="VXX188" s="135"/>
      <c r="VXY188" s="135"/>
      <c r="VXZ188" s="135"/>
      <c r="VYA188" s="304"/>
      <c r="VYB188" s="305"/>
      <c r="VYC188" s="306"/>
      <c r="VYD188" s="135"/>
      <c r="VYE188" s="135"/>
      <c r="VYF188" s="307"/>
      <c r="VYG188" s="135"/>
      <c r="VYH188" s="135"/>
      <c r="VYI188" s="135"/>
      <c r="VYJ188" s="304"/>
      <c r="VYK188" s="305"/>
      <c r="VYL188" s="306"/>
      <c r="VYM188" s="135"/>
      <c r="VYN188" s="135"/>
      <c r="VYO188" s="307"/>
      <c r="VYP188" s="135"/>
      <c r="VYQ188" s="135"/>
      <c r="VYR188" s="135"/>
      <c r="VYS188" s="304"/>
      <c r="VYT188" s="305"/>
      <c r="VYU188" s="306"/>
      <c r="VYV188" s="135"/>
      <c r="VYW188" s="135"/>
      <c r="VYX188" s="307"/>
      <c r="VYY188" s="135"/>
      <c r="VYZ188" s="135"/>
      <c r="VZA188" s="135"/>
      <c r="VZB188" s="304"/>
      <c r="VZC188" s="305"/>
      <c r="VZD188" s="306"/>
      <c r="VZE188" s="135"/>
      <c r="VZF188" s="135"/>
      <c r="VZG188" s="307"/>
      <c r="VZH188" s="135"/>
      <c r="VZI188" s="135"/>
      <c r="VZJ188" s="135"/>
      <c r="VZK188" s="304"/>
      <c r="VZL188" s="305"/>
      <c r="VZM188" s="306"/>
      <c r="VZN188" s="135"/>
      <c r="VZO188" s="135"/>
      <c r="VZP188" s="307"/>
      <c r="VZQ188" s="135"/>
      <c r="VZR188" s="135"/>
      <c r="VZS188" s="135"/>
      <c r="VZT188" s="304"/>
      <c r="VZU188" s="305"/>
      <c r="VZV188" s="306"/>
      <c r="VZW188" s="135"/>
      <c r="VZX188" s="135"/>
      <c r="VZY188" s="307"/>
      <c r="VZZ188" s="135"/>
      <c r="WAA188" s="135"/>
      <c r="WAB188" s="135"/>
      <c r="WAC188" s="304"/>
      <c r="WAD188" s="305"/>
      <c r="WAE188" s="321"/>
      <c r="WAG188" s="135"/>
      <c r="WAH188" s="307"/>
      <c r="WAI188" s="135"/>
      <c r="WAJ188" s="135"/>
      <c r="WAK188" s="135"/>
      <c r="WAL188" s="304"/>
      <c r="WAM188" s="305"/>
      <c r="WAN188" s="321"/>
      <c r="WAQ188" s="318"/>
      <c r="WAU188" s="319"/>
      <c r="WAV188" s="320"/>
      <c r="WAW188" s="321"/>
      <c r="WAZ188" s="318"/>
      <c r="WBB188" s="135"/>
      <c r="WBC188" s="135"/>
      <c r="WBD188" s="304"/>
      <c r="WBE188" s="305"/>
      <c r="WBF188" s="306"/>
      <c r="WBG188" s="135"/>
      <c r="WBH188" s="135"/>
      <c r="WBI188" s="307"/>
      <c r="WBJ188" s="135"/>
      <c r="WBK188" s="135"/>
      <c r="WBL188" s="135"/>
      <c r="WBM188" s="304"/>
      <c r="WBN188" s="305"/>
      <c r="WBO188" s="306"/>
      <c r="WBP188" s="135"/>
      <c r="WBQ188" s="135"/>
      <c r="WBR188" s="307"/>
      <c r="WBS188" s="135"/>
      <c r="WBT188" s="135"/>
      <c r="WBU188" s="135"/>
      <c r="WBV188" s="304"/>
      <c r="WBW188" s="305"/>
      <c r="WBX188" s="306"/>
      <c r="WBY188" s="135"/>
      <c r="WBZ188" s="135"/>
      <c r="WCA188" s="307"/>
      <c r="WCB188" s="135"/>
      <c r="WCC188" s="135"/>
      <c r="WCD188" s="135"/>
      <c r="WCE188" s="304"/>
      <c r="WCF188" s="305"/>
      <c r="WCG188" s="306"/>
      <c r="WCH188" s="135"/>
      <c r="WCI188" s="135"/>
      <c r="WCJ188" s="307"/>
      <c r="WCK188" s="135"/>
      <c r="WCL188" s="135"/>
      <c r="WCM188" s="135"/>
      <c r="WCN188" s="304"/>
      <c r="WCO188" s="305"/>
      <c r="WCP188" s="306"/>
      <c r="WCQ188" s="135"/>
      <c r="WCR188" s="135"/>
      <c r="WCS188" s="307"/>
      <c r="WCT188" s="135"/>
      <c r="WCU188" s="135"/>
      <c r="WCV188" s="135"/>
      <c r="WCW188" s="304"/>
      <c r="WCX188" s="305"/>
      <c r="WCY188" s="306"/>
      <c r="WCZ188" s="135"/>
      <c r="WDA188" s="135"/>
      <c r="WDB188" s="307"/>
      <c r="WDC188" s="135"/>
      <c r="WDD188" s="135"/>
      <c r="WDE188" s="135"/>
      <c r="WDF188" s="304"/>
      <c r="WDG188" s="305"/>
      <c r="WDH188" s="306"/>
      <c r="WDI188" s="135"/>
      <c r="WDJ188" s="135"/>
      <c r="WDK188" s="307"/>
      <c r="WDL188" s="135"/>
      <c r="WDM188" s="135"/>
      <c r="WDN188" s="135"/>
      <c r="WDO188" s="304"/>
      <c r="WDP188" s="305"/>
      <c r="WDQ188" s="306"/>
      <c r="WDR188" s="135"/>
      <c r="WDS188" s="135"/>
      <c r="WDT188" s="307"/>
      <c r="WDU188" s="135"/>
      <c r="WDV188" s="135"/>
      <c r="WDW188" s="135"/>
      <c r="WDX188" s="304"/>
      <c r="WDY188" s="305"/>
      <c r="WDZ188" s="306"/>
      <c r="WEA188" s="135"/>
      <c r="WEB188" s="135"/>
      <c r="WEC188" s="307"/>
      <c r="WED188" s="135"/>
      <c r="WEE188" s="135"/>
      <c r="WEF188" s="135"/>
      <c r="WEG188" s="304"/>
      <c r="WEH188" s="305"/>
      <c r="WEI188" s="306"/>
      <c r="WEJ188" s="135"/>
      <c r="WEK188" s="135"/>
      <c r="WEL188" s="307"/>
      <c r="WEM188" s="135"/>
      <c r="WEN188" s="135"/>
      <c r="WEO188" s="135"/>
      <c r="WEP188" s="304"/>
      <c r="WEQ188" s="305"/>
      <c r="WER188" s="306"/>
      <c r="WES188" s="135"/>
      <c r="WET188" s="135"/>
      <c r="WEU188" s="307"/>
      <c r="WEV188" s="135"/>
      <c r="WEW188" s="135"/>
      <c r="WEX188" s="135"/>
      <c r="WEY188" s="304"/>
      <c r="WEZ188" s="305"/>
      <c r="WFA188" s="306"/>
      <c r="WFB188" s="135"/>
      <c r="WFC188" s="135"/>
      <c r="WFD188" s="307"/>
      <c r="WFE188" s="135"/>
      <c r="WFF188" s="135"/>
      <c r="WFG188" s="135"/>
      <c r="WFH188" s="304"/>
      <c r="WFI188" s="305"/>
      <c r="WFJ188" s="306"/>
      <c r="WFK188" s="135"/>
      <c r="WFL188" s="135"/>
      <c r="WFM188" s="307"/>
      <c r="WFN188" s="135"/>
      <c r="WFO188" s="135"/>
      <c r="WFP188" s="135"/>
      <c r="WFQ188" s="304"/>
      <c r="WFR188" s="305"/>
      <c r="WFS188" s="306"/>
      <c r="WFT188" s="135"/>
      <c r="WFU188" s="135"/>
      <c r="WFV188" s="307"/>
      <c r="WFW188" s="135"/>
      <c r="WFX188" s="135"/>
      <c r="WFY188" s="135"/>
      <c r="WFZ188" s="304"/>
      <c r="WGA188" s="305"/>
      <c r="WGB188" s="306"/>
      <c r="WGC188" s="135"/>
      <c r="WGD188" s="135"/>
      <c r="WGE188" s="307"/>
      <c r="WGF188" s="135"/>
      <c r="WGG188" s="135"/>
      <c r="WGH188" s="135"/>
      <c r="WGI188" s="304"/>
      <c r="WGJ188" s="305"/>
      <c r="WGK188" s="306"/>
      <c r="WGL188" s="135"/>
      <c r="WGM188" s="135"/>
      <c r="WGN188" s="307"/>
      <c r="WGO188" s="135"/>
      <c r="WGP188" s="135"/>
      <c r="WGQ188" s="135"/>
      <c r="WGR188" s="304"/>
      <c r="WGS188" s="305"/>
      <c r="WGT188" s="306"/>
      <c r="WGU188" s="135"/>
      <c r="WGV188" s="135"/>
      <c r="WGW188" s="307"/>
      <c r="WGX188" s="135"/>
      <c r="WGY188" s="135"/>
      <c r="WGZ188" s="135"/>
      <c r="WHA188" s="304"/>
      <c r="WHB188" s="305"/>
      <c r="WHC188" s="306"/>
      <c r="WHD188" s="135"/>
      <c r="WHE188" s="135"/>
      <c r="WHF188" s="307"/>
      <c r="WHG188" s="135"/>
      <c r="WHH188" s="135"/>
      <c r="WHI188" s="135"/>
      <c r="WHJ188" s="304"/>
      <c r="WHK188" s="305"/>
      <c r="WHL188" s="306"/>
      <c r="WHM188" s="135"/>
      <c r="WHN188" s="135"/>
      <c r="WHO188" s="307"/>
      <c r="WHP188" s="135"/>
      <c r="WHQ188" s="135"/>
      <c r="WHR188" s="135"/>
      <c r="WHS188" s="304"/>
      <c r="WHT188" s="305"/>
      <c r="WHU188" s="306"/>
      <c r="WHV188" s="135"/>
      <c r="WHW188" s="135"/>
      <c r="WHX188" s="307"/>
      <c r="WHY188" s="135"/>
      <c r="WHZ188" s="135"/>
      <c r="WIA188" s="135"/>
      <c r="WIB188" s="304"/>
      <c r="WIC188" s="305"/>
      <c r="WID188" s="306"/>
      <c r="WIE188" s="135"/>
      <c r="WIF188" s="135"/>
      <c r="WIG188" s="307"/>
      <c r="WIH188" s="135"/>
      <c r="WII188" s="135"/>
      <c r="WIJ188" s="135"/>
      <c r="WIK188" s="304"/>
      <c r="WIL188" s="305"/>
      <c r="WIM188" s="306"/>
      <c r="WIN188" s="135"/>
      <c r="WIO188" s="135"/>
      <c r="WIP188" s="307"/>
      <c r="WIQ188" s="135"/>
      <c r="WIR188" s="135"/>
      <c r="WIS188" s="135"/>
      <c r="WIT188" s="304"/>
      <c r="WIU188" s="305"/>
      <c r="WIV188" s="306"/>
      <c r="WIW188" s="135"/>
      <c r="WIX188" s="135"/>
      <c r="WIY188" s="307"/>
      <c r="WIZ188" s="135"/>
      <c r="WJA188" s="135"/>
      <c r="WJB188" s="135"/>
      <c r="WJC188" s="304"/>
      <c r="WJD188" s="305"/>
      <c r="WJE188" s="306"/>
      <c r="WJF188" s="135"/>
      <c r="WJG188" s="135"/>
      <c r="WJH188" s="307"/>
      <c r="WJI188" s="135"/>
      <c r="WJJ188" s="135"/>
      <c r="WJK188" s="135"/>
      <c r="WJL188" s="304"/>
      <c r="WJM188" s="305"/>
      <c r="WJN188" s="306"/>
      <c r="WJO188" s="135"/>
      <c r="WJP188" s="135"/>
      <c r="WJQ188" s="307"/>
      <c r="WJR188" s="135"/>
      <c r="WJS188" s="135"/>
      <c r="WJT188" s="135"/>
      <c r="WJU188" s="304"/>
      <c r="WJV188" s="305"/>
      <c r="WJW188" s="306"/>
      <c r="WJX188" s="135"/>
      <c r="WJY188" s="135"/>
      <c r="WJZ188" s="307"/>
      <c r="WKC188" s="135"/>
      <c r="WKD188" s="304"/>
      <c r="WKE188" s="305"/>
      <c r="WKF188" s="306"/>
      <c r="WKG188" s="135"/>
      <c r="WKH188" s="135"/>
      <c r="WKI188" s="307"/>
      <c r="WKM188" s="319"/>
      <c r="WKN188" s="320"/>
      <c r="WKO188" s="321"/>
      <c r="WKR188" s="318"/>
      <c r="WKV188" s="319"/>
      <c r="WKW188" s="320"/>
      <c r="WKX188" s="306"/>
      <c r="WKY188" s="135"/>
      <c r="WKZ188" s="135"/>
      <c r="WLA188" s="307"/>
      <c r="WLB188" s="135"/>
      <c r="WLC188" s="135"/>
      <c r="WLD188" s="135"/>
      <c r="WLE188" s="304"/>
      <c r="WLF188" s="305"/>
      <c r="WLG188" s="306"/>
      <c r="WLH188" s="135"/>
      <c r="WLI188" s="135"/>
      <c r="WLJ188" s="307"/>
      <c r="WLK188" s="135"/>
      <c r="WLL188" s="135"/>
      <c r="WLM188" s="135"/>
      <c r="WLN188" s="304"/>
      <c r="WLO188" s="305"/>
      <c r="WLP188" s="306"/>
      <c r="WLQ188" s="135"/>
      <c r="WLR188" s="135"/>
      <c r="WLS188" s="307"/>
      <c r="WLT188" s="135"/>
      <c r="WLU188" s="135"/>
      <c r="WLV188" s="135"/>
      <c r="WLW188" s="304"/>
      <c r="WLX188" s="305"/>
      <c r="WLY188" s="306"/>
      <c r="WLZ188" s="135"/>
      <c r="WMA188" s="135"/>
      <c r="WMB188" s="307"/>
      <c r="WMC188" s="135"/>
      <c r="WMD188" s="135"/>
      <c r="WME188" s="135"/>
      <c r="WMF188" s="304"/>
      <c r="WMG188" s="305"/>
      <c r="WMH188" s="306"/>
      <c r="WMI188" s="135"/>
      <c r="WMJ188" s="135"/>
      <c r="WMK188" s="307"/>
      <c r="WML188" s="135"/>
      <c r="WMM188" s="135"/>
      <c r="WMN188" s="135"/>
      <c r="WMO188" s="304"/>
      <c r="WMP188" s="305"/>
      <c r="WMQ188" s="306"/>
      <c r="WMR188" s="135"/>
      <c r="WMS188" s="135"/>
      <c r="WMT188" s="307"/>
      <c r="WMU188" s="135"/>
      <c r="WMV188" s="135"/>
      <c r="WMW188" s="135"/>
      <c r="WMX188" s="304"/>
      <c r="WMY188" s="305"/>
      <c r="WMZ188" s="306"/>
      <c r="WNA188" s="135"/>
      <c r="WNB188" s="135"/>
      <c r="WNC188" s="307"/>
      <c r="WND188" s="135"/>
      <c r="WNE188" s="135"/>
      <c r="WNF188" s="135"/>
      <c r="WNG188" s="304"/>
      <c r="WNH188" s="305"/>
      <c r="WNI188" s="306"/>
      <c r="WNJ188" s="135"/>
      <c r="WNK188" s="135"/>
      <c r="WNL188" s="307"/>
      <c r="WNM188" s="135"/>
      <c r="WNN188" s="135"/>
      <c r="WNO188" s="135"/>
      <c r="WNP188" s="304"/>
      <c r="WNQ188" s="305"/>
      <c r="WNR188" s="306"/>
      <c r="WNS188" s="135"/>
      <c r="WNT188" s="135"/>
      <c r="WNU188" s="307"/>
      <c r="WNV188" s="135"/>
      <c r="WNW188" s="135"/>
      <c r="WNX188" s="135"/>
      <c r="WNY188" s="304"/>
      <c r="WNZ188" s="305"/>
      <c r="WOA188" s="306"/>
      <c r="WOB188" s="135"/>
      <c r="WOC188" s="135"/>
      <c r="WOD188" s="307"/>
      <c r="WOE188" s="135"/>
      <c r="WOF188" s="135"/>
      <c r="WOG188" s="135"/>
      <c r="WOH188" s="304"/>
      <c r="WOI188" s="305"/>
      <c r="WOJ188" s="306"/>
      <c r="WOK188" s="135"/>
      <c r="WOL188" s="135"/>
      <c r="WOM188" s="307"/>
      <c r="WON188" s="135"/>
      <c r="WOO188" s="135"/>
      <c r="WOP188" s="135"/>
      <c r="WOQ188" s="304"/>
      <c r="WOR188" s="305"/>
      <c r="WOS188" s="306"/>
      <c r="WOT188" s="135"/>
      <c r="WOU188" s="135"/>
      <c r="WOV188" s="307"/>
      <c r="WOW188" s="135"/>
      <c r="WOX188" s="135"/>
      <c r="WOY188" s="135"/>
      <c r="WOZ188" s="304"/>
      <c r="WPA188" s="305"/>
      <c r="WPB188" s="306"/>
      <c r="WPC188" s="135"/>
      <c r="WPD188" s="135"/>
      <c r="WPE188" s="307"/>
      <c r="WPF188" s="135"/>
      <c r="WPG188" s="135"/>
      <c r="WPH188" s="135"/>
      <c r="WPI188" s="304"/>
      <c r="WPJ188" s="305"/>
      <c r="WPK188" s="306"/>
      <c r="WPL188" s="135"/>
      <c r="WPM188" s="135"/>
      <c r="WPN188" s="307"/>
      <c r="WPO188" s="135"/>
      <c r="WPP188" s="135"/>
      <c r="WPQ188" s="135"/>
      <c r="WPR188" s="304"/>
      <c r="WPS188" s="305"/>
      <c r="WPT188" s="306"/>
      <c r="WPU188" s="135"/>
      <c r="WPV188" s="135"/>
      <c r="WPW188" s="307"/>
      <c r="WPX188" s="135"/>
      <c r="WPY188" s="135"/>
      <c r="WPZ188" s="135"/>
      <c r="WQA188" s="304"/>
      <c r="WQB188" s="305"/>
      <c r="WQC188" s="306"/>
      <c r="WQD188" s="135"/>
      <c r="WQE188" s="135"/>
      <c r="WQF188" s="307"/>
      <c r="WQG188" s="135"/>
      <c r="WQH188" s="135"/>
      <c r="WQI188" s="135"/>
      <c r="WQJ188" s="304"/>
      <c r="WQK188" s="305"/>
      <c r="WQL188" s="306"/>
      <c r="WQM188" s="135"/>
      <c r="WQN188" s="135"/>
      <c r="WQO188" s="307"/>
      <c r="WQP188" s="135"/>
      <c r="WQQ188" s="135"/>
      <c r="WQR188" s="135"/>
      <c r="WQS188" s="304"/>
      <c r="WQT188" s="305"/>
      <c r="WQU188" s="306"/>
      <c r="WQV188" s="135"/>
      <c r="WQW188" s="135"/>
      <c r="WQX188" s="307"/>
      <c r="WQY188" s="135"/>
      <c r="WQZ188" s="135"/>
      <c r="WRA188" s="135"/>
      <c r="WRB188" s="304"/>
      <c r="WRC188" s="305"/>
      <c r="WRD188" s="306"/>
      <c r="WRE188" s="135"/>
      <c r="WRF188" s="135"/>
      <c r="WRG188" s="307"/>
      <c r="WRH188" s="135"/>
      <c r="WRI188" s="135"/>
      <c r="WRJ188" s="135"/>
      <c r="WRK188" s="304"/>
      <c r="WRL188" s="305"/>
      <c r="WRM188" s="306"/>
      <c r="WRN188" s="135"/>
      <c r="WRO188" s="135"/>
      <c r="WRP188" s="307"/>
      <c r="WRQ188" s="135"/>
      <c r="WRR188" s="135"/>
      <c r="WRS188" s="135"/>
      <c r="WRT188" s="304"/>
      <c r="WRU188" s="305"/>
      <c r="WRV188" s="306"/>
      <c r="WRW188" s="135"/>
      <c r="WRX188" s="135"/>
      <c r="WRY188" s="307"/>
      <c r="WRZ188" s="135"/>
      <c r="WSA188" s="135"/>
      <c r="WSB188" s="135"/>
      <c r="WSC188" s="304"/>
      <c r="WSD188" s="305"/>
      <c r="WSE188" s="306"/>
      <c r="WSF188" s="135"/>
      <c r="WSG188" s="135"/>
      <c r="WSH188" s="307"/>
      <c r="WSI188" s="135"/>
      <c r="WSJ188" s="135"/>
      <c r="WSK188" s="135"/>
      <c r="WSL188" s="304"/>
      <c r="WSM188" s="305"/>
      <c r="WSN188" s="306"/>
      <c r="WSO188" s="135"/>
      <c r="WSP188" s="135"/>
      <c r="WSQ188" s="307"/>
      <c r="WSR188" s="135"/>
      <c r="WSS188" s="135"/>
      <c r="WST188" s="135"/>
      <c r="WSU188" s="304"/>
      <c r="WSV188" s="305"/>
      <c r="WSW188" s="306"/>
      <c r="WSX188" s="135"/>
      <c r="WSY188" s="135"/>
      <c r="WSZ188" s="307"/>
      <c r="WTA188" s="135"/>
      <c r="WTB188" s="135"/>
      <c r="WTC188" s="135"/>
      <c r="WTD188" s="304"/>
      <c r="WTE188" s="305"/>
      <c r="WTF188" s="306"/>
      <c r="WTG188" s="135"/>
      <c r="WTH188" s="135"/>
      <c r="WTI188" s="307"/>
      <c r="WTJ188" s="135"/>
      <c r="WTK188" s="135"/>
      <c r="WTL188" s="135"/>
      <c r="WTM188" s="304"/>
      <c r="WTN188" s="305"/>
      <c r="WTO188" s="306"/>
      <c r="WTP188" s="135"/>
      <c r="WTQ188" s="135"/>
      <c r="WTR188" s="307"/>
      <c r="WTS188" s="135"/>
      <c r="WTT188" s="135"/>
      <c r="WTU188" s="135"/>
      <c r="WTV188" s="304"/>
      <c r="WTW188" s="320"/>
      <c r="WTX188" s="321"/>
      <c r="WTY188" s="135"/>
      <c r="WTZ188" s="135"/>
      <c r="WUA188" s="307"/>
      <c r="WUB188" s="135"/>
      <c r="WUC188" s="135"/>
      <c r="WUD188" s="135"/>
      <c r="WUE188" s="304"/>
      <c r="WUF188" s="320"/>
      <c r="WUG188" s="321"/>
      <c r="WUJ188" s="318"/>
      <c r="WUN188" s="319"/>
      <c r="WUO188" s="320"/>
      <c r="WUP188" s="321"/>
      <c r="WUS188" s="318"/>
      <c r="WUT188" s="135"/>
      <c r="WUU188" s="135"/>
      <c r="WUV188" s="135"/>
      <c r="WUW188" s="304"/>
      <c r="WUX188" s="305"/>
      <c r="WUY188" s="306"/>
      <c r="WUZ188" s="135"/>
      <c r="WVA188" s="135"/>
      <c r="WVB188" s="307"/>
      <c r="WVC188" s="135"/>
      <c r="WVD188" s="135"/>
      <c r="WVE188" s="135"/>
      <c r="WVF188" s="304"/>
      <c r="WVG188" s="305"/>
      <c r="WVH188" s="306"/>
      <c r="WVI188" s="135"/>
      <c r="WVJ188" s="135"/>
      <c r="WVK188" s="307"/>
      <c r="WVL188" s="135"/>
      <c r="WVM188" s="135"/>
      <c r="WVN188" s="135"/>
      <c r="WVO188" s="304"/>
      <c r="WVP188" s="305"/>
      <c r="WVQ188" s="306"/>
      <c r="WVR188" s="135"/>
      <c r="WVS188" s="135"/>
      <c r="WVT188" s="307"/>
      <c r="WVU188" s="135"/>
      <c r="WVV188" s="135"/>
      <c r="WVW188" s="135"/>
      <c r="WVX188" s="304"/>
      <c r="WVY188" s="305"/>
      <c r="WVZ188" s="306"/>
      <c r="WWA188" s="135"/>
      <c r="WWB188" s="135"/>
      <c r="WWC188" s="307"/>
      <c r="WWD188" s="135"/>
      <c r="WWE188" s="135"/>
      <c r="WWF188" s="135"/>
      <c r="WWG188" s="304"/>
      <c r="WWH188" s="305"/>
      <c r="WWI188" s="306"/>
      <c r="WWJ188" s="135"/>
      <c r="WWK188" s="135"/>
      <c r="WWL188" s="307"/>
      <c r="WWM188" s="135"/>
      <c r="WWN188" s="135"/>
      <c r="WWO188" s="135"/>
      <c r="WWP188" s="304"/>
      <c r="WWQ188" s="305"/>
      <c r="WWR188" s="306"/>
      <c r="WWS188" s="135"/>
      <c r="WWT188" s="135"/>
      <c r="WWU188" s="307"/>
      <c r="WWV188" s="135"/>
      <c r="WWW188" s="135"/>
      <c r="WWX188" s="135"/>
      <c r="WWY188" s="304"/>
      <c r="WWZ188" s="305"/>
      <c r="WXA188" s="306"/>
      <c r="WXB188" s="135"/>
      <c r="WXC188" s="135"/>
      <c r="WXD188" s="307"/>
      <c r="WXE188" s="135"/>
      <c r="WXF188" s="135"/>
      <c r="WXG188" s="135"/>
      <c r="WXH188" s="304"/>
      <c r="WXI188" s="305"/>
      <c r="WXJ188" s="306"/>
      <c r="WXK188" s="135"/>
      <c r="WXL188" s="135"/>
      <c r="WXM188" s="307"/>
      <c r="WXN188" s="135"/>
      <c r="WXO188" s="135"/>
      <c r="WXP188" s="135"/>
      <c r="WXQ188" s="304"/>
      <c r="WXR188" s="305"/>
      <c r="WXS188" s="306"/>
      <c r="WXT188" s="135"/>
      <c r="WXU188" s="135"/>
      <c r="WXV188" s="307"/>
      <c r="WXW188" s="135"/>
      <c r="WXX188" s="135"/>
      <c r="WXY188" s="135"/>
      <c r="WXZ188" s="304"/>
      <c r="WYA188" s="305"/>
      <c r="WYB188" s="306"/>
      <c r="WYC188" s="135"/>
      <c r="WYD188" s="135"/>
      <c r="WYE188" s="307"/>
      <c r="WYF188" s="135"/>
      <c r="WYG188" s="135"/>
      <c r="WYH188" s="135"/>
      <c r="WYI188" s="304"/>
      <c r="WYJ188" s="305"/>
      <c r="WYK188" s="306"/>
      <c r="WYL188" s="135"/>
      <c r="WYM188" s="135"/>
      <c r="WYN188" s="307"/>
      <c r="WYO188" s="135"/>
      <c r="WYP188" s="135"/>
      <c r="WYQ188" s="135"/>
      <c r="WYR188" s="304"/>
      <c r="WYS188" s="305"/>
      <c r="WYT188" s="306"/>
      <c r="WYU188" s="135"/>
      <c r="WYV188" s="135"/>
      <c r="WYW188" s="307"/>
      <c r="WYX188" s="135"/>
      <c r="WYY188" s="135"/>
      <c r="WYZ188" s="135"/>
      <c r="WZA188" s="304"/>
      <c r="WZB188" s="305"/>
      <c r="WZC188" s="306"/>
      <c r="WZD188" s="135"/>
      <c r="WZE188" s="135"/>
      <c r="WZF188" s="307"/>
      <c r="WZG188" s="135"/>
      <c r="WZH188" s="135"/>
      <c r="WZI188" s="135"/>
      <c r="WZJ188" s="304"/>
      <c r="WZK188" s="305"/>
      <c r="WZL188" s="306"/>
      <c r="WZM188" s="135"/>
      <c r="WZN188" s="135"/>
      <c r="WZO188" s="307"/>
      <c r="WZP188" s="135"/>
      <c r="WZQ188" s="135"/>
      <c r="WZR188" s="135"/>
      <c r="WZS188" s="304"/>
      <c r="WZT188" s="305"/>
      <c r="WZU188" s="306"/>
      <c r="WZV188" s="135"/>
      <c r="WZW188" s="135"/>
      <c r="WZX188" s="307"/>
      <c r="WZY188" s="135"/>
      <c r="WZZ188" s="135"/>
      <c r="XAA188" s="135"/>
      <c r="XAB188" s="304"/>
      <c r="XAC188" s="305"/>
      <c r="XAD188" s="306"/>
      <c r="XAE188" s="135"/>
      <c r="XAF188" s="135"/>
      <c r="XAG188" s="307"/>
      <c r="XAH188" s="135"/>
      <c r="XAI188" s="135"/>
      <c r="XAJ188" s="135"/>
      <c r="XAK188" s="304"/>
      <c r="XAL188" s="305"/>
      <c r="XAM188" s="306"/>
      <c r="XAN188" s="135"/>
      <c r="XAO188" s="135"/>
      <c r="XAP188" s="307"/>
      <c r="XAQ188" s="135"/>
      <c r="XAR188" s="135"/>
      <c r="XAS188" s="135"/>
      <c r="XAT188" s="304"/>
      <c r="XAU188" s="305"/>
      <c r="XAV188" s="306"/>
      <c r="XAW188" s="135"/>
      <c r="XAX188" s="135"/>
      <c r="XAY188" s="307"/>
      <c r="XAZ188" s="135"/>
      <c r="XBA188" s="135"/>
      <c r="XBB188" s="135"/>
      <c r="XBC188" s="304"/>
      <c r="XBD188" s="305"/>
      <c r="XBE188" s="306"/>
      <c r="XBF188" s="135"/>
      <c r="XBG188" s="135"/>
      <c r="XBH188" s="307"/>
      <c r="XBI188" s="135"/>
      <c r="XBJ188" s="135"/>
      <c r="XBK188" s="135"/>
      <c r="XBL188" s="304"/>
      <c r="XBM188" s="305"/>
      <c r="XBN188" s="306"/>
      <c r="XBO188" s="135"/>
      <c r="XBP188" s="135"/>
      <c r="XBQ188" s="307"/>
      <c r="XBR188" s="135"/>
      <c r="XBS188" s="135"/>
      <c r="XBT188" s="135"/>
      <c r="XBU188" s="304"/>
      <c r="XBV188" s="305"/>
      <c r="XBW188" s="306"/>
      <c r="XBX188" s="135"/>
      <c r="XBY188" s="135"/>
      <c r="XBZ188" s="307"/>
      <c r="XCA188" s="135"/>
      <c r="XCB188" s="135"/>
      <c r="XCC188" s="135"/>
      <c r="XCD188" s="304"/>
      <c r="XCE188" s="305"/>
      <c r="XCF188" s="306"/>
      <c r="XCG188" s="135"/>
      <c r="XCH188" s="135"/>
      <c r="XCI188" s="307"/>
      <c r="XCJ188" s="135"/>
      <c r="XCK188" s="135"/>
      <c r="XCL188" s="135"/>
      <c r="XCM188" s="304"/>
      <c r="XCN188" s="305"/>
      <c r="XCO188" s="306"/>
      <c r="XCP188" s="135"/>
      <c r="XCQ188" s="135"/>
      <c r="XCR188" s="307"/>
      <c r="XCS188" s="135"/>
      <c r="XCT188" s="135"/>
      <c r="XCU188" s="135"/>
      <c r="XCV188" s="304"/>
      <c r="XCW188" s="305"/>
      <c r="XCX188" s="306"/>
      <c r="XCY188" s="135"/>
      <c r="XCZ188" s="135"/>
      <c r="XDA188" s="307"/>
      <c r="XDB188" s="135"/>
      <c r="XDC188" s="135"/>
      <c r="XDD188" s="135"/>
      <c r="XDE188" s="304"/>
      <c r="XDF188" s="305"/>
      <c r="XDG188" s="306"/>
      <c r="XDH188" s="135"/>
      <c r="XDI188" s="135"/>
      <c r="XDJ188" s="307"/>
      <c r="XDK188" s="135"/>
      <c r="XDL188" s="135"/>
      <c r="XDM188" s="135"/>
      <c r="XDN188" s="304"/>
      <c r="XDO188" s="305"/>
      <c r="XDP188" s="306"/>
    </row>
    <row r="190" spans="1:16344" s="136" customFormat="1" outlineLevel="1">
      <c r="A190" s="240"/>
      <c r="B190" s="273" t="s">
        <v>479</v>
      </c>
      <c r="C190" s="248"/>
      <c r="D190" s="217"/>
      <c r="E190" s="260"/>
      <c r="F190" s="258"/>
      <c r="G190" s="245"/>
      <c r="H190" s="229">
        <f t="shared" si="7"/>
        <v>1785</v>
      </c>
      <c r="I190" s="326"/>
      <c r="J190" s="326">
        <f>1785000000/1000000</f>
        <v>1785</v>
      </c>
      <c r="K190" s="247"/>
      <c r="L190" s="247"/>
      <c r="M190" s="238"/>
      <c r="N190" s="135"/>
      <c r="O190" s="135"/>
      <c r="P190" s="304"/>
      <c r="Q190" s="305"/>
      <c r="R190" s="306"/>
      <c r="S190" s="135"/>
      <c r="T190" s="135"/>
      <c r="U190" s="307"/>
      <c r="V190" s="135"/>
      <c r="W190" s="135"/>
      <c r="X190" s="135"/>
      <c r="Y190" s="304"/>
      <c r="Z190" s="305"/>
      <c r="AA190" s="306"/>
      <c r="AB190" s="135"/>
      <c r="AC190" s="135"/>
      <c r="AD190" s="307"/>
      <c r="AE190" s="135"/>
      <c r="AF190" s="135"/>
      <c r="AG190" s="135"/>
      <c r="AH190" s="304"/>
      <c r="AI190" s="305"/>
      <c r="AJ190" s="306"/>
      <c r="AK190" s="135"/>
      <c r="AL190" s="135"/>
      <c r="AM190" s="307"/>
      <c r="AN190" s="135"/>
      <c r="AO190" s="135"/>
      <c r="AP190" s="135"/>
      <c r="AQ190" s="304"/>
      <c r="AR190" s="305"/>
      <c r="AS190" s="306"/>
      <c r="AT190" s="135"/>
      <c r="AU190" s="135"/>
      <c r="AV190" s="307"/>
      <c r="AW190" s="135"/>
      <c r="AX190" s="135"/>
      <c r="AY190" s="135"/>
      <c r="AZ190" s="304"/>
      <c r="BA190" s="305"/>
      <c r="BB190" s="306"/>
      <c r="BC190" s="135"/>
      <c r="BD190" s="135"/>
      <c r="BE190" s="307"/>
      <c r="BF190" s="135"/>
      <c r="BG190" s="135"/>
      <c r="BH190" s="135"/>
      <c r="BI190" s="304"/>
      <c r="BJ190" s="305"/>
      <c r="BK190" s="306"/>
      <c r="BL190" s="135"/>
      <c r="BM190" s="135"/>
      <c r="BN190" s="307"/>
      <c r="BO190" s="135"/>
      <c r="BP190" s="135"/>
      <c r="BQ190" s="135"/>
      <c r="BR190" s="304"/>
      <c r="BS190" s="305"/>
      <c r="BT190" s="306"/>
      <c r="BU190" s="135"/>
      <c r="BV190" s="135"/>
      <c r="BW190" s="307"/>
      <c r="BX190" s="135"/>
      <c r="BY190" s="135"/>
      <c r="BZ190" s="135"/>
      <c r="CA190" s="304"/>
      <c r="CB190" s="305"/>
      <c r="CC190" s="306"/>
      <c r="CD190" s="135"/>
      <c r="CE190" s="135"/>
      <c r="CF190" s="307"/>
      <c r="CG190" s="135"/>
      <c r="CH190" s="135"/>
      <c r="CI190" s="135"/>
      <c r="CJ190" s="304"/>
      <c r="CK190" s="305"/>
      <c r="CL190" s="306"/>
      <c r="CM190" s="135"/>
      <c r="CN190" s="135"/>
      <c r="CO190" s="307"/>
      <c r="CP190" s="135"/>
      <c r="CQ190" s="135"/>
      <c r="CR190" s="135"/>
      <c r="CS190" s="304"/>
      <c r="CT190" s="305"/>
      <c r="CU190" s="306"/>
      <c r="CV190" s="135"/>
      <c r="CW190" s="135"/>
      <c r="CX190" s="307"/>
      <c r="CY190" s="135"/>
      <c r="CZ190" s="135"/>
      <c r="DA190" s="135"/>
      <c r="DB190" s="304"/>
      <c r="DC190" s="305"/>
      <c r="DD190" s="306"/>
      <c r="DE190" s="135"/>
      <c r="DF190" s="135"/>
      <c r="DG190" s="307"/>
      <c r="DH190" s="135"/>
      <c r="DI190" s="135"/>
      <c r="DJ190" s="135"/>
      <c r="DK190" s="304"/>
      <c r="DL190" s="305"/>
      <c r="DM190" s="306"/>
      <c r="DN190" s="135"/>
      <c r="DO190" s="135"/>
      <c r="DP190" s="307"/>
      <c r="DQ190" s="135"/>
      <c r="DR190" s="135"/>
      <c r="DS190" s="135"/>
      <c r="DT190" s="304"/>
      <c r="DU190" s="305"/>
      <c r="DV190" s="306"/>
      <c r="DW190" s="135"/>
      <c r="DX190" s="135"/>
      <c r="DY190" s="307"/>
      <c r="DZ190" s="135"/>
      <c r="EA190" s="135"/>
      <c r="EB190" s="135"/>
      <c r="EC190" s="304"/>
      <c r="ED190" s="305"/>
      <c r="EE190" s="306"/>
      <c r="EF190" s="135"/>
      <c r="EG190" s="135"/>
      <c r="EH190" s="307"/>
      <c r="EI190" s="135"/>
      <c r="EJ190" s="135"/>
      <c r="EK190" s="135"/>
      <c r="EL190" s="304"/>
      <c r="EM190" s="305"/>
      <c r="EN190" s="306"/>
      <c r="EO190" s="135"/>
      <c r="EP190" s="135"/>
      <c r="EQ190" s="307"/>
      <c r="ER190" s="135"/>
      <c r="ES190" s="135"/>
      <c r="ET190" s="135"/>
      <c r="EU190" s="304"/>
      <c r="EV190" s="305"/>
      <c r="EW190" s="306"/>
      <c r="EX190" s="135"/>
      <c r="EY190" s="135"/>
      <c r="EZ190" s="307"/>
      <c r="FA190" s="135"/>
      <c r="FB190" s="135"/>
      <c r="FC190" s="135"/>
      <c r="FD190" s="304"/>
      <c r="FE190" s="305"/>
      <c r="FF190" s="306"/>
      <c r="FG190" s="135"/>
      <c r="FH190" s="135"/>
      <c r="FI190" s="307"/>
      <c r="FJ190" s="135"/>
      <c r="FK190" s="135"/>
      <c r="FL190" s="135"/>
      <c r="FM190" s="304"/>
      <c r="FN190" s="305"/>
      <c r="FO190" s="306"/>
      <c r="FP190" s="135"/>
      <c r="FQ190" s="135"/>
      <c r="FR190" s="307"/>
      <c r="FS190" s="135"/>
      <c r="FT190" s="135"/>
      <c r="FU190" s="135"/>
      <c r="FV190" s="304"/>
      <c r="FW190" s="305"/>
      <c r="FX190" s="306"/>
      <c r="FY190" s="135"/>
      <c r="FZ190" s="135"/>
      <c r="GA190" s="307"/>
      <c r="GB190" s="135"/>
      <c r="GC190" s="135"/>
      <c r="GD190" s="135"/>
      <c r="GE190" s="304"/>
      <c r="GF190" s="305"/>
      <c r="GG190" s="306"/>
      <c r="GH190" s="135"/>
      <c r="GI190" s="135"/>
      <c r="GJ190" s="307"/>
      <c r="GK190" s="135"/>
      <c r="GL190" s="135"/>
      <c r="GM190" s="135"/>
      <c r="GN190" s="304"/>
      <c r="GO190" s="305"/>
      <c r="GP190" s="306"/>
      <c r="GQ190" s="135"/>
      <c r="GR190" s="135"/>
      <c r="GS190" s="307"/>
      <c r="GT190" s="135"/>
      <c r="GU190" s="135"/>
      <c r="GV190" s="135"/>
      <c r="GW190" s="304"/>
      <c r="GX190" s="305"/>
      <c r="GY190" s="306"/>
      <c r="GZ190" s="135"/>
      <c r="HA190" s="135"/>
      <c r="HB190" s="307"/>
      <c r="HC190" s="135"/>
      <c r="HD190" s="135"/>
      <c r="HE190" s="135"/>
      <c r="HF190" s="304"/>
      <c r="HG190" s="305"/>
      <c r="HH190" s="306"/>
      <c r="HI190" s="135"/>
      <c r="HJ190" s="135"/>
      <c r="HK190" s="318"/>
      <c r="HM190" s="135"/>
      <c r="HN190" s="135"/>
      <c r="HO190" s="304"/>
      <c r="HP190" s="305"/>
      <c r="HQ190" s="306"/>
      <c r="HR190" s="135"/>
      <c r="HS190" s="135"/>
      <c r="HT190" s="318"/>
      <c r="HX190" s="319"/>
      <c r="HY190" s="320"/>
      <c r="HZ190" s="321"/>
      <c r="IC190" s="318"/>
      <c r="IG190" s="319"/>
      <c r="IH190" s="305"/>
      <c r="II190" s="306"/>
      <c r="IJ190" s="135"/>
      <c r="IK190" s="135"/>
      <c r="IL190" s="307"/>
      <c r="IM190" s="135"/>
      <c r="IN190" s="135"/>
      <c r="IO190" s="135"/>
      <c r="IP190" s="304"/>
      <c r="IQ190" s="305"/>
      <c r="IR190" s="306"/>
      <c r="IS190" s="135"/>
      <c r="IT190" s="135"/>
      <c r="IU190" s="307"/>
      <c r="IV190" s="135"/>
      <c r="IW190" s="135"/>
      <c r="IX190" s="135"/>
      <c r="IY190" s="304"/>
      <c r="IZ190" s="305"/>
      <c r="JA190" s="306"/>
      <c r="JB190" s="135"/>
      <c r="JC190" s="135"/>
      <c r="JD190" s="307"/>
      <c r="JE190" s="135"/>
      <c r="JF190" s="135"/>
      <c r="JG190" s="135"/>
      <c r="JH190" s="304"/>
      <c r="JI190" s="305"/>
      <c r="JJ190" s="306"/>
      <c r="JK190" s="135"/>
      <c r="JL190" s="135"/>
      <c r="JM190" s="307"/>
      <c r="JN190" s="135"/>
      <c r="JO190" s="135"/>
      <c r="JP190" s="135"/>
      <c r="JQ190" s="304"/>
      <c r="JR190" s="305"/>
      <c r="JS190" s="306"/>
      <c r="JT190" s="135"/>
      <c r="JU190" s="135"/>
      <c r="JV190" s="307"/>
      <c r="JW190" s="135"/>
      <c r="JX190" s="135"/>
      <c r="JY190" s="135"/>
      <c r="JZ190" s="304"/>
      <c r="KA190" s="305"/>
      <c r="KB190" s="306"/>
      <c r="KC190" s="135"/>
      <c r="KD190" s="135"/>
      <c r="KE190" s="307"/>
      <c r="KF190" s="135"/>
      <c r="KG190" s="135"/>
      <c r="KH190" s="135"/>
      <c r="KI190" s="304"/>
      <c r="KJ190" s="305"/>
      <c r="KK190" s="306"/>
      <c r="KL190" s="135"/>
      <c r="KM190" s="135"/>
      <c r="KN190" s="307"/>
      <c r="KO190" s="135"/>
      <c r="KP190" s="135"/>
      <c r="KQ190" s="135"/>
      <c r="KR190" s="304"/>
      <c r="KS190" s="305"/>
      <c r="KT190" s="306"/>
      <c r="KU190" s="135"/>
      <c r="KV190" s="135"/>
      <c r="KW190" s="307"/>
      <c r="KX190" s="135"/>
      <c r="KY190" s="135"/>
      <c r="KZ190" s="135"/>
      <c r="LA190" s="304"/>
      <c r="LB190" s="305"/>
      <c r="LC190" s="306"/>
      <c r="LD190" s="135"/>
      <c r="LE190" s="135"/>
      <c r="LF190" s="307"/>
      <c r="LG190" s="135"/>
      <c r="LH190" s="135"/>
      <c r="LI190" s="135"/>
      <c r="LJ190" s="304"/>
      <c r="LK190" s="305"/>
      <c r="LL190" s="306"/>
      <c r="LM190" s="135"/>
      <c r="LN190" s="135"/>
      <c r="LO190" s="307"/>
      <c r="LP190" s="135"/>
      <c r="LQ190" s="135"/>
      <c r="LR190" s="135"/>
      <c r="LS190" s="304"/>
      <c r="LT190" s="305"/>
      <c r="LU190" s="306"/>
      <c r="LV190" s="135"/>
      <c r="LW190" s="135"/>
      <c r="LX190" s="307"/>
      <c r="LY190" s="135"/>
      <c r="LZ190" s="135"/>
      <c r="MA190" s="135"/>
      <c r="MB190" s="304"/>
      <c r="MC190" s="305"/>
      <c r="MD190" s="306"/>
      <c r="ME190" s="135"/>
      <c r="MF190" s="135"/>
      <c r="MG190" s="307"/>
      <c r="MH190" s="135"/>
      <c r="MI190" s="135"/>
      <c r="MJ190" s="135"/>
      <c r="MK190" s="304"/>
      <c r="ML190" s="305"/>
      <c r="MM190" s="306"/>
      <c r="MN190" s="135"/>
      <c r="MO190" s="135"/>
      <c r="MP190" s="307"/>
      <c r="MQ190" s="135"/>
      <c r="MR190" s="135"/>
      <c r="MS190" s="135"/>
      <c r="MT190" s="304"/>
      <c r="MU190" s="305"/>
      <c r="MV190" s="306"/>
      <c r="MW190" s="135"/>
      <c r="MX190" s="135"/>
      <c r="MY190" s="307"/>
      <c r="MZ190" s="135"/>
      <c r="NA190" s="135"/>
      <c r="NB190" s="135"/>
      <c r="NC190" s="304"/>
      <c r="ND190" s="305"/>
      <c r="NE190" s="306"/>
      <c r="NF190" s="135"/>
      <c r="NG190" s="135"/>
      <c r="NH190" s="307"/>
      <c r="NI190" s="135"/>
      <c r="NJ190" s="135"/>
      <c r="NK190" s="135"/>
      <c r="NL190" s="304"/>
      <c r="NM190" s="305"/>
      <c r="NN190" s="306"/>
      <c r="NO190" s="135"/>
      <c r="NP190" s="135"/>
      <c r="NQ190" s="307"/>
      <c r="NR190" s="135"/>
      <c r="NS190" s="135"/>
      <c r="NT190" s="135"/>
      <c r="NU190" s="304"/>
      <c r="NV190" s="305"/>
      <c r="NW190" s="306"/>
      <c r="NX190" s="135"/>
      <c r="NY190" s="135"/>
      <c r="NZ190" s="307"/>
      <c r="OA190" s="135"/>
      <c r="OB190" s="135"/>
      <c r="OC190" s="135"/>
      <c r="OD190" s="304"/>
      <c r="OE190" s="305"/>
      <c r="OF190" s="306"/>
      <c r="OG190" s="135"/>
      <c r="OH190" s="135"/>
      <c r="OI190" s="307"/>
      <c r="OJ190" s="135"/>
      <c r="OK190" s="135"/>
      <c r="OL190" s="135"/>
      <c r="OM190" s="304"/>
      <c r="ON190" s="305"/>
      <c r="OO190" s="306"/>
      <c r="OP190" s="135"/>
      <c r="OQ190" s="135"/>
      <c r="OR190" s="307"/>
      <c r="OS190" s="135"/>
      <c r="OT190" s="135"/>
      <c r="OU190" s="135"/>
      <c r="OV190" s="304"/>
      <c r="OW190" s="305"/>
      <c r="OX190" s="306"/>
      <c r="OY190" s="135"/>
      <c r="OZ190" s="135"/>
      <c r="PA190" s="307"/>
      <c r="PB190" s="135"/>
      <c r="PC190" s="135"/>
      <c r="PD190" s="135"/>
      <c r="PE190" s="304"/>
      <c r="PF190" s="305"/>
      <c r="PG190" s="306"/>
      <c r="PH190" s="135"/>
      <c r="PI190" s="135"/>
      <c r="PJ190" s="307"/>
      <c r="PK190" s="135"/>
      <c r="PL190" s="135"/>
      <c r="PM190" s="135"/>
      <c r="PN190" s="304"/>
      <c r="PO190" s="305"/>
      <c r="PP190" s="306"/>
      <c r="PQ190" s="135"/>
      <c r="PR190" s="135"/>
      <c r="PS190" s="307"/>
      <c r="PT190" s="135"/>
      <c r="PU190" s="135"/>
      <c r="PV190" s="135"/>
      <c r="PW190" s="304"/>
      <c r="PX190" s="305"/>
      <c r="PY190" s="306"/>
      <c r="PZ190" s="135"/>
      <c r="QA190" s="135"/>
      <c r="QB190" s="307"/>
      <c r="QC190" s="135"/>
      <c r="QD190" s="135"/>
      <c r="QE190" s="135"/>
      <c r="QF190" s="304"/>
      <c r="QG190" s="305"/>
      <c r="QH190" s="306"/>
      <c r="QI190" s="135"/>
      <c r="QJ190" s="135"/>
      <c r="QK190" s="307"/>
      <c r="QL190" s="135"/>
      <c r="QM190" s="135"/>
      <c r="QN190" s="135"/>
      <c r="QO190" s="304"/>
      <c r="QP190" s="305"/>
      <c r="QQ190" s="306"/>
      <c r="QR190" s="135"/>
      <c r="QS190" s="135"/>
      <c r="QT190" s="307"/>
      <c r="QU190" s="135"/>
      <c r="QV190" s="135"/>
      <c r="QW190" s="135"/>
      <c r="QX190" s="304"/>
      <c r="QY190" s="305"/>
      <c r="QZ190" s="306"/>
      <c r="RA190" s="135"/>
      <c r="RB190" s="135"/>
      <c r="RC190" s="307"/>
      <c r="RD190" s="135"/>
      <c r="RE190" s="135"/>
      <c r="RF190" s="135"/>
      <c r="RG190" s="319"/>
      <c r="RH190" s="320"/>
      <c r="RI190" s="306"/>
      <c r="RJ190" s="135"/>
      <c r="RK190" s="135"/>
      <c r="RL190" s="307"/>
      <c r="RM190" s="135"/>
      <c r="RN190" s="135"/>
      <c r="RO190" s="135"/>
      <c r="RP190" s="319"/>
      <c r="RQ190" s="320"/>
      <c r="RR190" s="321"/>
      <c r="RU190" s="318"/>
      <c r="RY190" s="319"/>
      <c r="RZ190" s="320"/>
      <c r="SA190" s="321"/>
      <c r="SD190" s="307"/>
      <c r="SE190" s="135"/>
      <c r="SF190" s="135"/>
      <c r="SG190" s="135"/>
      <c r="SH190" s="304"/>
      <c r="SI190" s="305"/>
      <c r="SJ190" s="306"/>
      <c r="SK190" s="135"/>
      <c r="SL190" s="135"/>
      <c r="SM190" s="307"/>
      <c r="SN190" s="135"/>
      <c r="SO190" s="135"/>
      <c r="SP190" s="135"/>
      <c r="SQ190" s="304"/>
      <c r="SR190" s="305"/>
      <c r="SS190" s="306"/>
      <c r="ST190" s="135"/>
      <c r="SU190" s="135"/>
      <c r="SV190" s="307"/>
      <c r="SW190" s="135"/>
      <c r="SX190" s="135"/>
      <c r="SY190" s="135"/>
      <c r="SZ190" s="304"/>
      <c r="TA190" s="305"/>
      <c r="TB190" s="306"/>
      <c r="TC190" s="135"/>
      <c r="TD190" s="135"/>
      <c r="TE190" s="307"/>
      <c r="TF190" s="135"/>
      <c r="TG190" s="135"/>
      <c r="TH190" s="135"/>
      <c r="TI190" s="304"/>
      <c r="TJ190" s="305"/>
      <c r="TK190" s="306"/>
      <c r="TL190" s="135"/>
      <c r="TM190" s="135"/>
      <c r="TN190" s="307"/>
      <c r="TO190" s="135"/>
      <c r="TP190" s="135"/>
      <c r="TQ190" s="135"/>
      <c r="TR190" s="304"/>
      <c r="TS190" s="305"/>
      <c r="TT190" s="306"/>
      <c r="TU190" s="135"/>
      <c r="TV190" s="135"/>
      <c r="TW190" s="307"/>
      <c r="TX190" s="135"/>
      <c r="TY190" s="135"/>
      <c r="TZ190" s="135"/>
      <c r="UA190" s="304"/>
      <c r="UB190" s="305"/>
      <c r="UC190" s="306"/>
      <c r="UD190" s="135"/>
      <c r="UE190" s="135"/>
      <c r="UF190" s="307"/>
      <c r="UG190" s="135"/>
      <c r="UH190" s="135"/>
      <c r="UI190" s="135"/>
      <c r="UJ190" s="304"/>
      <c r="UK190" s="305"/>
      <c r="UL190" s="306"/>
      <c r="UM190" s="135"/>
      <c r="UN190" s="135"/>
      <c r="UO190" s="307"/>
      <c r="UP190" s="135"/>
      <c r="UQ190" s="135"/>
      <c r="UR190" s="135"/>
      <c r="US190" s="304"/>
      <c r="UT190" s="305"/>
      <c r="UU190" s="306"/>
      <c r="UV190" s="135"/>
      <c r="UW190" s="135"/>
      <c r="UX190" s="307"/>
      <c r="UY190" s="135"/>
      <c r="UZ190" s="135"/>
      <c r="VA190" s="135"/>
      <c r="VB190" s="304"/>
      <c r="VC190" s="305"/>
      <c r="VD190" s="306"/>
      <c r="VE190" s="135"/>
      <c r="VF190" s="135"/>
      <c r="VG190" s="307"/>
      <c r="VH190" s="135"/>
      <c r="VI190" s="135"/>
      <c r="VJ190" s="135"/>
      <c r="VK190" s="304"/>
      <c r="VL190" s="305"/>
      <c r="VM190" s="306"/>
      <c r="VN190" s="135"/>
      <c r="VO190" s="135"/>
      <c r="VP190" s="307"/>
      <c r="VQ190" s="135"/>
      <c r="VR190" s="135"/>
      <c r="VS190" s="135"/>
      <c r="VT190" s="304"/>
      <c r="VU190" s="305"/>
      <c r="VV190" s="306"/>
      <c r="VW190" s="135"/>
      <c r="VX190" s="135"/>
      <c r="VY190" s="307"/>
      <c r="VZ190" s="135"/>
      <c r="WA190" s="135"/>
      <c r="WB190" s="135"/>
      <c r="WC190" s="304"/>
      <c r="WD190" s="305"/>
      <c r="WE190" s="306"/>
      <c r="WF190" s="135"/>
      <c r="WG190" s="135"/>
      <c r="WH190" s="307"/>
      <c r="WI190" s="135"/>
      <c r="WJ190" s="135"/>
      <c r="WK190" s="135"/>
      <c r="WL190" s="304"/>
      <c r="WM190" s="305"/>
      <c r="WN190" s="306"/>
      <c r="WO190" s="135"/>
      <c r="WP190" s="135"/>
      <c r="WQ190" s="307"/>
      <c r="WR190" s="135"/>
      <c r="WS190" s="135"/>
      <c r="WT190" s="135"/>
      <c r="WU190" s="304"/>
      <c r="WV190" s="305"/>
      <c r="WW190" s="306"/>
      <c r="WX190" s="135"/>
      <c r="WY190" s="135"/>
      <c r="WZ190" s="307"/>
      <c r="XA190" s="135"/>
      <c r="XB190" s="135"/>
      <c r="XC190" s="135"/>
      <c r="XD190" s="304"/>
      <c r="XE190" s="305"/>
      <c r="XF190" s="306"/>
      <c r="XG190" s="135"/>
      <c r="XH190" s="135"/>
      <c r="XI190" s="307"/>
      <c r="XJ190" s="135"/>
      <c r="XK190" s="135"/>
      <c r="XL190" s="135"/>
      <c r="XM190" s="304"/>
      <c r="XN190" s="305"/>
      <c r="XO190" s="306"/>
      <c r="XP190" s="135"/>
      <c r="XQ190" s="135"/>
      <c r="XR190" s="307"/>
      <c r="XS190" s="135"/>
      <c r="XT190" s="135"/>
      <c r="XU190" s="135"/>
      <c r="XV190" s="304"/>
      <c r="XW190" s="305"/>
      <c r="XX190" s="306"/>
      <c r="XY190" s="135"/>
      <c r="XZ190" s="135"/>
      <c r="YA190" s="307"/>
      <c r="YB190" s="135"/>
      <c r="YC190" s="135"/>
      <c r="YD190" s="135"/>
      <c r="YE190" s="304"/>
      <c r="YF190" s="305"/>
      <c r="YG190" s="306"/>
      <c r="YH190" s="135"/>
      <c r="YI190" s="135"/>
      <c r="YJ190" s="307"/>
      <c r="YK190" s="135"/>
      <c r="YL190" s="135"/>
      <c r="YM190" s="135"/>
      <c r="YN190" s="304"/>
      <c r="YO190" s="305"/>
      <c r="YP190" s="306"/>
      <c r="YQ190" s="135"/>
      <c r="YR190" s="135"/>
      <c r="YS190" s="307"/>
      <c r="YT190" s="135"/>
      <c r="YU190" s="135"/>
      <c r="YV190" s="135"/>
      <c r="YW190" s="304"/>
      <c r="YX190" s="305"/>
      <c r="YY190" s="306"/>
      <c r="YZ190" s="135"/>
      <c r="ZA190" s="135"/>
      <c r="ZB190" s="307"/>
      <c r="ZC190" s="135"/>
      <c r="ZD190" s="135"/>
      <c r="ZE190" s="135"/>
      <c r="ZF190" s="304"/>
      <c r="ZG190" s="305"/>
      <c r="ZH190" s="306"/>
      <c r="ZI190" s="135"/>
      <c r="ZJ190" s="135"/>
      <c r="ZK190" s="307"/>
      <c r="ZL190" s="135"/>
      <c r="ZM190" s="135"/>
      <c r="ZN190" s="135"/>
      <c r="ZO190" s="304"/>
      <c r="ZP190" s="305"/>
      <c r="ZQ190" s="306"/>
      <c r="ZR190" s="135"/>
      <c r="ZS190" s="135"/>
      <c r="ZT190" s="307"/>
      <c r="ZU190" s="135"/>
      <c r="ZV190" s="135"/>
      <c r="ZW190" s="135"/>
      <c r="ZX190" s="304"/>
      <c r="ZY190" s="305"/>
      <c r="ZZ190" s="306"/>
      <c r="AAA190" s="135"/>
      <c r="AAB190" s="135"/>
      <c r="AAC190" s="307"/>
      <c r="AAD190" s="135"/>
      <c r="AAE190" s="135"/>
      <c r="AAF190" s="135"/>
      <c r="AAG190" s="304"/>
      <c r="AAH190" s="305"/>
      <c r="AAI190" s="306"/>
      <c r="AAJ190" s="135"/>
      <c r="AAK190" s="135"/>
      <c r="AAL190" s="307"/>
      <c r="AAM190" s="135"/>
      <c r="AAN190" s="135"/>
      <c r="AAO190" s="135"/>
      <c r="AAP190" s="304"/>
      <c r="AAQ190" s="305"/>
      <c r="AAR190" s="306"/>
      <c r="AAS190" s="135"/>
      <c r="AAT190" s="135"/>
      <c r="AAU190" s="307"/>
      <c r="AAV190" s="135"/>
      <c r="AAW190" s="135"/>
      <c r="AAX190" s="135"/>
      <c r="AAY190" s="304"/>
      <c r="AAZ190" s="305"/>
      <c r="ABA190" s="306"/>
      <c r="ABB190" s="135"/>
      <c r="ABD190" s="318"/>
      <c r="ABE190" s="135"/>
      <c r="ABF190" s="135"/>
      <c r="ABG190" s="135"/>
      <c r="ABH190" s="304"/>
      <c r="ABI190" s="305"/>
      <c r="ABJ190" s="306"/>
      <c r="ABK190" s="135"/>
      <c r="ABM190" s="318"/>
      <c r="ABQ190" s="319"/>
      <c r="ABR190" s="320"/>
      <c r="ABS190" s="321"/>
      <c r="ABV190" s="318"/>
      <c r="ABZ190" s="304"/>
      <c r="ACA190" s="305"/>
      <c r="ACB190" s="306"/>
      <c r="ACC190" s="135"/>
      <c r="ACD190" s="135"/>
      <c r="ACE190" s="307"/>
      <c r="ACF190" s="135"/>
      <c r="ACG190" s="135"/>
      <c r="ACH190" s="135"/>
      <c r="ACI190" s="304"/>
      <c r="ACJ190" s="305"/>
      <c r="ACK190" s="306"/>
      <c r="ACL190" s="135"/>
      <c r="ACM190" s="135"/>
      <c r="ACN190" s="307"/>
      <c r="ACO190" s="135"/>
      <c r="ACP190" s="135"/>
      <c r="ACQ190" s="135"/>
      <c r="ACR190" s="304"/>
      <c r="ACS190" s="305"/>
      <c r="ACT190" s="306"/>
      <c r="ACU190" s="135"/>
      <c r="ACV190" s="135"/>
      <c r="ACW190" s="307"/>
      <c r="ACX190" s="135"/>
      <c r="ACY190" s="135"/>
      <c r="ACZ190" s="135"/>
      <c r="ADA190" s="304"/>
      <c r="ADB190" s="305"/>
      <c r="ADC190" s="306"/>
      <c r="ADD190" s="135"/>
      <c r="ADE190" s="135"/>
      <c r="ADF190" s="307"/>
      <c r="ADG190" s="135"/>
      <c r="ADH190" s="135"/>
      <c r="ADI190" s="135"/>
      <c r="ADJ190" s="304"/>
      <c r="ADK190" s="305"/>
      <c r="ADL190" s="306"/>
      <c r="ADM190" s="135"/>
      <c r="ADN190" s="135"/>
      <c r="ADO190" s="307"/>
      <c r="ADP190" s="135"/>
      <c r="ADQ190" s="135"/>
      <c r="ADR190" s="135"/>
      <c r="ADS190" s="304"/>
      <c r="ADT190" s="305"/>
      <c r="ADU190" s="306"/>
      <c r="ADV190" s="135"/>
      <c r="ADW190" s="135"/>
      <c r="ADX190" s="307"/>
      <c r="ADY190" s="135"/>
      <c r="ADZ190" s="135"/>
      <c r="AEA190" s="135"/>
      <c r="AEB190" s="304"/>
      <c r="AEC190" s="305"/>
      <c r="AED190" s="306"/>
      <c r="AEE190" s="135"/>
      <c r="AEF190" s="135"/>
      <c r="AEG190" s="307"/>
      <c r="AEH190" s="135"/>
      <c r="AEI190" s="135"/>
      <c r="AEJ190" s="135"/>
      <c r="AEK190" s="304"/>
      <c r="AEL190" s="305"/>
      <c r="AEM190" s="306"/>
      <c r="AEN190" s="135"/>
      <c r="AEO190" s="135"/>
      <c r="AEP190" s="307"/>
      <c r="AEQ190" s="135"/>
      <c r="AER190" s="135"/>
      <c r="AES190" s="135"/>
      <c r="AET190" s="304"/>
      <c r="AEU190" s="305"/>
      <c r="AEV190" s="306"/>
      <c r="AEW190" s="135"/>
      <c r="AEX190" s="135"/>
      <c r="AEY190" s="307"/>
      <c r="AEZ190" s="135"/>
      <c r="AFA190" s="135"/>
      <c r="AFB190" s="135"/>
      <c r="AFC190" s="304"/>
      <c r="AFD190" s="305"/>
      <c r="AFE190" s="306"/>
      <c r="AFF190" s="135"/>
      <c r="AFG190" s="135"/>
      <c r="AFH190" s="307"/>
      <c r="AFI190" s="135"/>
      <c r="AFJ190" s="135"/>
      <c r="AFK190" s="135"/>
      <c r="AFL190" s="304"/>
      <c r="AFM190" s="305"/>
      <c r="AFN190" s="306"/>
      <c r="AFO190" s="135"/>
      <c r="AFP190" s="135"/>
      <c r="AFQ190" s="307"/>
      <c r="AFR190" s="135"/>
      <c r="AFS190" s="135"/>
      <c r="AFT190" s="135"/>
      <c r="AFU190" s="304"/>
      <c r="AFV190" s="305"/>
      <c r="AFW190" s="306"/>
      <c r="AFX190" s="135"/>
      <c r="AFY190" s="135"/>
      <c r="AFZ190" s="307"/>
      <c r="AGA190" s="135"/>
      <c r="AGB190" s="135"/>
      <c r="AGC190" s="135"/>
      <c r="AGD190" s="304"/>
      <c r="AGE190" s="305"/>
      <c r="AGF190" s="306"/>
      <c r="AGG190" s="135"/>
      <c r="AGH190" s="135"/>
      <c r="AGI190" s="307"/>
      <c r="AGJ190" s="135"/>
      <c r="AGK190" s="135"/>
      <c r="AGL190" s="135"/>
      <c r="AGM190" s="304"/>
      <c r="AGN190" s="305"/>
      <c r="AGO190" s="306"/>
      <c r="AGP190" s="135"/>
      <c r="AGQ190" s="135"/>
      <c r="AGR190" s="307"/>
      <c r="AGS190" s="135"/>
      <c r="AGT190" s="135"/>
      <c r="AGU190" s="135"/>
      <c r="AGV190" s="304"/>
      <c r="AGW190" s="305"/>
      <c r="AGX190" s="306"/>
      <c r="AGY190" s="135"/>
      <c r="AGZ190" s="135"/>
      <c r="AHA190" s="307"/>
      <c r="AHB190" s="135"/>
      <c r="AHC190" s="135"/>
      <c r="AHD190" s="135"/>
      <c r="AHE190" s="304"/>
      <c r="AHF190" s="305"/>
      <c r="AHG190" s="306"/>
      <c r="AHH190" s="135"/>
      <c r="AHI190" s="135"/>
      <c r="AHJ190" s="307"/>
      <c r="AHK190" s="135"/>
      <c r="AHL190" s="135"/>
      <c r="AHM190" s="135"/>
      <c r="AHN190" s="304"/>
      <c r="AHO190" s="305"/>
      <c r="AHP190" s="306"/>
      <c r="AHQ190" s="135"/>
      <c r="AHR190" s="135"/>
      <c r="AHS190" s="307"/>
      <c r="AHT190" s="135"/>
      <c r="AHU190" s="135"/>
      <c r="AHV190" s="135"/>
      <c r="AHW190" s="304"/>
      <c r="AHX190" s="305"/>
      <c r="AHY190" s="306"/>
      <c r="AHZ190" s="135"/>
      <c r="AIA190" s="135"/>
      <c r="AIB190" s="307"/>
      <c r="AIC190" s="135"/>
      <c r="AID190" s="135"/>
      <c r="AIE190" s="135"/>
      <c r="AIF190" s="304"/>
      <c r="AIG190" s="305"/>
      <c r="AIH190" s="306"/>
      <c r="AII190" s="135"/>
      <c r="AIJ190" s="135"/>
      <c r="AIK190" s="307"/>
      <c r="AIL190" s="135"/>
      <c r="AIM190" s="135"/>
      <c r="AIN190" s="135"/>
      <c r="AIO190" s="304"/>
      <c r="AIP190" s="305"/>
      <c r="AIQ190" s="306"/>
      <c r="AIR190" s="135"/>
      <c r="AIS190" s="135"/>
      <c r="AIT190" s="307"/>
      <c r="AIU190" s="135"/>
      <c r="AIV190" s="135"/>
      <c r="AIW190" s="135"/>
      <c r="AIX190" s="304"/>
      <c r="AIY190" s="305"/>
      <c r="AIZ190" s="306"/>
      <c r="AJA190" s="135"/>
      <c r="AJB190" s="135"/>
      <c r="AJC190" s="307"/>
      <c r="AJD190" s="135"/>
      <c r="AJE190" s="135"/>
      <c r="AJF190" s="135"/>
      <c r="AJG190" s="304"/>
      <c r="AJH190" s="305"/>
      <c r="AJI190" s="306"/>
      <c r="AJJ190" s="135"/>
      <c r="AJK190" s="135"/>
      <c r="AJL190" s="307"/>
      <c r="AJM190" s="135"/>
      <c r="AJN190" s="135"/>
      <c r="AJO190" s="135"/>
      <c r="AJP190" s="304"/>
      <c r="AJQ190" s="305"/>
      <c r="AJR190" s="306"/>
      <c r="AJS190" s="135"/>
      <c r="AJT190" s="135"/>
      <c r="AJU190" s="307"/>
      <c r="AJV190" s="135"/>
      <c r="AJW190" s="135"/>
      <c r="AJX190" s="135"/>
      <c r="AJY190" s="304"/>
      <c r="AJZ190" s="305"/>
      <c r="AKA190" s="306"/>
      <c r="AKB190" s="135"/>
      <c r="AKC190" s="135"/>
      <c r="AKD190" s="307"/>
      <c r="AKE190" s="135"/>
      <c r="AKF190" s="135"/>
      <c r="AKG190" s="135"/>
      <c r="AKH190" s="304"/>
      <c r="AKI190" s="305"/>
      <c r="AKJ190" s="306"/>
      <c r="AKK190" s="135"/>
      <c r="AKL190" s="135"/>
      <c r="AKM190" s="307"/>
      <c r="AKN190" s="135"/>
      <c r="AKO190" s="135"/>
      <c r="AKP190" s="135"/>
      <c r="AKQ190" s="304"/>
      <c r="AKR190" s="305"/>
      <c r="AKS190" s="306"/>
      <c r="AKT190" s="135"/>
      <c r="AKU190" s="135"/>
      <c r="AKV190" s="307"/>
      <c r="AKW190" s="135"/>
      <c r="AKX190" s="135"/>
      <c r="AKZ190" s="319"/>
      <c r="ALA190" s="305"/>
      <c r="ALB190" s="306"/>
      <c r="ALC190" s="135"/>
      <c r="ALD190" s="135"/>
      <c r="ALE190" s="307"/>
      <c r="ALF190" s="135"/>
      <c r="ALG190" s="135"/>
      <c r="ALI190" s="319"/>
      <c r="ALJ190" s="320"/>
      <c r="ALK190" s="321"/>
      <c r="ALN190" s="318"/>
      <c r="ALR190" s="319"/>
      <c r="ALS190" s="320"/>
      <c r="ALT190" s="321"/>
      <c r="ALV190" s="135"/>
      <c r="ALW190" s="307"/>
      <c r="ALX190" s="135"/>
      <c r="ALY190" s="135"/>
      <c r="ALZ190" s="135"/>
      <c r="AMA190" s="304"/>
      <c r="AMB190" s="305"/>
      <c r="AMC190" s="306"/>
      <c r="AMD190" s="135"/>
      <c r="AME190" s="135"/>
      <c r="AMF190" s="307"/>
      <c r="AMG190" s="135"/>
      <c r="AMH190" s="135"/>
      <c r="AMI190" s="135"/>
      <c r="AMJ190" s="304"/>
      <c r="AMK190" s="305"/>
      <c r="AML190" s="306"/>
      <c r="AMM190" s="135"/>
      <c r="AMN190" s="135"/>
      <c r="AMO190" s="307"/>
      <c r="AMP190" s="135"/>
      <c r="AMQ190" s="135"/>
      <c r="AMR190" s="135"/>
      <c r="AMS190" s="304"/>
      <c r="AMT190" s="305"/>
      <c r="AMU190" s="306"/>
      <c r="AMV190" s="135"/>
      <c r="AMW190" s="135"/>
      <c r="AMX190" s="307"/>
      <c r="AMY190" s="135"/>
      <c r="AMZ190" s="135"/>
      <c r="ANA190" s="135"/>
      <c r="ANB190" s="304"/>
      <c r="ANC190" s="305"/>
      <c r="AND190" s="306"/>
      <c r="ANE190" s="135"/>
      <c r="ANF190" s="135"/>
      <c r="ANG190" s="307"/>
      <c r="ANH190" s="135"/>
      <c r="ANI190" s="135"/>
      <c r="ANJ190" s="135"/>
      <c r="ANK190" s="304"/>
      <c r="ANL190" s="305"/>
      <c r="ANM190" s="306"/>
      <c r="ANN190" s="135"/>
      <c r="ANO190" s="135"/>
      <c r="ANP190" s="307"/>
      <c r="ANQ190" s="135"/>
      <c r="ANR190" s="135"/>
      <c r="ANS190" s="135"/>
      <c r="ANT190" s="304"/>
      <c r="ANU190" s="305"/>
      <c r="ANV190" s="306"/>
      <c r="ANW190" s="135"/>
      <c r="ANX190" s="135"/>
      <c r="ANY190" s="307"/>
      <c r="ANZ190" s="135"/>
      <c r="AOA190" s="135"/>
      <c r="AOB190" s="135"/>
      <c r="AOC190" s="304"/>
      <c r="AOD190" s="305"/>
      <c r="AOE190" s="306"/>
      <c r="AOF190" s="135"/>
      <c r="AOG190" s="135"/>
      <c r="AOH190" s="307"/>
      <c r="AOI190" s="135"/>
      <c r="AOJ190" s="135"/>
      <c r="AOK190" s="135"/>
      <c r="AOL190" s="304"/>
      <c r="AOM190" s="305"/>
      <c r="AON190" s="306"/>
      <c r="AOO190" s="135"/>
      <c r="AOP190" s="135"/>
      <c r="AOQ190" s="307"/>
      <c r="AOR190" s="135"/>
      <c r="AOS190" s="135"/>
      <c r="AOT190" s="135"/>
      <c r="AOU190" s="304"/>
      <c r="AOV190" s="305"/>
      <c r="AOW190" s="306"/>
      <c r="AOX190" s="135"/>
      <c r="AOY190" s="135"/>
      <c r="AOZ190" s="307"/>
      <c r="APA190" s="135"/>
      <c r="APB190" s="135"/>
      <c r="APC190" s="135"/>
      <c r="APD190" s="304"/>
      <c r="APE190" s="305"/>
      <c r="APF190" s="306"/>
      <c r="APG190" s="135"/>
      <c r="APH190" s="135"/>
      <c r="API190" s="307"/>
      <c r="APJ190" s="135"/>
      <c r="APK190" s="135"/>
      <c r="APL190" s="135"/>
      <c r="APM190" s="304"/>
      <c r="APN190" s="305"/>
      <c r="APO190" s="306"/>
      <c r="APP190" s="135"/>
      <c r="APQ190" s="135"/>
      <c r="APR190" s="307"/>
      <c r="APS190" s="135"/>
      <c r="APT190" s="135"/>
      <c r="APU190" s="135"/>
      <c r="APV190" s="304"/>
      <c r="APW190" s="305"/>
      <c r="APX190" s="306"/>
      <c r="APY190" s="135"/>
      <c r="APZ190" s="135"/>
      <c r="AQA190" s="307"/>
      <c r="AQB190" s="135"/>
      <c r="AQC190" s="135"/>
      <c r="AQD190" s="135"/>
      <c r="AQE190" s="304"/>
      <c r="AQF190" s="305"/>
      <c r="AQG190" s="306"/>
      <c r="AQH190" s="135"/>
      <c r="AQI190" s="135"/>
      <c r="AQJ190" s="307"/>
      <c r="AQK190" s="135"/>
      <c r="AQL190" s="135"/>
      <c r="AQM190" s="135"/>
      <c r="AQN190" s="304"/>
      <c r="AQO190" s="305"/>
      <c r="AQP190" s="306"/>
      <c r="AQQ190" s="135"/>
      <c r="AQR190" s="135"/>
      <c r="AQS190" s="307"/>
      <c r="AQT190" s="135"/>
      <c r="AQU190" s="135"/>
      <c r="AQV190" s="135"/>
      <c r="AQW190" s="304"/>
      <c r="AQX190" s="305"/>
      <c r="AQY190" s="306"/>
      <c r="AQZ190" s="135"/>
      <c r="ARA190" s="135"/>
      <c r="ARB190" s="307"/>
      <c r="ARC190" s="135"/>
      <c r="ARD190" s="135"/>
      <c r="ARE190" s="135"/>
      <c r="ARF190" s="304"/>
      <c r="ARG190" s="305"/>
      <c r="ARH190" s="306"/>
      <c r="ARI190" s="135"/>
      <c r="ARJ190" s="135"/>
      <c r="ARK190" s="307"/>
      <c r="ARL190" s="135"/>
      <c r="ARM190" s="135"/>
      <c r="ARN190" s="135"/>
      <c r="ARO190" s="304"/>
      <c r="ARP190" s="305"/>
      <c r="ARQ190" s="306"/>
      <c r="ARR190" s="135"/>
      <c r="ARS190" s="135"/>
      <c r="ART190" s="307"/>
      <c r="ARU190" s="135"/>
      <c r="ARV190" s="135"/>
      <c r="ARW190" s="135"/>
      <c r="ARX190" s="304"/>
      <c r="ARY190" s="305"/>
      <c r="ARZ190" s="306"/>
      <c r="ASA190" s="135"/>
      <c r="ASB190" s="135"/>
      <c r="ASC190" s="307"/>
      <c r="ASD190" s="135"/>
      <c r="ASE190" s="135"/>
      <c r="ASF190" s="135"/>
      <c r="ASG190" s="304"/>
      <c r="ASH190" s="305"/>
      <c r="ASI190" s="306"/>
      <c r="ASJ190" s="135"/>
      <c r="ASK190" s="135"/>
      <c r="ASL190" s="307"/>
      <c r="ASM190" s="135"/>
      <c r="ASN190" s="135"/>
      <c r="ASO190" s="135"/>
      <c r="ASP190" s="304"/>
      <c r="ASQ190" s="305"/>
      <c r="ASR190" s="306"/>
      <c r="ASS190" s="135"/>
      <c r="AST190" s="135"/>
      <c r="ASU190" s="307"/>
      <c r="ASV190" s="135"/>
      <c r="ASW190" s="135"/>
      <c r="ASX190" s="135"/>
      <c r="ASY190" s="304"/>
      <c r="ASZ190" s="305"/>
      <c r="ATA190" s="306"/>
      <c r="ATB190" s="135"/>
      <c r="ATC190" s="135"/>
      <c r="ATD190" s="307"/>
      <c r="ATE190" s="135"/>
      <c r="ATF190" s="135"/>
      <c r="ATG190" s="135"/>
      <c r="ATH190" s="304"/>
      <c r="ATI190" s="305"/>
      <c r="ATJ190" s="306"/>
      <c r="ATK190" s="135"/>
      <c r="ATL190" s="135"/>
      <c r="ATM190" s="307"/>
      <c r="ATN190" s="135"/>
      <c r="ATO190" s="135"/>
      <c r="ATP190" s="135"/>
      <c r="ATQ190" s="304"/>
      <c r="ATR190" s="305"/>
      <c r="ATS190" s="306"/>
      <c r="ATT190" s="135"/>
      <c r="ATU190" s="135"/>
      <c r="ATV190" s="307"/>
      <c r="ATW190" s="135"/>
      <c r="ATX190" s="135"/>
      <c r="ATY190" s="135"/>
      <c r="ATZ190" s="304"/>
      <c r="AUA190" s="305"/>
      <c r="AUB190" s="306"/>
      <c r="AUC190" s="135"/>
      <c r="AUD190" s="135"/>
      <c r="AUE190" s="307"/>
      <c r="AUF190" s="135"/>
      <c r="AUG190" s="135"/>
      <c r="AUH190" s="135"/>
      <c r="AUI190" s="304"/>
      <c r="AUJ190" s="305"/>
      <c r="AUK190" s="306"/>
      <c r="AUL190" s="135"/>
      <c r="AUM190" s="135"/>
      <c r="AUN190" s="307"/>
      <c r="AUO190" s="135"/>
      <c r="AUP190" s="135"/>
      <c r="AUQ190" s="135"/>
      <c r="AUR190" s="304"/>
      <c r="AUS190" s="305"/>
      <c r="AUT190" s="306"/>
      <c r="AUW190" s="307"/>
      <c r="AUX190" s="135"/>
      <c r="AUY190" s="135"/>
      <c r="AUZ190" s="135"/>
      <c r="AVA190" s="304"/>
      <c r="AVB190" s="305"/>
      <c r="AVC190" s="306"/>
      <c r="AVF190" s="318"/>
      <c r="AVJ190" s="319"/>
      <c r="AVK190" s="320"/>
      <c r="AVL190" s="321"/>
      <c r="AVO190" s="318"/>
      <c r="AVR190" s="135"/>
      <c r="AVS190" s="304"/>
      <c r="AVT190" s="305"/>
      <c r="AVU190" s="306"/>
      <c r="AVV190" s="135"/>
      <c r="AVW190" s="135"/>
      <c r="AVX190" s="307"/>
      <c r="AVY190" s="135"/>
      <c r="AVZ190" s="135"/>
      <c r="AWA190" s="135"/>
      <c r="AWB190" s="304"/>
      <c r="AWC190" s="305"/>
      <c r="AWD190" s="306"/>
      <c r="AWE190" s="135"/>
      <c r="AWF190" s="135"/>
      <c r="AWG190" s="307"/>
      <c r="AWH190" s="135"/>
      <c r="AWI190" s="135"/>
      <c r="AWJ190" s="135"/>
      <c r="AWK190" s="304"/>
      <c r="AWL190" s="305"/>
      <c r="AWM190" s="306"/>
      <c r="AWN190" s="135"/>
      <c r="AWO190" s="135"/>
      <c r="AWP190" s="307"/>
      <c r="AWQ190" s="135"/>
      <c r="AWR190" s="135"/>
      <c r="AWS190" s="135"/>
      <c r="AWT190" s="304"/>
      <c r="AWU190" s="305"/>
      <c r="AWV190" s="306"/>
      <c r="AWW190" s="135"/>
      <c r="AWX190" s="135"/>
      <c r="AWY190" s="307"/>
      <c r="AWZ190" s="135"/>
      <c r="AXA190" s="135"/>
      <c r="AXB190" s="135"/>
      <c r="AXC190" s="304"/>
      <c r="AXD190" s="305"/>
      <c r="AXE190" s="306"/>
      <c r="AXF190" s="135"/>
      <c r="AXG190" s="135"/>
      <c r="AXH190" s="307"/>
      <c r="AXI190" s="135"/>
      <c r="AXJ190" s="135"/>
      <c r="AXK190" s="135"/>
      <c r="AXL190" s="304"/>
      <c r="AXM190" s="305"/>
      <c r="AXN190" s="306"/>
      <c r="AXO190" s="135"/>
      <c r="AXP190" s="135"/>
      <c r="AXQ190" s="307"/>
      <c r="AXR190" s="135"/>
      <c r="AXS190" s="135"/>
      <c r="AXT190" s="135"/>
      <c r="AXU190" s="304"/>
      <c r="AXV190" s="305"/>
      <c r="AXW190" s="306"/>
      <c r="AXX190" s="135"/>
      <c r="AXY190" s="135"/>
      <c r="AXZ190" s="307"/>
      <c r="AYA190" s="135"/>
      <c r="AYB190" s="135"/>
      <c r="AYC190" s="135"/>
      <c r="AYD190" s="304"/>
      <c r="AYE190" s="305"/>
      <c r="AYF190" s="306"/>
      <c r="AYG190" s="135"/>
      <c r="AYH190" s="135"/>
      <c r="AYI190" s="307"/>
      <c r="AYJ190" s="135"/>
      <c r="AYK190" s="135"/>
      <c r="AYL190" s="135"/>
      <c r="AYM190" s="304"/>
      <c r="AYN190" s="305"/>
      <c r="AYO190" s="306"/>
      <c r="AYP190" s="135"/>
      <c r="AYQ190" s="135"/>
      <c r="AYR190" s="307"/>
      <c r="AYS190" s="135"/>
      <c r="AYT190" s="135"/>
      <c r="AYU190" s="135"/>
      <c r="AYV190" s="304"/>
      <c r="AYW190" s="305"/>
      <c r="AYX190" s="306"/>
      <c r="AYY190" s="135"/>
      <c r="AYZ190" s="135"/>
      <c r="AZA190" s="307"/>
      <c r="AZB190" s="135"/>
      <c r="AZC190" s="135"/>
      <c r="AZD190" s="135"/>
      <c r="AZE190" s="304"/>
      <c r="AZF190" s="305"/>
      <c r="AZG190" s="306"/>
      <c r="AZH190" s="135"/>
      <c r="AZI190" s="135"/>
      <c r="AZJ190" s="307"/>
      <c r="AZK190" s="135"/>
      <c r="AZL190" s="135"/>
      <c r="AZM190" s="135"/>
      <c r="AZN190" s="304"/>
      <c r="AZO190" s="305"/>
      <c r="AZP190" s="306"/>
      <c r="AZQ190" s="135"/>
      <c r="AZR190" s="135"/>
      <c r="AZS190" s="307"/>
      <c r="AZT190" s="135"/>
      <c r="AZU190" s="135"/>
      <c r="AZV190" s="135"/>
      <c r="AZW190" s="304"/>
      <c r="AZX190" s="305"/>
      <c r="AZY190" s="306"/>
      <c r="AZZ190" s="135"/>
      <c r="BAA190" s="135"/>
      <c r="BAB190" s="307"/>
      <c r="BAC190" s="135"/>
      <c r="BAD190" s="135"/>
      <c r="BAE190" s="135"/>
      <c r="BAF190" s="304"/>
      <c r="BAG190" s="305"/>
      <c r="BAH190" s="306"/>
      <c r="BAI190" s="135"/>
      <c r="BAJ190" s="135"/>
      <c r="BAK190" s="307"/>
      <c r="BAL190" s="135"/>
      <c r="BAM190" s="135"/>
      <c r="BAN190" s="135"/>
      <c r="BAO190" s="304"/>
      <c r="BAP190" s="305"/>
      <c r="BAQ190" s="306"/>
      <c r="BAR190" s="135"/>
      <c r="BAS190" s="135"/>
      <c r="BAT190" s="307"/>
      <c r="BAU190" s="135"/>
      <c r="BAV190" s="135"/>
      <c r="BAW190" s="135"/>
      <c r="BAX190" s="304"/>
      <c r="BAY190" s="305"/>
      <c r="BAZ190" s="306"/>
      <c r="BBA190" s="135"/>
      <c r="BBB190" s="135"/>
      <c r="BBC190" s="307"/>
      <c r="BBD190" s="135"/>
      <c r="BBE190" s="135"/>
      <c r="BBF190" s="135"/>
      <c r="BBG190" s="304"/>
      <c r="BBH190" s="305"/>
      <c r="BBI190" s="306"/>
      <c r="BBJ190" s="135"/>
      <c r="BBK190" s="135"/>
      <c r="BBL190" s="307"/>
      <c r="BBM190" s="135"/>
      <c r="BBN190" s="135"/>
      <c r="BBO190" s="135"/>
      <c r="BBP190" s="304"/>
      <c r="BBQ190" s="305"/>
      <c r="BBR190" s="306"/>
      <c r="BBS190" s="135"/>
      <c r="BBT190" s="135"/>
      <c r="BBU190" s="307"/>
      <c r="BBV190" s="135"/>
      <c r="BBW190" s="135"/>
      <c r="BBX190" s="135"/>
      <c r="BBY190" s="304"/>
      <c r="BBZ190" s="305"/>
      <c r="BCA190" s="306"/>
      <c r="BCB190" s="135"/>
      <c r="BCC190" s="135"/>
      <c r="BCD190" s="307"/>
      <c r="BCE190" s="135"/>
      <c r="BCF190" s="135"/>
      <c r="BCG190" s="135"/>
      <c r="BCH190" s="304"/>
      <c r="BCI190" s="305"/>
      <c r="BCJ190" s="306"/>
      <c r="BCK190" s="135"/>
      <c r="BCL190" s="135"/>
      <c r="BCM190" s="307"/>
      <c r="BCN190" s="135"/>
      <c r="BCO190" s="135"/>
      <c r="BCP190" s="135"/>
      <c r="BCQ190" s="304"/>
      <c r="BCR190" s="305"/>
      <c r="BCS190" s="306"/>
      <c r="BCT190" s="135"/>
      <c r="BCU190" s="135"/>
      <c r="BCV190" s="307"/>
      <c r="BCW190" s="135"/>
      <c r="BCX190" s="135"/>
      <c r="BCY190" s="135"/>
      <c r="BCZ190" s="304"/>
      <c r="BDA190" s="305"/>
      <c r="BDB190" s="306"/>
      <c r="BDC190" s="135"/>
      <c r="BDD190" s="135"/>
      <c r="BDE190" s="307"/>
      <c r="BDF190" s="135"/>
      <c r="BDG190" s="135"/>
      <c r="BDH190" s="135"/>
      <c r="BDI190" s="304"/>
      <c r="BDJ190" s="305"/>
      <c r="BDK190" s="306"/>
      <c r="BDL190" s="135"/>
      <c r="BDM190" s="135"/>
      <c r="BDN190" s="307"/>
      <c r="BDO190" s="135"/>
      <c r="BDP190" s="135"/>
      <c r="BDQ190" s="135"/>
      <c r="BDR190" s="304"/>
      <c r="BDS190" s="305"/>
      <c r="BDT190" s="306"/>
      <c r="BDU190" s="135"/>
      <c r="BDV190" s="135"/>
      <c r="BDW190" s="307"/>
      <c r="BDX190" s="135"/>
      <c r="BDY190" s="135"/>
      <c r="BDZ190" s="135"/>
      <c r="BEA190" s="304"/>
      <c r="BEB190" s="305"/>
      <c r="BEC190" s="306"/>
      <c r="BED190" s="135"/>
      <c r="BEE190" s="135"/>
      <c r="BEF190" s="307"/>
      <c r="BEG190" s="135"/>
      <c r="BEH190" s="135"/>
      <c r="BEI190" s="135"/>
      <c r="BEJ190" s="304"/>
      <c r="BEK190" s="305"/>
      <c r="BEL190" s="306"/>
      <c r="BEM190" s="135"/>
      <c r="BEN190" s="135"/>
      <c r="BEO190" s="307"/>
      <c r="BEP190" s="135"/>
      <c r="BES190" s="304"/>
      <c r="BET190" s="305"/>
      <c r="BEU190" s="306"/>
      <c r="BEV190" s="135"/>
      <c r="BEW190" s="135"/>
      <c r="BEX190" s="307"/>
      <c r="BEY190" s="135"/>
      <c r="BFB190" s="319"/>
      <c r="BFC190" s="320"/>
      <c r="BFD190" s="321"/>
      <c r="BFG190" s="318"/>
      <c r="BFK190" s="319"/>
      <c r="BFL190" s="320"/>
      <c r="BFM190" s="321"/>
      <c r="BFN190" s="135"/>
      <c r="BFO190" s="135"/>
      <c r="BFP190" s="307"/>
      <c r="BFQ190" s="135"/>
      <c r="BFR190" s="135"/>
      <c r="BFS190" s="135"/>
      <c r="BFT190" s="304"/>
      <c r="BFU190" s="305"/>
      <c r="BFV190" s="306"/>
      <c r="BFW190" s="135"/>
      <c r="BFX190" s="135"/>
      <c r="BFY190" s="307"/>
      <c r="BFZ190" s="135"/>
      <c r="BGA190" s="135"/>
      <c r="BGB190" s="135"/>
      <c r="BGC190" s="304"/>
      <c r="BGD190" s="305"/>
      <c r="BGE190" s="306"/>
      <c r="BGF190" s="135"/>
      <c r="BGG190" s="135"/>
      <c r="BGH190" s="307"/>
      <c r="BGI190" s="135"/>
      <c r="BGJ190" s="135"/>
      <c r="BGK190" s="135"/>
      <c r="BGL190" s="304"/>
      <c r="BGM190" s="305"/>
      <c r="BGN190" s="306"/>
      <c r="BGO190" s="135"/>
      <c r="BGP190" s="135"/>
      <c r="BGQ190" s="307"/>
      <c r="BGR190" s="135"/>
      <c r="BGS190" s="135"/>
      <c r="BGT190" s="135"/>
      <c r="BGU190" s="304"/>
      <c r="BGV190" s="305"/>
      <c r="BGW190" s="306"/>
      <c r="BGX190" s="135"/>
      <c r="BGY190" s="135"/>
      <c r="BGZ190" s="307"/>
      <c r="BHA190" s="135"/>
      <c r="BHB190" s="135"/>
      <c r="BHC190" s="135"/>
      <c r="BHD190" s="304"/>
      <c r="BHE190" s="305"/>
      <c r="BHF190" s="306"/>
      <c r="BHG190" s="135"/>
      <c r="BHH190" s="135"/>
      <c r="BHI190" s="307"/>
      <c r="BHJ190" s="135"/>
      <c r="BHK190" s="135"/>
      <c r="BHL190" s="135"/>
      <c r="BHM190" s="304"/>
      <c r="BHN190" s="305"/>
      <c r="BHO190" s="306"/>
      <c r="BHP190" s="135"/>
      <c r="BHQ190" s="135"/>
      <c r="BHR190" s="307"/>
      <c r="BHS190" s="135"/>
      <c r="BHT190" s="135"/>
      <c r="BHU190" s="135"/>
      <c r="BHV190" s="304"/>
      <c r="BHW190" s="305"/>
      <c r="BHX190" s="306"/>
      <c r="BHY190" s="135"/>
      <c r="BHZ190" s="135"/>
      <c r="BIA190" s="307"/>
      <c r="BIB190" s="135"/>
      <c r="BIC190" s="135"/>
      <c r="BID190" s="135"/>
      <c r="BIE190" s="304"/>
      <c r="BIF190" s="305"/>
      <c r="BIG190" s="306"/>
      <c r="BIH190" s="135"/>
      <c r="BII190" s="135"/>
      <c r="BIJ190" s="307"/>
      <c r="BIK190" s="135"/>
      <c r="BIL190" s="135"/>
      <c r="BIM190" s="135"/>
      <c r="BIN190" s="304"/>
      <c r="BIO190" s="305"/>
      <c r="BIP190" s="306"/>
      <c r="BIQ190" s="135"/>
      <c r="BIR190" s="135"/>
      <c r="BIS190" s="307"/>
      <c r="BIT190" s="135"/>
      <c r="BIU190" s="135"/>
      <c r="BIV190" s="135"/>
      <c r="BIW190" s="304"/>
      <c r="BIX190" s="305"/>
      <c r="BIY190" s="306"/>
      <c r="BIZ190" s="135"/>
      <c r="BJA190" s="135"/>
      <c r="BJB190" s="307"/>
      <c r="BJC190" s="135"/>
      <c r="BJD190" s="135"/>
      <c r="BJE190" s="135"/>
      <c r="BJF190" s="304"/>
      <c r="BJG190" s="305"/>
      <c r="BJH190" s="306"/>
      <c r="BJI190" s="135"/>
      <c r="BJJ190" s="135"/>
      <c r="BJK190" s="307"/>
      <c r="BJL190" s="135"/>
      <c r="BJM190" s="135"/>
      <c r="BJN190" s="135"/>
      <c r="BJO190" s="304"/>
      <c r="BJP190" s="305"/>
      <c r="BJQ190" s="306"/>
      <c r="BJR190" s="135"/>
      <c r="BJS190" s="135"/>
      <c r="BJT190" s="307"/>
      <c r="BJU190" s="135"/>
      <c r="BJV190" s="135"/>
      <c r="BJW190" s="135"/>
      <c r="BJX190" s="304"/>
      <c r="BJY190" s="305"/>
      <c r="BJZ190" s="306"/>
      <c r="BKA190" s="135"/>
      <c r="BKB190" s="135"/>
      <c r="BKC190" s="307"/>
      <c r="BKD190" s="135"/>
      <c r="BKE190" s="135"/>
      <c r="BKF190" s="135"/>
      <c r="BKG190" s="304"/>
      <c r="BKH190" s="305"/>
      <c r="BKI190" s="306"/>
      <c r="BKJ190" s="135"/>
      <c r="BKK190" s="135"/>
      <c r="BKL190" s="307"/>
      <c r="BKM190" s="135"/>
      <c r="BKN190" s="135"/>
      <c r="BKO190" s="135"/>
      <c r="BKP190" s="304"/>
      <c r="BKQ190" s="305"/>
      <c r="BKR190" s="306"/>
      <c r="BKS190" s="135"/>
      <c r="BKT190" s="135"/>
      <c r="BKU190" s="307"/>
      <c r="BKV190" s="135"/>
      <c r="BKW190" s="135"/>
      <c r="BKX190" s="135"/>
      <c r="BKY190" s="304"/>
      <c r="BKZ190" s="305"/>
      <c r="BLA190" s="306"/>
      <c r="BLB190" s="135"/>
      <c r="BLC190" s="135"/>
      <c r="BLD190" s="307"/>
      <c r="BLE190" s="135"/>
      <c r="BLF190" s="135"/>
      <c r="BLG190" s="135"/>
      <c r="BLH190" s="304"/>
      <c r="BLI190" s="305"/>
      <c r="BLJ190" s="306"/>
      <c r="BLK190" s="135"/>
      <c r="BLL190" s="135"/>
      <c r="BLM190" s="307"/>
      <c r="BLN190" s="135"/>
      <c r="BLO190" s="135"/>
      <c r="BLP190" s="135"/>
      <c r="BLQ190" s="304"/>
      <c r="BLR190" s="305"/>
      <c r="BLS190" s="306"/>
      <c r="BLT190" s="135"/>
      <c r="BLU190" s="135"/>
      <c r="BLV190" s="307"/>
      <c r="BLW190" s="135"/>
      <c r="BLX190" s="135"/>
      <c r="BLY190" s="135"/>
      <c r="BLZ190" s="304"/>
      <c r="BMA190" s="305"/>
      <c r="BMB190" s="306"/>
      <c r="BMC190" s="135"/>
      <c r="BMD190" s="135"/>
      <c r="BME190" s="307"/>
      <c r="BMF190" s="135"/>
      <c r="BMG190" s="135"/>
      <c r="BMH190" s="135"/>
      <c r="BMI190" s="304"/>
      <c r="BMJ190" s="305"/>
      <c r="BMK190" s="306"/>
      <c r="BML190" s="135"/>
      <c r="BMM190" s="135"/>
      <c r="BMN190" s="307"/>
      <c r="BMO190" s="135"/>
      <c r="BMP190" s="135"/>
      <c r="BMQ190" s="135"/>
      <c r="BMR190" s="304"/>
      <c r="BMS190" s="305"/>
      <c r="BMT190" s="306"/>
      <c r="BMU190" s="135"/>
      <c r="BMV190" s="135"/>
      <c r="BMW190" s="307"/>
      <c r="BMX190" s="135"/>
      <c r="BMY190" s="135"/>
      <c r="BMZ190" s="135"/>
      <c r="BNA190" s="304"/>
      <c r="BNB190" s="305"/>
      <c r="BNC190" s="306"/>
      <c r="BND190" s="135"/>
      <c r="BNE190" s="135"/>
      <c r="BNF190" s="307"/>
      <c r="BNG190" s="135"/>
      <c r="BNH190" s="135"/>
      <c r="BNI190" s="135"/>
      <c r="BNJ190" s="304"/>
      <c r="BNK190" s="305"/>
      <c r="BNL190" s="306"/>
      <c r="BNM190" s="135"/>
      <c r="BNN190" s="135"/>
      <c r="BNO190" s="307"/>
      <c r="BNP190" s="135"/>
      <c r="BNQ190" s="135"/>
      <c r="BNR190" s="135"/>
      <c r="BNS190" s="304"/>
      <c r="BNT190" s="305"/>
      <c r="BNU190" s="306"/>
      <c r="BNV190" s="135"/>
      <c r="BNW190" s="135"/>
      <c r="BNX190" s="307"/>
      <c r="BNY190" s="135"/>
      <c r="BNZ190" s="135"/>
      <c r="BOA190" s="135"/>
      <c r="BOB190" s="304"/>
      <c r="BOC190" s="305"/>
      <c r="BOD190" s="306"/>
      <c r="BOE190" s="135"/>
      <c r="BOF190" s="135"/>
      <c r="BOG190" s="307"/>
      <c r="BOH190" s="135"/>
      <c r="BOI190" s="135"/>
      <c r="BOJ190" s="135"/>
      <c r="BOK190" s="304"/>
      <c r="BOL190" s="305"/>
      <c r="BOM190" s="321"/>
      <c r="BOO190" s="135"/>
      <c r="BOP190" s="307"/>
      <c r="BOQ190" s="135"/>
      <c r="BOR190" s="135"/>
      <c r="BOS190" s="135"/>
      <c r="BOT190" s="304"/>
      <c r="BOU190" s="305"/>
      <c r="BOV190" s="321"/>
      <c r="BOY190" s="318"/>
      <c r="BPC190" s="319"/>
      <c r="BPD190" s="320"/>
      <c r="BPE190" s="321"/>
      <c r="BPH190" s="318"/>
      <c r="BPJ190" s="135"/>
      <c r="BPK190" s="135"/>
      <c r="BPL190" s="304"/>
      <c r="BPM190" s="305"/>
      <c r="BPN190" s="306"/>
      <c r="BPO190" s="135"/>
      <c r="BPP190" s="135"/>
      <c r="BPQ190" s="307"/>
      <c r="BPR190" s="135"/>
      <c r="BPS190" s="135"/>
      <c r="BPT190" s="135"/>
      <c r="BPU190" s="304"/>
      <c r="BPV190" s="305"/>
      <c r="BPW190" s="306"/>
      <c r="BPX190" s="135"/>
      <c r="BPY190" s="135"/>
      <c r="BPZ190" s="307"/>
      <c r="BQA190" s="135"/>
      <c r="BQB190" s="135"/>
      <c r="BQC190" s="135"/>
      <c r="BQD190" s="304"/>
      <c r="BQE190" s="305"/>
      <c r="BQF190" s="306"/>
      <c r="BQG190" s="135"/>
      <c r="BQH190" s="135"/>
      <c r="BQI190" s="307"/>
      <c r="BQJ190" s="135"/>
      <c r="BQK190" s="135"/>
      <c r="BQL190" s="135"/>
      <c r="BQM190" s="304"/>
      <c r="BQN190" s="305"/>
      <c r="BQO190" s="306"/>
      <c r="BQP190" s="135"/>
      <c r="BQQ190" s="135"/>
      <c r="BQR190" s="307"/>
      <c r="BQS190" s="135"/>
      <c r="BQT190" s="135"/>
      <c r="BQU190" s="135"/>
      <c r="BQV190" s="304"/>
      <c r="BQW190" s="305"/>
      <c r="BQX190" s="306"/>
      <c r="BQY190" s="135"/>
      <c r="BQZ190" s="135"/>
      <c r="BRA190" s="307"/>
      <c r="BRB190" s="135"/>
      <c r="BRC190" s="135"/>
      <c r="BRD190" s="135"/>
      <c r="BRE190" s="304"/>
      <c r="BRF190" s="305"/>
      <c r="BRG190" s="306"/>
      <c r="BRH190" s="135"/>
      <c r="BRI190" s="135"/>
      <c r="BRJ190" s="307"/>
      <c r="BRK190" s="135"/>
      <c r="BRL190" s="135"/>
      <c r="BRM190" s="135"/>
      <c r="BRN190" s="304"/>
      <c r="BRO190" s="305"/>
      <c r="BRP190" s="306"/>
      <c r="BRQ190" s="135"/>
      <c r="BRR190" s="135"/>
      <c r="BRS190" s="307"/>
      <c r="BRT190" s="135"/>
      <c r="BRU190" s="135"/>
      <c r="BRV190" s="135"/>
      <c r="BRW190" s="304"/>
      <c r="BRX190" s="305"/>
      <c r="BRY190" s="306"/>
      <c r="BRZ190" s="135"/>
      <c r="BSA190" s="135"/>
      <c r="BSB190" s="307"/>
      <c r="BSC190" s="135"/>
      <c r="BSD190" s="135"/>
      <c r="BSE190" s="135"/>
      <c r="BSF190" s="304"/>
      <c r="BSG190" s="305"/>
      <c r="BSH190" s="306"/>
      <c r="BSI190" s="135"/>
      <c r="BSJ190" s="135"/>
      <c r="BSK190" s="307"/>
      <c r="BSL190" s="135"/>
      <c r="BSM190" s="135"/>
      <c r="BSN190" s="135"/>
      <c r="BSO190" s="304"/>
      <c r="BSP190" s="305"/>
      <c r="BSQ190" s="306"/>
      <c r="BSR190" s="135"/>
      <c r="BSS190" s="135"/>
      <c r="BST190" s="307"/>
      <c r="BSU190" s="135"/>
      <c r="BSV190" s="135"/>
      <c r="BSW190" s="135"/>
      <c r="BSX190" s="304"/>
      <c r="BSY190" s="305"/>
      <c r="BSZ190" s="306"/>
      <c r="BTA190" s="135"/>
      <c r="BTB190" s="135"/>
      <c r="BTC190" s="307"/>
      <c r="BTD190" s="135"/>
      <c r="BTE190" s="135"/>
      <c r="BTF190" s="135"/>
      <c r="BTG190" s="304"/>
      <c r="BTH190" s="305"/>
      <c r="BTI190" s="306"/>
      <c r="BTJ190" s="135"/>
      <c r="BTK190" s="135"/>
      <c r="BTL190" s="307"/>
      <c r="BTM190" s="135"/>
      <c r="BTN190" s="135"/>
      <c r="BTO190" s="135"/>
      <c r="BTP190" s="304"/>
      <c r="BTQ190" s="305"/>
      <c r="BTR190" s="306"/>
      <c r="BTS190" s="135"/>
      <c r="BTT190" s="135"/>
      <c r="BTU190" s="307"/>
      <c r="BTV190" s="135"/>
      <c r="BTW190" s="135"/>
      <c r="BTX190" s="135"/>
      <c r="BTY190" s="304"/>
      <c r="BTZ190" s="305"/>
      <c r="BUA190" s="306"/>
      <c r="BUB190" s="135"/>
      <c r="BUC190" s="135"/>
      <c r="BUD190" s="307"/>
      <c r="BUE190" s="135"/>
      <c r="BUF190" s="135"/>
      <c r="BUG190" s="135"/>
      <c r="BUH190" s="304"/>
      <c r="BUI190" s="305"/>
      <c r="BUJ190" s="306"/>
      <c r="BUK190" s="135"/>
      <c r="BUL190" s="135"/>
      <c r="BUM190" s="307"/>
      <c r="BUN190" s="135"/>
      <c r="BUO190" s="135"/>
      <c r="BUP190" s="135"/>
      <c r="BUQ190" s="304"/>
      <c r="BUR190" s="305"/>
      <c r="BUS190" s="306"/>
      <c r="BUT190" s="135"/>
      <c r="BUU190" s="135"/>
      <c r="BUV190" s="307"/>
      <c r="BUW190" s="135"/>
      <c r="BUX190" s="135"/>
      <c r="BUY190" s="135"/>
      <c r="BUZ190" s="304"/>
      <c r="BVA190" s="305"/>
      <c r="BVB190" s="306"/>
      <c r="BVC190" s="135"/>
      <c r="BVD190" s="135"/>
      <c r="BVE190" s="307"/>
      <c r="BVF190" s="135"/>
      <c r="BVG190" s="135"/>
      <c r="BVH190" s="135"/>
      <c r="BVI190" s="304"/>
      <c r="BVJ190" s="305"/>
      <c r="BVK190" s="306"/>
      <c r="BVL190" s="135"/>
      <c r="BVM190" s="135"/>
      <c r="BVN190" s="307"/>
      <c r="BVO190" s="135"/>
      <c r="BVP190" s="135"/>
      <c r="BVQ190" s="135"/>
      <c r="BVR190" s="304"/>
      <c r="BVS190" s="305"/>
      <c r="BVT190" s="306"/>
      <c r="BVU190" s="135"/>
      <c r="BVV190" s="135"/>
      <c r="BVW190" s="307"/>
      <c r="BVX190" s="135"/>
      <c r="BVY190" s="135"/>
      <c r="BVZ190" s="135"/>
      <c r="BWA190" s="304"/>
      <c r="BWB190" s="305"/>
      <c r="BWC190" s="306"/>
      <c r="BWD190" s="135"/>
      <c r="BWE190" s="135"/>
      <c r="BWF190" s="307"/>
      <c r="BWG190" s="135"/>
      <c r="BWH190" s="135"/>
      <c r="BWI190" s="135"/>
      <c r="BWJ190" s="304"/>
      <c r="BWK190" s="305"/>
      <c r="BWL190" s="306"/>
      <c r="BWM190" s="135"/>
      <c r="BWN190" s="135"/>
      <c r="BWO190" s="307"/>
      <c r="BWP190" s="135"/>
      <c r="BWQ190" s="135"/>
      <c r="BWR190" s="135"/>
      <c r="BWS190" s="304"/>
      <c r="BWT190" s="305"/>
      <c r="BWU190" s="306"/>
      <c r="BWV190" s="135"/>
      <c r="BWW190" s="135"/>
      <c r="BWX190" s="307"/>
      <c r="BWY190" s="135"/>
      <c r="BWZ190" s="135"/>
      <c r="BXA190" s="135"/>
      <c r="BXB190" s="304"/>
      <c r="BXC190" s="305"/>
      <c r="BXD190" s="306"/>
      <c r="BXE190" s="135"/>
      <c r="BXF190" s="135"/>
      <c r="BXG190" s="307"/>
      <c r="BXH190" s="135"/>
      <c r="BXI190" s="135"/>
      <c r="BXJ190" s="135"/>
      <c r="BXK190" s="304"/>
      <c r="BXL190" s="305"/>
      <c r="BXM190" s="306"/>
      <c r="BXN190" s="135"/>
      <c r="BXO190" s="135"/>
      <c r="BXP190" s="307"/>
      <c r="BXQ190" s="135"/>
      <c r="BXR190" s="135"/>
      <c r="BXS190" s="135"/>
      <c r="BXT190" s="304"/>
      <c r="BXU190" s="305"/>
      <c r="BXV190" s="306"/>
      <c r="BXW190" s="135"/>
      <c r="BXX190" s="135"/>
      <c r="BXY190" s="307"/>
      <c r="BXZ190" s="135"/>
      <c r="BYA190" s="135"/>
      <c r="BYB190" s="135"/>
      <c r="BYC190" s="304"/>
      <c r="BYD190" s="305"/>
      <c r="BYE190" s="306"/>
      <c r="BYF190" s="135"/>
      <c r="BYG190" s="135"/>
      <c r="BYH190" s="307"/>
      <c r="BYK190" s="135"/>
      <c r="BYL190" s="304"/>
      <c r="BYM190" s="305"/>
      <c r="BYN190" s="306"/>
      <c r="BYO190" s="135"/>
      <c r="BYP190" s="135"/>
      <c r="BYQ190" s="307"/>
      <c r="BYU190" s="319"/>
      <c r="BYV190" s="320"/>
      <c r="BYW190" s="321"/>
      <c r="BYZ190" s="318"/>
      <c r="BZD190" s="319"/>
      <c r="BZE190" s="320"/>
      <c r="BZF190" s="306"/>
      <c r="BZG190" s="135"/>
      <c r="BZH190" s="135"/>
      <c r="BZI190" s="307"/>
      <c r="BZJ190" s="135"/>
      <c r="BZK190" s="135"/>
      <c r="BZL190" s="135"/>
      <c r="BZM190" s="304"/>
      <c r="BZN190" s="305"/>
      <c r="BZO190" s="306"/>
      <c r="BZP190" s="135"/>
      <c r="BZQ190" s="135"/>
      <c r="BZR190" s="307"/>
      <c r="BZS190" s="135"/>
      <c r="BZT190" s="135"/>
      <c r="BZU190" s="135"/>
      <c r="BZV190" s="304"/>
      <c r="BZW190" s="305"/>
      <c r="BZX190" s="306"/>
      <c r="BZY190" s="135"/>
      <c r="BZZ190" s="135"/>
      <c r="CAA190" s="307"/>
      <c r="CAB190" s="135"/>
      <c r="CAC190" s="135"/>
      <c r="CAD190" s="135"/>
      <c r="CAE190" s="304"/>
      <c r="CAF190" s="305"/>
      <c r="CAG190" s="306"/>
      <c r="CAH190" s="135"/>
      <c r="CAI190" s="135"/>
      <c r="CAJ190" s="307"/>
      <c r="CAK190" s="135"/>
      <c r="CAL190" s="135"/>
      <c r="CAM190" s="135"/>
      <c r="CAN190" s="304"/>
      <c r="CAO190" s="305"/>
      <c r="CAP190" s="306"/>
      <c r="CAQ190" s="135"/>
      <c r="CAR190" s="135"/>
      <c r="CAS190" s="307"/>
      <c r="CAT190" s="135"/>
      <c r="CAU190" s="135"/>
      <c r="CAV190" s="135"/>
      <c r="CAW190" s="304"/>
      <c r="CAX190" s="305"/>
      <c r="CAY190" s="306"/>
      <c r="CAZ190" s="135"/>
      <c r="CBA190" s="135"/>
      <c r="CBB190" s="307"/>
      <c r="CBC190" s="135"/>
      <c r="CBD190" s="135"/>
      <c r="CBE190" s="135"/>
      <c r="CBF190" s="304"/>
      <c r="CBG190" s="305"/>
      <c r="CBH190" s="306"/>
      <c r="CBI190" s="135"/>
      <c r="CBJ190" s="135"/>
      <c r="CBK190" s="307"/>
      <c r="CBL190" s="135"/>
      <c r="CBM190" s="135"/>
      <c r="CBN190" s="135"/>
      <c r="CBO190" s="304"/>
      <c r="CBP190" s="305"/>
      <c r="CBQ190" s="306"/>
      <c r="CBR190" s="135"/>
      <c r="CBS190" s="135"/>
      <c r="CBT190" s="307"/>
      <c r="CBU190" s="135"/>
      <c r="CBV190" s="135"/>
      <c r="CBW190" s="135"/>
      <c r="CBX190" s="304"/>
      <c r="CBY190" s="305"/>
      <c r="CBZ190" s="306"/>
      <c r="CCA190" s="135"/>
      <c r="CCB190" s="135"/>
      <c r="CCC190" s="307"/>
      <c r="CCD190" s="135"/>
      <c r="CCE190" s="135"/>
      <c r="CCF190" s="135"/>
      <c r="CCG190" s="304"/>
      <c r="CCH190" s="305"/>
      <c r="CCI190" s="306"/>
      <c r="CCJ190" s="135"/>
      <c r="CCK190" s="135"/>
      <c r="CCL190" s="307"/>
      <c r="CCM190" s="135"/>
      <c r="CCN190" s="135"/>
      <c r="CCO190" s="135"/>
      <c r="CCP190" s="304"/>
      <c r="CCQ190" s="305"/>
      <c r="CCR190" s="306"/>
      <c r="CCS190" s="135"/>
      <c r="CCT190" s="135"/>
      <c r="CCU190" s="307"/>
      <c r="CCV190" s="135"/>
      <c r="CCW190" s="135"/>
      <c r="CCX190" s="135"/>
      <c r="CCY190" s="304"/>
      <c r="CCZ190" s="305"/>
      <c r="CDA190" s="306"/>
      <c r="CDB190" s="135"/>
      <c r="CDC190" s="135"/>
      <c r="CDD190" s="307"/>
      <c r="CDE190" s="135"/>
      <c r="CDF190" s="135"/>
      <c r="CDG190" s="135"/>
      <c r="CDH190" s="304"/>
      <c r="CDI190" s="305"/>
      <c r="CDJ190" s="306"/>
      <c r="CDK190" s="135"/>
      <c r="CDL190" s="135"/>
      <c r="CDM190" s="307"/>
      <c r="CDN190" s="135"/>
      <c r="CDO190" s="135"/>
      <c r="CDP190" s="135"/>
      <c r="CDQ190" s="304"/>
      <c r="CDR190" s="305"/>
      <c r="CDS190" s="306"/>
      <c r="CDT190" s="135"/>
      <c r="CDU190" s="135"/>
      <c r="CDV190" s="307"/>
      <c r="CDW190" s="135"/>
      <c r="CDX190" s="135"/>
      <c r="CDY190" s="135"/>
      <c r="CDZ190" s="304"/>
      <c r="CEA190" s="305"/>
      <c r="CEB190" s="306"/>
      <c r="CEC190" s="135"/>
      <c r="CED190" s="135"/>
      <c r="CEE190" s="307"/>
      <c r="CEF190" s="135"/>
      <c r="CEG190" s="135"/>
      <c r="CEH190" s="135"/>
      <c r="CEI190" s="304"/>
      <c r="CEJ190" s="305"/>
      <c r="CEK190" s="306"/>
      <c r="CEL190" s="135"/>
      <c r="CEM190" s="135"/>
      <c r="CEN190" s="307"/>
      <c r="CEO190" s="135"/>
      <c r="CEP190" s="135"/>
      <c r="CEQ190" s="135"/>
      <c r="CER190" s="304"/>
      <c r="CES190" s="305"/>
      <c r="CET190" s="306"/>
      <c r="CEU190" s="135"/>
      <c r="CEV190" s="135"/>
      <c r="CEW190" s="307"/>
      <c r="CEX190" s="135"/>
      <c r="CEY190" s="135"/>
      <c r="CEZ190" s="135"/>
      <c r="CFA190" s="304"/>
      <c r="CFB190" s="305"/>
      <c r="CFC190" s="306"/>
      <c r="CFD190" s="135"/>
      <c r="CFE190" s="135"/>
      <c r="CFF190" s="307"/>
      <c r="CFG190" s="135"/>
      <c r="CFH190" s="135"/>
      <c r="CFI190" s="135"/>
      <c r="CFJ190" s="304"/>
      <c r="CFK190" s="305"/>
      <c r="CFL190" s="306"/>
      <c r="CFM190" s="135"/>
      <c r="CFN190" s="135"/>
      <c r="CFO190" s="307"/>
      <c r="CFP190" s="135"/>
      <c r="CFQ190" s="135"/>
      <c r="CFR190" s="135"/>
      <c r="CFS190" s="304"/>
      <c r="CFT190" s="305"/>
      <c r="CFU190" s="306"/>
      <c r="CFV190" s="135"/>
      <c r="CFW190" s="135"/>
      <c r="CFX190" s="307"/>
      <c r="CFY190" s="135"/>
      <c r="CFZ190" s="135"/>
      <c r="CGA190" s="135"/>
      <c r="CGB190" s="304"/>
      <c r="CGC190" s="305"/>
      <c r="CGD190" s="306"/>
      <c r="CGE190" s="135"/>
      <c r="CGF190" s="135"/>
      <c r="CGG190" s="307"/>
      <c r="CGH190" s="135"/>
      <c r="CGI190" s="135"/>
      <c r="CGJ190" s="135"/>
      <c r="CGK190" s="304"/>
      <c r="CGL190" s="305"/>
      <c r="CGM190" s="306"/>
      <c r="CGN190" s="135"/>
      <c r="CGO190" s="135"/>
      <c r="CGP190" s="307"/>
      <c r="CGQ190" s="135"/>
      <c r="CGR190" s="135"/>
      <c r="CGS190" s="135"/>
      <c r="CGT190" s="304"/>
      <c r="CGU190" s="305"/>
      <c r="CGV190" s="306"/>
      <c r="CGW190" s="135"/>
      <c r="CGX190" s="135"/>
      <c r="CGY190" s="307"/>
      <c r="CGZ190" s="135"/>
      <c r="CHA190" s="135"/>
      <c r="CHB190" s="135"/>
      <c r="CHC190" s="304"/>
      <c r="CHD190" s="305"/>
      <c r="CHE190" s="306"/>
      <c r="CHF190" s="135"/>
      <c r="CHG190" s="135"/>
      <c r="CHH190" s="307"/>
      <c r="CHI190" s="135"/>
      <c r="CHJ190" s="135"/>
      <c r="CHK190" s="135"/>
      <c r="CHL190" s="304"/>
      <c r="CHM190" s="305"/>
      <c r="CHN190" s="306"/>
      <c r="CHO190" s="135"/>
      <c r="CHP190" s="135"/>
      <c r="CHQ190" s="307"/>
      <c r="CHR190" s="135"/>
      <c r="CHS190" s="135"/>
      <c r="CHT190" s="135"/>
      <c r="CHU190" s="304"/>
      <c r="CHV190" s="305"/>
      <c r="CHW190" s="306"/>
      <c r="CHX190" s="135"/>
      <c r="CHY190" s="135"/>
      <c r="CHZ190" s="307"/>
      <c r="CIA190" s="135"/>
      <c r="CIB190" s="135"/>
      <c r="CIC190" s="135"/>
      <c r="CID190" s="304"/>
      <c r="CIE190" s="320"/>
      <c r="CIF190" s="321"/>
      <c r="CIG190" s="135"/>
      <c r="CIH190" s="135"/>
      <c r="CII190" s="307"/>
      <c r="CIJ190" s="135"/>
      <c r="CIK190" s="135"/>
      <c r="CIL190" s="135"/>
      <c r="CIM190" s="304"/>
      <c r="CIN190" s="320"/>
      <c r="CIO190" s="321"/>
      <c r="CIR190" s="318"/>
      <c r="CIV190" s="319"/>
      <c r="CIW190" s="320"/>
      <c r="CIX190" s="321"/>
      <c r="CJA190" s="318"/>
      <c r="CJB190" s="135"/>
      <c r="CJC190" s="135"/>
      <c r="CJD190" s="135"/>
      <c r="CJE190" s="304"/>
      <c r="CJF190" s="305"/>
      <c r="CJG190" s="306"/>
      <c r="CJH190" s="135"/>
      <c r="CJI190" s="135"/>
      <c r="CJJ190" s="307"/>
      <c r="CJK190" s="135"/>
      <c r="CJL190" s="135"/>
      <c r="CJM190" s="135"/>
      <c r="CJN190" s="304"/>
      <c r="CJO190" s="305"/>
      <c r="CJP190" s="306"/>
      <c r="CJQ190" s="135"/>
      <c r="CJR190" s="135"/>
      <c r="CJS190" s="307"/>
      <c r="CJT190" s="135"/>
      <c r="CJU190" s="135"/>
      <c r="CJV190" s="135"/>
      <c r="CJW190" s="304"/>
      <c r="CJX190" s="305"/>
      <c r="CJY190" s="306"/>
      <c r="CJZ190" s="135"/>
      <c r="CKA190" s="135"/>
      <c r="CKB190" s="307"/>
      <c r="CKC190" s="135"/>
      <c r="CKD190" s="135"/>
      <c r="CKE190" s="135"/>
      <c r="CKF190" s="304"/>
      <c r="CKG190" s="305"/>
      <c r="CKH190" s="306"/>
      <c r="CKI190" s="135"/>
      <c r="CKJ190" s="135"/>
      <c r="CKK190" s="307"/>
      <c r="CKL190" s="135"/>
      <c r="CKM190" s="135"/>
      <c r="CKN190" s="135"/>
      <c r="CKO190" s="304"/>
      <c r="CKP190" s="305"/>
      <c r="CKQ190" s="306"/>
      <c r="CKR190" s="135"/>
      <c r="CKS190" s="135"/>
      <c r="CKT190" s="307"/>
      <c r="CKU190" s="135"/>
      <c r="CKV190" s="135"/>
      <c r="CKW190" s="135"/>
      <c r="CKX190" s="304"/>
      <c r="CKY190" s="305"/>
      <c r="CKZ190" s="306"/>
      <c r="CLA190" s="135"/>
      <c r="CLB190" s="135"/>
      <c r="CLC190" s="307"/>
      <c r="CLD190" s="135"/>
      <c r="CLE190" s="135"/>
      <c r="CLF190" s="135"/>
      <c r="CLG190" s="304"/>
      <c r="CLH190" s="305"/>
      <c r="CLI190" s="306"/>
      <c r="CLJ190" s="135"/>
      <c r="CLK190" s="135"/>
      <c r="CLL190" s="307"/>
      <c r="CLM190" s="135"/>
      <c r="CLN190" s="135"/>
      <c r="CLO190" s="135"/>
      <c r="CLP190" s="304"/>
      <c r="CLQ190" s="305"/>
      <c r="CLR190" s="306"/>
      <c r="CLS190" s="135"/>
      <c r="CLT190" s="135"/>
      <c r="CLU190" s="307"/>
      <c r="CLV190" s="135"/>
      <c r="CLW190" s="135"/>
      <c r="CLX190" s="135"/>
      <c r="CLY190" s="304"/>
      <c r="CLZ190" s="305"/>
      <c r="CMA190" s="306"/>
      <c r="CMB190" s="135"/>
      <c r="CMC190" s="135"/>
      <c r="CMD190" s="307"/>
      <c r="CME190" s="135"/>
      <c r="CMF190" s="135"/>
      <c r="CMG190" s="135"/>
      <c r="CMH190" s="304"/>
      <c r="CMI190" s="305"/>
      <c r="CMJ190" s="306"/>
      <c r="CMK190" s="135"/>
      <c r="CML190" s="135"/>
      <c r="CMM190" s="307"/>
      <c r="CMN190" s="135"/>
      <c r="CMO190" s="135"/>
      <c r="CMP190" s="135"/>
      <c r="CMQ190" s="304"/>
      <c r="CMR190" s="305"/>
      <c r="CMS190" s="306"/>
      <c r="CMT190" s="135"/>
      <c r="CMU190" s="135"/>
      <c r="CMV190" s="307"/>
      <c r="CMW190" s="135"/>
      <c r="CMX190" s="135"/>
      <c r="CMY190" s="135"/>
      <c r="CMZ190" s="304"/>
      <c r="CNA190" s="305"/>
      <c r="CNB190" s="306"/>
      <c r="CNC190" s="135"/>
      <c r="CND190" s="135"/>
      <c r="CNE190" s="307"/>
      <c r="CNF190" s="135"/>
      <c r="CNG190" s="135"/>
      <c r="CNH190" s="135"/>
      <c r="CNI190" s="304"/>
      <c r="CNJ190" s="305"/>
      <c r="CNK190" s="306"/>
      <c r="CNL190" s="135"/>
      <c r="CNM190" s="135"/>
      <c r="CNN190" s="307"/>
      <c r="CNO190" s="135"/>
      <c r="CNP190" s="135"/>
      <c r="CNQ190" s="135"/>
      <c r="CNR190" s="304"/>
      <c r="CNS190" s="305"/>
      <c r="CNT190" s="306"/>
      <c r="CNU190" s="135"/>
      <c r="CNV190" s="135"/>
      <c r="CNW190" s="307"/>
      <c r="CNX190" s="135"/>
      <c r="CNY190" s="135"/>
      <c r="CNZ190" s="135"/>
      <c r="COA190" s="304"/>
      <c r="COB190" s="305"/>
      <c r="COC190" s="306"/>
      <c r="COD190" s="135"/>
      <c r="COE190" s="135"/>
      <c r="COF190" s="307"/>
      <c r="COG190" s="135"/>
      <c r="COH190" s="135"/>
      <c r="COI190" s="135"/>
      <c r="COJ190" s="304"/>
      <c r="COK190" s="305"/>
      <c r="COL190" s="306"/>
      <c r="COM190" s="135"/>
      <c r="CON190" s="135"/>
      <c r="COO190" s="307"/>
      <c r="COP190" s="135"/>
      <c r="COQ190" s="135"/>
      <c r="COR190" s="135"/>
      <c r="COS190" s="304"/>
      <c r="COT190" s="305"/>
      <c r="COU190" s="306"/>
      <c r="COV190" s="135"/>
      <c r="COW190" s="135"/>
      <c r="COX190" s="307"/>
      <c r="COY190" s="135"/>
      <c r="COZ190" s="135"/>
      <c r="CPA190" s="135"/>
      <c r="CPB190" s="304"/>
      <c r="CPC190" s="305"/>
      <c r="CPD190" s="306"/>
      <c r="CPE190" s="135"/>
      <c r="CPF190" s="135"/>
      <c r="CPG190" s="307"/>
      <c r="CPH190" s="135"/>
      <c r="CPI190" s="135"/>
      <c r="CPJ190" s="135"/>
      <c r="CPK190" s="304"/>
      <c r="CPL190" s="305"/>
      <c r="CPM190" s="306"/>
      <c r="CPN190" s="135"/>
      <c r="CPO190" s="135"/>
      <c r="CPP190" s="307"/>
      <c r="CPQ190" s="135"/>
      <c r="CPR190" s="135"/>
      <c r="CPS190" s="135"/>
      <c r="CPT190" s="304"/>
      <c r="CPU190" s="305"/>
      <c r="CPV190" s="306"/>
      <c r="CPW190" s="135"/>
      <c r="CPX190" s="135"/>
      <c r="CPY190" s="307"/>
      <c r="CPZ190" s="135"/>
      <c r="CQA190" s="135"/>
      <c r="CQB190" s="135"/>
      <c r="CQC190" s="304"/>
      <c r="CQD190" s="305"/>
      <c r="CQE190" s="306"/>
      <c r="CQF190" s="135"/>
      <c r="CQG190" s="135"/>
      <c r="CQH190" s="307"/>
      <c r="CQI190" s="135"/>
      <c r="CQJ190" s="135"/>
      <c r="CQK190" s="135"/>
      <c r="CQL190" s="304"/>
      <c r="CQM190" s="305"/>
      <c r="CQN190" s="306"/>
      <c r="CQO190" s="135"/>
      <c r="CQP190" s="135"/>
      <c r="CQQ190" s="307"/>
      <c r="CQR190" s="135"/>
      <c r="CQS190" s="135"/>
      <c r="CQT190" s="135"/>
      <c r="CQU190" s="304"/>
      <c r="CQV190" s="305"/>
      <c r="CQW190" s="306"/>
      <c r="CQX190" s="135"/>
      <c r="CQY190" s="135"/>
      <c r="CQZ190" s="307"/>
      <c r="CRA190" s="135"/>
      <c r="CRB190" s="135"/>
      <c r="CRC190" s="135"/>
      <c r="CRD190" s="304"/>
      <c r="CRE190" s="305"/>
      <c r="CRF190" s="306"/>
      <c r="CRG190" s="135"/>
      <c r="CRH190" s="135"/>
      <c r="CRI190" s="307"/>
      <c r="CRJ190" s="135"/>
      <c r="CRK190" s="135"/>
      <c r="CRL190" s="135"/>
      <c r="CRM190" s="304"/>
      <c r="CRN190" s="305"/>
      <c r="CRO190" s="306"/>
      <c r="CRP190" s="135"/>
      <c r="CRQ190" s="135"/>
      <c r="CRR190" s="307"/>
      <c r="CRS190" s="135"/>
      <c r="CRT190" s="135"/>
      <c r="CRU190" s="135"/>
      <c r="CRV190" s="304"/>
      <c r="CRW190" s="305"/>
      <c r="CRX190" s="306"/>
      <c r="CRY190" s="135"/>
      <c r="CRZ190" s="135"/>
      <c r="CSA190" s="318"/>
      <c r="CSC190" s="135"/>
      <c r="CSD190" s="135"/>
      <c r="CSE190" s="304"/>
      <c r="CSF190" s="305"/>
      <c r="CSG190" s="306"/>
      <c r="CSH190" s="135"/>
      <c r="CSI190" s="135"/>
      <c r="CSJ190" s="318"/>
      <c r="CSN190" s="319"/>
      <c r="CSO190" s="320"/>
      <c r="CSP190" s="321"/>
      <c r="CSS190" s="318"/>
      <c r="CSW190" s="319"/>
      <c r="CSX190" s="305"/>
      <c r="CSY190" s="306"/>
      <c r="CSZ190" s="135"/>
      <c r="CTA190" s="135"/>
      <c r="CTB190" s="307"/>
      <c r="CTC190" s="135"/>
      <c r="CTD190" s="135"/>
      <c r="CTE190" s="135"/>
      <c r="CTF190" s="304"/>
      <c r="CTG190" s="305"/>
      <c r="CTH190" s="306"/>
      <c r="CTI190" s="135"/>
      <c r="CTJ190" s="135"/>
      <c r="CTK190" s="307"/>
      <c r="CTL190" s="135"/>
      <c r="CTM190" s="135"/>
      <c r="CTN190" s="135"/>
      <c r="CTO190" s="304"/>
      <c r="CTP190" s="305"/>
      <c r="CTQ190" s="306"/>
      <c r="CTR190" s="135"/>
      <c r="CTS190" s="135"/>
      <c r="CTT190" s="307"/>
      <c r="CTU190" s="135"/>
      <c r="CTV190" s="135"/>
      <c r="CTW190" s="135"/>
      <c r="CTX190" s="304"/>
      <c r="CTY190" s="305"/>
      <c r="CTZ190" s="306"/>
      <c r="CUA190" s="135"/>
      <c r="CUB190" s="135"/>
      <c r="CUC190" s="307"/>
      <c r="CUD190" s="135"/>
      <c r="CUE190" s="135"/>
      <c r="CUF190" s="135"/>
      <c r="CUG190" s="304"/>
      <c r="CUH190" s="305"/>
      <c r="CUI190" s="306"/>
      <c r="CUJ190" s="135"/>
      <c r="CUK190" s="135"/>
      <c r="CUL190" s="307"/>
      <c r="CUM190" s="135"/>
      <c r="CUN190" s="135"/>
      <c r="CUO190" s="135"/>
      <c r="CUP190" s="304"/>
      <c r="CUQ190" s="305"/>
      <c r="CUR190" s="306"/>
      <c r="CUS190" s="135"/>
      <c r="CUT190" s="135"/>
      <c r="CUU190" s="307"/>
      <c r="CUV190" s="135"/>
      <c r="CUW190" s="135"/>
      <c r="CUX190" s="135"/>
      <c r="CUY190" s="304"/>
      <c r="CUZ190" s="305"/>
      <c r="CVA190" s="306"/>
      <c r="CVB190" s="135"/>
      <c r="CVC190" s="135"/>
      <c r="CVD190" s="307"/>
      <c r="CVE190" s="135"/>
      <c r="CVF190" s="135"/>
      <c r="CVG190" s="135"/>
      <c r="CVH190" s="304"/>
      <c r="CVI190" s="305"/>
      <c r="CVJ190" s="306"/>
      <c r="CVK190" s="135"/>
      <c r="CVL190" s="135"/>
      <c r="CVM190" s="307"/>
      <c r="CVN190" s="135"/>
      <c r="CVO190" s="135"/>
      <c r="CVP190" s="135"/>
      <c r="CVQ190" s="304"/>
      <c r="CVR190" s="305"/>
      <c r="CVS190" s="306"/>
      <c r="CVT190" s="135"/>
      <c r="CVU190" s="135"/>
      <c r="CVV190" s="307"/>
      <c r="CVW190" s="135"/>
      <c r="CVX190" s="135"/>
      <c r="CVY190" s="135"/>
      <c r="CVZ190" s="304"/>
      <c r="CWA190" s="305"/>
      <c r="CWB190" s="306"/>
      <c r="CWC190" s="135"/>
      <c r="CWD190" s="135"/>
      <c r="CWE190" s="307"/>
      <c r="CWF190" s="135"/>
      <c r="CWG190" s="135"/>
      <c r="CWH190" s="135"/>
      <c r="CWI190" s="304"/>
      <c r="CWJ190" s="305"/>
      <c r="CWK190" s="306"/>
      <c r="CWL190" s="135"/>
      <c r="CWM190" s="135"/>
      <c r="CWN190" s="307"/>
      <c r="CWO190" s="135"/>
      <c r="CWP190" s="135"/>
      <c r="CWQ190" s="135"/>
      <c r="CWR190" s="304"/>
      <c r="CWS190" s="305"/>
      <c r="CWT190" s="306"/>
      <c r="CWU190" s="135"/>
      <c r="CWV190" s="135"/>
      <c r="CWW190" s="307"/>
      <c r="CWX190" s="135"/>
      <c r="CWY190" s="135"/>
      <c r="CWZ190" s="135"/>
      <c r="CXA190" s="304"/>
      <c r="CXB190" s="305"/>
      <c r="CXC190" s="306"/>
      <c r="CXD190" s="135"/>
      <c r="CXE190" s="135"/>
      <c r="CXF190" s="307"/>
      <c r="CXG190" s="135"/>
      <c r="CXH190" s="135"/>
      <c r="CXI190" s="135"/>
      <c r="CXJ190" s="304"/>
      <c r="CXK190" s="305"/>
      <c r="CXL190" s="306"/>
      <c r="CXM190" s="135"/>
      <c r="CXN190" s="135"/>
      <c r="CXO190" s="307"/>
      <c r="CXP190" s="135"/>
      <c r="CXQ190" s="135"/>
      <c r="CXR190" s="135"/>
      <c r="CXS190" s="304"/>
      <c r="CXT190" s="305"/>
      <c r="CXU190" s="306"/>
      <c r="CXV190" s="135"/>
      <c r="CXW190" s="135"/>
      <c r="CXX190" s="307"/>
      <c r="CXY190" s="135"/>
      <c r="CXZ190" s="135"/>
      <c r="CYA190" s="135"/>
      <c r="CYB190" s="304"/>
      <c r="CYC190" s="305"/>
      <c r="CYD190" s="306"/>
      <c r="CYE190" s="135"/>
      <c r="CYF190" s="135"/>
      <c r="CYG190" s="307"/>
      <c r="CYH190" s="135"/>
      <c r="CYI190" s="135"/>
      <c r="CYJ190" s="135"/>
      <c r="CYK190" s="304"/>
      <c r="CYL190" s="305"/>
      <c r="CYM190" s="306"/>
      <c r="CYN190" s="135"/>
      <c r="CYO190" s="135"/>
      <c r="CYP190" s="307"/>
      <c r="CYQ190" s="135"/>
      <c r="CYR190" s="135"/>
      <c r="CYS190" s="135"/>
      <c r="CYT190" s="304"/>
      <c r="CYU190" s="305"/>
      <c r="CYV190" s="306"/>
      <c r="CYW190" s="135"/>
      <c r="CYX190" s="135"/>
      <c r="CYY190" s="307"/>
      <c r="CYZ190" s="135"/>
      <c r="CZA190" s="135"/>
      <c r="CZB190" s="135"/>
      <c r="CZC190" s="304"/>
      <c r="CZD190" s="305"/>
      <c r="CZE190" s="306"/>
      <c r="CZF190" s="135"/>
      <c r="CZG190" s="135"/>
      <c r="CZH190" s="307"/>
      <c r="CZI190" s="135"/>
      <c r="CZJ190" s="135"/>
      <c r="CZK190" s="135"/>
      <c r="CZL190" s="304"/>
      <c r="CZM190" s="305"/>
      <c r="CZN190" s="306"/>
      <c r="CZO190" s="135"/>
      <c r="CZP190" s="135"/>
      <c r="CZQ190" s="307"/>
      <c r="CZR190" s="135"/>
      <c r="CZS190" s="135"/>
      <c r="CZT190" s="135"/>
      <c r="CZU190" s="304"/>
      <c r="CZV190" s="305"/>
      <c r="CZW190" s="306"/>
      <c r="CZX190" s="135"/>
      <c r="CZY190" s="135"/>
      <c r="CZZ190" s="307"/>
      <c r="DAA190" s="135"/>
      <c r="DAB190" s="135"/>
      <c r="DAC190" s="135"/>
      <c r="DAD190" s="304"/>
      <c r="DAE190" s="305"/>
      <c r="DAF190" s="306"/>
      <c r="DAG190" s="135"/>
      <c r="DAH190" s="135"/>
      <c r="DAI190" s="307"/>
      <c r="DAJ190" s="135"/>
      <c r="DAK190" s="135"/>
      <c r="DAL190" s="135"/>
      <c r="DAM190" s="304"/>
      <c r="DAN190" s="305"/>
      <c r="DAO190" s="306"/>
      <c r="DAP190" s="135"/>
      <c r="DAQ190" s="135"/>
      <c r="DAR190" s="307"/>
      <c r="DAS190" s="135"/>
      <c r="DAT190" s="135"/>
      <c r="DAU190" s="135"/>
      <c r="DAV190" s="304"/>
      <c r="DAW190" s="305"/>
      <c r="DAX190" s="306"/>
      <c r="DAY190" s="135"/>
      <c r="DAZ190" s="135"/>
      <c r="DBA190" s="307"/>
      <c r="DBB190" s="135"/>
      <c r="DBC190" s="135"/>
      <c r="DBD190" s="135"/>
      <c r="DBE190" s="304"/>
      <c r="DBF190" s="305"/>
      <c r="DBG190" s="306"/>
      <c r="DBH190" s="135"/>
      <c r="DBI190" s="135"/>
      <c r="DBJ190" s="307"/>
      <c r="DBK190" s="135"/>
      <c r="DBL190" s="135"/>
      <c r="DBM190" s="135"/>
      <c r="DBN190" s="304"/>
      <c r="DBO190" s="305"/>
      <c r="DBP190" s="306"/>
      <c r="DBQ190" s="135"/>
      <c r="DBR190" s="135"/>
      <c r="DBS190" s="307"/>
      <c r="DBT190" s="135"/>
      <c r="DBU190" s="135"/>
      <c r="DBV190" s="135"/>
      <c r="DBW190" s="319"/>
      <c r="DBX190" s="320"/>
      <c r="DBY190" s="306"/>
      <c r="DBZ190" s="135"/>
      <c r="DCA190" s="135"/>
      <c r="DCB190" s="307"/>
      <c r="DCC190" s="135"/>
      <c r="DCD190" s="135"/>
      <c r="DCE190" s="135"/>
      <c r="DCF190" s="319"/>
      <c r="DCG190" s="320"/>
      <c r="DCH190" s="321"/>
      <c r="DCK190" s="318"/>
      <c r="DCO190" s="319"/>
      <c r="DCP190" s="320"/>
      <c r="DCQ190" s="321"/>
      <c r="DCT190" s="307"/>
      <c r="DCU190" s="135"/>
      <c r="DCV190" s="135"/>
      <c r="DCW190" s="135"/>
      <c r="DCX190" s="304"/>
      <c r="DCY190" s="305"/>
      <c r="DCZ190" s="306"/>
      <c r="DDA190" s="135"/>
      <c r="DDB190" s="135"/>
      <c r="DDC190" s="307"/>
      <c r="DDD190" s="135"/>
      <c r="DDE190" s="135"/>
      <c r="DDF190" s="135"/>
      <c r="DDG190" s="304"/>
      <c r="DDH190" s="305"/>
      <c r="DDI190" s="306"/>
      <c r="DDJ190" s="135"/>
      <c r="DDK190" s="135"/>
      <c r="DDL190" s="307"/>
      <c r="DDM190" s="135"/>
      <c r="DDN190" s="135"/>
      <c r="DDO190" s="135"/>
      <c r="DDP190" s="304"/>
      <c r="DDQ190" s="305"/>
      <c r="DDR190" s="306"/>
      <c r="DDS190" s="135"/>
      <c r="DDT190" s="135"/>
      <c r="DDU190" s="307"/>
      <c r="DDV190" s="135"/>
      <c r="DDW190" s="135"/>
      <c r="DDX190" s="135"/>
      <c r="DDY190" s="304"/>
      <c r="DDZ190" s="305"/>
      <c r="DEA190" s="306"/>
      <c r="DEB190" s="135"/>
      <c r="DEC190" s="135"/>
      <c r="DED190" s="307"/>
      <c r="DEE190" s="135"/>
      <c r="DEF190" s="135"/>
      <c r="DEG190" s="135"/>
      <c r="DEH190" s="304"/>
      <c r="DEI190" s="305"/>
      <c r="DEJ190" s="306"/>
      <c r="DEK190" s="135"/>
      <c r="DEL190" s="135"/>
      <c r="DEM190" s="307"/>
      <c r="DEN190" s="135"/>
      <c r="DEO190" s="135"/>
      <c r="DEP190" s="135"/>
      <c r="DEQ190" s="304"/>
      <c r="DER190" s="305"/>
      <c r="DES190" s="306"/>
      <c r="DET190" s="135"/>
      <c r="DEU190" s="135"/>
      <c r="DEV190" s="307"/>
      <c r="DEW190" s="135"/>
      <c r="DEX190" s="135"/>
      <c r="DEY190" s="135"/>
      <c r="DEZ190" s="304"/>
      <c r="DFA190" s="305"/>
      <c r="DFB190" s="306"/>
      <c r="DFC190" s="135"/>
      <c r="DFD190" s="135"/>
      <c r="DFE190" s="307"/>
      <c r="DFF190" s="135"/>
      <c r="DFG190" s="135"/>
      <c r="DFH190" s="135"/>
      <c r="DFI190" s="304"/>
      <c r="DFJ190" s="305"/>
      <c r="DFK190" s="306"/>
      <c r="DFL190" s="135"/>
      <c r="DFM190" s="135"/>
      <c r="DFN190" s="307"/>
      <c r="DFO190" s="135"/>
      <c r="DFP190" s="135"/>
      <c r="DFQ190" s="135"/>
      <c r="DFR190" s="304"/>
      <c r="DFS190" s="305"/>
      <c r="DFT190" s="306"/>
      <c r="DFU190" s="135"/>
      <c r="DFV190" s="135"/>
      <c r="DFW190" s="307"/>
      <c r="DFX190" s="135"/>
      <c r="DFY190" s="135"/>
      <c r="DFZ190" s="135"/>
      <c r="DGA190" s="304"/>
      <c r="DGB190" s="305"/>
      <c r="DGC190" s="306"/>
      <c r="DGD190" s="135"/>
      <c r="DGE190" s="135"/>
      <c r="DGF190" s="307"/>
      <c r="DGG190" s="135"/>
      <c r="DGH190" s="135"/>
      <c r="DGI190" s="135"/>
      <c r="DGJ190" s="304"/>
      <c r="DGK190" s="305"/>
      <c r="DGL190" s="306"/>
      <c r="DGM190" s="135"/>
      <c r="DGN190" s="135"/>
      <c r="DGO190" s="307"/>
      <c r="DGP190" s="135"/>
      <c r="DGQ190" s="135"/>
      <c r="DGR190" s="135"/>
      <c r="DGS190" s="304"/>
      <c r="DGT190" s="305"/>
      <c r="DGU190" s="306"/>
      <c r="DGV190" s="135"/>
      <c r="DGW190" s="135"/>
      <c r="DGX190" s="307"/>
      <c r="DGY190" s="135"/>
      <c r="DGZ190" s="135"/>
      <c r="DHA190" s="135"/>
      <c r="DHB190" s="304"/>
      <c r="DHC190" s="305"/>
      <c r="DHD190" s="306"/>
      <c r="DHE190" s="135"/>
      <c r="DHF190" s="135"/>
      <c r="DHG190" s="307"/>
      <c r="DHH190" s="135"/>
      <c r="DHI190" s="135"/>
      <c r="DHJ190" s="135"/>
      <c r="DHK190" s="304"/>
      <c r="DHL190" s="305"/>
      <c r="DHM190" s="306"/>
      <c r="DHN190" s="135"/>
      <c r="DHO190" s="135"/>
      <c r="DHP190" s="307"/>
      <c r="DHQ190" s="135"/>
      <c r="DHR190" s="135"/>
      <c r="DHS190" s="135"/>
      <c r="DHT190" s="304"/>
      <c r="DHU190" s="305"/>
      <c r="DHV190" s="306"/>
      <c r="DHW190" s="135"/>
      <c r="DHX190" s="135"/>
      <c r="DHY190" s="307"/>
      <c r="DHZ190" s="135"/>
      <c r="DIA190" s="135"/>
      <c r="DIB190" s="135"/>
      <c r="DIC190" s="304"/>
      <c r="DID190" s="305"/>
      <c r="DIE190" s="306"/>
      <c r="DIF190" s="135"/>
      <c r="DIG190" s="135"/>
      <c r="DIH190" s="307"/>
      <c r="DII190" s="135"/>
      <c r="DIJ190" s="135"/>
      <c r="DIK190" s="135"/>
      <c r="DIL190" s="304"/>
      <c r="DIM190" s="305"/>
      <c r="DIN190" s="306"/>
      <c r="DIO190" s="135"/>
      <c r="DIP190" s="135"/>
      <c r="DIQ190" s="307"/>
      <c r="DIR190" s="135"/>
      <c r="DIS190" s="135"/>
      <c r="DIT190" s="135"/>
      <c r="DIU190" s="304"/>
      <c r="DIV190" s="305"/>
      <c r="DIW190" s="306"/>
      <c r="DIX190" s="135"/>
      <c r="DIY190" s="135"/>
      <c r="DIZ190" s="307"/>
      <c r="DJA190" s="135"/>
      <c r="DJB190" s="135"/>
      <c r="DJC190" s="135"/>
      <c r="DJD190" s="304"/>
      <c r="DJE190" s="305"/>
      <c r="DJF190" s="306"/>
      <c r="DJG190" s="135"/>
      <c r="DJH190" s="135"/>
      <c r="DJI190" s="307"/>
      <c r="DJJ190" s="135"/>
      <c r="DJK190" s="135"/>
      <c r="DJL190" s="135"/>
      <c r="DJM190" s="304"/>
      <c r="DJN190" s="305"/>
      <c r="DJO190" s="306"/>
      <c r="DJP190" s="135"/>
      <c r="DJQ190" s="135"/>
      <c r="DJR190" s="307"/>
      <c r="DJS190" s="135"/>
      <c r="DJT190" s="135"/>
      <c r="DJU190" s="135"/>
      <c r="DJV190" s="304"/>
      <c r="DJW190" s="305"/>
      <c r="DJX190" s="306"/>
      <c r="DJY190" s="135"/>
      <c r="DJZ190" s="135"/>
      <c r="DKA190" s="307"/>
      <c r="DKB190" s="135"/>
      <c r="DKC190" s="135"/>
      <c r="DKD190" s="135"/>
      <c r="DKE190" s="304"/>
      <c r="DKF190" s="305"/>
      <c r="DKG190" s="306"/>
      <c r="DKH190" s="135"/>
      <c r="DKI190" s="135"/>
      <c r="DKJ190" s="307"/>
      <c r="DKK190" s="135"/>
      <c r="DKL190" s="135"/>
      <c r="DKM190" s="135"/>
      <c r="DKN190" s="304"/>
      <c r="DKO190" s="305"/>
      <c r="DKP190" s="306"/>
      <c r="DKQ190" s="135"/>
      <c r="DKR190" s="135"/>
      <c r="DKS190" s="307"/>
      <c r="DKT190" s="135"/>
      <c r="DKU190" s="135"/>
      <c r="DKV190" s="135"/>
      <c r="DKW190" s="304"/>
      <c r="DKX190" s="305"/>
      <c r="DKY190" s="306"/>
      <c r="DKZ190" s="135"/>
      <c r="DLA190" s="135"/>
      <c r="DLB190" s="307"/>
      <c r="DLC190" s="135"/>
      <c r="DLD190" s="135"/>
      <c r="DLE190" s="135"/>
      <c r="DLF190" s="304"/>
      <c r="DLG190" s="305"/>
      <c r="DLH190" s="306"/>
      <c r="DLI190" s="135"/>
      <c r="DLJ190" s="135"/>
      <c r="DLK190" s="307"/>
      <c r="DLL190" s="135"/>
      <c r="DLM190" s="135"/>
      <c r="DLN190" s="135"/>
      <c r="DLO190" s="304"/>
      <c r="DLP190" s="305"/>
      <c r="DLQ190" s="306"/>
      <c r="DLR190" s="135"/>
      <c r="DLT190" s="318"/>
      <c r="DLU190" s="135"/>
      <c r="DLV190" s="135"/>
      <c r="DLW190" s="135"/>
      <c r="DLX190" s="304"/>
      <c r="DLY190" s="305"/>
      <c r="DLZ190" s="306"/>
      <c r="DMA190" s="135"/>
      <c r="DMC190" s="318"/>
      <c r="DMG190" s="319"/>
      <c r="DMH190" s="320"/>
      <c r="DMI190" s="321"/>
      <c r="DML190" s="318"/>
      <c r="DMP190" s="304"/>
      <c r="DMQ190" s="305"/>
      <c r="DMR190" s="306"/>
      <c r="DMS190" s="135"/>
      <c r="DMT190" s="135"/>
      <c r="DMU190" s="307"/>
      <c r="DMV190" s="135"/>
      <c r="DMW190" s="135"/>
      <c r="DMX190" s="135"/>
      <c r="DMY190" s="304"/>
      <c r="DMZ190" s="305"/>
      <c r="DNA190" s="306"/>
      <c r="DNB190" s="135"/>
      <c r="DNC190" s="135"/>
      <c r="DND190" s="307"/>
      <c r="DNE190" s="135"/>
      <c r="DNF190" s="135"/>
      <c r="DNG190" s="135"/>
      <c r="DNH190" s="304"/>
      <c r="DNI190" s="305"/>
      <c r="DNJ190" s="306"/>
      <c r="DNK190" s="135"/>
      <c r="DNL190" s="135"/>
      <c r="DNM190" s="307"/>
      <c r="DNN190" s="135"/>
      <c r="DNO190" s="135"/>
      <c r="DNP190" s="135"/>
      <c r="DNQ190" s="304"/>
      <c r="DNR190" s="305"/>
      <c r="DNS190" s="306"/>
      <c r="DNT190" s="135"/>
      <c r="DNU190" s="135"/>
      <c r="DNV190" s="307"/>
      <c r="DNW190" s="135"/>
      <c r="DNX190" s="135"/>
      <c r="DNY190" s="135"/>
      <c r="DNZ190" s="304"/>
      <c r="DOA190" s="305"/>
      <c r="DOB190" s="306"/>
      <c r="DOC190" s="135"/>
      <c r="DOD190" s="135"/>
      <c r="DOE190" s="307"/>
      <c r="DOF190" s="135"/>
      <c r="DOG190" s="135"/>
      <c r="DOH190" s="135"/>
      <c r="DOI190" s="304"/>
      <c r="DOJ190" s="305"/>
      <c r="DOK190" s="306"/>
      <c r="DOL190" s="135"/>
      <c r="DOM190" s="135"/>
      <c r="DON190" s="307"/>
      <c r="DOO190" s="135"/>
      <c r="DOP190" s="135"/>
      <c r="DOQ190" s="135"/>
      <c r="DOR190" s="304"/>
      <c r="DOS190" s="305"/>
      <c r="DOT190" s="306"/>
      <c r="DOU190" s="135"/>
      <c r="DOV190" s="135"/>
      <c r="DOW190" s="307"/>
      <c r="DOX190" s="135"/>
      <c r="DOY190" s="135"/>
      <c r="DOZ190" s="135"/>
      <c r="DPA190" s="304"/>
      <c r="DPB190" s="305"/>
      <c r="DPC190" s="306"/>
      <c r="DPD190" s="135"/>
      <c r="DPE190" s="135"/>
      <c r="DPF190" s="307"/>
      <c r="DPG190" s="135"/>
      <c r="DPH190" s="135"/>
      <c r="DPI190" s="135"/>
      <c r="DPJ190" s="304"/>
      <c r="DPK190" s="305"/>
      <c r="DPL190" s="306"/>
      <c r="DPM190" s="135"/>
      <c r="DPN190" s="135"/>
      <c r="DPO190" s="307"/>
      <c r="DPP190" s="135"/>
      <c r="DPQ190" s="135"/>
      <c r="DPR190" s="135"/>
      <c r="DPS190" s="304"/>
      <c r="DPT190" s="305"/>
      <c r="DPU190" s="306"/>
      <c r="DPV190" s="135"/>
      <c r="DPW190" s="135"/>
      <c r="DPX190" s="307"/>
      <c r="DPY190" s="135"/>
      <c r="DPZ190" s="135"/>
      <c r="DQA190" s="135"/>
      <c r="DQB190" s="304"/>
      <c r="DQC190" s="305"/>
      <c r="DQD190" s="306"/>
      <c r="DQE190" s="135"/>
      <c r="DQF190" s="135"/>
      <c r="DQG190" s="307"/>
      <c r="DQH190" s="135"/>
      <c r="DQI190" s="135"/>
      <c r="DQJ190" s="135"/>
      <c r="DQK190" s="304"/>
      <c r="DQL190" s="305"/>
      <c r="DQM190" s="306"/>
      <c r="DQN190" s="135"/>
      <c r="DQO190" s="135"/>
      <c r="DQP190" s="307"/>
      <c r="DQQ190" s="135"/>
      <c r="DQR190" s="135"/>
      <c r="DQS190" s="135"/>
      <c r="DQT190" s="304"/>
      <c r="DQU190" s="305"/>
      <c r="DQV190" s="306"/>
      <c r="DQW190" s="135"/>
      <c r="DQX190" s="135"/>
      <c r="DQY190" s="307"/>
      <c r="DQZ190" s="135"/>
      <c r="DRA190" s="135"/>
      <c r="DRB190" s="135"/>
      <c r="DRC190" s="304"/>
      <c r="DRD190" s="305"/>
      <c r="DRE190" s="306"/>
      <c r="DRF190" s="135"/>
      <c r="DRG190" s="135"/>
      <c r="DRH190" s="307"/>
      <c r="DRI190" s="135"/>
      <c r="DRJ190" s="135"/>
      <c r="DRK190" s="135"/>
      <c r="DRL190" s="304"/>
      <c r="DRM190" s="305"/>
      <c r="DRN190" s="306"/>
      <c r="DRO190" s="135"/>
      <c r="DRP190" s="135"/>
      <c r="DRQ190" s="307"/>
      <c r="DRR190" s="135"/>
      <c r="DRS190" s="135"/>
      <c r="DRT190" s="135"/>
      <c r="DRU190" s="304"/>
      <c r="DRV190" s="305"/>
      <c r="DRW190" s="306"/>
      <c r="DRX190" s="135"/>
      <c r="DRY190" s="135"/>
      <c r="DRZ190" s="307"/>
      <c r="DSA190" s="135"/>
      <c r="DSB190" s="135"/>
      <c r="DSC190" s="135"/>
      <c r="DSD190" s="304"/>
      <c r="DSE190" s="305"/>
      <c r="DSF190" s="306"/>
      <c r="DSG190" s="135"/>
      <c r="DSH190" s="135"/>
      <c r="DSI190" s="307"/>
      <c r="DSJ190" s="135"/>
      <c r="DSK190" s="135"/>
      <c r="DSL190" s="135"/>
      <c r="DSM190" s="304"/>
      <c r="DSN190" s="305"/>
      <c r="DSO190" s="306"/>
      <c r="DSP190" s="135"/>
      <c r="DSQ190" s="135"/>
      <c r="DSR190" s="307"/>
      <c r="DSS190" s="135"/>
      <c r="DST190" s="135"/>
      <c r="DSU190" s="135"/>
      <c r="DSV190" s="304"/>
      <c r="DSW190" s="305"/>
      <c r="DSX190" s="306"/>
      <c r="DSY190" s="135"/>
      <c r="DSZ190" s="135"/>
      <c r="DTA190" s="307"/>
      <c r="DTB190" s="135"/>
      <c r="DTC190" s="135"/>
      <c r="DTD190" s="135"/>
      <c r="DTE190" s="304"/>
      <c r="DTF190" s="305"/>
      <c r="DTG190" s="306"/>
      <c r="DTH190" s="135"/>
      <c r="DTI190" s="135"/>
      <c r="DTJ190" s="307"/>
      <c r="DTK190" s="135"/>
      <c r="DTL190" s="135"/>
      <c r="DTM190" s="135"/>
      <c r="DTN190" s="304"/>
      <c r="DTO190" s="305"/>
      <c r="DTP190" s="306"/>
      <c r="DTQ190" s="135"/>
      <c r="DTR190" s="135"/>
      <c r="DTS190" s="307"/>
      <c r="DTT190" s="135"/>
      <c r="DTU190" s="135"/>
      <c r="DTV190" s="135"/>
      <c r="DTW190" s="304"/>
      <c r="DTX190" s="305"/>
      <c r="DTY190" s="306"/>
      <c r="DTZ190" s="135"/>
      <c r="DUA190" s="135"/>
      <c r="DUB190" s="307"/>
      <c r="DUC190" s="135"/>
      <c r="DUD190" s="135"/>
      <c r="DUE190" s="135"/>
      <c r="DUF190" s="304"/>
      <c r="DUG190" s="305"/>
      <c r="DUH190" s="306"/>
      <c r="DUI190" s="135"/>
      <c r="DUJ190" s="135"/>
      <c r="DUK190" s="307"/>
      <c r="DUL190" s="135"/>
      <c r="DUM190" s="135"/>
      <c r="DUN190" s="135"/>
      <c r="DUO190" s="304"/>
      <c r="DUP190" s="305"/>
      <c r="DUQ190" s="306"/>
      <c r="DUR190" s="135"/>
      <c r="DUS190" s="135"/>
      <c r="DUT190" s="307"/>
      <c r="DUU190" s="135"/>
      <c r="DUV190" s="135"/>
      <c r="DUW190" s="135"/>
      <c r="DUX190" s="304"/>
      <c r="DUY190" s="305"/>
      <c r="DUZ190" s="306"/>
      <c r="DVA190" s="135"/>
      <c r="DVB190" s="135"/>
      <c r="DVC190" s="307"/>
      <c r="DVD190" s="135"/>
      <c r="DVE190" s="135"/>
      <c r="DVF190" s="135"/>
      <c r="DVG190" s="304"/>
      <c r="DVH190" s="305"/>
      <c r="DVI190" s="306"/>
      <c r="DVJ190" s="135"/>
      <c r="DVK190" s="135"/>
      <c r="DVL190" s="307"/>
      <c r="DVM190" s="135"/>
      <c r="DVN190" s="135"/>
      <c r="DVP190" s="319"/>
      <c r="DVQ190" s="305"/>
      <c r="DVR190" s="306"/>
      <c r="DVS190" s="135"/>
      <c r="DVT190" s="135"/>
      <c r="DVU190" s="307"/>
      <c r="DVV190" s="135"/>
      <c r="DVW190" s="135"/>
      <c r="DVY190" s="319"/>
      <c r="DVZ190" s="320"/>
      <c r="DWA190" s="321"/>
      <c r="DWD190" s="318"/>
      <c r="DWH190" s="319"/>
      <c r="DWI190" s="320"/>
      <c r="DWJ190" s="321"/>
      <c r="DWL190" s="135"/>
      <c r="DWM190" s="307"/>
      <c r="DWN190" s="135"/>
      <c r="DWO190" s="135"/>
      <c r="DWP190" s="135"/>
      <c r="DWQ190" s="304"/>
      <c r="DWR190" s="305"/>
      <c r="DWS190" s="306"/>
      <c r="DWT190" s="135"/>
      <c r="DWU190" s="135"/>
      <c r="DWV190" s="307"/>
      <c r="DWW190" s="135"/>
      <c r="DWX190" s="135"/>
      <c r="DWY190" s="135"/>
      <c r="DWZ190" s="304"/>
      <c r="DXA190" s="305"/>
      <c r="DXB190" s="306"/>
      <c r="DXC190" s="135"/>
      <c r="DXD190" s="135"/>
      <c r="DXE190" s="307"/>
      <c r="DXF190" s="135"/>
      <c r="DXG190" s="135"/>
      <c r="DXH190" s="135"/>
      <c r="DXI190" s="304"/>
      <c r="DXJ190" s="305"/>
      <c r="DXK190" s="306"/>
      <c r="DXL190" s="135"/>
      <c r="DXM190" s="135"/>
      <c r="DXN190" s="307"/>
      <c r="DXO190" s="135"/>
      <c r="DXP190" s="135"/>
      <c r="DXQ190" s="135"/>
      <c r="DXR190" s="304"/>
      <c r="DXS190" s="305"/>
      <c r="DXT190" s="306"/>
      <c r="DXU190" s="135"/>
      <c r="DXV190" s="135"/>
      <c r="DXW190" s="307"/>
      <c r="DXX190" s="135"/>
      <c r="DXY190" s="135"/>
      <c r="DXZ190" s="135"/>
      <c r="DYA190" s="304"/>
      <c r="DYB190" s="305"/>
      <c r="DYC190" s="306"/>
      <c r="DYD190" s="135"/>
      <c r="DYE190" s="135"/>
      <c r="DYF190" s="307"/>
      <c r="DYG190" s="135"/>
      <c r="DYH190" s="135"/>
      <c r="DYI190" s="135"/>
      <c r="DYJ190" s="304"/>
      <c r="DYK190" s="305"/>
      <c r="DYL190" s="306"/>
      <c r="DYM190" s="135"/>
      <c r="DYN190" s="135"/>
      <c r="DYO190" s="307"/>
      <c r="DYP190" s="135"/>
      <c r="DYQ190" s="135"/>
      <c r="DYR190" s="135"/>
      <c r="DYS190" s="304"/>
      <c r="DYT190" s="305"/>
      <c r="DYU190" s="306"/>
      <c r="DYV190" s="135"/>
      <c r="DYW190" s="135"/>
      <c r="DYX190" s="307"/>
      <c r="DYY190" s="135"/>
      <c r="DYZ190" s="135"/>
      <c r="DZA190" s="135"/>
      <c r="DZB190" s="304"/>
      <c r="DZC190" s="305"/>
      <c r="DZD190" s="306"/>
      <c r="DZE190" s="135"/>
      <c r="DZF190" s="135"/>
      <c r="DZG190" s="307"/>
      <c r="DZH190" s="135"/>
      <c r="DZI190" s="135"/>
      <c r="DZJ190" s="135"/>
      <c r="DZK190" s="304"/>
      <c r="DZL190" s="305"/>
      <c r="DZM190" s="306"/>
      <c r="DZN190" s="135"/>
      <c r="DZO190" s="135"/>
      <c r="DZP190" s="307"/>
      <c r="DZQ190" s="135"/>
      <c r="DZR190" s="135"/>
      <c r="DZS190" s="135"/>
      <c r="DZT190" s="304"/>
      <c r="DZU190" s="305"/>
      <c r="DZV190" s="306"/>
      <c r="DZW190" s="135"/>
      <c r="DZX190" s="135"/>
      <c r="DZY190" s="307"/>
      <c r="DZZ190" s="135"/>
      <c r="EAA190" s="135"/>
      <c r="EAB190" s="135"/>
      <c r="EAC190" s="304"/>
      <c r="EAD190" s="305"/>
      <c r="EAE190" s="306"/>
      <c r="EAF190" s="135"/>
      <c r="EAG190" s="135"/>
      <c r="EAH190" s="307"/>
      <c r="EAI190" s="135"/>
      <c r="EAJ190" s="135"/>
      <c r="EAK190" s="135"/>
      <c r="EAL190" s="304"/>
      <c r="EAM190" s="305"/>
      <c r="EAN190" s="306"/>
      <c r="EAO190" s="135"/>
      <c r="EAP190" s="135"/>
      <c r="EAQ190" s="307"/>
      <c r="EAR190" s="135"/>
      <c r="EAS190" s="135"/>
      <c r="EAT190" s="135"/>
      <c r="EAU190" s="304"/>
      <c r="EAV190" s="305"/>
      <c r="EAW190" s="306"/>
      <c r="EAX190" s="135"/>
      <c r="EAY190" s="135"/>
      <c r="EAZ190" s="307"/>
      <c r="EBA190" s="135"/>
      <c r="EBB190" s="135"/>
      <c r="EBC190" s="135"/>
      <c r="EBD190" s="304"/>
      <c r="EBE190" s="305"/>
      <c r="EBF190" s="306"/>
      <c r="EBG190" s="135"/>
      <c r="EBH190" s="135"/>
      <c r="EBI190" s="307"/>
      <c r="EBJ190" s="135"/>
      <c r="EBK190" s="135"/>
      <c r="EBL190" s="135"/>
      <c r="EBM190" s="304"/>
      <c r="EBN190" s="305"/>
      <c r="EBO190" s="306"/>
      <c r="EBP190" s="135"/>
      <c r="EBQ190" s="135"/>
      <c r="EBR190" s="307"/>
      <c r="EBS190" s="135"/>
      <c r="EBT190" s="135"/>
      <c r="EBU190" s="135"/>
      <c r="EBV190" s="304"/>
      <c r="EBW190" s="305"/>
      <c r="EBX190" s="306"/>
      <c r="EBY190" s="135"/>
      <c r="EBZ190" s="135"/>
      <c r="ECA190" s="307"/>
      <c r="ECB190" s="135"/>
      <c r="ECC190" s="135"/>
      <c r="ECD190" s="135"/>
      <c r="ECE190" s="304"/>
      <c r="ECF190" s="305"/>
      <c r="ECG190" s="306"/>
      <c r="ECH190" s="135"/>
      <c r="ECI190" s="135"/>
      <c r="ECJ190" s="307"/>
      <c r="ECK190" s="135"/>
      <c r="ECL190" s="135"/>
      <c r="ECM190" s="135"/>
      <c r="ECN190" s="304"/>
      <c r="ECO190" s="305"/>
      <c r="ECP190" s="306"/>
      <c r="ECQ190" s="135"/>
      <c r="ECR190" s="135"/>
      <c r="ECS190" s="307"/>
      <c r="ECT190" s="135"/>
      <c r="ECU190" s="135"/>
      <c r="ECV190" s="135"/>
      <c r="ECW190" s="304"/>
      <c r="ECX190" s="305"/>
      <c r="ECY190" s="306"/>
      <c r="ECZ190" s="135"/>
      <c r="EDA190" s="135"/>
      <c r="EDB190" s="307"/>
      <c r="EDC190" s="135"/>
      <c r="EDD190" s="135"/>
      <c r="EDE190" s="135"/>
      <c r="EDF190" s="304"/>
      <c r="EDG190" s="305"/>
      <c r="EDH190" s="306"/>
      <c r="EDI190" s="135"/>
      <c r="EDJ190" s="135"/>
      <c r="EDK190" s="307"/>
      <c r="EDL190" s="135"/>
      <c r="EDM190" s="135"/>
      <c r="EDN190" s="135"/>
      <c r="EDO190" s="304"/>
      <c r="EDP190" s="305"/>
      <c r="EDQ190" s="306"/>
      <c r="EDR190" s="135"/>
      <c r="EDS190" s="135"/>
      <c r="EDT190" s="307"/>
      <c r="EDU190" s="135"/>
      <c r="EDV190" s="135"/>
      <c r="EDW190" s="135"/>
      <c r="EDX190" s="304"/>
      <c r="EDY190" s="305"/>
      <c r="EDZ190" s="306"/>
      <c r="EEA190" s="135"/>
      <c r="EEB190" s="135"/>
      <c r="EEC190" s="307"/>
      <c r="EED190" s="135"/>
      <c r="EEE190" s="135"/>
      <c r="EEF190" s="135"/>
      <c r="EEG190" s="304"/>
      <c r="EEH190" s="305"/>
      <c r="EEI190" s="306"/>
      <c r="EEJ190" s="135"/>
      <c r="EEK190" s="135"/>
      <c r="EEL190" s="307"/>
      <c r="EEM190" s="135"/>
      <c r="EEN190" s="135"/>
      <c r="EEO190" s="135"/>
      <c r="EEP190" s="304"/>
      <c r="EEQ190" s="305"/>
      <c r="EER190" s="306"/>
      <c r="EES190" s="135"/>
      <c r="EET190" s="135"/>
      <c r="EEU190" s="307"/>
      <c r="EEV190" s="135"/>
      <c r="EEW190" s="135"/>
      <c r="EEX190" s="135"/>
      <c r="EEY190" s="304"/>
      <c r="EEZ190" s="305"/>
      <c r="EFA190" s="306"/>
      <c r="EFB190" s="135"/>
      <c r="EFC190" s="135"/>
      <c r="EFD190" s="307"/>
      <c r="EFE190" s="135"/>
      <c r="EFF190" s="135"/>
      <c r="EFG190" s="135"/>
      <c r="EFH190" s="304"/>
      <c r="EFI190" s="305"/>
      <c r="EFJ190" s="306"/>
      <c r="EFM190" s="307"/>
      <c r="EFN190" s="135"/>
      <c r="EFO190" s="135"/>
      <c r="EFP190" s="135"/>
      <c r="EFQ190" s="304"/>
      <c r="EFR190" s="305"/>
      <c r="EFS190" s="306"/>
      <c r="EFV190" s="318"/>
      <c r="EFZ190" s="319"/>
      <c r="EGA190" s="320"/>
      <c r="EGB190" s="321"/>
      <c r="EGE190" s="318"/>
      <c r="EGH190" s="135"/>
      <c r="EGI190" s="304"/>
      <c r="EGJ190" s="305"/>
      <c r="EGK190" s="306"/>
      <c r="EGL190" s="135"/>
      <c r="EGM190" s="135"/>
      <c r="EGN190" s="307"/>
      <c r="EGO190" s="135"/>
      <c r="EGP190" s="135"/>
      <c r="EGQ190" s="135"/>
      <c r="EGR190" s="304"/>
      <c r="EGS190" s="305"/>
      <c r="EGT190" s="306"/>
      <c r="EGU190" s="135"/>
      <c r="EGV190" s="135"/>
      <c r="EGW190" s="307"/>
      <c r="EGX190" s="135"/>
      <c r="EGY190" s="135"/>
      <c r="EGZ190" s="135"/>
      <c r="EHA190" s="304"/>
      <c r="EHB190" s="305"/>
      <c r="EHC190" s="306"/>
      <c r="EHD190" s="135"/>
      <c r="EHE190" s="135"/>
      <c r="EHF190" s="307"/>
      <c r="EHG190" s="135"/>
      <c r="EHH190" s="135"/>
      <c r="EHI190" s="135"/>
      <c r="EHJ190" s="304"/>
      <c r="EHK190" s="305"/>
      <c r="EHL190" s="306"/>
      <c r="EHM190" s="135"/>
      <c r="EHN190" s="135"/>
      <c r="EHO190" s="307"/>
      <c r="EHP190" s="135"/>
      <c r="EHQ190" s="135"/>
      <c r="EHR190" s="135"/>
      <c r="EHS190" s="304"/>
      <c r="EHT190" s="305"/>
      <c r="EHU190" s="306"/>
      <c r="EHV190" s="135"/>
      <c r="EHW190" s="135"/>
      <c r="EHX190" s="307"/>
      <c r="EHY190" s="135"/>
      <c r="EHZ190" s="135"/>
      <c r="EIA190" s="135"/>
      <c r="EIB190" s="304"/>
      <c r="EIC190" s="305"/>
      <c r="EID190" s="306"/>
      <c r="EIE190" s="135"/>
      <c r="EIF190" s="135"/>
      <c r="EIG190" s="307"/>
      <c r="EIH190" s="135"/>
      <c r="EII190" s="135"/>
      <c r="EIJ190" s="135"/>
      <c r="EIK190" s="304"/>
      <c r="EIL190" s="305"/>
      <c r="EIM190" s="306"/>
      <c r="EIN190" s="135"/>
      <c r="EIO190" s="135"/>
      <c r="EIP190" s="307"/>
      <c r="EIQ190" s="135"/>
      <c r="EIR190" s="135"/>
      <c r="EIS190" s="135"/>
      <c r="EIT190" s="304"/>
      <c r="EIU190" s="305"/>
      <c r="EIV190" s="306"/>
      <c r="EIW190" s="135"/>
      <c r="EIX190" s="135"/>
      <c r="EIY190" s="307"/>
      <c r="EIZ190" s="135"/>
      <c r="EJA190" s="135"/>
      <c r="EJB190" s="135"/>
      <c r="EJC190" s="304"/>
      <c r="EJD190" s="305"/>
      <c r="EJE190" s="306"/>
      <c r="EJF190" s="135"/>
      <c r="EJG190" s="135"/>
      <c r="EJH190" s="307"/>
      <c r="EJI190" s="135"/>
      <c r="EJJ190" s="135"/>
      <c r="EJK190" s="135"/>
      <c r="EJL190" s="304"/>
      <c r="EJM190" s="305"/>
      <c r="EJN190" s="306"/>
      <c r="EJO190" s="135"/>
      <c r="EJP190" s="135"/>
      <c r="EJQ190" s="307"/>
      <c r="EJR190" s="135"/>
      <c r="EJS190" s="135"/>
      <c r="EJT190" s="135"/>
      <c r="EJU190" s="304"/>
      <c r="EJV190" s="305"/>
      <c r="EJW190" s="306"/>
      <c r="EJX190" s="135"/>
      <c r="EJY190" s="135"/>
      <c r="EJZ190" s="307"/>
      <c r="EKA190" s="135"/>
      <c r="EKB190" s="135"/>
      <c r="EKC190" s="135"/>
      <c r="EKD190" s="304"/>
      <c r="EKE190" s="305"/>
      <c r="EKF190" s="306"/>
      <c r="EKG190" s="135"/>
      <c r="EKH190" s="135"/>
      <c r="EKI190" s="307"/>
      <c r="EKJ190" s="135"/>
      <c r="EKK190" s="135"/>
      <c r="EKL190" s="135"/>
      <c r="EKM190" s="304"/>
      <c r="EKN190" s="305"/>
      <c r="EKO190" s="306"/>
      <c r="EKP190" s="135"/>
      <c r="EKQ190" s="135"/>
      <c r="EKR190" s="307"/>
      <c r="EKS190" s="135"/>
      <c r="EKT190" s="135"/>
      <c r="EKU190" s="135"/>
      <c r="EKV190" s="304"/>
      <c r="EKW190" s="305"/>
      <c r="EKX190" s="306"/>
      <c r="EKY190" s="135"/>
      <c r="EKZ190" s="135"/>
      <c r="ELA190" s="307"/>
      <c r="ELB190" s="135"/>
      <c r="ELC190" s="135"/>
      <c r="ELD190" s="135"/>
      <c r="ELE190" s="304"/>
      <c r="ELF190" s="305"/>
      <c r="ELG190" s="306"/>
      <c r="ELH190" s="135"/>
      <c r="ELI190" s="135"/>
      <c r="ELJ190" s="307"/>
      <c r="ELK190" s="135"/>
      <c r="ELL190" s="135"/>
      <c r="ELM190" s="135"/>
      <c r="ELN190" s="304"/>
      <c r="ELO190" s="305"/>
      <c r="ELP190" s="306"/>
      <c r="ELQ190" s="135"/>
      <c r="ELR190" s="135"/>
      <c r="ELS190" s="307"/>
      <c r="ELT190" s="135"/>
      <c r="ELU190" s="135"/>
      <c r="ELV190" s="135"/>
      <c r="ELW190" s="304"/>
      <c r="ELX190" s="305"/>
      <c r="ELY190" s="306"/>
      <c r="ELZ190" s="135"/>
      <c r="EMA190" s="135"/>
      <c r="EMB190" s="307"/>
      <c r="EMC190" s="135"/>
      <c r="EMD190" s="135"/>
      <c r="EME190" s="135"/>
      <c r="EMF190" s="304"/>
      <c r="EMG190" s="305"/>
      <c r="EMH190" s="306"/>
      <c r="EMI190" s="135"/>
      <c r="EMJ190" s="135"/>
      <c r="EMK190" s="307"/>
      <c r="EML190" s="135"/>
      <c r="EMM190" s="135"/>
      <c r="EMN190" s="135"/>
      <c r="EMO190" s="304"/>
      <c r="EMP190" s="305"/>
      <c r="EMQ190" s="306"/>
      <c r="EMR190" s="135"/>
      <c r="EMS190" s="135"/>
      <c r="EMT190" s="307"/>
      <c r="EMU190" s="135"/>
      <c r="EMV190" s="135"/>
      <c r="EMW190" s="135"/>
      <c r="EMX190" s="304"/>
      <c r="EMY190" s="305"/>
      <c r="EMZ190" s="306"/>
      <c r="ENA190" s="135"/>
      <c r="ENB190" s="135"/>
      <c r="ENC190" s="307"/>
      <c r="END190" s="135"/>
      <c r="ENE190" s="135"/>
      <c r="ENF190" s="135"/>
      <c r="ENG190" s="304"/>
      <c r="ENH190" s="305"/>
      <c r="ENI190" s="306"/>
      <c r="ENJ190" s="135"/>
      <c r="ENK190" s="135"/>
      <c r="ENL190" s="307"/>
      <c r="ENM190" s="135"/>
      <c r="ENN190" s="135"/>
      <c r="ENO190" s="135"/>
      <c r="ENP190" s="304"/>
      <c r="ENQ190" s="305"/>
      <c r="ENR190" s="306"/>
      <c r="ENS190" s="135"/>
      <c r="ENT190" s="135"/>
      <c r="ENU190" s="307"/>
      <c r="ENV190" s="135"/>
      <c r="ENW190" s="135"/>
      <c r="ENX190" s="135"/>
      <c r="ENY190" s="304"/>
      <c r="ENZ190" s="305"/>
      <c r="EOA190" s="306"/>
      <c r="EOB190" s="135"/>
      <c r="EOC190" s="135"/>
      <c r="EOD190" s="307"/>
      <c r="EOE190" s="135"/>
      <c r="EOF190" s="135"/>
      <c r="EOG190" s="135"/>
      <c r="EOH190" s="304"/>
      <c r="EOI190" s="305"/>
      <c r="EOJ190" s="306"/>
      <c r="EOK190" s="135"/>
      <c r="EOL190" s="135"/>
      <c r="EOM190" s="307"/>
      <c r="EON190" s="135"/>
      <c r="EOO190" s="135"/>
      <c r="EOP190" s="135"/>
      <c r="EOQ190" s="304"/>
      <c r="EOR190" s="305"/>
      <c r="EOS190" s="306"/>
      <c r="EOT190" s="135"/>
      <c r="EOU190" s="135"/>
      <c r="EOV190" s="307"/>
      <c r="EOW190" s="135"/>
      <c r="EOX190" s="135"/>
      <c r="EOY190" s="135"/>
      <c r="EOZ190" s="304"/>
      <c r="EPA190" s="305"/>
      <c r="EPB190" s="306"/>
      <c r="EPC190" s="135"/>
      <c r="EPD190" s="135"/>
      <c r="EPE190" s="307"/>
      <c r="EPF190" s="135"/>
      <c r="EPI190" s="304"/>
      <c r="EPJ190" s="305"/>
      <c r="EPK190" s="306"/>
      <c r="EPL190" s="135"/>
      <c r="EPM190" s="135"/>
      <c r="EPN190" s="307"/>
      <c r="EPO190" s="135"/>
      <c r="EPR190" s="319"/>
      <c r="EPS190" s="320"/>
      <c r="EPT190" s="321"/>
      <c r="EPW190" s="318"/>
      <c r="EQA190" s="319"/>
      <c r="EQB190" s="320"/>
      <c r="EQC190" s="321"/>
      <c r="EQD190" s="135"/>
      <c r="EQE190" s="135"/>
      <c r="EQF190" s="307"/>
      <c r="EQG190" s="135"/>
      <c r="EQH190" s="135"/>
      <c r="EQI190" s="135"/>
      <c r="EQJ190" s="304"/>
      <c r="EQK190" s="305"/>
      <c r="EQL190" s="306"/>
      <c r="EQM190" s="135"/>
      <c r="EQN190" s="135"/>
      <c r="EQO190" s="307"/>
      <c r="EQP190" s="135"/>
      <c r="EQQ190" s="135"/>
      <c r="EQR190" s="135"/>
      <c r="EQS190" s="304"/>
      <c r="EQT190" s="305"/>
      <c r="EQU190" s="306"/>
      <c r="EQV190" s="135"/>
      <c r="EQW190" s="135"/>
      <c r="EQX190" s="307"/>
      <c r="EQY190" s="135"/>
      <c r="EQZ190" s="135"/>
      <c r="ERA190" s="135"/>
      <c r="ERB190" s="304"/>
      <c r="ERC190" s="305"/>
      <c r="ERD190" s="306"/>
      <c r="ERE190" s="135"/>
      <c r="ERF190" s="135"/>
      <c r="ERG190" s="307"/>
      <c r="ERH190" s="135"/>
      <c r="ERI190" s="135"/>
      <c r="ERJ190" s="135"/>
      <c r="ERK190" s="304"/>
      <c r="ERL190" s="305"/>
      <c r="ERM190" s="306"/>
      <c r="ERN190" s="135"/>
      <c r="ERO190" s="135"/>
      <c r="ERP190" s="307"/>
      <c r="ERQ190" s="135"/>
      <c r="ERR190" s="135"/>
      <c r="ERS190" s="135"/>
      <c r="ERT190" s="304"/>
      <c r="ERU190" s="305"/>
      <c r="ERV190" s="306"/>
      <c r="ERW190" s="135"/>
      <c r="ERX190" s="135"/>
      <c r="ERY190" s="307"/>
      <c r="ERZ190" s="135"/>
      <c r="ESA190" s="135"/>
      <c r="ESB190" s="135"/>
      <c r="ESC190" s="304"/>
      <c r="ESD190" s="305"/>
      <c r="ESE190" s="306"/>
      <c r="ESF190" s="135"/>
      <c r="ESG190" s="135"/>
      <c r="ESH190" s="307"/>
      <c r="ESI190" s="135"/>
      <c r="ESJ190" s="135"/>
      <c r="ESK190" s="135"/>
      <c r="ESL190" s="304"/>
      <c r="ESM190" s="305"/>
      <c r="ESN190" s="306"/>
      <c r="ESO190" s="135"/>
      <c r="ESP190" s="135"/>
      <c r="ESQ190" s="307"/>
      <c r="ESR190" s="135"/>
      <c r="ESS190" s="135"/>
      <c r="EST190" s="135"/>
      <c r="ESU190" s="304"/>
      <c r="ESV190" s="305"/>
      <c r="ESW190" s="306"/>
      <c r="ESX190" s="135"/>
      <c r="ESY190" s="135"/>
      <c r="ESZ190" s="307"/>
      <c r="ETA190" s="135"/>
      <c r="ETB190" s="135"/>
      <c r="ETC190" s="135"/>
      <c r="ETD190" s="304"/>
      <c r="ETE190" s="305"/>
      <c r="ETF190" s="306"/>
      <c r="ETG190" s="135"/>
      <c r="ETH190" s="135"/>
      <c r="ETI190" s="307"/>
      <c r="ETJ190" s="135"/>
      <c r="ETK190" s="135"/>
      <c r="ETL190" s="135"/>
      <c r="ETM190" s="304"/>
      <c r="ETN190" s="305"/>
      <c r="ETO190" s="306"/>
      <c r="ETP190" s="135"/>
      <c r="ETQ190" s="135"/>
      <c r="ETR190" s="307"/>
      <c r="ETS190" s="135"/>
      <c r="ETT190" s="135"/>
      <c r="ETU190" s="135"/>
      <c r="ETV190" s="304"/>
      <c r="ETW190" s="305"/>
      <c r="ETX190" s="306"/>
      <c r="ETY190" s="135"/>
      <c r="ETZ190" s="135"/>
      <c r="EUA190" s="307"/>
      <c r="EUB190" s="135"/>
      <c r="EUC190" s="135"/>
      <c r="EUD190" s="135"/>
      <c r="EUE190" s="304"/>
      <c r="EUF190" s="305"/>
      <c r="EUG190" s="306"/>
      <c r="EUH190" s="135"/>
      <c r="EUI190" s="135"/>
      <c r="EUJ190" s="307"/>
      <c r="EUK190" s="135"/>
      <c r="EUL190" s="135"/>
      <c r="EUM190" s="135"/>
      <c r="EUN190" s="304"/>
      <c r="EUO190" s="305"/>
      <c r="EUP190" s="306"/>
      <c r="EUQ190" s="135"/>
      <c r="EUR190" s="135"/>
      <c r="EUS190" s="307"/>
      <c r="EUT190" s="135"/>
      <c r="EUU190" s="135"/>
      <c r="EUV190" s="135"/>
      <c r="EUW190" s="304"/>
      <c r="EUX190" s="305"/>
      <c r="EUY190" s="306"/>
      <c r="EUZ190" s="135"/>
      <c r="EVA190" s="135"/>
      <c r="EVB190" s="307"/>
      <c r="EVC190" s="135"/>
      <c r="EVD190" s="135"/>
      <c r="EVE190" s="135"/>
      <c r="EVF190" s="304"/>
      <c r="EVG190" s="305"/>
      <c r="EVH190" s="306"/>
      <c r="EVI190" s="135"/>
      <c r="EVJ190" s="135"/>
      <c r="EVK190" s="307"/>
      <c r="EVL190" s="135"/>
      <c r="EVM190" s="135"/>
      <c r="EVN190" s="135"/>
      <c r="EVO190" s="304"/>
      <c r="EVP190" s="305"/>
      <c r="EVQ190" s="306"/>
      <c r="EVR190" s="135"/>
      <c r="EVS190" s="135"/>
      <c r="EVT190" s="307"/>
      <c r="EVU190" s="135"/>
      <c r="EVV190" s="135"/>
      <c r="EVW190" s="135"/>
      <c r="EVX190" s="304"/>
      <c r="EVY190" s="305"/>
      <c r="EVZ190" s="306"/>
      <c r="EWA190" s="135"/>
      <c r="EWB190" s="135"/>
      <c r="EWC190" s="307"/>
      <c r="EWD190" s="135"/>
      <c r="EWE190" s="135"/>
      <c r="EWF190" s="135"/>
      <c r="EWG190" s="304"/>
      <c r="EWH190" s="305"/>
      <c r="EWI190" s="306"/>
      <c r="EWJ190" s="135"/>
      <c r="EWK190" s="135"/>
      <c r="EWL190" s="307"/>
      <c r="EWM190" s="135"/>
      <c r="EWN190" s="135"/>
      <c r="EWO190" s="135"/>
      <c r="EWP190" s="304"/>
      <c r="EWQ190" s="305"/>
      <c r="EWR190" s="306"/>
      <c r="EWS190" s="135"/>
      <c r="EWT190" s="135"/>
      <c r="EWU190" s="307"/>
      <c r="EWV190" s="135"/>
      <c r="EWW190" s="135"/>
      <c r="EWX190" s="135"/>
      <c r="EWY190" s="304"/>
      <c r="EWZ190" s="305"/>
      <c r="EXA190" s="306"/>
      <c r="EXB190" s="135"/>
      <c r="EXC190" s="135"/>
      <c r="EXD190" s="307"/>
      <c r="EXE190" s="135"/>
      <c r="EXF190" s="135"/>
      <c r="EXG190" s="135"/>
      <c r="EXH190" s="304"/>
      <c r="EXI190" s="305"/>
      <c r="EXJ190" s="306"/>
      <c r="EXK190" s="135"/>
      <c r="EXL190" s="135"/>
      <c r="EXM190" s="307"/>
      <c r="EXN190" s="135"/>
      <c r="EXO190" s="135"/>
      <c r="EXP190" s="135"/>
      <c r="EXQ190" s="304"/>
      <c r="EXR190" s="305"/>
      <c r="EXS190" s="306"/>
      <c r="EXT190" s="135"/>
      <c r="EXU190" s="135"/>
      <c r="EXV190" s="307"/>
      <c r="EXW190" s="135"/>
      <c r="EXX190" s="135"/>
      <c r="EXY190" s="135"/>
      <c r="EXZ190" s="304"/>
      <c r="EYA190" s="305"/>
      <c r="EYB190" s="306"/>
      <c r="EYC190" s="135"/>
      <c r="EYD190" s="135"/>
      <c r="EYE190" s="307"/>
      <c r="EYF190" s="135"/>
      <c r="EYG190" s="135"/>
      <c r="EYH190" s="135"/>
      <c r="EYI190" s="304"/>
      <c r="EYJ190" s="305"/>
      <c r="EYK190" s="306"/>
      <c r="EYL190" s="135"/>
      <c r="EYM190" s="135"/>
      <c r="EYN190" s="307"/>
      <c r="EYO190" s="135"/>
      <c r="EYP190" s="135"/>
      <c r="EYQ190" s="135"/>
      <c r="EYR190" s="304"/>
      <c r="EYS190" s="305"/>
      <c r="EYT190" s="306"/>
      <c r="EYU190" s="135"/>
      <c r="EYV190" s="135"/>
      <c r="EYW190" s="307"/>
      <c r="EYX190" s="135"/>
      <c r="EYY190" s="135"/>
      <c r="EYZ190" s="135"/>
      <c r="EZA190" s="304"/>
      <c r="EZB190" s="305"/>
      <c r="EZC190" s="321"/>
      <c r="EZE190" s="135"/>
      <c r="EZF190" s="307"/>
      <c r="EZG190" s="135"/>
      <c r="EZH190" s="135"/>
      <c r="EZI190" s="135"/>
      <c r="EZJ190" s="304"/>
      <c r="EZK190" s="305"/>
      <c r="EZL190" s="321"/>
      <c r="EZO190" s="318"/>
      <c r="EZS190" s="319"/>
      <c r="EZT190" s="320"/>
      <c r="EZU190" s="321"/>
      <c r="EZX190" s="318"/>
      <c r="EZZ190" s="135"/>
      <c r="FAA190" s="135"/>
      <c r="FAB190" s="304"/>
      <c r="FAC190" s="305"/>
      <c r="FAD190" s="306"/>
      <c r="FAE190" s="135"/>
      <c r="FAF190" s="135"/>
      <c r="FAG190" s="307"/>
      <c r="FAH190" s="135"/>
      <c r="FAI190" s="135"/>
      <c r="FAJ190" s="135"/>
      <c r="FAK190" s="304"/>
      <c r="FAL190" s="305"/>
      <c r="FAM190" s="306"/>
      <c r="FAN190" s="135"/>
      <c r="FAO190" s="135"/>
      <c r="FAP190" s="307"/>
      <c r="FAQ190" s="135"/>
      <c r="FAR190" s="135"/>
      <c r="FAS190" s="135"/>
      <c r="FAT190" s="304"/>
      <c r="FAU190" s="305"/>
      <c r="FAV190" s="306"/>
      <c r="FAW190" s="135"/>
      <c r="FAX190" s="135"/>
      <c r="FAY190" s="307"/>
      <c r="FAZ190" s="135"/>
      <c r="FBA190" s="135"/>
      <c r="FBB190" s="135"/>
      <c r="FBC190" s="304"/>
      <c r="FBD190" s="305"/>
      <c r="FBE190" s="306"/>
      <c r="FBF190" s="135"/>
      <c r="FBG190" s="135"/>
      <c r="FBH190" s="307"/>
      <c r="FBI190" s="135"/>
      <c r="FBJ190" s="135"/>
      <c r="FBK190" s="135"/>
      <c r="FBL190" s="304"/>
      <c r="FBM190" s="305"/>
      <c r="FBN190" s="306"/>
      <c r="FBO190" s="135"/>
      <c r="FBP190" s="135"/>
      <c r="FBQ190" s="307"/>
      <c r="FBR190" s="135"/>
      <c r="FBS190" s="135"/>
      <c r="FBT190" s="135"/>
      <c r="FBU190" s="304"/>
      <c r="FBV190" s="305"/>
      <c r="FBW190" s="306"/>
      <c r="FBX190" s="135"/>
      <c r="FBY190" s="135"/>
      <c r="FBZ190" s="307"/>
      <c r="FCA190" s="135"/>
      <c r="FCB190" s="135"/>
      <c r="FCC190" s="135"/>
      <c r="FCD190" s="304"/>
      <c r="FCE190" s="305"/>
      <c r="FCF190" s="306"/>
      <c r="FCG190" s="135"/>
      <c r="FCH190" s="135"/>
      <c r="FCI190" s="307"/>
      <c r="FCJ190" s="135"/>
      <c r="FCK190" s="135"/>
      <c r="FCL190" s="135"/>
      <c r="FCM190" s="304"/>
      <c r="FCN190" s="305"/>
      <c r="FCO190" s="306"/>
      <c r="FCP190" s="135"/>
      <c r="FCQ190" s="135"/>
      <c r="FCR190" s="307"/>
      <c r="FCS190" s="135"/>
      <c r="FCT190" s="135"/>
      <c r="FCU190" s="135"/>
      <c r="FCV190" s="304"/>
      <c r="FCW190" s="305"/>
      <c r="FCX190" s="306"/>
      <c r="FCY190" s="135"/>
      <c r="FCZ190" s="135"/>
      <c r="FDA190" s="307"/>
      <c r="FDB190" s="135"/>
      <c r="FDC190" s="135"/>
      <c r="FDD190" s="135"/>
      <c r="FDE190" s="304"/>
      <c r="FDF190" s="305"/>
      <c r="FDG190" s="306"/>
      <c r="FDH190" s="135"/>
      <c r="FDI190" s="135"/>
      <c r="FDJ190" s="307"/>
      <c r="FDK190" s="135"/>
      <c r="FDL190" s="135"/>
      <c r="FDM190" s="135"/>
      <c r="FDN190" s="304"/>
      <c r="FDO190" s="305"/>
      <c r="FDP190" s="306"/>
      <c r="FDQ190" s="135"/>
      <c r="FDR190" s="135"/>
      <c r="FDS190" s="307"/>
      <c r="FDT190" s="135"/>
      <c r="FDU190" s="135"/>
      <c r="FDV190" s="135"/>
      <c r="FDW190" s="304"/>
      <c r="FDX190" s="305"/>
      <c r="FDY190" s="306"/>
      <c r="FDZ190" s="135"/>
      <c r="FEA190" s="135"/>
      <c r="FEB190" s="307"/>
      <c r="FEC190" s="135"/>
      <c r="FED190" s="135"/>
      <c r="FEE190" s="135"/>
      <c r="FEF190" s="304"/>
      <c r="FEG190" s="305"/>
      <c r="FEH190" s="306"/>
      <c r="FEI190" s="135"/>
      <c r="FEJ190" s="135"/>
      <c r="FEK190" s="307"/>
      <c r="FEL190" s="135"/>
      <c r="FEM190" s="135"/>
      <c r="FEN190" s="135"/>
      <c r="FEO190" s="304"/>
      <c r="FEP190" s="305"/>
      <c r="FEQ190" s="306"/>
      <c r="FER190" s="135"/>
      <c r="FES190" s="135"/>
      <c r="FET190" s="307"/>
      <c r="FEU190" s="135"/>
      <c r="FEV190" s="135"/>
      <c r="FEW190" s="135"/>
      <c r="FEX190" s="304"/>
      <c r="FEY190" s="305"/>
      <c r="FEZ190" s="306"/>
      <c r="FFA190" s="135"/>
      <c r="FFB190" s="135"/>
      <c r="FFC190" s="307"/>
      <c r="FFD190" s="135"/>
      <c r="FFE190" s="135"/>
      <c r="FFF190" s="135"/>
      <c r="FFG190" s="304"/>
      <c r="FFH190" s="305"/>
      <c r="FFI190" s="306"/>
      <c r="FFJ190" s="135"/>
      <c r="FFK190" s="135"/>
      <c r="FFL190" s="307"/>
      <c r="FFM190" s="135"/>
      <c r="FFN190" s="135"/>
      <c r="FFO190" s="135"/>
      <c r="FFP190" s="304"/>
      <c r="FFQ190" s="305"/>
      <c r="FFR190" s="306"/>
      <c r="FFS190" s="135"/>
      <c r="FFT190" s="135"/>
      <c r="FFU190" s="307"/>
      <c r="FFV190" s="135"/>
      <c r="FFW190" s="135"/>
      <c r="FFX190" s="135"/>
      <c r="FFY190" s="304"/>
      <c r="FFZ190" s="305"/>
      <c r="FGA190" s="306"/>
      <c r="FGB190" s="135"/>
      <c r="FGC190" s="135"/>
      <c r="FGD190" s="307"/>
      <c r="FGE190" s="135"/>
      <c r="FGF190" s="135"/>
      <c r="FGG190" s="135"/>
      <c r="FGH190" s="304"/>
      <c r="FGI190" s="305"/>
      <c r="FGJ190" s="306"/>
      <c r="FGK190" s="135"/>
      <c r="FGL190" s="135"/>
      <c r="FGM190" s="307"/>
      <c r="FGN190" s="135"/>
      <c r="FGO190" s="135"/>
      <c r="FGP190" s="135"/>
      <c r="FGQ190" s="304"/>
      <c r="FGR190" s="305"/>
      <c r="FGS190" s="306"/>
      <c r="FGT190" s="135"/>
      <c r="FGU190" s="135"/>
      <c r="FGV190" s="307"/>
      <c r="FGW190" s="135"/>
      <c r="FGX190" s="135"/>
      <c r="FGY190" s="135"/>
      <c r="FGZ190" s="304"/>
      <c r="FHA190" s="305"/>
      <c r="FHB190" s="306"/>
      <c r="FHC190" s="135"/>
      <c r="FHD190" s="135"/>
      <c r="FHE190" s="307"/>
      <c r="FHF190" s="135"/>
      <c r="FHG190" s="135"/>
      <c r="FHH190" s="135"/>
      <c r="FHI190" s="304"/>
      <c r="FHJ190" s="305"/>
      <c r="FHK190" s="306"/>
      <c r="FHL190" s="135"/>
      <c r="FHM190" s="135"/>
      <c r="FHN190" s="307"/>
      <c r="FHO190" s="135"/>
      <c r="FHP190" s="135"/>
      <c r="FHQ190" s="135"/>
      <c r="FHR190" s="304"/>
      <c r="FHS190" s="305"/>
      <c r="FHT190" s="306"/>
      <c r="FHU190" s="135"/>
      <c r="FHV190" s="135"/>
      <c r="FHW190" s="307"/>
      <c r="FHX190" s="135"/>
      <c r="FHY190" s="135"/>
      <c r="FHZ190" s="135"/>
      <c r="FIA190" s="304"/>
      <c r="FIB190" s="305"/>
      <c r="FIC190" s="306"/>
      <c r="FID190" s="135"/>
      <c r="FIE190" s="135"/>
      <c r="FIF190" s="307"/>
      <c r="FIG190" s="135"/>
      <c r="FIH190" s="135"/>
      <c r="FII190" s="135"/>
      <c r="FIJ190" s="304"/>
      <c r="FIK190" s="305"/>
      <c r="FIL190" s="306"/>
      <c r="FIM190" s="135"/>
      <c r="FIN190" s="135"/>
      <c r="FIO190" s="307"/>
      <c r="FIP190" s="135"/>
      <c r="FIQ190" s="135"/>
      <c r="FIR190" s="135"/>
      <c r="FIS190" s="304"/>
      <c r="FIT190" s="305"/>
      <c r="FIU190" s="306"/>
      <c r="FIV190" s="135"/>
      <c r="FIW190" s="135"/>
      <c r="FIX190" s="307"/>
      <c r="FJA190" s="135"/>
      <c r="FJB190" s="304"/>
      <c r="FJC190" s="305"/>
      <c r="FJD190" s="306"/>
      <c r="FJE190" s="135"/>
      <c r="FJF190" s="135"/>
      <c r="FJG190" s="307"/>
      <c r="FJK190" s="319"/>
      <c r="FJL190" s="320"/>
      <c r="FJM190" s="321"/>
      <c r="FJP190" s="318"/>
      <c r="FJT190" s="319"/>
      <c r="FJU190" s="320"/>
      <c r="FJV190" s="306"/>
      <c r="FJW190" s="135"/>
      <c r="FJX190" s="135"/>
      <c r="FJY190" s="307"/>
      <c r="FJZ190" s="135"/>
      <c r="FKA190" s="135"/>
      <c r="FKB190" s="135"/>
      <c r="FKC190" s="304"/>
      <c r="FKD190" s="305"/>
      <c r="FKE190" s="306"/>
      <c r="FKF190" s="135"/>
      <c r="FKG190" s="135"/>
      <c r="FKH190" s="307"/>
      <c r="FKI190" s="135"/>
      <c r="FKJ190" s="135"/>
      <c r="FKK190" s="135"/>
      <c r="FKL190" s="304"/>
      <c r="FKM190" s="305"/>
      <c r="FKN190" s="306"/>
      <c r="FKO190" s="135"/>
      <c r="FKP190" s="135"/>
      <c r="FKQ190" s="307"/>
      <c r="FKR190" s="135"/>
      <c r="FKS190" s="135"/>
      <c r="FKT190" s="135"/>
      <c r="FKU190" s="304"/>
      <c r="FKV190" s="305"/>
      <c r="FKW190" s="306"/>
      <c r="FKX190" s="135"/>
      <c r="FKY190" s="135"/>
      <c r="FKZ190" s="307"/>
      <c r="FLA190" s="135"/>
      <c r="FLB190" s="135"/>
      <c r="FLC190" s="135"/>
      <c r="FLD190" s="304"/>
      <c r="FLE190" s="305"/>
      <c r="FLF190" s="306"/>
      <c r="FLG190" s="135"/>
      <c r="FLH190" s="135"/>
      <c r="FLI190" s="307"/>
      <c r="FLJ190" s="135"/>
      <c r="FLK190" s="135"/>
      <c r="FLL190" s="135"/>
      <c r="FLM190" s="304"/>
      <c r="FLN190" s="305"/>
      <c r="FLO190" s="306"/>
      <c r="FLP190" s="135"/>
      <c r="FLQ190" s="135"/>
      <c r="FLR190" s="307"/>
      <c r="FLS190" s="135"/>
      <c r="FLT190" s="135"/>
      <c r="FLU190" s="135"/>
      <c r="FLV190" s="304"/>
      <c r="FLW190" s="305"/>
      <c r="FLX190" s="306"/>
      <c r="FLY190" s="135"/>
      <c r="FLZ190" s="135"/>
      <c r="FMA190" s="307"/>
      <c r="FMB190" s="135"/>
      <c r="FMC190" s="135"/>
      <c r="FMD190" s="135"/>
      <c r="FME190" s="304"/>
      <c r="FMF190" s="305"/>
      <c r="FMG190" s="306"/>
      <c r="FMH190" s="135"/>
      <c r="FMI190" s="135"/>
      <c r="FMJ190" s="307"/>
      <c r="FMK190" s="135"/>
      <c r="FML190" s="135"/>
      <c r="FMM190" s="135"/>
      <c r="FMN190" s="304"/>
      <c r="FMO190" s="305"/>
      <c r="FMP190" s="306"/>
      <c r="FMQ190" s="135"/>
      <c r="FMR190" s="135"/>
      <c r="FMS190" s="307"/>
      <c r="FMT190" s="135"/>
      <c r="FMU190" s="135"/>
      <c r="FMV190" s="135"/>
      <c r="FMW190" s="304"/>
      <c r="FMX190" s="305"/>
      <c r="FMY190" s="306"/>
      <c r="FMZ190" s="135"/>
      <c r="FNA190" s="135"/>
      <c r="FNB190" s="307"/>
      <c r="FNC190" s="135"/>
      <c r="FND190" s="135"/>
      <c r="FNE190" s="135"/>
      <c r="FNF190" s="304"/>
      <c r="FNG190" s="305"/>
      <c r="FNH190" s="306"/>
      <c r="FNI190" s="135"/>
      <c r="FNJ190" s="135"/>
      <c r="FNK190" s="307"/>
      <c r="FNL190" s="135"/>
      <c r="FNM190" s="135"/>
      <c r="FNN190" s="135"/>
      <c r="FNO190" s="304"/>
      <c r="FNP190" s="305"/>
      <c r="FNQ190" s="306"/>
      <c r="FNR190" s="135"/>
      <c r="FNS190" s="135"/>
      <c r="FNT190" s="307"/>
      <c r="FNU190" s="135"/>
      <c r="FNV190" s="135"/>
      <c r="FNW190" s="135"/>
      <c r="FNX190" s="304"/>
      <c r="FNY190" s="305"/>
      <c r="FNZ190" s="306"/>
      <c r="FOA190" s="135"/>
      <c r="FOB190" s="135"/>
      <c r="FOC190" s="307"/>
      <c r="FOD190" s="135"/>
      <c r="FOE190" s="135"/>
      <c r="FOF190" s="135"/>
      <c r="FOG190" s="304"/>
      <c r="FOH190" s="305"/>
      <c r="FOI190" s="306"/>
      <c r="FOJ190" s="135"/>
      <c r="FOK190" s="135"/>
      <c r="FOL190" s="307"/>
      <c r="FOM190" s="135"/>
      <c r="FON190" s="135"/>
      <c r="FOO190" s="135"/>
      <c r="FOP190" s="304"/>
      <c r="FOQ190" s="305"/>
      <c r="FOR190" s="306"/>
      <c r="FOS190" s="135"/>
      <c r="FOT190" s="135"/>
      <c r="FOU190" s="307"/>
      <c r="FOV190" s="135"/>
      <c r="FOW190" s="135"/>
      <c r="FOX190" s="135"/>
      <c r="FOY190" s="304"/>
      <c r="FOZ190" s="305"/>
      <c r="FPA190" s="306"/>
      <c r="FPB190" s="135"/>
      <c r="FPC190" s="135"/>
      <c r="FPD190" s="307"/>
      <c r="FPE190" s="135"/>
      <c r="FPF190" s="135"/>
      <c r="FPG190" s="135"/>
      <c r="FPH190" s="304"/>
      <c r="FPI190" s="305"/>
      <c r="FPJ190" s="306"/>
      <c r="FPK190" s="135"/>
      <c r="FPL190" s="135"/>
      <c r="FPM190" s="307"/>
      <c r="FPN190" s="135"/>
      <c r="FPO190" s="135"/>
      <c r="FPP190" s="135"/>
      <c r="FPQ190" s="304"/>
      <c r="FPR190" s="305"/>
      <c r="FPS190" s="306"/>
      <c r="FPT190" s="135"/>
      <c r="FPU190" s="135"/>
      <c r="FPV190" s="307"/>
      <c r="FPW190" s="135"/>
      <c r="FPX190" s="135"/>
      <c r="FPY190" s="135"/>
      <c r="FPZ190" s="304"/>
      <c r="FQA190" s="305"/>
      <c r="FQB190" s="306"/>
      <c r="FQC190" s="135"/>
      <c r="FQD190" s="135"/>
      <c r="FQE190" s="307"/>
      <c r="FQF190" s="135"/>
      <c r="FQG190" s="135"/>
      <c r="FQH190" s="135"/>
      <c r="FQI190" s="304"/>
      <c r="FQJ190" s="305"/>
      <c r="FQK190" s="306"/>
      <c r="FQL190" s="135"/>
      <c r="FQM190" s="135"/>
      <c r="FQN190" s="307"/>
      <c r="FQO190" s="135"/>
      <c r="FQP190" s="135"/>
      <c r="FQQ190" s="135"/>
      <c r="FQR190" s="304"/>
      <c r="FQS190" s="305"/>
      <c r="FQT190" s="306"/>
      <c r="FQU190" s="135"/>
      <c r="FQV190" s="135"/>
      <c r="FQW190" s="307"/>
      <c r="FQX190" s="135"/>
      <c r="FQY190" s="135"/>
      <c r="FQZ190" s="135"/>
      <c r="FRA190" s="304"/>
      <c r="FRB190" s="305"/>
      <c r="FRC190" s="306"/>
      <c r="FRD190" s="135"/>
      <c r="FRE190" s="135"/>
      <c r="FRF190" s="307"/>
      <c r="FRG190" s="135"/>
      <c r="FRH190" s="135"/>
      <c r="FRI190" s="135"/>
      <c r="FRJ190" s="304"/>
      <c r="FRK190" s="305"/>
      <c r="FRL190" s="306"/>
      <c r="FRM190" s="135"/>
      <c r="FRN190" s="135"/>
      <c r="FRO190" s="307"/>
      <c r="FRP190" s="135"/>
      <c r="FRQ190" s="135"/>
      <c r="FRR190" s="135"/>
      <c r="FRS190" s="304"/>
      <c r="FRT190" s="305"/>
      <c r="FRU190" s="306"/>
      <c r="FRV190" s="135"/>
      <c r="FRW190" s="135"/>
      <c r="FRX190" s="307"/>
      <c r="FRY190" s="135"/>
      <c r="FRZ190" s="135"/>
      <c r="FSA190" s="135"/>
      <c r="FSB190" s="304"/>
      <c r="FSC190" s="305"/>
      <c r="FSD190" s="306"/>
      <c r="FSE190" s="135"/>
      <c r="FSF190" s="135"/>
      <c r="FSG190" s="307"/>
      <c r="FSH190" s="135"/>
      <c r="FSI190" s="135"/>
      <c r="FSJ190" s="135"/>
      <c r="FSK190" s="304"/>
      <c r="FSL190" s="305"/>
      <c r="FSM190" s="306"/>
      <c r="FSN190" s="135"/>
      <c r="FSO190" s="135"/>
      <c r="FSP190" s="307"/>
      <c r="FSQ190" s="135"/>
      <c r="FSR190" s="135"/>
      <c r="FSS190" s="135"/>
      <c r="FST190" s="304"/>
      <c r="FSU190" s="320"/>
      <c r="FSV190" s="321"/>
      <c r="FSW190" s="135"/>
      <c r="FSX190" s="135"/>
      <c r="FSY190" s="307"/>
      <c r="FSZ190" s="135"/>
      <c r="FTA190" s="135"/>
      <c r="FTB190" s="135"/>
      <c r="FTC190" s="304"/>
      <c r="FTD190" s="320"/>
      <c r="FTE190" s="321"/>
      <c r="FTH190" s="318"/>
      <c r="FTL190" s="319"/>
      <c r="FTM190" s="320"/>
      <c r="FTN190" s="321"/>
      <c r="FTQ190" s="318"/>
      <c r="FTR190" s="135"/>
      <c r="FTS190" s="135"/>
      <c r="FTT190" s="135"/>
      <c r="FTU190" s="304"/>
      <c r="FTV190" s="305"/>
      <c r="FTW190" s="306"/>
      <c r="FTX190" s="135"/>
      <c r="FTY190" s="135"/>
      <c r="FTZ190" s="307"/>
      <c r="FUA190" s="135"/>
      <c r="FUB190" s="135"/>
      <c r="FUC190" s="135"/>
      <c r="FUD190" s="304"/>
      <c r="FUE190" s="305"/>
      <c r="FUF190" s="306"/>
      <c r="FUG190" s="135"/>
      <c r="FUH190" s="135"/>
      <c r="FUI190" s="307"/>
      <c r="FUJ190" s="135"/>
      <c r="FUK190" s="135"/>
      <c r="FUL190" s="135"/>
      <c r="FUM190" s="304"/>
      <c r="FUN190" s="305"/>
      <c r="FUO190" s="306"/>
      <c r="FUP190" s="135"/>
      <c r="FUQ190" s="135"/>
      <c r="FUR190" s="307"/>
      <c r="FUS190" s="135"/>
      <c r="FUT190" s="135"/>
      <c r="FUU190" s="135"/>
      <c r="FUV190" s="304"/>
      <c r="FUW190" s="305"/>
      <c r="FUX190" s="306"/>
      <c r="FUY190" s="135"/>
      <c r="FUZ190" s="135"/>
      <c r="FVA190" s="307"/>
      <c r="FVB190" s="135"/>
      <c r="FVC190" s="135"/>
      <c r="FVD190" s="135"/>
      <c r="FVE190" s="304"/>
      <c r="FVF190" s="305"/>
      <c r="FVG190" s="306"/>
      <c r="FVH190" s="135"/>
      <c r="FVI190" s="135"/>
      <c r="FVJ190" s="307"/>
      <c r="FVK190" s="135"/>
      <c r="FVL190" s="135"/>
      <c r="FVM190" s="135"/>
      <c r="FVN190" s="304"/>
      <c r="FVO190" s="305"/>
      <c r="FVP190" s="306"/>
      <c r="FVQ190" s="135"/>
      <c r="FVR190" s="135"/>
      <c r="FVS190" s="307"/>
      <c r="FVT190" s="135"/>
      <c r="FVU190" s="135"/>
      <c r="FVV190" s="135"/>
      <c r="FVW190" s="304"/>
      <c r="FVX190" s="305"/>
      <c r="FVY190" s="306"/>
      <c r="FVZ190" s="135"/>
      <c r="FWA190" s="135"/>
      <c r="FWB190" s="307"/>
      <c r="FWC190" s="135"/>
      <c r="FWD190" s="135"/>
      <c r="FWE190" s="135"/>
      <c r="FWF190" s="304"/>
      <c r="FWG190" s="305"/>
      <c r="FWH190" s="306"/>
      <c r="FWI190" s="135"/>
      <c r="FWJ190" s="135"/>
      <c r="FWK190" s="307"/>
      <c r="FWL190" s="135"/>
      <c r="FWM190" s="135"/>
      <c r="FWN190" s="135"/>
      <c r="FWO190" s="304"/>
      <c r="FWP190" s="305"/>
      <c r="FWQ190" s="306"/>
      <c r="FWR190" s="135"/>
      <c r="FWS190" s="135"/>
      <c r="FWT190" s="307"/>
      <c r="FWU190" s="135"/>
      <c r="FWV190" s="135"/>
      <c r="FWW190" s="135"/>
      <c r="FWX190" s="304"/>
      <c r="FWY190" s="305"/>
      <c r="FWZ190" s="306"/>
      <c r="FXA190" s="135"/>
      <c r="FXB190" s="135"/>
      <c r="FXC190" s="307"/>
      <c r="FXD190" s="135"/>
      <c r="FXE190" s="135"/>
      <c r="FXF190" s="135"/>
      <c r="FXG190" s="304"/>
      <c r="FXH190" s="305"/>
      <c r="FXI190" s="306"/>
      <c r="FXJ190" s="135"/>
      <c r="FXK190" s="135"/>
      <c r="FXL190" s="307"/>
      <c r="FXM190" s="135"/>
      <c r="FXN190" s="135"/>
      <c r="FXO190" s="135"/>
      <c r="FXP190" s="304"/>
      <c r="FXQ190" s="305"/>
      <c r="FXR190" s="306"/>
      <c r="FXS190" s="135"/>
      <c r="FXT190" s="135"/>
      <c r="FXU190" s="307"/>
      <c r="FXV190" s="135"/>
      <c r="FXW190" s="135"/>
      <c r="FXX190" s="135"/>
      <c r="FXY190" s="304"/>
      <c r="FXZ190" s="305"/>
      <c r="FYA190" s="306"/>
      <c r="FYB190" s="135"/>
      <c r="FYC190" s="135"/>
      <c r="FYD190" s="307"/>
      <c r="FYE190" s="135"/>
      <c r="FYF190" s="135"/>
      <c r="FYG190" s="135"/>
      <c r="FYH190" s="304"/>
      <c r="FYI190" s="305"/>
      <c r="FYJ190" s="306"/>
      <c r="FYK190" s="135"/>
      <c r="FYL190" s="135"/>
      <c r="FYM190" s="307"/>
      <c r="FYN190" s="135"/>
      <c r="FYO190" s="135"/>
      <c r="FYP190" s="135"/>
      <c r="FYQ190" s="304"/>
      <c r="FYR190" s="305"/>
      <c r="FYS190" s="306"/>
      <c r="FYT190" s="135"/>
      <c r="FYU190" s="135"/>
      <c r="FYV190" s="307"/>
      <c r="FYW190" s="135"/>
      <c r="FYX190" s="135"/>
      <c r="FYY190" s="135"/>
      <c r="FYZ190" s="304"/>
      <c r="FZA190" s="305"/>
      <c r="FZB190" s="306"/>
      <c r="FZC190" s="135"/>
      <c r="FZD190" s="135"/>
      <c r="FZE190" s="307"/>
      <c r="FZF190" s="135"/>
      <c r="FZG190" s="135"/>
      <c r="FZH190" s="135"/>
      <c r="FZI190" s="304"/>
      <c r="FZJ190" s="305"/>
      <c r="FZK190" s="306"/>
      <c r="FZL190" s="135"/>
      <c r="FZM190" s="135"/>
      <c r="FZN190" s="307"/>
      <c r="FZO190" s="135"/>
      <c r="FZP190" s="135"/>
      <c r="FZQ190" s="135"/>
      <c r="FZR190" s="304"/>
      <c r="FZS190" s="305"/>
      <c r="FZT190" s="306"/>
      <c r="FZU190" s="135"/>
      <c r="FZV190" s="135"/>
      <c r="FZW190" s="307"/>
      <c r="FZX190" s="135"/>
      <c r="FZY190" s="135"/>
      <c r="FZZ190" s="135"/>
      <c r="GAA190" s="304"/>
      <c r="GAB190" s="305"/>
      <c r="GAC190" s="306"/>
      <c r="GAD190" s="135"/>
      <c r="GAE190" s="135"/>
      <c r="GAF190" s="307"/>
      <c r="GAG190" s="135"/>
      <c r="GAH190" s="135"/>
      <c r="GAI190" s="135"/>
      <c r="GAJ190" s="304"/>
      <c r="GAK190" s="305"/>
      <c r="GAL190" s="306"/>
      <c r="GAM190" s="135"/>
      <c r="GAN190" s="135"/>
      <c r="GAO190" s="307"/>
      <c r="GAP190" s="135"/>
      <c r="GAQ190" s="135"/>
      <c r="GAR190" s="135"/>
      <c r="GAS190" s="304"/>
      <c r="GAT190" s="305"/>
      <c r="GAU190" s="306"/>
      <c r="GAV190" s="135"/>
      <c r="GAW190" s="135"/>
      <c r="GAX190" s="307"/>
      <c r="GAY190" s="135"/>
      <c r="GAZ190" s="135"/>
      <c r="GBA190" s="135"/>
      <c r="GBB190" s="304"/>
      <c r="GBC190" s="305"/>
      <c r="GBD190" s="306"/>
      <c r="GBE190" s="135"/>
      <c r="GBF190" s="135"/>
      <c r="GBG190" s="307"/>
      <c r="GBH190" s="135"/>
      <c r="GBI190" s="135"/>
      <c r="GBJ190" s="135"/>
      <c r="GBK190" s="304"/>
      <c r="GBL190" s="305"/>
      <c r="GBM190" s="306"/>
      <c r="GBN190" s="135"/>
      <c r="GBO190" s="135"/>
      <c r="GBP190" s="307"/>
      <c r="GBQ190" s="135"/>
      <c r="GBR190" s="135"/>
      <c r="GBS190" s="135"/>
      <c r="GBT190" s="304"/>
      <c r="GBU190" s="305"/>
      <c r="GBV190" s="306"/>
      <c r="GBW190" s="135"/>
      <c r="GBX190" s="135"/>
      <c r="GBY190" s="307"/>
      <c r="GBZ190" s="135"/>
      <c r="GCA190" s="135"/>
      <c r="GCB190" s="135"/>
      <c r="GCC190" s="304"/>
      <c r="GCD190" s="305"/>
      <c r="GCE190" s="306"/>
      <c r="GCF190" s="135"/>
      <c r="GCG190" s="135"/>
      <c r="GCH190" s="307"/>
      <c r="GCI190" s="135"/>
      <c r="GCJ190" s="135"/>
      <c r="GCK190" s="135"/>
      <c r="GCL190" s="304"/>
      <c r="GCM190" s="305"/>
      <c r="GCN190" s="306"/>
      <c r="GCO190" s="135"/>
      <c r="GCP190" s="135"/>
      <c r="GCQ190" s="318"/>
      <c r="GCS190" s="135"/>
      <c r="GCT190" s="135"/>
      <c r="GCU190" s="304"/>
      <c r="GCV190" s="305"/>
      <c r="GCW190" s="306"/>
      <c r="GCX190" s="135"/>
      <c r="GCY190" s="135"/>
      <c r="GCZ190" s="318"/>
      <c r="GDD190" s="319"/>
      <c r="GDE190" s="320"/>
      <c r="GDF190" s="321"/>
      <c r="GDI190" s="318"/>
      <c r="GDM190" s="319"/>
      <c r="GDN190" s="305"/>
      <c r="GDO190" s="306"/>
      <c r="GDP190" s="135"/>
      <c r="GDQ190" s="135"/>
      <c r="GDR190" s="307"/>
      <c r="GDS190" s="135"/>
      <c r="GDT190" s="135"/>
      <c r="GDU190" s="135"/>
      <c r="GDV190" s="304"/>
      <c r="GDW190" s="305"/>
      <c r="GDX190" s="306"/>
      <c r="GDY190" s="135"/>
      <c r="GDZ190" s="135"/>
      <c r="GEA190" s="307"/>
      <c r="GEB190" s="135"/>
      <c r="GEC190" s="135"/>
      <c r="GED190" s="135"/>
      <c r="GEE190" s="304"/>
      <c r="GEF190" s="305"/>
      <c r="GEG190" s="306"/>
      <c r="GEH190" s="135"/>
      <c r="GEI190" s="135"/>
      <c r="GEJ190" s="307"/>
      <c r="GEK190" s="135"/>
      <c r="GEL190" s="135"/>
      <c r="GEM190" s="135"/>
      <c r="GEN190" s="304"/>
      <c r="GEO190" s="305"/>
      <c r="GEP190" s="306"/>
      <c r="GEQ190" s="135"/>
      <c r="GER190" s="135"/>
      <c r="GES190" s="307"/>
      <c r="GET190" s="135"/>
      <c r="GEU190" s="135"/>
      <c r="GEV190" s="135"/>
      <c r="GEW190" s="304"/>
      <c r="GEX190" s="305"/>
      <c r="GEY190" s="306"/>
      <c r="GEZ190" s="135"/>
      <c r="GFA190" s="135"/>
      <c r="GFB190" s="307"/>
      <c r="GFC190" s="135"/>
      <c r="GFD190" s="135"/>
      <c r="GFE190" s="135"/>
      <c r="GFF190" s="304"/>
      <c r="GFG190" s="305"/>
      <c r="GFH190" s="306"/>
      <c r="GFI190" s="135"/>
      <c r="GFJ190" s="135"/>
      <c r="GFK190" s="307"/>
      <c r="GFL190" s="135"/>
      <c r="GFM190" s="135"/>
      <c r="GFN190" s="135"/>
      <c r="GFO190" s="304"/>
      <c r="GFP190" s="305"/>
      <c r="GFQ190" s="306"/>
      <c r="GFR190" s="135"/>
      <c r="GFS190" s="135"/>
      <c r="GFT190" s="307"/>
      <c r="GFU190" s="135"/>
      <c r="GFV190" s="135"/>
      <c r="GFW190" s="135"/>
      <c r="GFX190" s="304"/>
      <c r="GFY190" s="305"/>
      <c r="GFZ190" s="306"/>
      <c r="GGA190" s="135"/>
      <c r="GGB190" s="135"/>
      <c r="GGC190" s="307"/>
      <c r="GGD190" s="135"/>
      <c r="GGE190" s="135"/>
      <c r="GGF190" s="135"/>
      <c r="GGG190" s="304"/>
      <c r="GGH190" s="305"/>
      <c r="GGI190" s="306"/>
      <c r="GGJ190" s="135"/>
      <c r="GGK190" s="135"/>
      <c r="GGL190" s="307"/>
      <c r="GGM190" s="135"/>
      <c r="GGN190" s="135"/>
      <c r="GGO190" s="135"/>
      <c r="GGP190" s="304"/>
      <c r="GGQ190" s="305"/>
      <c r="GGR190" s="306"/>
      <c r="GGS190" s="135"/>
      <c r="GGT190" s="135"/>
      <c r="GGU190" s="307"/>
      <c r="GGV190" s="135"/>
      <c r="GGW190" s="135"/>
      <c r="GGX190" s="135"/>
      <c r="GGY190" s="304"/>
      <c r="GGZ190" s="305"/>
      <c r="GHA190" s="306"/>
      <c r="GHB190" s="135"/>
      <c r="GHC190" s="135"/>
      <c r="GHD190" s="307"/>
      <c r="GHE190" s="135"/>
      <c r="GHF190" s="135"/>
      <c r="GHG190" s="135"/>
      <c r="GHH190" s="304"/>
      <c r="GHI190" s="305"/>
      <c r="GHJ190" s="306"/>
      <c r="GHK190" s="135"/>
      <c r="GHL190" s="135"/>
      <c r="GHM190" s="307"/>
      <c r="GHN190" s="135"/>
      <c r="GHO190" s="135"/>
      <c r="GHP190" s="135"/>
      <c r="GHQ190" s="304"/>
      <c r="GHR190" s="305"/>
      <c r="GHS190" s="306"/>
      <c r="GHT190" s="135"/>
      <c r="GHU190" s="135"/>
      <c r="GHV190" s="307"/>
      <c r="GHW190" s="135"/>
      <c r="GHX190" s="135"/>
      <c r="GHY190" s="135"/>
      <c r="GHZ190" s="304"/>
      <c r="GIA190" s="305"/>
      <c r="GIB190" s="306"/>
      <c r="GIC190" s="135"/>
      <c r="GID190" s="135"/>
      <c r="GIE190" s="307"/>
      <c r="GIF190" s="135"/>
      <c r="GIG190" s="135"/>
      <c r="GIH190" s="135"/>
      <c r="GII190" s="304"/>
      <c r="GIJ190" s="305"/>
      <c r="GIK190" s="306"/>
      <c r="GIL190" s="135"/>
      <c r="GIM190" s="135"/>
      <c r="GIN190" s="307"/>
      <c r="GIO190" s="135"/>
      <c r="GIP190" s="135"/>
      <c r="GIQ190" s="135"/>
      <c r="GIR190" s="304"/>
      <c r="GIS190" s="305"/>
      <c r="GIT190" s="306"/>
      <c r="GIU190" s="135"/>
      <c r="GIV190" s="135"/>
      <c r="GIW190" s="307"/>
      <c r="GIX190" s="135"/>
      <c r="GIY190" s="135"/>
      <c r="GIZ190" s="135"/>
      <c r="GJA190" s="304"/>
      <c r="GJB190" s="305"/>
      <c r="GJC190" s="306"/>
      <c r="GJD190" s="135"/>
      <c r="GJE190" s="135"/>
      <c r="GJF190" s="307"/>
      <c r="GJG190" s="135"/>
      <c r="GJH190" s="135"/>
      <c r="GJI190" s="135"/>
      <c r="GJJ190" s="304"/>
      <c r="GJK190" s="305"/>
      <c r="GJL190" s="306"/>
      <c r="GJM190" s="135"/>
      <c r="GJN190" s="135"/>
      <c r="GJO190" s="307"/>
      <c r="GJP190" s="135"/>
      <c r="GJQ190" s="135"/>
      <c r="GJR190" s="135"/>
      <c r="GJS190" s="304"/>
      <c r="GJT190" s="305"/>
      <c r="GJU190" s="306"/>
      <c r="GJV190" s="135"/>
      <c r="GJW190" s="135"/>
      <c r="GJX190" s="307"/>
      <c r="GJY190" s="135"/>
      <c r="GJZ190" s="135"/>
      <c r="GKA190" s="135"/>
      <c r="GKB190" s="304"/>
      <c r="GKC190" s="305"/>
      <c r="GKD190" s="306"/>
      <c r="GKE190" s="135"/>
      <c r="GKF190" s="135"/>
      <c r="GKG190" s="307"/>
      <c r="GKH190" s="135"/>
      <c r="GKI190" s="135"/>
      <c r="GKJ190" s="135"/>
      <c r="GKK190" s="304"/>
      <c r="GKL190" s="305"/>
      <c r="GKM190" s="306"/>
      <c r="GKN190" s="135"/>
      <c r="GKO190" s="135"/>
      <c r="GKP190" s="307"/>
      <c r="GKQ190" s="135"/>
      <c r="GKR190" s="135"/>
      <c r="GKS190" s="135"/>
      <c r="GKT190" s="304"/>
      <c r="GKU190" s="305"/>
      <c r="GKV190" s="306"/>
      <c r="GKW190" s="135"/>
      <c r="GKX190" s="135"/>
      <c r="GKY190" s="307"/>
      <c r="GKZ190" s="135"/>
      <c r="GLA190" s="135"/>
      <c r="GLB190" s="135"/>
      <c r="GLC190" s="304"/>
      <c r="GLD190" s="305"/>
      <c r="GLE190" s="306"/>
      <c r="GLF190" s="135"/>
      <c r="GLG190" s="135"/>
      <c r="GLH190" s="307"/>
      <c r="GLI190" s="135"/>
      <c r="GLJ190" s="135"/>
      <c r="GLK190" s="135"/>
      <c r="GLL190" s="304"/>
      <c r="GLM190" s="305"/>
      <c r="GLN190" s="306"/>
      <c r="GLO190" s="135"/>
      <c r="GLP190" s="135"/>
      <c r="GLQ190" s="307"/>
      <c r="GLR190" s="135"/>
      <c r="GLS190" s="135"/>
      <c r="GLT190" s="135"/>
      <c r="GLU190" s="304"/>
      <c r="GLV190" s="305"/>
      <c r="GLW190" s="306"/>
      <c r="GLX190" s="135"/>
      <c r="GLY190" s="135"/>
      <c r="GLZ190" s="307"/>
      <c r="GMA190" s="135"/>
      <c r="GMB190" s="135"/>
      <c r="GMC190" s="135"/>
      <c r="GMD190" s="304"/>
      <c r="GME190" s="305"/>
      <c r="GMF190" s="306"/>
      <c r="GMG190" s="135"/>
      <c r="GMH190" s="135"/>
      <c r="GMI190" s="307"/>
      <c r="GMJ190" s="135"/>
      <c r="GMK190" s="135"/>
      <c r="GML190" s="135"/>
      <c r="GMM190" s="319"/>
      <c r="GMN190" s="320"/>
      <c r="GMO190" s="306"/>
      <c r="GMP190" s="135"/>
      <c r="GMQ190" s="135"/>
      <c r="GMR190" s="307"/>
      <c r="GMS190" s="135"/>
      <c r="GMT190" s="135"/>
      <c r="GMU190" s="135"/>
      <c r="GMV190" s="319"/>
      <c r="GMW190" s="320"/>
      <c r="GMX190" s="321"/>
      <c r="GNA190" s="318"/>
      <c r="GNE190" s="319"/>
      <c r="GNF190" s="320"/>
      <c r="GNG190" s="321"/>
      <c r="GNJ190" s="307"/>
      <c r="GNK190" s="135"/>
      <c r="GNL190" s="135"/>
      <c r="GNM190" s="135"/>
      <c r="GNN190" s="304"/>
      <c r="GNO190" s="305"/>
      <c r="GNP190" s="306"/>
      <c r="GNQ190" s="135"/>
      <c r="GNR190" s="135"/>
      <c r="GNS190" s="307"/>
      <c r="GNT190" s="135"/>
      <c r="GNU190" s="135"/>
      <c r="GNV190" s="135"/>
      <c r="GNW190" s="304"/>
      <c r="GNX190" s="305"/>
      <c r="GNY190" s="306"/>
      <c r="GNZ190" s="135"/>
      <c r="GOA190" s="135"/>
      <c r="GOB190" s="307"/>
      <c r="GOC190" s="135"/>
      <c r="GOD190" s="135"/>
      <c r="GOE190" s="135"/>
      <c r="GOF190" s="304"/>
      <c r="GOG190" s="305"/>
      <c r="GOH190" s="306"/>
      <c r="GOI190" s="135"/>
      <c r="GOJ190" s="135"/>
      <c r="GOK190" s="307"/>
      <c r="GOL190" s="135"/>
      <c r="GOM190" s="135"/>
      <c r="GON190" s="135"/>
      <c r="GOO190" s="304"/>
      <c r="GOP190" s="305"/>
      <c r="GOQ190" s="306"/>
      <c r="GOR190" s="135"/>
      <c r="GOS190" s="135"/>
      <c r="GOT190" s="307"/>
      <c r="GOU190" s="135"/>
      <c r="GOV190" s="135"/>
      <c r="GOW190" s="135"/>
      <c r="GOX190" s="304"/>
      <c r="GOY190" s="305"/>
      <c r="GOZ190" s="306"/>
      <c r="GPA190" s="135"/>
      <c r="GPB190" s="135"/>
      <c r="GPC190" s="307"/>
      <c r="GPD190" s="135"/>
      <c r="GPE190" s="135"/>
      <c r="GPF190" s="135"/>
      <c r="GPG190" s="304"/>
      <c r="GPH190" s="305"/>
      <c r="GPI190" s="306"/>
      <c r="GPJ190" s="135"/>
      <c r="GPK190" s="135"/>
      <c r="GPL190" s="307"/>
      <c r="GPM190" s="135"/>
      <c r="GPN190" s="135"/>
      <c r="GPO190" s="135"/>
      <c r="GPP190" s="304"/>
      <c r="GPQ190" s="305"/>
      <c r="GPR190" s="306"/>
      <c r="GPS190" s="135"/>
      <c r="GPT190" s="135"/>
      <c r="GPU190" s="307"/>
      <c r="GPV190" s="135"/>
      <c r="GPW190" s="135"/>
      <c r="GPX190" s="135"/>
      <c r="GPY190" s="304"/>
      <c r="GPZ190" s="305"/>
      <c r="GQA190" s="306"/>
      <c r="GQB190" s="135"/>
      <c r="GQC190" s="135"/>
      <c r="GQD190" s="307"/>
      <c r="GQE190" s="135"/>
      <c r="GQF190" s="135"/>
      <c r="GQG190" s="135"/>
      <c r="GQH190" s="304"/>
      <c r="GQI190" s="305"/>
      <c r="GQJ190" s="306"/>
      <c r="GQK190" s="135"/>
      <c r="GQL190" s="135"/>
      <c r="GQM190" s="307"/>
      <c r="GQN190" s="135"/>
      <c r="GQO190" s="135"/>
      <c r="GQP190" s="135"/>
      <c r="GQQ190" s="304"/>
      <c r="GQR190" s="305"/>
      <c r="GQS190" s="306"/>
      <c r="GQT190" s="135"/>
      <c r="GQU190" s="135"/>
      <c r="GQV190" s="307"/>
      <c r="GQW190" s="135"/>
      <c r="GQX190" s="135"/>
      <c r="GQY190" s="135"/>
      <c r="GQZ190" s="304"/>
      <c r="GRA190" s="305"/>
      <c r="GRB190" s="306"/>
      <c r="GRC190" s="135"/>
      <c r="GRD190" s="135"/>
      <c r="GRE190" s="307"/>
      <c r="GRF190" s="135"/>
      <c r="GRG190" s="135"/>
      <c r="GRH190" s="135"/>
      <c r="GRI190" s="304"/>
      <c r="GRJ190" s="305"/>
      <c r="GRK190" s="306"/>
      <c r="GRL190" s="135"/>
      <c r="GRM190" s="135"/>
      <c r="GRN190" s="307"/>
      <c r="GRO190" s="135"/>
      <c r="GRP190" s="135"/>
      <c r="GRQ190" s="135"/>
      <c r="GRR190" s="304"/>
      <c r="GRS190" s="305"/>
      <c r="GRT190" s="306"/>
      <c r="GRU190" s="135"/>
      <c r="GRV190" s="135"/>
      <c r="GRW190" s="307"/>
      <c r="GRX190" s="135"/>
      <c r="GRY190" s="135"/>
      <c r="GRZ190" s="135"/>
      <c r="GSA190" s="304"/>
      <c r="GSB190" s="305"/>
      <c r="GSC190" s="306"/>
      <c r="GSD190" s="135"/>
      <c r="GSE190" s="135"/>
      <c r="GSF190" s="307"/>
      <c r="GSG190" s="135"/>
      <c r="GSH190" s="135"/>
      <c r="GSI190" s="135"/>
      <c r="GSJ190" s="304"/>
      <c r="GSK190" s="305"/>
      <c r="GSL190" s="306"/>
      <c r="GSM190" s="135"/>
      <c r="GSN190" s="135"/>
      <c r="GSO190" s="307"/>
      <c r="GSP190" s="135"/>
      <c r="GSQ190" s="135"/>
      <c r="GSR190" s="135"/>
      <c r="GSS190" s="304"/>
      <c r="GST190" s="305"/>
      <c r="GSU190" s="306"/>
      <c r="GSV190" s="135"/>
      <c r="GSW190" s="135"/>
      <c r="GSX190" s="307"/>
      <c r="GSY190" s="135"/>
      <c r="GSZ190" s="135"/>
      <c r="GTA190" s="135"/>
      <c r="GTB190" s="304"/>
      <c r="GTC190" s="305"/>
      <c r="GTD190" s="306"/>
      <c r="GTE190" s="135"/>
      <c r="GTF190" s="135"/>
      <c r="GTG190" s="307"/>
      <c r="GTH190" s="135"/>
      <c r="GTI190" s="135"/>
      <c r="GTJ190" s="135"/>
      <c r="GTK190" s="304"/>
      <c r="GTL190" s="305"/>
      <c r="GTM190" s="306"/>
      <c r="GTN190" s="135"/>
      <c r="GTO190" s="135"/>
      <c r="GTP190" s="307"/>
      <c r="GTQ190" s="135"/>
      <c r="GTR190" s="135"/>
      <c r="GTS190" s="135"/>
      <c r="GTT190" s="304"/>
      <c r="GTU190" s="305"/>
      <c r="GTV190" s="306"/>
      <c r="GTW190" s="135"/>
      <c r="GTX190" s="135"/>
      <c r="GTY190" s="307"/>
      <c r="GTZ190" s="135"/>
      <c r="GUA190" s="135"/>
      <c r="GUB190" s="135"/>
      <c r="GUC190" s="304"/>
      <c r="GUD190" s="305"/>
      <c r="GUE190" s="306"/>
      <c r="GUF190" s="135"/>
      <c r="GUG190" s="135"/>
      <c r="GUH190" s="307"/>
      <c r="GUI190" s="135"/>
      <c r="GUJ190" s="135"/>
      <c r="GUK190" s="135"/>
      <c r="GUL190" s="304"/>
      <c r="GUM190" s="305"/>
      <c r="GUN190" s="306"/>
      <c r="GUO190" s="135"/>
      <c r="GUP190" s="135"/>
      <c r="GUQ190" s="307"/>
      <c r="GUR190" s="135"/>
      <c r="GUS190" s="135"/>
      <c r="GUT190" s="135"/>
      <c r="GUU190" s="304"/>
      <c r="GUV190" s="305"/>
      <c r="GUW190" s="306"/>
      <c r="GUX190" s="135"/>
      <c r="GUY190" s="135"/>
      <c r="GUZ190" s="307"/>
      <c r="GVA190" s="135"/>
      <c r="GVB190" s="135"/>
      <c r="GVC190" s="135"/>
      <c r="GVD190" s="304"/>
      <c r="GVE190" s="305"/>
      <c r="GVF190" s="306"/>
      <c r="GVG190" s="135"/>
      <c r="GVH190" s="135"/>
      <c r="GVI190" s="307"/>
      <c r="GVJ190" s="135"/>
      <c r="GVK190" s="135"/>
      <c r="GVL190" s="135"/>
      <c r="GVM190" s="304"/>
      <c r="GVN190" s="305"/>
      <c r="GVO190" s="306"/>
      <c r="GVP190" s="135"/>
      <c r="GVQ190" s="135"/>
      <c r="GVR190" s="307"/>
      <c r="GVS190" s="135"/>
      <c r="GVT190" s="135"/>
      <c r="GVU190" s="135"/>
      <c r="GVV190" s="304"/>
      <c r="GVW190" s="305"/>
      <c r="GVX190" s="306"/>
      <c r="GVY190" s="135"/>
      <c r="GVZ190" s="135"/>
      <c r="GWA190" s="307"/>
      <c r="GWB190" s="135"/>
      <c r="GWC190" s="135"/>
      <c r="GWD190" s="135"/>
      <c r="GWE190" s="304"/>
      <c r="GWF190" s="305"/>
      <c r="GWG190" s="306"/>
      <c r="GWH190" s="135"/>
      <c r="GWJ190" s="318"/>
      <c r="GWK190" s="135"/>
      <c r="GWL190" s="135"/>
      <c r="GWM190" s="135"/>
      <c r="GWN190" s="304"/>
      <c r="GWO190" s="305"/>
      <c r="GWP190" s="306"/>
      <c r="GWQ190" s="135"/>
      <c r="GWS190" s="318"/>
      <c r="GWW190" s="319"/>
      <c r="GWX190" s="320"/>
      <c r="GWY190" s="321"/>
      <c r="GXB190" s="318"/>
      <c r="GXF190" s="304"/>
      <c r="GXG190" s="305"/>
      <c r="GXH190" s="306"/>
      <c r="GXI190" s="135"/>
      <c r="GXJ190" s="135"/>
      <c r="GXK190" s="307"/>
      <c r="GXL190" s="135"/>
      <c r="GXM190" s="135"/>
      <c r="GXN190" s="135"/>
      <c r="GXO190" s="304"/>
      <c r="GXP190" s="305"/>
      <c r="GXQ190" s="306"/>
      <c r="GXR190" s="135"/>
      <c r="GXS190" s="135"/>
      <c r="GXT190" s="307"/>
      <c r="GXU190" s="135"/>
      <c r="GXV190" s="135"/>
      <c r="GXW190" s="135"/>
      <c r="GXX190" s="304"/>
      <c r="GXY190" s="305"/>
      <c r="GXZ190" s="306"/>
      <c r="GYA190" s="135"/>
      <c r="GYB190" s="135"/>
      <c r="GYC190" s="307"/>
      <c r="GYD190" s="135"/>
      <c r="GYE190" s="135"/>
      <c r="GYF190" s="135"/>
      <c r="GYG190" s="304"/>
      <c r="GYH190" s="305"/>
      <c r="GYI190" s="306"/>
      <c r="GYJ190" s="135"/>
      <c r="GYK190" s="135"/>
      <c r="GYL190" s="307"/>
      <c r="GYM190" s="135"/>
      <c r="GYN190" s="135"/>
      <c r="GYO190" s="135"/>
      <c r="GYP190" s="304"/>
      <c r="GYQ190" s="305"/>
      <c r="GYR190" s="306"/>
      <c r="GYS190" s="135"/>
      <c r="GYT190" s="135"/>
      <c r="GYU190" s="307"/>
      <c r="GYV190" s="135"/>
      <c r="GYW190" s="135"/>
      <c r="GYX190" s="135"/>
      <c r="GYY190" s="304"/>
      <c r="GYZ190" s="305"/>
      <c r="GZA190" s="306"/>
      <c r="GZB190" s="135"/>
      <c r="GZC190" s="135"/>
      <c r="GZD190" s="307"/>
      <c r="GZE190" s="135"/>
      <c r="GZF190" s="135"/>
      <c r="GZG190" s="135"/>
      <c r="GZH190" s="304"/>
      <c r="GZI190" s="305"/>
      <c r="GZJ190" s="306"/>
      <c r="GZK190" s="135"/>
      <c r="GZL190" s="135"/>
      <c r="GZM190" s="307"/>
      <c r="GZN190" s="135"/>
      <c r="GZO190" s="135"/>
      <c r="GZP190" s="135"/>
      <c r="GZQ190" s="304"/>
      <c r="GZR190" s="305"/>
      <c r="GZS190" s="306"/>
      <c r="GZT190" s="135"/>
      <c r="GZU190" s="135"/>
      <c r="GZV190" s="307"/>
      <c r="GZW190" s="135"/>
      <c r="GZX190" s="135"/>
      <c r="GZY190" s="135"/>
      <c r="GZZ190" s="304"/>
      <c r="HAA190" s="305"/>
      <c r="HAB190" s="306"/>
      <c r="HAC190" s="135"/>
      <c r="HAD190" s="135"/>
      <c r="HAE190" s="307"/>
      <c r="HAF190" s="135"/>
      <c r="HAG190" s="135"/>
      <c r="HAH190" s="135"/>
      <c r="HAI190" s="304"/>
      <c r="HAJ190" s="305"/>
      <c r="HAK190" s="306"/>
      <c r="HAL190" s="135"/>
      <c r="HAM190" s="135"/>
      <c r="HAN190" s="307"/>
      <c r="HAO190" s="135"/>
      <c r="HAP190" s="135"/>
      <c r="HAQ190" s="135"/>
      <c r="HAR190" s="304"/>
      <c r="HAS190" s="305"/>
      <c r="HAT190" s="306"/>
      <c r="HAU190" s="135"/>
      <c r="HAV190" s="135"/>
      <c r="HAW190" s="307"/>
      <c r="HAX190" s="135"/>
      <c r="HAY190" s="135"/>
      <c r="HAZ190" s="135"/>
      <c r="HBA190" s="304"/>
      <c r="HBB190" s="305"/>
      <c r="HBC190" s="306"/>
      <c r="HBD190" s="135"/>
      <c r="HBE190" s="135"/>
      <c r="HBF190" s="307"/>
      <c r="HBG190" s="135"/>
      <c r="HBH190" s="135"/>
      <c r="HBI190" s="135"/>
      <c r="HBJ190" s="304"/>
      <c r="HBK190" s="305"/>
      <c r="HBL190" s="306"/>
      <c r="HBM190" s="135"/>
      <c r="HBN190" s="135"/>
      <c r="HBO190" s="307"/>
      <c r="HBP190" s="135"/>
      <c r="HBQ190" s="135"/>
      <c r="HBR190" s="135"/>
      <c r="HBS190" s="304"/>
      <c r="HBT190" s="305"/>
      <c r="HBU190" s="306"/>
      <c r="HBV190" s="135"/>
      <c r="HBW190" s="135"/>
      <c r="HBX190" s="307"/>
      <c r="HBY190" s="135"/>
      <c r="HBZ190" s="135"/>
      <c r="HCA190" s="135"/>
      <c r="HCB190" s="304"/>
      <c r="HCC190" s="305"/>
      <c r="HCD190" s="306"/>
      <c r="HCE190" s="135"/>
      <c r="HCF190" s="135"/>
      <c r="HCG190" s="307"/>
      <c r="HCH190" s="135"/>
      <c r="HCI190" s="135"/>
      <c r="HCJ190" s="135"/>
      <c r="HCK190" s="304"/>
      <c r="HCL190" s="305"/>
      <c r="HCM190" s="306"/>
      <c r="HCN190" s="135"/>
      <c r="HCO190" s="135"/>
      <c r="HCP190" s="307"/>
      <c r="HCQ190" s="135"/>
      <c r="HCR190" s="135"/>
      <c r="HCS190" s="135"/>
      <c r="HCT190" s="304"/>
      <c r="HCU190" s="305"/>
      <c r="HCV190" s="306"/>
      <c r="HCW190" s="135"/>
      <c r="HCX190" s="135"/>
      <c r="HCY190" s="307"/>
      <c r="HCZ190" s="135"/>
      <c r="HDA190" s="135"/>
      <c r="HDB190" s="135"/>
      <c r="HDC190" s="304"/>
      <c r="HDD190" s="305"/>
      <c r="HDE190" s="306"/>
      <c r="HDF190" s="135"/>
      <c r="HDG190" s="135"/>
      <c r="HDH190" s="307"/>
      <c r="HDI190" s="135"/>
      <c r="HDJ190" s="135"/>
      <c r="HDK190" s="135"/>
      <c r="HDL190" s="304"/>
      <c r="HDM190" s="305"/>
      <c r="HDN190" s="306"/>
      <c r="HDO190" s="135"/>
      <c r="HDP190" s="135"/>
      <c r="HDQ190" s="307"/>
      <c r="HDR190" s="135"/>
      <c r="HDS190" s="135"/>
      <c r="HDT190" s="135"/>
      <c r="HDU190" s="304"/>
      <c r="HDV190" s="305"/>
      <c r="HDW190" s="306"/>
      <c r="HDX190" s="135"/>
      <c r="HDY190" s="135"/>
      <c r="HDZ190" s="307"/>
      <c r="HEA190" s="135"/>
      <c r="HEB190" s="135"/>
      <c r="HEC190" s="135"/>
      <c r="HED190" s="304"/>
      <c r="HEE190" s="305"/>
      <c r="HEF190" s="306"/>
      <c r="HEG190" s="135"/>
      <c r="HEH190" s="135"/>
      <c r="HEI190" s="307"/>
      <c r="HEJ190" s="135"/>
      <c r="HEK190" s="135"/>
      <c r="HEL190" s="135"/>
      <c r="HEM190" s="304"/>
      <c r="HEN190" s="305"/>
      <c r="HEO190" s="306"/>
      <c r="HEP190" s="135"/>
      <c r="HEQ190" s="135"/>
      <c r="HER190" s="307"/>
      <c r="HES190" s="135"/>
      <c r="HET190" s="135"/>
      <c r="HEU190" s="135"/>
      <c r="HEV190" s="304"/>
      <c r="HEW190" s="305"/>
      <c r="HEX190" s="306"/>
      <c r="HEY190" s="135"/>
      <c r="HEZ190" s="135"/>
      <c r="HFA190" s="307"/>
      <c r="HFB190" s="135"/>
      <c r="HFC190" s="135"/>
      <c r="HFD190" s="135"/>
      <c r="HFE190" s="304"/>
      <c r="HFF190" s="305"/>
      <c r="HFG190" s="306"/>
      <c r="HFH190" s="135"/>
      <c r="HFI190" s="135"/>
      <c r="HFJ190" s="307"/>
      <c r="HFK190" s="135"/>
      <c r="HFL190" s="135"/>
      <c r="HFM190" s="135"/>
      <c r="HFN190" s="304"/>
      <c r="HFO190" s="305"/>
      <c r="HFP190" s="306"/>
      <c r="HFQ190" s="135"/>
      <c r="HFR190" s="135"/>
      <c r="HFS190" s="307"/>
      <c r="HFT190" s="135"/>
      <c r="HFU190" s="135"/>
      <c r="HFV190" s="135"/>
      <c r="HFW190" s="304"/>
      <c r="HFX190" s="305"/>
      <c r="HFY190" s="306"/>
      <c r="HFZ190" s="135"/>
      <c r="HGA190" s="135"/>
      <c r="HGB190" s="307"/>
      <c r="HGC190" s="135"/>
      <c r="HGD190" s="135"/>
      <c r="HGF190" s="319"/>
      <c r="HGG190" s="305"/>
      <c r="HGH190" s="306"/>
      <c r="HGI190" s="135"/>
      <c r="HGJ190" s="135"/>
      <c r="HGK190" s="307"/>
      <c r="HGL190" s="135"/>
      <c r="HGM190" s="135"/>
      <c r="HGO190" s="319"/>
      <c r="HGP190" s="320"/>
      <c r="HGQ190" s="321"/>
      <c r="HGT190" s="318"/>
      <c r="HGX190" s="319"/>
      <c r="HGY190" s="320"/>
      <c r="HGZ190" s="321"/>
      <c r="HHB190" s="135"/>
      <c r="HHC190" s="307"/>
      <c r="HHD190" s="135"/>
      <c r="HHE190" s="135"/>
      <c r="HHF190" s="135"/>
      <c r="HHG190" s="304"/>
      <c r="HHH190" s="305"/>
      <c r="HHI190" s="306"/>
      <c r="HHJ190" s="135"/>
      <c r="HHK190" s="135"/>
      <c r="HHL190" s="307"/>
      <c r="HHM190" s="135"/>
      <c r="HHN190" s="135"/>
      <c r="HHO190" s="135"/>
      <c r="HHP190" s="304"/>
      <c r="HHQ190" s="305"/>
      <c r="HHR190" s="306"/>
      <c r="HHS190" s="135"/>
      <c r="HHT190" s="135"/>
      <c r="HHU190" s="307"/>
      <c r="HHV190" s="135"/>
      <c r="HHW190" s="135"/>
      <c r="HHX190" s="135"/>
      <c r="HHY190" s="304"/>
      <c r="HHZ190" s="305"/>
      <c r="HIA190" s="306"/>
      <c r="HIB190" s="135"/>
      <c r="HIC190" s="135"/>
      <c r="HID190" s="307"/>
      <c r="HIE190" s="135"/>
      <c r="HIF190" s="135"/>
      <c r="HIG190" s="135"/>
      <c r="HIH190" s="304"/>
      <c r="HII190" s="305"/>
      <c r="HIJ190" s="306"/>
      <c r="HIK190" s="135"/>
      <c r="HIL190" s="135"/>
      <c r="HIM190" s="307"/>
      <c r="HIN190" s="135"/>
      <c r="HIO190" s="135"/>
      <c r="HIP190" s="135"/>
      <c r="HIQ190" s="304"/>
      <c r="HIR190" s="305"/>
      <c r="HIS190" s="306"/>
      <c r="HIT190" s="135"/>
      <c r="HIU190" s="135"/>
      <c r="HIV190" s="307"/>
      <c r="HIW190" s="135"/>
      <c r="HIX190" s="135"/>
      <c r="HIY190" s="135"/>
      <c r="HIZ190" s="304"/>
      <c r="HJA190" s="305"/>
      <c r="HJB190" s="306"/>
      <c r="HJC190" s="135"/>
      <c r="HJD190" s="135"/>
      <c r="HJE190" s="307"/>
      <c r="HJF190" s="135"/>
      <c r="HJG190" s="135"/>
      <c r="HJH190" s="135"/>
      <c r="HJI190" s="304"/>
      <c r="HJJ190" s="305"/>
      <c r="HJK190" s="306"/>
      <c r="HJL190" s="135"/>
      <c r="HJM190" s="135"/>
      <c r="HJN190" s="307"/>
      <c r="HJO190" s="135"/>
      <c r="HJP190" s="135"/>
      <c r="HJQ190" s="135"/>
      <c r="HJR190" s="304"/>
      <c r="HJS190" s="305"/>
      <c r="HJT190" s="306"/>
      <c r="HJU190" s="135"/>
      <c r="HJV190" s="135"/>
      <c r="HJW190" s="307"/>
      <c r="HJX190" s="135"/>
      <c r="HJY190" s="135"/>
      <c r="HJZ190" s="135"/>
      <c r="HKA190" s="304"/>
      <c r="HKB190" s="305"/>
      <c r="HKC190" s="306"/>
      <c r="HKD190" s="135"/>
      <c r="HKE190" s="135"/>
      <c r="HKF190" s="307"/>
      <c r="HKG190" s="135"/>
      <c r="HKH190" s="135"/>
      <c r="HKI190" s="135"/>
      <c r="HKJ190" s="304"/>
      <c r="HKK190" s="305"/>
      <c r="HKL190" s="306"/>
      <c r="HKM190" s="135"/>
      <c r="HKN190" s="135"/>
      <c r="HKO190" s="307"/>
      <c r="HKP190" s="135"/>
      <c r="HKQ190" s="135"/>
      <c r="HKR190" s="135"/>
      <c r="HKS190" s="304"/>
      <c r="HKT190" s="305"/>
      <c r="HKU190" s="306"/>
      <c r="HKV190" s="135"/>
      <c r="HKW190" s="135"/>
      <c r="HKX190" s="307"/>
      <c r="HKY190" s="135"/>
      <c r="HKZ190" s="135"/>
      <c r="HLA190" s="135"/>
      <c r="HLB190" s="304"/>
      <c r="HLC190" s="305"/>
      <c r="HLD190" s="306"/>
      <c r="HLE190" s="135"/>
      <c r="HLF190" s="135"/>
      <c r="HLG190" s="307"/>
      <c r="HLH190" s="135"/>
      <c r="HLI190" s="135"/>
      <c r="HLJ190" s="135"/>
      <c r="HLK190" s="304"/>
      <c r="HLL190" s="305"/>
      <c r="HLM190" s="306"/>
      <c r="HLN190" s="135"/>
      <c r="HLO190" s="135"/>
      <c r="HLP190" s="307"/>
      <c r="HLQ190" s="135"/>
      <c r="HLR190" s="135"/>
      <c r="HLS190" s="135"/>
      <c r="HLT190" s="304"/>
      <c r="HLU190" s="305"/>
      <c r="HLV190" s="306"/>
      <c r="HLW190" s="135"/>
      <c r="HLX190" s="135"/>
      <c r="HLY190" s="307"/>
      <c r="HLZ190" s="135"/>
      <c r="HMA190" s="135"/>
      <c r="HMB190" s="135"/>
      <c r="HMC190" s="304"/>
      <c r="HMD190" s="305"/>
      <c r="HME190" s="306"/>
      <c r="HMF190" s="135"/>
      <c r="HMG190" s="135"/>
      <c r="HMH190" s="307"/>
      <c r="HMI190" s="135"/>
      <c r="HMJ190" s="135"/>
      <c r="HMK190" s="135"/>
      <c r="HML190" s="304"/>
      <c r="HMM190" s="305"/>
      <c r="HMN190" s="306"/>
      <c r="HMO190" s="135"/>
      <c r="HMP190" s="135"/>
      <c r="HMQ190" s="307"/>
      <c r="HMR190" s="135"/>
      <c r="HMS190" s="135"/>
      <c r="HMT190" s="135"/>
      <c r="HMU190" s="304"/>
      <c r="HMV190" s="305"/>
      <c r="HMW190" s="306"/>
      <c r="HMX190" s="135"/>
      <c r="HMY190" s="135"/>
      <c r="HMZ190" s="307"/>
      <c r="HNA190" s="135"/>
      <c r="HNB190" s="135"/>
      <c r="HNC190" s="135"/>
      <c r="HND190" s="304"/>
      <c r="HNE190" s="305"/>
      <c r="HNF190" s="306"/>
      <c r="HNG190" s="135"/>
      <c r="HNH190" s="135"/>
      <c r="HNI190" s="307"/>
      <c r="HNJ190" s="135"/>
      <c r="HNK190" s="135"/>
      <c r="HNL190" s="135"/>
      <c r="HNM190" s="304"/>
      <c r="HNN190" s="305"/>
      <c r="HNO190" s="306"/>
      <c r="HNP190" s="135"/>
      <c r="HNQ190" s="135"/>
      <c r="HNR190" s="307"/>
      <c r="HNS190" s="135"/>
      <c r="HNT190" s="135"/>
      <c r="HNU190" s="135"/>
      <c r="HNV190" s="304"/>
      <c r="HNW190" s="305"/>
      <c r="HNX190" s="306"/>
      <c r="HNY190" s="135"/>
      <c r="HNZ190" s="135"/>
      <c r="HOA190" s="307"/>
      <c r="HOB190" s="135"/>
      <c r="HOC190" s="135"/>
      <c r="HOD190" s="135"/>
      <c r="HOE190" s="304"/>
      <c r="HOF190" s="305"/>
      <c r="HOG190" s="306"/>
      <c r="HOH190" s="135"/>
      <c r="HOI190" s="135"/>
      <c r="HOJ190" s="307"/>
      <c r="HOK190" s="135"/>
      <c r="HOL190" s="135"/>
      <c r="HOM190" s="135"/>
      <c r="HON190" s="304"/>
      <c r="HOO190" s="305"/>
      <c r="HOP190" s="306"/>
      <c r="HOQ190" s="135"/>
      <c r="HOR190" s="135"/>
      <c r="HOS190" s="307"/>
      <c r="HOT190" s="135"/>
      <c r="HOU190" s="135"/>
      <c r="HOV190" s="135"/>
      <c r="HOW190" s="304"/>
      <c r="HOX190" s="305"/>
      <c r="HOY190" s="306"/>
      <c r="HOZ190" s="135"/>
      <c r="HPA190" s="135"/>
      <c r="HPB190" s="307"/>
      <c r="HPC190" s="135"/>
      <c r="HPD190" s="135"/>
      <c r="HPE190" s="135"/>
      <c r="HPF190" s="304"/>
      <c r="HPG190" s="305"/>
      <c r="HPH190" s="306"/>
      <c r="HPI190" s="135"/>
      <c r="HPJ190" s="135"/>
      <c r="HPK190" s="307"/>
      <c r="HPL190" s="135"/>
      <c r="HPM190" s="135"/>
      <c r="HPN190" s="135"/>
      <c r="HPO190" s="304"/>
      <c r="HPP190" s="305"/>
      <c r="HPQ190" s="306"/>
      <c r="HPR190" s="135"/>
      <c r="HPS190" s="135"/>
      <c r="HPT190" s="307"/>
      <c r="HPU190" s="135"/>
      <c r="HPV190" s="135"/>
      <c r="HPW190" s="135"/>
      <c r="HPX190" s="304"/>
      <c r="HPY190" s="305"/>
      <c r="HPZ190" s="306"/>
      <c r="HQC190" s="307"/>
      <c r="HQD190" s="135"/>
      <c r="HQE190" s="135"/>
      <c r="HQF190" s="135"/>
      <c r="HQG190" s="304"/>
      <c r="HQH190" s="305"/>
      <c r="HQI190" s="306"/>
      <c r="HQL190" s="318"/>
      <c r="HQP190" s="319"/>
      <c r="HQQ190" s="320"/>
      <c r="HQR190" s="321"/>
      <c r="HQU190" s="318"/>
      <c r="HQX190" s="135"/>
      <c r="HQY190" s="304"/>
      <c r="HQZ190" s="305"/>
      <c r="HRA190" s="306"/>
      <c r="HRB190" s="135"/>
      <c r="HRC190" s="135"/>
      <c r="HRD190" s="307"/>
      <c r="HRE190" s="135"/>
      <c r="HRF190" s="135"/>
      <c r="HRG190" s="135"/>
      <c r="HRH190" s="304"/>
      <c r="HRI190" s="305"/>
      <c r="HRJ190" s="306"/>
      <c r="HRK190" s="135"/>
      <c r="HRL190" s="135"/>
      <c r="HRM190" s="307"/>
      <c r="HRN190" s="135"/>
      <c r="HRO190" s="135"/>
      <c r="HRP190" s="135"/>
      <c r="HRQ190" s="304"/>
      <c r="HRR190" s="305"/>
      <c r="HRS190" s="306"/>
      <c r="HRT190" s="135"/>
      <c r="HRU190" s="135"/>
      <c r="HRV190" s="307"/>
      <c r="HRW190" s="135"/>
      <c r="HRX190" s="135"/>
      <c r="HRY190" s="135"/>
      <c r="HRZ190" s="304"/>
      <c r="HSA190" s="305"/>
      <c r="HSB190" s="306"/>
      <c r="HSC190" s="135"/>
      <c r="HSD190" s="135"/>
      <c r="HSE190" s="307"/>
      <c r="HSF190" s="135"/>
      <c r="HSG190" s="135"/>
      <c r="HSH190" s="135"/>
      <c r="HSI190" s="304"/>
      <c r="HSJ190" s="305"/>
      <c r="HSK190" s="306"/>
      <c r="HSL190" s="135"/>
      <c r="HSM190" s="135"/>
      <c r="HSN190" s="307"/>
      <c r="HSO190" s="135"/>
      <c r="HSP190" s="135"/>
      <c r="HSQ190" s="135"/>
      <c r="HSR190" s="304"/>
      <c r="HSS190" s="305"/>
      <c r="HST190" s="306"/>
      <c r="HSU190" s="135"/>
      <c r="HSV190" s="135"/>
      <c r="HSW190" s="307"/>
      <c r="HSX190" s="135"/>
      <c r="HSY190" s="135"/>
      <c r="HSZ190" s="135"/>
      <c r="HTA190" s="304"/>
      <c r="HTB190" s="305"/>
      <c r="HTC190" s="306"/>
      <c r="HTD190" s="135"/>
      <c r="HTE190" s="135"/>
      <c r="HTF190" s="307"/>
      <c r="HTG190" s="135"/>
      <c r="HTH190" s="135"/>
      <c r="HTI190" s="135"/>
      <c r="HTJ190" s="304"/>
      <c r="HTK190" s="305"/>
      <c r="HTL190" s="306"/>
      <c r="HTM190" s="135"/>
      <c r="HTN190" s="135"/>
      <c r="HTO190" s="307"/>
      <c r="HTP190" s="135"/>
      <c r="HTQ190" s="135"/>
      <c r="HTR190" s="135"/>
      <c r="HTS190" s="304"/>
      <c r="HTT190" s="305"/>
      <c r="HTU190" s="306"/>
      <c r="HTV190" s="135"/>
      <c r="HTW190" s="135"/>
      <c r="HTX190" s="307"/>
      <c r="HTY190" s="135"/>
      <c r="HTZ190" s="135"/>
      <c r="HUA190" s="135"/>
      <c r="HUB190" s="304"/>
      <c r="HUC190" s="305"/>
      <c r="HUD190" s="306"/>
      <c r="HUE190" s="135"/>
      <c r="HUF190" s="135"/>
      <c r="HUG190" s="307"/>
      <c r="HUH190" s="135"/>
      <c r="HUI190" s="135"/>
      <c r="HUJ190" s="135"/>
      <c r="HUK190" s="304"/>
      <c r="HUL190" s="305"/>
      <c r="HUM190" s="306"/>
      <c r="HUN190" s="135"/>
      <c r="HUO190" s="135"/>
      <c r="HUP190" s="307"/>
      <c r="HUQ190" s="135"/>
      <c r="HUR190" s="135"/>
      <c r="HUS190" s="135"/>
      <c r="HUT190" s="304"/>
      <c r="HUU190" s="305"/>
      <c r="HUV190" s="306"/>
      <c r="HUW190" s="135"/>
      <c r="HUX190" s="135"/>
      <c r="HUY190" s="307"/>
      <c r="HUZ190" s="135"/>
      <c r="HVA190" s="135"/>
      <c r="HVB190" s="135"/>
      <c r="HVC190" s="304"/>
      <c r="HVD190" s="305"/>
      <c r="HVE190" s="306"/>
      <c r="HVF190" s="135"/>
      <c r="HVG190" s="135"/>
      <c r="HVH190" s="307"/>
      <c r="HVI190" s="135"/>
      <c r="HVJ190" s="135"/>
      <c r="HVK190" s="135"/>
      <c r="HVL190" s="304"/>
      <c r="HVM190" s="305"/>
      <c r="HVN190" s="306"/>
      <c r="HVO190" s="135"/>
      <c r="HVP190" s="135"/>
      <c r="HVQ190" s="307"/>
      <c r="HVR190" s="135"/>
      <c r="HVS190" s="135"/>
      <c r="HVT190" s="135"/>
      <c r="HVU190" s="304"/>
      <c r="HVV190" s="305"/>
      <c r="HVW190" s="306"/>
      <c r="HVX190" s="135"/>
      <c r="HVY190" s="135"/>
      <c r="HVZ190" s="307"/>
      <c r="HWA190" s="135"/>
      <c r="HWB190" s="135"/>
      <c r="HWC190" s="135"/>
      <c r="HWD190" s="304"/>
      <c r="HWE190" s="305"/>
      <c r="HWF190" s="306"/>
      <c r="HWG190" s="135"/>
      <c r="HWH190" s="135"/>
      <c r="HWI190" s="307"/>
      <c r="HWJ190" s="135"/>
      <c r="HWK190" s="135"/>
      <c r="HWL190" s="135"/>
      <c r="HWM190" s="304"/>
      <c r="HWN190" s="305"/>
      <c r="HWO190" s="306"/>
      <c r="HWP190" s="135"/>
      <c r="HWQ190" s="135"/>
      <c r="HWR190" s="307"/>
      <c r="HWS190" s="135"/>
      <c r="HWT190" s="135"/>
      <c r="HWU190" s="135"/>
      <c r="HWV190" s="304"/>
      <c r="HWW190" s="305"/>
      <c r="HWX190" s="306"/>
      <c r="HWY190" s="135"/>
      <c r="HWZ190" s="135"/>
      <c r="HXA190" s="307"/>
      <c r="HXB190" s="135"/>
      <c r="HXC190" s="135"/>
      <c r="HXD190" s="135"/>
      <c r="HXE190" s="304"/>
      <c r="HXF190" s="305"/>
      <c r="HXG190" s="306"/>
      <c r="HXH190" s="135"/>
      <c r="HXI190" s="135"/>
      <c r="HXJ190" s="307"/>
      <c r="HXK190" s="135"/>
      <c r="HXL190" s="135"/>
      <c r="HXM190" s="135"/>
      <c r="HXN190" s="304"/>
      <c r="HXO190" s="305"/>
      <c r="HXP190" s="306"/>
      <c r="HXQ190" s="135"/>
      <c r="HXR190" s="135"/>
      <c r="HXS190" s="307"/>
      <c r="HXT190" s="135"/>
      <c r="HXU190" s="135"/>
      <c r="HXV190" s="135"/>
      <c r="HXW190" s="304"/>
      <c r="HXX190" s="305"/>
      <c r="HXY190" s="306"/>
      <c r="HXZ190" s="135"/>
      <c r="HYA190" s="135"/>
      <c r="HYB190" s="307"/>
      <c r="HYC190" s="135"/>
      <c r="HYD190" s="135"/>
      <c r="HYE190" s="135"/>
      <c r="HYF190" s="304"/>
      <c r="HYG190" s="305"/>
      <c r="HYH190" s="306"/>
      <c r="HYI190" s="135"/>
      <c r="HYJ190" s="135"/>
      <c r="HYK190" s="307"/>
      <c r="HYL190" s="135"/>
      <c r="HYM190" s="135"/>
      <c r="HYN190" s="135"/>
      <c r="HYO190" s="304"/>
      <c r="HYP190" s="305"/>
      <c r="HYQ190" s="306"/>
      <c r="HYR190" s="135"/>
      <c r="HYS190" s="135"/>
      <c r="HYT190" s="307"/>
      <c r="HYU190" s="135"/>
      <c r="HYV190" s="135"/>
      <c r="HYW190" s="135"/>
      <c r="HYX190" s="304"/>
      <c r="HYY190" s="305"/>
      <c r="HYZ190" s="306"/>
      <c r="HZA190" s="135"/>
      <c r="HZB190" s="135"/>
      <c r="HZC190" s="307"/>
      <c r="HZD190" s="135"/>
      <c r="HZE190" s="135"/>
      <c r="HZF190" s="135"/>
      <c r="HZG190" s="304"/>
      <c r="HZH190" s="305"/>
      <c r="HZI190" s="306"/>
      <c r="HZJ190" s="135"/>
      <c r="HZK190" s="135"/>
      <c r="HZL190" s="307"/>
      <c r="HZM190" s="135"/>
      <c r="HZN190" s="135"/>
      <c r="HZO190" s="135"/>
      <c r="HZP190" s="304"/>
      <c r="HZQ190" s="305"/>
      <c r="HZR190" s="306"/>
      <c r="HZS190" s="135"/>
      <c r="HZT190" s="135"/>
      <c r="HZU190" s="307"/>
      <c r="HZV190" s="135"/>
      <c r="HZY190" s="304"/>
      <c r="HZZ190" s="305"/>
      <c r="IAA190" s="306"/>
      <c r="IAB190" s="135"/>
      <c r="IAC190" s="135"/>
      <c r="IAD190" s="307"/>
      <c r="IAE190" s="135"/>
      <c r="IAH190" s="319"/>
      <c r="IAI190" s="320"/>
      <c r="IAJ190" s="321"/>
      <c r="IAM190" s="318"/>
      <c r="IAQ190" s="319"/>
      <c r="IAR190" s="320"/>
      <c r="IAS190" s="321"/>
      <c r="IAT190" s="135"/>
      <c r="IAU190" s="135"/>
      <c r="IAV190" s="307"/>
      <c r="IAW190" s="135"/>
      <c r="IAX190" s="135"/>
      <c r="IAY190" s="135"/>
      <c r="IAZ190" s="304"/>
      <c r="IBA190" s="305"/>
      <c r="IBB190" s="306"/>
      <c r="IBC190" s="135"/>
      <c r="IBD190" s="135"/>
      <c r="IBE190" s="307"/>
      <c r="IBF190" s="135"/>
      <c r="IBG190" s="135"/>
      <c r="IBH190" s="135"/>
      <c r="IBI190" s="304"/>
      <c r="IBJ190" s="305"/>
      <c r="IBK190" s="306"/>
      <c r="IBL190" s="135"/>
      <c r="IBM190" s="135"/>
      <c r="IBN190" s="307"/>
      <c r="IBO190" s="135"/>
      <c r="IBP190" s="135"/>
      <c r="IBQ190" s="135"/>
      <c r="IBR190" s="304"/>
      <c r="IBS190" s="305"/>
      <c r="IBT190" s="306"/>
      <c r="IBU190" s="135"/>
      <c r="IBV190" s="135"/>
      <c r="IBW190" s="307"/>
      <c r="IBX190" s="135"/>
      <c r="IBY190" s="135"/>
      <c r="IBZ190" s="135"/>
      <c r="ICA190" s="304"/>
      <c r="ICB190" s="305"/>
      <c r="ICC190" s="306"/>
      <c r="ICD190" s="135"/>
      <c r="ICE190" s="135"/>
      <c r="ICF190" s="307"/>
      <c r="ICG190" s="135"/>
      <c r="ICH190" s="135"/>
      <c r="ICI190" s="135"/>
      <c r="ICJ190" s="304"/>
      <c r="ICK190" s="305"/>
      <c r="ICL190" s="306"/>
      <c r="ICM190" s="135"/>
      <c r="ICN190" s="135"/>
      <c r="ICO190" s="307"/>
      <c r="ICP190" s="135"/>
      <c r="ICQ190" s="135"/>
      <c r="ICR190" s="135"/>
      <c r="ICS190" s="304"/>
      <c r="ICT190" s="305"/>
      <c r="ICU190" s="306"/>
      <c r="ICV190" s="135"/>
      <c r="ICW190" s="135"/>
      <c r="ICX190" s="307"/>
      <c r="ICY190" s="135"/>
      <c r="ICZ190" s="135"/>
      <c r="IDA190" s="135"/>
      <c r="IDB190" s="304"/>
      <c r="IDC190" s="305"/>
      <c r="IDD190" s="306"/>
      <c r="IDE190" s="135"/>
      <c r="IDF190" s="135"/>
      <c r="IDG190" s="307"/>
      <c r="IDH190" s="135"/>
      <c r="IDI190" s="135"/>
      <c r="IDJ190" s="135"/>
      <c r="IDK190" s="304"/>
      <c r="IDL190" s="305"/>
      <c r="IDM190" s="306"/>
      <c r="IDN190" s="135"/>
      <c r="IDO190" s="135"/>
      <c r="IDP190" s="307"/>
      <c r="IDQ190" s="135"/>
      <c r="IDR190" s="135"/>
      <c r="IDS190" s="135"/>
      <c r="IDT190" s="304"/>
      <c r="IDU190" s="305"/>
      <c r="IDV190" s="306"/>
      <c r="IDW190" s="135"/>
      <c r="IDX190" s="135"/>
      <c r="IDY190" s="307"/>
      <c r="IDZ190" s="135"/>
      <c r="IEA190" s="135"/>
      <c r="IEB190" s="135"/>
      <c r="IEC190" s="304"/>
      <c r="IED190" s="305"/>
      <c r="IEE190" s="306"/>
      <c r="IEF190" s="135"/>
      <c r="IEG190" s="135"/>
      <c r="IEH190" s="307"/>
      <c r="IEI190" s="135"/>
      <c r="IEJ190" s="135"/>
      <c r="IEK190" s="135"/>
      <c r="IEL190" s="304"/>
      <c r="IEM190" s="305"/>
      <c r="IEN190" s="306"/>
      <c r="IEO190" s="135"/>
      <c r="IEP190" s="135"/>
      <c r="IEQ190" s="307"/>
      <c r="IER190" s="135"/>
      <c r="IES190" s="135"/>
      <c r="IET190" s="135"/>
      <c r="IEU190" s="304"/>
      <c r="IEV190" s="305"/>
      <c r="IEW190" s="306"/>
      <c r="IEX190" s="135"/>
      <c r="IEY190" s="135"/>
      <c r="IEZ190" s="307"/>
      <c r="IFA190" s="135"/>
      <c r="IFB190" s="135"/>
      <c r="IFC190" s="135"/>
      <c r="IFD190" s="304"/>
      <c r="IFE190" s="305"/>
      <c r="IFF190" s="306"/>
      <c r="IFG190" s="135"/>
      <c r="IFH190" s="135"/>
      <c r="IFI190" s="307"/>
      <c r="IFJ190" s="135"/>
      <c r="IFK190" s="135"/>
      <c r="IFL190" s="135"/>
      <c r="IFM190" s="304"/>
      <c r="IFN190" s="305"/>
      <c r="IFO190" s="306"/>
      <c r="IFP190" s="135"/>
      <c r="IFQ190" s="135"/>
      <c r="IFR190" s="307"/>
      <c r="IFS190" s="135"/>
      <c r="IFT190" s="135"/>
      <c r="IFU190" s="135"/>
      <c r="IFV190" s="304"/>
      <c r="IFW190" s="305"/>
      <c r="IFX190" s="306"/>
      <c r="IFY190" s="135"/>
      <c r="IFZ190" s="135"/>
      <c r="IGA190" s="307"/>
      <c r="IGB190" s="135"/>
      <c r="IGC190" s="135"/>
      <c r="IGD190" s="135"/>
      <c r="IGE190" s="304"/>
      <c r="IGF190" s="305"/>
      <c r="IGG190" s="306"/>
      <c r="IGH190" s="135"/>
      <c r="IGI190" s="135"/>
      <c r="IGJ190" s="307"/>
      <c r="IGK190" s="135"/>
      <c r="IGL190" s="135"/>
      <c r="IGM190" s="135"/>
      <c r="IGN190" s="304"/>
      <c r="IGO190" s="305"/>
      <c r="IGP190" s="306"/>
      <c r="IGQ190" s="135"/>
      <c r="IGR190" s="135"/>
      <c r="IGS190" s="307"/>
      <c r="IGT190" s="135"/>
      <c r="IGU190" s="135"/>
      <c r="IGV190" s="135"/>
      <c r="IGW190" s="304"/>
      <c r="IGX190" s="305"/>
      <c r="IGY190" s="306"/>
      <c r="IGZ190" s="135"/>
      <c r="IHA190" s="135"/>
      <c r="IHB190" s="307"/>
      <c r="IHC190" s="135"/>
      <c r="IHD190" s="135"/>
      <c r="IHE190" s="135"/>
      <c r="IHF190" s="304"/>
      <c r="IHG190" s="305"/>
      <c r="IHH190" s="306"/>
      <c r="IHI190" s="135"/>
      <c r="IHJ190" s="135"/>
      <c r="IHK190" s="307"/>
      <c r="IHL190" s="135"/>
      <c r="IHM190" s="135"/>
      <c r="IHN190" s="135"/>
      <c r="IHO190" s="304"/>
      <c r="IHP190" s="305"/>
      <c r="IHQ190" s="306"/>
      <c r="IHR190" s="135"/>
      <c r="IHS190" s="135"/>
      <c r="IHT190" s="307"/>
      <c r="IHU190" s="135"/>
      <c r="IHV190" s="135"/>
      <c r="IHW190" s="135"/>
      <c r="IHX190" s="304"/>
      <c r="IHY190" s="305"/>
      <c r="IHZ190" s="306"/>
      <c r="IIA190" s="135"/>
      <c r="IIB190" s="135"/>
      <c r="IIC190" s="307"/>
      <c r="IID190" s="135"/>
      <c r="IIE190" s="135"/>
      <c r="IIF190" s="135"/>
      <c r="IIG190" s="304"/>
      <c r="IIH190" s="305"/>
      <c r="III190" s="306"/>
      <c r="IIJ190" s="135"/>
      <c r="IIK190" s="135"/>
      <c r="IIL190" s="307"/>
      <c r="IIM190" s="135"/>
      <c r="IIN190" s="135"/>
      <c r="IIO190" s="135"/>
      <c r="IIP190" s="304"/>
      <c r="IIQ190" s="305"/>
      <c r="IIR190" s="306"/>
      <c r="IIS190" s="135"/>
      <c r="IIT190" s="135"/>
      <c r="IIU190" s="307"/>
      <c r="IIV190" s="135"/>
      <c r="IIW190" s="135"/>
      <c r="IIX190" s="135"/>
      <c r="IIY190" s="304"/>
      <c r="IIZ190" s="305"/>
      <c r="IJA190" s="306"/>
      <c r="IJB190" s="135"/>
      <c r="IJC190" s="135"/>
      <c r="IJD190" s="307"/>
      <c r="IJE190" s="135"/>
      <c r="IJF190" s="135"/>
      <c r="IJG190" s="135"/>
      <c r="IJH190" s="304"/>
      <c r="IJI190" s="305"/>
      <c r="IJJ190" s="306"/>
      <c r="IJK190" s="135"/>
      <c r="IJL190" s="135"/>
      <c r="IJM190" s="307"/>
      <c r="IJN190" s="135"/>
      <c r="IJO190" s="135"/>
      <c r="IJP190" s="135"/>
      <c r="IJQ190" s="304"/>
      <c r="IJR190" s="305"/>
      <c r="IJS190" s="321"/>
      <c r="IJU190" s="135"/>
      <c r="IJV190" s="307"/>
      <c r="IJW190" s="135"/>
      <c r="IJX190" s="135"/>
      <c r="IJY190" s="135"/>
      <c r="IJZ190" s="304"/>
      <c r="IKA190" s="305"/>
      <c r="IKB190" s="321"/>
      <c r="IKE190" s="318"/>
      <c r="IKI190" s="319"/>
      <c r="IKJ190" s="320"/>
      <c r="IKK190" s="321"/>
      <c r="IKN190" s="318"/>
      <c r="IKP190" s="135"/>
      <c r="IKQ190" s="135"/>
      <c r="IKR190" s="304"/>
      <c r="IKS190" s="305"/>
      <c r="IKT190" s="306"/>
      <c r="IKU190" s="135"/>
      <c r="IKV190" s="135"/>
      <c r="IKW190" s="307"/>
      <c r="IKX190" s="135"/>
      <c r="IKY190" s="135"/>
      <c r="IKZ190" s="135"/>
      <c r="ILA190" s="304"/>
      <c r="ILB190" s="305"/>
      <c r="ILC190" s="306"/>
      <c r="ILD190" s="135"/>
      <c r="ILE190" s="135"/>
      <c r="ILF190" s="307"/>
      <c r="ILG190" s="135"/>
      <c r="ILH190" s="135"/>
      <c r="ILI190" s="135"/>
      <c r="ILJ190" s="304"/>
      <c r="ILK190" s="305"/>
      <c r="ILL190" s="306"/>
      <c r="ILM190" s="135"/>
      <c r="ILN190" s="135"/>
      <c r="ILO190" s="307"/>
      <c r="ILP190" s="135"/>
      <c r="ILQ190" s="135"/>
      <c r="ILR190" s="135"/>
      <c r="ILS190" s="304"/>
      <c r="ILT190" s="305"/>
      <c r="ILU190" s="306"/>
      <c r="ILV190" s="135"/>
      <c r="ILW190" s="135"/>
      <c r="ILX190" s="307"/>
      <c r="ILY190" s="135"/>
      <c r="ILZ190" s="135"/>
      <c r="IMA190" s="135"/>
      <c r="IMB190" s="304"/>
      <c r="IMC190" s="305"/>
      <c r="IMD190" s="306"/>
      <c r="IME190" s="135"/>
      <c r="IMF190" s="135"/>
      <c r="IMG190" s="307"/>
      <c r="IMH190" s="135"/>
      <c r="IMI190" s="135"/>
      <c r="IMJ190" s="135"/>
      <c r="IMK190" s="304"/>
      <c r="IML190" s="305"/>
      <c r="IMM190" s="306"/>
      <c r="IMN190" s="135"/>
      <c r="IMO190" s="135"/>
      <c r="IMP190" s="307"/>
      <c r="IMQ190" s="135"/>
      <c r="IMR190" s="135"/>
      <c r="IMS190" s="135"/>
      <c r="IMT190" s="304"/>
      <c r="IMU190" s="305"/>
      <c r="IMV190" s="306"/>
      <c r="IMW190" s="135"/>
      <c r="IMX190" s="135"/>
      <c r="IMY190" s="307"/>
      <c r="IMZ190" s="135"/>
      <c r="INA190" s="135"/>
      <c r="INB190" s="135"/>
      <c r="INC190" s="304"/>
      <c r="IND190" s="305"/>
      <c r="INE190" s="306"/>
      <c r="INF190" s="135"/>
      <c r="ING190" s="135"/>
      <c r="INH190" s="307"/>
      <c r="INI190" s="135"/>
      <c r="INJ190" s="135"/>
      <c r="INK190" s="135"/>
      <c r="INL190" s="304"/>
      <c r="INM190" s="305"/>
      <c r="INN190" s="306"/>
      <c r="INO190" s="135"/>
      <c r="INP190" s="135"/>
      <c r="INQ190" s="307"/>
      <c r="INR190" s="135"/>
      <c r="INS190" s="135"/>
      <c r="INT190" s="135"/>
      <c r="INU190" s="304"/>
      <c r="INV190" s="305"/>
      <c r="INW190" s="306"/>
      <c r="INX190" s="135"/>
      <c r="INY190" s="135"/>
      <c r="INZ190" s="307"/>
      <c r="IOA190" s="135"/>
      <c r="IOB190" s="135"/>
      <c r="IOC190" s="135"/>
      <c r="IOD190" s="304"/>
      <c r="IOE190" s="305"/>
      <c r="IOF190" s="306"/>
      <c r="IOG190" s="135"/>
      <c r="IOH190" s="135"/>
      <c r="IOI190" s="307"/>
      <c r="IOJ190" s="135"/>
      <c r="IOK190" s="135"/>
      <c r="IOL190" s="135"/>
      <c r="IOM190" s="304"/>
      <c r="ION190" s="305"/>
      <c r="IOO190" s="306"/>
      <c r="IOP190" s="135"/>
      <c r="IOQ190" s="135"/>
      <c r="IOR190" s="307"/>
      <c r="IOS190" s="135"/>
      <c r="IOT190" s="135"/>
      <c r="IOU190" s="135"/>
      <c r="IOV190" s="304"/>
      <c r="IOW190" s="305"/>
      <c r="IOX190" s="306"/>
      <c r="IOY190" s="135"/>
      <c r="IOZ190" s="135"/>
      <c r="IPA190" s="307"/>
      <c r="IPB190" s="135"/>
      <c r="IPC190" s="135"/>
      <c r="IPD190" s="135"/>
      <c r="IPE190" s="304"/>
      <c r="IPF190" s="305"/>
      <c r="IPG190" s="306"/>
      <c r="IPH190" s="135"/>
      <c r="IPI190" s="135"/>
      <c r="IPJ190" s="307"/>
      <c r="IPK190" s="135"/>
      <c r="IPL190" s="135"/>
      <c r="IPM190" s="135"/>
      <c r="IPN190" s="304"/>
      <c r="IPO190" s="305"/>
      <c r="IPP190" s="306"/>
      <c r="IPQ190" s="135"/>
      <c r="IPR190" s="135"/>
      <c r="IPS190" s="307"/>
      <c r="IPT190" s="135"/>
      <c r="IPU190" s="135"/>
      <c r="IPV190" s="135"/>
      <c r="IPW190" s="304"/>
      <c r="IPX190" s="305"/>
      <c r="IPY190" s="306"/>
      <c r="IPZ190" s="135"/>
      <c r="IQA190" s="135"/>
      <c r="IQB190" s="307"/>
      <c r="IQC190" s="135"/>
      <c r="IQD190" s="135"/>
      <c r="IQE190" s="135"/>
      <c r="IQF190" s="304"/>
      <c r="IQG190" s="305"/>
      <c r="IQH190" s="306"/>
      <c r="IQI190" s="135"/>
      <c r="IQJ190" s="135"/>
      <c r="IQK190" s="307"/>
      <c r="IQL190" s="135"/>
      <c r="IQM190" s="135"/>
      <c r="IQN190" s="135"/>
      <c r="IQO190" s="304"/>
      <c r="IQP190" s="305"/>
      <c r="IQQ190" s="306"/>
      <c r="IQR190" s="135"/>
      <c r="IQS190" s="135"/>
      <c r="IQT190" s="307"/>
      <c r="IQU190" s="135"/>
      <c r="IQV190" s="135"/>
      <c r="IQW190" s="135"/>
      <c r="IQX190" s="304"/>
      <c r="IQY190" s="305"/>
      <c r="IQZ190" s="306"/>
      <c r="IRA190" s="135"/>
      <c r="IRB190" s="135"/>
      <c r="IRC190" s="307"/>
      <c r="IRD190" s="135"/>
      <c r="IRE190" s="135"/>
      <c r="IRF190" s="135"/>
      <c r="IRG190" s="304"/>
      <c r="IRH190" s="305"/>
      <c r="IRI190" s="306"/>
      <c r="IRJ190" s="135"/>
      <c r="IRK190" s="135"/>
      <c r="IRL190" s="307"/>
      <c r="IRM190" s="135"/>
      <c r="IRN190" s="135"/>
      <c r="IRO190" s="135"/>
      <c r="IRP190" s="304"/>
      <c r="IRQ190" s="305"/>
      <c r="IRR190" s="306"/>
      <c r="IRS190" s="135"/>
      <c r="IRT190" s="135"/>
      <c r="IRU190" s="307"/>
      <c r="IRV190" s="135"/>
      <c r="IRW190" s="135"/>
      <c r="IRX190" s="135"/>
      <c r="IRY190" s="304"/>
      <c r="IRZ190" s="305"/>
      <c r="ISA190" s="306"/>
      <c r="ISB190" s="135"/>
      <c r="ISC190" s="135"/>
      <c r="ISD190" s="307"/>
      <c r="ISE190" s="135"/>
      <c r="ISF190" s="135"/>
      <c r="ISG190" s="135"/>
      <c r="ISH190" s="304"/>
      <c r="ISI190" s="305"/>
      <c r="ISJ190" s="306"/>
      <c r="ISK190" s="135"/>
      <c r="ISL190" s="135"/>
      <c r="ISM190" s="307"/>
      <c r="ISN190" s="135"/>
      <c r="ISO190" s="135"/>
      <c r="ISP190" s="135"/>
      <c r="ISQ190" s="304"/>
      <c r="ISR190" s="305"/>
      <c r="ISS190" s="306"/>
      <c r="IST190" s="135"/>
      <c r="ISU190" s="135"/>
      <c r="ISV190" s="307"/>
      <c r="ISW190" s="135"/>
      <c r="ISX190" s="135"/>
      <c r="ISY190" s="135"/>
      <c r="ISZ190" s="304"/>
      <c r="ITA190" s="305"/>
      <c r="ITB190" s="306"/>
      <c r="ITC190" s="135"/>
      <c r="ITD190" s="135"/>
      <c r="ITE190" s="307"/>
      <c r="ITF190" s="135"/>
      <c r="ITG190" s="135"/>
      <c r="ITH190" s="135"/>
      <c r="ITI190" s="304"/>
      <c r="ITJ190" s="305"/>
      <c r="ITK190" s="306"/>
      <c r="ITL190" s="135"/>
      <c r="ITM190" s="135"/>
      <c r="ITN190" s="307"/>
      <c r="ITQ190" s="135"/>
      <c r="ITR190" s="304"/>
      <c r="ITS190" s="305"/>
      <c r="ITT190" s="306"/>
      <c r="ITU190" s="135"/>
      <c r="ITV190" s="135"/>
      <c r="ITW190" s="307"/>
      <c r="IUA190" s="319"/>
      <c r="IUB190" s="320"/>
      <c r="IUC190" s="321"/>
      <c r="IUF190" s="318"/>
      <c r="IUJ190" s="319"/>
      <c r="IUK190" s="320"/>
      <c r="IUL190" s="306"/>
      <c r="IUM190" s="135"/>
      <c r="IUN190" s="135"/>
      <c r="IUO190" s="307"/>
      <c r="IUP190" s="135"/>
      <c r="IUQ190" s="135"/>
      <c r="IUR190" s="135"/>
      <c r="IUS190" s="304"/>
      <c r="IUT190" s="305"/>
      <c r="IUU190" s="306"/>
      <c r="IUV190" s="135"/>
      <c r="IUW190" s="135"/>
      <c r="IUX190" s="307"/>
      <c r="IUY190" s="135"/>
      <c r="IUZ190" s="135"/>
      <c r="IVA190" s="135"/>
      <c r="IVB190" s="304"/>
      <c r="IVC190" s="305"/>
      <c r="IVD190" s="306"/>
      <c r="IVE190" s="135"/>
      <c r="IVF190" s="135"/>
      <c r="IVG190" s="307"/>
      <c r="IVH190" s="135"/>
      <c r="IVI190" s="135"/>
      <c r="IVJ190" s="135"/>
      <c r="IVK190" s="304"/>
      <c r="IVL190" s="305"/>
      <c r="IVM190" s="306"/>
      <c r="IVN190" s="135"/>
      <c r="IVO190" s="135"/>
      <c r="IVP190" s="307"/>
      <c r="IVQ190" s="135"/>
      <c r="IVR190" s="135"/>
      <c r="IVS190" s="135"/>
      <c r="IVT190" s="304"/>
      <c r="IVU190" s="305"/>
      <c r="IVV190" s="306"/>
      <c r="IVW190" s="135"/>
      <c r="IVX190" s="135"/>
      <c r="IVY190" s="307"/>
      <c r="IVZ190" s="135"/>
      <c r="IWA190" s="135"/>
      <c r="IWB190" s="135"/>
      <c r="IWC190" s="304"/>
      <c r="IWD190" s="305"/>
      <c r="IWE190" s="306"/>
      <c r="IWF190" s="135"/>
      <c r="IWG190" s="135"/>
      <c r="IWH190" s="307"/>
      <c r="IWI190" s="135"/>
      <c r="IWJ190" s="135"/>
      <c r="IWK190" s="135"/>
      <c r="IWL190" s="304"/>
      <c r="IWM190" s="305"/>
      <c r="IWN190" s="306"/>
      <c r="IWO190" s="135"/>
      <c r="IWP190" s="135"/>
      <c r="IWQ190" s="307"/>
      <c r="IWR190" s="135"/>
      <c r="IWS190" s="135"/>
      <c r="IWT190" s="135"/>
      <c r="IWU190" s="304"/>
      <c r="IWV190" s="305"/>
      <c r="IWW190" s="306"/>
      <c r="IWX190" s="135"/>
      <c r="IWY190" s="135"/>
      <c r="IWZ190" s="307"/>
      <c r="IXA190" s="135"/>
      <c r="IXB190" s="135"/>
      <c r="IXC190" s="135"/>
      <c r="IXD190" s="304"/>
      <c r="IXE190" s="305"/>
      <c r="IXF190" s="306"/>
      <c r="IXG190" s="135"/>
      <c r="IXH190" s="135"/>
      <c r="IXI190" s="307"/>
      <c r="IXJ190" s="135"/>
      <c r="IXK190" s="135"/>
      <c r="IXL190" s="135"/>
      <c r="IXM190" s="304"/>
      <c r="IXN190" s="305"/>
      <c r="IXO190" s="306"/>
      <c r="IXP190" s="135"/>
      <c r="IXQ190" s="135"/>
      <c r="IXR190" s="307"/>
      <c r="IXS190" s="135"/>
      <c r="IXT190" s="135"/>
      <c r="IXU190" s="135"/>
      <c r="IXV190" s="304"/>
      <c r="IXW190" s="305"/>
      <c r="IXX190" s="306"/>
      <c r="IXY190" s="135"/>
      <c r="IXZ190" s="135"/>
      <c r="IYA190" s="307"/>
      <c r="IYB190" s="135"/>
      <c r="IYC190" s="135"/>
      <c r="IYD190" s="135"/>
      <c r="IYE190" s="304"/>
      <c r="IYF190" s="305"/>
      <c r="IYG190" s="306"/>
      <c r="IYH190" s="135"/>
      <c r="IYI190" s="135"/>
      <c r="IYJ190" s="307"/>
      <c r="IYK190" s="135"/>
      <c r="IYL190" s="135"/>
      <c r="IYM190" s="135"/>
      <c r="IYN190" s="304"/>
      <c r="IYO190" s="305"/>
      <c r="IYP190" s="306"/>
      <c r="IYQ190" s="135"/>
      <c r="IYR190" s="135"/>
      <c r="IYS190" s="307"/>
      <c r="IYT190" s="135"/>
      <c r="IYU190" s="135"/>
      <c r="IYV190" s="135"/>
      <c r="IYW190" s="304"/>
      <c r="IYX190" s="305"/>
      <c r="IYY190" s="306"/>
      <c r="IYZ190" s="135"/>
      <c r="IZA190" s="135"/>
      <c r="IZB190" s="307"/>
      <c r="IZC190" s="135"/>
      <c r="IZD190" s="135"/>
      <c r="IZE190" s="135"/>
      <c r="IZF190" s="304"/>
      <c r="IZG190" s="305"/>
      <c r="IZH190" s="306"/>
      <c r="IZI190" s="135"/>
      <c r="IZJ190" s="135"/>
      <c r="IZK190" s="307"/>
      <c r="IZL190" s="135"/>
      <c r="IZM190" s="135"/>
      <c r="IZN190" s="135"/>
      <c r="IZO190" s="304"/>
      <c r="IZP190" s="305"/>
      <c r="IZQ190" s="306"/>
      <c r="IZR190" s="135"/>
      <c r="IZS190" s="135"/>
      <c r="IZT190" s="307"/>
      <c r="IZU190" s="135"/>
      <c r="IZV190" s="135"/>
      <c r="IZW190" s="135"/>
      <c r="IZX190" s="304"/>
      <c r="IZY190" s="305"/>
      <c r="IZZ190" s="306"/>
      <c r="JAA190" s="135"/>
      <c r="JAB190" s="135"/>
      <c r="JAC190" s="307"/>
      <c r="JAD190" s="135"/>
      <c r="JAE190" s="135"/>
      <c r="JAF190" s="135"/>
      <c r="JAG190" s="304"/>
      <c r="JAH190" s="305"/>
      <c r="JAI190" s="306"/>
      <c r="JAJ190" s="135"/>
      <c r="JAK190" s="135"/>
      <c r="JAL190" s="307"/>
      <c r="JAM190" s="135"/>
      <c r="JAN190" s="135"/>
      <c r="JAO190" s="135"/>
      <c r="JAP190" s="304"/>
      <c r="JAQ190" s="305"/>
      <c r="JAR190" s="306"/>
      <c r="JAS190" s="135"/>
      <c r="JAT190" s="135"/>
      <c r="JAU190" s="307"/>
      <c r="JAV190" s="135"/>
      <c r="JAW190" s="135"/>
      <c r="JAX190" s="135"/>
      <c r="JAY190" s="304"/>
      <c r="JAZ190" s="305"/>
      <c r="JBA190" s="306"/>
      <c r="JBB190" s="135"/>
      <c r="JBC190" s="135"/>
      <c r="JBD190" s="307"/>
      <c r="JBE190" s="135"/>
      <c r="JBF190" s="135"/>
      <c r="JBG190" s="135"/>
      <c r="JBH190" s="304"/>
      <c r="JBI190" s="305"/>
      <c r="JBJ190" s="306"/>
      <c r="JBK190" s="135"/>
      <c r="JBL190" s="135"/>
      <c r="JBM190" s="307"/>
      <c r="JBN190" s="135"/>
      <c r="JBO190" s="135"/>
      <c r="JBP190" s="135"/>
      <c r="JBQ190" s="304"/>
      <c r="JBR190" s="305"/>
      <c r="JBS190" s="306"/>
      <c r="JBT190" s="135"/>
      <c r="JBU190" s="135"/>
      <c r="JBV190" s="307"/>
      <c r="JBW190" s="135"/>
      <c r="JBX190" s="135"/>
      <c r="JBY190" s="135"/>
      <c r="JBZ190" s="304"/>
      <c r="JCA190" s="305"/>
      <c r="JCB190" s="306"/>
      <c r="JCC190" s="135"/>
      <c r="JCD190" s="135"/>
      <c r="JCE190" s="307"/>
      <c r="JCF190" s="135"/>
      <c r="JCG190" s="135"/>
      <c r="JCH190" s="135"/>
      <c r="JCI190" s="304"/>
      <c r="JCJ190" s="305"/>
      <c r="JCK190" s="306"/>
      <c r="JCL190" s="135"/>
      <c r="JCM190" s="135"/>
      <c r="JCN190" s="307"/>
      <c r="JCO190" s="135"/>
      <c r="JCP190" s="135"/>
      <c r="JCQ190" s="135"/>
      <c r="JCR190" s="304"/>
      <c r="JCS190" s="305"/>
      <c r="JCT190" s="306"/>
      <c r="JCU190" s="135"/>
      <c r="JCV190" s="135"/>
      <c r="JCW190" s="307"/>
      <c r="JCX190" s="135"/>
      <c r="JCY190" s="135"/>
      <c r="JCZ190" s="135"/>
      <c r="JDA190" s="304"/>
      <c r="JDB190" s="305"/>
      <c r="JDC190" s="306"/>
      <c r="JDD190" s="135"/>
      <c r="JDE190" s="135"/>
      <c r="JDF190" s="307"/>
      <c r="JDG190" s="135"/>
      <c r="JDH190" s="135"/>
      <c r="JDI190" s="135"/>
      <c r="JDJ190" s="304"/>
      <c r="JDK190" s="320"/>
      <c r="JDL190" s="321"/>
      <c r="JDM190" s="135"/>
      <c r="JDN190" s="135"/>
      <c r="JDO190" s="307"/>
      <c r="JDP190" s="135"/>
      <c r="JDQ190" s="135"/>
      <c r="JDR190" s="135"/>
      <c r="JDS190" s="304"/>
      <c r="JDT190" s="320"/>
      <c r="JDU190" s="321"/>
      <c r="JDX190" s="318"/>
      <c r="JEB190" s="319"/>
      <c r="JEC190" s="320"/>
      <c r="JED190" s="321"/>
      <c r="JEG190" s="318"/>
      <c r="JEH190" s="135"/>
      <c r="JEI190" s="135"/>
      <c r="JEJ190" s="135"/>
      <c r="JEK190" s="304"/>
      <c r="JEL190" s="305"/>
      <c r="JEM190" s="306"/>
      <c r="JEN190" s="135"/>
      <c r="JEO190" s="135"/>
      <c r="JEP190" s="307"/>
      <c r="JEQ190" s="135"/>
      <c r="JER190" s="135"/>
      <c r="JES190" s="135"/>
      <c r="JET190" s="304"/>
      <c r="JEU190" s="305"/>
      <c r="JEV190" s="306"/>
      <c r="JEW190" s="135"/>
      <c r="JEX190" s="135"/>
      <c r="JEY190" s="307"/>
      <c r="JEZ190" s="135"/>
      <c r="JFA190" s="135"/>
      <c r="JFB190" s="135"/>
      <c r="JFC190" s="304"/>
      <c r="JFD190" s="305"/>
      <c r="JFE190" s="306"/>
      <c r="JFF190" s="135"/>
      <c r="JFG190" s="135"/>
      <c r="JFH190" s="307"/>
      <c r="JFI190" s="135"/>
      <c r="JFJ190" s="135"/>
      <c r="JFK190" s="135"/>
      <c r="JFL190" s="304"/>
      <c r="JFM190" s="305"/>
      <c r="JFN190" s="306"/>
      <c r="JFO190" s="135"/>
      <c r="JFP190" s="135"/>
      <c r="JFQ190" s="307"/>
      <c r="JFR190" s="135"/>
      <c r="JFS190" s="135"/>
      <c r="JFT190" s="135"/>
      <c r="JFU190" s="304"/>
      <c r="JFV190" s="305"/>
      <c r="JFW190" s="306"/>
      <c r="JFX190" s="135"/>
      <c r="JFY190" s="135"/>
      <c r="JFZ190" s="307"/>
      <c r="JGA190" s="135"/>
      <c r="JGB190" s="135"/>
      <c r="JGC190" s="135"/>
      <c r="JGD190" s="304"/>
      <c r="JGE190" s="305"/>
      <c r="JGF190" s="306"/>
      <c r="JGG190" s="135"/>
      <c r="JGH190" s="135"/>
      <c r="JGI190" s="307"/>
      <c r="JGJ190" s="135"/>
      <c r="JGK190" s="135"/>
      <c r="JGL190" s="135"/>
      <c r="JGM190" s="304"/>
      <c r="JGN190" s="305"/>
      <c r="JGO190" s="306"/>
      <c r="JGP190" s="135"/>
      <c r="JGQ190" s="135"/>
      <c r="JGR190" s="307"/>
      <c r="JGS190" s="135"/>
      <c r="JGT190" s="135"/>
      <c r="JGU190" s="135"/>
      <c r="JGV190" s="304"/>
      <c r="JGW190" s="305"/>
      <c r="JGX190" s="306"/>
      <c r="JGY190" s="135"/>
      <c r="JGZ190" s="135"/>
      <c r="JHA190" s="307"/>
      <c r="JHB190" s="135"/>
      <c r="JHC190" s="135"/>
      <c r="JHD190" s="135"/>
      <c r="JHE190" s="304"/>
      <c r="JHF190" s="305"/>
      <c r="JHG190" s="306"/>
      <c r="JHH190" s="135"/>
      <c r="JHI190" s="135"/>
      <c r="JHJ190" s="307"/>
      <c r="JHK190" s="135"/>
      <c r="JHL190" s="135"/>
      <c r="JHM190" s="135"/>
      <c r="JHN190" s="304"/>
      <c r="JHO190" s="305"/>
      <c r="JHP190" s="306"/>
      <c r="JHQ190" s="135"/>
      <c r="JHR190" s="135"/>
      <c r="JHS190" s="307"/>
      <c r="JHT190" s="135"/>
      <c r="JHU190" s="135"/>
      <c r="JHV190" s="135"/>
      <c r="JHW190" s="304"/>
      <c r="JHX190" s="305"/>
      <c r="JHY190" s="306"/>
      <c r="JHZ190" s="135"/>
      <c r="JIA190" s="135"/>
      <c r="JIB190" s="307"/>
      <c r="JIC190" s="135"/>
      <c r="JID190" s="135"/>
      <c r="JIE190" s="135"/>
      <c r="JIF190" s="304"/>
      <c r="JIG190" s="305"/>
      <c r="JIH190" s="306"/>
      <c r="JII190" s="135"/>
      <c r="JIJ190" s="135"/>
      <c r="JIK190" s="307"/>
      <c r="JIL190" s="135"/>
      <c r="JIM190" s="135"/>
      <c r="JIN190" s="135"/>
      <c r="JIO190" s="304"/>
      <c r="JIP190" s="305"/>
      <c r="JIQ190" s="306"/>
      <c r="JIR190" s="135"/>
      <c r="JIS190" s="135"/>
      <c r="JIT190" s="307"/>
      <c r="JIU190" s="135"/>
      <c r="JIV190" s="135"/>
      <c r="JIW190" s="135"/>
      <c r="JIX190" s="304"/>
      <c r="JIY190" s="305"/>
      <c r="JIZ190" s="306"/>
      <c r="JJA190" s="135"/>
      <c r="JJB190" s="135"/>
      <c r="JJC190" s="307"/>
      <c r="JJD190" s="135"/>
      <c r="JJE190" s="135"/>
      <c r="JJF190" s="135"/>
      <c r="JJG190" s="304"/>
      <c r="JJH190" s="305"/>
      <c r="JJI190" s="306"/>
      <c r="JJJ190" s="135"/>
      <c r="JJK190" s="135"/>
      <c r="JJL190" s="307"/>
      <c r="JJM190" s="135"/>
      <c r="JJN190" s="135"/>
      <c r="JJO190" s="135"/>
      <c r="JJP190" s="304"/>
      <c r="JJQ190" s="305"/>
      <c r="JJR190" s="306"/>
      <c r="JJS190" s="135"/>
      <c r="JJT190" s="135"/>
      <c r="JJU190" s="307"/>
      <c r="JJV190" s="135"/>
      <c r="JJW190" s="135"/>
      <c r="JJX190" s="135"/>
      <c r="JJY190" s="304"/>
      <c r="JJZ190" s="305"/>
      <c r="JKA190" s="306"/>
      <c r="JKB190" s="135"/>
      <c r="JKC190" s="135"/>
      <c r="JKD190" s="307"/>
      <c r="JKE190" s="135"/>
      <c r="JKF190" s="135"/>
      <c r="JKG190" s="135"/>
      <c r="JKH190" s="304"/>
      <c r="JKI190" s="305"/>
      <c r="JKJ190" s="306"/>
      <c r="JKK190" s="135"/>
      <c r="JKL190" s="135"/>
      <c r="JKM190" s="307"/>
      <c r="JKN190" s="135"/>
      <c r="JKO190" s="135"/>
      <c r="JKP190" s="135"/>
      <c r="JKQ190" s="304"/>
      <c r="JKR190" s="305"/>
      <c r="JKS190" s="306"/>
      <c r="JKT190" s="135"/>
      <c r="JKU190" s="135"/>
      <c r="JKV190" s="307"/>
      <c r="JKW190" s="135"/>
      <c r="JKX190" s="135"/>
      <c r="JKY190" s="135"/>
      <c r="JKZ190" s="304"/>
      <c r="JLA190" s="305"/>
      <c r="JLB190" s="306"/>
      <c r="JLC190" s="135"/>
      <c r="JLD190" s="135"/>
      <c r="JLE190" s="307"/>
      <c r="JLF190" s="135"/>
      <c r="JLG190" s="135"/>
      <c r="JLH190" s="135"/>
      <c r="JLI190" s="304"/>
      <c r="JLJ190" s="305"/>
      <c r="JLK190" s="306"/>
      <c r="JLL190" s="135"/>
      <c r="JLM190" s="135"/>
      <c r="JLN190" s="307"/>
      <c r="JLO190" s="135"/>
      <c r="JLP190" s="135"/>
      <c r="JLQ190" s="135"/>
      <c r="JLR190" s="304"/>
      <c r="JLS190" s="305"/>
      <c r="JLT190" s="306"/>
      <c r="JLU190" s="135"/>
      <c r="JLV190" s="135"/>
      <c r="JLW190" s="307"/>
      <c r="JLX190" s="135"/>
      <c r="JLY190" s="135"/>
      <c r="JLZ190" s="135"/>
      <c r="JMA190" s="304"/>
      <c r="JMB190" s="305"/>
      <c r="JMC190" s="306"/>
      <c r="JMD190" s="135"/>
      <c r="JME190" s="135"/>
      <c r="JMF190" s="307"/>
      <c r="JMG190" s="135"/>
      <c r="JMH190" s="135"/>
      <c r="JMI190" s="135"/>
      <c r="JMJ190" s="304"/>
      <c r="JMK190" s="305"/>
      <c r="JML190" s="306"/>
      <c r="JMM190" s="135"/>
      <c r="JMN190" s="135"/>
      <c r="JMO190" s="307"/>
      <c r="JMP190" s="135"/>
      <c r="JMQ190" s="135"/>
      <c r="JMR190" s="135"/>
      <c r="JMS190" s="304"/>
      <c r="JMT190" s="305"/>
      <c r="JMU190" s="306"/>
      <c r="JMV190" s="135"/>
      <c r="JMW190" s="135"/>
      <c r="JMX190" s="307"/>
      <c r="JMY190" s="135"/>
      <c r="JMZ190" s="135"/>
      <c r="JNA190" s="135"/>
      <c r="JNB190" s="304"/>
      <c r="JNC190" s="305"/>
      <c r="JND190" s="306"/>
      <c r="JNE190" s="135"/>
      <c r="JNF190" s="135"/>
      <c r="JNG190" s="318"/>
      <c r="JNI190" s="135"/>
      <c r="JNJ190" s="135"/>
      <c r="JNK190" s="304"/>
      <c r="JNL190" s="305"/>
      <c r="JNM190" s="306"/>
      <c r="JNN190" s="135"/>
      <c r="JNO190" s="135"/>
      <c r="JNP190" s="318"/>
      <c r="JNT190" s="319"/>
      <c r="JNU190" s="320"/>
      <c r="JNV190" s="321"/>
      <c r="JNY190" s="318"/>
      <c r="JOC190" s="319"/>
      <c r="JOD190" s="305"/>
      <c r="JOE190" s="306"/>
      <c r="JOF190" s="135"/>
      <c r="JOG190" s="135"/>
      <c r="JOH190" s="307"/>
      <c r="JOI190" s="135"/>
      <c r="JOJ190" s="135"/>
      <c r="JOK190" s="135"/>
      <c r="JOL190" s="304"/>
      <c r="JOM190" s="305"/>
      <c r="JON190" s="306"/>
      <c r="JOO190" s="135"/>
      <c r="JOP190" s="135"/>
      <c r="JOQ190" s="307"/>
      <c r="JOR190" s="135"/>
      <c r="JOS190" s="135"/>
      <c r="JOT190" s="135"/>
      <c r="JOU190" s="304"/>
      <c r="JOV190" s="305"/>
      <c r="JOW190" s="306"/>
      <c r="JOX190" s="135"/>
      <c r="JOY190" s="135"/>
      <c r="JOZ190" s="307"/>
      <c r="JPA190" s="135"/>
      <c r="JPB190" s="135"/>
      <c r="JPC190" s="135"/>
      <c r="JPD190" s="304"/>
      <c r="JPE190" s="305"/>
      <c r="JPF190" s="306"/>
      <c r="JPG190" s="135"/>
      <c r="JPH190" s="135"/>
      <c r="JPI190" s="307"/>
      <c r="JPJ190" s="135"/>
      <c r="JPK190" s="135"/>
      <c r="JPL190" s="135"/>
      <c r="JPM190" s="304"/>
      <c r="JPN190" s="305"/>
      <c r="JPO190" s="306"/>
      <c r="JPP190" s="135"/>
      <c r="JPQ190" s="135"/>
      <c r="JPR190" s="307"/>
      <c r="JPS190" s="135"/>
      <c r="JPT190" s="135"/>
      <c r="JPU190" s="135"/>
      <c r="JPV190" s="304"/>
      <c r="JPW190" s="305"/>
      <c r="JPX190" s="306"/>
      <c r="JPY190" s="135"/>
      <c r="JPZ190" s="135"/>
      <c r="JQA190" s="307"/>
      <c r="JQB190" s="135"/>
      <c r="JQC190" s="135"/>
      <c r="JQD190" s="135"/>
      <c r="JQE190" s="304"/>
      <c r="JQF190" s="305"/>
      <c r="JQG190" s="306"/>
      <c r="JQH190" s="135"/>
      <c r="JQI190" s="135"/>
      <c r="JQJ190" s="307"/>
      <c r="JQK190" s="135"/>
      <c r="JQL190" s="135"/>
      <c r="JQM190" s="135"/>
      <c r="JQN190" s="304"/>
      <c r="JQO190" s="305"/>
      <c r="JQP190" s="306"/>
      <c r="JQQ190" s="135"/>
      <c r="JQR190" s="135"/>
      <c r="JQS190" s="307"/>
      <c r="JQT190" s="135"/>
      <c r="JQU190" s="135"/>
      <c r="JQV190" s="135"/>
      <c r="JQW190" s="304"/>
      <c r="JQX190" s="305"/>
      <c r="JQY190" s="306"/>
      <c r="JQZ190" s="135"/>
      <c r="JRA190" s="135"/>
      <c r="JRB190" s="307"/>
      <c r="JRC190" s="135"/>
      <c r="JRD190" s="135"/>
      <c r="JRE190" s="135"/>
      <c r="JRF190" s="304"/>
      <c r="JRG190" s="305"/>
      <c r="JRH190" s="306"/>
      <c r="JRI190" s="135"/>
      <c r="JRJ190" s="135"/>
      <c r="JRK190" s="307"/>
      <c r="JRL190" s="135"/>
      <c r="JRM190" s="135"/>
      <c r="JRN190" s="135"/>
      <c r="JRO190" s="304"/>
      <c r="JRP190" s="305"/>
      <c r="JRQ190" s="306"/>
      <c r="JRR190" s="135"/>
      <c r="JRS190" s="135"/>
      <c r="JRT190" s="307"/>
      <c r="JRU190" s="135"/>
      <c r="JRV190" s="135"/>
      <c r="JRW190" s="135"/>
      <c r="JRX190" s="304"/>
      <c r="JRY190" s="305"/>
      <c r="JRZ190" s="306"/>
      <c r="JSA190" s="135"/>
      <c r="JSB190" s="135"/>
      <c r="JSC190" s="307"/>
      <c r="JSD190" s="135"/>
      <c r="JSE190" s="135"/>
      <c r="JSF190" s="135"/>
      <c r="JSG190" s="304"/>
      <c r="JSH190" s="305"/>
      <c r="JSI190" s="306"/>
      <c r="JSJ190" s="135"/>
      <c r="JSK190" s="135"/>
      <c r="JSL190" s="307"/>
      <c r="JSM190" s="135"/>
      <c r="JSN190" s="135"/>
      <c r="JSO190" s="135"/>
      <c r="JSP190" s="304"/>
      <c r="JSQ190" s="305"/>
      <c r="JSR190" s="306"/>
      <c r="JSS190" s="135"/>
      <c r="JST190" s="135"/>
      <c r="JSU190" s="307"/>
      <c r="JSV190" s="135"/>
      <c r="JSW190" s="135"/>
      <c r="JSX190" s="135"/>
      <c r="JSY190" s="304"/>
      <c r="JSZ190" s="305"/>
      <c r="JTA190" s="306"/>
      <c r="JTB190" s="135"/>
      <c r="JTC190" s="135"/>
      <c r="JTD190" s="307"/>
      <c r="JTE190" s="135"/>
      <c r="JTF190" s="135"/>
      <c r="JTG190" s="135"/>
      <c r="JTH190" s="304"/>
      <c r="JTI190" s="305"/>
      <c r="JTJ190" s="306"/>
      <c r="JTK190" s="135"/>
      <c r="JTL190" s="135"/>
      <c r="JTM190" s="307"/>
      <c r="JTN190" s="135"/>
      <c r="JTO190" s="135"/>
      <c r="JTP190" s="135"/>
      <c r="JTQ190" s="304"/>
      <c r="JTR190" s="305"/>
      <c r="JTS190" s="306"/>
      <c r="JTT190" s="135"/>
      <c r="JTU190" s="135"/>
      <c r="JTV190" s="307"/>
      <c r="JTW190" s="135"/>
      <c r="JTX190" s="135"/>
      <c r="JTY190" s="135"/>
      <c r="JTZ190" s="304"/>
      <c r="JUA190" s="305"/>
      <c r="JUB190" s="306"/>
      <c r="JUC190" s="135"/>
      <c r="JUD190" s="135"/>
      <c r="JUE190" s="307"/>
      <c r="JUF190" s="135"/>
      <c r="JUG190" s="135"/>
      <c r="JUH190" s="135"/>
      <c r="JUI190" s="304"/>
      <c r="JUJ190" s="305"/>
      <c r="JUK190" s="306"/>
      <c r="JUL190" s="135"/>
      <c r="JUM190" s="135"/>
      <c r="JUN190" s="307"/>
      <c r="JUO190" s="135"/>
      <c r="JUP190" s="135"/>
      <c r="JUQ190" s="135"/>
      <c r="JUR190" s="304"/>
      <c r="JUS190" s="305"/>
      <c r="JUT190" s="306"/>
      <c r="JUU190" s="135"/>
      <c r="JUV190" s="135"/>
      <c r="JUW190" s="307"/>
      <c r="JUX190" s="135"/>
      <c r="JUY190" s="135"/>
      <c r="JUZ190" s="135"/>
      <c r="JVA190" s="304"/>
      <c r="JVB190" s="305"/>
      <c r="JVC190" s="306"/>
      <c r="JVD190" s="135"/>
      <c r="JVE190" s="135"/>
      <c r="JVF190" s="307"/>
      <c r="JVG190" s="135"/>
      <c r="JVH190" s="135"/>
      <c r="JVI190" s="135"/>
      <c r="JVJ190" s="304"/>
      <c r="JVK190" s="305"/>
      <c r="JVL190" s="306"/>
      <c r="JVM190" s="135"/>
      <c r="JVN190" s="135"/>
      <c r="JVO190" s="307"/>
      <c r="JVP190" s="135"/>
      <c r="JVQ190" s="135"/>
      <c r="JVR190" s="135"/>
      <c r="JVS190" s="304"/>
      <c r="JVT190" s="305"/>
      <c r="JVU190" s="306"/>
      <c r="JVV190" s="135"/>
      <c r="JVW190" s="135"/>
      <c r="JVX190" s="307"/>
      <c r="JVY190" s="135"/>
      <c r="JVZ190" s="135"/>
      <c r="JWA190" s="135"/>
      <c r="JWB190" s="304"/>
      <c r="JWC190" s="305"/>
      <c r="JWD190" s="306"/>
      <c r="JWE190" s="135"/>
      <c r="JWF190" s="135"/>
      <c r="JWG190" s="307"/>
      <c r="JWH190" s="135"/>
      <c r="JWI190" s="135"/>
      <c r="JWJ190" s="135"/>
      <c r="JWK190" s="304"/>
      <c r="JWL190" s="305"/>
      <c r="JWM190" s="306"/>
      <c r="JWN190" s="135"/>
      <c r="JWO190" s="135"/>
      <c r="JWP190" s="307"/>
      <c r="JWQ190" s="135"/>
      <c r="JWR190" s="135"/>
      <c r="JWS190" s="135"/>
      <c r="JWT190" s="304"/>
      <c r="JWU190" s="305"/>
      <c r="JWV190" s="306"/>
      <c r="JWW190" s="135"/>
      <c r="JWX190" s="135"/>
      <c r="JWY190" s="307"/>
      <c r="JWZ190" s="135"/>
      <c r="JXA190" s="135"/>
      <c r="JXB190" s="135"/>
      <c r="JXC190" s="319"/>
      <c r="JXD190" s="320"/>
      <c r="JXE190" s="306"/>
      <c r="JXF190" s="135"/>
      <c r="JXG190" s="135"/>
      <c r="JXH190" s="307"/>
      <c r="JXI190" s="135"/>
      <c r="JXJ190" s="135"/>
      <c r="JXK190" s="135"/>
      <c r="JXL190" s="319"/>
      <c r="JXM190" s="320"/>
      <c r="JXN190" s="321"/>
      <c r="JXQ190" s="318"/>
      <c r="JXU190" s="319"/>
      <c r="JXV190" s="320"/>
      <c r="JXW190" s="321"/>
      <c r="JXZ190" s="307"/>
      <c r="JYA190" s="135"/>
      <c r="JYB190" s="135"/>
      <c r="JYC190" s="135"/>
      <c r="JYD190" s="304"/>
      <c r="JYE190" s="305"/>
      <c r="JYF190" s="306"/>
      <c r="JYG190" s="135"/>
      <c r="JYH190" s="135"/>
      <c r="JYI190" s="307"/>
      <c r="JYJ190" s="135"/>
      <c r="JYK190" s="135"/>
      <c r="JYL190" s="135"/>
      <c r="JYM190" s="304"/>
      <c r="JYN190" s="305"/>
      <c r="JYO190" s="306"/>
      <c r="JYP190" s="135"/>
      <c r="JYQ190" s="135"/>
      <c r="JYR190" s="307"/>
      <c r="JYS190" s="135"/>
      <c r="JYT190" s="135"/>
      <c r="JYU190" s="135"/>
      <c r="JYV190" s="304"/>
      <c r="JYW190" s="305"/>
      <c r="JYX190" s="306"/>
      <c r="JYY190" s="135"/>
      <c r="JYZ190" s="135"/>
      <c r="JZA190" s="307"/>
      <c r="JZB190" s="135"/>
      <c r="JZC190" s="135"/>
      <c r="JZD190" s="135"/>
      <c r="JZE190" s="304"/>
      <c r="JZF190" s="305"/>
      <c r="JZG190" s="306"/>
      <c r="JZH190" s="135"/>
      <c r="JZI190" s="135"/>
      <c r="JZJ190" s="307"/>
      <c r="JZK190" s="135"/>
      <c r="JZL190" s="135"/>
      <c r="JZM190" s="135"/>
      <c r="JZN190" s="304"/>
      <c r="JZO190" s="305"/>
      <c r="JZP190" s="306"/>
      <c r="JZQ190" s="135"/>
      <c r="JZR190" s="135"/>
      <c r="JZS190" s="307"/>
      <c r="JZT190" s="135"/>
      <c r="JZU190" s="135"/>
      <c r="JZV190" s="135"/>
      <c r="JZW190" s="304"/>
      <c r="JZX190" s="305"/>
      <c r="JZY190" s="306"/>
      <c r="JZZ190" s="135"/>
      <c r="KAA190" s="135"/>
      <c r="KAB190" s="307"/>
      <c r="KAC190" s="135"/>
      <c r="KAD190" s="135"/>
      <c r="KAE190" s="135"/>
      <c r="KAF190" s="304"/>
      <c r="KAG190" s="305"/>
      <c r="KAH190" s="306"/>
      <c r="KAI190" s="135"/>
      <c r="KAJ190" s="135"/>
      <c r="KAK190" s="307"/>
      <c r="KAL190" s="135"/>
      <c r="KAM190" s="135"/>
      <c r="KAN190" s="135"/>
      <c r="KAO190" s="304"/>
      <c r="KAP190" s="305"/>
      <c r="KAQ190" s="306"/>
      <c r="KAR190" s="135"/>
      <c r="KAS190" s="135"/>
      <c r="KAT190" s="307"/>
      <c r="KAU190" s="135"/>
      <c r="KAV190" s="135"/>
      <c r="KAW190" s="135"/>
      <c r="KAX190" s="304"/>
      <c r="KAY190" s="305"/>
      <c r="KAZ190" s="306"/>
      <c r="KBA190" s="135"/>
      <c r="KBB190" s="135"/>
      <c r="KBC190" s="307"/>
      <c r="KBD190" s="135"/>
      <c r="KBE190" s="135"/>
      <c r="KBF190" s="135"/>
      <c r="KBG190" s="304"/>
      <c r="KBH190" s="305"/>
      <c r="KBI190" s="306"/>
      <c r="KBJ190" s="135"/>
      <c r="KBK190" s="135"/>
      <c r="KBL190" s="307"/>
      <c r="KBM190" s="135"/>
      <c r="KBN190" s="135"/>
      <c r="KBO190" s="135"/>
      <c r="KBP190" s="304"/>
      <c r="KBQ190" s="305"/>
      <c r="KBR190" s="306"/>
      <c r="KBS190" s="135"/>
      <c r="KBT190" s="135"/>
      <c r="KBU190" s="307"/>
      <c r="KBV190" s="135"/>
      <c r="KBW190" s="135"/>
      <c r="KBX190" s="135"/>
      <c r="KBY190" s="304"/>
      <c r="KBZ190" s="305"/>
      <c r="KCA190" s="306"/>
      <c r="KCB190" s="135"/>
      <c r="KCC190" s="135"/>
      <c r="KCD190" s="307"/>
      <c r="KCE190" s="135"/>
      <c r="KCF190" s="135"/>
      <c r="KCG190" s="135"/>
      <c r="KCH190" s="304"/>
      <c r="KCI190" s="305"/>
      <c r="KCJ190" s="306"/>
      <c r="KCK190" s="135"/>
      <c r="KCL190" s="135"/>
      <c r="KCM190" s="307"/>
      <c r="KCN190" s="135"/>
      <c r="KCO190" s="135"/>
      <c r="KCP190" s="135"/>
      <c r="KCQ190" s="304"/>
      <c r="KCR190" s="305"/>
      <c r="KCS190" s="306"/>
      <c r="KCT190" s="135"/>
      <c r="KCU190" s="135"/>
      <c r="KCV190" s="307"/>
      <c r="KCW190" s="135"/>
      <c r="KCX190" s="135"/>
      <c r="KCY190" s="135"/>
      <c r="KCZ190" s="304"/>
      <c r="KDA190" s="305"/>
      <c r="KDB190" s="306"/>
      <c r="KDC190" s="135"/>
      <c r="KDD190" s="135"/>
      <c r="KDE190" s="307"/>
      <c r="KDF190" s="135"/>
      <c r="KDG190" s="135"/>
      <c r="KDH190" s="135"/>
      <c r="KDI190" s="304"/>
      <c r="KDJ190" s="305"/>
      <c r="KDK190" s="306"/>
      <c r="KDL190" s="135"/>
      <c r="KDM190" s="135"/>
      <c r="KDN190" s="307"/>
      <c r="KDO190" s="135"/>
      <c r="KDP190" s="135"/>
      <c r="KDQ190" s="135"/>
      <c r="KDR190" s="304"/>
      <c r="KDS190" s="305"/>
      <c r="KDT190" s="306"/>
      <c r="KDU190" s="135"/>
      <c r="KDV190" s="135"/>
      <c r="KDW190" s="307"/>
      <c r="KDX190" s="135"/>
      <c r="KDY190" s="135"/>
      <c r="KDZ190" s="135"/>
      <c r="KEA190" s="304"/>
      <c r="KEB190" s="305"/>
      <c r="KEC190" s="306"/>
      <c r="KED190" s="135"/>
      <c r="KEE190" s="135"/>
      <c r="KEF190" s="307"/>
      <c r="KEG190" s="135"/>
      <c r="KEH190" s="135"/>
      <c r="KEI190" s="135"/>
      <c r="KEJ190" s="304"/>
      <c r="KEK190" s="305"/>
      <c r="KEL190" s="306"/>
      <c r="KEM190" s="135"/>
      <c r="KEN190" s="135"/>
      <c r="KEO190" s="307"/>
      <c r="KEP190" s="135"/>
      <c r="KEQ190" s="135"/>
      <c r="KER190" s="135"/>
      <c r="KES190" s="304"/>
      <c r="KET190" s="305"/>
      <c r="KEU190" s="306"/>
      <c r="KEV190" s="135"/>
      <c r="KEW190" s="135"/>
      <c r="KEX190" s="307"/>
      <c r="KEY190" s="135"/>
      <c r="KEZ190" s="135"/>
      <c r="KFA190" s="135"/>
      <c r="KFB190" s="304"/>
      <c r="KFC190" s="305"/>
      <c r="KFD190" s="306"/>
      <c r="KFE190" s="135"/>
      <c r="KFF190" s="135"/>
      <c r="KFG190" s="307"/>
      <c r="KFH190" s="135"/>
      <c r="KFI190" s="135"/>
      <c r="KFJ190" s="135"/>
      <c r="KFK190" s="304"/>
      <c r="KFL190" s="305"/>
      <c r="KFM190" s="306"/>
      <c r="KFN190" s="135"/>
      <c r="KFO190" s="135"/>
      <c r="KFP190" s="307"/>
      <c r="KFQ190" s="135"/>
      <c r="KFR190" s="135"/>
      <c r="KFS190" s="135"/>
      <c r="KFT190" s="304"/>
      <c r="KFU190" s="305"/>
      <c r="KFV190" s="306"/>
      <c r="KFW190" s="135"/>
      <c r="KFX190" s="135"/>
      <c r="KFY190" s="307"/>
      <c r="KFZ190" s="135"/>
      <c r="KGA190" s="135"/>
      <c r="KGB190" s="135"/>
      <c r="KGC190" s="304"/>
      <c r="KGD190" s="305"/>
      <c r="KGE190" s="306"/>
      <c r="KGF190" s="135"/>
      <c r="KGG190" s="135"/>
      <c r="KGH190" s="307"/>
      <c r="KGI190" s="135"/>
      <c r="KGJ190" s="135"/>
      <c r="KGK190" s="135"/>
      <c r="KGL190" s="304"/>
      <c r="KGM190" s="305"/>
      <c r="KGN190" s="306"/>
      <c r="KGO190" s="135"/>
      <c r="KGP190" s="135"/>
      <c r="KGQ190" s="307"/>
      <c r="KGR190" s="135"/>
      <c r="KGS190" s="135"/>
      <c r="KGT190" s="135"/>
      <c r="KGU190" s="304"/>
      <c r="KGV190" s="305"/>
      <c r="KGW190" s="306"/>
      <c r="KGX190" s="135"/>
      <c r="KGZ190" s="318"/>
      <c r="KHA190" s="135"/>
      <c r="KHB190" s="135"/>
      <c r="KHC190" s="135"/>
      <c r="KHD190" s="304"/>
      <c r="KHE190" s="305"/>
      <c r="KHF190" s="306"/>
      <c r="KHG190" s="135"/>
      <c r="KHI190" s="318"/>
      <c r="KHM190" s="319"/>
      <c r="KHN190" s="320"/>
      <c r="KHO190" s="321"/>
      <c r="KHR190" s="318"/>
      <c r="KHV190" s="304"/>
      <c r="KHW190" s="305"/>
      <c r="KHX190" s="306"/>
      <c r="KHY190" s="135"/>
      <c r="KHZ190" s="135"/>
      <c r="KIA190" s="307"/>
      <c r="KIB190" s="135"/>
      <c r="KIC190" s="135"/>
      <c r="KID190" s="135"/>
      <c r="KIE190" s="304"/>
      <c r="KIF190" s="305"/>
      <c r="KIG190" s="306"/>
      <c r="KIH190" s="135"/>
      <c r="KII190" s="135"/>
      <c r="KIJ190" s="307"/>
      <c r="KIK190" s="135"/>
      <c r="KIL190" s="135"/>
      <c r="KIM190" s="135"/>
      <c r="KIN190" s="304"/>
      <c r="KIO190" s="305"/>
      <c r="KIP190" s="306"/>
      <c r="KIQ190" s="135"/>
      <c r="KIR190" s="135"/>
      <c r="KIS190" s="307"/>
      <c r="KIT190" s="135"/>
      <c r="KIU190" s="135"/>
      <c r="KIV190" s="135"/>
      <c r="KIW190" s="304"/>
      <c r="KIX190" s="305"/>
      <c r="KIY190" s="306"/>
      <c r="KIZ190" s="135"/>
      <c r="KJA190" s="135"/>
      <c r="KJB190" s="307"/>
      <c r="KJC190" s="135"/>
      <c r="KJD190" s="135"/>
      <c r="KJE190" s="135"/>
      <c r="KJF190" s="304"/>
      <c r="KJG190" s="305"/>
      <c r="KJH190" s="306"/>
      <c r="KJI190" s="135"/>
      <c r="KJJ190" s="135"/>
      <c r="KJK190" s="307"/>
      <c r="KJL190" s="135"/>
      <c r="KJM190" s="135"/>
      <c r="KJN190" s="135"/>
      <c r="KJO190" s="304"/>
      <c r="KJP190" s="305"/>
      <c r="KJQ190" s="306"/>
      <c r="KJR190" s="135"/>
      <c r="KJS190" s="135"/>
      <c r="KJT190" s="307"/>
      <c r="KJU190" s="135"/>
      <c r="KJV190" s="135"/>
      <c r="KJW190" s="135"/>
      <c r="KJX190" s="304"/>
      <c r="KJY190" s="305"/>
      <c r="KJZ190" s="306"/>
      <c r="KKA190" s="135"/>
      <c r="KKB190" s="135"/>
      <c r="KKC190" s="307"/>
      <c r="KKD190" s="135"/>
      <c r="KKE190" s="135"/>
      <c r="KKF190" s="135"/>
      <c r="KKG190" s="304"/>
      <c r="KKH190" s="305"/>
      <c r="KKI190" s="306"/>
      <c r="KKJ190" s="135"/>
      <c r="KKK190" s="135"/>
      <c r="KKL190" s="307"/>
      <c r="KKM190" s="135"/>
      <c r="KKN190" s="135"/>
      <c r="KKO190" s="135"/>
      <c r="KKP190" s="304"/>
      <c r="KKQ190" s="305"/>
      <c r="KKR190" s="306"/>
      <c r="KKS190" s="135"/>
      <c r="KKT190" s="135"/>
      <c r="KKU190" s="307"/>
      <c r="KKV190" s="135"/>
      <c r="KKW190" s="135"/>
      <c r="KKX190" s="135"/>
      <c r="KKY190" s="304"/>
      <c r="KKZ190" s="305"/>
      <c r="KLA190" s="306"/>
      <c r="KLB190" s="135"/>
      <c r="KLC190" s="135"/>
      <c r="KLD190" s="307"/>
      <c r="KLE190" s="135"/>
      <c r="KLF190" s="135"/>
      <c r="KLG190" s="135"/>
      <c r="KLH190" s="304"/>
      <c r="KLI190" s="305"/>
      <c r="KLJ190" s="306"/>
      <c r="KLK190" s="135"/>
      <c r="KLL190" s="135"/>
      <c r="KLM190" s="307"/>
      <c r="KLN190" s="135"/>
      <c r="KLO190" s="135"/>
      <c r="KLP190" s="135"/>
      <c r="KLQ190" s="304"/>
      <c r="KLR190" s="305"/>
      <c r="KLS190" s="306"/>
      <c r="KLT190" s="135"/>
      <c r="KLU190" s="135"/>
      <c r="KLV190" s="307"/>
      <c r="KLW190" s="135"/>
      <c r="KLX190" s="135"/>
      <c r="KLY190" s="135"/>
      <c r="KLZ190" s="304"/>
      <c r="KMA190" s="305"/>
      <c r="KMB190" s="306"/>
      <c r="KMC190" s="135"/>
      <c r="KMD190" s="135"/>
      <c r="KME190" s="307"/>
      <c r="KMF190" s="135"/>
      <c r="KMG190" s="135"/>
      <c r="KMH190" s="135"/>
      <c r="KMI190" s="304"/>
      <c r="KMJ190" s="305"/>
      <c r="KMK190" s="306"/>
      <c r="KML190" s="135"/>
      <c r="KMM190" s="135"/>
      <c r="KMN190" s="307"/>
      <c r="KMO190" s="135"/>
      <c r="KMP190" s="135"/>
      <c r="KMQ190" s="135"/>
      <c r="KMR190" s="304"/>
      <c r="KMS190" s="305"/>
      <c r="KMT190" s="306"/>
      <c r="KMU190" s="135"/>
      <c r="KMV190" s="135"/>
      <c r="KMW190" s="307"/>
      <c r="KMX190" s="135"/>
      <c r="KMY190" s="135"/>
      <c r="KMZ190" s="135"/>
      <c r="KNA190" s="304"/>
      <c r="KNB190" s="305"/>
      <c r="KNC190" s="306"/>
      <c r="KND190" s="135"/>
      <c r="KNE190" s="135"/>
      <c r="KNF190" s="307"/>
      <c r="KNG190" s="135"/>
      <c r="KNH190" s="135"/>
      <c r="KNI190" s="135"/>
      <c r="KNJ190" s="304"/>
      <c r="KNK190" s="305"/>
      <c r="KNL190" s="306"/>
      <c r="KNM190" s="135"/>
      <c r="KNN190" s="135"/>
      <c r="KNO190" s="307"/>
      <c r="KNP190" s="135"/>
      <c r="KNQ190" s="135"/>
      <c r="KNR190" s="135"/>
      <c r="KNS190" s="304"/>
      <c r="KNT190" s="305"/>
      <c r="KNU190" s="306"/>
      <c r="KNV190" s="135"/>
      <c r="KNW190" s="135"/>
      <c r="KNX190" s="307"/>
      <c r="KNY190" s="135"/>
      <c r="KNZ190" s="135"/>
      <c r="KOA190" s="135"/>
      <c r="KOB190" s="304"/>
      <c r="KOC190" s="305"/>
      <c r="KOD190" s="306"/>
      <c r="KOE190" s="135"/>
      <c r="KOF190" s="135"/>
      <c r="KOG190" s="307"/>
      <c r="KOH190" s="135"/>
      <c r="KOI190" s="135"/>
      <c r="KOJ190" s="135"/>
      <c r="KOK190" s="304"/>
      <c r="KOL190" s="305"/>
      <c r="KOM190" s="306"/>
      <c r="KON190" s="135"/>
      <c r="KOO190" s="135"/>
      <c r="KOP190" s="307"/>
      <c r="KOQ190" s="135"/>
      <c r="KOR190" s="135"/>
      <c r="KOS190" s="135"/>
      <c r="KOT190" s="304"/>
      <c r="KOU190" s="305"/>
      <c r="KOV190" s="306"/>
      <c r="KOW190" s="135"/>
      <c r="KOX190" s="135"/>
      <c r="KOY190" s="307"/>
      <c r="KOZ190" s="135"/>
      <c r="KPA190" s="135"/>
      <c r="KPB190" s="135"/>
      <c r="KPC190" s="304"/>
      <c r="KPD190" s="305"/>
      <c r="KPE190" s="306"/>
      <c r="KPF190" s="135"/>
      <c r="KPG190" s="135"/>
      <c r="KPH190" s="307"/>
      <c r="KPI190" s="135"/>
      <c r="KPJ190" s="135"/>
      <c r="KPK190" s="135"/>
      <c r="KPL190" s="304"/>
      <c r="KPM190" s="305"/>
      <c r="KPN190" s="306"/>
      <c r="KPO190" s="135"/>
      <c r="KPP190" s="135"/>
      <c r="KPQ190" s="307"/>
      <c r="KPR190" s="135"/>
      <c r="KPS190" s="135"/>
      <c r="KPT190" s="135"/>
      <c r="KPU190" s="304"/>
      <c r="KPV190" s="305"/>
      <c r="KPW190" s="306"/>
      <c r="KPX190" s="135"/>
      <c r="KPY190" s="135"/>
      <c r="KPZ190" s="307"/>
      <c r="KQA190" s="135"/>
      <c r="KQB190" s="135"/>
      <c r="KQC190" s="135"/>
      <c r="KQD190" s="304"/>
      <c r="KQE190" s="305"/>
      <c r="KQF190" s="306"/>
      <c r="KQG190" s="135"/>
      <c r="KQH190" s="135"/>
      <c r="KQI190" s="307"/>
      <c r="KQJ190" s="135"/>
      <c r="KQK190" s="135"/>
      <c r="KQL190" s="135"/>
      <c r="KQM190" s="304"/>
      <c r="KQN190" s="305"/>
      <c r="KQO190" s="306"/>
      <c r="KQP190" s="135"/>
      <c r="KQQ190" s="135"/>
      <c r="KQR190" s="307"/>
      <c r="KQS190" s="135"/>
      <c r="KQT190" s="135"/>
      <c r="KQV190" s="319"/>
      <c r="KQW190" s="305"/>
      <c r="KQX190" s="306"/>
      <c r="KQY190" s="135"/>
      <c r="KQZ190" s="135"/>
      <c r="KRA190" s="307"/>
      <c r="KRB190" s="135"/>
      <c r="KRC190" s="135"/>
      <c r="KRE190" s="319"/>
      <c r="KRF190" s="320"/>
      <c r="KRG190" s="321"/>
      <c r="KRJ190" s="318"/>
      <c r="KRN190" s="319"/>
      <c r="KRO190" s="320"/>
      <c r="KRP190" s="321"/>
      <c r="KRR190" s="135"/>
      <c r="KRS190" s="307"/>
      <c r="KRT190" s="135"/>
      <c r="KRU190" s="135"/>
      <c r="KRV190" s="135"/>
      <c r="KRW190" s="304"/>
      <c r="KRX190" s="305"/>
      <c r="KRY190" s="306"/>
      <c r="KRZ190" s="135"/>
      <c r="KSA190" s="135"/>
      <c r="KSB190" s="307"/>
      <c r="KSC190" s="135"/>
      <c r="KSD190" s="135"/>
      <c r="KSE190" s="135"/>
      <c r="KSF190" s="304"/>
      <c r="KSG190" s="305"/>
      <c r="KSH190" s="306"/>
      <c r="KSI190" s="135"/>
      <c r="KSJ190" s="135"/>
      <c r="KSK190" s="307"/>
      <c r="KSL190" s="135"/>
      <c r="KSM190" s="135"/>
      <c r="KSN190" s="135"/>
      <c r="KSO190" s="304"/>
      <c r="KSP190" s="305"/>
      <c r="KSQ190" s="306"/>
      <c r="KSR190" s="135"/>
      <c r="KSS190" s="135"/>
      <c r="KST190" s="307"/>
      <c r="KSU190" s="135"/>
      <c r="KSV190" s="135"/>
      <c r="KSW190" s="135"/>
      <c r="KSX190" s="304"/>
      <c r="KSY190" s="305"/>
      <c r="KSZ190" s="306"/>
      <c r="KTA190" s="135"/>
      <c r="KTB190" s="135"/>
      <c r="KTC190" s="307"/>
      <c r="KTD190" s="135"/>
      <c r="KTE190" s="135"/>
      <c r="KTF190" s="135"/>
      <c r="KTG190" s="304"/>
      <c r="KTH190" s="305"/>
      <c r="KTI190" s="306"/>
      <c r="KTJ190" s="135"/>
      <c r="KTK190" s="135"/>
      <c r="KTL190" s="307"/>
      <c r="KTM190" s="135"/>
      <c r="KTN190" s="135"/>
      <c r="KTO190" s="135"/>
      <c r="KTP190" s="304"/>
      <c r="KTQ190" s="305"/>
      <c r="KTR190" s="306"/>
      <c r="KTS190" s="135"/>
      <c r="KTT190" s="135"/>
      <c r="KTU190" s="307"/>
      <c r="KTV190" s="135"/>
      <c r="KTW190" s="135"/>
      <c r="KTX190" s="135"/>
      <c r="KTY190" s="304"/>
      <c r="KTZ190" s="305"/>
      <c r="KUA190" s="306"/>
      <c r="KUB190" s="135"/>
      <c r="KUC190" s="135"/>
      <c r="KUD190" s="307"/>
      <c r="KUE190" s="135"/>
      <c r="KUF190" s="135"/>
      <c r="KUG190" s="135"/>
      <c r="KUH190" s="304"/>
      <c r="KUI190" s="305"/>
      <c r="KUJ190" s="306"/>
      <c r="KUK190" s="135"/>
      <c r="KUL190" s="135"/>
      <c r="KUM190" s="307"/>
      <c r="KUN190" s="135"/>
      <c r="KUO190" s="135"/>
      <c r="KUP190" s="135"/>
      <c r="KUQ190" s="304"/>
      <c r="KUR190" s="305"/>
      <c r="KUS190" s="306"/>
      <c r="KUT190" s="135"/>
      <c r="KUU190" s="135"/>
      <c r="KUV190" s="307"/>
      <c r="KUW190" s="135"/>
      <c r="KUX190" s="135"/>
      <c r="KUY190" s="135"/>
      <c r="KUZ190" s="304"/>
      <c r="KVA190" s="305"/>
      <c r="KVB190" s="306"/>
      <c r="KVC190" s="135"/>
      <c r="KVD190" s="135"/>
      <c r="KVE190" s="307"/>
      <c r="KVF190" s="135"/>
      <c r="KVG190" s="135"/>
      <c r="KVH190" s="135"/>
      <c r="KVI190" s="304"/>
      <c r="KVJ190" s="305"/>
      <c r="KVK190" s="306"/>
      <c r="KVL190" s="135"/>
      <c r="KVM190" s="135"/>
      <c r="KVN190" s="307"/>
      <c r="KVO190" s="135"/>
      <c r="KVP190" s="135"/>
      <c r="KVQ190" s="135"/>
      <c r="KVR190" s="304"/>
      <c r="KVS190" s="305"/>
      <c r="KVT190" s="306"/>
      <c r="KVU190" s="135"/>
      <c r="KVV190" s="135"/>
      <c r="KVW190" s="307"/>
      <c r="KVX190" s="135"/>
      <c r="KVY190" s="135"/>
      <c r="KVZ190" s="135"/>
      <c r="KWA190" s="304"/>
      <c r="KWB190" s="305"/>
      <c r="KWC190" s="306"/>
      <c r="KWD190" s="135"/>
      <c r="KWE190" s="135"/>
      <c r="KWF190" s="307"/>
      <c r="KWG190" s="135"/>
      <c r="KWH190" s="135"/>
      <c r="KWI190" s="135"/>
      <c r="KWJ190" s="304"/>
      <c r="KWK190" s="305"/>
      <c r="KWL190" s="306"/>
      <c r="KWM190" s="135"/>
      <c r="KWN190" s="135"/>
      <c r="KWO190" s="307"/>
      <c r="KWP190" s="135"/>
      <c r="KWQ190" s="135"/>
      <c r="KWR190" s="135"/>
      <c r="KWS190" s="304"/>
      <c r="KWT190" s="305"/>
      <c r="KWU190" s="306"/>
      <c r="KWV190" s="135"/>
      <c r="KWW190" s="135"/>
      <c r="KWX190" s="307"/>
      <c r="KWY190" s="135"/>
      <c r="KWZ190" s="135"/>
      <c r="KXA190" s="135"/>
      <c r="KXB190" s="304"/>
      <c r="KXC190" s="305"/>
      <c r="KXD190" s="306"/>
      <c r="KXE190" s="135"/>
      <c r="KXF190" s="135"/>
      <c r="KXG190" s="307"/>
      <c r="KXH190" s="135"/>
      <c r="KXI190" s="135"/>
      <c r="KXJ190" s="135"/>
      <c r="KXK190" s="304"/>
      <c r="KXL190" s="305"/>
      <c r="KXM190" s="306"/>
      <c r="KXN190" s="135"/>
      <c r="KXO190" s="135"/>
      <c r="KXP190" s="307"/>
      <c r="KXQ190" s="135"/>
      <c r="KXR190" s="135"/>
      <c r="KXS190" s="135"/>
      <c r="KXT190" s="304"/>
      <c r="KXU190" s="305"/>
      <c r="KXV190" s="306"/>
      <c r="KXW190" s="135"/>
      <c r="KXX190" s="135"/>
      <c r="KXY190" s="307"/>
      <c r="KXZ190" s="135"/>
      <c r="KYA190" s="135"/>
      <c r="KYB190" s="135"/>
      <c r="KYC190" s="304"/>
      <c r="KYD190" s="305"/>
      <c r="KYE190" s="306"/>
      <c r="KYF190" s="135"/>
      <c r="KYG190" s="135"/>
      <c r="KYH190" s="307"/>
      <c r="KYI190" s="135"/>
      <c r="KYJ190" s="135"/>
      <c r="KYK190" s="135"/>
      <c r="KYL190" s="304"/>
      <c r="KYM190" s="305"/>
      <c r="KYN190" s="306"/>
      <c r="KYO190" s="135"/>
      <c r="KYP190" s="135"/>
      <c r="KYQ190" s="307"/>
      <c r="KYR190" s="135"/>
      <c r="KYS190" s="135"/>
      <c r="KYT190" s="135"/>
      <c r="KYU190" s="304"/>
      <c r="KYV190" s="305"/>
      <c r="KYW190" s="306"/>
      <c r="KYX190" s="135"/>
      <c r="KYY190" s="135"/>
      <c r="KYZ190" s="307"/>
      <c r="KZA190" s="135"/>
      <c r="KZB190" s="135"/>
      <c r="KZC190" s="135"/>
      <c r="KZD190" s="304"/>
      <c r="KZE190" s="305"/>
      <c r="KZF190" s="306"/>
      <c r="KZG190" s="135"/>
      <c r="KZH190" s="135"/>
      <c r="KZI190" s="307"/>
      <c r="KZJ190" s="135"/>
      <c r="KZK190" s="135"/>
      <c r="KZL190" s="135"/>
      <c r="KZM190" s="304"/>
      <c r="KZN190" s="305"/>
      <c r="KZO190" s="306"/>
      <c r="KZP190" s="135"/>
      <c r="KZQ190" s="135"/>
      <c r="KZR190" s="307"/>
      <c r="KZS190" s="135"/>
      <c r="KZT190" s="135"/>
      <c r="KZU190" s="135"/>
      <c r="KZV190" s="304"/>
      <c r="KZW190" s="305"/>
      <c r="KZX190" s="306"/>
      <c r="KZY190" s="135"/>
      <c r="KZZ190" s="135"/>
      <c r="LAA190" s="307"/>
      <c r="LAB190" s="135"/>
      <c r="LAC190" s="135"/>
      <c r="LAD190" s="135"/>
      <c r="LAE190" s="304"/>
      <c r="LAF190" s="305"/>
      <c r="LAG190" s="306"/>
      <c r="LAH190" s="135"/>
      <c r="LAI190" s="135"/>
      <c r="LAJ190" s="307"/>
      <c r="LAK190" s="135"/>
      <c r="LAL190" s="135"/>
      <c r="LAM190" s="135"/>
      <c r="LAN190" s="304"/>
      <c r="LAO190" s="305"/>
      <c r="LAP190" s="306"/>
      <c r="LAS190" s="307"/>
      <c r="LAT190" s="135"/>
      <c r="LAU190" s="135"/>
      <c r="LAV190" s="135"/>
      <c r="LAW190" s="304"/>
      <c r="LAX190" s="305"/>
      <c r="LAY190" s="306"/>
      <c r="LBB190" s="318"/>
      <c r="LBF190" s="319"/>
      <c r="LBG190" s="320"/>
      <c r="LBH190" s="321"/>
      <c r="LBK190" s="318"/>
      <c r="LBN190" s="135"/>
      <c r="LBO190" s="304"/>
      <c r="LBP190" s="305"/>
      <c r="LBQ190" s="306"/>
      <c r="LBR190" s="135"/>
      <c r="LBS190" s="135"/>
      <c r="LBT190" s="307"/>
      <c r="LBU190" s="135"/>
      <c r="LBV190" s="135"/>
      <c r="LBW190" s="135"/>
      <c r="LBX190" s="304"/>
      <c r="LBY190" s="305"/>
      <c r="LBZ190" s="306"/>
      <c r="LCA190" s="135"/>
      <c r="LCB190" s="135"/>
      <c r="LCC190" s="307"/>
      <c r="LCD190" s="135"/>
      <c r="LCE190" s="135"/>
      <c r="LCF190" s="135"/>
      <c r="LCG190" s="304"/>
      <c r="LCH190" s="305"/>
      <c r="LCI190" s="306"/>
      <c r="LCJ190" s="135"/>
      <c r="LCK190" s="135"/>
      <c r="LCL190" s="307"/>
      <c r="LCM190" s="135"/>
      <c r="LCN190" s="135"/>
      <c r="LCO190" s="135"/>
      <c r="LCP190" s="304"/>
      <c r="LCQ190" s="305"/>
      <c r="LCR190" s="306"/>
      <c r="LCS190" s="135"/>
      <c r="LCT190" s="135"/>
      <c r="LCU190" s="307"/>
      <c r="LCV190" s="135"/>
      <c r="LCW190" s="135"/>
      <c r="LCX190" s="135"/>
      <c r="LCY190" s="304"/>
      <c r="LCZ190" s="305"/>
      <c r="LDA190" s="306"/>
      <c r="LDB190" s="135"/>
      <c r="LDC190" s="135"/>
      <c r="LDD190" s="307"/>
      <c r="LDE190" s="135"/>
      <c r="LDF190" s="135"/>
      <c r="LDG190" s="135"/>
      <c r="LDH190" s="304"/>
      <c r="LDI190" s="305"/>
      <c r="LDJ190" s="306"/>
      <c r="LDK190" s="135"/>
      <c r="LDL190" s="135"/>
      <c r="LDM190" s="307"/>
      <c r="LDN190" s="135"/>
      <c r="LDO190" s="135"/>
      <c r="LDP190" s="135"/>
      <c r="LDQ190" s="304"/>
      <c r="LDR190" s="305"/>
      <c r="LDS190" s="306"/>
      <c r="LDT190" s="135"/>
      <c r="LDU190" s="135"/>
      <c r="LDV190" s="307"/>
      <c r="LDW190" s="135"/>
      <c r="LDX190" s="135"/>
      <c r="LDY190" s="135"/>
      <c r="LDZ190" s="304"/>
      <c r="LEA190" s="305"/>
      <c r="LEB190" s="306"/>
      <c r="LEC190" s="135"/>
      <c r="LED190" s="135"/>
      <c r="LEE190" s="307"/>
      <c r="LEF190" s="135"/>
      <c r="LEG190" s="135"/>
      <c r="LEH190" s="135"/>
      <c r="LEI190" s="304"/>
      <c r="LEJ190" s="305"/>
      <c r="LEK190" s="306"/>
      <c r="LEL190" s="135"/>
      <c r="LEM190" s="135"/>
      <c r="LEN190" s="307"/>
      <c r="LEO190" s="135"/>
      <c r="LEP190" s="135"/>
      <c r="LEQ190" s="135"/>
      <c r="LER190" s="304"/>
      <c r="LES190" s="305"/>
      <c r="LET190" s="306"/>
      <c r="LEU190" s="135"/>
      <c r="LEV190" s="135"/>
      <c r="LEW190" s="307"/>
      <c r="LEX190" s="135"/>
      <c r="LEY190" s="135"/>
      <c r="LEZ190" s="135"/>
      <c r="LFA190" s="304"/>
      <c r="LFB190" s="305"/>
      <c r="LFC190" s="306"/>
      <c r="LFD190" s="135"/>
      <c r="LFE190" s="135"/>
      <c r="LFF190" s="307"/>
      <c r="LFG190" s="135"/>
      <c r="LFH190" s="135"/>
      <c r="LFI190" s="135"/>
      <c r="LFJ190" s="304"/>
      <c r="LFK190" s="305"/>
      <c r="LFL190" s="306"/>
      <c r="LFM190" s="135"/>
      <c r="LFN190" s="135"/>
      <c r="LFO190" s="307"/>
      <c r="LFP190" s="135"/>
      <c r="LFQ190" s="135"/>
      <c r="LFR190" s="135"/>
      <c r="LFS190" s="304"/>
      <c r="LFT190" s="305"/>
      <c r="LFU190" s="306"/>
      <c r="LFV190" s="135"/>
      <c r="LFW190" s="135"/>
      <c r="LFX190" s="307"/>
      <c r="LFY190" s="135"/>
      <c r="LFZ190" s="135"/>
      <c r="LGA190" s="135"/>
      <c r="LGB190" s="304"/>
      <c r="LGC190" s="305"/>
      <c r="LGD190" s="306"/>
      <c r="LGE190" s="135"/>
      <c r="LGF190" s="135"/>
      <c r="LGG190" s="307"/>
      <c r="LGH190" s="135"/>
      <c r="LGI190" s="135"/>
      <c r="LGJ190" s="135"/>
      <c r="LGK190" s="304"/>
      <c r="LGL190" s="305"/>
      <c r="LGM190" s="306"/>
      <c r="LGN190" s="135"/>
      <c r="LGO190" s="135"/>
      <c r="LGP190" s="307"/>
      <c r="LGQ190" s="135"/>
      <c r="LGR190" s="135"/>
      <c r="LGS190" s="135"/>
      <c r="LGT190" s="304"/>
      <c r="LGU190" s="305"/>
      <c r="LGV190" s="306"/>
      <c r="LGW190" s="135"/>
      <c r="LGX190" s="135"/>
      <c r="LGY190" s="307"/>
      <c r="LGZ190" s="135"/>
      <c r="LHA190" s="135"/>
      <c r="LHB190" s="135"/>
      <c r="LHC190" s="304"/>
      <c r="LHD190" s="305"/>
      <c r="LHE190" s="306"/>
      <c r="LHF190" s="135"/>
      <c r="LHG190" s="135"/>
      <c r="LHH190" s="307"/>
      <c r="LHI190" s="135"/>
      <c r="LHJ190" s="135"/>
      <c r="LHK190" s="135"/>
      <c r="LHL190" s="304"/>
      <c r="LHM190" s="305"/>
      <c r="LHN190" s="306"/>
      <c r="LHO190" s="135"/>
      <c r="LHP190" s="135"/>
      <c r="LHQ190" s="307"/>
      <c r="LHR190" s="135"/>
      <c r="LHS190" s="135"/>
      <c r="LHT190" s="135"/>
      <c r="LHU190" s="304"/>
      <c r="LHV190" s="305"/>
      <c r="LHW190" s="306"/>
      <c r="LHX190" s="135"/>
      <c r="LHY190" s="135"/>
      <c r="LHZ190" s="307"/>
      <c r="LIA190" s="135"/>
      <c r="LIB190" s="135"/>
      <c r="LIC190" s="135"/>
      <c r="LID190" s="304"/>
      <c r="LIE190" s="305"/>
      <c r="LIF190" s="306"/>
      <c r="LIG190" s="135"/>
      <c r="LIH190" s="135"/>
      <c r="LII190" s="307"/>
      <c r="LIJ190" s="135"/>
      <c r="LIK190" s="135"/>
      <c r="LIL190" s="135"/>
      <c r="LIM190" s="304"/>
      <c r="LIN190" s="305"/>
      <c r="LIO190" s="306"/>
      <c r="LIP190" s="135"/>
      <c r="LIQ190" s="135"/>
      <c r="LIR190" s="307"/>
      <c r="LIS190" s="135"/>
      <c r="LIT190" s="135"/>
      <c r="LIU190" s="135"/>
      <c r="LIV190" s="304"/>
      <c r="LIW190" s="305"/>
      <c r="LIX190" s="306"/>
      <c r="LIY190" s="135"/>
      <c r="LIZ190" s="135"/>
      <c r="LJA190" s="307"/>
      <c r="LJB190" s="135"/>
      <c r="LJC190" s="135"/>
      <c r="LJD190" s="135"/>
      <c r="LJE190" s="304"/>
      <c r="LJF190" s="305"/>
      <c r="LJG190" s="306"/>
      <c r="LJH190" s="135"/>
      <c r="LJI190" s="135"/>
      <c r="LJJ190" s="307"/>
      <c r="LJK190" s="135"/>
      <c r="LJL190" s="135"/>
      <c r="LJM190" s="135"/>
      <c r="LJN190" s="304"/>
      <c r="LJO190" s="305"/>
      <c r="LJP190" s="306"/>
      <c r="LJQ190" s="135"/>
      <c r="LJR190" s="135"/>
      <c r="LJS190" s="307"/>
      <c r="LJT190" s="135"/>
      <c r="LJU190" s="135"/>
      <c r="LJV190" s="135"/>
      <c r="LJW190" s="304"/>
      <c r="LJX190" s="305"/>
      <c r="LJY190" s="306"/>
      <c r="LJZ190" s="135"/>
      <c r="LKA190" s="135"/>
      <c r="LKB190" s="307"/>
      <c r="LKC190" s="135"/>
      <c r="LKD190" s="135"/>
      <c r="LKE190" s="135"/>
      <c r="LKF190" s="304"/>
      <c r="LKG190" s="305"/>
      <c r="LKH190" s="306"/>
      <c r="LKI190" s="135"/>
      <c r="LKJ190" s="135"/>
      <c r="LKK190" s="307"/>
      <c r="LKL190" s="135"/>
      <c r="LKO190" s="304"/>
      <c r="LKP190" s="305"/>
      <c r="LKQ190" s="306"/>
      <c r="LKR190" s="135"/>
      <c r="LKS190" s="135"/>
      <c r="LKT190" s="307"/>
      <c r="LKU190" s="135"/>
      <c r="LKX190" s="319"/>
      <c r="LKY190" s="320"/>
      <c r="LKZ190" s="321"/>
      <c r="LLC190" s="318"/>
      <c r="LLG190" s="319"/>
      <c r="LLH190" s="320"/>
      <c r="LLI190" s="321"/>
      <c r="LLJ190" s="135"/>
      <c r="LLK190" s="135"/>
      <c r="LLL190" s="307"/>
      <c r="LLM190" s="135"/>
      <c r="LLN190" s="135"/>
      <c r="LLO190" s="135"/>
      <c r="LLP190" s="304"/>
      <c r="LLQ190" s="305"/>
      <c r="LLR190" s="306"/>
      <c r="LLS190" s="135"/>
      <c r="LLT190" s="135"/>
      <c r="LLU190" s="307"/>
      <c r="LLV190" s="135"/>
      <c r="LLW190" s="135"/>
      <c r="LLX190" s="135"/>
      <c r="LLY190" s="304"/>
      <c r="LLZ190" s="305"/>
      <c r="LMA190" s="306"/>
      <c r="LMB190" s="135"/>
      <c r="LMC190" s="135"/>
      <c r="LMD190" s="307"/>
      <c r="LME190" s="135"/>
      <c r="LMF190" s="135"/>
      <c r="LMG190" s="135"/>
      <c r="LMH190" s="304"/>
      <c r="LMI190" s="305"/>
      <c r="LMJ190" s="306"/>
      <c r="LMK190" s="135"/>
      <c r="LML190" s="135"/>
      <c r="LMM190" s="307"/>
      <c r="LMN190" s="135"/>
      <c r="LMO190" s="135"/>
      <c r="LMP190" s="135"/>
      <c r="LMQ190" s="304"/>
      <c r="LMR190" s="305"/>
      <c r="LMS190" s="306"/>
      <c r="LMT190" s="135"/>
      <c r="LMU190" s="135"/>
      <c r="LMV190" s="307"/>
      <c r="LMW190" s="135"/>
      <c r="LMX190" s="135"/>
      <c r="LMY190" s="135"/>
      <c r="LMZ190" s="304"/>
      <c r="LNA190" s="305"/>
      <c r="LNB190" s="306"/>
      <c r="LNC190" s="135"/>
      <c r="LND190" s="135"/>
      <c r="LNE190" s="307"/>
      <c r="LNF190" s="135"/>
      <c r="LNG190" s="135"/>
      <c r="LNH190" s="135"/>
      <c r="LNI190" s="304"/>
      <c r="LNJ190" s="305"/>
      <c r="LNK190" s="306"/>
      <c r="LNL190" s="135"/>
      <c r="LNM190" s="135"/>
      <c r="LNN190" s="307"/>
      <c r="LNO190" s="135"/>
      <c r="LNP190" s="135"/>
      <c r="LNQ190" s="135"/>
      <c r="LNR190" s="304"/>
      <c r="LNS190" s="305"/>
      <c r="LNT190" s="306"/>
      <c r="LNU190" s="135"/>
      <c r="LNV190" s="135"/>
      <c r="LNW190" s="307"/>
      <c r="LNX190" s="135"/>
      <c r="LNY190" s="135"/>
      <c r="LNZ190" s="135"/>
      <c r="LOA190" s="304"/>
      <c r="LOB190" s="305"/>
      <c r="LOC190" s="306"/>
      <c r="LOD190" s="135"/>
      <c r="LOE190" s="135"/>
      <c r="LOF190" s="307"/>
      <c r="LOG190" s="135"/>
      <c r="LOH190" s="135"/>
      <c r="LOI190" s="135"/>
      <c r="LOJ190" s="304"/>
      <c r="LOK190" s="305"/>
      <c r="LOL190" s="306"/>
      <c r="LOM190" s="135"/>
      <c r="LON190" s="135"/>
      <c r="LOO190" s="307"/>
      <c r="LOP190" s="135"/>
      <c r="LOQ190" s="135"/>
      <c r="LOR190" s="135"/>
      <c r="LOS190" s="304"/>
      <c r="LOT190" s="305"/>
      <c r="LOU190" s="306"/>
      <c r="LOV190" s="135"/>
      <c r="LOW190" s="135"/>
      <c r="LOX190" s="307"/>
      <c r="LOY190" s="135"/>
      <c r="LOZ190" s="135"/>
      <c r="LPA190" s="135"/>
      <c r="LPB190" s="304"/>
      <c r="LPC190" s="305"/>
      <c r="LPD190" s="306"/>
      <c r="LPE190" s="135"/>
      <c r="LPF190" s="135"/>
      <c r="LPG190" s="307"/>
      <c r="LPH190" s="135"/>
      <c r="LPI190" s="135"/>
      <c r="LPJ190" s="135"/>
      <c r="LPK190" s="304"/>
      <c r="LPL190" s="305"/>
      <c r="LPM190" s="306"/>
      <c r="LPN190" s="135"/>
      <c r="LPO190" s="135"/>
      <c r="LPP190" s="307"/>
      <c r="LPQ190" s="135"/>
      <c r="LPR190" s="135"/>
      <c r="LPS190" s="135"/>
      <c r="LPT190" s="304"/>
      <c r="LPU190" s="305"/>
      <c r="LPV190" s="306"/>
      <c r="LPW190" s="135"/>
      <c r="LPX190" s="135"/>
      <c r="LPY190" s="307"/>
      <c r="LPZ190" s="135"/>
      <c r="LQA190" s="135"/>
      <c r="LQB190" s="135"/>
      <c r="LQC190" s="304"/>
      <c r="LQD190" s="305"/>
      <c r="LQE190" s="306"/>
      <c r="LQF190" s="135"/>
      <c r="LQG190" s="135"/>
      <c r="LQH190" s="307"/>
      <c r="LQI190" s="135"/>
      <c r="LQJ190" s="135"/>
      <c r="LQK190" s="135"/>
      <c r="LQL190" s="304"/>
      <c r="LQM190" s="305"/>
      <c r="LQN190" s="306"/>
      <c r="LQO190" s="135"/>
      <c r="LQP190" s="135"/>
      <c r="LQQ190" s="307"/>
      <c r="LQR190" s="135"/>
      <c r="LQS190" s="135"/>
      <c r="LQT190" s="135"/>
      <c r="LQU190" s="304"/>
      <c r="LQV190" s="305"/>
      <c r="LQW190" s="306"/>
      <c r="LQX190" s="135"/>
      <c r="LQY190" s="135"/>
      <c r="LQZ190" s="307"/>
      <c r="LRA190" s="135"/>
      <c r="LRB190" s="135"/>
      <c r="LRC190" s="135"/>
      <c r="LRD190" s="304"/>
      <c r="LRE190" s="305"/>
      <c r="LRF190" s="306"/>
      <c r="LRG190" s="135"/>
      <c r="LRH190" s="135"/>
      <c r="LRI190" s="307"/>
      <c r="LRJ190" s="135"/>
      <c r="LRK190" s="135"/>
      <c r="LRL190" s="135"/>
      <c r="LRM190" s="304"/>
      <c r="LRN190" s="305"/>
      <c r="LRO190" s="306"/>
      <c r="LRP190" s="135"/>
      <c r="LRQ190" s="135"/>
      <c r="LRR190" s="307"/>
      <c r="LRS190" s="135"/>
      <c r="LRT190" s="135"/>
      <c r="LRU190" s="135"/>
      <c r="LRV190" s="304"/>
      <c r="LRW190" s="305"/>
      <c r="LRX190" s="306"/>
      <c r="LRY190" s="135"/>
      <c r="LRZ190" s="135"/>
      <c r="LSA190" s="307"/>
      <c r="LSB190" s="135"/>
      <c r="LSC190" s="135"/>
      <c r="LSD190" s="135"/>
      <c r="LSE190" s="304"/>
      <c r="LSF190" s="305"/>
      <c r="LSG190" s="306"/>
      <c r="LSH190" s="135"/>
      <c r="LSI190" s="135"/>
      <c r="LSJ190" s="307"/>
      <c r="LSK190" s="135"/>
      <c r="LSL190" s="135"/>
      <c r="LSM190" s="135"/>
      <c r="LSN190" s="304"/>
      <c r="LSO190" s="305"/>
      <c r="LSP190" s="306"/>
      <c r="LSQ190" s="135"/>
      <c r="LSR190" s="135"/>
      <c r="LSS190" s="307"/>
      <c r="LST190" s="135"/>
      <c r="LSU190" s="135"/>
      <c r="LSV190" s="135"/>
      <c r="LSW190" s="304"/>
      <c r="LSX190" s="305"/>
      <c r="LSY190" s="306"/>
      <c r="LSZ190" s="135"/>
      <c r="LTA190" s="135"/>
      <c r="LTB190" s="307"/>
      <c r="LTC190" s="135"/>
      <c r="LTD190" s="135"/>
      <c r="LTE190" s="135"/>
      <c r="LTF190" s="304"/>
      <c r="LTG190" s="305"/>
      <c r="LTH190" s="306"/>
      <c r="LTI190" s="135"/>
      <c r="LTJ190" s="135"/>
      <c r="LTK190" s="307"/>
      <c r="LTL190" s="135"/>
      <c r="LTM190" s="135"/>
      <c r="LTN190" s="135"/>
      <c r="LTO190" s="304"/>
      <c r="LTP190" s="305"/>
      <c r="LTQ190" s="306"/>
      <c r="LTR190" s="135"/>
      <c r="LTS190" s="135"/>
      <c r="LTT190" s="307"/>
      <c r="LTU190" s="135"/>
      <c r="LTV190" s="135"/>
      <c r="LTW190" s="135"/>
      <c r="LTX190" s="304"/>
      <c r="LTY190" s="305"/>
      <c r="LTZ190" s="306"/>
      <c r="LUA190" s="135"/>
      <c r="LUB190" s="135"/>
      <c r="LUC190" s="307"/>
      <c r="LUD190" s="135"/>
      <c r="LUE190" s="135"/>
      <c r="LUF190" s="135"/>
      <c r="LUG190" s="304"/>
      <c r="LUH190" s="305"/>
      <c r="LUI190" s="321"/>
      <c r="LUK190" s="135"/>
      <c r="LUL190" s="307"/>
      <c r="LUM190" s="135"/>
      <c r="LUN190" s="135"/>
      <c r="LUO190" s="135"/>
      <c r="LUP190" s="304"/>
      <c r="LUQ190" s="305"/>
      <c r="LUR190" s="321"/>
      <c r="LUU190" s="318"/>
      <c r="LUY190" s="319"/>
      <c r="LUZ190" s="320"/>
      <c r="LVA190" s="321"/>
      <c r="LVD190" s="318"/>
      <c r="LVF190" s="135"/>
      <c r="LVG190" s="135"/>
      <c r="LVH190" s="304"/>
      <c r="LVI190" s="305"/>
      <c r="LVJ190" s="306"/>
      <c r="LVK190" s="135"/>
      <c r="LVL190" s="135"/>
      <c r="LVM190" s="307"/>
      <c r="LVN190" s="135"/>
      <c r="LVO190" s="135"/>
      <c r="LVP190" s="135"/>
      <c r="LVQ190" s="304"/>
      <c r="LVR190" s="305"/>
      <c r="LVS190" s="306"/>
      <c r="LVT190" s="135"/>
      <c r="LVU190" s="135"/>
      <c r="LVV190" s="307"/>
      <c r="LVW190" s="135"/>
      <c r="LVX190" s="135"/>
      <c r="LVY190" s="135"/>
      <c r="LVZ190" s="304"/>
      <c r="LWA190" s="305"/>
      <c r="LWB190" s="306"/>
      <c r="LWC190" s="135"/>
      <c r="LWD190" s="135"/>
      <c r="LWE190" s="307"/>
      <c r="LWF190" s="135"/>
      <c r="LWG190" s="135"/>
      <c r="LWH190" s="135"/>
      <c r="LWI190" s="304"/>
      <c r="LWJ190" s="305"/>
      <c r="LWK190" s="306"/>
      <c r="LWL190" s="135"/>
      <c r="LWM190" s="135"/>
      <c r="LWN190" s="307"/>
      <c r="LWO190" s="135"/>
      <c r="LWP190" s="135"/>
      <c r="LWQ190" s="135"/>
      <c r="LWR190" s="304"/>
      <c r="LWS190" s="305"/>
      <c r="LWT190" s="306"/>
      <c r="LWU190" s="135"/>
      <c r="LWV190" s="135"/>
      <c r="LWW190" s="307"/>
      <c r="LWX190" s="135"/>
      <c r="LWY190" s="135"/>
      <c r="LWZ190" s="135"/>
      <c r="LXA190" s="304"/>
      <c r="LXB190" s="305"/>
      <c r="LXC190" s="306"/>
      <c r="LXD190" s="135"/>
      <c r="LXE190" s="135"/>
      <c r="LXF190" s="307"/>
      <c r="LXG190" s="135"/>
      <c r="LXH190" s="135"/>
      <c r="LXI190" s="135"/>
      <c r="LXJ190" s="304"/>
      <c r="LXK190" s="305"/>
      <c r="LXL190" s="306"/>
      <c r="LXM190" s="135"/>
      <c r="LXN190" s="135"/>
      <c r="LXO190" s="307"/>
      <c r="LXP190" s="135"/>
      <c r="LXQ190" s="135"/>
      <c r="LXR190" s="135"/>
      <c r="LXS190" s="304"/>
      <c r="LXT190" s="305"/>
      <c r="LXU190" s="306"/>
      <c r="LXV190" s="135"/>
      <c r="LXW190" s="135"/>
      <c r="LXX190" s="307"/>
      <c r="LXY190" s="135"/>
      <c r="LXZ190" s="135"/>
      <c r="LYA190" s="135"/>
      <c r="LYB190" s="304"/>
      <c r="LYC190" s="305"/>
      <c r="LYD190" s="306"/>
      <c r="LYE190" s="135"/>
      <c r="LYF190" s="135"/>
      <c r="LYG190" s="307"/>
      <c r="LYH190" s="135"/>
      <c r="LYI190" s="135"/>
      <c r="LYJ190" s="135"/>
      <c r="LYK190" s="304"/>
      <c r="LYL190" s="305"/>
      <c r="LYM190" s="306"/>
      <c r="LYN190" s="135"/>
      <c r="LYO190" s="135"/>
      <c r="LYP190" s="307"/>
      <c r="LYQ190" s="135"/>
      <c r="LYR190" s="135"/>
      <c r="LYS190" s="135"/>
      <c r="LYT190" s="304"/>
      <c r="LYU190" s="305"/>
      <c r="LYV190" s="306"/>
      <c r="LYW190" s="135"/>
      <c r="LYX190" s="135"/>
      <c r="LYY190" s="307"/>
      <c r="LYZ190" s="135"/>
      <c r="LZA190" s="135"/>
      <c r="LZB190" s="135"/>
      <c r="LZC190" s="304"/>
      <c r="LZD190" s="305"/>
      <c r="LZE190" s="306"/>
      <c r="LZF190" s="135"/>
      <c r="LZG190" s="135"/>
      <c r="LZH190" s="307"/>
      <c r="LZI190" s="135"/>
      <c r="LZJ190" s="135"/>
      <c r="LZK190" s="135"/>
      <c r="LZL190" s="304"/>
      <c r="LZM190" s="305"/>
      <c r="LZN190" s="306"/>
      <c r="LZO190" s="135"/>
      <c r="LZP190" s="135"/>
      <c r="LZQ190" s="307"/>
      <c r="LZR190" s="135"/>
      <c r="LZS190" s="135"/>
      <c r="LZT190" s="135"/>
      <c r="LZU190" s="304"/>
      <c r="LZV190" s="305"/>
      <c r="LZW190" s="306"/>
      <c r="LZX190" s="135"/>
      <c r="LZY190" s="135"/>
      <c r="LZZ190" s="307"/>
      <c r="MAA190" s="135"/>
      <c r="MAB190" s="135"/>
      <c r="MAC190" s="135"/>
      <c r="MAD190" s="304"/>
      <c r="MAE190" s="305"/>
      <c r="MAF190" s="306"/>
      <c r="MAG190" s="135"/>
      <c r="MAH190" s="135"/>
      <c r="MAI190" s="307"/>
      <c r="MAJ190" s="135"/>
      <c r="MAK190" s="135"/>
      <c r="MAL190" s="135"/>
      <c r="MAM190" s="304"/>
      <c r="MAN190" s="305"/>
      <c r="MAO190" s="306"/>
      <c r="MAP190" s="135"/>
      <c r="MAQ190" s="135"/>
      <c r="MAR190" s="307"/>
      <c r="MAS190" s="135"/>
      <c r="MAT190" s="135"/>
      <c r="MAU190" s="135"/>
      <c r="MAV190" s="304"/>
      <c r="MAW190" s="305"/>
      <c r="MAX190" s="306"/>
      <c r="MAY190" s="135"/>
      <c r="MAZ190" s="135"/>
      <c r="MBA190" s="307"/>
      <c r="MBB190" s="135"/>
      <c r="MBC190" s="135"/>
      <c r="MBD190" s="135"/>
      <c r="MBE190" s="304"/>
      <c r="MBF190" s="305"/>
      <c r="MBG190" s="306"/>
      <c r="MBH190" s="135"/>
      <c r="MBI190" s="135"/>
      <c r="MBJ190" s="307"/>
      <c r="MBK190" s="135"/>
      <c r="MBL190" s="135"/>
      <c r="MBM190" s="135"/>
      <c r="MBN190" s="304"/>
      <c r="MBO190" s="305"/>
      <c r="MBP190" s="306"/>
      <c r="MBQ190" s="135"/>
      <c r="MBR190" s="135"/>
      <c r="MBS190" s="307"/>
      <c r="MBT190" s="135"/>
      <c r="MBU190" s="135"/>
      <c r="MBV190" s="135"/>
      <c r="MBW190" s="304"/>
      <c r="MBX190" s="305"/>
      <c r="MBY190" s="306"/>
      <c r="MBZ190" s="135"/>
      <c r="MCA190" s="135"/>
      <c r="MCB190" s="307"/>
      <c r="MCC190" s="135"/>
      <c r="MCD190" s="135"/>
      <c r="MCE190" s="135"/>
      <c r="MCF190" s="304"/>
      <c r="MCG190" s="305"/>
      <c r="MCH190" s="306"/>
      <c r="MCI190" s="135"/>
      <c r="MCJ190" s="135"/>
      <c r="MCK190" s="307"/>
      <c r="MCL190" s="135"/>
      <c r="MCM190" s="135"/>
      <c r="MCN190" s="135"/>
      <c r="MCO190" s="304"/>
      <c r="MCP190" s="305"/>
      <c r="MCQ190" s="306"/>
      <c r="MCR190" s="135"/>
      <c r="MCS190" s="135"/>
      <c r="MCT190" s="307"/>
      <c r="MCU190" s="135"/>
      <c r="MCV190" s="135"/>
      <c r="MCW190" s="135"/>
      <c r="MCX190" s="304"/>
      <c r="MCY190" s="305"/>
      <c r="MCZ190" s="306"/>
      <c r="MDA190" s="135"/>
      <c r="MDB190" s="135"/>
      <c r="MDC190" s="307"/>
      <c r="MDD190" s="135"/>
      <c r="MDE190" s="135"/>
      <c r="MDF190" s="135"/>
      <c r="MDG190" s="304"/>
      <c r="MDH190" s="305"/>
      <c r="MDI190" s="306"/>
      <c r="MDJ190" s="135"/>
      <c r="MDK190" s="135"/>
      <c r="MDL190" s="307"/>
      <c r="MDM190" s="135"/>
      <c r="MDN190" s="135"/>
      <c r="MDO190" s="135"/>
      <c r="MDP190" s="304"/>
      <c r="MDQ190" s="305"/>
      <c r="MDR190" s="306"/>
      <c r="MDS190" s="135"/>
      <c r="MDT190" s="135"/>
      <c r="MDU190" s="307"/>
      <c r="MDV190" s="135"/>
      <c r="MDW190" s="135"/>
      <c r="MDX190" s="135"/>
      <c r="MDY190" s="304"/>
      <c r="MDZ190" s="305"/>
      <c r="MEA190" s="306"/>
      <c r="MEB190" s="135"/>
      <c r="MEC190" s="135"/>
      <c r="MED190" s="307"/>
      <c r="MEG190" s="135"/>
      <c r="MEH190" s="304"/>
      <c r="MEI190" s="305"/>
      <c r="MEJ190" s="306"/>
      <c r="MEK190" s="135"/>
      <c r="MEL190" s="135"/>
      <c r="MEM190" s="307"/>
      <c r="MEQ190" s="319"/>
      <c r="MER190" s="320"/>
      <c r="MES190" s="321"/>
      <c r="MEV190" s="318"/>
      <c r="MEZ190" s="319"/>
      <c r="MFA190" s="320"/>
      <c r="MFB190" s="306"/>
      <c r="MFC190" s="135"/>
      <c r="MFD190" s="135"/>
      <c r="MFE190" s="307"/>
      <c r="MFF190" s="135"/>
      <c r="MFG190" s="135"/>
      <c r="MFH190" s="135"/>
      <c r="MFI190" s="304"/>
      <c r="MFJ190" s="305"/>
      <c r="MFK190" s="306"/>
      <c r="MFL190" s="135"/>
      <c r="MFM190" s="135"/>
      <c r="MFN190" s="307"/>
      <c r="MFO190" s="135"/>
      <c r="MFP190" s="135"/>
      <c r="MFQ190" s="135"/>
      <c r="MFR190" s="304"/>
      <c r="MFS190" s="305"/>
      <c r="MFT190" s="306"/>
      <c r="MFU190" s="135"/>
      <c r="MFV190" s="135"/>
      <c r="MFW190" s="307"/>
      <c r="MFX190" s="135"/>
      <c r="MFY190" s="135"/>
      <c r="MFZ190" s="135"/>
      <c r="MGA190" s="304"/>
      <c r="MGB190" s="305"/>
      <c r="MGC190" s="306"/>
      <c r="MGD190" s="135"/>
      <c r="MGE190" s="135"/>
      <c r="MGF190" s="307"/>
      <c r="MGG190" s="135"/>
      <c r="MGH190" s="135"/>
      <c r="MGI190" s="135"/>
      <c r="MGJ190" s="304"/>
      <c r="MGK190" s="305"/>
      <c r="MGL190" s="306"/>
      <c r="MGM190" s="135"/>
      <c r="MGN190" s="135"/>
      <c r="MGO190" s="307"/>
      <c r="MGP190" s="135"/>
      <c r="MGQ190" s="135"/>
      <c r="MGR190" s="135"/>
      <c r="MGS190" s="304"/>
      <c r="MGT190" s="305"/>
      <c r="MGU190" s="306"/>
      <c r="MGV190" s="135"/>
      <c r="MGW190" s="135"/>
      <c r="MGX190" s="307"/>
      <c r="MGY190" s="135"/>
      <c r="MGZ190" s="135"/>
      <c r="MHA190" s="135"/>
      <c r="MHB190" s="304"/>
      <c r="MHC190" s="305"/>
      <c r="MHD190" s="306"/>
      <c r="MHE190" s="135"/>
      <c r="MHF190" s="135"/>
      <c r="MHG190" s="307"/>
      <c r="MHH190" s="135"/>
      <c r="MHI190" s="135"/>
      <c r="MHJ190" s="135"/>
      <c r="MHK190" s="304"/>
      <c r="MHL190" s="305"/>
      <c r="MHM190" s="306"/>
      <c r="MHN190" s="135"/>
      <c r="MHO190" s="135"/>
      <c r="MHP190" s="307"/>
      <c r="MHQ190" s="135"/>
      <c r="MHR190" s="135"/>
      <c r="MHS190" s="135"/>
      <c r="MHT190" s="304"/>
      <c r="MHU190" s="305"/>
      <c r="MHV190" s="306"/>
      <c r="MHW190" s="135"/>
      <c r="MHX190" s="135"/>
      <c r="MHY190" s="307"/>
      <c r="MHZ190" s="135"/>
      <c r="MIA190" s="135"/>
      <c r="MIB190" s="135"/>
      <c r="MIC190" s="304"/>
      <c r="MID190" s="305"/>
      <c r="MIE190" s="306"/>
      <c r="MIF190" s="135"/>
      <c r="MIG190" s="135"/>
      <c r="MIH190" s="307"/>
      <c r="MII190" s="135"/>
      <c r="MIJ190" s="135"/>
      <c r="MIK190" s="135"/>
      <c r="MIL190" s="304"/>
      <c r="MIM190" s="305"/>
      <c r="MIN190" s="306"/>
      <c r="MIO190" s="135"/>
      <c r="MIP190" s="135"/>
      <c r="MIQ190" s="307"/>
      <c r="MIR190" s="135"/>
      <c r="MIS190" s="135"/>
      <c r="MIT190" s="135"/>
      <c r="MIU190" s="304"/>
      <c r="MIV190" s="305"/>
      <c r="MIW190" s="306"/>
      <c r="MIX190" s="135"/>
      <c r="MIY190" s="135"/>
      <c r="MIZ190" s="307"/>
      <c r="MJA190" s="135"/>
      <c r="MJB190" s="135"/>
      <c r="MJC190" s="135"/>
      <c r="MJD190" s="304"/>
      <c r="MJE190" s="305"/>
      <c r="MJF190" s="306"/>
      <c r="MJG190" s="135"/>
      <c r="MJH190" s="135"/>
      <c r="MJI190" s="307"/>
      <c r="MJJ190" s="135"/>
      <c r="MJK190" s="135"/>
      <c r="MJL190" s="135"/>
      <c r="MJM190" s="304"/>
      <c r="MJN190" s="305"/>
      <c r="MJO190" s="306"/>
      <c r="MJP190" s="135"/>
      <c r="MJQ190" s="135"/>
      <c r="MJR190" s="307"/>
      <c r="MJS190" s="135"/>
      <c r="MJT190" s="135"/>
      <c r="MJU190" s="135"/>
      <c r="MJV190" s="304"/>
      <c r="MJW190" s="305"/>
      <c r="MJX190" s="306"/>
      <c r="MJY190" s="135"/>
      <c r="MJZ190" s="135"/>
      <c r="MKA190" s="307"/>
      <c r="MKB190" s="135"/>
      <c r="MKC190" s="135"/>
      <c r="MKD190" s="135"/>
      <c r="MKE190" s="304"/>
      <c r="MKF190" s="305"/>
      <c r="MKG190" s="306"/>
      <c r="MKH190" s="135"/>
      <c r="MKI190" s="135"/>
      <c r="MKJ190" s="307"/>
      <c r="MKK190" s="135"/>
      <c r="MKL190" s="135"/>
      <c r="MKM190" s="135"/>
      <c r="MKN190" s="304"/>
      <c r="MKO190" s="305"/>
      <c r="MKP190" s="306"/>
      <c r="MKQ190" s="135"/>
      <c r="MKR190" s="135"/>
      <c r="MKS190" s="307"/>
      <c r="MKT190" s="135"/>
      <c r="MKU190" s="135"/>
      <c r="MKV190" s="135"/>
      <c r="MKW190" s="304"/>
      <c r="MKX190" s="305"/>
      <c r="MKY190" s="306"/>
      <c r="MKZ190" s="135"/>
      <c r="MLA190" s="135"/>
      <c r="MLB190" s="307"/>
      <c r="MLC190" s="135"/>
      <c r="MLD190" s="135"/>
      <c r="MLE190" s="135"/>
      <c r="MLF190" s="304"/>
      <c r="MLG190" s="305"/>
      <c r="MLH190" s="306"/>
      <c r="MLI190" s="135"/>
      <c r="MLJ190" s="135"/>
      <c r="MLK190" s="307"/>
      <c r="MLL190" s="135"/>
      <c r="MLM190" s="135"/>
      <c r="MLN190" s="135"/>
      <c r="MLO190" s="304"/>
      <c r="MLP190" s="305"/>
      <c r="MLQ190" s="306"/>
      <c r="MLR190" s="135"/>
      <c r="MLS190" s="135"/>
      <c r="MLT190" s="307"/>
      <c r="MLU190" s="135"/>
      <c r="MLV190" s="135"/>
      <c r="MLW190" s="135"/>
      <c r="MLX190" s="304"/>
      <c r="MLY190" s="305"/>
      <c r="MLZ190" s="306"/>
      <c r="MMA190" s="135"/>
      <c r="MMB190" s="135"/>
      <c r="MMC190" s="307"/>
      <c r="MMD190" s="135"/>
      <c r="MME190" s="135"/>
      <c r="MMF190" s="135"/>
      <c r="MMG190" s="304"/>
      <c r="MMH190" s="305"/>
      <c r="MMI190" s="306"/>
      <c r="MMJ190" s="135"/>
      <c r="MMK190" s="135"/>
      <c r="MML190" s="307"/>
      <c r="MMM190" s="135"/>
      <c r="MMN190" s="135"/>
      <c r="MMO190" s="135"/>
      <c r="MMP190" s="304"/>
      <c r="MMQ190" s="305"/>
      <c r="MMR190" s="306"/>
      <c r="MMS190" s="135"/>
      <c r="MMT190" s="135"/>
      <c r="MMU190" s="307"/>
      <c r="MMV190" s="135"/>
      <c r="MMW190" s="135"/>
      <c r="MMX190" s="135"/>
      <c r="MMY190" s="304"/>
      <c r="MMZ190" s="305"/>
      <c r="MNA190" s="306"/>
      <c r="MNB190" s="135"/>
      <c r="MNC190" s="135"/>
      <c r="MND190" s="307"/>
      <c r="MNE190" s="135"/>
      <c r="MNF190" s="135"/>
      <c r="MNG190" s="135"/>
      <c r="MNH190" s="304"/>
      <c r="MNI190" s="305"/>
      <c r="MNJ190" s="306"/>
      <c r="MNK190" s="135"/>
      <c r="MNL190" s="135"/>
      <c r="MNM190" s="307"/>
      <c r="MNN190" s="135"/>
      <c r="MNO190" s="135"/>
      <c r="MNP190" s="135"/>
      <c r="MNQ190" s="304"/>
      <c r="MNR190" s="305"/>
      <c r="MNS190" s="306"/>
      <c r="MNT190" s="135"/>
      <c r="MNU190" s="135"/>
      <c r="MNV190" s="307"/>
      <c r="MNW190" s="135"/>
      <c r="MNX190" s="135"/>
      <c r="MNY190" s="135"/>
      <c r="MNZ190" s="304"/>
      <c r="MOA190" s="320"/>
      <c r="MOB190" s="321"/>
      <c r="MOC190" s="135"/>
      <c r="MOD190" s="135"/>
      <c r="MOE190" s="307"/>
      <c r="MOF190" s="135"/>
      <c r="MOG190" s="135"/>
      <c r="MOH190" s="135"/>
      <c r="MOI190" s="304"/>
      <c r="MOJ190" s="320"/>
      <c r="MOK190" s="321"/>
      <c r="MON190" s="318"/>
      <c r="MOR190" s="319"/>
      <c r="MOS190" s="320"/>
      <c r="MOT190" s="321"/>
      <c r="MOW190" s="318"/>
      <c r="MOX190" s="135"/>
      <c r="MOY190" s="135"/>
      <c r="MOZ190" s="135"/>
      <c r="MPA190" s="304"/>
      <c r="MPB190" s="305"/>
      <c r="MPC190" s="306"/>
      <c r="MPD190" s="135"/>
      <c r="MPE190" s="135"/>
      <c r="MPF190" s="307"/>
      <c r="MPG190" s="135"/>
      <c r="MPH190" s="135"/>
      <c r="MPI190" s="135"/>
      <c r="MPJ190" s="304"/>
      <c r="MPK190" s="305"/>
      <c r="MPL190" s="306"/>
      <c r="MPM190" s="135"/>
      <c r="MPN190" s="135"/>
      <c r="MPO190" s="307"/>
      <c r="MPP190" s="135"/>
      <c r="MPQ190" s="135"/>
      <c r="MPR190" s="135"/>
      <c r="MPS190" s="304"/>
      <c r="MPT190" s="305"/>
      <c r="MPU190" s="306"/>
      <c r="MPV190" s="135"/>
      <c r="MPW190" s="135"/>
      <c r="MPX190" s="307"/>
      <c r="MPY190" s="135"/>
      <c r="MPZ190" s="135"/>
      <c r="MQA190" s="135"/>
      <c r="MQB190" s="304"/>
      <c r="MQC190" s="305"/>
      <c r="MQD190" s="306"/>
      <c r="MQE190" s="135"/>
      <c r="MQF190" s="135"/>
      <c r="MQG190" s="307"/>
      <c r="MQH190" s="135"/>
      <c r="MQI190" s="135"/>
      <c r="MQJ190" s="135"/>
      <c r="MQK190" s="304"/>
      <c r="MQL190" s="305"/>
      <c r="MQM190" s="306"/>
      <c r="MQN190" s="135"/>
      <c r="MQO190" s="135"/>
      <c r="MQP190" s="307"/>
      <c r="MQQ190" s="135"/>
      <c r="MQR190" s="135"/>
      <c r="MQS190" s="135"/>
      <c r="MQT190" s="304"/>
      <c r="MQU190" s="305"/>
      <c r="MQV190" s="306"/>
      <c r="MQW190" s="135"/>
      <c r="MQX190" s="135"/>
      <c r="MQY190" s="307"/>
      <c r="MQZ190" s="135"/>
      <c r="MRA190" s="135"/>
      <c r="MRB190" s="135"/>
      <c r="MRC190" s="304"/>
      <c r="MRD190" s="305"/>
      <c r="MRE190" s="306"/>
      <c r="MRF190" s="135"/>
      <c r="MRG190" s="135"/>
      <c r="MRH190" s="307"/>
      <c r="MRI190" s="135"/>
      <c r="MRJ190" s="135"/>
      <c r="MRK190" s="135"/>
      <c r="MRL190" s="304"/>
      <c r="MRM190" s="305"/>
      <c r="MRN190" s="306"/>
      <c r="MRO190" s="135"/>
      <c r="MRP190" s="135"/>
      <c r="MRQ190" s="307"/>
      <c r="MRR190" s="135"/>
      <c r="MRS190" s="135"/>
      <c r="MRT190" s="135"/>
      <c r="MRU190" s="304"/>
      <c r="MRV190" s="305"/>
      <c r="MRW190" s="306"/>
      <c r="MRX190" s="135"/>
      <c r="MRY190" s="135"/>
      <c r="MRZ190" s="307"/>
      <c r="MSA190" s="135"/>
      <c r="MSB190" s="135"/>
      <c r="MSC190" s="135"/>
      <c r="MSD190" s="304"/>
      <c r="MSE190" s="305"/>
      <c r="MSF190" s="306"/>
      <c r="MSG190" s="135"/>
      <c r="MSH190" s="135"/>
      <c r="MSI190" s="307"/>
      <c r="MSJ190" s="135"/>
      <c r="MSK190" s="135"/>
      <c r="MSL190" s="135"/>
      <c r="MSM190" s="304"/>
      <c r="MSN190" s="305"/>
      <c r="MSO190" s="306"/>
      <c r="MSP190" s="135"/>
      <c r="MSQ190" s="135"/>
      <c r="MSR190" s="307"/>
      <c r="MSS190" s="135"/>
      <c r="MST190" s="135"/>
      <c r="MSU190" s="135"/>
      <c r="MSV190" s="304"/>
      <c r="MSW190" s="305"/>
      <c r="MSX190" s="306"/>
      <c r="MSY190" s="135"/>
      <c r="MSZ190" s="135"/>
      <c r="MTA190" s="307"/>
      <c r="MTB190" s="135"/>
      <c r="MTC190" s="135"/>
      <c r="MTD190" s="135"/>
      <c r="MTE190" s="304"/>
      <c r="MTF190" s="305"/>
      <c r="MTG190" s="306"/>
      <c r="MTH190" s="135"/>
      <c r="MTI190" s="135"/>
      <c r="MTJ190" s="307"/>
      <c r="MTK190" s="135"/>
      <c r="MTL190" s="135"/>
      <c r="MTM190" s="135"/>
      <c r="MTN190" s="304"/>
      <c r="MTO190" s="305"/>
      <c r="MTP190" s="306"/>
      <c r="MTQ190" s="135"/>
      <c r="MTR190" s="135"/>
      <c r="MTS190" s="307"/>
      <c r="MTT190" s="135"/>
      <c r="MTU190" s="135"/>
      <c r="MTV190" s="135"/>
      <c r="MTW190" s="304"/>
      <c r="MTX190" s="305"/>
      <c r="MTY190" s="306"/>
      <c r="MTZ190" s="135"/>
      <c r="MUA190" s="135"/>
      <c r="MUB190" s="307"/>
      <c r="MUC190" s="135"/>
      <c r="MUD190" s="135"/>
      <c r="MUE190" s="135"/>
      <c r="MUF190" s="304"/>
      <c r="MUG190" s="305"/>
      <c r="MUH190" s="306"/>
      <c r="MUI190" s="135"/>
      <c r="MUJ190" s="135"/>
      <c r="MUK190" s="307"/>
      <c r="MUL190" s="135"/>
      <c r="MUM190" s="135"/>
      <c r="MUN190" s="135"/>
      <c r="MUO190" s="304"/>
      <c r="MUP190" s="305"/>
      <c r="MUQ190" s="306"/>
      <c r="MUR190" s="135"/>
      <c r="MUS190" s="135"/>
      <c r="MUT190" s="307"/>
      <c r="MUU190" s="135"/>
      <c r="MUV190" s="135"/>
      <c r="MUW190" s="135"/>
      <c r="MUX190" s="304"/>
      <c r="MUY190" s="305"/>
      <c r="MUZ190" s="306"/>
      <c r="MVA190" s="135"/>
      <c r="MVB190" s="135"/>
      <c r="MVC190" s="307"/>
      <c r="MVD190" s="135"/>
      <c r="MVE190" s="135"/>
      <c r="MVF190" s="135"/>
      <c r="MVG190" s="304"/>
      <c r="MVH190" s="305"/>
      <c r="MVI190" s="306"/>
      <c r="MVJ190" s="135"/>
      <c r="MVK190" s="135"/>
      <c r="MVL190" s="307"/>
      <c r="MVM190" s="135"/>
      <c r="MVN190" s="135"/>
      <c r="MVO190" s="135"/>
      <c r="MVP190" s="304"/>
      <c r="MVQ190" s="305"/>
      <c r="MVR190" s="306"/>
      <c r="MVS190" s="135"/>
      <c r="MVT190" s="135"/>
      <c r="MVU190" s="307"/>
      <c r="MVV190" s="135"/>
      <c r="MVW190" s="135"/>
      <c r="MVX190" s="135"/>
      <c r="MVY190" s="304"/>
      <c r="MVZ190" s="305"/>
      <c r="MWA190" s="306"/>
      <c r="MWB190" s="135"/>
      <c r="MWC190" s="135"/>
      <c r="MWD190" s="307"/>
      <c r="MWE190" s="135"/>
      <c r="MWF190" s="135"/>
      <c r="MWG190" s="135"/>
      <c r="MWH190" s="304"/>
      <c r="MWI190" s="305"/>
      <c r="MWJ190" s="306"/>
      <c r="MWK190" s="135"/>
      <c r="MWL190" s="135"/>
      <c r="MWM190" s="307"/>
      <c r="MWN190" s="135"/>
      <c r="MWO190" s="135"/>
      <c r="MWP190" s="135"/>
      <c r="MWQ190" s="304"/>
      <c r="MWR190" s="305"/>
      <c r="MWS190" s="306"/>
      <c r="MWT190" s="135"/>
      <c r="MWU190" s="135"/>
      <c r="MWV190" s="307"/>
      <c r="MWW190" s="135"/>
      <c r="MWX190" s="135"/>
      <c r="MWY190" s="135"/>
      <c r="MWZ190" s="304"/>
      <c r="MXA190" s="305"/>
      <c r="MXB190" s="306"/>
      <c r="MXC190" s="135"/>
      <c r="MXD190" s="135"/>
      <c r="MXE190" s="307"/>
      <c r="MXF190" s="135"/>
      <c r="MXG190" s="135"/>
      <c r="MXH190" s="135"/>
      <c r="MXI190" s="304"/>
      <c r="MXJ190" s="305"/>
      <c r="MXK190" s="306"/>
      <c r="MXL190" s="135"/>
      <c r="MXM190" s="135"/>
      <c r="MXN190" s="307"/>
      <c r="MXO190" s="135"/>
      <c r="MXP190" s="135"/>
      <c r="MXQ190" s="135"/>
      <c r="MXR190" s="304"/>
      <c r="MXS190" s="305"/>
      <c r="MXT190" s="306"/>
      <c r="MXU190" s="135"/>
      <c r="MXV190" s="135"/>
      <c r="MXW190" s="318"/>
      <c r="MXY190" s="135"/>
      <c r="MXZ190" s="135"/>
      <c r="MYA190" s="304"/>
      <c r="MYB190" s="305"/>
      <c r="MYC190" s="306"/>
      <c r="MYD190" s="135"/>
      <c r="MYE190" s="135"/>
      <c r="MYF190" s="318"/>
      <c r="MYJ190" s="319"/>
      <c r="MYK190" s="320"/>
      <c r="MYL190" s="321"/>
      <c r="MYO190" s="318"/>
      <c r="MYS190" s="319"/>
      <c r="MYT190" s="305"/>
      <c r="MYU190" s="306"/>
      <c r="MYV190" s="135"/>
      <c r="MYW190" s="135"/>
      <c r="MYX190" s="307"/>
      <c r="MYY190" s="135"/>
      <c r="MYZ190" s="135"/>
      <c r="MZA190" s="135"/>
      <c r="MZB190" s="304"/>
      <c r="MZC190" s="305"/>
      <c r="MZD190" s="306"/>
      <c r="MZE190" s="135"/>
      <c r="MZF190" s="135"/>
      <c r="MZG190" s="307"/>
      <c r="MZH190" s="135"/>
      <c r="MZI190" s="135"/>
      <c r="MZJ190" s="135"/>
      <c r="MZK190" s="304"/>
      <c r="MZL190" s="305"/>
      <c r="MZM190" s="306"/>
      <c r="MZN190" s="135"/>
      <c r="MZO190" s="135"/>
      <c r="MZP190" s="307"/>
      <c r="MZQ190" s="135"/>
      <c r="MZR190" s="135"/>
      <c r="MZS190" s="135"/>
      <c r="MZT190" s="304"/>
      <c r="MZU190" s="305"/>
      <c r="MZV190" s="306"/>
      <c r="MZW190" s="135"/>
      <c r="MZX190" s="135"/>
      <c r="MZY190" s="307"/>
      <c r="MZZ190" s="135"/>
      <c r="NAA190" s="135"/>
      <c r="NAB190" s="135"/>
      <c r="NAC190" s="304"/>
      <c r="NAD190" s="305"/>
      <c r="NAE190" s="306"/>
      <c r="NAF190" s="135"/>
      <c r="NAG190" s="135"/>
      <c r="NAH190" s="307"/>
      <c r="NAI190" s="135"/>
      <c r="NAJ190" s="135"/>
      <c r="NAK190" s="135"/>
      <c r="NAL190" s="304"/>
      <c r="NAM190" s="305"/>
      <c r="NAN190" s="306"/>
      <c r="NAO190" s="135"/>
      <c r="NAP190" s="135"/>
      <c r="NAQ190" s="307"/>
      <c r="NAR190" s="135"/>
      <c r="NAS190" s="135"/>
      <c r="NAT190" s="135"/>
      <c r="NAU190" s="304"/>
      <c r="NAV190" s="305"/>
      <c r="NAW190" s="306"/>
      <c r="NAX190" s="135"/>
      <c r="NAY190" s="135"/>
      <c r="NAZ190" s="307"/>
      <c r="NBA190" s="135"/>
      <c r="NBB190" s="135"/>
      <c r="NBC190" s="135"/>
      <c r="NBD190" s="304"/>
      <c r="NBE190" s="305"/>
      <c r="NBF190" s="306"/>
      <c r="NBG190" s="135"/>
      <c r="NBH190" s="135"/>
      <c r="NBI190" s="307"/>
      <c r="NBJ190" s="135"/>
      <c r="NBK190" s="135"/>
      <c r="NBL190" s="135"/>
      <c r="NBM190" s="304"/>
      <c r="NBN190" s="305"/>
      <c r="NBO190" s="306"/>
      <c r="NBP190" s="135"/>
      <c r="NBQ190" s="135"/>
      <c r="NBR190" s="307"/>
      <c r="NBS190" s="135"/>
      <c r="NBT190" s="135"/>
      <c r="NBU190" s="135"/>
      <c r="NBV190" s="304"/>
      <c r="NBW190" s="305"/>
      <c r="NBX190" s="306"/>
      <c r="NBY190" s="135"/>
      <c r="NBZ190" s="135"/>
      <c r="NCA190" s="307"/>
      <c r="NCB190" s="135"/>
      <c r="NCC190" s="135"/>
      <c r="NCD190" s="135"/>
      <c r="NCE190" s="304"/>
      <c r="NCF190" s="305"/>
      <c r="NCG190" s="306"/>
      <c r="NCH190" s="135"/>
      <c r="NCI190" s="135"/>
      <c r="NCJ190" s="307"/>
      <c r="NCK190" s="135"/>
      <c r="NCL190" s="135"/>
      <c r="NCM190" s="135"/>
      <c r="NCN190" s="304"/>
      <c r="NCO190" s="305"/>
      <c r="NCP190" s="306"/>
      <c r="NCQ190" s="135"/>
      <c r="NCR190" s="135"/>
      <c r="NCS190" s="307"/>
      <c r="NCT190" s="135"/>
      <c r="NCU190" s="135"/>
      <c r="NCV190" s="135"/>
      <c r="NCW190" s="304"/>
      <c r="NCX190" s="305"/>
      <c r="NCY190" s="306"/>
      <c r="NCZ190" s="135"/>
      <c r="NDA190" s="135"/>
      <c r="NDB190" s="307"/>
      <c r="NDC190" s="135"/>
      <c r="NDD190" s="135"/>
      <c r="NDE190" s="135"/>
      <c r="NDF190" s="304"/>
      <c r="NDG190" s="305"/>
      <c r="NDH190" s="306"/>
      <c r="NDI190" s="135"/>
      <c r="NDJ190" s="135"/>
      <c r="NDK190" s="307"/>
      <c r="NDL190" s="135"/>
      <c r="NDM190" s="135"/>
      <c r="NDN190" s="135"/>
      <c r="NDO190" s="304"/>
      <c r="NDP190" s="305"/>
      <c r="NDQ190" s="306"/>
      <c r="NDR190" s="135"/>
      <c r="NDS190" s="135"/>
      <c r="NDT190" s="307"/>
      <c r="NDU190" s="135"/>
      <c r="NDV190" s="135"/>
      <c r="NDW190" s="135"/>
      <c r="NDX190" s="304"/>
      <c r="NDY190" s="305"/>
      <c r="NDZ190" s="306"/>
      <c r="NEA190" s="135"/>
      <c r="NEB190" s="135"/>
      <c r="NEC190" s="307"/>
      <c r="NED190" s="135"/>
      <c r="NEE190" s="135"/>
      <c r="NEF190" s="135"/>
      <c r="NEG190" s="304"/>
      <c r="NEH190" s="305"/>
      <c r="NEI190" s="306"/>
      <c r="NEJ190" s="135"/>
      <c r="NEK190" s="135"/>
      <c r="NEL190" s="307"/>
      <c r="NEM190" s="135"/>
      <c r="NEN190" s="135"/>
      <c r="NEO190" s="135"/>
      <c r="NEP190" s="304"/>
      <c r="NEQ190" s="305"/>
      <c r="NER190" s="306"/>
      <c r="NES190" s="135"/>
      <c r="NET190" s="135"/>
      <c r="NEU190" s="307"/>
      <c r="NEV190" s="135"/>
      <c r="NEW190" s="135"/>
      <c r="NEX190" s="135"/>
      <c r="NEY190" s="304"/>
      <c r="NEZ190" s="305"/>
      <c r="NFA190" s="306"/>
      <c r="NFB190" s="135"/>
      <c r="NFC190" s="135"/>
      <c r="NFD190" s="307"/>
      <c r="NFE190" s="135"/>
      <c r="NFF190" s="135"/>
      <c r="NFG190" s="135"/>
      <c r="NFH190" s="304"/>
      <c r="NFI190" s="305"/>
      <c r="NFJ190" s="306"/>
      <c r="NFK190" s="135"/>
      <c r="NFL190" s="135"/>
      <c r="NFM190" s="307"/>
      <c r="NFN190" s="135"/>
      <c r="NFO190" s="135"/>
      <c r="NFP190" s="135"/>
      <c r="NFQ190" s="304"/>
      <c r="NFR190" s="305"/>
      <c r="NFS190" s="306"/>
      <c r="NFT190" s="135"/>
      <c r="NFU190" s="135"/>
      <c r="NFV190" s="307"/>
      <c r="NFW190" s="135"/>
      <c r="NFX190" s="135"/>
      <c r="NFY190" s="135"/>
      <c r="NFZ190" s="304"/>
      <c r="NGA190" s="305"/>
      <c r="NGB190" s="306"/>
      <c r="NGC190" s="135"/>
      <c r="NGD190" s="135"/>
      <c r="NGE190" s="307"/>
      <c r="NGF190" s="135"/>
      <c r="NGG190" s="135"/>
      <c r="NGH190" s="135"/>
      <c r="NGI190" s="304"/>
      <c r="NGJ190" s="305"/>
      <c r="NGK190" s="306"/>
      <c r="NGL190" s="135"/>
      <c r="NGM190" s="135"/>
      <c r="NGN190" s="307"/>
      <c r="NGO190" s="135"/>
      <c r="NGP190" s="135"/>
      <c r="NGQ190" s="135"/>
      <c r="NGR190" s="304"/>
      <c r="NGS190" s="305"/>
      <c r="NGT190" s="306"/>
      <c r="NGU190" s="135"/>
      <c r="NGV190" s="135"/>
      <c r="NGW190" s="307"/>
      <c r="NGX190" s="135"/>
      <c r="NGY190" s="135"/>
      <c r="NGZ190" s="135"/>
      <c r="NHA190" s="304"/>
      <c r="NHB190" s="305"/>
      <c r="NHC190" s="306"/>
      <c r="NHD190" s="135"/>
      <c r="NHE190" s="135"/>
      <c r="NHF190" s="307"/>
      <c r="NHG190" s="135"/>
      <c r="NHH190" s="135"/>
      <c r="NHI190" s="135"/>
      <c r="NHJ190" s="304"/>
      <c r="NHK190" s="305"/>
      <c r="NHL190" s="306"/>
      <c r="NHM190" s="135"/>
      <c r="NHN190" s="135"/>
      <c r="NHO190" s="307"/>
      <c r="NHP190" s="135"/>
      <c r="NHQ190" s="135"/>
      <c r="NHR190" s="135"/>
      <c r="NHS190" s="319"/>
      <c r="NHT190" s="320"/>
      <c r="NHU190" s="306"/>
      <c r="NHV190" s="135"/>
      <c r="NHW190" s="135"/>
      <c r="NHX190" s="307"/>
      <c r="NHY190" s="135"/>
      <c r="NHZ190" s="135"/>
      <c r="NIA190" s="135"/>
      <c r="NIB190" s="319"/>
      <c r="NIC190" s="320"/>
      <c r="NID190" s="321"/>
      <c r="NIG190" s="318"/>
      <c r="NIK190" s="319"/>
      <c r="NIL190" s="320"/>
      <c r="NIM190" s="321"/>
      <c r="NIP190" s="307"/>
      <c r="NIQ190" s="135"/>
      <c r="NIR190" s="135"/>
      <c r="NIS190" s="135"/>
      <c r="NIT190" s="304"/>
      <c r="NIU190" s="305"/>
      <c r="NIV190" s="306"/>
      <c r="NIW190" s="135"/>
      <c r="NIX190" s="135"/>
      <c r="NIY190" s="307"/>
      <c r="NIZ190" s="135"/>
      <c r="NJA190" s="135"/>
      <c r="NJB190" s="135"/>
      <c r="NJC190" s="304"/>
      <c r="NJD190" s="305"/>
      <c r="NJE190" s="306"/>
      <c r="NJF190" s="135"/>
      <c r="NJG190" s="135"/>
      <c r="NJH190" s="307"/>
      <c r="NJI190" s="135"/>
      <c r="NJJ190" s="135"/>
      <c r="NJK190" s="135"/>
      <c r="NJL190" s="304"/>
      <c r="NJM190" s="305"/>
      <c r="NJN190" s="306"/>
      <c r="NJO190" s="135"/>
      <c r="NJP190" s="135"/>
      <c r="NJQ190" s="307"/>
      <c r="NJR190" s="135"/>
      <c r="NJS190" s="135"/>
      <c r="NJT190" s="135"/>
      <c r="NJU190" s="304"/>
      <c r="NJV190" s="305"/>
      <c r="NJW190" s="306"/>
      <c r="NJX190" s="135"/>
      <c r="NJY190" s="135"/>
      <c r="NJZ190" s="307"/>
      <c r="NKA190" s="135"/>
      <c r="NKB190" s="135"/>
      <c r="NKC190" s="135"/>
      <c r="NKD190" s="304"/>
      <c r="NKE190" s="305"/>
      <c r="NKF190" s="306"/>
      <c r="NKG190" s="135"/>
      <c r="NKH190" s="135"/>
      <c r="NKI190" s="307"/>
      <c r="NKJ190" s="135"/>
      <c r="NKK190" s="135"/>
      <c r="NKL190" s="135"/>
      <c r="NKM190" s="304"/>
      <c r="NKN190" s="305"/>
      <c r="NKO190" s="306"/>
      <c r="NKP190" s="135"/>
      <c r="NKQ190" s="135"/>
      <c r="NKR190" s="307"/>
      <c r="NKS190" s="135"/>
      <c r="NKT190" s="135"/>
      <c r="NKU190" s="135"/>
      <c r="NKV190" s="304"/>
      <c r="NKW190" s="305"/>
      <c r="NKX190" s="306"/>
      <c r="NKY190" s="135"/>
      <c r="NKZ190" s="135"/>
      <c r="NLA190" s="307"/>
      <c r="NLB190" s="135"/>
      <c r="NLC190" s="135"/>
      <c r="NLD190" s="135"/>
      <c r="NLE190" s="304"/>
      <c r="NLF190" s="305"/>
      <c r="NLG190" s="306"/>
      <c r="NLH190" s="135"/>
      <c r="NLI190" s="135"/>
      <c r="NLJ190" s="307"/>
      <c r="NLK190" s="135"/>
      <c r="NLL190" s="135"/>
      <c r="NLM190" s="135"/>
      <c r="NLN190" s="304"/>
      <c r="NLO190" s="305"/>
      <c r="NLP190" s="306"/>
      <c r="NLQ190" s="135"/>
      <c r="NLR190" s="135"/>
      <c r="NLS190" s="307"/>
      <c r="NLT190" s="135"/>
      <c r="NLU190" s="135"/>
      <c r="NLV190" s="135"/>
      <c r="NLW190" s="304"/>
      <c r="NLX190" s="305"/>
      <c r="NLY190" s="306"/>
      <c r="NLZ190" s="135"/>
      <c r="NMA190" s="135"/>
      <c r="NMB190" s="307"/>
      <c r="NMC190" s="135"/>
      <c r="NMD190" s="135"/>
      <c r="NME190" s="135"/>
      <c r="NMF190" s="304"/>
      <c r="NMG190" s="305"/>
      <c r="NMH190" s="306"/>
      <c r="NMI190" s="135"/>
      <c r="NMJ190" s="135"/>
      <c r="NMK190" s="307"/>
      <c r="NML190" s="135"/>
      <c r="NMM190" s="135"/>
      <c r="NMN190" s="135"/>
      <c r="NMO190" s="304"/>
      <c r="NMP190" s="305"/>
      <c r="NMQ190" s="306"/>
      <c r="NMR190" s="135"/>
      <c r="NMS190" s="135"/>
      <c r="NMT190" s="307"/>
      <c r="NMU190" s="135"/>
      <c r="NMV190" s="135"/>
      <c r="NMW190" s="135"/>
      <c r="NMX190" s="304"/>
      <c r="NMY190" s="305"/>
      <c r="NMZ190" s="306"/>
      <c r="NNA190" s="135"/>
      <c r="NNB190" s="135"/>
      <c r="NNC190" s="307"/>
      <c r="NND190" s="135"/>
      <c r="NNE190" s="135"/>
      <c r="NNF190" s="135"/>
      <c r="NNG190" s="304"/>
      <c r="NNH190" s="305"/>
      <c r="NNI190" s="306"/>
      <c r="NNJ190" s="135"/>
      <c r="NNK190" s="135"/>
      <c r="NNL190" s="307"/>
      <c r="NNM190" s="135"/>
      <c r="NNN190" s="135"/>
      <c r="NNO190" s="135"/>
      <c r="NNP190" s="304"/>
      <c r="NNQ190" s="305"/>
      <c r="NNR190" s="306"/>
      <c r="NNS190" s="135"/>
      <c r="NNT190" s="135"/>
      <c r="NNU190" s="307"/>
      <c r="NNV190" s="135"/>
      <c r="NNW190" s="135"/>
      <c r="NNX190" s="135"/>
      <c r="NNY190" s="304"/>
      <c r="NNZ190" s="305"/>
      <c r="NOA190" s="306"/>
      <c r="NOB190" s="135"/>
      <c r="NOC190" s="135"/>
      <c r="NOD190" s="307"/>
      <c r="NOE190" s="135"/>
      <c r="NOF190" s="135"/>
      <c r="NOG190" s="135"/>
      <c r="NOH190" s="304"/>
      <c r="NOI190" s="305"/>
      <c r="NOJ190" s="306"/>
      <c r="NOK190" s="135"/>
      <c r="NOL190" s="135"/>
      <c r="NOM190" s="307"/>
      <c r="NON190" s="135"/>
      <c r="NOO190" s="135"/>
      <c r="NOP190" s="135"/>
      <c r="NOQ190" s="304"/>
      <c r="NOR190" s="305"/>
      <c r="NOS190" s="306"/>
      <c r="NOT190" s="135"/>
      <c r="NOU190" s="135"/>
      <c r="NOV190" s="307"/>
      <c r="NOW190" s="135"/>
      <c r="NOX190" s="135"/>
      <c r="NOY190" s="135"/>
      <c r="NOZ190" s="304"/>
      <c r="NPA190" s="305"/>
      <c r="NPB190" s="306"/>
      <c r="NPC190" s="135"/>
      <c r="NPD190" s="135"/>
      <c r="NPE190" s="307"/>
      <c r="NPF190" s="135"/>
      <c r="NPG190" s="135"/>
      <c r="NPH190" s="135"/>
      <c r="NPI190" s="304"/>
      <c r="NPJ190" s="305"/>
      <c r="NPK190" s="306"/>
      <c r="NPL190" s="135"/>
      <c r="NPM190" s="135"/>
      <c r="NPN190" s="307"/>
      <c r="NPO190" s="135"/>
      <c r="NPP190" s="135"/>
      <c r="NPQ190" s="135"/>
      <c r="NPR190" s="304"/>
      <c r="NPS190" s="305"/>
      <c r="NPT190" s="306"/>
      <c r="NPU190" s="135"/>
      <c r="NPV190" s="135"/>
      <c r="NPW190" s="307"/>
      <c r="NPX190" s="135"/>
      <c r="NPY190" s="135"/>
      <c r="NPZ190" s="135"/>
      <c r="NQA190" s="304"/>
      <c r="NQB190" s="305"/>
      <c r="NQC190" s="306"/>
      <c r="NQD190" s="135"/>
      <c r="NQE190" s="135"/>
      <c r="NQF190" s="307"/>
      <c r="NQG190" s="135"/>
      <c r="NQH190" s="135"/>
      <c r="NQI190" s="135"/>
      <c r="NQJ190" s="304"/>
      <c r="NQK190" s="305"/>
      <c r="NQL190" s="306"/>
      <c r="NQM190" s="135"/>
      <c r="NQN190" s="135"/>
      <c r="NQO190" s="307"/>
      <c r="NQP190" s="135"/>
      <c r="NQQ190" s="135"/>
      <c r="NQR190" s="135"/>
      <c r="NQS190" s="304"/>
      <c r="NQT190" s="305"/>
      <c r="NQU190" s="306"/>
      <c r="NQV190" s="135"/>
      <c r="NQW190" s="135"/>
      <c r="NQX190" s="307"/>
      <c r="NQY190" s="135"/>
      <c r="NQZ190" s="135"/>
      <c r="NRA190" s="135"/>
      <c r="NRB190" s="304"/>
      <c r="NRC190" s="305"/>
      <c r="NRD190" s="306"/>
      <c r="NRE190" s="135"/>
      <c r="NRF190" s="135"/>
      <c r="NRG190" s="307"/>
      <c r="NRH190" s="135"/>
      <c r="NRI190" s="135"/>
      <c r="NRJ190" s="135"/>
      <c r="NRK190" s="304"/>
      <c r="NRL190" s="305"/>
      <c r="NRM190" s="306"/>
      <c r="NRN190" s="135"/>
      <c r="NRP190" s="318"/>
      <c r="NRQ190" s="135"/>
      <c r="NRR190" s="135"/>
      <c r="NRS190" s="135"/>
      <c r="NRT190" s="304"/>
      <c r="NRU190" s="305"/>
      <c r="NRV190" s="306"/>
      <c r="NRW190" s="135"/>
      <c r="NRY190" s="318"/>
      <c r="NSC190" s="319"/>
      <c r="NSD190" s="320"/>
      <c r="NSE190" s="321"/>
      <c r="NSH190" s="318"/>
      <c r="NSL190" s="304"/>
      <c r="NSM190" s="305"/>
      <c r="NSN190" s="306"/>
      <c r="NSO190" s="135"/>
      <c r="NSP190" s="135"/>
      <c r="NSQ190" s="307"/>
      <c r="NSR190" s="135"/>
      <c r="NSS190" s="135"/>
      <c r="NST190" s="135"/>
      <c r="NSU190" s="304"/>
      <c r="NSV190" s="305"/>
      <c r="NSW190" s="306"/>
      <c r="NSX190" s="135"/>
      <c r="NSY190" s="135"/>
      <c r="NSZ190" s="307"/>
      <c r="NTA190" s="135"/>
      <c r="NTB190" s="135"/>
      <c r="NTC190" s="135"/>
      <c r="NTD190" s="304"/>
      <c r="NTE190" s="305"/>
      <c r="NTF190" s="306"/>
      <c r="NTG190" s="135"/>
      <c r="NTH190" s="135"/>
      <c r="NTI190" s="307"/>
      <c r="NTJ190" s="135"/>
      <c r="NTK190" s="135"/>
      <c r="NTL190" s="135"/>
      <c r="NTM190" s="304"/>
      <c r="NTN190" s="305"/>
      <c r="NTO190" s="306"/>
      <c r="NTP190" s="135"/>
      <c r="NTQ190" s="135"/>
      <c r="NTR190" s="307"/>
      <c r="NTS190" s="135"/>
      <c r="NTT190" s="135"/>
      <c r="NTU190" s="135"/>
      <c r="NTV190" s="304"/>
      <c r="NTW190" s="305"/>
      <c r="NTX190" s="306"/>
      <c r="NTY190" s="135"/>
      <c r="NTZ190" s="135"/>
      <c r="NUA190" s="307"/>
      <c r="NUB190" s="135"/>
      <c r="NUC190" s="135"/>
      <c r="NUD190" s="135"/>
      <c r="NUE190" s="304"/>
      <c r="NUF190" s="305"/>
      <c r="NUG190" s="306"/>
      <c r="NUH190" s="135"/>
      <c r="NUI190" s="135"/>
      <c r="NUJ190" s="307"/>
      <c r="NUK190" s="135"/>
      <c r="NUL190" s="135"/>
      <c r="NUM190" s="135"/>
      <c r="NUN190" s="304"/>
      <c r="NUO190" s="305"/>
      <c r="NUP190" s="306"/>
      <c r="NUQ190" s="135"/>
      <c r="NUR190" s="135"/>
      <c r="NUS190" s="307"/>
      <c r="NUT190" s="135"/>
      <c r="NUU190" s="135"/>
      <c r="NUV190" s="135"/>
      <c r="NUW190" s="304"/>
      <c r="NUX190" s="305"/>
      <c r="NUY190" s="306"/>
      <c r="NUZ190" s="135"/>
      <c r="NVA190" s="135"/>
      <c r="NVB190" s="307"/>
      <c r="NVC190" s="135"/>
      <c r="NVD190" s="135"/>
      <c r="NVE190" s="135"/>
      <c r="NVF190" s="304"/>
      <c r="NVG190" s="305"/>
      <c r="NVH190" s="306"/>
      <c r="NVI190" s="135"/>
      <c r="NVJ190" s="135"/>
      <c r="NVK190" s="307"/>
      <c r="NVL190" s="135"/>
      <c r="NVM190" s="135"/>
      <c r="NVN190" s="135"/>
      <c r="NVO190" s="304"/>
      <c r="NVP190" s="305"/>
      <c r="NVQ190" s="306"/>
      <c r="NVR190" s="135"/>
      <c r="NVS190" s="135"/>
      <c r="NVT190" s="307"/>
      <c r="NVU190" s="135"/>
      <c r="NVV190" s="135"/>
      <c r="NVW190" s="135"/>
      <c r="NVX190" s="304"/>
      <c r="NVY190" s="305"/>
      <c r="NVZ190" s="306"/>
      <c r="NWA190" s="135"/>
      <c r="NWB190" s="135"/>
      <c r="NWC190" s="307"/>
      <c r="NWD190" s="135"/>
      <c r="NWE190" s="135"/>
      <c r="NWF190" s="135"/>
      <c r="NWG190" s="304"/>
      <c r="NWH190" s="305"/>
      <c r="NWI190" s="306"/>
      <c r="NWJ190" s="135"/>
      <c r="NWK190" s="135"/>
      <c r="NWL190" s="307"/>
      <c r="NWM190" s="135"/>
      <c r="NWN190" s="135"/>
      <c r="NWO190" s="135"/>
      <c r="NWP190" s="304"/>
      <c r="NWQ190" s="305"/>
      <c r="NWR190" s="306"/>
      <c r="NWS190" s="135"/>
      <c r="NWT190" s="135"/>
      <c r="NWU190" s="307"/>
      <c r="NWV190" s="135"/>
      <c r="NWW190" s="135"/>
      <c r="NWX190" s="135"/>
      <c r="NWY190" s="304"/>
      <c r="NWZ190" s="305"/>
      <c r="NXA190" s="306"/>
      <c r="NXB190" s="135"/>
      <c r="NXC190" s="135"/>
      <c r="NXD190" s="307"/>
      <c r="NXE190" s="135"/>
      <c r="NXF190" s="135"/>
      <c r="NXG190" s="135"/>
      <c r="NXH190" s="304"/>
      <c r="NXI190" s="305"/>
      <c r="NXJ190" s="306"/>
      <c r="NXK190" s="135"/>
      <c r="NXL190" s="135"/>
      <c r="NXM190" s="307"/>
      <c r="NXN190" s="135"/>
      <c r="NXO190" s="135"/>
      <c r="NXP190" s="135"/>
      <c r="NXQ190" s="304"/>
      <c r="NXR190" s="305"/>
      <c r="NXS190" s="306"/>
      <c r="NXT190" s="135"/>
      <c r="NXU190" s="135"/>
      <c r="NXV190" s="307"/>
      <c r="NXW190" s="135"/>
      <c r="NXX190" s="135"/>
      <c r="NXY190" s="135"/>
      <c r="NXZ190" s="304"/>
      <c r="NYA190" s="305"/>
      <c r="NYB190" s="306"/>
      <c r="NYC190" s="135"/>
      <c r="NYD190" s="135"/>
      <c r="NYE190" s="307"/>
      <c r="NYF190" s="135"/>
      <c r="NYG190" s="135"/>
      <c r="NYH190" s="135"/>
      <c r="NYI190" s="304"/>
      <c r="NYJ190" s="305"/>
      <c r="NYK190" s="306"/>
      <c r="NYL190" s="135"/>
      <c r="NYM190" s="135"/>
      <c r="NYN190" s="307"/>
      <c r="NYO190" s="135"/>
      <c r="NYP190" s="135"/>
      <c r="NYQ190" s="135"/>
      <c r="NYR190" s="304"/>
      <c r="NYS190" s="305"/>
      <c r="NYT190" s="306"/>
      <c r="NYU190" s="135"/>
      <c r="NYV190" s="135"/>
      <c r="NYW190" s="307"/>
      <c r="NYX190" s="135"/>
      <c r="NYY190" s="135"/>
      <c r="NYZ190" s="135"/>
      <c r="NZA190" s="304"/>
      <c r="NZB190" s="305"/>
      <c r="NZC190" s="306"/>
      <c r="NZD190" s="135"/>
      <c r="NZE190" s="135"/>
      <c r="NZF190" s="307"/>
      <c r="NZG190" s="135"/>
      <c r="NZH190" s="135"/>
      <c r="NZI190" s="135"/>
      <c r="NZJ190" s="304"/>
      <c r="NZK190" s="305"/>
      <c r="NZL190" s="306"/>
      <c r="NZM190" s="135"/>
      <c r="NZN190" s="135"/>
      <c r="NZO190" s="307"/>
      <c r="NZP190" s="135"/>
      <c r="NZQ190" s="135"/>
      <c r="NZR190" s="135"/>
      <c r="NZS190" s="304"/>
      <c r="NZT190" s="305"/>
      <c r="NZU190" s="306"/>
      <c r="NZV190" s="135"/>
      <c r="NZW190" s="135"/>
      <c r="NZX190" s="307"/>
      <c r="NZY190" s="135"/>
      <c r="NZZ190" s="135"/>
      <c r="OAA190" s="135"/>
      <c r="OAB190" s="304"/>
      <c r="OAC190" s="305"/>
      <c r="OAD190" s="306"/>
      <c r="OAE190" s="135"/>
      <c r="OAF190" s="135"/>
      <c r="OAG190" s="307"/>
      <c r="OAH190" s="135"/>
      <c r="OAI190" s="135"/>
      <c r="OAJ190" s="135"/>
      <c r="OAK190" s="304"/>
      <c r="OAL190" s="305"/>
      <c r="OAM190" s="306"/>
      <c r="OAN190" s="135"/>
      <c r="OAO190" s="135"/>
      <c r="OAP190" s="307"/>
      <c r="OAQ190" s="135"/>
      <c r="OAR190" s="135"/>
      <c r="OAS190" s="135"/>
      <c r="OAT190" s="304"/>
      <c r="OAU190" s="305"/>
      <c r="OAV190" s="306"/>
      <c r="OAW190" s="135"/>
      <c r="OAX190" s="135"/>
      <c r="OAY190" s="307"/>
      <c r="OAZ190" s="135"/>
      <c r="OBA190" s="135"/>
      <c r="OBB190" s="135"/>
      <c r="OBC190" s="304"/>
      <c r="OBD190" s="305"/>
      <c r="OBE190" s="306"/>
      <c r="OBF190" s="135"/>
      <c r="OBG190" s="135"/>
      <c r="OBH190" s="307"/>
      <c r="OBI190" s="135"/>
      <c r="OBJ190" s="135"/>
      <c r="OBL190" s="319"/>
      <c r="OBM190" s="305"/>
      <c r="OBN190" s="306"/>
      <c r="OBO190" s="135"/>
      <c r="OBP190" s="135"/>
      <c r="OBQ190" s="307"/>
      <c r="OBR190" s="135"/>
      <c r="OBS190" s="135"/>
      <c r="OBU190" s="319"/>
      <c r="OBV190" s="320"/>
      <c r="OBW190" s="321"/>
      <c r="OBZ190" s="318"/>
      <c r="OCD190" s="319"/>
      <c r="OCE190" s="320"/>
      <c r="OCF190" s="321"/>
      <c r="OCH190" s="135"/>
      <c r="OCI190" s="307"/>
      <c r="OCJ190" s="135"/>
      <c r="OCK190" s="135"/>
      <c r="OCL190" s="135"/>
      <c r="OCM190" s="304"/>
      <c r="OCN190" s="305"/>
      <c r="OCO190" s="306"/>
      <c r="OCP190" s="135"/>
      <c r="OCQ190" s="135"/>
      <c r="OCR190" s="307"/>
      <c r="OCS190" s="135"/>
      <c r="OCT190" s="135"/>
      <c r="OCU190" s="135"/>
      <c r="OCV190" s="304"/>
      <c r="OCW190" s="305"/>
      <c r="OCX190" s="306"/>
      <c r="OCY190" s="135"/>
      <c r="OCZ190" s="135"/>
      <c r="ODA190" s="307"/>
      <c r="ODB190" s="135"/>
      <c r="ODC190" s="135"/>
      <c r="ODD190" s="135"/>
      <c r="ODE190" s="304"/>
      <c r="ODF190" s="305"/>
      <c r="ODG190" s="306"/>
      <c r="ODH190" s="135"/>
      <c r="ODI190" s="135"/>
      <c r="ODJ190" s="307"/>
      <c r="ODK190" s="135"/>
      <c r="ODL190" s="135"/>
      <c r="ODM190" s="135"/>
      <c r="ODN190" s="304"/>
      <c r="ODO190" s="305"/>
      <c r="ODP190" s="306"/>
      <c r="ODQ190" s="135"/>
      <c r="ODR190" s="135"/>
      <c r="ODS190" s="307"/>
      <c r="ODT190" s="135"/>
      <c r="ODU190" s="135"/>
      <c r="ODV190" s="135"/>
      <c r="ODW190" s="304"/>
      <c r="ODX190" s="305"/>
      <c r="ODY190" s="306"/>
      <c r="ODZ190" s="135"/>
      <c r="OEA190" s="135"/>
      <c r="OEB190" s="307"/>
      <c r="OEC190" s="135"/>
      <c r="OED190" s="135"/>
      <c r="OEE190" s="135"/>
      <c r="OEF190" s="304"/>
      <c r="OEG190" s="305"/>
      <c r="OEH190" s="306"/>
      <c r="OEI190" s="135"/>
      <c r="OEJ190" s="135"/>
      <c r="OEK190" s="307"/>
      <c r="OEL190" s="135"/>
      <c r="OEM190" s="135"/>
      <c r="OEN190" s="135"/>
      <c r="OEO190" s="304"/>
      <c r="OEP190" s="305"/>
      <c r="OEQ190" s="306"/>
      <c r="OER190" s="135"/>
      <c r="OES190" s="135"/>
      <c r="OET190" s="307"/>
      <c r="OEU190" s="135"/>
      <c r="OEV190" s="135"/>
      <c r="OEW190" s="135"/>
      <c r="OEX190" s="304"/>
      <c r="OEY190" s="305"/>
      <c r="OEZ190" s="306"/>
      <c r="OFA190" s="135"/>
      <c r="OFB190" s="135"/>
      <c r="OFC190" s="307"/>
      <c r="OFD190" s="135"/>
      <c r="OFE190" s="135"/>
      <c r="OFF190" s="135"/>
      <c r="OFG190" s="304"/>
      <c r="OFH190" s="305"/>
      <c r="OFI190" s="306"/>
      <c r="OFJ190" s="135"/>
      <c r="OFK190" s="135"/>
      <c r="OFL190" s="307"/>
      <c r="OFM190" s="135"/>
      <c r="OFN190" s="135"/>
      <c r="OFO190" s="135"/>
      <c r="OFP190" s="304"/>
      <c r="OFQ190" s="305"/>
      <c r="OFR190" s="306"/>
      <c r="OFS190" s="135"/>
      <c r="OFT190" s="135"/>
      <c r="OFU190" s="307"/>
      <c r="OFV190" s="135"/>
      <c r="OFW190" s="135"/>
      <c r="OFX190" s="135"/>
      <c r="OFY190" s="304"/>
      <c r="OFZ190" s="305"/>
      <c r="OGA190" s="306"/>
      <c r="OGB190" s="135"/>
      <c r="OGC190" s="135"/>
      <c r="OGD190" s="307"/>
      <c r="OGE190" s="135"/>
      <c r="OGF190" s="135"/>
      <c r="OGG190" s="135"/>
      <c r="OGH190" s="304"/>
      <c r="OGI190" s="305"/>
      <c r="OGJ190" s="306"/>
      <c r="OGK190" s="135"/>
      <c r="OGL190" s="135"/>
      <c r="OGM190" s="307"/>
      <c r="OGN190" s="135"/>
      <c r="OGO190" s="135"/>
      <c r="OGP190" s="135"/>
      <c r="OGQ190" s="304"/>
      <c r="OGR190" s="305"/>
      <c r="OGS190" s="306"/>
      <c r="OGT190" s="135"/>
      <c r="OGU190" s="135"/>
      <c r="OGV190" s="307"/>
      <c r="OGW190" s="135"/>
      <c r="OGX190" s="135"/>
      <c r="OGY190" s="135"/>
      <c r="OGZ190" s="304"/>
      <c r="OHA190" s="305"/>
      <c r="OHB190" s="306"/>
      <c r="OHC190" s="135"/>
      <c r="OHD190" s="135"/>
      <c r="OHE190" s="307"/>
      <c r="OHF190" s="135"/>
      <c r="OHG190" s="135"/>
      <c r="OHH190" s="135"/>
      <c r="OHI190" s="304"/>
      <c r="OHJ190" s="305"/>
      <c r="OHK190" s="306"/>
      <c r="OHL190" s="135"/>
      <c r="OHM190" s="135"/>
      <c r="OHN190" s="307"/>
      <c r="OHO190" s="135"/>
      <c r="OHP190" s="135"/>
      <c r="OHQ190" s="135"/>
      <c r="OHR190" s="304"/>
      <c r="OHS190" s="305"/>
      <c r="OHT190" s="306"/>
      <c r="OHU190" s="135"/>
      <c r="OHV190" s="135"/>
      <c r="OHW190" s="307"/>
      <c r="OHX190" s="135"/>
      <c r="OHY190" s="135"/>
      <c r="OHZ190" s="135"/>
      <c r="OIA190" s="304"/>
      <c r="OIB190" s="305"/>
      <c r="OIC190" s="306"/>
      <c r="OID190" s="135"/>
      <c r="OIE190" s="135"/>
      <c r="OIF190" s="307"/>
      <c r="OIG190" s="135"/>
      <c r="OIH190" s="135"/>
      <c r="OII190" s="135"/>
      <c r="OIJ190" s="304"/>
      <c r="OIK190" s="305"/>
      <c r="OIL190" s="306"/>
      <c r="OIM190" s="135"/>
      <c r="OIN190" s="135"/>
      <c r="OIO190" s="307"/>
      <c r="OIP190" s="135"/>
      <c r="OIQ190" s="135"/>
      <c r="OIR190" s="135"/>
      <c r="OIS190" s="304"/>
      <c r="OIT190" s="305"/>
      <c r="OIU190" s="306"/>
      <c r="OIV190" s="135"/>
      <c r="OIW190" s="135"/>
      <c r="OIX190" s="307"/>
      <c r="OIY190" s="135"/>
      <c r="OIZ190" s="135"/>
      <c r="OJA190" s="135"/>
      <c r="OJB190" s="304"/>
      <c r="OJC190" s="305"/>
      <c r="OJD190" s="306"/>
      <c r="OJE190" s="135"/>
      <c r="OJF190" s="135"/>
      <c r="OJG190" s="307"/>
      <c r="OJH190" s="135"/>
      <c r="OJI190" s="135"/>
      <c r="OJJ190" s="135"/>
      <c r="OJK190" s="304"/>
      <c r="OJL190" s="305"/>
      <c r="OJM190" s="306"/>
      <c r="OJN190" s="135"/>
      <c r="OJO190" s="135"/>
      <c r="OJP190" s="307"/>
      <c r="OJQ190" s="135"/>
      <c r="OJR190" s="135"/>
      <c r="OJS190" s="135"/>
      <c r="OJT190" s="304"/>
      <c r="OJU190" s="305"/>
      <c r="OJV190" s="306"/>
      <c r="OJW190" s="135"/>
      <c r="OJX190" s="135"/>
      <c r="OJY190" s="307"/>
      <c r="OJZ190" s="135"/>
      <c r="OKA190" s="135"/>
      <c r="OKB190" s="135"/>
      <c r="OKC190" s="304"/>
      <c r="OKD190" s="305"/>
      <c r="OKE190" s="306"/>
      <c r="OKF190" s="135"/>
      <c r="OKG190" s="135"/>
      <c r="OKH190" s="307"/>
      <c r="OKI190" s="135"/>
      <c r="OKJ190" s="135"/>
      <c r="OKK190" s="135"/>
      <c r="OKL190" s="304"/>
      <c r="OKM190" s="305"/>
      <c r="OKN190" s="306"/>
      <c r="OKO190" s="135"/>
      <c r="OKP190" s="135"/>
      <c r="OKQ190" s="307"/>
      <c r="OKR190" s="135"/>
      <c r="OKS190" s="135"/>
      <c r="OKT190" s="135"/>
      <c r="OKU190" s="304"/>
      <c r="OKV190" s="305"/>
      <c r="OKW190" s="306"/>
      <c r="OKX190" s="135"/>
      <c r="OKY190" s="135"/>
      <c r="OKZ190" s="307"/>
      <c r="OLA190" s="135"/>
      <c r="OLB190" s="135"/>
      <c r="OLC190" s="135"/>
      <c r="OLD190" s="304"/>
      <c r="OLE190" s="305"/>
      <c r="OLF190" s="306"/>
      <c r="OLI190" s="307"/>
      <c r="OLJ190" s="135"/>
      <c r="OLK190" s="135"/>
      <c r="OLL190" s="135"/>
      <c r="OLM190" s="304"/>
      <c r="OLN190" s="305"/>
      <c r="OLO190" s="306"/>
      <c r="OLR190" s="318"/>
      <c r="OLV190" s="319"/>
      <c r="OLW190" s="320"/>
      <c r="OLX190" s="321"/>
      <c r="OMA190" s="318"/>
      <c r="OMD190" s="135"/>
      <c r="OME190" s="304"/>
      <c r="OMF190" s="305"/>
      <c r="OMG190" s="306"/>
      <c r="OMH190" s="135"/>
      <c r="OMI190" s="135"/>
      <c r="OMJ190" s="307"/>
      <c r="OMK190" s="135"/>
      <c r="OML190" s="135"/>
      <c r="OMM190" s="135"/>
      <c r="OMN190" s="304"/>
      <c r="OMO190" s="305"/>
      <c r="OMP190" s="306"/>
      <c r="OMQ190" s="135"/>
      <c r="OMR190" s="135"/>
      <c r="OMS190" s="307"/>
      <c r="OMT190" s="135"/>
      <c r="OMU190" s="135"/>
      <c r="OMV190" s="135"/>
      <c r="OMW190" s="304"/>
      <c r="OMX190" s="305"/>
      <c r="OMY190" s="306"/>
      <c r="OMZ190" s="135"/>
      <c r="ONA190" s="135"/>
      <c r="ONB190" s="307"/>
      <c r="ONC190" s="135"/>
      <c r="OND190" s="135"/>
      <c r="ONE190" s="135"/>
      <c r="ONF190" s="304"/>
      <c r="ONG190" s="305"/>
      <c r="ONH190" s="306"/>
      <c r="ONI190" s="135"/>
      <c r="ONJ190" s="135"/>
      <c r="ONK190" s="307"/>
      <c r="ONL190" s="135"/>
      <c r="ONM190" s="135"/>
      <c r="ONN190" s="135"/>
      <c r="ONO190" s="304"/>
      <c r="ONP190" s="305"/>
      <c r="ONQ190" s="306"/>
      <c r="ONR190" s="135"/>
      <c r="ONS190" s="135"/>
      <c r="ONT190" s="307"/>
      <c r="ONU190" s="135"/>
      <c r="ONV190" s="135"/>
      <c r="ONW190" s="135"/>
      <c r="ONX190" s="304"/>
      <c r="ONY190" s="305"/>
      <c r="ONZ190" s="306"/>
      <c r="OOA190" s="135"/>
      <c r="OOB190" s="135"/>
      <c r="OOC190" s="307"/>
      <c r="OOD190" s="135"/>
      <c r="OOE190" s="135"/>
      <c r="OOF190" s="135"/>
      <c r="OOG190" s="304"/>
      <c r="OOH190" s="305"/>
      <c r="OOI190" s="306"/>
      <c r="OOJ190" s="135"/>
      <c r="OOK190" s="135"/>
      <c r="OOL190" s="307"/>
      <c r="OOM190" s="135"/>
      <c r="OON190" s="135"/>
      <c r="OOO190" s="135"/>
      <c r="OOP190" s="304"/>
      <c r="OOQ190" s="305"/>
      <c r="OOR190" s="306"/>
      <c r="OOS190" s="135"/>
      <c r="OOT190" s="135"/>
      <c r="OOU190" s="307"/>
      <c r="OOV190" s="135"/>
      <c r="OOW190" s="135"/>
      <c r="OOX190" s="135"/>
      <c r="OOY190" s="304"/>
      <c r="OOZ190" s="305"/>
      <c r="OPA190" s="306"/>
      <c r="OPB190" s="135"/>
      <c r="OPC190" s="135"/>
      <c r="OPD190" s="307"/>
      <c r="OPE190" s="135"/>
      <c r="OPF190" s="135"/>
      <c r="OPG190" s="135"/>
      <c r="OPH190" s="304"/>
      <c r="OPI190" s="305"/>
      <c r="OPJ190" s="306"/>
      <c r="OPK190" s="135"/>
      <c r="OPL190" s="135"/>
      <c r="OPM190" s="307"/>
      <c r="OPN190" s="135"/>
      <c r="OPO190" s="135"/>
      <c r="OPP190" s="135"/>
      <c r="OPQ190" s="304"/>
      <c r="OPR190" s="305"/>
      <c r="OPS190" s="306"/>
      <c r="OPT190" s="135"/>
      <c r="OPU190" s="135"/>
      <c r="OPV190" s="307"/>
      <c r="OPW190" s="135"/>
      <c r="OPX190" s="135"/>
      <c r="OPY190" s="135"/>
      <c r="OPZ190" s="304"/>
      <c r="OQA190" s="305"/>
      <c r="OQB190" s="306"/>
      <c r="OQC190" s="135"/>
      <c r="OQD190" s="135"/>
      <c r="OQE190" s="307"/>
      <c r="OQF190" s="135"/>
      <c r="OQG190" s="135"/>
      <c r="OQH190" s="135"/>
      <c r="OQI190" s="304"/>
      <c r="OQJ190" s="305"/>
      <c r="OQK190" s="306"/>
      <c r="OQL190" s="135"/>
      <c r="OQM190" s="135"/>
      <c r="OQN190" s="307"/>
      <c r="OQO190" s="135"/>
      <c r="OQP190" s="135"/>
      <c r="OQQ190" s="135"/>
      <c r="OQR190" s="304"/>
      <c r="OQS190" s="305"/>
      <c r="OQT190" s="306"/>
      <c r="OQU190" s="135"/>
      <c r="OQV190" s="135"/>
      <c r="OQW190" s="307"/>
      <c r="OQX190" s="135"/>
      <c r="OQY190" s="135"/>
      <c r="OQZ190" s="135"/>
      <c r="ORA190" s="304"/>
      <c r="ORB190" s="305"/>
      <c r="ORC190" s="306"/>
      <c r="ORD190" s="135"/>
      <c r="ORE190" s="135"/>
      <c r="ORF190" s="307"/>
      <c r="ORG190" s="135"/>
      <c r="ORH190" s="135"/>
      <c r="ORI190" s="135"/>
      <c r="ORJ190" s="304"/>
      <c r="ORK190" s="305"/>
      <c r="ORL190" s="306"/>
      <c r="ORM190" s="135"/>
      <c r="ORN190" s="135"/>
      <c r="ORO190" s="307"/>
      <c r="ORP190" s="135"/>
      <c r="ORQ190" s="135"/>
      <c r="ORR190" s="135"/>
      <c r="ORS190" s="304"/>
      <c r="ORT190" s="305"/>
      <c r="ORU190" s="306"/>
      <c r="ORV190" s="135"/>
      <c r="ORW190" s="135"/>
      <c r="ORX190" s="307"/>
      <c r="ORY190" s="135"/>
      <c r="ORZ190" s="135"/>
      <c r="OSA190" s="135"/>
      <c r="OSB190" s="304"/>
      <c r="OSC190" s="305"/>
      <c r="OSD190" s="306"/>
      <c r="OSE190" s="135"/>
      <c r="OSF190" s="135"/>
      <c r="OSG190" s="307"/>
      <c r="OSH190" s="135"/>
      <c r="OSI190" s="135"/>
      <c r="OSJ190" s="135"/>
      <c r="OSK190" s="304"/>
      <c r="OSL190" s="305"/>
      <c r="OSM190" s="306"/>
      <c r="OSN190" s="135"/>
      <c r="OSO190" s="135"/>
      <c r="OSP190" s="307"/>
      <c r="OSQ190" s="135"/>
      <c r="OSR190" s="135"/>
      <c r="OSS190" s="135"/>
      <c r="OST190" s="304"/>
      <c r="OSU190" s="305"/>
      <c r="OSV190" s="306"/>
      <c r="OSW190" s="135"/>
      <c r="OSX190" s="135"/>
      <c r="OSY190" s="307"/>
      <c r="OSZ190" s="135"/>
      <c r="OTA190" s="135"/>
      <c r="OTB190" s="135"/>
      <c r="OTC190" s="304"/>
      <c r="OTD190" s="305"/>
      <c r="OTE190" s="306"/>
      <c r="OTF190" s="135"/>
      <c r="OTG190" s="135"/>
      <c r="OTH190" s="307"/>
      <c r="OTI190" s="135"/>
      <c r="OTJ190" s="135"/>
      <c r="OTK190" s="135"/>
      <c r="OTL190" s="304"/>
      <c r="OTM190" s="305"/>
      <c r="OTN190" s="306"/>
      <c r="OTO190" s="135"/>
      <c r="OTP190" s="135"/>
      <c r="OTQ190" s="307"/>
      <c r="OTR190" s="135"/>
      <c r="OTS190" s="135"/>
      <c r="OTT190" s="135"/>
      <c r="OTU190" s="304"/>
      <c r="OTV190" s="305"/>
      <c r="OTW190" s="306"/>
      <c r="OTX190" s="135"/>
      <c r="OTY190" s="135"/>
      <c r="OTZ190" s="307"/>
      <c r="OUA190" s="135"/>
      <c r="OUB190" s="135"/>
      <c r="OUC190" s="135"/>
      <c r="OUD190" s="304"/>
      <c r="OUE190" s="305"/>
      <c r="OUF190" s="306"/>
      <c r="OUG190" s="135"/>
      <c r="OUH190" s="135"/>
      <c r="OUI190" s="307"/>
      <c r="OUJ190" s="135"/>
      <c r="OUK190" s="135"/>
      <c r="OUL190" s="135"/>
      <c r="OUM190" s="304"/>
      <c r="OUN190" s="305"/>
      <c r="OUO190" s="306"/>
      <c r="OUP190" s="135"/>
      <c r="OUQ190" s="135"/>
      <c r="OUR190" s="307"/>
      <c r="OUS190" s="135"/>
      <c r="OUT190" s="135"/>
      <c r="OUU190" s="135"/>
      <c r="OUV190" s="304"/>
      <c r="OUW190" s="305"/>
      <c r="OUX190" s="306"/>
      <c r="OUY190" s="135"/>
      <c r="OUZ190" s="135"/>
      <c r="OVA190" s="307"/>
      <c r="OVB190" s="135"/>
      <c r="OVE190" s="304"/>
      <c r="OVF190" s="305"/>
      <c r="OVG190" s="306"/>
      <c r="OVH190" s="135"/>
      <c r="OVI190" s="135"/>
      <c r="OVJ190" s="307"/>
      <c r="OVK190" s="135"/>
      <c r="OVN190" s="319"/>
      <c r="OVO190" s="320"/>
      <c r="OVP190" s="321"/>
      <c r="OVS190" s="318"/>
      <c r="OVW190" s="319"/>
      <c r="OVX190" s="320"/>
      <c r="OVY190" s="321"/>
      <c r="OVZ190" s="135"/>
      <c r="OWA190" s="135"/>
      <c r="OWB190" s="307"/>
      <c r="OWC190" s="135"/>
      <c r="OWD190" s="135"/>
      <c r="OWE190" s="135"/>
      <c r="OWF190" s="304"/>
      <c r="OWG190" s="305"/>
      <c r="OWH190" s="306"/>
      <c r="OWI190" s="135"/>
      <c r="OWJ190" s="135"/>
      <c r="OWK190" s="307"/>
      <c r="OWL190" s="135"/>
      <c r="OWM190" s="135"/>
      <c r="OWN190" s="135"/>
      <c r="OWO190" s="304"/>
      <c r="OWP190" s="305"/>
      <c r="OWQ190" s="306"/>
      <c r="OWR190" s="135"/>
      <c r="OWS190" s="135"/>
      <c r="OWT190" s="307"/>
      <c r="OWU190" s="135"/>
      <c r="OWV190" s="135"/>
      <c r="OWW190" s="135"/>
      <c r="OWX190" s="304"/>
      <c r="OWY190" s="305"/>
      <c r="OWZ190" s="306"/>
      <c r="OXA190" s="135"/>
      <c r="OXB190" s="135"/>
      <c r="OXC190" s="307"/>
      <c r="OXD190" s="135"/>
      <c r="OXE190" s="135"/>
      <c r="OXF190" s="135"/>
      <c r="OXG190" s="304"/>
      <c r="OXH190" s="305"/>
      <c r="OXI190" s="306"/>
      <c r="OXJ190" s="135"/>
      <c r="OXK190" s="135"/>
      <c r="OXL190" s="307"/>
      <c r="OXM190" s="135"/>
      <c r="OXN190" s="135"/>
      <c r="OXO190" s="135"/>
      <c r="OXP190" s="304"/>
      <c r="OXQ190" s="305"/>
      <c r="OXR190" s="306"/>
      <c r="OXS190" s="135"/>
      <c r="OXT190" s="135"/>
      <c r="OXU190" s="307"/>
      <c r="OXV190" s="135"/>
      <c r="OXW190" s="135"/>
      <c r="OXX190" s="135"/>
      <c r="OXY190" s="304"/>
      <c r="OXZ190" s="305"/>
      <c r="OYA190" s="306"/>
      <c r="OYB190" s="135"/>
      <c r="OYC190" s="135"/>
      <c r="OYD190" s="307"/>
      <c r="OYE190" s="135"/>
      <c r="OYF190" s="135"/>
      <c r="OYG190" s="135"/>
      <c r="OYH190" s="304"/>
      <c r="OYI190" s="305"/>
      <c r="OYJ190" s="306"/>
      <c r="OYK190" s="135"/>
      <c r="OYL190" s="135"/>
      <c r="OYM190" s="307"/>
      <c r="OYN190" s="135"/>
      <c r="OYO190" s="135"/>
      <c r="OYP190" s="135"/>
      <c r="OYQ190" s="304"/>
      <c r="OYR190" s="305"/>
      <c r="OYS190" s="306"/>
      <c r="OYT190" s="135"/>
      <c r="OYU190" s="135"/>
      <c r="OYV190" s="307"/>
      <c r="OYW190" s="135"/>
      <c r="OYX190" s="135"/>
      <c r="OYY190" s="135"/>
      <c r="OYZ190" s="304"/>
      <c r="OZA190" s="305"/>
      <c r="OZB190" s="306"/>
      <c r="OZC190" s="135"/>
      <c r="OZD190" s="135"/>
      <c r="OZE190" s="307"/>
      <c r="OZF190" s="135"/>
      <c r="OZG190" s="135"/>
      <c r="OZH190" s="135"/>
      <c r="OZI190" s="304"/>
      <c r="OZJ190" s="305"/>
      <c r="OZK190" s="306"/>
      <c r="OZL190" s="135"/>
      <c r="OZM190" s="135"/>
      <c r="OZN190" s="307"/>
      <c r="OZO190" s="135"/>
      <c r="OZP190" s="135"/>
      <c r="OZQ190" s="135"/>
      <c r="OZR190" s="304"/>
      <c r="OZS190" s="305"/>
      <c r="OZT190" s="306"/>
      <c r="OZU190" s="135"/>
      <c r="OZV190" s="135"/>
      <c r="OZW190" s="307"/>
      <c r="OZX190" s="135"/>
      <c r="OZY190" s="135"/>
      <c r="OZZ190" s="135"/>
      <c r="PAA190" s="304"/>
      <c r="PAB190" s="305"/>
      <c r="PAC190" s="306"/>
      <c r="PAD190" s="135"/>
      <c r="PAE190" s="135"/>
      <c r="PAF190" s="307"/>
      <c r="PAG190" s="135"/>
      <c r="PAH190" s="135"/>
      <c r="PAI190" s="135"/>
      <c r="PAJ190" s="304"/>
      <c r="PAK190" s="305"/>
      <c r="PAL190" s="306"/>
      <c r="PAM190" s="135"/>
      <c r="PAN190" s="135"/>
      <c r="PAO190" s="307"/>
      <c r="PAP190" s="135"/>
      <c r="PAQ190" s="135"/>
      <c r="PAR190" s="135"/>
      <c r="PAS190" s="304"/>
      <c r="PAT190" s="305"/>
      <c r="PAU190" s="306"/>
      <c r="PAV190" s="135"/>
      <c r="PAW190" s="135"/>
      <c r="PAX190" s="307"/>
      <c r="PAY190" s="135"/>
      <c r="PAZ190" s="135"/>
      <c r="PBA190" s="135"/>
      <c r="PBB190" s="304"/>
      <c r="PBC190" s="305"/>
      <c r="PBD190" s="306"/>
      <c r="PBE190" s="135"/>
      <c r="PBF190" s="135"/>
      <c r="PBG190" s="307"/>
      <c r="PBH190" s="135"/>
      <c r="PBI190" s="135"/>
      <c r="PBJ190" s="135"/>
      <c r="PBK190" s="304"/>
      <c r="PBL190" s="305"/>
      <c r="PBM190" s="306"/>
      <c r="PBN190" s="135"/>
      <c r="PBO190" s="135"/>
      <c r="PBP190" s="307"/>
      <c r="PBQ190" s="135"/>
      <c r="PBR190" s="135"/>
      <c r="PBS190" s="135"/>
      <c r="PBT190" s="304"/>
      <c r="PBU190" s="305"/>
      <c r="PBV190" s="306"/>
      <c r="PBW190" s="135"/>
      <c r="PBX190" s="135"/>
      <c r="PBY190" s="307"/>
      <c r="PBZ190" s="135"/>
      <c r="PCA190" s="135"/>
      <c r="PCB190" s="135"/>
      <c r="PCC190" s="304"/>
      <c r="PCD190" s="305"/>
      <c r="PCE190" s="306"/>
      <c r="PCF190" s="135"/>
      <c r="PCG190" s="135"/>
      <c r="PCH190" s="307"/>
      <c r="PCI190" s="135"/>
      <c r="PCJ190" s="135"/>
      <c r="PCK190" s="135"/>
      <c r="PCL190" s="304"/>
      <c r="PCM190" s="305"/>
      <c r="PCN190" s="306"/>
      <c r="PCO190" s="135"/>
      <c r="PCP190" s="135"/>
      <c r="PCQ190" s="307"/>
      <c r="PCR190" s="135"/>
      <c r="PCS190" s="135"/>
      <c r="PCT190" s="135"/>
      <c r="PCU190" s="304"/>
      <c r="PCV190" s="305"/>
      <c r="PCW190" s="306"/>
      <c r="PCX190" s="135"/>
      <c r="PCY190" s="135"/>
      <c r="PCZ190" s="307"/>
      <c r="PDA190" s="135"/>
      <c r="PDB190" s="135"/>
      <c r="PDC190" s="135"/>
      <c r="PDD190" s="304"/>
      <c r="PDE190" s="305"/>
      <c r="PDF190" s="306"/>
      <c r="PDG190" s="135"/>
      <c r="PDH190" s="135"/>
      <c r="PDI190" s="307"/>
      <c r="PDJ190" s="135"/>
      <c r="PDK190" s="135"/>
      <c r="PDL190" s="135"/>
      <c r="PDM190" s="304"/>
      <c r="PDN190" s="305"/>
      <c r="PDO190" s="306"/>
      <c r="PDP190" s="135"/>
      <c r="PDQ190" s="135"/>
      <c r="PDR190" s="307"/>
      <c r="PDS190" s="135"/>
      <c r="PDT190" s="135"/>
      <c r="PDU190" s="135"/>
      <c r="PDV190" s="304"/>
      <c r="PDW190" s="305"/>
      <c r="PDX190" s="306"/>
      <c r="PDY190" s="135"/>
      <c r="PDZ190" s="135"/>
      <c r="PEA190" s="307"/>
      <c r="PEB190" s="135"/>
      <c r="PEC190" s="135"/>
      <c r="PED190" s="135"/>
      <c r="PEE190" s="304"/>
      <c r="PEF190" s="305"/>
      <c r="PEG190" s="306"/>
      <c r="PEH190" s="135"/>
      <c r="PEI190" s="135"/>
      <c r="PEJ190" s="307"/>
      <c r="PEK190" s="135"/>
      <c r="PEL190" s="135"/>
      <c r="PEM190" s="135"/>
      <c r="PEN190" s="304"/>
      <c r="PEO190" s="305"/>
      <c r="PEP190" s="306"/>
      <c r="PEQ190" s="135"/>
      <c r="PER190" s="135"/>
      <c r="PES190" s="307"/>
      <c r="PET190" s="135"/>
      <c r="PEU190" s="135"/>
      <c r="PEV190" s="135"/>
      <c r="PEW190" s="304"/>
      <c r="PEX190" s="305"/>
      <c r="PEY190" s="321"/>
      <c r="PFA190" s="135"/>
      <c r="PFB190" s="307"/>
      <c r="PFC190" s="135"/>
      <c r="PFD190" s="135"/>
      <c r="PFE190" s="135"/>
      <c r="PFF190" s="304"/>
      <c r="PFG190" s="305"/>
      <c r="PFH190" s="321"/>
      <c r="PFK190" s="318"/>
      <c r="PFO190" s="319"/>
      <c r="PFP190" s="320"/>
      <c r="PFQ190" s="321"/>
      <c r="PFT190" s="318"/>
      <c r="PFV190" s="135"/>
      <c r="PFW190" s="135"/>
      <c r="PFX190" s="304"/>
      <c r="PFY190" s="305"/>
      <c r="PFZ190" s="306"/>
      <c r="PGA190" s="135"/>
      <c r="PGB190" s="135"/>
      <c r="PGC190" s="307"/>
      <c r="PGD190" s="135"/>
      <c r="PGE190" s="135"/>
      <c r="PGF190" s="135"/>
      <c r="PGG190" s="304"/>
      <c r="PGH190" s="305"/>
      <c r="PGI190" s="306"/>
      <c r="PGJ190" s="135"/>
      <c r="PGK190" s="135"/>
      <c r="PGL190" s="307"/>
      <c r="PGM190" s="135"/>
      <c r="PGN190" s="135"/>
      <c r="PGO190" s="135"/>
      <c r="PGP190" s="304"/>
      <c r="PGQ190" s="305"/>
      <c r="PGR190" s="306"/>
      <c r="PGS190" s="135"/>
      <c r="PGT190" s="135"/>
      <c r="PGU190" s="307"/>
      <c r="PGV190" s="135"/>
      <c r="PGW190" s="135"/>
      <c r="PGX190" s="135"/>
      <c r="PGY190" s="304"/>
      <c r="PGZ190" s="305"/>
      <c r="PHA190" s="306"/>
      <c r="PHB190" s="135"/>
      <c r="PHC190" s="135"/>
      <c r="PHD190" s="307"/>
      <c r="PHE190" s="135"/>
      <c r="PHF190" s="135"/>
      <c r="PHG190" s="135"/>
      <c r="PHH190" s="304"/>
      <c r="PHI190" s="305"/>
      <c r="PHJ190" s="306"/>
      <c r="PHK190" s="135"/>
      <c r="PHL190" s="135"/>
      <c r="PHM190" s="307"/>
      <c r="PHN190" s="135"/>
      <c r="PHO190" s="135"/>
      <c r="PHP190" s="135"/>
      <c r="PHQ190" s="304"/>
      <c r="PHR190" s="305"/>
      <c r="PHS190" s="306"/>
      <c r="PHT190" s="135"/>
      <c r="PHU190" s="135"/>
      <c r="PHV190" s="307"/>
      <c r="PHW190" s="135"/>
      <c r="PHX190" s="135"/>
      <c r="PHY190" s="135"/>
      <c r="PHZ190" s="304"/>
      <c r="PIA190" s="305"/>
      <c r="PIB190" s="306"/>
      <c r="PIC190" s="135"/>
      <c r="PID190" s="135"/>
      <c r="PIE190" s="307"/>
      <c r="PIF190" s="135"/>
      <c r="PIG190" s="135"/>
      <c r="PIH190" s="135"/>
      <c r="PII190" s="304"/>
      <c r="PIJ190" s="305"/>
      <c r="PIK190" s="306"/>
      <c r="PIL190" s="135"/>
      <c r="PIM190" s="135"/>
      <c r="PIN190" s="307"/>
      <c r="PIO190" s="135"/>
      <c r="PIP190" s="135"/>
      <c r="PIQ190" s="135"/>
      <c r="PIR190" s="304"/>
      <c r="PIS190" s="305"/>
      <c r="PIT190" s="306"/>
      <c r="PIU190" s="135"/>
      <c r="PIV190" s="135"/>
      <c r="PIW190" s="307"/>
      <c r="PIX190" s="135"/>
      <c r="PIY190" s="135"/>
      <c r="PIZ190" s="135"/>
      <c r="PJA190" s="304"/>
      <c r="PJB190" s="305"/>
      <c r="PJC190" s="306"/>
      <c r="PJD190" s="135"/>
      <c r="PJE190" s="135"/>
      <c r="PJF190" s="307"/>
      <c r="PJG190" s="135"/>
      <c r="PJH190" s="135"/>
      <c r="PJI190" s="135"/>
      <c r="PJJ190" s="304"/>
      <c r="PJK190" s="305"/>
      <c r="PJL190" s="306"/>
      <c r="PJM190" s="135"/>
      <c r="PJN190" s="135"/>
      <c r="PJO190" s="307"/>
      <c r="PJP190" s="135"/>
      <c r="PJQ190" s="135"/>
      <c r="PJR190" s="135"/>
      <c r="PJS190" s="304"/>
      <c r="PJT190" s="305"/>
      <c r="PJU190" s="306"/>
      <c r="PJV190" s="135"/>
      <c r="PJW190" s="135"/>
      <c r="PJX190" s="307"/>
      <c r="PJY190" s="135"/>
      <c r="PJZ190" s="135"/>
      <c r="PKA190" s="135"/>
      <c r="PKB190" s="304"/>
      <c r="PKC190" s="305"/>
      <c r="PKD190" s="306"/>
      <c r="PKE190" s="135"/>
      <c r="PKF190" s="135"/>
      <c r="PKG190" s="307"/>
      <c r="PKH190" s="135"/>
      <c r="PKI190" s="135"/>
      <c r="PKJ190" s="135"/>
      <c r="PKK190" s="304"/>
      <c r="PKL190" s="305"/>
      <c r="PKM190" s="306"/>
      <c r="PKN190" s="135"/>
      <c r="PKO190" s="135"/>
      <c r="PKP190" s="307"/>
      <c r="PKQ190" s="135"/>
      <c r="PKR190" s="135"/>
      <c r="PKS190" s="135"/>
      <c r="PKT190" s="304"/>
      <c r="PKU190" s="305"/>
      <c r="PKV190" s="306"/>
      <c r="PKW190" s="135"/>
      <c r="PKX190" s="135"/>
      <c r="PKY190" s="307"/>
      <c r="PKZ190" s="135"/>
      <c r="PLA190" s="135"/>
      <c r="PLB190" s="135"/>
      <c r="PLC190" s="304"/>
      <c r="PLD190" s="305"/>
      <c r="PLE190" s="306"/>
      <c r="PLF190" s="135"/>
      <c r="PLG190" s="135"/>
      <c r="PLH190" s="307"/>
      <c r="PLI190" s="135"/>
      <c r="PLJ190" s="135"/>
      <c r="PLK190" s="135"/>
      <c r="PLL190" s="304"/>
      <c r="PLM190" s="305"/>
      <c r="PLN190" s="306"/>
      <c r="PLO190" s="135"/>
      <c r="PLP190" s="135"/>
      <c r="PLQ190" s="307"/>
      <c r="PLR190" s="135"/>
      <c r="PLS190" s="135"/>
      <c r="PLT190" s="135"/>
      <c r="PLU190" s="304"/>
      <c r="PLV190" s="305"/>
      <c r="PLW190" s="306"/>
      <c r="PLX190" s="135"/>
      <c r="PLY190" s="135"/>
      <c r="PLZ190" s="307"/>
      <c r="PMA190" s="135"/>
      <c r="PMB190" s="135"/>
      <c r="PMC190" s="135"/>
      <c r="PMD190" s="304"/>
      <c r="PME190" s="305"/>
      <c r="PMF190" s="306"/>
      <c r="PMG190" s="135"/>
      <c r="PMH190" s="135"/>
      <c r="PMI190" s="307"/>
      <c r="PMJ190" s="135"/>
      <c r="PMK190" s="135"/>
      <c r="PML190" s="135"/>
      <c r="PMM190" s="304"/>
      <c r="PMN190" s="305"/>
      <c r="PMO190" s="306"/>
      <c r="PMP190" s="135"/>
      <c r="PMQ190" s="135"/>
      <c r="PMR190" s="307"/>
      <c r="PMS190" s="135"/>
      <c r="PMT190" s="135"/>
      <c r="PMU190" s="135"/>
      <c r="PMV190" s="304"/>
      <c r="PMW190" s="305"/>
      <c r="PMX190" s="306"/>
      <c r="PMY190" s="135"/>
      <c r="PMZ190" s="135"/>
      <c r="PNA190" s="307"/>
      <c r="PNB190" s="135"/>
      <c r="PNC190" s="135"/>
      <c r="PND190" s="135"/>
      <c r="PNE190" s="304"/>
      <c r="PNF190" s="305"/>
      <c r="PNG190" s="306"/>
      <c r="PNH190" s="135"/>
      <c r="PNI190" s="135"/>
      <c r="PNJ190" s="307"/>
      <c r="PNK190" s="135"/>
      <c r="PNL190" s="135"/>
      <c r="PNM190" s="135"/>
      <c r="PNN190" s="304"/>
      <c r="PNO190" s="305"/>
      <c r="PNP190" s="306"/>
      <c r="PNQ190" s="135"/>
      <c r="PNR190" s="135"/>
      <c r="PNS190" s="307"/>
      <c r="PNT190" s="135"/>
      <c r="PNU190" s="135"/>
      <c r="PNV190" s="135"/>
      <c r="PNW190" s="304"/>
      <c r="PNX190" s="305"/>
      <c r="PNY190" s="306"/>
      <c r="PNZ190" s="135"/>
      <c r="POA190" s="135"/>
      <c r="POB190" s="307"/>
      <c r="POC190" s="135"/>
      <c r="POD190" s="135"/>
      <c r="POE190" s="135"/>
      <c r="POF190" s="304"/>
      <c r="POG190" s="305"/>
      <c r="POH190" s="306"/>
      <c r="POI190" s="135"/>
      <c r="POJ190" s="135"/>
      <c r="POK190" s="307"/>
      <c r="POL190" s="135"/>
      <c r="POM190" s="135"/>
      <c r="PON190" s="135"/>
      <c r="POO190" s="304"/>
      <c r="POP190" s="305"/>
      <c r="POQ190" s="306"/>
      <c r="POR190" s="135"/>
      <c r="POS190" s="135"/>
      <c r="POT190" s="307"/>
      <c r="POW190" s="135"/>
      <c r="POX190" s="304"/>
      <c r="POY190" s="305"/>
      <c r="POZ190" s="306"/>
      <c r="PPA190" s="135"/>
      <c r="PPB190" s="135"/>
      <c r="PPC190" s="307"/>
      <c r="PPG190" s="319"/>
      <c r="PPH190" s="320"/>
      <c r="PPI190" s="321"/>
      <c r="PPL190" s="318"/>
      <c r="PPP190" s="319"/>
      <c r="PPQ190" s="320"/>
      <c r="PPR190" s="306"/>
      <c r="PPS190" s="135"/>
      <c r="PPT190" s="135"/>
      <c r="PPU190" s="307"/>
      <c r="PPV190" s="135"/>
      <c r="PPW190" s="135"/>
      <c r="PPX190" s="135"/>
      <c r="PPY190" s="304"/>
      <c r="PPZ190" s="305"/>
      <c r="PQA190" s="306"/>
      <c r="PQB190" s="135"/>
      <c r="PQC190" s="135"/>
      <c r="PQD190" s="307"/>
      <c r="PQE190" s="135"/>
      <c r="PQF190" s="135"/>
      <c r="PQG190" s="135"/>
      <c r="PQH190" s="304"/>
      <c r="PQI190" s="305"/>
      <c r="PQJ190" s="306"/>
      <c r="PQK190" s="135"/>
      <c r="PQL190" s="135"/>
      <c r="PQM190" s="307"/>
      <c r="PQN190" s="135"/>
      <c r="PQO190" s="135"/>
      <c r="PQP190" s="135"/>
      <c r="PQQ190" s="304"/>
      <c r="PQR190" s="305"/>
      <c r="PQS190" s="306"/>
      <c r="PQT190" s="135"/>
      <c r="PQU190" s="135"/>
      <c r="PQV190" s="307"/>
      <c r="PQW190" s="135"/>
      <c r="PQX190" s="135"/>
      <c r="PQY190" s="135"/>
      <c r="PQZ190" s="304"/>
      <c r="PRA190" s="305"/>
      <c r="PRB190" s="306"/>
      <c r="PRC190" s="135"/>
      <c r="PRD190" s="135"/>
      <c r="PRE190" s="307"/>
      <c r="PRF190" s="135"/>
      <c r="PRG190" s="135"/>
      <c r="PRH190" s="135"/>
      <c r="PRI190" s="304"/>
      <c r="PRJ190" s="305"/>
      <c r="PRK190" s="306"/>
      <c r="PRL190" s="135"/>
      <c r="PRM190" s="135"/>
      <c r="PRN190" s="307"/>
      <c r="PRO190" s="135"/>
      <c r="PRP190" s="135"/>
      <c r="PRQ190" s="135"/>
      <c r="PRR190" s="304"/>
      <c r="PRS190" s="305"/>
      <c r="PRT190" s="306"/>
      <c r="PRU190" s="135"/>
      <c r="PRV190" s="135"/>
      <c r="PRW190" s="307"/>
      <c r="PRX190" s="135"/>
      <c r="PRY190" s="135"/>
      <c r="PRZ190" s="135"/>
      <c r="PSA190" s="304"/>
      <c r="PSB190" s="305"/>
      <c r="PSC190" s="306"/>
      <c r="PSD190" s="135"/>
      <c r="PSE190" s="135"/>
      <c r="PSF190" s="307"/>
      <c r="PSG190" s="135"/>
      <c r="PSH190" s="135"/>
      <c r="PSI190" s="135"/>
      <c r="PSJ190" s="304"/>
      <c r="PSK190" s="305"/>
      <c r="PSL190" s="306"/>
      <c r="PSM190" s="135"/>
      <c r="PSN190" s="135"/>
      <c r="PSO190" s="307"/>
      <c r="PSP190" s="135"/>
      <c r="PSQ190" s="135"/>
      <c r="PSR190" s="135"/>
      <c r="PSS190" s="304"/>
      <c r="PST190" s="305"/>
      <c r="PSU190" s="306"/>
      <c r="PSV190" s="135"/>
      <c r="PSW190" s="135"/>
      <c r="PSX190" s="307"/>
      <c r="PSY190" s="135"/>
      <c r="PSZ190" s="135"/>
      <c r="PTA190" s="135"/>
      <c r="PTB190" s="304"/>
      <c r="PTC190" s="305"/>
      <c r="PTD190" s="306"/>
      <c r="PTE190" s="135"/>
      <c r="PTF190" s="135"/>
      <c r="PTG190" s="307"/>
      <c r="PTH190" s="135"/>
      <c r="PTI190" s="135"/>
      <c r="PTJ190" s="135"/>
      <c r="PTK190" s="304"/>
      <c r="PTL190" s="305"/>
      <c r="PTM190" s="306"/>
      <c r="PTN190" s="135"/>
      <c r="PTO190" s="135"/>
      <c r="PTP190" s="307"/>
      <c r="PTQ190" s="135"/>
      <c r="PTR190" s="135"/>
      <c r="PTS190" s="135"/>
      <c r="PTT190" s="304"/>
      <c r="PTU190" s="305"/>
      <c r="PTV190" s="306"/>
      <c r="PTW190" s="135"/>
      <c r="PTX190" s="135"/>
      <c r="PTY190" s="307"/>
      <c r="PTZ190" s="135"/>
      <c r="PUA190" s="135"/>
      <c r="PUB190" s="135"/>
      <c r="PUC190" s="304"/>
      <c r="PUD190" s="305"/>
      <c r="PUE190" s="306"/>
      <c r="PUF190" s="135"/>
      <c r="PUG190" s="135"/>
      <c r="PUH190" s="307"/>
      <c r="PUI190" s="135"/>
      <c r="PUJ190" s="135"/>
      <c r="PUK190" s="135"/>
      <c r="PUL190" s="304"/>
      <c r="PUM190" s="305"/>
      <c r="PUN190" s="306"/>
      <c r="PUO190" s="135"/>
      <c r="PUP190" s="135"/>
      <c r="PUQ190" s="307"/>
      <c r="PUR190" s="135"/>
      <c r="PUS190" s="135"/>
      <c r="PUT190" s="135"/>
      <c r="PUU190" s="304"/>
      <c r="PUV190" s="305"/>
      <c r="PUW190" s="306"/>
      <c r="PUX190" s="135"/>
      <c r="PUY190" s="135"/>
      <c r="PUZ190" s="307"/>
      <c r="PVA190" s="135"/>
      <c r="PVB190" s="135"/>
      <c r="PVC190" s="135"/>
      <c r="PVD190" s="304"/>
      <c r="PVE190" s="305"/>
      <c r="PVF190" s="306"/>
      <c r="PVG190" s="135"/>
      <c r="PVH190" s="135"/>
      <c r="PVI190" s="307"/>
      <c r="PVJ190" s="135"/>
      <c r="PVK190" s="135"/>
      <c r="PVL190" s="135"/>
      <c r="PVM190" s="304"/>
      <c r="PVN190" s="305"/>
      <c r="PVO190" s="306"/>
      <c r="PVP190" s="135"/>
      <c r="PVQ190" s="135"/>
      <c r="PVR190" s="307"/>
      <c r="PVS190" s="135"/>
      <c r="PVT190" s="135"/>
      <c r="PVU190" s="135"/>
      <c r="PVV190" s="304"/>
      <c r="PVW190" s="305"/>
      <c r="PVX190" s="306"/>
      <c r="PVY190" s="135"/>
      <c r="PVZ190" s="135"/>
      <c r="PWA190" s="307"/>
      <c r="PWB190" s="135"/>
      <c r="PWC190" s="135"/>
      <c r="PWD190" s="135"/>
      <c r="PWE190" s="304"/>
      <c r="PWF190" s="305"/>
      <c r="PWG190" s="306"/>
      <c r="PWH190" s="135"/>
      <c r="PWI190" s="135"/>
      <c r="PWJ190" s="307"/>
      <c r="PWK190" s="135"/>
      <c r="PWL190" s="135"/>
      <c r="PWM190" s="135"/>
      <c r="PWN190" s="304"/>
      <c r="PWO190" s="305"/>
      <c r="PWP190" s="306"/>
      <c r="PWQ190" s="135"/>
      <c r="PWR190" s="135"/>
      <c r="PWS190" s="307"/>
      <c r="PWT190" s="135"/>
      <c r="PWU190" s="135"/>
      <c r="PWV190" s="135"/>
      <c r="PWW190" s="304"/>
      <c r="PWX190" s="305"/>
      <c r="PWY190" s="306"/>
      <c r="PWZ190" s="135"/>
      <c r="PXA190" s="135"/>
      <c r="PXB190" s="307"/>
      <c r="PXC190" s="135"/>
      <c r="PXD190" s="135"/>
      <c r="PXE190" s="135"/>
      <c r="PXF190" s="304"/>
      <c r="PXG190" s="305"/>
      <c r="PXH190" s="306"/>
      <c r="PXI190" s="135"/>
      <c r="PXJ190" s="135"/>
      <c r="PXK190" s="307"/>
      <c r="PXL190" s="135"/>
      <c r="PXM190" s="135"/>
      <c r="PXN190" s="135"/>
      <c r="PXO190" s="304"/>
      <c r="PXP190" s="305"/>
      <c r="PXQ190" s="306"/>
      <c r="PXR190" s="135"/>
      <c r="PXS190" s="135"/>
      <c r="PXT190" s="307"/>
      <c r="PXU190" s="135"/>
      <c r="PXV190" s="135"/>
      <c r="PXW190" s="135"/>
      <c r="PXX190" s="304"/>
      <c r="PXY190" s="305"/>
      <c r="PXZ190" s="306"/>
      <c r="PYA190" s="135"/>
      <c r="PYB190" s="135"/>
      <c r="PYC190" s="307"/>
      <c r="PYD190" s="135"/>
      <c r="PYE190" s="135"/>
      <c r="PYF190" s="135"/>
      <c r="PYG190" s="304"/>
      <c r="PYH190" s="305"/>
      <c r="PYI190" s="306"/>
      <c r="PYJ190" s="135"/>
      <c r="PYK190" s="135"/>
      <c r="PYL190" s="307"/>
      <c r="PYM190" s="135"/>
      <c r="PYN190" s="135"/>
      <c r="PYO190" s="135"/>
      <c r="PYP190" s="304"/>
      <c r="PYQ190" s="320"/>
      <c r="PYR190" s="321"/>
      <c r="PYS190" s="135"/>
      <c r="PYT190" s="135"/>
      <c r="PYU190" s="307"/>
      <c r="PYV190" s="135"/>
      <c r="PYW190" s="135"/>
      <c r="PYX190" s="135"/>
      <c r="PYY190" s="304"/>
      <c r="PYZ190" s="320"/>
      <c r="PZA190" s="321"/>
      <c r="PZD190" s="318"/>
      <c r="PZH190" s="319"/>
      <c r="PZI190" s="320"/>
      <c r="PZJ190" s="321"/>
      <c r="PZM190" s="318"/>
      <c r="PZN190" s="135"/>
      <c r="PZO190" s="135"/>
      <c r="PZP190" s="135"/>
      <c r="PZQ190" s="304"/>
      <c r="PZR190" s="305"/>
      <c r="PZS190" s="306"/>
      <c r="PZT190" s="135"/>
      <c r="PZU190" s="135"/>
      <c r="PZV190" s="307"/>
      <c r="PZW190" s="135"/>
      <c r="PZX190" s="135"/>
      <c r="PZY190" s="135"/>
      <c r="PZZ190" s="304"/>
      <c r="QAA190" s="305"/>
      <c r="QAB190" s="306"/>
      <c r="QAC190" s="135"/>
      <c r="QAD190" s="135"/>
      <c r="QAE190" s="307"/>
      <c r="QAF190" s="135"/>
      <c r="QAG190" s="135"/>
      <c r="QAH190" s="135"/>
      <c r="QAI190" s="304"/>
      <c r="QAJ190" s="305"/>
      <c r="QAK190" s="306"/>
      <c r="QAL190" s="135"/>
      <c r="QAM190" s="135"/>
      <c r="QAN190" s="307"/>
      <c r="QAO190" s="135"/>
      <c r="QAP190" s="135"/>
      <c r="QAQ190" s="135"/>
      <c r="QAR190" s="304"/>
      <c r="QAS190" s="305"/>
      <c r="QAT190" s="306"/>
      <c r="QAU190" s="135"/>
      <c r="QAV190" s="135"/>
      <c r="QAW190" s="307"/>
      <c r="QAX190" s="135"/>
      <c r="QAY190" s="135"/>
      <c r="QAZ190" s="135"/>
      <c r="QBA190" s="304"/>
      <c r="QBB190" s="305"/>
      <c r="QBC190" s="306"/>
      <c r="QBD190" s="135"/>
      <c r="QBE190" s="135"/>
      <c r="QBF190" s="307"/>
      <c r="QBG190" s="135"/>
      <c r="QBH190" s="135"/>
      <c r="QBI190" s="135"/>
      <c r="QBJ190" s="304"/>
      <c r="QBK190" s="305"/>
      <c r="QBL190" s="306"/>
      <c r="QBM190" s="135"/>
      <c r="QBN190" s="135"/>
      <c r="QBO190" s="307"/>
      <c r="QBP190" s="135"/>
      <c r="QBQ190" s="135"/>
      <c r="QBR190" s="135"/>
      <c r="QBS190" s="304"/>
      <c r="QBT190" s="305"/>
      <c r="QBU190" s="306"/>
      <c r="QBV190" s="135"/>
      <c r="QBW190" s="135"/>
      <c r="QBX190" s="307"/>
      <c r="QBY190" s="135"/>
      <c r="QBZ190" s="135"/>
      <c r="QCA190" s="135"/>
      <c r="QCB190" s="304"/>
      <c r="QCC190" s="305"/>
      <c r="QCD190" s="306"/>
      <c r="QCE190" s="135"/>
      <c r="QCF190" s="135"/>
      <c r="QCG190" s="307"/>
      <c r="QCH190" s="135"/>
      <c r="QCI190" s="135"/>
      <c r="QCJ190" s="135"/>
      <c r="QCK190" s="304"/>
      <c r="QCL190" s="305"/>
      <c r="QCM190" s="306"/>
      <c r="QCN190" s="135"/>
      <c r="QCO190" s="135"/>
      <c r="QCP190" s="307"/>
      <c r="QCQ190" s="135"/>
      <c r="QCR190" s="135"/>
      <c r="QCS190" s="135"/>
      <c r="QCT190" s="304"/>
      <c r="QCU190" s="305"/>
      <c r="QCV190" s="306"/>
      <c r="QCW190" s="135"/>
      <c r="QCX190" s="135"/>
      <c r="QCY190" s="307"/>
      <c r="QCZ190" s="135"/>
      <c r="QDA190" s="135"/>
      <c r="QDB190" s="135"/>
      <c r="QDC190" s="304"/>
      <c r="QDD190" s="305"/>
      <c r="QDE190" s="306"/>
      <c r="QDF190" s="135"/>
      <c r="QDG190" s="135"/>
      <c r="QDH190" s="307"/>
      <c r="QDI190" s="135"/>
      <c r="QDJ190" s="135"/>
      <c r="QDK190" s="135"/>
      <c r="QDL190" s="304"/>
      <c r="QDM190" s="305"/>
      <c r="QDN190" s="306"/>
      <c r="QDO190" s="135"/>
      <c r="QDP190" s="135"/>
      <c r="QDQ190" s="307"/>
      <c r="QDR190" s="135"/>
      <c r="QDS190" s="135"/>
      <c r="QDT190" s="135"/>
      <c r="QDU190" s="304"/>
      <c r="QDV190" s="305"/>
      <c r="QDW190" s="306"/>
      <c r="QDX190" s="135"/>
      <c r="QDY190" s="135"/>
      <c r="QDZ190" s="307"/>
      <c r="QEA190" s="135"/>
      <c r="QEB190" s="135"/>
      <c r="QEC190" s="135"/>
      <c r="QED190" s="304"/>
      <c r="QEE190" s="305"/>
      <c r="QEF190" s="306"/>
      <c r="QEG190" s="135"/>
      <c r="QEH190" s="135"/>
      <c r="QEI190" s="307"/>
      <c r="QEJ190" s="135"/>
      <c r="QEK190" s="135"/>
      <c r="QEL190" s="135"/>
      <c r="QEM190" s="304"/>
      <c r="QEN190" s="305"/>
      <c r="QEO190" s="306"/>
      <c r="QEP190" s="135"/>
      <c r="QEQ190" s="135"/>
      <c r="QER190" s="307"/>
      <c r="QES190" s="135"/>
      <c r="QET190" s="135"/>
      <c r="QEU190" s="135"/>
      <c r="QEV190" s="304"/>
      <c r="QEW190" s="305"/>
      <c r="QEX190" s="306"/>
      <c r="QEY190" s="135"/>
      <c r="QEZ190" s="135"/>
      <c r="QFA190" s="307"/>
      <c r="QFB190" s="135"/>
      <c r="QFC190" s="135"/>
      <c r="QFD190" s="135"/>
      <c r="QFE190" s="304"/>
      <c r="QFF190" s="305"/>
      <c r="QFG190" s="306"/>
      <c r="QFH190" s="135"/>
      <c r="QFI190" s="135"/>
      <c r="QFJ190" s="307"/>
      <c r="QFK190" s="135"/>
      <c r="QFL190" s="135"/>
      <c r="QFM190" s="135"/>
      <c r="QFN190" s="304"/>
      <c r="QFO190" s="305"/>
      <c r="QFP190" s="306"/>
      <c r="QFQ190" s="135"/>
      <c r="QFR190" s="135"/>
      <c r="QFS190" s="307"/>
      <c r="QFT190" s="135"/>
      <c r="QFU190" s="135"/>
      <c r="QFV190" s="135"/>
      <c r="QFW190" s="304"/>
      <c r="QFX190" s="305"/>
      <c r="QFY190" s="306"/>
      <c r="QFZ190" s="135"/>
      <c r="QGA190" s="135"/>
      <c r="QGB190" s="307"/>
      <c r="QGC190" s="135"/>
      <c r="QGD190" s="135"/>
      <c r="QGE190" s="135"/>
      <c r="QGF190" s="304"/>
      <c r="QGG190" s="305"/>
      <c r="QGH190" s="306"/>
      <c r="QGI190" s="135"/>
      <c r="QGJ190" s="135"/>
      <c r="QGK190" s="307"/>
      <c r="QGL190" s="135"/>
      <c r="QGM190" s="135"/>
      <c r="QGN190" s="135"/>
      <c r="QGO190" s="304"/>
      <c r="QGP190" s="305"/>
      <c r="QGQ190" s="306"/>
      <c r="QGR190" s="135"/>
      <c r="QGS190" s="135"/>
      <c r="QGT190" s="307"/>
      <c r="QGU190" s="135"/>
      <c r="QGV190" s="135"/>
      <c r="QGW190" s="135"/>
      <c r="QGX190" s="304"/>
      <c r="QGY190" s="305"/>
      <c r="QGZ190" s="306"/>
      <c r="QHA190" s="135"/>
      <c r="QHB190" s="135"/>
      <c r="QHC190" s="307"/>
      <c r="QHD190" s="135"/>
      <c r="QHE190" s="135"/>
      <c r="QHF190" s="135"/>
      <c r="QHG190" s="304"/>
      <c r="QHH190" s="305"/>
      <c r="QHI190" s="306"/>
      <c r="QHJ190" s="135"/>
      <c r="QHK190" s="135"/>
      <c r="QHL190" s="307"/>
      <c r="QHM190" s="135"/>
      <c r="QHN190" s="135"/>
      <c r="QHO190" s="135"/>
      <c r="QHP190" s="304"/>
      <c r="QHQ190" s="305"/>
      <c r="QHR190" s="306"/>
      <c r="QHS190" s="135"/>
      <c r="QHT190" s="135"/>
      <c r="QHU190" s="307"/>
      <c r="QHV190" s="135"/>
      <c r="QHW190" s="135"/>
      <c r="QHX190" s="135"/>
      <c r="QHY190" s="304"/>
      <c r="QHZ190" s="305"/>
      <c r="QIA190" s="306"/>
      <c r="QIB190" s="135"/>
      <c r="QIC190" s="135"/>
      <c r="QID190" s="307"/>
      <c r="QIE190" s="135"/>
      <c r="QIF190" s="135"/>
      <c r="QIG190" s="135"/>
      <c r="QIH190" s="304"/>
      <c r="QII190" s="305"/>
      <c r="QIJ190" s="306"/>
      <c r="QIK190" s="135"/>
      <c r="QIL190" s="135"/>
      <c r="QIM190" s="318"/>
      <c r="QIO190" s="135"/>
      <c r="QIP190" s="135"/>
      <c r="QIQ190" s="304"/>
      <c r="QIR190" s="305"/>
      <c r="QIS190" s="306"/>
      <c r="QIT190" s="135"/>
      <c r="QIU190" s="135"/>
      <c r="QIV190" s="318"/>
      <c r="QIZ190" s="319"/>
      <c r="QJA190" s="320"/>
      <c r="QJB190" s="321"/>
      <c r="QJE190" s="318"/>
      <c r="QJI190" s="319"/>
      <c r="QJJ190" s="305"/>
      <c r="QJK190" s="306"/>
      <c r="QJL190" s="135"/>
      <c r="QJM190" s="135"/>
      <c r="QJN190" s="307"/>
      <c r="QJO190" s="135"/>
      <c r="QJP190" s="135"/>
      <c r="QJQ190" s="135"/>
      <c r="QJR190" s="304"/>
      <c r="QJS190" s="305"/>
      <c r="QJT190" s="306"/>
      <c r="QJU190" s="135"/>
      <c r="QJV190" s="135"/>
      <c r="QJW190" s="307"/>
      <c r="QJX190" s="135"/>
      <c r="QJY190" s="135"/>
      <c r="QJZ190" s="135"/>
      <c r="QKA190" s="304"/>
      <c r="QKB190" s="305"/>
      <c r="QKC190" s="306"/>
      <c r="QKD190" s="135"/>
      <c r="QKE190" s="135"/>
      <c r="QKF190" s="307"/>
      <c r="QKG190" s="135"/>
      <c r="QKH190" s="135"/>
      <c r="QKI190" s="135"/>
      <c r="QKJ190" s="304"/>
      <c r="QKK190" s="305"/>
      <c r="QKL190" s="306"/>
      <c r="QKM190" s="135"/>
      <c r="QKN190" s="135"/>
      <c r="QKO190" s="307"/>
      <c r="QKP190" s="135"/>
      <c r="QKQ190" s="135"/>
      <c r="QKR190" s="135"/>
      <c r="QKS190" s="304"/>
      <c r="QKT190" s="305"/>
      <c r="QKU190" s="306"/>
      <c r="QKV190" s="135"/>
      <c r="QKW190" s="135"/>
      <c r="QKX190" s="307"/>
      <c r="QKY190" s="135"/>
      <c r="QKZ190" s="135"/>
      <c r="QLA190" s="135"/>
      <c r="QLB190" s="304"/>
      <c r="QLC190" s="305"/>
      <c r="QLD190" s="306"/>
      <c r="QLE190" s="135"/>
      <c r="QLF190" s="135"/>
      <c r="QLG190" s="307"/>
      <c r="QLH190" s="135"/>
      <c r="QLI190" s="135"/>
      <c r="QLJ190" s="135"/>
      <c r="QLK190" s="304"/>
      <c r="QLL190" s="305"/>
      <c r="QLM190" s="306"/>
      <c r="QLN190" s="135"/>
      <c r="QLO190" s="135"/>
      <c r="QLP190" s="307"/>
      <c r="QLQ190" s="135"/>
      <c r="QLR190" s="135"/>
      <c r="QLS190" s="135"/>
      <c r="QLT190" s="304"/>
      <c r="QLU190" s="305"/>
      <c r="QLV190" s="306"/>
      <c r="QLW190" s="135"/>
      <c r="QLX190" s="135"/>
      <c r="QLY190" s="307"/>
      <c r="QLZ190" s="135"/>
      <c r="QMA190" s="135"/>
      <c r="QMB190" s="135"/>
      <c r="QMC190" s="304"/>
      <c r="QMD190" s="305"/>
      <c r="QME190" s="306"/>
      <c r="QMF190" s="135"/>
      <c r="QMG190" s="135"/>
      <c r="QMH190" s="307"/>
      <c r="QMI190" s="135"/>
      <c r="QMJ190" s="135"/>
      <c r="QMK190" s="135"/>
      <c r="QML190" s="304"/>
      <c r="QMM190" s="305"/>
      <c r="QMN190" s="306"/>
      <c r="QMO190" s="135"/>
      <c r="QMP190" s="135"/>
      <c r="QMQ190" s="307"/>
      <c r="QMR190" s="135"/>
      <c r="QMS190" s="135"/>
      <c r="QMT190" s="135"/>
      <c r="QMU190" s="304"/>
      <c r="QMV190" s="305"/>
      <c r="QMW190" s="306"/>
      <c r="QMX190" s="135"/>
      <c r="QMY190" s="135"/>
      <c r="QMZ190" s="307"/>
      <c r="QNA190" s="135"/>
      <c r="QNB190" s="135"/>
      <c r="QNC190" s="135"/>
      <c r="QND190" s="304"/>
      <c r="QNE190" s="305"/>
      <c r="QNF190" s="306"/>
      <c r="QNG190" s="135"/>
      <c r="QNH190" s="135"/>
      <c r="QNI190" s="307"/>
      <c r="QNJ190" s="135"/>
      <c r="QNK190" s="135"/>
      <c r="QNL190" s="135"/>
      <c r="QNM190" s="304"/>
      <c r="QNN190" s="305"/>
      <c r="QNO190" s="306"/>
      <c r="QNP190" s="135"/>
      <c r="QNQ190" s="135"/>
      <c r="QNR190" s="307"/>
      <c r="QNS190" s="135"/>
      <c r="QNT190" s="135"/>
      <c r="QNU190" s="135"/>
      <c r="QNV190" s="304"/>
      <c r="QNW190" s="305"/>
      <c r="QNX190" s="306"/>
      <c r="QNY190" s="135"/>
      <c r="QNZ190" s="135"/>
      <c r="QOA190" s="307"/>
      <c r="QOB190" s="135"/>
      <c r="QOC190" s="135"/>
      <c r="QOD190" s="135"/>
      <c r="QOE190" s="304"/>
      <c r="QOF190" s="305"/>
      <c r="QOG190" s="306"/>
      <c r="QOH190" s="135"/>
      <c r="QOI190" s="135"/>
      <c r="QOJ190" s="307"/>
      <c r="QOK190" s="135"/>
      <c r="QOL190" s="135"/>
      <c r="QOM190" s="135"/>
      <c r="QON190" s="304"/>
      <c r="QOO190" s="305"/>
      <c r="QOP190" s="306"/>
      <c r="QOQ190" s="135"/>
      <c r="QOR190" s="135"/>
      <c r="QOS190" s="307"/>
      <c r="QOT190" s="135"/>
      <c r="QOU190" s="135"/>
      <c r="QOV190" s="135"/>
      <c r="QOW190" s="304"/>
      <c r="QOX190" s="305"/>
      <c r="QOY190" s="306"/>
      <c r="QOZ190" s="135"/>
      <c r="QPA190" s="135"/>
      <c r="QPB190" s="307"/>
      <c r="QPC190" s="135"/>
      <c r="QPD190" s="135"/>
      <c r="QPE190" s="135"/>
      <c r="QPF190" s="304"/>
      <c r="QPG190" s="305"/>
      <c r="QPH190" s="306"/>
      <c r="QPI190" s="135"/>
      <c r="QPJ190" s="135"/>
      <c r="QPK190" s="307"/>
      <c r="QPL190" s="135"/>
      <c r="QPM190" s="135"/>
      <c r="QPN190" s="135"/>
      <c r="QPO190" s="304"/>
      <c r="QPP190" s="305"/>
      <c r="QPQ190" s="306"/>
      <c r="QPR190" s="135"/>
      <c r="QPS190" s="135"/>
      <c r="QPT190" s="307"/>
      <c r="QPU190" s="135"/>
      <c r="QPV190" s="135"/>
      <c r="QPW190" s="135"/>
      <c r="QPX190" s="304"/>
      <c r="QPY190" s="305"/>
      <c r="QPZ190" s="306"/>
      <c r="QQA190" s="135"/>
      <c r="QQB190" s="135"/>
      <c r="QQC190" s="307"/>
      <c r="QQD190" s="135"/>
      <c r="QQE190" s="135"/>
      <c r="QQF190" s="135"/>
      <c r="QQG190" s="304"/>
      <c r="QQH190" s="305"/>
      <c r="QQI190" s="306"/>
      <c r="QQJ190" s="135"/>
      <c r="QQK190" s="135"/>
      <c r="QQL190" s="307"/>
      <c r="QQM190" s="135"/>
      <c r="QQN190" s="135"/>
      <c r="QQO190" s="135"/>
      <c r="QQP190" s="304"/>
      <c r="QQQ190" s="305"/>
      <c r="QQR190" s="306"/>
      <c r="QQS190" s="135"/>
      <c r="QQT190" s="135"/>
      <c r="QQU190" s="307"/>
      <c r="QQV190" s="135"/>
      <c r="QQW190" s="135"/>
      <c r="QQX190" s="135"/>
      <c r="QQY190" s="304"/>
      <c r="QQZ190" s="305"/>
      <c r="QRA190" s="306"/>
      <c r="QRB190" s="135"/>
      <c r="QRC190" s="135"/>
      <c r="QRD190" s="307"/>
      <c r="QRE190" s="135"/>
      <c r="QRF190" s="135"/>
      <c r="QRG190" s="135"/>
      <c r="QRH190" s="304"/>
      <c r="QRI190" s="305"/>
      <c r="QRJ190" s="306"/>
      <c r="QRK190" s="135"/>
      <c r="QRL190" s="135"/>
      <c r="QRM190" s="307"/>
      <c r="QRN190" s="135"/>
      <c r="QRO190" s="135"/>
      <c r="QRP190" s="135"/>
      <c r="QRQ190" s="304"/>
      <c r="QRR190" s="305"/>
      <c r="QRS190" s="306"/>
      <c r="QRT190" s="135"/>
      <c r="QRU190" s="135"/>
      <c r="QRV190" s="307"/>
      <c r="QRW190" s="135"/>
      <c r="QRX190" s="135"/>
      <c r="QRY190" s="135"/>
      <c r="QRZ190" s="304"/>
      <c r="QSA190" s="305"/>
      <c r="QSB190" s="306"/>
      <c r="QSC190" s="135"/>
      <c r="QSD190" s="135"/>
      <c r="QSE190" s="307"/>
      <c r="QSF190" s="135"/>
      <c r="QSG190" s="135"/>
      <c r="QSH190" s="135"/>
      <c r="QSI190" s="319"/>
      <c r="QSJ190" s="320"/>
      <c r="QSK190" s="306"/>
      <c r="QSL190" s="135"/>
      <c r="QSM190" s="135"/>
      <c r="QSN190" s="307"/>
      <c r="QSO190" s="135"/>
      <c r="QSP190" s="135"/>
      <c r="QSQ190" s="135"/>
      <c r="QSR190" s="319"/>
      <c r="QSS190" s="320"/>
      <c r="QST190" s="321"/>
      <c r="QSW190" s="318"/>
      <c r="QTA190" s="319"/>
      <c r="QTB190" s="320"/>
      <c r="QTC190" s="321"/>
      <c r="QTF190" s="307"/>
      <c r="QTG190" s="135"/>
      <c r="QTH190" s="135"/>
      <c r="QTI190" s="135"/>
      <c r="QTJ190" s="304"/>
      <c r="QTK190" s="305"/>
      <c r="QTL190" s="306"/>
      <c r="QTM190" s="135"/>
      <c r="QTN190" s="135"/>
      <c r="QTO190" s="307"/>
      <c r="QTP190" s="135"/>
      <c r="QTQ190" s="135"/>
      <c r="QTR190" s="135"/>
      <c r="QTS190" s="304"/>
      <c r="QTT190" s="305"/>
      <c r="QTU190" s="306"/>
      <c r="QTV190" s="135"/>
      <c r="QTW190" s="135"/>
      <c r="QTX190" s="307"/>
      <c r="QTY190" s="135"/>
      <c r="QTZ190" s="135"/>
      <c r="QUA190" s="135"/>
      <c r="QUB190" s="304"/>
      <c r="QUC190" s="305"/>
      <c r="QUD190" s="306"/>
      <c r="QUE190" s="135"/>
      <c r="QUF190" s="135"/>
      <c r="QUG190" s="307"/>
      <c r="QUH190" s="135"/>
      <c r="QUI190" s="135"/>
      <c r="QUJ190" s="135"/>
      <c r="QUK190" s="304"/>
      <c r="QUL190" s="305"/>
      <c r="QUM190" s="306"/>
      <c r="QUN190" s="135"/>
      <c r="QUO190" s="135"/>
      <c r="QUP190" s="307"/>
      <c r="QUQ190" s="135"/>
      <c r="QUR190" s="135"/>
      <c r="QUS190" s="135"/>
      <c r="QUT190" s="304"/>
      <c r="QUU190" s="305"/>
      <c r="QUV190" s="306"/>
      <c r="QUW190" s="135"/>
      <c r="QUX190" s="135"/>
      <c r="QUY190" s="307"/>
      <c r="QUZ190" s="135"/>
      <c r="QVA190" s="135"/>
      <c r="QVB190" s="135"/>
      <c r="QVC190" s="304"/>
      <c r="QVD190" s="305"/>
      <c r="QVE190" s="306"/>
      <c r="QVF190" s="135"/>
      <c r="QVG190" s="135"/>
      <c r="QVH190" s="307"/>
      <c r="QVI190" s="135"/>
      <c r="QVJ190" s="135"/>
      <c r="QVK190" s="135"/>
      <c r="QVL190" s="304"/>
      <c r="QVM190" s="305"/>
      <c r="QVN190" s="306"/>
      <c r="QVO190" s="135"/>
      <c r="QVP190" s="135"/>
      <c r="QVQ190" s="307"/>
      <c r="QVR190" s="135"/>
      <c r="QVS190" s="135"/>
      <c r="QVT190" s="135"/>
      <c r="QVU190" s="304"/>
      <c r="QVV190" s="305"/>
      <c r="QVW190" s="306"/>
      <c r="QVX190" s="135"/>
      <c r="QVY190" s="135"/>
      <c r="QVZ190" s="307"/>
      <c r="QWA190" s="135"/>
      <c r="QWB190" s="135"/>
      <c r="QWC190" s="135"/>
      <c r="QWD190" s="304"/>
      <c r="QWE190" s="305"/>
      <c r="QWF190" s="306"/>
      <c r="QWG190" s="135"/>
      <c r="QWH190" s="135"/>
      <c r="QWI190" s="307"/>
      <c r="QWJ190" s="135"/>
      <c r="QWK190" s="135"/>
      <c r="QWL190" s="135"/>
      <c r="QWM190" s="304"/>
      <c r="QWN190" s="305"/>
      <c r="QWO190" s="306"/>
      <c r="QWP190" s="135"/>
      <c r="QWQ190" s="135"/>
      <c r="QWR190" s="307"/>
      <c r="QWS190" s="135"/>
      <c r="QWT190" s="135"/>
      <c r="QWU190" s="135"/>
      <c r="QWV190" s="304"/>
      <c r="QWW190" s="305"/>
      <c r="QWX190" s="306"/>
      <c r="QWY190" s="135"/>
      <c r="QWZ190" s="135"/>
      <c r="QXA190" s="307"/>
      <c r="QXB190" s="135"/>
      <c r="QXC190" s="135"/>
      <c r="QXD190" s="135"/>
      <c r="QXE190" s="304"/>
      <c r="QXF190" s="305"/>
      <c r="QXG190" s="306"/>
      <c r="QXH190" s="135"/>
      <c r="QXI190" s="135"/>
      <c r="QXJ190" s="307"/>
      <c r="QXK190" s="135"/>
      <c r="QXL190" s="135"/>
      <c r="QXM190" s="135"/>
      <c r="QXN190" s="304"/>
      <c r="QXO190" s="305"/>
      <c r="QXP190" s="306"/>
      <c r="QXQ190" s="135"/>
      <c r="QXR190" s="135"/>
      <c r="QXS190" s="307"/>
      <c r="QXT190" s="135"/>
      <c r="QXU190" s="135"/>
      <c r="QXV190" s="135"/>
      <c r="QXW190" s="304"/>
      <c r="QXX190" s="305"/>
      <c r="QXY190" s="306"/>
      <c r="QXZ190" s="135"/>
      <c r="QYA190" s="135"/>
      <c r="QYB190" s="307"/>
      <c r="QYC190" s="135"/>
      <c r="QYD190" s="135"/>
      <c r="QYE190" s="135"/>
      <c r="QYF190" s="304"/>
      <c r="QYG190" s="305"/>
      <c r="QYH190" s="306"/>
      <c r="QYI190" s="135"/>
      <c r="QYJ190" s="135"/>
      <c r="QYK190" s="307"/>
      <c r="QYL190" s="135"/>
      <c r="QYM190" s="135"/>
      <c r="QYN190" s="135"/>
      <c r="QYO190" s="304"/>
      <c r="QYP190" s="305"/>
      <c r="QYQ190" s="306"/>
      <c r="QYR190" s="135"/>
      <c r="QYS190" s="135"/>
      <c r="QYT190" s="307"/>
      <c r="QYU190" s="135"/>
      <c r="QYV190" s="135"/>
      <c r="QYW190" s="135"/>
      <c r="QYX190" s="304"/>
      <c r="QYY190" s="305"/>
      <c r="QYZ190" s="306"/>
      <c r="QZA190" s="135"/>
      <c r="QZB190" s="135"/>
      <c r="QZC190" s="307"/>
      <c r="QZD190" s="135"/>
      <c r="QZE190" s="135"/>
      <c r="QZF190" s="135"/>
      <c r="QZG190" s="304"/>
      <c r="QZH190" s="305"/>
      <c r="QZI190" s="306"/>
      <c r="QZJ190" s="135"/>
      <c r="QZK190" s="135"/>
      <c r="QZL190" s="307"/>
      <c r="QZM190" s="135"/>
      <c r="QZN190" s="135"/>
      <c r="QZO190" s="135"/>
      <c r="QZP190" s="304"/>
      <c r="QZQ190" s="305"/>
      <c r="QZR190" s="306"/>
      <c r="QZS190" s="135"/>
      <c r="QZT190" s="135"/>
      <c r="QZU190" s="307"/>
      <c r="QZV190" s="135"/>
      <c r="QZW190" s="135"/>
      <c r="QZX190" s="135"/>
      <c r="QZY190" s="304"/>
      <c r="QZZ190" s="305"/>
      <c r="RAA190" s="306"/>
      <c r="RAB190" s="135"/>
      <c r="RAC190" s="135"/>
      <c r="RAD190" s="307"/>
      <c r="RAE190" s="135"/>
      <c r="RAF190" s="135"/>
      <c r="RAG190" s="135"/>
      <c r="RAH190" s="304"/>
      <c r="RAI190" s="305"/>
      <c r="RAJ190" s="306"/>
      <c r="RAK190" s="135"/>
      <c r="RAL190" s="135"/>
      <c r="RAM190" s="307"/>
      <c r="RAN190" s="135"/>
      <c r="RAO190" s="135"/>
      <c r="RAP190" s="135"/>
      <c r="RAQ190" s="304"/>
      <c r="RAR190" s="305"/>
      <c r="RAS190" s="306"/>
      <c r="RAT190" s="135"/>
      <c r="RAU190" s="135"/>
      <c r="RAV190" s="307"/>
      <c r="RAW190" s="135"/>
      <c r="RAX190" s="135"/>
      <c r="RAY190" s="135"/>
      <c r="RAZ190" s="304"/>
      <c r="RBA190" s="305"/>
      <c r="RBB190" s="306"/>
      <c r="RBC190" s="135"/>
      <c r="RBD190" s="135"/>
      <c r="RBE190" s="307"/>
      <c r="RBF190" s="135"/>
      <c r="RBG190" s="135"/>
      <c r="RBH190" s="135"/>
      <c r="RBI190" s="304"/>
      <c r="RBJ190" s="305"/>
      <c r="RBK190" s="306"/>
      <c r="RBL190" s="135"/>
      <c r="RBM190" s="135"/>
      <c r="RBN190" s="307"/>
      <c r="RBO190" s="135"/>
      <c r="RBP190" s="135"/>
      <c r="RBQ190" s="135"/>
      <c r="RBR190" s="304"/>
      <c r="RBS190" s="305"/>
      <c r="RBT190" s="306"/>
      <c r="RBU190" s="135"/>
      <c r="RBV190" s="135"/>
      <c r="RBW190" s="307"/>
      <c r="RBX190" s="135"/>
      <c r="RBY190" s="135"/>
      <c r="RBZ190" s="135"/>
      <c r="RCA190" s="304"/>
      <c r="RCB190" s="305"/>
      <c r="RCC190" s="306"/>
      <c r="RCD190" s="135"/>
      <c r="RCF190" s="318"/>
      <c r="RCG190" s="135"/>
      <c r="RCH190" s="135"/>
      <c r="RCI190" s="135"/>
      <c r="RCJ190" s="304"/>
      <c r="RCK190" s="305"/>
      <c r="RCL190" s="306"/>
      <c r="RCM190" s="135"/>
      <c r="RCO190" s="318"/>
      <c r="RCS190" s="319"/>
      <c r="RCT190" s="320"/>
      <c r="RCU190" s="321"/>
      <c r="RCX190" s="318"/>
      <c r="RDB190" s="304"/>
      <c r="RDC190" s="305"/>
      <c r="RDD190" s="306"/>
      <c r="RDE190" s="135"/>
      <c r="RDF190" s="135"/>
      <c r="RDG190" s="307"/>
      <c r="RDH190" s="135"/>
      <c r="RDI190" s="135"/>
      <c r="RDJ190" s="135"/>
      <c r="RDK190" s="304"/>
      <c r="RDL190" s="305"/>
      <c r="RDM190" s="306"/>
      <c r="RDN190" s="135"/>
      <c r="RDO190" s="135"/>
      <c r="RDP190" s="307"/>
      <c r="RDQ190" s="135"/>
      <c r="RDR190" s="135"/>
      <c r="RDS190" s="135"/>
      <c r="RDT190" s="304"/>
      <c r="RDU190" s="305"/>
      <c r="RDV190" s="306"/>
      <c r="RDW190" s="135"/>
      <c r="RDX190" s="135"/>
      <c r="RDY190" s="307"/>
      <c r="RDZ190" s="135"/>
      <c r="REA190" s="135"/>
      <c r="REB190" s="135"/>
      <c r="REC190" s="304"/>
      <c r="RED190" s="305"/>
      <c r="REE190" s="306"/>
      <c r="REF190" s="135"/>
      <c r="REG190" s="135"/>
      <c r="REH190" s="307"/>
      <c r="REI190" s="135"/>
      <c r="REJ190" s="135"/>
      <c r="REK190" s="135"/>
      <c r="REL190" s="304"/>
      <c r="REM190" s="305"/>
      <c r="REN190" s="306"/>
      <c r="REO190" s="135"/>
      <c r="REP190" s="135"/>
      <c r="REQ190" s="307"/>
      <c r="RER190" s="135"/>
      <c r="RES190" s="135"/>
      <c r="RET190" s="135"/>
      <c r="REU190" s="304"/>
      <c r="REV190" s="305"/>
      <c r="REW190" s="306"/>
      <c r="REX190" s="135"/>
      <c r="REY190" s="135"/>
      <c r="REZ190" s="307"/>
      <c r="RFA190" s="135"/>
      <c r="RFB190" s="135"/>
      <c r="RFC190" s="135"/>
      <c r="RFD190" s="304"/>
      <c r="RFE190" s="305"/>
      <c r="RFF190" s="306"/>
      <c r="RFG190" s="135"/>
      <c r="RFH190" s="135"/>
      <c r="RFI190" s="307"/>
      <c r="RFJ190" s="135"/>
      <c r="RFK190" s="135"/>
      <c r="RFL190" s="135"/>
      <c r="RFM190" s="304"/>
      <c r="RFN190" s="305"/>
      <c r="RFO190" s="306"/>
      <c r="RFP190" s="135"/>
      <c r="RFQ190" s="135"/>
      <c r="RFR190" s="307"/>
      <c r="RFS190" s="135"/>
      <c r="RFT190" s="135"/>
      <c r="RFU190" s="135"/>
      <c r="RFV190" s="304"/>
      <c r="RFW190" s="305"/>
      <c r="RFX190" s="306"/>
      <c r="RFY190" s="135"/>
      <c r="RFZ190" s="135"/>
      <c r="RGA190" s="307"/>
      <c r="RGB190" s="135"/>
      <c r="RGC190" s="135"/>
      <c r="RGD190" s="135"/>
      <c r="RGE190" s="304"/>
      <c r="RGF190" s="305"/>
      <c r="RGG190" s="306"/>
      <c r="RGH190" s="135"/>
      <c r="RGI190" s="135"/>
      <c r="RGJ190" s="307"/>
      <c r="RGK190" s="135"/>
      <c r="RGL190" s="135"/>
      <c r="RGM190" s="135"/>
      <c r="RGN190" s="304"/>
      <c r="RGO190" s="305"/>
      <c r="RGP190" s="306"/>
      <c r="RGQ190" s="135"/>
      <c r="RGR190" s="135"/>
      <c r="RGS190" s="307"/>
      <c r="RGT190" s="135"/>
      <c r="RGU190" s="135"/>
      <c r="RGV190" s="135"/>
      <c r="RGW190" s="304"/>
      <c r="RGX190" s="305"/>
      <c r="RGY190" s="306"/>
      <c r="RGZ190" s="135"/>
      <c r="RHA190" s="135"/>
      <c r="RHB190" s="307"/>
      <c r="RHC190" s="135"/>
      <c r="RHD190" s="135"/>
      <c r="RHE190" s="135"/>
      <c r="RHF190" s="304"/>
      <c r="RHG190" s="305"/>
      <c r="RHH190" s="306"/>
      <c r="RHI190" s="135"/>
      <c r="RHJ190" s="135"/>
      <c r="RHK190" s="307"/>
      <c r="RHL190" s="135"/>
      <c r="RHM190" s="135"/>
      <c r="RHN190" s="135"/>
      <c r="RHO190" s="304"/>
      <c r="RHP190" s="305"/>
      <c r="RHQ190" s="306"/>
      <c r="RHR190" s="135"/>
      <c r="RHS190" s="135"/>
      <c r="RHT190" s="307"/>
      <c r="RHU190" s="135"/>
      <c r="RHV190" s="135"/>
      <c r="RHW190" s="135"/>
      <c r="RHX190" s="304"/>
      <c r="RHY190" s="305"/>
      <c r="RHZ190" s="306"/>
      <c r="RIA190" s="135"/>
      <c r="RIB190" s="135"/>
      <c r="RIC190" s="307"/>
      <c r="RID190" s="135"/>
      <c r="RIE190" s="135"/>
      <c r="RIF190" s="135"/>
      <c r="RIG190" s="304"/>
      <c r="RIH190" s="305"/>
      <c r="RII190" s="306"/>
      <c r="RIJ190" s="135"/>
      <c r="RIK190" s="135"/>
      <c r="RIL190" s="307"/>
      <c r="RIM190" s="135"/>
      <c r="RIN190" s="135"/>
      <c r="RIO190" s="135"/>
      <c r="RIP190" s="304"/>
      <c r="RIQ190" s="305"/>
      <c r="RIR190" s="306"/>
      <c r="RIS190" s="135"/>
      <c r="RIT190" s="135"/>
      <c r="RIU190" s="307"/>
      <c r="RIV190" s="135"/>
      <c r="RIW190" s="135"/>
      <c r="RIX190" s="135"/>
      <c r="RIY190" s="304"/>
      <c r="RIZ190" s="305"/>
      <c r="RJA190" s="306"/>
      <c r="RJB190" s="135"/>
      <c r="RJC190" s="135"/>
      <c r="RJD190" s="307"/>
      <c r="RJE190" s="135"/>
      <c r="RJF190" s="135"/>
      <c r="RJG190" s="135"/>
      <c r="RJH190" s="304"/>
      <c r="RJI190" s="305"/>
      <c r="RJJ190" s="306"/>
      <c r="RJK190" s="135"/>
      <c r="RJL190" s="135"/>
      <c r="RJM190" s="307"/>
      <c r="RJN190" s="135"/>
      <c r="RJO190" s="135"/>
      <c r="RJP190" s="135"/>
      <c r="RJQ190" s="304"/>
      <c r="RJR190" s="305"/>
      <c r="RJS190" s="306"/>
      <c r="RJT190" s="135"/>
      <c r="RJU190" s="135"/>
      <c r="RJV190" s="307"/>
      <c r="RJW190" s="135"/>
      <c r="RJX190" s="135"/>
      <c r="RJY190" s="135"/>
      <c r="RJZ190" s="304"/>
      <c r="RKA190" s="305"/>
      <c r="RKB190" s="306"/>
      <c r="RKC190" s="135"/>
      <c r="RKD190" s="135"/>
      <c r="RKE190" s="307"/>
      <c r="RKF190" s="135"/>
      <c r="RKG190" s="135"/>
      <c r="RKH190" s="135"/>
      <c r="RKI190" s="304"/>
      <c r="RKJ190" s="305"/>
      <c r="RKK190" s="306"/>
      <c r="RKL190" s="135"/>
      <c r="RKM190" s="135"/>
      <c r="RKN190" s="307"/>
      <c r="RKO190" s="135"/>
      <c r="RKP190" s="135"/>
      <c r="RKQ190" s="135"/>
      <c r="RKR190" s="304"/>
      <c r="RKS190" s="305"/>
      <c r="RKT190" s="306"/>
      <c r="RKU190" s="135"/>
      <c r="RKV190" s="135"/>
      <c r="RKW190" s="307"/>
      <c r="RKX190" s="135"/>
      <c r="RKY190" s="135"/>
      <c r="RKZ190" s="135"/>
      <c r="RLA190" s="304"/>
      <c r="RLB190" s="305"/>
      <c r="RLC190" s="306"/>
      <c r="RLD190" s="135"/>
      <c r="RLE190" s="135"/>
      <c r="RLF190" s="307"/>
      <c r="RLG190" s="135"/>
      <c r="RLH190" s="135"/>
      <c r="RLI190" s="135"/>
      <c r="RLJ190" s="304"/>
      <c r="RLK190" s="305"/>
      <c r="RLL190" s="306"/>
      <c r="RLM190" s="135"/>
      <c r="RLN190" s="135"/>
      <c r="RLO190" s="307"/>
      <c r="RLP190" s="135"/>
      <c r="RLQ190" s="135"/>
      <c r="RLR190" s="135"/>
      <c r="RLS190" s="304"/>
      <c r="RLT190" s="305"/>
      <c r="RLU190" s="306"/>
      <c r="RLV190" s="135"/>
      <c r="RLW190" s="135"/>
      <c r="RLX190" s="307"/>
      <c r="RLY190" s="135"/>
      <c r="RLZ190" s="135"/>
      <c r="RMB190" s="319"/>
      <c r="RMC190" s="305"/>
      <c r="RMD190" s="306"/>
      <c r="RME190" s="135"/>
      <c r="RMF190" s="135"/>
      <c r="RMG190" s="307"/>
      <c r="RMH190" s="135"/>
      <c r="RMI190" s="135"/>
      <c r="RMK190" s="319"/>
      <c r="RML190" s="320"/>
      <c r="RMM190" s="321"/>
      <c r="RMP190" s="318"/>
      <c r="RMT190" s="319"/>
      <c r="RMU190" s="320"/>
      <c r="RMV190" s="321"/>
      <c r="RMX190" s="135"/>
      <c r="RMY190" s="307"/>
      <c r="RMZ190" s="135"/>
      <c r="RNA190" s="135"/>
      <c r="RNB190" s="135"/>
      <c r="RNC190" s="304"/>
      <c r="RND190" s="305"/>
      <c r="RNE190" s="306"/>
      <c r="RNF190" s="135"/>
      <c r="RNG190" s="135"/>
      <c r="RNH190" s="307"/>
      <c r="RNI190" s="135"/>
      <c r="RNJ190" s="135"/>
      <c r="RNK190" s="135"/>
      <c r="RNL190" s="304"/>
      <c r="RNM190" s="305"/>
      <c r="RNN190" s="306"/>
      <c r="RNO190" s="135"/>
      <c r="RNP190" s="135"/>
      <c r="RNQ190" s="307"/>
      <c r="RNR190" s="135"/>
      <c r="RNS190" s="135"/>
      <c r="RNT190" s="135"/>
      <c r="RNU190" s="304"/>
      <c r="RNV190" s="305"/>
      <c r="RNW190" s="306"/>
      <c r="RNX190" s="135"/>
      <c r="RNY190" s="135"/>
      <c r="RNZ190" s="307"/>
      <c r="ROA190" s="135"/>
      <c r="ROB190" s="135"/>
      <c r="ROC190" s="135"/>
      <c r="ROD190" s="304"/>
      <c r="ROE190" s="305"/>
      <c r="ROF190" s="306"/>
      <c r="ROG190" s="135"/>
      <c r="ROH190" s="135"/>
      <c r="ROI190" s="307"/>
      <c r="ROJ190" s="135"/>
      <c r="ROK190" s="135"/>
      <c r="ROL190" s="135"/>
      <c r="ROM190" s="304"/>
      <c r="RON190" s="305"/>
      <c r="ROO190" s="306"/>
      <c r="ROP190" s="135"/>
      <c r="ROQ190" s="135"/>
      <c r="ROR190" s="307"/>
      <c r="ROS190" s="135"/>
      <c r="ROT190" s="135"/>
      <c r="ROU190" s="135"/>
      <c r="ROV190" s="304"/>
      <c r="ROW190" s="305"/>
      <c r="ROX190" s="306"/>
      <c r="ROY190" s="135"/>
      <c r="ROZ190" s="135"/>
      <c r="RPA190" s="307"/>
      <c r="RPB190" s="135"/>
      <c r="RPC190" s="135"/>
      <c r="RPD190" s="135"/>
      <c r="RPE190" s="304"/>
      <c r="RPF190" s="305"/>
      <c r="RPG190" s="306"/>
      <c r="RPH190" s="135"/>
      <c r="RPI190" s="135"/>
      <c r="RPJ190" s="307"/>
      <c r="RPK190" s="135"/>
      <c r="RPL190" s="135"/>
      <c r="RPM190" s="135"/>
      <c r="RPN190" s="304"/>
      <c r="RPO190" s="305"/>
      <c r="RPP190" s="306"/>
      <c r="RPQ190" s="135"/>
      <c r="RPR190" s="135"/>
      <c r="RPS190" s="307"/>
      <c r="RPT190" s="135"/>
      <c r="RPU190" s="135"/>
      <c r="RPV190" s="135"/>
      <c r="RPW190" s="304"/>
      <c r="RPX190" s="305"/>
      <c r="RPY190" s="306"/>
      <c r="RPZ190" s="135"/>
      <c r="RQA190" s="135"/>
      <c r="RQB190" s="307"/>
      <c r="RQC190" s="135"/>
      <c r="RQD190" s="135"/>
      <c r="RQE190" s="135"/>
      <c r="RQF190" s="304"/>
      <c r="RQG190" s="305"/>
      <c r="RQH190" s="306"/>
      <c r="RQI190" s="135"/>
      <c r="RQJ190" s="135"/>
      <c r="RQK190" s="307"/>
      <c r="RQL190" s="135"/>
      <c r="RQM190" s="135"/>
      <c r="RQN190" s="135"/>
      <c r="RQO190" s="304"/>
      <c r="RQP190" s="305"/>
      <c r="RQQ190" s="306"/>
      <c r="RQR190" s="135"/>
      <c r="RQS190" s="135"/>
      <c r="RQT190" s="307"/>
      <c r="RQU190" s="135"/>
      <c r="RQV190" s="135"/>
      <c r="RQW190" s="135"/>
      <c r="RQX190" s="304"/>
      <c r="RQY190" s="305"/>
      <c r="RQZ190" s="306"/>
      <c r="RRA190" s="135"/>
      <c r="RRB190" s="135"/>
      <c r="RRC190" s="307"/>
      <c r="RRD190" s="135"/>
      <c r="RRE190" s="135"/>
      <c r="RRF190" s="135"/>
      <c r="RRG190" s="304"/>
      <c r="RRH190" s="305"/>
      <c r="RRI190" s="306"/>
      <c r="RRJ190" s="135"/>
      <c r="RRK190" s="135"/>
      <c r="RRL190" s="307"/>
      <c r="RRM190" s="135"/>
      <c r="RRN190" s="135"/>
      <c r="RRO190" s="135"/>
      <c r="RRP190" s="304"/>
      <c r="RRQ190" s="305"/>
      <c r="RRR190" s="306"/>
      <c r="RRS190" s="135"/>
      <c r="RRT190" s="135"/>
      <c r="RRU190" s="307"/>
      <c r="RRV190" s="135"/>
      <c r="RRW190" s="135"/>
      <c r="RRX190" s="135"/>
      <c r="RRY190" s="304"/>
      <c r="RRZ190" s="305"/>
      <c r="RSA190" s="306"/>
      <c r="RSB190" s="135"/>
      <c r="RSC190" s="135"/>
      <c r="RSD190" s="307"/>
      <c r="RSE190" s="135"/>
      <c r="RSF190" s="135"/>
      <c r="RSG190" s="135"/>
      <c r="RSH190" s="304"/>
      <c r="RSI190" s="305"/>
      <c r="RSJ190" s="306"/>
      <c r="RSK190" s="135"/>
      <c r="RSL190" s="135"/>
      <c r="RSM190" s="307"/>
      <c r="RSN190" s="135"/>
      <c r="RSO190" s="135"/>
      <c r="RSP190" s="135"/>
      <c r="RSQ190" s="304"/>
      <c r="RSR190" s="305"/>
      <c r="RSS190" s="306"/>
      <c r="RST190" s="135"/>
      <c r="RSU190" s="135"/>
      <c r="RSV190" s="307"/>
      <c r="RSW190" s="135"/>
      <c r="RSX190" s="135"/>
      <c r="RSY190" s="135"/>
      <c r="RSZ190" s="304"/>
      <c r="RTA190" s="305"/>
      <c r="RTB190" s="306"/>
      <c r="RTC190" s="135"/>
      <c r="RTD190" s="135"/>
      <c r="RTE190" s="307"/>
      <c r="RTF190" s="135"/>
      <c r="RTG190" s="135"/>
      <c r="RTH190" s="135"/>
      <c r="RTI190" s="304"/>
      <c r="RTJ190" s="305"/>
      <c r="RTK190" s="306"/>
      <c r="RTL190" s="135"/>
      <c r="RTM190" s="135"/>
      <c r="RTN190" s="307"/>
      <c r="RTO190" s="135"/>
      <c r="RTP190" s="135"/>
      <c r="RTQ190" s="135"/>
      <c r="RTR190" s="304"/>
      <c r="RTS190" s="305"/>
      <c r="RTT190" s="306"/>
      <c r="RTU190" s="135"/>
      <c r="RTV190" s="135"/>
      <c r="RTW190" s="307"/>
      <c r="RTX190" s="135"/>
      <c r="RTY190" s="135"/>
      <c r="RTZ190" s="135"/>
      <c r="RUA190" s="304"/>
      <c r="RUB190" s="305"/>
      <c r="RUC190" s="306"/>
      <c r="RUD190" s="135"/>
      <c r="RUE190" s="135"/>
      <c r="RUF190" s="307"/>
      <c r="RUG190" s="135"/>
      <c r="RUH190" s="135"/>
      <c r="RUI190" s="135"/>
      <c r="RUJ190" s="304"/>
      <c r="RUK190" s="305"/>
      <c r="RUL190" s="306"/>
      <c r="RUM190" s="135"/>
      <c r="RUN190" s="135"/>
      <c r="RUO190" s="307"/>
      <c r="RUP190" s="135"/>
      <c r="RUQ190" s="135"/>
      <c r="RUR190" s="135"/>
      <c r="RUS190" s="304"/>
      <c r="RUT190" s="305"/>
      <c r="RUU190" s="306"/>
      <c r="RUV190" s="135"/>
      <c r="RUW190" s="135"/>
      <c r="RUX190" s="307"/>
      <c r="RUY190" s="135"/>
      <c r="RUZ190" s="135"/>
      <c r="RVA190" s="135"/>
      <c r="RVB190" s="304"/>
      <c r="RVC190" s="305"/>
      <c r="RVD190" s="306"/>
      <c r="RVE190" s="135"/>
      <c r="RVF190" s="135"/>
      <c r="RVG190" s="307"/>
      <c r="RVH190" s="135"/>
      <c r="RVI190" s="135"/>
      <c r="RVJ190" s="135"/>
      <c r="RVK190" s="304"/>
      <c r="RVL190" s="305"/>
      <c r="RVM190" s="306"/>
      <c r="RVN190" s="135"/>
      <c r="RVO190" s="135"/>
      <c r="RVP190" s="307"/>
      <c r="RVQ190" s="135"/>
      <c r="RVR190" s="135"/>
      <c r="RVS190" s="135"/>
      <c r="RVT190" s="304"/>
      <c r="RVU190" s="305"/>
      <c r="RVV190" s="306"/>
      <c r="RVY190" s="307"/>
      <c r="RVZ190" s="135"/>
      <c r="RWA190" s="135"/>
      <c r="RWB190" s="135"/>
      <c r="RWC190" s="304"/>
      <c r="RWD190" s="305"/>
      <c r="RWE190" s="306"/>
      <c r="RWH190" s="318"/>
      <c r="RWL190" s="319"/>
      <c r="RWM190" s="320"/>
      <c r="RWN190" s="321"/>
      <c r="RWQ190" s="318"/>
      <c r="RWT190" s="135"/>
      <c r="RWU190" s="304"/>
      <c r="RWV190" s="305"/>
      <c r="RWW190" s="306"/>
      <c r="RWX190" s="135"/>
      <c r="RWY190" s="135"/>
      <c r="RWZ190" s="307"/>
      <c r="RXA190" s="135"/>
      <c r="RXB190" s="135"/>
      <c r="RXC190" s="135"/>
      <c r="RXD190" s="304"/>
      <c r="RXE190" s="305"/>
      <c r="RXF190" s="306"/>
      <c r="RXG190" s="135"/>
      <c r="RXH190" s="135"/>
      <c r="RXI190" s="307"/>
      <c r="RXJ190" s="135"/>
      <c r="RXK190" s="135"/>
      <c r="RXL190" s="135"/>
      <c r="RXM190" s="304"/>
      <c r="RXN190" s="305"/>
      <c r="RXO190" s="306"/>
      <c r="RXP190" s="135"/>
      <c r="RXQ190" s="135"/>
      <c r="RXR190" s="307"/>
      <c r="RXS190" s="135"/>
      <c r="RXT190" s="135"/>
      <c r="RXU190" s="135"/>
      <c r="RXV190" s="304"/>
      <c r="RXW190" s="305"/>
      <c r="RXX190" s="306"/>
      <c r="RXY190" s="135"/>
      <c r="RXZ190" s="135"/>
      <c r="RYA190" s="307"/>
      <c r="RYB190" s="135"/>
      <c r="RYC190" s="135"/>
      <c r="RYD190" s="135"/>
      <c r="RYE190" s="304"/>
      <c r="RYF190" s="305"/>
      <c r="RYG190" s="306"/>
      <c r="RYH190" s="135"/>
      <c r="RYI190" s="135"/>
      <c r="RYJ190" s="307"/>
      <c r="RYK190" s="135"/>
      <c r="RYL190" s="135"/>
      <c r="RYM190" s="135"/>
      <c r="RYN190" s="304"/>
      <c r="RYO190" s="305"/>
      <c r="RYP190" s="306"/>
      <c r="RYQ190" s="135"/>
      <c r="RYR190" s="135"/>
      <c r="RYS190" s="307"/>
      <c r="RYT190" s="135"/>
      <c r="RYU190" s="135"/>
      <c r="RYV190" s="135"/>
      <c r="RYW190" s="304"/>
      <c r="RYX190" s="305"/>
      <c r="RYY190" s="306"/>
      <c r="RYZ190" s="135"/>
      <c r="RZA190" s="135"/>
      <c r="RZB190" s="307"/>
      <c r="RZC190" s="135"/>
      <c r="RZD190" s="135"/>
      <c r="RZE190" s="135"/>
      <c r="RZF190" s="304"/>
      <c r="RZG190" s="305"/>
      <c r="RZH190" s="306"/>
      <c r="RZI190" s="135"/>
      <c r="RZJ190" s="135"/>
      <c r="RZK190" s="307"/>
      <c r="RZL190" s="135"/>
      <c r="RZM190" s="135"/>
      <c r="RZN190" s="135"/>
      <c r="RZO190" s="304"/>
      <c r="RZP190" s="305"/>
      <c r="RZQ190" s="306"/>
      <c r="RZR190" s="135"/>
      <c r="RZS190" s="135"/>
      <c r="RZT190" s="307"/>
      <c r="RZU190" s="135"/>
      <c r="RZV190" s="135"/>
      <c r="RZW190" s="135"/>
      <c r="RZX190" s="304"/>
      <c r="RZY190" s="305"/>
      <c r="RZZ190" s="306"/>
      <c r="SAA190" s="135"/>
      <c r="SAB190" s="135"/>
      <c r="SAC190" s="307"/>
      <c r="SAD190" s="135"/>
      <c r="SAE190" s="135"/>
      <c r="SAF190" s="135"/>
      <c r="SAG190" s="304"/>
      <c r="SAH190" s="305"/>
      <c r="SAI190" s="306"/>
      <c r="SAJ190" s="135"/>
      <c r="SAK190" s="135"/>
      <c r="SAL190" s="307"/>
      <c r="SAM190" s="135"/>
      <c r="SAN190" s="135"/>
      <c r="SAO190" s="135"/>
      <c r="SAP190" s="304"/>
      <c r="SAQ190" s="305"/>
      <c r="SAR190" s="306"/>
      <c r="SAS190" s="135"/>
      <c r="SAT190" s="135"/>
      <c r="SAU190" s="307"/>
      <c r="SAV190" s="135"/>
      <c r="SAW190" s="135"/>
      <c r="SAX190" s="135"/>
      <c r="SAY190" s="304"/>
      <c r="SAZ190" s="305"/>
      <c r="SBA190" s="306"/>
      <c r="SBB190" s="135"/>
      <c r="SBC190" s="135"/>
      <c r="SBD190" s="307"/>
      <c r="SBE190" s="135"/>
      <c r="SBF190" s="135"/>
      <c r="SBG190" s="135"/>
      <c r="SBH190" s="304"/>
      <c r="SBI190" s="305"/>
      <c r="SBJ190" s="306"/>
      <c r="SBK190" s="135"/>
      <c r="SBL190" s="135"/>
      <c r="SBM190" s="307"/>
      <c r="SBN190" s="135"/>
      <c r="SBO190" s="135"/>
      <c r="SBP190" s="135"/>
      <c r="SBQ190" s="304"/>
      <c r="SBR190" s="305"/>
      <c r="SBS190" s="306"/>
      <c r="SBT190" s="135"/>
      <c r="SBU190" s="135"/>
      <c r="SBV190" s="307"/>
      <c r="SBW190" s="135"/>
      <c r="SBX190" s="135"/>
      <c r="SBY190" s="135"/>
      <c r="SBZ190" s="304"/>
      <c r="SCA190" s="305"/>
      <c r="SCB190" s="306"/>
      <c r="SCC190" s="135"/>
      <c r="SCD190" s="135"/>
      <c r="SCE190" s="307"/>
      <c r="SCF190" s="135"/>
      <c r="SCG190" s="135"/>
      <c r="SCH190" s="135"/>
      <c r="SCI190" s="304"/>
      <c r="SCJ190" s="305"/>
      <c r="SCK190" s="306"/>
      <c r="SCL190" s="135"/>
      <c r="SCM190" s="135"/>
      <c r="SCN190" s="307"/>
      <c r="SCO190" s="135"/>
      <c r="SCP190" s="135"/>
      <c r="SCQ190" s="135"/>
      <c r="SCR190" s="304"/>
      <c r="SCS190" s="305"/>
      <c r="SCT190" s="306"/>
      <c r="SCU190" s="135"/>
      <c r="SCV190" s="135"/>
      <c r="SCW190" s="307"/>
      <c r="SCX190" s="135"/>
      <c r="SCY190" s="135"/>
      <c r="SCZ190" s="135"/>
      <c r="SDA190" s="304"/>
      <c r="SDB190" s="305"/>
      <c r="SDC190" s="306"/>
      <c r="SDD190" s="135"/>
      <c r="SDE190" s="135"/>
      <c r="SDF190" s="307"/>
      <c r="SDG190" s="135"/>
      <c r="SDH190" s="135"/>
      <c r="SDI190" s="135"/>
      <c r="SDJ190" s="304"/>
      <c r="SDK190" s="305"/>
      <c r="SDL190" s="306"/>
      <c r="SDM190" s="135"/>
      <c r="SDN190" s="135"/>
      <c r="SDO190" s="307"/>
      <c r="SDP190" s="135"/>
      <c r="SDQ190" s="135"/>
      <c r="SDR190" s="135"/>
      <c r="SDS190" s="304"/>
      <c r="SDT190" s="305"/>
      <c r="SDU190" s="306"/>
      <c r="SDV190" s="135"/>
      <c r="SDW190" s="135"/>
      <c r="SDX190" s="307"/>
      <c r="SDY190" s="135"/>
      <c r="SDZ190" s="135"/>
      <c r="SEA190" s="135"/>
      <c r="SEB190" s="304"/>
      <c r="SEC190" s="305"/>
      <c r="SED190" s="306"/>
      <c r="SEE190" s="135"/>
      <c r="SEF190" s="135"/>
      <c r="SEG190" s="307"/>
      <c r="SEH190" s="135"/>
      <c r="SEI190" s="135"/>
      <c r="SEJ190" s="135"/>
      <c r="SEK190" s="304"/>
      <c r="SEL190" s="305"/>
      <c r="SEM190" s="306"/>
      <c r="SEN190" s="135"/>
      <c r="SEO190" s="135"/>
      <c r="SEP190" s="307"/>
      <c r="SEQ190" s="135"/>
      <c r="SER190" s="135"/>
      <c r="SES190" s="135"/>
      <c r="SET190" s="304"/>
      <c r="SEU190" s="305"/>
      <c r="SEV190" s="306"/>
      <c r="SEW190" s="135"/>
      <c r="SEX190" s="135"/>
      <c r="SEY190" s="307"/>
      <c r="SEZ190" s="135"/>
      <c r="SFA190" s="135"/>
      <c r="SFB190" s="135"/>
      <c r="SFC190" s="304"/>
      <c r="SFD190" s="305"/>
      <c r="SFE190" s="306"/>
      <c r="SFF190" s="135"/>
      <c r="SFG190" s="135"/>
      <c r="SFH190" s="307"/>
      <c r="SFI190" s="135"/>
      <c r="SFJ190" s="135"/>
      <c r="SFK190" s="135"/>
      <c r="SFL190" s="304"/>
      <c r="SFM190" s="305"/>
      <c r="SFN190" s="306"/>
      <c r="SFO190" s="135"/>
      <c r="SFP190" s="135"/>
      <c r="SFQ190" s="307"/>
      <c r="SFR190" s="135"/>
      <c r="SFU190" s="304"/>
      <c r="SFV190" s="305"/>
      <c r="SFW190" s="306"/>
      <c r="SFX190" s="135"/>
      <c r="SFY190" s="135"/>
      <c r="SFZ190" s="307"/>
      <c r="SGA190" s="135"/>
      <c r="SGD190" s="319"/>
      <c r="SGE190" s="320"/>
      <c r="SGF190" s="321"/>
      <c r="SGI190" s="318"/>
      <c r="SGM190" s="319"/>
      <c r="SGN190" s="320"/>
      <c r="SGO190" s="321"/>
      <c r="SGP190" s="135"/>
      <c r="SGQ190" s="135"/>
      <c r="SGR190" s="307"/>
      <c r="SGS190" s="135"/>
      <c r="SGT190" s="135"/>
      <c r="SGU190" s="135"/>
      <c r="SGV190" s="304"/>
      <c r="SGW190" s="305"/>
      <c r="SGX190" s="306"/>
      <c r="SGY190" s="135"/>
      <c r="SGZ190" s="135"/>
      <c r="SHA190" s="307"/>
      <c r="SHB190" s="135"/>
      <c r="SHC190" s="135"/>
      <c r="SHD190" s="135"/>
      <c r="SHE190" s="304"/>
      <c r="SHF190" s="305"/>
      <c r="SHG190" s="306"/>
      <c r="SHH190" s="135"/>
      <c r="SHI190" s="135"/>
      <c r="SHJ190" s="307"/>
      <c r="SHK190" s="135"/>
      <c r="SHL190" s="135"/>
      <c r="SHM190" s="135"/>
      <c r="SHN190" s="304"/>
      <c r="SHO190" s="305"/>
      <c r="SHP190" s="306"/>
      <c r="SHQ190" s="135"/>
      <c r="SHR190" s="135"/>
      <c r="SHS190" s="307"/>
      <c r="SHT190" s="135"/>
      <c r="SHU190" s="135"/>
      <c r="SHV190" s="135"/>
      <c r="SHW190" s="304"/>
      <c r="SHX190" s="305"/>
      <c r="SHY190" s="306"/>
      <c r="SHZ190" s="135"/>
      <c r="SIA190" s="135"/>
      <c r="SIB190" s="307"/>
      <c r="SIC190" s="135"/>
      <c r="SID190" s="135"/>
      <c r="SIE190" s="135"/>
      <c r="SIF190" s="304"/>
      <c r="SIG190" s="305"/>
      <c r="SIH190" s="306"/>
      <c r="SII190" s="135"/>
      <c r="SIJ190" s="135"/>
      <c r="SIK190" s="307"/>
      <c r="SIL190" s="135"/>
      <c r="SIM190" s="135"/>
      <c r="SIN190" s="135"/>
      <c r="SIO190" s="304"/>
      <c r="SIP190" s="305"/>
      <c r="SIQ190" s="306"/>
      <c r="SIR190" s="135"/>
      <c r="SIS190" s="135"/>
      <c r="SIT190" s="307"/>
      <c r="SIU190" s="135"/>
      <c r="SIV190" s="135"/>
      <c r="SIW190" s="135"/>
      <c r="SIX190" s="304"/>
      <c r="SIY190" s="305"/>
      <c r="SIZ190" s="306"/>
      <c r="SJA190" s="135"/>
      <c r="SJB190" s="135"/>
      <c r="SJC190" s="307"/>
      <c r="SJD190" s="135"/>
      <c r="SJE190" s="135"/>
      <c r="SJF190" s="135"/>
      <c r="SJG190" s="304"/>
      <c r="SJH190" s="305"/>
      <c r="SJI190" s="306"/>
      <c r="SJJ190" s="135"/>
      <c r="SJK190" s="135"/>
      <c r="SJL190" s="307"/>
      <c r="SJM190" s="135"/>
      <c r="SJN190" s="135"/>
      <c r="SJO190" s="135"/>
      <c r="SJP190" s="304"/>
      <c r="SJQ190" s="305"/>
      <c r="SJR190" s="306"/>
      <c r="SJS190" s="135"/>
      <c r="SJT190" s="135"/>
      <c r="SJU190" s="307"/>
      <c r="SJV190" s="135"/>
      <c r="SJW190" s="135"/>
      <c r="SJX190" s="135"/>
      <c r="SJY190" s="304"/>
      <c r="SJZ190" s="305"/>
      <c r="SKA190" s="306"/>
      <c r="SKB190" s="135"/>
      <c r="SKC190" s="135"/>
      <c r="SKD190" s="307"/>
      <c r="SKE190" s="135"/>
      <c r="SKF190" s="135"/>
      <c r="SKG190" s="135"/>
      <c r="SKH190" s="304"/>
      <c r="SKI190" s="305"/>
      <c r="SKJ190" s="306"/>
      <c r="SKK190" s="135"/>
      <c r="SKL190" s="135"/>
      <c r="SKM190" s="307"/>
      <c r="SKN190" s="135"/>
      <c r="SKO190" s="135"/>
      <c r="SKP190" s="135"/>
      <c r="SKQ190" s="304"/>
      <c r="SKR190" s="305"/>
      <c r="SKS190" s="306"/>
      <c r="SKT190" s="135"/>
      <c r="SKU190" s="135"/>
      <c r="SKV190" s="307"/>
      <c r="SKW190" s="135"/>
      <c r="SKX190" s="135"/>
      <c r="SKY190" s="135"/>
      <c r="SKZ190" s="304"/>
      <c r="SLA190" s="305"/>
      <c r="SLB190" s="306"/>
      <c r="SLC190" s="135"/>
      <c r="SLD190" s="135"/>
      <c r="SLE190" s="307"/>
      <c r="SLF190" s="135"/>
      <c r="SLG190" s="135"/>
      <c r="SLH190" s="135"/>
      <c r="SLI190" s="304"/>
      <c r="SLJ190" s="305"/>
      <c r="SLK190" s="306"/>
      <c r="SLL190" s="135"/>
      <c r="SLM190" s="135"/>
      <c r="SLN190" s="307"/>
      <c r="SLO190" s="135"/>
      <c r="SLP190" s="135"/>
      <c r="SLQ190" s="135"/>
      <c r="SLR190" s="304"/>
      <c r="SLS190" s="305"/>
      <c r="SLT190" s="306"/>
      <c r="SLU190" s="135"/>
      <c r="SLV190" s="135"/>
      <c r="SLW190" s="307"/>
      <c r="SLX190" s="135"/>
      <c r="SLY190" s="135"/>
      <c r="SLZ190" s="135"/>
      <c r="SMA190" s="304"/>
      <c r="SMB190" s="305"/>
      <c r="SMC190" s="306"/>
      <c r="SMD190" s="135"/>
      <c r="SME190" s="135"/>
      <c r="SMF190" s="307"/>
      <c r="SMG190" s="135"/>
      <c r="SMH190" s="135"/>
      <c r="SMI190" s="135"/>
      <c r="SMJ190" s="304"/>
      <c r="SMK190" s="305"/>
      <c r="SML190" s="306"/>
      <c r="SMM190" s="135"/>
      <c r="SMN190" s="135"/>
      <c r="SMO190" s="307"/>
      <c r="SMP190" s="135"/>
      <c r="SMQ190" s="135"/>
      <c r="SMR190" s="135"/>
      <c r="SMS190" s="304"/>
      <c r="SMT190" s="305"/>
      <c r="SMU190" s="306"/>
      <c r="SMV190" s="135"/>
      <c r="SMW190" s="135"/>
      <c r="SMX190" s="307"/>
      <c r="SMY190" s="135"/>
      <c r="SMZ190" s="135"/>
      <c r="SNA190" s="135"/>
      <c r="SNB190" s="304"/>
      <c r="SNC190" s="305"/>
      <c r="SND190" s="306"/>
      <c r="SNE190" s="135"/>
      <c r="SNF190" s="135"/>
      <c r="SNG190" s="307"/>
      <c r="SNH190" s="135"/>
      <c r="SNI190" s="135"/>
      <c r="SNJ190" s="135"/>
      <c r="SNK190" s="304"/>
      <c r="SNL190" s="305"/>
      <c r="SNM190" s="306"/>
      <c r="SNN190" s="135"/>
      <c r="SNO190" s="135"/>
      <c r="SNP190" s="307"/>
      <c r="SNQ190" s="135"/>
      <c r="SNR190" s="135"/>
      <c r="SNS190" s="135"/>
      <c r="SNT190" s="304"/>
      <c r="SNU190" s="305"/>
      <c r="SNV190" s="306"/>
      <c r="SNW190" s="135"/>
      <c r="SNX190" s="135"/>
      <c r="SNY190" s="307"/>
      <c r="SNZ190" s="135"/>
      <c r="SOA190" s="135"/>
      <c r="SOB190" s="135"/>
      <c r="SOC190" s="304"/>
      <c r="SOD190" s="305"/>
      <c r="SOE190" s="306"/>
      <c r="SOF190" s="135"/>
      <c r="SOG190" s="135"/>
      <c r="SOH190" s="307"/>
      <c r="SOI190" s="135"/>
      <c r="SOJ190" s="135"/>
      <c r="SOK190" s="135"/>
      <c r="SOL190" s="304"/>
      <c r="SOM190" s="305"/>
      <c r="SON190" s="306"/>
      <c r="SOO190" s="135"/>
      <c r="SOP190" s="135"/>
      <c r="SOQ190" s="307"/>
      <c r="SOR190" s="135"/>
      <c r="SOS190" s="135"/>
      <c r="SOT190" s="135"/>
      <c r="SOU190" s="304"/>
      <c r="SOV190" s="305"/>
      <c r="SOW190" s="306"/>
      <c r="SOX190" s="135"/>
      <c r="SOY190" s="135"/>
      <c r="SOZ190" s="307"/>
      <c r="SPA190" s="135"/>
      <c r="SPB190" s="135"/>
      <c r="SPC190" s="135"/>
      <c r="SPD190" s="304"/>
      <c r="SPE190" s="305"/>
      <c r="SPF190" s="306"/>
      <c r="SPG190" s="135"/>
      <c r="SPH190" s="135"/>
      <c r="SPI190" s="307"/>
      <c r="SPJ190" s="135"/>
      <c r="SPK190" s="135"/>
      <c r="SPL190" s="135"/>
      <c r="SPM190" s="304"/>
      <c r="SPN190" s="305"/>
      <c r="SPO190" s="321"/>
      <c r="SPQ190" s="135"/>
      <c r="SPR190" s="307"/>
      <c r="SPS190" s="135"/>
      <c r="SPT190" s="135"/>
      <c r="SPU190" s="135"/>
      <c r="SPV190" s="304"/>
      <c r="SPW190" s="305"/>
      <c r="SPX190" s="321"/>
      <c r="SQA190" s="318"/>
      <c r="SQE190" s="319"/>
      <c r="SQF190" s="320"/>
      <c r="SQG190" s="321"/>
      <c r="SQJ190" s="318"/>
      <c r="SQL190" s="135"/>
      <c r="SQM190" s="135"/>
      <c r="SQN190" s="304"/>
      <c r="SQO190" s="305"/>
      <c r="SQP190" s="306"/>
      <c r="SQQ190" s="135"/>
      <c r="SQR190" s="135"/>
      <c r="SQS190" s="307"/>
      <c r="SQT190" s="135"/>
      <c r="SQU190" s="135"/>
      <c r="SQV190" s="135"/>
      <c r="SQW190" s="304"/>
      <c r="SQX190" s="305"/>
      <c r="SQY190" s="306"/>
      <c r="SQZ190" s="135"/>
      <c r="SRA190" s="135"/>
      <c r="SRB190" s="307"/>
      <c r="SRC190" s="135"/>
      <c r="SRD190" s="135"/>
      <c r="SRE190" s="135"/>
      <c r="SRF190" s="304"/>
      <c r="SRG190" s="305"/>
      <c r="SRH190" s="306"/>
      <c r="SRI190" s="135"/>
      <c r="SRJ190" s="135"/>
      <c r="SRK190" s="307"/>
      <c r="SRL190" s="135"/>
      <c r="SRM190" s="135"/>
      <c r="SRN190" s="135"/>
      <c r="SRO190" s="304"/>
      <c r="SRP190" s="305"/>
      <c r="SRQ190" s="306"/>
      <c r="SRR190" s="135"/>
      <c r="SRS190" s="135"/>
      <c r="SRT190" s="307"/>
      <c r="SRU190" s="135"/>
      <c r="SRV190" s="135"/>
      <c r="SRW190" s="135"/>
      <c r="SRX190" s="304"/>
      <c r="SRY190" s="305"/>
      <c r="SRZ190" s="306"/>
      <c r="SSA190" s="135"/>
      <c r="SSB190" s="135"/>
      <c r="SSC190" s="307"/>
      <c r="SSD190" s="135"/>
      <c r="SSE190" s="135"/>
      <c r="SSF190" s="135"/>
      <c r="SSG190" s="304"/>
      <c r="SSH190" s="305"/>
      <c r="SSI190" s="306"/>
      <c r="SSJ190" s="135"/>
      <c r="SSK190" s="135"/>
      <c r="SSL190" s="307"/>
      <c r="SSM190" s="135"/>
      <c r="SSN190" s="135"/>
      <c r="SSO190" s="135"/>
      <c r="SSP190" s="304"/>
      <c r="SSQ190" s="305"/>
      <c r="SSR190" s="306"/>
      <c r="SSS190" s="135"/>
      <c r="SST190" s="135"/>
      <c r="SSU190" s="307"/>
      <c r="SSV190" s="135"/>
      <c r="SSW190" s="135"/>
      <c r="SSX190" s="135"/>
      <c r="SSY190" s="304"/>
      <c r="SSZ190" s="305"/>
      <c r="STA190" s="306"/>
      <c r="STB190" s="135"/>
      <c r="STC190" s="135"/>
      <c r="STD190" s="307"/>
      <c r="STE190" s="135"/>
      <c r="STF190" s="135"/>
      <c r="STG190" s="135"/>
      <c r="STH190" s="304"/>
      <c r="STI190" s="305"/>
      <c r="STJ190" s="306"/>
      <c r="STK190" s="135"/>
      <c r="STL190" s="135"/>
      <c r="STM190" s="307"/>
      <c r="STN190" s="135"/>
      <c r="STO190" s="135"/>
      <c r="STP190" s="135"/>
      <c r="STQ190" s="304"/>
      <c r="STR190" s="305"/>
      <c r="STS190" s="306"/>
      <c r="STT190" s="135"/>
      <c r="STU190" s="135"/>
      <c r="STV190" s="307"/>
      <c r="STW190" s="135"/>
      <c r="STX190" s="135"/>
      <c r="STY190" s="135"/>
      <c r="STZ190" s="304"/>
      <c r="SUA190" s="305"/>
      <c r="SUB190" s="306"/>
      <c r="SUC190" s="135"/>
      <c r="SUD190" s="135"/>
      <c r="SUE190" s="307"/>
      <c r="SUF190" s="135"/>
      <c r="SUG190" s="135"/>
      <c r="SUH190" s="135"/>
      <c r="SUI190" s="304"/>
      <c r="SUJ190" s="305"/>
      <c r="SUK190" s="306"/>
      <c r="SUL190" s="135"/>
      <c r="SUM190" s="135"/>
      <c r="SUN190" s="307"/>
      <c r="SUO190" s="135"/>
      <c r="SUP190" s="135"/>
      <c r="SUQ190" s="135"/>
      <c r="SUR190" s="304"/>
      <c r="SUS190" s="305"/>
      <c r="SUT190" s="306"/>
      <c r="SUU190" s="135"/>
      <c r="SUV190" s="135"/>
      <c r="SUW190" s="307"/>
      <c r="SUX190" s="135"/>
      <c r="SUY190" s="135"/>
      <c r="SUZ190" s="135"/>
      <c r="SVA190" s="304"/>
      <c r="SVB190" s="305"/>
      <c r="SVC190" s="306"/>
      <c r="SVD190" s="135"/>
      <c r="SVE190" s="135"/>
      <c r="SVF190" s="307"/>
      <c r="SVG190" s="135"/>
      <c r="SVH190" s="135"/>
      <c r="SVI190" s="135"/>
      <c r="SVJ190" s="304"/>
      <c r="SVK190" s="305"/>
      <c r="SVL190" s="306"/>
      <c r="SVM190" s="135"/>
      <c r="SVN190" s="135"/>
      <c r="SVO190" s="307"/>
      <c r="SVP190" s="135"/>
      <c r="SVQ190" s="135"/>
      <c r="SVR190" s="135"/>
      <c r="SVS190" s="304"/>
      <c r="SVT190" s="305"/>
      <c r="SVU190" s="306"/>
      <c r="SVV190" s="135"/>
      <c r="SVW190" s="135"/>
      <c r="SVX190" s="307"/>
      <c r="SVY190" s="135"/>
      <c r="SVZ190" s="135"/>
      <c r="SWA190" s="135"/>
      <c r="SWB190" s="304"/>
      <c r="SWC190" s="305"/>
      <c r="SWD190" s="306"/>
      <c r="SWE190" s="135"/>
      <c r="SWF190" s="135"/>
      <c r="SWG190" s="307"/>
      <c r="SWH190" s="135"/>
      <c r="SWI190" s="135"/>
      <c r="SWJ190" s="135"/>
      <c r="SWK190" s="304"/>
      <c r="SWL190" s="305"/>
      <c r="SWM190" s="306"/>
      <c r="SWN190" s="135"/>
      <c r="SWO190" s="135"/>
      <c r="SWP190" s="307"/>
      <c r="SWQ190" s="135"/>
      <c r="SWR190" s="135"/>
      <c r="SWS190" s="135"/>
      <c r="SWT190" s="304"/>
      <c r="SWU190" s="305"/>
      <c r="SWV190" s="306"/>
      <c r="SWW190" s="135"/>
      <c r="SWX190" s="135"/>
      <c r="SWY190" s="307"/>
      <c r="SWZ190" s="135"/>
      <c r="SXA190" s="135"/>
      <c r="SXB190" s="135"/>
      <c r="SXC190" s="304"/>
      <c r="SXD190" s="305"/>
      <c r="SXE190" s="306"/>
      <c r="SXF190" s="135"/>
      <c r="SXG190" s="135"/>
      <c r="SXH190" s="307"/>
      <c r="SXI190" s="135"/>
      <c r="SXJ190" s="135"/>
      <c r="SXK190" s="135"/>
      <c r="SXL190" s="304"/>
      <c r="SXM190" s="305"/>
      <c r="SXN190" s="306"/>
      <c r="SXO190" s="135"/>
      <c r="SXP190" s="135"/>
      <c r="SXQ190" s="307"/>
      <c r="SXR190" s="135"/>
      <c r="SXS190" s="135"/>
      <c r="SXT190" s="135"/>
      <c r="SXU190" s="304"/>
      <c r="SXV190" s="305"/>
      <c r="SXW190" s="306"/>
      <c r="SXX190" s="135"/>
      <c r="SXY190" s="135"/>
      <c r="SXZ190" s="307"/>
      <c r="SYA190" s="135"/>
      <c r="SYB190" s="135"/>
      <c r="SYC190" s="135"/>
      <c r="SYD190" s="304"/>
      <c r="SYE190" s="305"/>
      <c r="SYF190" s="306"/>
      <c r="SYG190" s="135"/>
      <c r="SYH190" s="135"/>
      <c r="SYI190" s="307"/>
      <c r="SYJ190" s="135"/>
      <c r="SYK190" s="135"/>
      <c r="SYL190" s="135"/>
      <c r="SYM190" s="304"/>
      <c r="SYN190" s="305"/>
      <c r="SYO190" s="306"/>
      <c r="SYP190" s="135"/>
      <c r="SYQ190" s="135"/>
      <c r="SYR190" s="307"/>
      <c r="SYS190" s="135"/>
      <c r="SYT190" s="135"/>
      <c r="SYU190" s="135"/>
      <c r="SYV190" s="304"/>
      <c r="SYW190" s="305"/>
      <c r="SYX190" s="306"/>
      <c r="SYY190" s="135"/>
      <c r="SYZ190" s="135"/>
      <c r="SZA190" s="307"/>
      <c r="SZB190" s="135"/>
      <c r="SZC190" s="135"/>
      <c r="SZD190" s="135"/>
      <c r="SZE190" s="304"/>
      <c r="SZF190" s="305"/>
      <c r="SZG190" s="306"/>
      <c r="SZH190" s="135"/>
      <c r="SZI190" s="135"/>
      <c r="SZJ190" s="307"/>
      <c r="SZM190" s="135"/>
      <c r="SZN190" s="304"/>
      <c r="SZO190" s="305"/>
      <c r="SZP190" s="306"/>
      <c r="SZQ190" s="135"/>
      <c r="SZR190" s="135"/>
      <c r="SZS190" s="307"/>
      <c r="SZW190" s="319"/>
      <c r="SZX190" s="320"/>
      <c r="SZY190" s="321"/>
      <c r="TAB190" s="318"/>
      <c r="TAF190" s="319"/>
      <c r="TAG190" s="320"/>
      <c r="TAH190" s="306"/>
      <c r="TAI190" s="135"/>
      <c r="TAJ190" s="135"/>
      <c r="TAK190" s="307"/>
      <c r="TAL190" s="135"/>
      <c r="TAM190" s="135"/>
      <c r="TAN190" s="135"/>
      <c r="TAO190" s="304"/>
      <c r="TAP190" s="305"/>
      <c r="TAQ190" s="306"/>
      <c r="TAR190" s="135"/>
      <c r="TAS190" s="135"/>
      <c r="TAT190" s="307"/>
      <c r="TAU190" s="135"/>
      <c r="TAV190" s="135"/>
      <c r="TAW190" s="135"/>
      <c r="TAX190" s="304"/>
      <c r="TAY190" s="305"/>
      <c r="TAZ190" s="306"/>
      <c r="TBA190" s="135"/>
      <c r="TBB190" s="135"/>
      <c r="TBC190" s="307"/>
      <c r="TBD190" s="135"/>
      <c r="TBE190" s="135"/>
      <c r="TBF190" s="135"/>
      <c r="TBG190" s="304"/>
      <c r="TBH190" s="305"/>
      <c r="TBI190" s="306"/>
      <c r="TBJ190" s="135"/>
      <c r="TBK190" s="135"/>
      <c r="TBL190" s="307"/>
      <c r="TBM190" s="135"/>
      <c r="TBN190" s="135"/>
      <c r="TBO190" s="135"/>
      <c r="TBP190" s="304"/>
      <c r="TBQ190" s="305"/>
      <c r="TBR190" s="306"/>
      <c r="TBS190" s="135"/>
      <c r="TBT190" s="135"/>
      <c r="TBU190" s="307"/>
      <c r="TBV190" s="135"/>
      <c r="TBW190" s="135"/>
      <c r="TBX190" s="135"/>
      <c r="TBY190" s="304"/>
      <c r="TBZ190" s="305"/>
      <c r="TCA190" s="306"/>
      <c r="TCB190" s="135"/>
      <c r="TCC190" s="135"/>
      <c r="TCD190" s="307"/>
      <c r="TCE190" s="135"/>
      <c r="TCF190" s="135"/>
      <c r="TCG190" s="135"/>
      <c r="TCH190" s="304"/>
      <c r="TCI190" s="305"/>
      <c r="TCJ190" s="306"/>
      <c r="TCK190" s="135"/>
      <c r="TCL190" s="135"/>
      <c r="TCM190" s="307"/>
      <c r="TCN190" s="135"/>
      <c r="TCO190" s="135"/>
      <c r="TCP190" s="135"/>
      <c r="TCQ190" s="304"/>
      <c r="TCR190" s="305"/>
      <c r="TCS190" s="306"/>
      <c r="TCT190" s="135"/>
      <c r="TCU190" s="135"/>
      <c r="TCV190" s="307"/>
      <c r="TCW190" s="135"/>
      <c r="TCX190" s="135"/>
      <c r="TCY190" s="135"/>
      <c r="TCZ190" s="304"/>
      <c r="TDA190" s="305"/>
      <c r="TDB190" s="306"/>
      <c r="TDC190" s="135"/>
      <c r="TDD190" s="135"/>
      <c r="TDE190" s="307"/>
      <c r="TDF190" s="135"/>
      <c r="TDG190" s="135"/>
      <c r="TDH190" s="135"/>
      <c r="TDI190" s="304"/>
      <c r="TDJ190" s="305"/>
      <c r="TDK190" s="306"/>
      <c r="TDL190" s="135"/>
      <c r="TDM190" s="135"/>
      <c r="TDN190" s="307"/>
      <c r="TDO190" s="135"/>
      <c r="TDP190" s="135"/>
      <c r="TDQ190" s="135"/>
      <c r="TDR190" s="304"/>
      <c r="TDS190" s="305"/>
      <c r="TDT190" s="306"/>
      <c r="TDU190" s="135"/>
      <c r="TDV190" s="135"/>
      <c r="TDW190" s="307"/>
      <c r="TDX190" s="135"/>
      <c r="TDY190" s="135"/>
      <c r="TDZ190" s="135"/>
      <c r="TEA190" s="304"/>
      <c r="TEB190" s="305"/>
      <c r="TEC190" s="306"/>
      <c r="TED190" s="135"/>
      <c r="TEE190" s="135"/>
      <c r="TEF190" s="307"/>
      <c r="TEG190" s="135"/>
      <c r="TEH190" s="135"/>
      <c r="TEI190" s="135"/>
      <c r="TEJ190" s="304"/>
      <c r="TEK190" s="305"/>
      <c r="TEL190" s="306"/>
      <c r="TEM190" s="135"/>
      <c r="TEN190" s="135"/>
      <c r="TEO190" s="307"/>
      <c r="TEP190" s="135"/>
      <c r="TEQ190" s="135"/>
      <c r="TER190" s="135"/>
      <c r="TES190" s="304"/>
      <c r="TET190" s="305"/>
      <c r="TEU190" s="306"/>
      <c r="TEV190" s="135"/>
      <c r="TEW190" s="135"/>
      <c r="TEX190" s="307"/>
      <c r="TEY190" s="135"/>
      <c r="TEZ190" s="135"/>
      <c r="TFA190" s="135"/>
      <c r="TFB190" s="304"/>
      <c r="TFC190" s="305"/>
      <c r="TFD190" s="306"/>
      <c r="TFE190" s="135"/>
      <c r="TFF190" s="135"/>
      <c r="TFG190" s="307"/>
      <c r="TFH190" s="135"/>
      <c r="TFI190" s="135"/>
      <c r="TFJ190" s="135"/>
      <c r="TFK190" s="304"/>
      <c r="TFL190" s="305"/>
      <c r="TFM190" s="306"/>
      <c r="TFN190" s="135"/>
      <c r="TFO190" s="135"/>
      <c r="TFP190" s="307"/>
      <c r="TFQ190" s="135"/>
      <c r="TFR190" s="135"/>
      <c r="TFS190" s="135"/>
      <c r="TFT190" s="304"/>
      <c r="TFU190" s="305"/>
      <c r="TFV190" s="306"/>
      <c r="TFW190" s="135"/>
      <c r="TFX190" s="135"/>
      <c r="TFY190" s="307"/>
      <c r="TFZ190" s="135"/>
      <c r="TGA190" s="135"/>
      <c r="TGB190" s="135"/>
      <c r="TGC190" s="304"/>
      <c r="TGD190" s="305"/>
      <c r="TGE190" s="306"/>
      <c r="TGF190" s="135"/>
      <c r="TGG190" s="135"/>
      <c r="TGH190" s="307"/>
      <c r="TGI190" s="135"/>
      <c r="TGJ190" s="135"/>
      <c r="TGK190" s="135"/>
      <c r="TGL190" s="304"/>
      <c r="TGM190" s="305"/>
      <c r="TGN190" s="306"/>
      <c r="TGO190" s="135"/>
      <c r="TGP190" s="135"/>
      <c r="TGQ190" s="307"/>
      <c r="TGR190" s="135"/>
      <c r="TGS190" s="135"/>
      <c r="TGT190" s="135"/>
      <c r="TGU190" s="304"/>
      <c r="TGV190" s="305"/>
      <c r="TGW190" s="306"/>
      <c r="TGX190" s="135"/>
      <c r="TGY190" s="135"/>
      <c r="TGZ190" s="307"/>
      <c r="THA190" s="135"/>
      <c r="THB190" s="135"/>
      <c r="THC190" s="135"/>
      <c r="THD190" s="304"/>
      <c r="THE190" s="305"/>
      <c r="THF190" s="306"/>
      <c r="THG190" s="135"/>
      <c r="THH190" s="135"/>
      <c r="THI190" s="307"/>
      <c r="THJ190" s="135"/>
      <c r="THK190" s="135"/>
      <c r="THL190" s="135"/>
      <c r="THM190" s="304"/>
      <c r="THN190" s="305"/>
      <c r="THO190" s="306"/>
      <c r="THP190" s="135"/>
      <c r="THQ190" s="135"/>
      <c r="THR190" s="307"/>
      <c r="THS190" s="135"/>
      <c r="THT190" s="135"/>
      <c r="THU190" s="135"/>
      <c r="THV190" s="304"/>
      <c r="THW190" s="305"/>
      <c r="THX190" s="306"/>
      <c r="THY190" s="135"/>
      <c r="THZ190" s="135"/>
      <c r="TIA190" s="307"/>
      <c r="TIB190" s="135"/>
      <c r="TIC190" s="135"/>
      <c r="TID190" s="135"/>
      <c r="TIE190" s="304"/>
      <c r="TIF190" s="305"/>
      <c r="TIG190" s="306"/>
      <c r="TIH190" s="135"/>
      <c r="TII190" s="135"/>
      <c r="TIJ190" s="307"/>
      <c r="TIK190" s="135"/>
      <c r="TIL190" s="135"/>
      <c r="TIM190" s="135"/>
      <c r="TIN190" s="304"/>
      <c r="TIO190" s="305"/>
      <c r="TIP190" s="306"/>
      <c r="TIQ190" s="135"/>
      <c r="TIR190" s="135"/>
      <c r="TIS190" s="307"/>
      <c r="TIT190" s="135"/>
      <c r="TIU190" s="135"/>
      <c r="TIV190" s="135"/>
      <c r="TIW190" s="304"/>
      <c r="TIX190" s="305"/>
      <c r="TIY190" s="306"/>
      <c r="TIZ190" s="135"/>
      <c r="TJA190" s="135"/>
      <c r="TJB190" s="307"/>
      <c r="TJC190" s="135"/>
      <c r="TJD190" s="135"/>
      <c r="TJE190" s="135"/>
      <c r="TJF190" s="304"/>
      <c r="TJG190" s="320"/>
      <c r="TJH190" s="321"/>
      <c r="TJI190" s="135"/>
      <c r="TJJ190" s="135"/>
      <c r="TJK190" s="307"/>
      <c r="TJL190" s="135"/>
      <c r="TJM190" s="135"/>
      <c r="TJN190" s="135"/>
      <c r="TJO190" s="304"/>
      <c r="TJP190" s="320"/>
      <c r="TJQ190" s="321"/>
      <c r="TJT190" s="318"/>
      <c r="TJX190" s="319"/>
      <c r="TJY190" s="320"/>
      <c r="TJZ190" s="321"/>
      <c r="TKC190" s="318"/>
      <c r="TKD190" s="135"/>
      <c r="TKE190" s="135"/>
      <c r="TKF190" s="135"/>
      <c r="TKG190" s="304"/>
      <c r="TKH190" s="305"/>
      <c r="TKI190" s="306"/>
      <c r="TKJ190" s="135"/>
      <c r="TKK190" s="135"/>
      <c r="TKL190" s="307"/>
      <c r="TKM190" s="135"/>
      <c r="TKN190" s="135"/>
      <c r="TKO190" s="135"/>
      <c r="TKP190" s="304"/>
      <c r="TKQ190" s="305"/>
      <c r="TKR190" s="306"/>
      <c r="TKS190" s="135"/>
      <c r="TKT190" s="135"/>
      <c r="TKU190" s="307"/>
      <c r="TKV190" s="135"/>
      <c r="TKW190" s="135"/>
      <c r="TKX190" s="135"/>
      <c r="TKY190" s="304"/>
      <c r="TKZ190" s="305"/>
      <c r="TLA190" s="306"/>
      <c r="TLB190" s="135"/>
      <c r="TLC190" s="135"/>
      <c r="TLD190" s="307"/>
      <c r="TLE190" s="135"/>
      <c r="TLF190" s="135"/>
      <c r="TLG190" s="135"/>
      <c r="TLH190" s="304"/>
      <c r="TLI190" s="305"/>
      <c r="TLJ190" s="306"/>
      <c r="TLK190" s="135"/>
      <c r="TLL190" s="135"/>
      <c r="TLM190" s="307"/>
      <c r="TLN190" s="135"/>
      <c r="TLO190" s="135"/>
      <c r="TLP190" s="135"/>
      <c r="TLQ190" s="304"/>
      <c r="TLR190" s="305"/>
      <c r="TLS190" s="306"/>
      <c r="TLT190" s="135"/>
      <c r="TLU190" s="135"/>
      <c r="TLV190" s="307"/>
      <c r="TLW190" s="135"/>
      <c r="TLX190" s="135"/>
      <c r="TLY190" s="135"/>
      <c r="TLZ190" s="304"/>
      <c r="TMA190" s="305"/>
      <c r="TMB190" s="306"/>
      <c r="TMC190" s="135"/>
      <c r="TMD190" s="135"/>
      <c r="TME190" s="307"/>
      <c r="TMF190" s="135"/>
      <c r="TMG190" s="135"/>
      <c r="TMH190" s="135"/>
      <c r="TMI190" s="304"/>
      <c r="TMJ190" s="305"/>
      <c r="TMK190" s="306"/>
      <c r="TML190" s="135"/>
      <c r="TMM190" s="135"/>
      <c r="TMN190" s="307"/>
      <c r="TMO190" s="135"/>
      <c r="TMP190" s="135"/>
      <c r="TMQ190" s="135"/>
      <c r="TMR190" s="304"/>
      <c r="TMS190" s="305"/>
      <c r="TMT190" s="306"/>
      <c r="TMU190" s="135"/>
      <c r="TMV190" s="135"/>
      <c r="TMW190" s="307"/>
      <c r="TMX190" s="135"/>
      <c r="TMY190" s="135"/>
      <c r="TMZ190" s="135"/>
      <c r="TNA190" s="304"/>
      <c r="TNB190" s="305"/>
      <c r="TNC190" s="306"/>
      <c r="TND190" s="135"/>
      <c r="TNE190" s="135"/>
      <c r="TNF190" s="307"/>
      <c r="TNG190" s="135"/>
      <c r="TNH190" s="135"/>
      <c r="TNI190" s="135"/>
      <c r="TNJ190" s="304"/>
      <c r="TNK190" s="305"/>
      <c r="TNL190" s="306"/>
      <c r="TNM190" s="135"/>
      <c r="TNN190" s="135"/>
      <c r="TNO190" s="307"/>
      <c r="TNP190" s="135"/>
      <c r="TNQ190" s="135"/>
      <c r="TNR190" s="135"/>
      <c r="TNS190" s="304"/>
      <c r="TNT190" s="305"/>
      <c r="TNU190" s="306"/>
      <c r="TNV190" s="135"/>
      <c r="TNW190" s="135"/>
      <c r="TNX190" s="307"/>
      <c r="TNY190" s="135"/>
      <c r="TNZ190" s="135"/>
      <c r="TOA190" s="135"/>
      <c r="TOB190" s="304"/>
      <c r="TOC190" s="305"/>
      <c r="TOD190" s="306"/>
      <c r="TOE190" s="135"/>
      <c r="TOF190" s="135"/>
      <c r="TOG190" s="307"/>
      <c r="TOH190" s="135"/>
      <c r="TOI190" s="135"/>
      <c r="TOJ190" s="135"/>
      <c r="TOK190" s="304"/>
      <c r="TOL190" s="305"/>
      <c r="TOM190" s="306"/>
      <c r="TON190" s="135"/>
      <c r="TOO190" s="135"/>
      <c r="TOP190" s="307"/>
      <c r="TOQ190" s="135"/>
      <c r="TOR190" s="135"/>
      <c r="TOS190" s="135"/>
      <c r="TOT190" s="304"/>
      <c r="TOU190" s="305"/>
      <c r="TOV190" s="306"/>
      <c r="TOW190" s="135"/>
      <c r="TOX190" s="135"/>
      <c r="TOY190" s="307"/>
      <c r="TOZ190" s="135"/>
      <c r="TPA190" s="135"/>
      <c r="TPB190" s="135"/>
      <c r="TPC190" s="304"/>
      <c r="TPD190" s="305"/>
      <c r="TPE190" s="306"/>
      <c r="TPF190" s="135"/>
      <c r="TPG190" s="135"/>
      <c r="TPH190" s="307"/>
      <c r="TPI190" s="135"/>
      <c r="TPJ190" s="135"/>
      <c r="TPK190" s="135"/>
      <c r="TPL190" s="304"/>
      <c r="TPM190" s="305"/>
      <c r="TPN190" s="306"/>
      <c r="TPO190" s="135"/>
      <c r="TPP190" s="135"/>
      <c r="TPQ190" s="307"/>
      <c r="TPR190" s="135"/>
      <c r="TPS190" s="135"/>
      <c r="TPT190" s="135"/>
      <c r="TPU190" s="304"/>
      <c r="TPV190" s="305"/>
      <c r="TPW190" s="306"/>
      <c r="TPX190" s="135"/>
      <c r="TPY190" s="135"/>
      <c r="TPZ190" s="307"/>
      <c r="TQA190" s="135"/>
      <c r="TQB190" s="135"/>
      <c r="TQC190" s="135"/>
      <c r="TQD190" s="304"/>
      <c r="TQE190" s="305"/>
      <c r="TQF190" s="306"/>
      <c r="TQG190" s="135"/>
      <c r="TQH190" s="135"/>
      <c r="TQI190" s="307"/>
      <c r="TQJ190" s="135"/>
      <c r="TQK190" s="135"/>
      <c r="TQL190" s="135"/>
      <c r="TQM190" s="304"/>
      <c r="TQN190" s="305"/>
      <c r="TQO190" s="306"/>
      <c r="TQP190" s="135"/>
      <c r="TQQ190" s="135"/>
      <c r="TQR190" s="307"/>
      <c r="TQS190" s="135"/>
      <c r="TQT190" s="135"/>
      <c r="TQU190" s="135"/>
      <c r="TQV190" s="304"/>
      <c r="TQW190" s="305"/>
      <c r="TQX190" s="306"/>
      <c r="TQY190" s="135"/>
      <c r="TQZ190" s="135"/>
      <c r="TRA190" s="307"/>
      <c r="TRB190" s="135"/>
      <c r="TRC190" s="135"/>
      <c r="TRD190" s="135"/>
      <c r="TRE190" s="304"/>
      <c r="TRF190" s="305"/>
      <c r="TRG190" s="306"/>
      <c r="TRH190" s="135"/>
      <c r="TRI190" s="135"/>
      <c r="TRJ190" s="307"/>
      <c r="TRK190" s="135"/>
      <c r="TRL190" s="135"/>
      <c r="TRM190" s="135"/>
      <c r="TRN190" s="304"/>
      <c r="TRO190" s="305"/>
      <c r="TRP190" s="306"/>
      <c r="TRQ190" s="135"/>
      <c r="TRR190" s="135"/>
      <c r="TRS190" s="307"/>
      <c r="TRT190" s="135"/>
      <c r="TRU190" s="135"/>
      <c r="TRV190" s="135"/>
      <c r="TRW190" s="304"/>
      <c r="TRX190" s="305"/>
      <c r="TRY190" s="306"/>
      <c r="TRZ190" s="135"/>
      <c r="TSA190" s="135"/>
      <c r="TSB190" s="307"/>
      <c r="TSC190" s="135"/>
      <c r="TSD190" s="135"/>
      <c r="TSE190" s="135"/>
      <c r="TSF190" s="304"/>
      <c r="TSG190" s="305"/>
      <c r="TSH190" s="306"/>
      <c r="TSI190" s="135"/>
      <c r="TSJ190" s="135"/>
      <c r="TSK190" s="307"/>
      <c r="TSL190" s="135"/>
      <c r="TSM190" s="135"/>
      <c r="TSN190" s="135"/>
      <c r="TSO190" s="304"/>
      <c r="TSP190" s="305"/>
      <c r="TSQ190" s="306"/>
      <c r="TSR190" s="135"/>
      <c r="TSS190" s="135"/>
      <c r="TST190" s="307"/>
      <c r="TSU190" s="135"/>
      <c r="TSV190" s="135"/>
      <c r="TSW190" s="135"/>
      <c r="TSX190" s="304"/>
      <c r="TSY190" s="305"/>
      <c r="TSZ190" s="306"/>
      <c r="TTA190" s="135"/>
      <c r="TTB190" s="135"/>
      <c r="TTC190" s="318"/>
      <c r="TTE190" s="135"/>
      <c r="TTF190" s="135"/>
      <c r="TTG190" s="304"/>
      <c r="TTH190" s="305"/>
      <c r="TTI190" s="306"/>
      <c r="TTJ190" s="135"/>
      <c r="TTK190" s="135"/>
      <c r="TTL190" s="318"/>
      <c r="TTP190" s="319"/>
      <c r="TTQ190" s="320"/>
      <c r="TTR190" s="321"/>
      <c r="TTU190" s="318"/>
      <c r="TTY190" s="319"/>
      <c r="TTZ190" s="305"/>
      <c r="TUA190" s="306"/>
      <c r="TUB190" s="135"/>
      <c r="TUC190" s="135"/>
      <c r="TUD190" s="307"/>
      <c r="TUE190" s="135"/>
      <c r="TUF190" s="135"/>
      <c r="TUG190" s="135"/>
      <c r="TUH190" s="304"/>
      <c r="TUI190" s="305"/>
      <c r="TUJ190" s="306"/>
      <c r="TUK190" s="135"/>
      <c r="TUL190" s="135"/>
      <c r="TUM190" s="307"/>
      <c r="TUN190" s="135"/>
      <c r="TUO190" s="135"/>
      <c r="TUP190" s="135"/>
      <c r="TUQ190" s="304"/>
      <c r="TUR190" s="305"/>
      <c r="TUS190" s="306"/>
      <c r="TUT190" s="135"/>
      <c r="TUU190" s="135"/>
      <c r="TUV190" s="307"/>
      <c r="TUW190" s="135"/>
      <c r="TUX190" s="135"/>
      <c r="TUY190" s="135"/>
      <c r="TUZ190" s="304"/>
      <c r="TVA190" s="305"/>
      <c r="TVB190" s="306"/>
      <c r="TVC190" s="135"/>
      <c r="TVD190" s="135"/>
      <c r="TVE190" s="307"/>
      <c r="TVF190" s="135"/>
      <c r="TVG190" s="135"/>
      <c r="TVH190" s="135"/>
      <c r="TVI190" s="304"/>
      <c r="TVJ190" s="305"/>
      <c r="TVK190" s="306"/>
      <c r="TVL190" s="135"/>
      <c r="TVM190" s="135"/>
      <c r="TVN190" s="307"/>
      <c r="TVO190" s="135"/>
      <c r="TVP190" s="135"/>
      <c r="TVQ190" s="135"/>
      <c r="TVR190" s="304"/>
      <c r="TVS190" s="305"/>
      <c r="TVT190" s="306"/>
      <c r="TVU190" s="135"/>
      <c r="TVV190" s="135"/>
      <c r="TVW190" s="307"/>
      <c r="TVX190" s="135"/>
      <c r="TVY190" s="135"/>
      <c r="TVZ190" s="135"/>
      <c r="TWA190" s="304"/>
      <c r="TWB190" s="305"/>
      <c r="TWC190" s="306"/>
      <c r="TWD190" s="135"/>
      <c r="TWE190" s="135"/>
      <c r="TWF190" s="307"/>
      <c r="TWG190" s="135"/>
      <c r="TWH190" s="135"/>
      <c r="TWI190" s="135"/>
      <c r="TWJ190" s="304"/>
      <c r="TWK190" s="305"/>
      <c r="TWL190" s="306"/>
      <c r="TWM190" s="135"/>
      <c r="TWN190" s="135"/>
      <c r="TWO190" s="307"/>
      <c r="TWP190" s="135"/>
      <c r="TWQ190" s="135"/>
      <c r="TWR190" s="135"/>
      <c r="TWS190" s="304"/>
      <c r="TWT190" s="305"/>
      <c r="TWU190" s="306"/>
      <c r="TWV190" s="135"/>
      <c r="TWW190" s="135"/>
      <c r="TWX190" s="307"/>
      <c r="TWY190" s="135"/>
      <c r="TWZ190" s="135"/>
      <c r="TXA190" s="135"/>
      <c r="TXB190" s="304"/>
      <c r="TXC190" s="305"/>
      <c r="TXD190" s="306"/>
      <c r="TXE190" s="135"/>
      <c r="TXF190" s="135"/>
      <c r="TXG190" s="307"/>
      <c r="TXH190" s="135"/>
      <c r="TXI190" s="135"/>
      <c r="TXJ190" s="135"/>
      <c r="TXK190" s="304"/>
      <c r="TXL190" s="305"/>
      <c r="TXM190" s="306"/>
      <c r="TXN190" s="135"/>
      <c r="TXO190" s="135"/>
      <c r="TXP190" s="307"/>
      <c r="TXQ190" s="135"/>
      <c r="TXR190" s="135"/>
      <c r="TXS190" s="135"/>
      <c r="TXT190" s="304"/>
      <c r="TXU190" s="305"/>
      <c r="TXV190" s="306"/>
      <c r="TXW190" s="135"/>
      <c r="TXX190" s="135"/>
      <c r="TXY190" s="307"/>
      <c r="TXZ190" s="135"/>
      <c r="TYA190" s="135"/>
      <c r="TYB190" s="135"/>
      <c r="TYC190" s="304"/>
      <c r="TYD190" s="305"/>
      <c r="TYE190" s="306"/>
      <c r="TYF190" s="135"/>
      <c r="TYG190" s="135"/>
      <c r="TYH190" s="307"/>
      <c r="TYI190" s="135"/>
      <c r="TYJ190" s="135"/>
      <c r="TYK190" s="135"/>
      <c r="TYL190" s="304"/>
      <c r="TYM190" s="305"/>
      <c r="TYN190" s="306"/>
      <c r="TYO190" s="135"/>
      <c r="TYP190" s="135"/>
      <c r="TYQ190" s="307"/>
      <c r="TYR190" s="135"/>
      <c r="TYS190" s="135"/>
      <c r="TYT190" s="135"/>
      <c r="TYU190" s="304"/>
      <c r="TYV190" s="305"/>
      <c r="TYW190" s="306"/>
      <c r="TYX190" s="135"/>
      <c r="TYY190" s="135"/>
      <c r="TYZ190" s="307"/>
      <c r="TZA190" s="135"/>
      <c r="TZB190" s="135"/>
      <c r="TZC190" s="135"/>
      <c r="TZD190" s="304"/>
      <c r="TZE190" s="305"/>
      <c r="TZF190" s="306"/>
      <c r="TZG190" s="135"/>
      <c r="TZH190" s="135"/>
      <c r="TZI190" s="307"/>
      <c r="TZJ190" s="135"/>
      <c r="TZK190" s="135"/>
      <c r="TZL190" s="135"/>
      <c r="TZM190" s="304"/>
      <c r="TZN190" s="305"/>
      <c r="TZO190" s="306"/>
      <c r="TZP190" s="135"/>
      <c r="TZQ190" s="135"/>
      <c r="TZR190" s="307"/>
      <c r="TZS190" s="135"/>
      <c r="TZT190" s="135"/>
      <c r="TZU190" s="135"/>
      <c r="TZV190" s="304"/>
      <c r="TZW190" s="305"/>
      <c r="TZX190" s="306"/>
      <c r="TZY190" s="135"/>
      <c r="TZZ190" s="135"/>
      <c r="UAA190" s="307"/>
      <c r="UAB190" s="135"/>
      <c r="UAC190" s="135"/>
      <c r="UAD190" s="135"/>
      <c r="UAE190" s="304"/>
      <c r="UAF190" s="305"/>
      <c r="UAG190" s="306"/>
      <c r="UAH190" s="135"/>
      <c r="UAI190" s="135"/>
      <c r="UAJ190" s="307"/>
      <c r="UAK190" s="135"/>
      <c r="UAL190" s="135"/>
      <c r="UAM190" s="135"/>
      <c r="UAN190" s="304"/>
      <c r="UAO190" s="305"/>
      <c r="UAP190" s="306"/>
      <c r="UAQ190" s="135"/>
      <c r="UAR190" s="135"/>
      <c r="UAS190" s="307"/>
      <c r="UAT190" s="135"/>
      <c r="UAU190" s="135"/>
      <c r="UAV190" s="135"/>
      <c r="UAW190" s="304"/>
      <c r="UAX190" s="305"/>
      <c r="UAY190" s="306"/>
      <c r="UAZ190" s="135"/>
      <c r="UBA190" s="135"/>
      <c r="UBB190" s="307"/>
      <c r="UBC190" s="135"/>
      <c r="UBD190" s="135"/>
      <c r="UBE190" s="135"/>
      <c r="UBF190" s="304"/>
      <c r="UBG190" s="305"/>
      <c r="UBH190" s="306"/>
      <c r="UBI190" s="135"/>
      <c r="UBJ190" s="135"/>
      <c r="UBK190" s="307"/>
      <c r="UBL190" s="135"/>
      <c r="UBM190" s="135"/>
      <c r="UBN190" s="135"/>
      <c r="UBO190" s="304"/>
      <c r="UBP190" s="305"/>
      <c r="UBQ190" s="306"/>
      <c r="UBR190" s="135"/>
      <c r="UBS190" s="135"/>
      <c r="UBT190" s="307"/>
      <c r="UBU190" s="135"/>
      <c r="UBV190" s="135"/>
      <c r="UBW190" s="135"/>
      <c r="UBX190" s="304"/>
      <c r="UBY190" s="305"/>
      <c r="UBZ190" s="306"/>
      <c r="UCA190" s="135"/>
      <c r="UCB190" s="135"/>
      <c r="UCC190" s="307"/>
      <c r="UCD190" s="135"/>
      <c r="UCE190" s="135"/>
      <c r="UCF190" s="135"/>
      <c r="UCG190" s="304"/>
      <c r="UCH190" s="305"/>
      <c r="UCI190" s="306"/>
      <c r="UCJ190" s="135"/>
      <c r="UCK190" s="135"/>
      <c r="UCL190" s="307"/>
      <c r="UCM190" s="135"/>
      <c r="UCN190" s="135"/>
      <c r="UCO190" s="135"/>
      <c r="UCP190" s="304"/>
      <c r="UCQ190" s="305"/>
      <c r="UCR190" s="306"/>
      <c r="UCS190" s="135"/>
      <c r="UCT190" s="135"/>
      <c r="UCU190" s="307"/>
      <c r="UCV190" s="135"/>
      <c r="UCW190" s="135"/>
      <c r="UCX190" s="135"/>
      <c r="UCY190" s="319"/>
      <c r="UCZ190" s="320"/>
      <c r="UDA190" s="306"/>
      <c r="UDB190" s="135"/>
      <c r="UDC190" s="135"/>
      <c r="UDD190" s="307"/>
      <c r="UDE190" s="135"/>
      <c r="UDF190" s="135"/>
      <c r="UDG190" s="135"/>
      <c r="UDH190" s="319"/>
      <c r="UDI190" s="320"/>
      <c r="UDJ190" s="321"/>
      <c r="UDM190" s="318"/>
      <c r="UDQ190" s="319"/>
      <c r="UDR190" s="320"/>
      <c r="UDS190" s="321"/>
      <c r="UDV190" s="307"/>
      <c r="UDW190" s="135"/>
      <c r="UDX190" s="135"/>
      <c r="UDY190" s="135"/>
      <c r="UDZ190" s="304"/>
      <c r="UEA190" s="305"/>
      <c r="UEB190" s="306"/>
      <c r="UEC190" s="135"/>
      <c r="UED190" s="135"/>
      <c r="UEE190" s="307"/>
      <c r="UEF190" s="135"/>
      <c r="UEG190" s="135"/>
      <c r="UEH190" s="135"/>
      <c r="UEI190" s="304"/>
      <c r="UEJ190" s="305"/>
      <c r="UEK190" s="306"/>
      <c r="UEL190" s="135"/>
      <c r="UEM190" s="135"/>
      <c r="UEN190" s="307"/>
      <c r="UEO190" s="135"/>
      <c r="UEP190" s="135"/>
      <c r="UEQ190" s="135"/>
      <c r="UER190" s="304"/>
      <c r="UES190" s="305"/>
      <c r="UET190" s="306"/>
      <c r="UEU190" s="135"/>
      <c r="UEV190" s="135"/>
      <c r="UEW190" s="307"/>
      <c r="UEX190" s="135"/>
      <c r="UEY190" s="135"/>
      <c r="UEZ190" s="135"/>
      <c r="UFA190" s="304"/>
      <c r="UFB190" s="305"/>
      <c r="UFC190" s="306"/>
      <c r="UFD190" s="135"/>
      <c r="UFE190" s="135"/>
      <c r="UFF190" s="307"/>
      <c r="UFG190" s="135"/>
      <c r="UFH190" s="135"/>
      <c r="UFI190" s="135"/>
      <c r="UFJ190" s="304"/>
      <c r="UFK190" s="305"/>
      <c r="UFL190" s="306"/>
      <c r="UFM190" s="135"/>
      <c r="UFN190" s="135"/>
      <c r="UFO190" s="307"/>
      <c r="UFP190" s="135"/>
      <c r="UFQ190" s="135"/>
      <c r="UFR190" s="135"/>
      <c r="UFS190" s="304"/>
      <c r="UFT190" s="305"/>
      <c r="UFU190" s="306"/>
      <c r="UFV190" s="135"/>
      <c r="UFW190" s="135"/>
      <c r="UFX190" s="307"/>
      <c r="UFY190" s="135"/>
      <c r="UFZ190" s="135"/>
      <c r="UGA190" s="135"/>
      <c r="UGB190" s="304"/>
      <c r="UGC190" s="305"/>
      <c r="UGD190" s="306"/>
      <c r="UGE190" s="135"/>
      <c r="UGF190" s="135"/>
      <c r="UGG190" s="307"/>
      <c r="UGH190" s="135"/>
      <c r="UGI190" s="135"/>
      <c r="UGJ190" s="135"/>
      <c r="UGK190" s="304"/>
      <c r="UGL190" s="305"/>
      <c r="UGM190" s="306"/>
      <c r="UGN190" s="135"/>
      <c r="UGO190" s="135"/>
      <c r="UGP190" s="307"/>
      <c r="UGQ190" s="135"/>
      <c r="UGR190" s="135"/>
      <c r="UGS190" s="135"/>
      <c r="UGT190" s="304"/>
      <c r="UGU190" s="305"/>
      <c r="UGV190" s="306"/>
      <c r="UGW190" s="135"/>
      <c r="UGX190" s="135"/>
      <c r="UGY190" s="307"/>
      <c r="UGZ190" s="135"/>
      <c r="UHA190" s="135"/>
      <c r="UHB190" s="135"/>
      <c r="UHC190" s="304"/>
      <c r="UHD190" s="305"/>
      <c r="UHE190" s="306"/>
      <c r="UHF190" s="135"/>
      <c r="UHG190" s="135"/>
      <c r="UHH190" s="307"/>
      <c r="UHI190" s="135"/>
      <c r="UHJ190" s="135"/>
      <c r="UHK190" s="135"/>
      <c r="UHL190" s="304"/>
      <c r="UHM190" s="305"/>
      <c r="UHN190" s="306"/>
      <c r="UHO190" s="135"/>
      <c r="UHP190" s="135"/>
      <c r="UHQ190" s="307"/>
      <c r="UHR190" s="135"/>
      <c r="UHS190" s="135"/>
      <c r="UHT190" s="135"/>
      <c r="UHU190" s="304"/>
      <c r="UHV190" s="305"/>
      <c r="UHW190" s="306"/>
      <c r="UHX190" s="135"/>
      <c r="UHY190" s="135"/>
      <c r="UHZ190" s="307"/>
      <c r="UIA190" s="135"/>
      <c r="UIB190" s="135"/>
      <c r="UIC190" s="135"/>
      <c r="UID190" s="304"/>
      <c r="UIE190" s="305"/>
      <c r="UIF190" s="306"/>
      <c r="UIG190" s="135"/>
      <c r="UIH190" s="135"/>
      <c r="UII190" s="307"/>
      <c r="UIJ190" s="135"/>
      <c r="UIK190" s="135"/>
      <c r="UIL190" s="135"/>
      <c r="UIM190" s="304"/>
      <c r="UIN190" s="305"/>
      <c r="UIO190" s="306"/>
      <c r="UIP190" s="135"/>
      <c r="UIQ190" s="135"/>
      <c r="UIR190" s="307"/>
      <c r="UIS190" s="135"/>
      <c r="UIT190" s="135"/>
      <c r="UIU190" s="135"/>
      <c r="UIV190" s="304"/>
      <c r="UIW190" s="305"/>
      <c r="UIX190" s="306"/>
      <c r="UIY190" s="135"/>
      <c r="UIZ190" s="135"/>
      <c r="UJA190" s="307"/>
      <c r="UJB190" s="135"/>
      <c r="UJC190" s="135"/>
      <c r="UJD190" s="135"/>
      <c r="UJE190" s="304"/>
      <c r="UJF190" s="305"/>
      <c r="UJG190" s="306"/>
      <c r="UJH190" s="135"/>
      <c r="UJI190" s="135"/>
      <c r="UJJ190" s="307"/>
      <c r="UJK190" s="135"/>
      <c r="UJL190" s="135"/>
      <c r="UJM190" s="135"/>
      <c r="UJN190" s="304"/>
      <c r="UJO190" s="305"/>
      <c r="UJP190" s="306"/>
      <c r="UJQ190" s="135"/>
      <c r="UJR190" s="135"/>
      <c r="UJS190" s="307"/>
      <c r="UJT190" s="135"/>
      <c r="UJU190" s="135"/>
      <c r="UJV190" s="135"/>
      <c r="UJW190" s="304"/>
      <c r="UJX190" s="305"/>
      <c r="UJY190" s="306"/>
      <c r="UJZ190" s="135"/>
      <c r="UKA190" s="135"/>
      <c r="UKB190" s="307"/>
      <c r="UKC190" s="135"/>
      <c r="UKD190" s="135"/>
      <c r="UKE190" s="135"/>
      <c r="UKF190" s="304"/>
      <c r="UKG190" s="305"/>
      <c r="UKH190" s="306"/>
      <c r="UKI190" s="135"/>
      <c r="UKJ190" s="135"/>
      <c r="UKK190" s="307"/>
      <c r="UKL190" s="135"/>
      <c r="UKM190" s="135"/>
      <c r="UKN190" s="135"/>
      <c r="UKO190" s="304"/>
      <c r="UKP190" s="305"/>
      <c r="UKQ190" s="306"/>
      <c r="UKR190" s="135"/>
      <c r="UKS190" s="135"/>
      <c r="UKT190" s="307"/>
      <c r="UKU190" s="135"/>
      <c r="UKV190" s="135"/>
      <c r="UKW190" s="135"/>
      <c r="UKX190" s="304"/>
      <c r="UKY190" s="305"/>
      <c r="UKZ190" s="306"/>
      <c r="ULA190" s="135"/>
      <c r="ULB190" s="135"/>
      <c r="ULC190" s="307"/>
      <c r="ULD190" s="135"/>
      <c r="ULE190" s="135"/>
      <c r="ULF190" s="135"/>
      <c r="ULG190" s="304"/>
      <c r="ULH190" s="305"/>
      <c r="ULI190" s="306"/>
      <c r="ULJ190" s="135"/>
      <c r="ULK190" s="135"/>
      <c r="ULL190" s="307"/>
      <c r="ULM190" s="135"/>
      <c r="ULN190" s="135"/>
      <c r="ULO190" s="135"/>
      <c r="ULP190" s="304"/>
      <c r="ULQ190" s="305"/>
      <c r="ULR190" s="306"/>
      <c r="ULS190" s="135"/>
      <c r="ULT190" s="135"/>
      <c r="ULU190" s="307"/>
      <c r="ULV190" s="135"/>
      <c r="ULW190" s="135"/>
      <c r="ULX190" s="135"/>
      <c r="ULY190" s="304"/>
      <c r="ULZ190" s="305"/>
      <c r="UMA190" s="306"/>
      <c r="UMB190" s="135"/>
      <c r="UMC190" s="135"/>
      <c r="UMD190" s="307"/>
      <c r="UME190" s="135"/>
      <c r="UMF190" s="135"/>
      <c r="UMG190" s="135"/>
      <c r="UMH190" s="304"/>
      <c r="UMI190" s="305"/>
      <c r="UMJ190" s="306"/>
      <c r="UMK190" s="135"/>
      <c r="UML190" s="135"/>
      <c r="UMM190" s="307"/>
      <c r="UMN190" s="135"/>
      <c r="UMO190" s="135"/>
      <c r="UMP190" s="135"/>
      <c r="UMQ190" s="304"/>
      <c r="UMR190" s="305"/>
      <c r="UMS190" s="306"/>
      <c r="UMT190" s="135"/>
      <c r="UMV190" s="318"/>
      <c r="UMW190" s="135"/>
      <c r="UMX190" s="135"/>
      <c r="UMY190" s="135"/>
      <c r="UMZ190" s="304"/>
      <c r="UNA190" s="305"/>
      <c r="UNB190" s="306"/>
      <c r="UNC190" s="135"/>
      <c r="UNE190" s="318"/>
      <c r="UNI190" s="319"/>
      <c r="UNJ190" s="320"/>
      <c r="UNK190" s="321"/>
      <c r="UNN190" s="318"/>
      <c r="UNR190" s="304"/>
      <c r="UNS190" s="305"/>
      <c r="UNT190" s="306"/>
      <c r="UNU190" s="135"/>
      <c r="UNV190" s="135"/>
      <c r="UNW190" s="307"/>
      <c r="UNX190" s="135"/>
      <c r="UNY190" s="135"/>
      <c r="UNZ190" s="135"/>
      <c r="UOA190" s="304"/>
      <c r="UOB190" s="305"/>
      <c r="UOC190" s="306"/>
      <c r="UOD190" s="135"/>
      <c r="UOE190" s="135"/>
      <c r="UOF190" s="307"/>
      <c r="UOG190" s="135"/>
      <c r="UOH190" s="135"/>
      <c r="UOI190" s="135"/>
      <c r="UOJ190" s="304"/>
      <c r="UOK190" s="305"/>
      <c r="UOL190" s="306"/>
      <c r="UOM190" s="135"/>
      <c r="UON190" s="135"/>
      <c r="UOO190" s="307"/>
      <c r="UOP190" s="135"/>
      <c r="UOQ190" s="135"/>
      <c r="UOR190" s="135"/>
      <c r="UOS190" s="304"/>
      <c r="UOT190" s="305"/>
      <c r="UOU190" s="306"/>
      <c r="UOV190" s="135"/>
      <c r="UOW190" s="135"/>
      <c r="UOX190" s="307"/>
      <c r="UOY190" s="135"/>
      <c r="UOZ190" s="135"/>
      <c r="UPA190" s="135"/>
      <c r="UPB190" s="304"/>
      <c r="UPC190" s="305"/>
      <c r="UPD190" s="306"/>
      <c r="UPE190" s="135"/>
      <c r="UPF190" s="135"/>
      <c r="UPG190" s="307"/>
      <c r="UPH190" s="135"/>
      <c r="UPI190" s="135"/>
      <c r="UPJ190" s="135"/>
      <c r="UPK190" s="304"/>
      <c r="UPL190" s="305"/>
      <c r="UPM190" s="306"/>
      <c r="UPN190" s="135"/>
      <c r="UPO190" s="135"/>
      <c r="UPP190" s="307"/>
      <c r="UPQ190" s="135"/>
      <c r="UPR190" s="135"/>
      <c r="UPS190" s="135"/>
      <c r="UPT190" s="304"/>
      <c r="UPU190" s="305"/>
      <c r="UPV190" s="306"/>
      <c r="UPW190" s="135"/>
      <c r="UPX190" s="135"/>
      <c r="UPY190" s="307"/>
      <c r="UPZ190" s="135"/>
      <c r="UQA190" s="135"/>
      <c r="UQB190" s="135"/>
      <c r="UQC190" s="304"/>
      <c r="UQD190" s="305"/>
      <c r="UQE190" s="306"/>
      <c r="UQF190" s="135"/>
      <c r="UQG190" s="135"/>
      <c r="UQH190" s="307"/>
      <c r="UQI190" s="135"/>
      <c r="UQJ190" s="135"/>
      <c r="UQK190" s="135"/>
      <c r="UQL190" s="304"/>
      <c r="UQM190" s="305"/>
      <c r="UQN190" s="306"/>
      <c r="UQO190" s="135"/>
      <c r="UQP190" s="135"/>
      <c r="UQQ190" s="307"/>
      <c r="UQR190" s="135"/>
      <c r="UQS190" s="135"/>
      <c r="UQT190" s="135"/>
      <c r="UQU190" s="304"/>
      <c r="UQV190" s="305"/>
      <c r="UQW190" s="306"/>
      <c r="UQX190" s="135"/>
      <c r="UQY190" s="135"/>
      <c r="UQZ190" s="307"/>
      <c r="URA190" s="135"/>
      <c r="URB190" s="135"/>
      <c r="URC190" s="135"/>
      <c r="URD190" s="304"/>
      <c r="URE190" s="305"/>
      <c r="URF190" s="306"/>
      <c r="URG190" s="135"/>
      <c r="URH190" s="135"/>
      <c r="URI190" s="307"/>
      <c r="URJ190" s="135"/>
      <c r="URK190" s="135"/>
      <c r="URL190" s="135"/>
      <c r="URM190" s="304"/>
      <c r="URN190" s="305"/>
      <c r="URO190" s="306"/>
      <c r="URP190" s="135"/>
      <c r="URQ190" s="135"/>
      <c r="URR190" s="307"/>
      <c r="URS190" s="135"/>
      <c r="URT190" s="135"/>
      <c r="URU190" s="135"/>
      <c r="URV190" s="304"/>
      <c r="URW190" s="305"/>
      <c r="URX190" s="306"/>
      <c r="URY190" s="135"/>
      <c r="URZ190" s="135"/>
      <c r="USA190" s="307"/>
      <c r="USB190" s="135"/>
      <c r="USC190" s="135"/>
      <c r="USD190" s="135"/>
      <c r="USE190" s="304"/>
      <c r="USF190" s="305"/>
      <c r="USG190" s="306"/>
      <c r="USH190" s="135"/>
      <c r="USI190" s="135"/>
      <c r="USJ190" s="307"/>
      <c r="USK190" s="135"/>
      <c r="USL190" s="135"/>
      <c r="USM190" s="135"/>
      <c r="USN190" s="304"/>
      <c r="USO190" s="305"/>
      <c r="USP190" s="306"/>
      <c r="USQ190" s="135"/>
      <c r="USR190" s="135"/>
      <c r="USS190" s="307"/>
      <c r="UST190" s="135"/>
      <c r="USU190" s="135"/>
      <c r="USV190" s="135"/>
      <c r="USW190" s="304"/>
      <c r="USX190" s="305"/>
      <c r="USY190" s="306"/>
      <c r="USZ190" s="135"/>
      <c r="UTA190" s="135"/>
      <c r="UTB190" s="307"/>
      <c r="UTC190" s="135"/>
      <c r="UTD190" s="135"/>
      <c r="UTE190" s="135"/>
      <c r="UTF190" s="304"/>
      <c r="UTG190" s="305"/>
      <c r="UTH190" s="306"/>
      <c r="UTI190" s="135"/>
      <c r="UTJ190" s="135"/>
      <c r="UTK190" s="307"/>
      <c r="UTL190" s="135"/>
      <c r="UTM190" s="135"/>
      <c r="UTN190" s="135"/>
      <c r="UTO190" s="304"/>
      <c r="UTP190" s="305"/>
      <c r="UTQ190" s="306"/>
      <c r="UTR190" s="135"/>
      <c r="UTS190" s="135"/>
      <c r="UTT190" s="307"/>
      <c r="UTU190" s="135"/>
      <c r="UTV190" s="135"/>
      <c r="UTW190" s="135"/>
      <c r="UTX190" s="304"/>
      <c r="UTY190" s="305"/>
      <c r="UTZ190" s="306"/>
      <c r="UUA190" s="135"/>
      <c r="UUB190" s="135"/>
      <c r="UUC190" s="307"/>
      <c r="UUD190" s="135"/>
      <c r="UUE190" s="135"/>
      <c r="UUF190" s="135"/>
      <c r="UUG190" s="304"/>
      <c r="UUH190" s="305"/>
      <c r="UUI190" s="306"/>
      <c r="UUJ190" s="135"/>
      <c r="UUK190" s="135"/>
      <c r="UUL190" s="307"/>
      <c r="UUM190" s="135"/>
      <c r="UUN190" s="135"/>
      <c r="UUO190" s="135"/>
      <c r="UUP190" s="304"/>
      <c r="UUQ190" s="305"/>
      <c r="UUR190" s="306"/>
      <c r="UUS190" s="135"/>
      <c r="UUT190" s="135"/>
      <c r="UUU190" s="307"/>
      <c r="UUV190" s="135"/>
      <c r="UUW190" s="135"/>
      <c r="UUX190" s="135"/>
      <c r="UUY190" s="304"/>
      <c r="UUZ190" s="305"/>
      <c r="UVA190" s="306"/>
      <c r="UVB190" s="135"/>
      <c r="UVC190" s="135"/>
      <c r="UVD190" s="307"/>
      <c r="UVE190" s="135"/>
      <c r="UVF190" s="135"/>
      <c r="UVG190" s="135"/>
      <c r="UVH190" s="304"/>
      <c r="UVI190" s="305"/>
      <c r="UVJ190" s="306"/>
      <c r="UVK190" s="135"/>
      <c r="UVL190" s="135"/>
      <c r="UVM190" s="307"/>
      <c r="UVN190" s="135"/>
      <c r="UVO190" s="135"/>
      <c r="UVP190" s="135"/>
      <c r="UVQ190" s="304"/>
      <c r="UVR190" s="305"/>
      <c r="UVS190" s="306"/>
      <c r="UVT190" s="135"/>
      <c r="UVU190" s="135"/>
      <c r="UVV190" s="307"/>
      <c r="UVW190" s="135"/>
      <c r="UVX190" s="135"/>
      <c r="UVY190" s="135"/>
      <c r="UVZ190" s="304"/>
      <c r="UWA190" s="305"/>
      <c r="UWB190" s="306"/>
      <c r="UWC190" s="135"/>
      <c r="UWD190" s="135"/>
      <c r="UWE190" s="307"/>
      <c r="UWF190" s="135"/>
      <c r="UWG190" s="135"/>
      <c r="UWH190" s="135"/>
      <c r="UWI190" s="304"/>
      <c r="UWJ190" s="305"/>
      <c r="UWK190" s="306"/>
      <c r="UWL190" s="135"/>
      <c r="UWM190" s="135"/>
      <c r="UWN190" s="307"/>
      <c r="UWO190" s="135"/>
      <c r="UWP190" s="135"/>
      <c r="UWR190" s="319"/>
      <c r="UWS190" s="305"/>
      <c r="UWT190" s="306"/>
      <c r="UWU190" s="135"/>
      <c r="UWV190" s="135"/>
      <c r="UWW190" s="307"/>
      <c r="UWX190" s="135"/>
      <c r="UWY190" s="135"/>
      <c r="UXA190" s="319"/>
      <c r="UXB190" s="320"/>
      <c r="UXC190" s="321"/>
      <c r="UXF190" s="318"/>
      <c r="UXJ190" s="319"/>
      <c r="UXK190" s="320"/>
      <c r="UXL190" s="321"/>
      <c r="UXN190" s="135"/>
      <c r="UXO190" s="307"/>
      <c r="UXP190" s="135"/>
      <c r="UXQ190" s="135"/>
      <c r="UXR190" s="135"/>
      <c r="UXS190" s="304"/>
      <c r="UXT190" s="305"/>
      <c r="UXU190" s="306"/>
      <c r="UXV190" s="135"/>
      <c r="UXW190" s="135"/>
      <c r="UXX190" s="307"/>
      <c r="UXY190" s="135"/>
      <c r="UXZ190" s="135"/>
      <c r="UYA190" s="135"/>
      <c r="UYB190" s="304"/>
      <c r="UYC190" s="305"/>
      <c r="UYD190" s="306"/>
      <c r="UYE190" s="135"/>
      <c r="UYF190" s="135"/>
      <c r="UYG190" s="307"/>
      <c r="UYH190" s="135"/>
      <c r="UYI190" s="135"/>
      <c r="UYJ190" s="135"/>
      <c r="UYK190" s="304"/>
      <c r="UYL190" s="305"/>
      <c r="UYM190" s="306"/>
      <c r="UYN190" s="135"/>
      <c r="UYO190" s="135"/>
      <c r="UYP190" s="307"/>
      <c r="UYQ190" s="135"/>
      <c r="UYR190" s="135"/>
      <c r="UYS190" s="135"/>
      <c r="UYT190" s="304"/>
      <c r="UYU190" s="305"/>
      <c r="UYV190" s="306"/>
      <c r="UYW190" s="135"/>
      <c r="UYX190" s="135"/>
      <c r="UYY190" s="307"/>
      <c r="UYZ190" s="135"/>
      <c r="UZA190" s="135"/>
      <c r="UZB190" s="135"/>
      <c r="UZC190" s="304"/>
      <c r="UZD190" s="305"/>
      <c r="UZE190" s="306"/>
      <c r="UZF190" s="135"/>
      <c r="UZG190" s="135"/>
      <c r="UZH190" s="307"/>
      <c r="UZI190" s="135"/>
      <c r="UZJ190" s="135"/>
      <c r="UZK190" s="135"/>
      <c r="UZL190" s="304"/>
      <c r="UZM190" s="305"/>
      <c r="UZN190" s="306"/>
      <c r="UZO190" s="135"/>
      <c r="UZP190" s="135"/>
      <c r="UZQ190" s="307"/>
      <c r="UZR190" s="135"/>
      <c r="UZS190" s="135"/>
      <c r="UZT190" s="135"/>
      <c r="UZU190" s="304"/>
      <c r="UZV190" s="305"/>
      <c r="UZW190" s="306"/>
      <c r="UZX190" s="135"/>
      <c r="UZY190" s="135"/>
      <c r="UZZ190" s="307"/>
      <c r="VAA190" s="135"/>
      <c r="VAB190" s="135"/>
      <c r="VAC190" s="135"/>
      <c r="VAD190" s="304"/>
      <c r="VAE190" s="305"/>
      <c r="VAF190" s="306"/>
      <c r="VAG190" s="135"/>
      <c r="VAH190" s="135"/>
      <c r="VAI190" s="307"/>
      <c r="VAJ190" s="135"/>
      <c r="VAK190" s="135"/>
      <c r="VAL190" s="135"/>
      <c r="VAM190" s="304"/>
      <c r="VAN190" s="305"/>
      <c r="VAO190" s="306"/>
      <c r="VAP190" s="135"/>
      <c r="VAQ190" s="135"/>
      <c r="VAR190" s="307"/>
      <c r="VAS190" s="135"/>
      <c r="VAT190" s="135"/>
      <c r="VAU190" s="135"/>
      <c r="VAV190" s="304"/>
      <c r="VAW190" s="305"/>
      <c r="VAX190" s="306"/>
      <c r="VAY190" s="135"/>
      <c r="VAZ190" s="135"/>
      <c r="VBA190" s="307"/>
      <c r="VBB190" s="135"/>
      <c r="VBC190" s="135"/>
      <c r="VBD190" s="135"/>
      <c r="VBE190" s="304"/>
      <c r="VBF190" s="305"/>
      <c r="VBG190" s="306"/>
      <c r="VBH190" s="135"/>
      <c r="VBI190" s="135"/>
      <c r="VBJ190" s="307"/>
      <c r="VBK190" s="135"/>
      <c r="VBL190" s="135"/>
      <c r="VBM190" s="135"/>
      <c r="VBN190" s="304"/>
      <c r="VBO190" s="305"/>
      <c r="VBP190" s="306"/>
      <c r="VBQ190" s="135"/>
      <c r="VBR190" s="135"/>
      <c r="VBS190" s="307"/>
      <c r="VBT190" s="135"/>
      <c r="VBU190" s="135"/>
      <c r="VBV190" s="135"/>
      <c r="VBW190" s="304"/>
      <c r="VBX190" s="305"/>
      <c r="VBY190" s="306"/>
      <c r="VBZ190" s="135"/>
      <c r="VCA190" s="135"/>
      <c r="VCB190" s="307"/>
      <c r="VCC190" s="135"/>
      <c r="VCD190" s="135"/>
      <c r="VCE190" s="135"/>
      <c r="VCF190" s="304"/>
      <c r="VCG190" s="305"/>
      <c r="VCH190" s="306"/>
      <c r="VCI190" s="135"/>
      <c r="VCJ190" s="135"/>
      <c r="VCK190" s="307"/>
      <c r="VCL190" s="135"/>
      <c r="VCM190" s="135"/>
      <c r="VCN190" s="135"/>
      <c r="VCO190" s="304"/>
      <c r="VCP190" s="305"/>
      <c r="VCQ190" s="306"/>
      <c r="VCR190" s="135"/>
      <c r="VCS190" s="135"/>
      <c r="VCT190" s="307"/>
      <c r="VCU190" s="135"/>
      <c r="VCV190" s="135"/>
      <c r="VCW190" s="135"/>
      <c r="VCX190" s="304"/>
      <c r="VCY190" s="305"/>
      <c r="VCZ190" s="306"/>
      <c r="VDA190" s="135"/>
      <c r="VDB190" s="135"/>
      <c r="VDC190" s="307"/>
      <c r="VDD190" s="135"/>
      <c r="VDE190" s="135"/>
      <c r="VDF190" s="135"/>
      <c r="VDG190" s="304"/>
      <c r="VDH190" s="305"/>
      <c r="VDI190" s="306"/>
      <c r="VDJ190" s="135"/>
      <c r="VDK190" s="135"/>
      <c r="VDL190" s="307"/>
      <c r="VDM190" s="135"/>
      <c r="VDN190" s="135"/>
      <c r="VDO190" s="135"/>
      <c r="VDP190" s="304"/>
      <c r="VDQ190" s="305"/>
      <c r="VDR190" s="306"/>
      <c r="VDS190" s="135"/>
      <c r="VDT190" s="135"/>
      <c r="VDU190" s="307"/>
      <c r="VDV190" s="135"/>
      <c r="VDW190" s="135"/>
      <c r="VDX190" s="135"/>
      <c r="VDY190" s="304"/>
      <c r="VDZ190" s="305"/>
      <c r="VEA190" s="306"/>
      <c r="VEB190" s="135"/>
      <c r="VEC190" s="135"/>
      <c r="VED190" s="307"/>
      <c r="VEE190" s="135"/>
      <c r="VEF190" s="135"/>
      <c r="VEG190" s="135"/>
      <c r="VEH190" s="304"/>
      <c r="VEI190" s="305"/>
      <c r="VEJ190" s="306"/>
      <c r="VEK190" s="135"/>
      <c r="VEL190" s="135"/>
      <c r="VEM190" s="307"/>
      <c r="VEN190" s="135"/>
      <c r="VEO190" s="135"/>
      <c r="VEP190" s="135"/>
      <c r="VEQ190" s="304"/>
      <c r="VER190" s="305"/>
      <c r="VES190" s="306"/>
      <c r="VET190" s="135"/>
      <c r="VEU190" s="135"/>
      <c r="VEV190" s="307"/>
      <c r="VEW190" s="135"/>
      <c r="VEX190" s="135"/>
      <c r="VEY190" s="135"/>
      <c r="VEZ190" s="304"/>
      <c r="VFA190" s="305"/>
      <c r="VFB190" s="306"/>
      <c r="VFC190" s="135"/>
      <c r="VFD190" s="135"/>
      <c r="VFE190" s="307"/>
      <c r="VFF190" s="135"/>
      <c r="VFG190" s="135"/>
      <c r="VFH190" s="135"/>
      <c r="VFI190" s="304"/>
      <c r="VFJ190" s="305"/>
      <c r="VFK190" s="306"/>
      <c r="VFL190" s="135"/>
      <c r="VFM190" s="135"/>
      <c r="VFN190" s="307"/>
      <c r="VFO190" s="135"/>
      <c r="VFP190" s="135"/>
      <c r="VFQ190" s="135"/>
      <c r="VFR190" s="304"/>
      <c r="VFS190" s="305"/>
      <c r="VFT190" s="306"/>
      <c r="VFU190" s="135"/>
      <c r="VFV190" s="135"/>
      <c r="VFW190" s="307"/>
      <c r="VFX190" s="135"/>
      <c r="VFY190" s="135"/>
      <c r="VFZ190" s="135"/>
      <c r="VGA190" s="304"/>
      <c r="VGB190" s="305"/>
      <c r="VGC190" s="306"/>
      <c r="VGD190" s="135"/>
      <c r="VGE190" s="135"/>
      <c r="VGF190" s="307"/>
      <c r="VGG190" s="135"/>
      <c r="VGH190" s="135"/>
      <c r="VGI190" s="135"/>
      <c r="VGJ190" s="304"/>
      <c r="VGK190" s="305"/>
      <c r="VGL190" s="306"/>
      <c r="VGO190" s="307"/>
      <c r="VGP190" s="135"/>
      <c r="VGQ190" s="135"/>
      <c r="VGR190" s="135"/>
      <c r="VGS190" s="304"/>
      <c r="VGT190" s="305"/>
      <c r="VGU190" s="306"/>
      <c r="VGX190" s="318"/>
      <c r="VHB190" s="319"/>
      <c r="VHC190" s="320"/>
      <c r="VHD190" s="321"/>
      <c r="VHG190" s="318"/>
      <c r="VHJ190" s="135"/>
      <c r="VHK190" s="304"/>
      <c r="VHL190" s="305"/>
      <c r="VHM190" s="306"/>
      <c r="VHN190" s="135"/>
      <c r="VHO190" s="135"/>
      <c r="VHP190" s="307"/>
      <c r="VHQ190" s="135"/>
      <c r="VHR190" s="135"/>
      <c r="VHS190" s="135"/>
      <c r="VHT190" s="304"/>
      <c r="VHU190" s="305"/>
      <c r="VHV190" s="306"/>
      <c r="VHW190" s="135"/>
      <c r="VHX190" s="135"/>
      <c r="VHY190" s="307"/>
      <c r="VHZ190" s="135"/>
      <c r="VIA190" s="135"/>
      <c r="VIB190" s="135"/>
      <c r="VIC190" s="304"/>
      <c r="VID190" s="305"/>
      <c r="VIE190" s="306"/>
      <c r="VIF190" s="135"/>
      <c r="VIG190" s="135"/>
      <c r="VIH190" s="307"/>
      <c r="VII190" s="135"/>
      <c r="VIJ190" s="135"/>
      <c r="VIK190" s="135"/>
      <c r="VIL190" s="304"/>
      <c r="VIM190" s="305"/>
      <c r="VIN190" s="306"/>
      <c r="VIO190" s="135"/>
      <c r="VIP190" s="135"/>
      <c r="VIQ190" s="307"/>
      <c r="VIR190" s="135"/>
      <c r="VIS190" s="135"/>
      <c r="VIT190" s="135"/>
      <c r="VIU190" s="304"/>
      <c r="VIV190" s="305"/>
      <c r="VIW190" s="306"/>
      <c r="VIX190" s="135"/>
      <c r="VIY190" s="135"/>
      <c r="VIZ190" s="307"/>
      <c r="VJA190" s="135"/>
      <c r="VJB190" s="135"/>
      <c r="VJC190" s="135"/>
      <c r="VJD190" s="304"/>
      <c r="VJE190" s="305"/>
      <c r="VJF190" s="306"/>
      <c r="VJG190" s="135"/>
      <c r="VJH190" s="135"/>
      <c r="VJI190" s="307"/>
      <c r="VJJ190" s="135"/>
      <c r="VJK190" s="135"/>
      <c r="VJL190" s="135"/>
      <c r="VJM190" s="304"/>
      <c r="VJN190" s="305"/>
      <c r="VJO190" s="306"/>
      <c r="VJP190" s="135"/>
      <c r="VJQ190" s="135"/>
      <c r="VJR190" s="307"/>
      <c r="VJS190" s="135"/>
      <c r="VJT190" s="135"/>
      <c r="VJU190" s="135"/>
      <c r="VJV190" s="304"/>
      <c r="VJW190" s="305"/>
      <c r="VJX190" s="306"/>
      <c r="VJY190" s="135"/>
      <c r="VJZ190" s="135"/>
      <c r="VKA190" s="307"/>
      <c r="VKB190" s="135"/>
      <c r="VKC190" s="135"/>
      <c r="VKD190" s="135"/>
      <c r="VKE190" s="304"/>
      <c r="VKF190" s="305"/>
      <c r="VKG190" s="306"/>
      <c r="VKH190" s="135"/>
      <c r="VKI190" s="135"/>
      <c r="VKJ190" s="307"/>
      <c r="VKK190" s="135"/>
      <c r="VKL190" s="135"/>
      <c r="VKM190" s="135"/>
      <c r="VKN190" s="304"/>
      <c r="VKO190" s="305"/>
      <c r="VKP190" s="306"/>
      <c r="VKQ190" s="135"/>
      <c r="VKR190" s="135"/>
      <c r="VKS190" s="307"/>
      <c r="VKT190" s="135"/>
      <c r="VKU190" s="135"/>
      <c r="VKV190" s="135"/>
      <c r="VKW190" s="304"/>
      <c r="VKX190" s="305"/>
      <c r="VKY190" s="306"/>
      <c r="VKZ190" s="135"/>
      <c r="VLA190" s="135"/>
      <c r="VLB190" s="307"/>
      <c r="VLC190" s="135"/>
      <c r="VLD190" s="135"/>
      <c r="VLE190" s="135"/>
      <c r="VLF190" s="304"/>
      <c r="VLG190" s="305"/>
      <c r="VLH190" s="306"/>
      <c r="VLI190" s="135"/>
      <c r="VLJ190" s="135"/>
      <c r="VLK190" s="307"/>
      <c r="VLL190" s="135"/>
      <c r="VLM190" s="135"/>
      <c r="VLN190" s="135"/>
      <c r="VLO190" s="304"/>
      <c r="VLP190" s="305"/>
      <c r="VLQ190" s="306"/>
      <c r="VLR190" s="135"/>
      <c r="VLS190" s="135"/>
      <c r="VLT190" s="307"/>
      <c r="VLU190" s="135"/>
      <c r="VLV190" s="135"/>
      <c r="VLW190" s="135"/>
      <c r="VLX190" s="304"/>
      <c r="VLY190" s="305"/>
      <c r="VLZ190" s="306"/>
      <c r="VMA190" s="135"/>
      <c r="VMB190" s="135"/>
      <c r="VMC190" s="307"/>
      <c r="VMD190" s="135"/>
      <c r="VME190" s="135"/>
      <c r="VMF190" s="135"/>
      <c r="VMG190" s="304"/>
      <c r="VMH190" s="305"/>
      <c r="VMI190" s="306"/>
      <c r="VMJ190" s="135"/>
      <c r="VMK190" s="135"/>
      <c r="VML190" s="307"/>
      <c r="VMM190" s="135"/>
      <c r="VMN190" s="135"/>
      <c r="VMO190" s="135"/>
      <c r="VMP190" s="304"/>
      <c r="VMQ190" s="305"/>
      <c r="VMR190" s="306"/>
      <c r="VMS190" s="135"/>
      <c r="VMT190" s="135"/>
      <c r="VMU190" s="307"/>
      <c r="VMV190" s="135"/>
      <c r="VMW190" s="135"/>
      <c r="VMX190" s="135"/>
      <c r="VMY190" s="304"/>
      <c r="VMZ190" s="305"/>
      <c r="VNA190" s="306"/>
      <c r="VNB190" s="135"/>
      <c r="VNC190" s="135"/>
      <c r="VND190" s="307"/>
      <c r="VNE190" s="135"/>
      <c r="VNF190" s="135"/>
      <c r="VNG190" s="135"/>
      <c r="VNH190" s="304"/>
      <c r="VNI190" s="305"/>
      <c r="VNJ190" s="306"/>
      <c r="VNK190" s="135"/>
      <c r="VNL190" s="135"/>
      <c r="VNM190" s="307"/>
      <c r="VNN190" s="135"/>
      <c r="VNO190" s="135"/>
      <c r="VNP190" s="135"/>
      <c r="VNQ190" s="304"/>
      <c r="VNR190" s="305"/>
      <c r="VNS190" s="306"/>
      <c r="VNT190" s="135"/>
      <c r="VNU190" s="135"/>
      <c r="VNV190" s="307"/>
      <c r="VNW190" s="135"/>
      <c r="VNX190" s="135"/>
      <c r="VNY190" s="135"/>
      <c r="VNZ190" s="304"/>
      <c r="VOA190" s="305"/>
      <c r="VOB190" s="306"/>
      <c r="VOC190" s="135"/>
      <c r="VOD190" s="135"/>
      <c r="VOE190" s="307"/>
      <c r="VOF190" s="135"/>
      <c r="VOG190" s="135"/>
      <c r="VOH190" s="135"/>
      <c r="VOI190" s="304"/>
      <c r="VOJ190" s="305"/>
      <c r="VOK190" s="306"/>
      <c r="VOL190" s="135"/>
      <c r="VOM190" s="135"/>
      <c r="VON190" s="307"/>
      <c r="VOO190" s="135"/>
      <c r="VOP190" s="135"/>
      <c r="VOQ190" s="135"/>
      <c r="VOR190" s="304"/>
      <c r="VOS190" s="305"/>
      <c r="VOT190" s="306"/>
      <c r="VOU190" s="135"/>
      <c r="VOV190" s="135"/>
      <c r="VOW190" s="307"/>
      <c r="VOX190" s="135"/>
      <c r="VOY190" s="135"/>
      <c r="VOZ190" s="135"/>
      <c r="VPA190" s="304"/>
      <c r="VPB190" s="305"/>
      <c r="VPC190" s="306"/>
      <c r="VPD190" s="135"/>
      <c r="VPE190" s="135"/>
      <c r="VPF190" s="307"/>
      <c r="VPG190" s="135"/>
      <c r="VPH190" s="135"/>
      <c r="VPI190" s="135"/>
      <c r="VPJ190" s="304"/>
      <c r="VPK190" s="305"/>
      <c r="VPL190" s="306"/>
      <c r="VPM190" s="135"/>
      <c r="VPN190" s="135"/>
      <c r="VPO190" s="307"/>
      <c r="VPP190" s="135"/>
      <c r="VPQ190" s="135"/>
      <c r="VPR190" s="135"/>
      <c r="VPS190" s="304"/>
      <c r="VPT190" s="305"/>
      <c r="VPU190" s="306"/>
      <c r="VPV190" s="135"/>
      <c r="VPW190" s="135"/>
      <c r="VPX190" s="307"/>
      <c r="VPY190" s="135"/>
      <c r="VPZ190" s="135"/>
      <c r="VQA190" s="135"/>
      <c r="VQB190" s="304"/>
      <c r="VQC190" s="305"/>
      <c r="VQD190" s="306"/>
      <c r="VQE190" s="135"/>
      <c r="VQF190" s="135"/>
      <c r="VQG190" s="307"/>
      <c r="VQH190" s="135"/>
      <c r="VQK190" s="304"/>
      <c r="VQL190" s="305"/>
      <c r="VQM190" s="306"/>
      <c r="VQN190" s="135"/>
      <c r="VQO190" s="135"/>
      <c r="VQP190" s="307"/>
      <c r="VQQ190" s="135"/>
      <c r="VQT190" s="319"/>
      <c r="VQU190" s="320"/>
      <c r="VQV190" s="321"/>
      <c r="VQY190" s="318"/>
      <c r="VRC190" s="319"/>
      <c r="VRD190" s="320"/>
      <c r="VRE190" s="321"/>
      <c r="VRF190" s="135"/>
      <c r="VRG190" s="135"/>
      <c r="VRH190" s="307"/>
      <c r="VRI190" s="135"/>
      <c r="VRJ190" s="135"/>
      <c r="VRK190" s="135"/>
      <c r="VRL190" s="304"/>
      <c r="VRM190" s="305"/>
      <c r="VRN190" s="306"/>
      <c r="VRO190" s="135"/>
      <c r="VRP190" s="135"/>
      <c r="VRQ190" s="307"/>
      <c r="VRR190" s="135"/>
      <c r="VRS190" s="135"/>
      <c r="VRT190" s="135"/>
      <c r="VRU190" s="304"/>
      <c r="VRV190" s="305"/>
      <c r="VRW190" s="306"/>
      <c r="VRX190" s="135"/>
      <c r="VRY190" s="135"/>
      <c r="VRZ190" s="307"/>
      <c r="VSA190" s="135"/>
      <c r="VSB190" s="135"/>
      <c r="VSC190" s="135"/>
      <c r="VSD190" s="304"/>
      <c r="VSE190" s="305"/>
      <c r="VSF190" s="306"/>
      <c r="VSG190" s="135"/>
      <c r="VSH190" s="135"/>
      <c r="VSI190" s="307"/>
      <c r="VSJ190" s="135"/>
      <c r="VSK190" s="135"/>
      <c r="VSL190" s="135"/>
      <c r="VSM190" s="304"/>
      <c r="VSN190" s="305"/>
      <c r="VSO190" s="306"/>
      <c r="VSP190" s="135"/>
      <c r="VSQ190" s="135"/>
      <c r="VSR190" s="307"/>
      <c r="VSS190" s="135"/>
      <c r="VST190" s="135"/>
      <c r="VSU190" s="135"/>
      <c r="VSV190" s="304"/>
      <c r="VSW190" s="305"/>
      <c r="VSX190" s="306"/>
      <c r="VSY190" s="135"/>
      <c r="VSZ190" s="135"/>
      <c r="VTA190" s="307"/>
      <c r="VTB190" s="135"/>
      <c r="VTC190" s="135"/>
      <c r="VTD190" s="135"/>
      <c r="VTE190" s="304"/>
      <c r="VTF190" s="305"/>
      <c r="VTG190" s="306"/>
      <c r="VTH190" s="135"/>
      <c r="VTI190" s="135"/>
      <c r="VTJ190" s="307"/>
      <c r="VTK190" s="135"/>
      <c r="VTL190" s="135"/>
      <c r="VTM190" s="135"/>
      <c r="VTN190" s="304"/>
      <c r="VTO190" s="305"/>
      <c r="VTP190" s="306"/>
      <c r="VTQ190" s="135"/>
      <c r="VTR190" s="135"/>
      <c r="VTS190" s="307"/>
      <c r="VTT190" s="135"/>
      <c r="VTU190" s="135"/>
      <c r="VTV190" s="135"/>
      <c r="VTW190" s="304"/>
      <c r="VTX190" s="305"/>
      <c r="VTY190" s="306"/>
      <c r="VTZ190" s="135"/>
      <c r="VUA190" s="135"/>
      <c r="VUB190" s="307"/>
      <c r="VUC190" s="135"/>
      <c r="VUD190" s="135"/>
      <c r="VUE190" s="135"/>
      <c r="VUF190" s="304"/>
      <c r="VUG190" s="305"/>
      <c r="VUH190" s="306"/>
      <c r="VUI190" s="135"/>
      <c r="VUJ190" s="135"/>
      <c r="VUK190" s="307"/>
      <c r="VUL190" s="135"/>
      <c r="VUM190" s="135"/>
      <c r="VUN190" s="135"/>
      <c r="VUO190" s="304"/>
      <c r="VUP190" s="305"/>
      <c r="VUQ190" s="306"/>
      <c r="VUR190" s="135"/>
      <c r="VUS190" s="135"/>
      <c r="VUT190" s="307"/>
      <c r="VUU190" s="135"/>
      <c r="VUV190" s="135"/>
      <c r="VUW190" s="135"/>
      <c r="VUX190" s="304"/>
      <c r="VUY190" s="305"/>
      <c r="VUZ190" s="306"/>
      <c r="VVA190" s="135"/>
      <c r="VVB190" s="135"/>
      <c r="VVC190" s="307"/>
      <c r="VVD190" s="135"/>
      <c r="VVE190" s="135"/>
      <c r="VVF190" s="135"/>
      <c r="VVG190" s="304"/>
      <c r="VVH190" s="305"/>
      <c r="VVI190" s="306"/>
      <c r="VVJ190" s="135"/>
      <c r="VVK190" s="135"/>
      <c r="VVL190" s="307"/>
      <c r="VVM190" s="135"/>
      <c r="VVN190" s="135"/>
      <c r="VVO190" s="135"/>
      <c r="VVP190" s="304"/>
      <c r="VVQ190" s="305"/>
      <c r="VVR190" s="306"/>
      <c r="VVS190" s="135"/>
      <c r="VVT190" s="135"/>
      <c r="VVU190" s="307"/>
      <c r="VVV190" s="135"/>
      <c r="VVW190" s="135"/>
      <c r="VVX190" s="135"/>
      <c r="VVY190" s="304"/>
      <c r="VVZ190" s="305"/>
      <c r="VWA190" s="306"/>
      <c r="VWB190" s="135"/>
      <c r="VWC190" s="135"/>
      <c r="VWD190" s="307"/>
      <c r="VWE190" s="135"/>
      <c r="VWF190" s="135"/>
      <c r="VWG190" s="135"/>
      <c r="VWH190" s="304"/>
      <c r="VWI190" s="305"/>
      <c r="VWJ190" s="306"/>
      <c r="VWK190" s="135"/>
      <c r="VWL190" s="135"/>
      <c r="VWM190" s="307"/>
      <c r="VWN190" s="135"/>
      <c r="VWO190" s="135"/>
      <c r="VWP190" s="135"/>
      <c r="VWQ190" s="304"/>
      <c r="VWR190" s="305"/>
      <c r="VWS190" s="306"/>
      <c r="VWT190" s="135"/>
      <c r="VWU190" s="135"/>
      <c r="VWV190" s="307"/>
      <c r="VWW190" s="135"/>
      <c r="VWX190" s="135"/>
      <c r="VWY190" s="135"/>
      <c r="VWZ190" s="304"/>
      <c r="VXA190" s="305"/>
      <c r="VXB190" s="306"/>
      <c r="VXC190" s="135"/>
      <c r="VXD190" s="135"/>
      <c r="VXE190" s="307"/>
      <c r="VXF190" s="135"/>
      <c r="VXG190" s="135"/>
      <c r="VXH190" s="135"/>
      <c r="VXI190" s="304"/>
      <c r="VXJ190" s="305"/>
      <c r="VXK190" s="306"/>
      <c r="VXL190" s="135"/>
      <c r="VXM190" s="135"/>
      <c r="VXN190" s="307"/>
      <c r="VXO190" s="135"/>
      <c r="VXP190" s="135"/>
      <c r="VXQ190" s="135"/>
      <c r="VXR190" s="304"/>
      <c r="VXS190" s="305"/>
      <c r="VXT190" s="306"/>
      <c r="VXU190" s="135"/>
      <c r="VXV190" s="135"/>
      <c r="VXW190" s="307"/>
      <c r="VXX190" s="135"/>
      <c r="VXY190" s="135"/>
      <c r="VXZ190" s="135"/>
      <c r="VYA190" s="304"/>
      <c r="VYB190" s="305"/>
      <c r="VYC190" s="306"/>
      <c r="VYD190" s="135"/>
      <c r="VYE190" s="135"/>
      <c r="VYF190" s="307"/>
      <c r="VYG190" s="135"/>
      <c r="VYH190" s="135"/>
      <c r="VYI190" s="135"/>
      <c r="VYJ190" s="304"/>
      <c r="VYK190" s="305"/>
      <c r="VYL190" s="306"/>
      <c r="VYM190" s="135"/>
      <c r="VYN190" s="135"/>
      <c r="VYO190" s="307"/>
      <c r="VYP190" s="135"/>
      <c r="VYQ190" s="135"/>
      <c r="VYR190" s="135"/>
      <c r="VYS190" s="304"/>
      <c r="VYT190" s="305"/>
      <c r="VYU190" s="306"/>
      <c r="VYV190" s="135"/>
      <c r="VYW190" s="135"/>
      <c r="VYX190" s="307"/>
      <c r="VYY190" s="135"/>
      <c r="VYZ190" s="135"/>
      <c r="VZA190" s="135"/>
      <c r="VZB190" s="304"/>
      <c r="VZC190" s="305"/>
      <c r="VZD190" s="306"/>
      <c r="VZE190" s="135"/>
      <c r="VZF190" s="135"/>
      <c r="VZG190" s="307"/>
      <c r="VZH190" s="135"/>
      <c r="VZI190" s="135"/>
      <c r="VZJ190" s="135"/>
      <c r="VZK190" s="304"/>
      <c r="VZL190" s="305"/>
      <c r="VZM190" s="306"/>
      <c r="VZN190" s="135"/>
      <c r="VZO190" s="135"/>
      <c r="VZP190" s="307"/>
      <c r="VZQ190" s="135"/>
      <c r="VZR190" s="135"/>
      <c r="VZS190" s="135"/>
      <c r="VZT190" s="304"/>
      <c r="VZU190" s="305"/>
      <c r="VZV190" s="306"/>
      <c r="VZW190" s="135"/>
      <c r="VZX190" s="135"/>
      <c r="VZY190" s="307"/>
      <c r="VZZ190" s="135"/>
      <c r="WAA190" s="135"/>
      <c r="WAB190" s="135"/>
      <c r="WAC190" s="304"/>
      <c r="WAD190" s="305"/>
      <c r="WAE190" s="321"/>
      <c r="WAG190" s="135"/>
      <c r="WAH190" s="307"/>
      <c r="WAI190" s="135"/>
      <c r="WAJ190" s="135"/>
      <c r="WAK190" s="135"/>
      <c r="WAL190" s="304"/>
      <c r="WAM190" s="305"/>
      <c r="WAN190" s="321"/>
      <c r="WAQ190" s="318"/>
      <c r="WAU190" s="319"/>
      <c r="WAV190" s="320"/>
      <c r="WAW190" s="321"/>
      <c r="WAZ190" s="318"/>
      <c r="WBB190" s="135"/>
      <c r="WBC190" s="135"/>
      <c r="WBD190" s="304"/>
      <c r="WBE190" s="305"/>
      <c r="WBF190" s="306"/>
      <c r="WBG190" s="135"/>
      <c r="WBH190" s="135"/>
      <c r="WBI190" s="307"/>
      <c r="WBJ190" s="135"/>
      <c r="WBK190" s="135"/>
      <c r="WBL190" s="135"/>
      <c r="WBM190" s="304"/>
      <c r="WBN190" s="305"/>
      <c r="WBO190" s="306"/>
      <c r="WBP190" s="135"/>
      <c r="WBQ190" s="135"/>
      <c r="WBR190" s="307"/>
      <c r="WBS190" s="135"/>
      <c r="WBT190" s="135"/>
      <c r="WBU190" s="135"/>
      <c r="WBV190" s="304"/>
      <c r="WBW190" s="305"/>
      <c r="WBX190" s="306"/>
      <c r="WBY190" s="135"/>
      <c r="WBZ190" s="135"/>
      <c r="WCA190" s="307"/>
      <c r="WCB190" s="135"/>
      <c r="WCC190" s="135"/>
      <c r="WCD190" s="135"/>
      <c r="WCE190" s="304"/>
      <c r="WCF190" s="305"/>
      <c r="WCG190" s="306"/>
      <c r="WCH190" s="135"/>
      <c r="WCI190" s="135"/>
      <c r="WCJ190" s="307"/>
      <c r="WCK190" s="135"/>
      <c r="WCL190" s="135"/>
      <c r="WCM190" s="135"/>
      <c r="WCN190" s="304"/>
      <c r="WCO190" s="305"/>
      <c r="WCP190" s="306"/>
      <c r="WCQ190" s="135"/>
      <c r="WCR190" s="135"/>
      <c r="WCS190" s="307"/>
      <c r="WCT190" s="135"/>
      <c r="WCU190" s="135"/>
      <c r="WCV190" s="135"/>
      <c r="WCW190" s="304"/>
      <c r="WCX190" s="305"/>
      <c r="WCY190" s="306"/>
      <c r="WCZ190" s="135"/>
      <c r="WDA190" s="135"/>
      <c r="WDB190" s="307"/>
      <c r="WDC190" s="135"/>
      <c r="WDD190" s="135"/>
      <c r="WDE190" s="135"/>
      <c r="WDF190" s="304"/>
      <c r="WDG190" s="305"/>
      <c r="WDH190" s="306"/>
      <c r="WDI190" s="135"/>
      <c r="WDJ190" s="135"/>
      <c r="WDK190" s="307"/>
      <c r="WDL190" s="135"/>
      <c r="WDM190" s="135"/>
      <c r="WDN190" s="135"/>
      <c r="WDO190" s="304"/>
      <c r="WDP190" s="305"/>
      <c r="WDQ190" s="306"/>
      <c r="WDR190" s="135"/>
      <c r="WDS190" s="135"/>
      <c r="WDT190" s="307"/>
      <c r="WDU190" s="135"/>
      <c r="WDV190" s="135"/>
      <c r="WDW190" s="135"/>
      <c r="WDX190" s="304"/>
      <c r="WDY190" s="305"/>
      <c r="WDZ190" s="306"/>
      <c r="WEA190" s="135"/>
      <c r="WEB190" s="135"/>
      <c r="WEC190" s="307"/>
      <c r="WED190" s="135"/>
      <c r="WEE190" s="135"/>
      <c r="WEF190" s="135"/>
      <c r="WEG190" s="304"/>
      <c r="WEH190" s="305"/>
      <c r="WEI190" s="306"/>
      <c r="WEJ190" s="135"/>
      <c r="WEK190" s="135"/>
      <c r="WEL190" s="307"/>
      <c r="WEM190" s="135"/>
      <c r="WEN190" s="135"/>
      <c r="WEO190" s="135"/>
      <c r="WEP190" s="304"/>
      <c r="WEQ190" s="305"/>
      <c r="WER190" s="306"/>
      <c r="WES190" s="135"/>
      <c r="WET190" s="135"/>
      <c r="WEU190" s="307"/>
      <c r="WEV190" s="135"/>
      <c r="WEW190" s="135"/>
      <c r="WEX190" s="135"/>
      <c r="WEY190" s="304"/>
      <c r="WEZ190" s="305"/>
      <c r="WFA190" s="306"/>
      <c r="WFB190" s="135"/>
      <c r="WFC190" s="135"/>
      <c r="WFD190" s="307"/>
      <c r="WFE190" s="135"/>
      <c r="WFF190" s="135"/>
      <c r="WFG190" s="135"/>
      <c r="WFH190" s="304"/>
      <c r="WFI190" s="305"/>
      <c r="WFJ190" s="306"/>
      <c r="WFK190" s="135"/>
      <c r="WFL190" s="135"/>
      <c r="WFM190" s="307"/>
      <c r="WFN190" s="135"/>
      <c r="WFO190" s="135"/>
      <c r="WFP190" s="135"/>
      <c r="WFQ190" s="304"/>
      <c r="WFR190" s="305"/>
      <c r="WFS190" s="306"/>
      <c r="WFT190" s="135"/>
      <c r="WFU190" s="135"/>
      <c r="WFV190" s="307"/>
      <c r="WFW190" s="135"/>
      <c r="WFX190" s="135"/>
      <c r="WFY190" s="135"/>
      <c r="WFZ190" s="304"/>
      <c r="WGA190" s="305"/>
      <c r="WGB190" s="306"/>
      <c r="WGC190" s="135"/>
      <c r="WGD190" s="135"/>
      <c r="WGE190" s="307"/>
      <c r="WGF190" s="135"/>
      <c r="WGG190" s="135"/>
      <c r="WGH190" s="135"/>
      <c r="WGI190" s="304"/>
      <c r="WGJ190" s="305"/>
      <c r="WGK190" s="306"/>
      <c r="WGL190" s="135"/>
      <c r="WGM190" s="135"/>
      <c r="WGN190" s="307"/>
      <c r="WGO190" s="135"/>
      <c r="WGP190" s="135"/>
      <c r="WGQ190" s="135"/>
      <c r="WGR190" s="304"/>
      <c r="WGS190" s="305"/>
      <c r="WGT190" s="306"/>
      <c r="WGU190" s="135"/>
      <c r="WGV190" s="135"/>
      <c r="WGW190" s="307"/>
      <c r="WGX190" s="135"/>
      <c r="WGY190" s="135"/>
      <c r="WGZ190" s="135"/>
      <c r="WHA190" s="304"/>
      <c r="WHB190" s="305"/>
      <c r="WHC190" s="306"/>
      <c r="WHD190" s="135"/>
      <c r="WHE190" s="135"/>
      <c r="WHF190" s="307"/>
      <c r="WHG190" s="135"/>
      <c r="WHH190" s="135"/>
      <c r="WHI190" s="135"/>
      <c r="WHJ190" s="304"/>
      <c r="WHK190" s="305"/>
      <c r="WHL190" s="306"/>
      <c r="WHM190" s="135"/>
      <c r="WHN190" s="135"/>
      <c r="WHO190" s="307"/>
      <c r="WHP190" s="135"/>
      <c r="WHQ190" s="135"/>
      <c r="WHR190" s="135"/>
      <c r="WHS190" s="304"/>
      <c r="WHT190" s="305"/>
      <c r="WHU190" s="306"/>
      <c r="WHV190" s="135"/>
      <c r="WHW190" s="135"/>
      <c r="WHX190" s="307"/>
      <c r="WHY190" s="135"/>
      <c r="WHZ190" s="135"/>
      <c r="WIA190" s="135"/>
      <c r="WIB190" s="304"/>
      <c r="WIC190" s="305"/>
      <c r="WID190" s="306"/>
      <c r="WIE190" s="135"/>
      <c r="WIF190" s="135"/>
      <c r="WIG190" s="307"/>
      <c r="WIH190" s="135"/>
      <c r="WII190" s="135"/>
      <c r="WIJ190" s="135"/>
      <c r="WIK190" s="304"/>
      <c r="WIL190" s="305"/>
      <c r="WIM190" s="306"/>
      <c r="WIN190" s="135"/>
      <c r="WIO190" s="135"/>
      <c r="WIP190" s="307"/>
      <c r="WIQ190" s="135"/>
      <c r="WIR190" s="135"/>
      <c r="WIS190" s="135"/>
      <c r="WIT190" s="304"/>
      <c r="WIU190" s="305"/>
      <c r="WIV190" s="306"/>
      <c r="WIW190" s="135"/>
      <c r="WIX190" s="135"/>
      <c r="WIY190" s="307"/>
      <c r="WIZ190" s="135"/>
      <c r="WJA190" s="135"/>
      <c r="WJB190" s="135"/>
      <c r="WJC190" s="304"/>
      <c r="WJD190" s="305"/>
      <c r="WJE190" s="306"/>
      <c r="WJF190" s="135"/>
      <c r="WJG190" s="135"/>
      <c r="WJH190" s="307"/>
      <c r="WJI190" s="135"/>
      <c r="WJJ190" s="135"/>
      <c r="WJK190" s="135"/>
      <c r="WJL190" s="304"/>
      <c r="WJM190" s="305"/>
      <c r="WJN190" s="306"/>
      <c r="WJO190" s="135"/>
      <c r="WJP190" s="135"/>
      <c r="WJQ190" s="307"/>
      <c r="WJR190" s="135"/>
      <c r="WJS190" s="135"/>
      <c r="WJT190" s="135"/>
      <c r="WJU190" s="304"/>
      <c r="WJV190" s="305"/>
      <c r="WJW190" s="306"/>
      <c r="WJX190" s="135"/>
      <c r="WJY190" s="135"/>
      <c r="WJZ190" s="307"/>
      <c r="WKC190" s="135"/>
      <c r="WKD190" s="304"/>
      <c r="WKE190" s="305"/>
      <c r="WKF190" s="306"/>
      <c r="WKG190" s="135"/>
      <c r="WKH190" s="135"/>
      <c r="WKI190" s="307"/>
      <c r="WKM190" s="319"/>
      <c r="WKN190" s="320"/>
      <c r="WKO190" s="321"/>
      <c r="WKR190" s="318"/>
      <c r="WKV190" s="319"/>
      <c r="WKW190" s="320"/>
      <c r="WKX190" s="306"/>
      <c r="WKY190" s="135"/>
      <c r="WKZ190" s="135"/>
      <c r="WLA190" s="307"/>
      <c r="WLB190" s="135"/>
      <c r="WLC190" s="135"/>
      <c r="WLD190" s="135"/>
      <c r="WLE190" s="304"/>
      <c r="WLF190" s="305"/>
      <c r="WLG190" s="306"/>
      <c r="WLH190" s="135"/>
      <c r="WLI190" s="135"/>
      <c r="WLJ190" s="307"/>
      <c r="WLK190" s="135"/>
      <c r="WLL190" s="135"/>
      <c r="WLM190" s="135"/>
      <c r="WLN190" s="304"/>
      <c r="WLO190" s="305"/>
      <c r="WLP190" s="306"/>
      <c r="WLQ190" s="135"/>
      <c r="WLR190" s="135"/>
      <c r="WLS190" s="307"/>
      <c r="WLT190" s="135"/>
      <c r="WLU190" s="135"/>
      <c r="WLV190" s="135"/>
      <c r="WLW190" s="304"/>
      <c r="WLX190" s="305"/>
      <c r="WLY190" s="306"/>
      <c r="WLZ190" s="135"/>
      <c r="WMA190" s="135"/>
      <c r="WMB190" s="307"/>
      <c r="WMC190" s="135"/>
      <c r="WMD190" s="135"/>
      <c r="WME190" s="135"/>
      <c r="WMF190" s="304"/>
      <c r="WMG190" s="305"/>
      <c r="WMH190" s="306"/>
      <c r="WMI190" s="135"/>
      <c r="WMJ190" s="135"/>
      <c r="WMK190" s="307"/>
      <c r="WML190" s="135"/>
      <c r="WMM190" s="135"/>
      <c r="WMN190" s="135"/>
      <c r="WMO190" s="304"/>
      <c r="WMP190" s="305"/>
      <c r="WMQ190" s="306"/>
      <c r="WMR190" s="135"/>
      <c r="WMS190" s="135"/>
      <c r="WMT190" s="307"/>
      <c r="WMU190" s="135"/>
      <c r="WMV190" s="135"/>
      <c r="WMW190" s="135"/>
      <c r="WMX190" s="304"/>
      <c r="WMY190" s="305"/>
      <c r="WMZ190" s="306"/>
      <c r="WNA190" s="135"/>
      <c r="WNB190" s="135"/>
      <c r="WNC190" s="307"/>
      <c r="WND190" s="135"/>
      <c r="WNE190" s="135"/>
      <c r="WNF190" s="135"/>
      <c r="WNG190" s="304"/>
      <c r="WNH190" s="305"/>
      <c r="WNI190" s="306"/>
      <c r="WNJ190" s="135"/>
      <c r="WNK190" s="135"/>
      <c r="WNL190" s="307"/>
      <c r="WNM190" s="135"/>
      <c r="WNN190" s="135"/>
      <c r="WNO190" s="135"/>
      <c r="WNP190" s="304"/>
      <c r="WNQ190" s="305"/>
      <c r="WNR190" s="306"/>
      <c r="WNS190" s="135"/>
      <c r="WNT190" s="135"/>
      <c r="WNU190" s="307"/>
      <c r="WNV190" s="135"/>
      <c r="WNW190" s="135"/>
      <c r="WNX190" s="135"/>
      <c r="WNY190" s="304"/>
      <c r="WNZ190" s="305"/>
      <c r="WOA190" s="306"/>
      <c r="WOB190" s="135"/>
      <c r="WOC190" s="135"/>
      <c r="WOD190" s="307"/>
      <c r="WOE190" s="135"/>
      <c r="WOF190" s="135"/>
      <c r="WOG190" s="135"/>
      <c r="WOH190" s="304"/>
      <c r="WOI190" s="305"/>
      <c r="WOJ190" s="306"/>
      <c r="WOK190" s="135"/>
      <c r="WOL190" s="135"/>
      <c r="WOM190" s="307"/>
      <c r="WON190" s="135"/>
      <c r="WOO190" s="135"/>
      <c r="WOP190" s="135"/>
      <c r="WOQ190" s="304"/>
      <c r="WOR190" s="305"/>
      <c r="WOS190" s="306"/>
      <c r="WOT190" s="135"/>
      <c r="WOU190" s="135"/>
      <c r="WOV190" s="307"/>
      <c r="WOW190" s="135"/>
      <c r="WOX190" s="135"/>
      <c r="WOY190" s="135"/>
      <c r="WOZ190" s="304"/>
      <c r="WPA190" s="305"/>
      <c r="WPB190" s="306"/>
      <c r="WPC190" s="135"/>
      <c r="WPD190" s="135"/>
      <c r="WPE190" s="307"/>
      <c r="WPF190" s="135"/>
      <c r="WPG190" s="135"/>
      <c r="WPH190" s="135"/>
      <c r="WPI190" s="304"/>
      <c r="WPJ190" s="305"/>
      <c r="WPK190" s="306"/>
      <c r="WPL190" s="135"/>
      <c r="WPM190" s="135"/>
      <c r="WPN190" s="307"/>
      <c r="WPO190" s="135"/>
      <c r="WPP190" s="135"/>
      <c r="WPQ190" s="135"/>
      <c r="WPR190" s="304"/>
      <c r="WPS190" s="305"/>
      <c r="WPT190" s="306"/>
      <c r="WPU190" s="135"/>
      <c r="WPV190" s="135"/>
      <c r="WPW190" s="307"/>
      <c r="WPX190" s="135"/>
      <c r="WPY190" s="135"/>
      <c r="WPZ190" s="135"/>
      <c r="WQA190" s="304"/>
      <c r="WQB190" s="305"/>
      <c r="WQC190" s="306"/>
      <c r="WQD190" s="135"/>
      <c r="WQE190" s="135"/>
      <c r="WQF190" s="307"/>
      <c r="WQG190" s="135"/>
      <c r="WQH190" s="135"/>
      <c r="WQI190" s="135"/>
      <c r="WQJ190" s="304"/>
      <c r="WQK190" s="305"/>
      <c r="WQL190" s="306"/>
      <c r="WQM190" s="135"/>
      <c r="WQN190" s="135"/>
      <c r="WQO190" s="307"/>
      <c r="WQP190" s="135"/>
      <c r="WQQ190" s="135"/>
      <c r="WQR190" s="135"/>
      <c r="WQS190" s="304"/>
      <c r="WQT190" s="305"/>
      <c r="WQU190" s="306"/>
      <c r="WQV190" s="135"/>
      <c r="WQW190" s="135"/>
      <c r="WQX190" s="307"/>
      <c r="WQY190" s="135"/>
      <c r="WQZ190" s="135"/>
      <c r="WRA190" s="135"/>
      <c r="WRB190" s="304"/>
      <c r="WRC190" s="305"/>
      <c r="WRD190" s="306"/>
      <c r="WRE190" s="135"/>
      <c r="WRF190" s="135"/>
      <c r="WRG190" s="307"/>
      <c r="WRH190" s="135"/>
      <c r="WRI190" s="135"/>
      <c r="WRJ190" s="135"/>
      <c r="WRK190" s="304"/>
      <c r="WRL190" s="305"/>
      <c r="WRM190" s="306"/>
      <c r="WRN190" s="135"/>
      <c r="WRO190" s="135"/>
      <c r="WRP190" s="307"/>
      <c r="WRQ190" s="135"/>
      <c r="WRR190" s="135"/>
      <c r="WRS190" s="135"/>
      <c r="WRT190" s="304"/>
      <c r="WRU190" s="305"/>
      <c r="WRV190" s="306"/>
      <c r="WRW190" s="135"/>
      <c r="WRX190" s="135"/>
      <c r="WRY190" s="307"/>
      <c r="WRZ190" s="135"/>
      <c r="WSA190" s="135"/>
      <c r="WSB190" s="135"/>
      <c r="WSC190" s="304"/>
      <c r="WSD190" s="305"/>
      <c r="WSE190" s="306"/>
      <c r="WSF190" s="135"/>
      <c r="WSG190" s="135"/>
      <c r="WSH190" s="307"/>
      <c r="WSI190" s="135"/>
      <c r="WSJ190" s="135"/>
      <c r="WSK190" s="135"/>
      <c r="WSL190" s="304"/>
      <c r="WSM190" s="305"/>
      <c r="WSN190" s="306"/>
      <c r="WSO190" s="135"/>
      <c r="WSP190" s="135"/>
      <c r="WSQ190" s="307"/>
      <c r="WSR190" s="135"/>
      <c r="WSS190" s="135"/>
      <c r="WST190" s="135"/>
      <c r="WSU190" s="304"/>
      <c r="WSV190" s="305"/>
      <c r="WSW190" s="306"/>
      <c r="WSX190" s="135"/>
      <c r="WSY190" s="135"/>
      <c r="WSZ190" s="307"/>
      <c r="WTA190" s="135"/>
      <c r="WTB190" s="135"/>
      <c r="WTC190" s="135"/>
      <c r="WTD190" s="304"/>
      <c r="WTE190" s="305"/>
      <c r="WTF190" s="306"/>
      <c r="WTG190" s="135"/>
      <c r="WTH190" s="135"/>
      <c r="WTI190" s="307"/>
      <c r="WTJ190" s="135"/>
      <c r="WTK190" s="135"/>
      <c r="WTL190" s="135"/>
      <c r="WTM190" s="304"/>
      <c r="WTN190" s="305"/>
      <c r="WTO190" s="306"/>
      <c r="WTP190" s="135"/>
      <c r="WTQ190" s="135"/>
      <c r="WTR190" s="307"/>
      <c r="WTS190" s="135"/>
      <c r="WTT190" s="135"/>
      <c r="WTU190" s="135"/>
      <c r="WTV190" s="304"/>
      <c r="WTW190" s="320"/>
      <c r="WTX190" s="321"/>
      <c r="WTY190" s="135"/>
      <c r="WTZ190" s="135"/>
      <c r="WUA190" s="307"/>
      <c r="WUB190" s="135"/>
      <c r="WUC190" s="135"/>
      <c r="WUD190" s="135"/>
      <c r="WUE190" s="304"/>
      <c r="WUF190" s="320"/>
      <c r="WUG190" s="321"/>
      <c r="WUJ190" s="318"/>
      <c r="WUN190" s="319"/>
      <c r="WUO190" s="320"/>
      <c r="WUP190" s="321"/>
      <c r="WUS190" s="318"/>
      <c r="WUT190" s="135"/>
      <c r="WUU190" s="135"/>
      <c r="WUV190" s="135"/>
      <c r="WUW190" s="304"/>
      <c r="WUX190" s="305"/>
      <c r="WUY190" s="306"/>
      <c r="WUZ190" s="135"/>
      <c r="WVA190" s="135"/>
      <c r="WVB190" s="307"/>
      <c r="WVC190" s="135"/>
      <c r="WVD190" s="135"/>
      <c r="WVE190" s="135"/>
      <c r="WVF190" s="304"/>
      <c r="WVG190" s="305"/>
      <c r="WVH190" s="306"/>
      <c r="WVI190" s="135"/>
      <c r="WVJ190" s="135"/>
      <c r="WVK190" s="307"/>
      <c r="WVL190" s="135"/>
      <c r="WVM190" s="135"/>
      <c r="WVN190" s="135"/>
      <c r="WVO190" s="304"/>
      <c r="WVP190" s="305"/>
      <c r="WVQ190" s="306"/>
      <c r="WVR190" s="135"/>
      <c r="WVS190" s="135"/>
      <c r="WVT190" s="307"/>
      <c r="WVU190" s="135"/>
      <c r="WVV190" s="135"/>
      <c r="WVW190" s="135"/>
      <c r="WVX190" s="304"/>
      <c r="WVY190" s="305"/>
      <c r="WVZ190" s="306"/>
      <c r="WWA190" s="135"/>
      <c r="WWB190" s="135"/>
      <c r="WWC190" s="307"/>
      <c r="WWD190" s="135"/>
      <c r="WWE190" s="135"/>
      <c r="WWF190" s="135"/>
      <c r="WWG190" s="304"/>
      <c r="WWH190" s="305"/>
      <c r="WWI190" s="306"/>
      <c r="WWJ190" s="135"/>
      <c r="WWK190" s="135"/>
      <c r="WWL190" s="307"/>
      <c r="WWM190" s="135"/>
      <c r="WWN190" s="135"/>
      <c r="WWO190" s="135"/>
      <c r="WWP190" s="304"/>
      <c r="WWQ190" s="305"/>
      <c r="WWR190" s="306"/>
      <c r="WWS190" s="135"/>
      <c r="WWT190" s="135"/>
      <c r="WWU190" s="307"/>
      <c r="WWV190" s="135"/>
      <c r="WWW190" s="135"/>
      <c r="WWX190" s="135"/>
      <c r="WWY190" s="304"/>
      <c r="WWZ190" s="305"/>
      <c r="WXA190" s="306"/>
      <c r="WXB190" s="135"/>
      <c r="WXC190" s="135"/>
      <c r="WXD190" s="307"/>
      <c r="WXE190" s="135"/>
      <c r="WXF190" s="135"/>
      <c r="WXG190" s="135"/>
      <c r="WXH190" s="304"/>
      <c r="WXI190" s="305"/>
      <c r="WXJ190" s="306"/>
      <c r="WXK190" s="135"/>
      <c r="WXL190" s="135"/>
      <c r="WXM190" s="307"/>
      <c r="WXN190" s="135"/>
      <c r="WXO190" s="135"/>
      <c r="WXP190" s="135"/>
      <c r="WXQ190" s="304"/>
      <c r="WXR190" s="305"/>
      <c r="WXS190" s="306"/>
      <c r="WXT190" s="135"/>
      <c r="WXU190" s="135"/>
      <c r="WXV190" s="307"/>
      <c r="WXW190" s="135"/>
      <c r="WXX190" s="135"/>
      <c r="WXY190" s="135"/>
      <c r="WXZ190" s="304"/>
      <c r="WYA190" s="305"/>
      <c r="WYB190" s="306"/>
      <c r="WYC190" s="135"/>
      <c r="WYD190" s="135"/>
      <c r="WYE190" s="307"/>
      <c r="WYF190" s="135"/>
      <c r="WYG190" s="135"/>
      <c r="WYH190" s="135"/>
      <c r="WYI190" s="304"/>
      <c r="WYJ190" s="305"/>
      <c r="WYK190" s="306"/>
      <c r="WYL190" s="135"/>
      <c r="WYM190" s="135"/>
      <c r="WYN190" s="307"/>
      <c r="WYO190" s="135"/>
      <c r="WYP190" s="135"/>
      <c r="WYQ190" s="135"/>
      <c r="WYR190" s="304"/>
      <c r="WYS190" s="305"/>
      <c r="WYT190" s="306"/>
      <c r="WYU190" s="135"/>
      <c r="WYV190" s="135"/>
      <c r="WYW190" s="307"/>
      <c r="WYX190" s="135"/>
      <c r="WYY190" s="135"/>
      <c r="WYZ190" s="135"/>
      <c r="WZA190" s="304"/>
      <c r="WZB190" s="305"/>
      <c r="WZC190" s="306"/>
      <c r="WZD190" s="135"/>
      <c r="WZE190" s="135"/>
      <c r="WZF190" s="307"/>
      <c r="WZG190" s="135"/>
      <c r="WZH190" s="135"/>
      <c r="WZI190" s="135"/>
      <c r="WZJ190" s="304"/>
      <c r="WZK190" s="305"/>
      <c r="WZL190" s="306"/>
      <c r="WZM190" s="135"/>
      <c r="WZN190" s="135"/>
      <c r="WZO190" s="307"/>
      <c r="WZP190" s="135"/>
      <c r="WZQ190" s="135"/>
      <c r="WZR190" s="135"/>
      <c r="WZS190" s="304"/>
      <c r="WZT190" s="305"/>
      <c r="WZU190" s="306"/>
      <c r="WZV190" s="135"/>
      <c r="WZW190" s="135"/>
      <c r="WZX190" s="307"/>
      <c r="WZY190" s="135"/>
      <c r="WZZ190" s="135"/>
      <c r="XAA190" s="135"/>
      <c r="XAB190" s="304"/>
      <c r="XAC190" s="305"/>
      <c r="XAD190" s="306"/>
      <c r="XAE190" s="135"/>
      <c r="XAF190" s="135"/>
      <c r="XAG190" s="307"/>
      <c r="XAH190" s="135"/>
      <c r="XAI190" s="135"/>
      <c r="XAJ190" s="135"/>
      <c r="XAK190" s="304"/>
      <c r="XAL190" s="305"/>
      <c r="XAM190" s="306"/>
      <c r="XAN190" s="135"/>
      <c r="XAO190" s="135"/>
      <c r="XAP190" s="307"/>
      <c r="XAQ190" s="135"/>
      <c r="XAR190" s="135"/>
      <c r="XAS190" s="135"/>
      <c r="XAT190" s="304"/>
      <c r="XAU190" s="305"/>
      <c r="XAV190" s="306"/>
      <c r="XAW190" s="135"/>
      <c r="XAX190" s="135"/>
      <c r="XAY190" s="307"/>
      <c r="XAZ190" s="135"/>
      <c r="XBA190" s="135"/>
      <c r="XBB190" s="135"/>
      <c r="XBC190" s="304"/>
      <c r="XBD190" s="305"/>
      <c r="XBE190" s="306"/>
      <c r="XBF190" s="135"/>
      <c r="XBG190" s="135"/>
      <c r="XBH190" s="307"/>
      <c r="XBI190" s="135"/>
      <c r="XBJ190" s="135"/>
      <c r="XBK190" s="135"/>
      <c r="XBL190" s="304"/>
      <c r="XBM190" s="305"/>
      <c r="XBN190" s="306"/>
      <c r="XBO190" s="135"/>
      <c r="XBP190" s="135"/>
      <c r="XBQ190" s="307"/>
      <c r="XBR190" s="135"/>
      <c r="XBS190" s="135"/>
      <c r="XBT190" s="135"/>
      <c r="XBU190" s="304"/>
      <c r="XBV190" s="305"/>
      <c r="XBW190" s="306"/>
      <c r="XBX190" s="135"/>
      <c r="XBY190" s="135"/>
      <c r="XBZ190" s="307"/>
      <c r="XCA190" s="135"/>
      <c r="XCB190" s="135"/>
      <c r="XCC190" s="135"/>
      <c r="XCD190" s="304"/>
      <c r="XCE190" s="305"/>
      <c r="XCF190" s="306"/>
      <c r="XCG190" s="135"/>
      <c r="XCH190" s="135"/>
      <c r="XCI190" s="307"/>
      <c r="XCJ190" s="135"/>
      <c r="XCK190" s="135"/>
      <c r="XCL190" s="135"/>
      <c r="XCM190" s="304"/>
      <c r="XCN190" s="305"/>
      <c r="XCO190" s="306"/>
      <c r="XCP190" s="135"/>
      <c r="XCQ190" s="135"/>
      <c r="XCR190" s="307"/>
      <c r="XCS190" s="135"/>
      <c r="XCT190" s="135"/>
      <c r="XCU190" s="135"/>
      <c r="XCV190" s="304"/>
      <c r="XCW190" s="305"/>
      <c r="XCX190" s="306"/>
      <c r="XCY190" s="135"/>
      <c r="XCZ190" s="135"/>
      <c r="XDA190" s="307"/>
      <c r="XDB190" s="135"/>
      <c r="XDC190" s="135"/>
      <c r="XDD190" s="135"/>
      <c r="XDE190" s="304"/>
      <c r="XDF190" s="305"/>
      <c r="XDG190" s="306"/>
      <c r="XDH190" s="135"/>
      <c r="XDI190" s="135"/>
      <c r="XDJ190" s="307"/>
      <c r="XDK190" s="135"/>
      <c r="XDL190" s="135"/>
      <c r="XDM190" s="135"/>
      <c r="XDN190" s="304"/>
      <c r="XDO190" s="305"/>
      <c r="XDP190" s="306"/>
    </row>
    <row r="191" spans="1:16344" ht="23.45" customHeight="1">
      <c r="A191" s="138" t="s">
        <v>165</v>
      </c>
      <c r="B191" s="292" t="s">
        <v>166</v>
      </c>
      <c r="C191" s="238">
        <v>16</v>
      </c>
      <c r="D191" s="217">
        <v>14040.389000000001</v>
      </c>
      <c r="E191" s="217">
        <v>12860.084000000001</v>
      </c>
      <c r="F191" s="217">
        <v>1282.8050000000001</v>
      </c>
      <c r="G191" s="245">
        <v>5333.0472</v>
      </c>
      <c r="H191" s="229">
        <f t="shared" si="7"/>
        <v>960.97471599999994</v>
      </c>
      <c r="I191" s="254">
        <f>SUM(I192:I203)</f>
        <v>713.690516</v>
      </c>
      <c r="J191" s="254">
        <f>SUM(J192:J203)</f>
        <v>247.2842</v>
      </c>
      <c r="K191" s="254">
        <f t="shared" ref="K191:L191" si="12">SUM(K192:K202)</f>
        <v>0</v>
      </c>
      <c r="L191" s="254">
        <f t="shared" si="12"/>
        <v>0</v>
      </c>
      <c r="M191" s="248"/>
      <c r="HK191" s="128"/>
      <c r="HL191" s="128"/>
      <c r="HT191" s="128"/>
      <c r="HU191" s="128"/>
      <c r="HV191" s="128"/>
      <c r="HW191" s="128"/>
      <c r="HX191" s="128"/>
      <c r="HY191" s="128"/>
      <c r="HZ191" s="128"/>
      <c r="IA191" s="128"/>
      <c r="IB191" s="128"/>
      <c r="IC191" s="128"/>
      <c r="ID191" s="128"/>
      <c r="IE191" s="128"/>
      <c r="IF191" s="128"/>
      <c r="IG191" s="128"/>
      <c r="RG191" s="128"/>
      <c r="RH191" s="128"/>
      <c r="RP191" s="128"/>
      <c r="RQ191" s="128"/>
      <c r="RR191" s="128"/>
      <c r="RS191" s="128"/>
      <c r="RT191" s="128"/>
      <c r="RU191" s="128"/>
      <c r="RV191" s="128"/>
      <c r="RW191" s="128"/>
      <c r="RX191" s="128"/>
      <c r="RY191" s="128"/>
      <c r="RZ191" s="128"/>
      <c r="SA191" s="128"/>
      <c r="SB191" s="128"/>
      <c r="SC191" s="128"/>
      <c r="ABC191" s="128"/>
      <c r="ABD191" s="128"/>
      <c r="ABL191" s="128"/>
      <c r="ABM191" s="128"/>
      <c r="ABN191" s="128"/>
      <c r="ABO191" s="128"/>
      <c r="ABP191" s="128"/>
      <c r="ABQ191" s="128"/>
      <c r="ABR191" s="128"/>
      <c r="ABS191" s="128"/>
      <c r="ABT191" s="128"/>
      <c r="ABU191" s="128"/>
      <c r="ABV191" s="128"/>
      <c r="ABW191" s="128"/>
      <c r="ABX191" s="128"/>
      <c r="ABY191" s="128"/>
      <c r="AKY191" s="128"/>
      <c r="AKZ191" s="128"/>
      <c r="ALH191" s="128"/>
      <c r="ALI191" s="128"/>
      <c r="ALJ191" s="128"/>
      <c r="ALK191" s="128"/>
      <c r="ALL191" s="128"/>
      <c r="ALM191" s="128"/>
      <c r="ALN191" s="128"/>
      <c r="ALO191" s="128"/>
      <c r="ALP191" s="128"/>
      <c r="ALQ191" s="128"/>
      <c r="ALR191" s="128"/>
      <c r="ALS191" s="128"/>
      <c r="ALT191" s="128"/>
      <c r="ALU191" s="128"/>
      <c r="AUU191" s="128"/>
      <c r="AUV191" s="128"/>
      <c r="AVD191" s="128"/>
      <c r="AVE191" s="128"/>
      <c r="AVF191" s="128"/>
      <c r="AVG191" s="128"/>
      <c r="AVH191" s="128"/>
      <c r="AVI191" s="128"/>
      <c r="AVJ191" s="128"/>
      <c r="AVK191" s="128"/>
      <c r="AVL191" s="128"/>
      <c r="AVM191" s="128"/>
      <c r="AVN191" s="128"/>
      <c r="AVO191" s="128"/>
      <c r="AVP191" s="128"/>
      <c r="AVQ191" s="128"/>
      <c r="BEQ191" s="128"/>
      <c r="BER191" s="128"/>
      <c r="BEZ191" s="128"/>
      <c r="BFA191" s="128"/>
      <c r="BFB191" s="128"/>
      <c r="BFC191" s="128"/>
      <c r="BFD191" s="128"/>
      <c r="BFE191" s="128"/>
      <c r="BFF191" s="128"/>
      <c r="BFG191" s="128"/>
      <c r="BFH191" s="128"/>
      <c r="BFI191" s="128"/>
      <c r="BFJ191" s="128"/>
      <c r="BFK191" s="128"/>
      <c r="BFL191" s="128"/>
      <c r="BFM191" s="128"/>
      <c r="BOM191" s="128"/>
      <c r="BON191" s="128"/>
      <c r="BOV191" s="128"/>
      <c r="BOW191" s="128"/>
      <c r="BOX191" s="128"/>
      <c r="BOY191" s="128"/>
      <c r="BOZ191" s="128"/>
      <c r="BPA191" s="128"/>
      <c r="BPB191" s="128"/>
      <c r="BPC191" s="128"/>
      <c r="BPD191" s="128"/>
      <c r="BPE191" s="128"/>
      <c r="BPF191" s="128"/>
      <c r="BPG191" s="128"/>
      <c r="BPH191" s="128"/>
      <c r="BPI191" s="128"/>
      <c r="BYI191" s="128"/>
      <c r="BYJ191" s="128"/>
      <c r="BYR191" s="128"/>
      <c r="BYS191" s="128"/>
      <c r="BYT191" s="128"/>
      <c r="BYU191" s="128"/>
      <c r="BYV191" s="128"/>
      <c r="BYW191" s="128"/>
      <c r="BYX191" s="128"/>
      <c r="BYY191" s="128"/>
      <c r="BYZ191" s="128"/>
      <c r="BZA191" s="128"/>
      <c r="BZB191" s="128"/>
      <c r="BZC191" s="128"/>
      <c r="BZD191" s="128"/>
      <c r="BZE191" s="128"/>
      <c r="CIE191" s="128"/>
      <c r="CIF191" s="128"/>
      <c r="CIN191" s="128"/>
      <c r="CIO191" s="128"/>
      <c r="CIP191" s="128"/>
      <c r="CIQ191" s="128"/>
      <c r="CIR191" s="128"/>
      <c r="CIS191" s="128"/>
      <c r="CIT191" s="128"/>
      <c r="CIU191" s="128"/>
      <c r="CIV191" s="128"/>
      <c r="CIW191" s="128"/>
      <c r="CIX191" s="128"/>
      <c r="CIY191" s="128"/>
      <c r="CIZ191" s="128"/>
      <c r="CJA191" s="128"/>
      <c r="CSA191" s="128"/>
      <c r="CSB191" s="128"/>
      <c r="CSJ191" s="128"/>
      <c r="CSK191" s="128"/>
      <c r="CSL191" s="128"/>
      <c r="CSM191" s="128"/>
      <c r="CSN191" s="128"/>
      <c r="CSO191" s="128"/>
      <c r="CSP191" s="128"/>
      <c r="CSQ191" s="128"/>
      <c r="CSR191" s="128"/>
      <c r="CSS191" s="128"/>
      <c r="CST191" s="128"/>
      <c r="CSU191" s="128"/>
      <c r="CSV191" s="128"/>
      <c r="CSW191" s="128"/>
      <c r="DBW191" s="128"/>
      <c r="DBX191" s="128"/>
      <c r="DCF191" s="128"/>
      <c r="DCG191" s="128"/>
      <c r="DCH191" s="128"/>
      <c r="DCI191" s="128"/>
      <c r="DCJ191" s="128"/>
      <c r="DCK191" s="128"/>
      <c r="DCL191" s="128"/>
      <c r="DCM191" s="128"/>
      <c r="DCN191" s="128"/>
      <c r="DCO191" s="128"/>
      <c r="DCP191" s="128"/>
      <c r="DCQ191" s="128"/>
      <c r="DCR191" s="128"/>
      <c r="DCS191" s="128"/>
      <c r="DLS191" s="128"/>
      <c r="DLT191" s="128"/>
      <c r="DMB191" s="128"/>
      <c r="DMC191" s="128"/>
      <c r="DMD191" s="128"/>
      <c r="DME191" s="128"/>
      <c r="DMF191" s="128"/>
      <c r="DMG191" s="128"/>
      <c r="DMH191" s="128"/>
      <c r="DMI191" s="128"/>
      <c r="DMJ191" s="128"/>
      <c r="DMK191" s="128"/>
      <c r="DML191" s="128"/>
      <c r="DMM191" s="128"/>
      <c r="DMN191" s="128"/>
      <c r="DMO191" s="128"/>
      <c r="DVO191" s="128"/>
      <c r="DVP191" s="128"/>
      <c r="DVX191" s="128"/>
      <c r="DVY191" s="128"/>
      <c r="DVZ191" s="128"/>
      <c r="DWA191" s="128"/>
      <c r="DWB191" s="128"/>
      <c r="DWC191" s="128"/>
      <c r="DWD191" s="128"/>
      <c r="DWE191" s="128"/>
      <c r="DWF191" s="128"/>
      <c r="DWG191" s="128"/>
      <c r="DWH191" s="128"/>
      <c r="DWI191" s="128"/>
      <c r="DWJ191" s="128"/>
      <c r="DWK191" s="128"/>
      <c r="EFK191" s="128"/>
      <c r="EFL191" s="128"/>
      <c r="EFT191" s="128"/>
      <c r="EFU191" s="128"/>
      <c r="EFV191" s="128"/>
      <c r="EFW191" s="128"/>
      <c r="EFX191" s="128"/>
      <c r="EFY191" s="128"/>
      <c r="EFZ191" s="128"/>
      <c r="EGA191" s="128"/>
      <c r="EGB191" s="128"/>
      <c r="EGC191" s="128"/>
      <c r="EGD191" s="128"/>
      <c r="EGE191" s="128"/>
      <c r="EGF191" s="128"/>
      <c r="EGG191" s="128"/>
      <c r="EPG191" s="128"/>
      <c r="EPH191" s="128"/>
      <c r="EPP191" s="128"/>
      <c r="EPQ191" s="128"/>
      <c r="EPR191" s="128"/>
      <c r="EPS191" s="128"/>
      <c r="EPT191" s="128"/>
      <c r="EPU191" s="128"/>
      <c r="EPV191" s="128"/>
      <c r="EPW191" s="128"/>
      <c r="EPX191" s="128"/>
      <c r="EPY191" s="128"/>
      <c r="EPZ191" s="128"/>
      <c r="EQA191" s="128"/>
      <c r="EQB191" s="128"/>
      <c r="EQC191" s="128"/>
      <c r="EZC191" s="128"/>
      <c r="EZD191" s="128"/>
      <c r="EZL191" s="128"/>
      <c r="EZM191" s="128"/>
      <c r="EZN191" s="128"/>
      <c r="EZO191" s="128"/>
      <c r="EZP191" s="128"/>
      <c r="EZQ191" s="128"/>
      <c r="EZR191" s="128"/>
      <c r="EZS191" s="128"/>
      <c r="EZT191" s="128"/>
      <c r="EZU191" s="128"/>
      <c r="EZV191" s="128"/>
      <c r="EZW191" s="128"/>
      <c r="EZX191" s="128"/>
      <c r="EZY191" s="128"/>
      <c r="FIY191" s="128"/>
      <c r="FIZ191" s="128"/>
      <c r="FJH191" s="128"/>
      <c r="FJI191" s="128"/>
      <c r="FJJ191" s="128"/>
      <c r="FJK191" s="128"/>
      <c r="FJL191" s="128"/>
      <c r="FJM191" s="128"/>
      <c r="FJN191" s="128"/>
      <c r="FJO191" s="128"/>
      <c r="FJP191" s="128"/>
      <c r="FJQ191" s="128"/>
      <c r="FJR191" s="128"/>
      <c r="FJS191" s="128"/>
      <c r="FJT191" s="128"/>
      <c r="FJU191" s="128"/>
      <c r="FSU191" s="128"/>
      <c r="FSV191" s="128"/>
      <c r="FTD191" s="128"/>
      <c r="FTE191" s="128"/>
      <c r="FTF191" s="128"/>
      <c r="FTG191" s="128"/>
      <c r="FTH191" s="128"/>
      <c r="FTI191" s="128"/>
      <c r="FTJ191" s="128"/>
      <c r="FTK191" s="128"/>
      <c r="FTL191" s="128"/>
      <c r="FTM191" s="128"/>
      <c r="FTN191" s="128"/>
      <c r="FTO191" s="128"/>
      <c r="FTP191" s="128"/>
      <c r="FTQ191" s="128"/>
      <c r="GCQ191" s="128"/>
      <c r="GCR191" s="128"/>
      <c r="GCZ191" s="128"/>
      <c r="GDA191" s="128"/>
      <c r="GDB191" s="128"/>
      <c r="GDC191" s="128"/>
      <c r="GDD191" s="128"/>
      <c r="GDE191" s="128"/>
      <c r="GDF191" s="128"/>
      <c r="GDG191" s="128"/>
      <c r="GDH191" s="128"/>
      <c r="GDI191" s="128"/>
      <c r="GDJ191" s="128"/>
      <c r="GDK191" s="128"/>
      <c r="GDL191" s="128"/>
      <c r="GDM191" s="128"/>
      <c r="GMM191" s="128"/>
      <c r="GMN191" s="128"/>
      <c r="GMV191" s="128"/>
      <c r="GMW191" s="128"/>
      <c r="GMX191" s="128"/>
      <c r="GMY191" s="128"/>
      <c r="GMZ191" s="128"/>
      <c r="GNA191" s="128"/>
      <c r="GNB191" s="128"/>
      <c r="GNC191" s="128"/>
      <c r="GND191" s="128"/>
      <c r="GNE191" s="128"/>
      <c r="GNF191" s="128"/>
      <c r="GNG191" s="128"/>
      <c r="GNH191" s="128"/>
      <c r="GNI191" s="128"/>
      <c r="GWI191" s="128"/>
      <c r="GWJ191" s="128"/>
      <c r="GWR191" s="128"/>
      <c r="GWS191" s="128"/>
      <c r="GWT191" s="128"/>
      <c r="GWU191" s="128"/>
      <c r="GWV191" s="128"/>
      <c r="GWW191" s="128"/>
      <c r="GWX191" s="128"/>
      <c r="GWY191" s="128"/>
      <c r="GWZ191" s="128"/>
      <c r="GXA191" s="128"/>
      <c r="GXB191" s="128"/>
      <c r="GXC191" s="128"/>
      <c r="GXD191" s="128"/>
      <c r="GXE191" s="128"/>
      <c r="HGE191" s="128"/>
      <c r="HGF191" s="128"/>
      <c r="HGN191" s="128"/>
      <c r="HGO191" s="128"/>
      <c r="HGP191" s="128"/>
      <c r="HGQ191" s="128"/>
      <c r="HGR191" s="128"/>
      <c r="HGS191" s="128"/>
      <c r="HGT191" s="128"/>
      <c r="HGU191" s="128"/>
      <c r="HGV191" s="128"/>
      <c r="HGW191" s="128"/>
      <c r="HGX191" s="128"/>
      <c r="HGY191" s="128"/>
      <c r="HGZ191" s="128"/>
      <c r="HHA191" s="128"/>
      <c r="HQA191" s="128"/>
      <c r="HQB191" s="128"/>
      <c r="HQJ191" s="128"/>
      <c r="HQK191" s="128"/>
      <c r="HQL191" s="128"/>
      <c r="HQM191" s="128"/>
      <c r="HQN191" s="128"/>
      <c r="HQO191" s="128"/>
      <c r="HQP191" s="128"/>
      <c r="HQQ191" s="128"/>
      <c r="HQR191" s="128"/>
      <c r="HQS191" s="128"/>
      <c r="HQT191" s="128"/>
      <c r="HQU191" s="128"/>
      <c r="HQV191" s="128"/>
      <c r="HQW191" s="128"/>
      <c r="HZW191" s="128"/>
      <c r="HZX191" s="128"/>
      <c r="IAF191" s="128"/>
      <c r="IAG191" s="128"/>
      <c r="IAH191" s="128"/>
      <c r="IAI191" s="128"/>
      <c r="IAJ191" s="128"/>
      <c r="IAK191" s="128"/>
      <c r="IAL191" s="128"/>
      <c r="IAM191" s="128"/>
      <c r="IAN191" s="128"/>
      <c r="IAO191" s="128"/>
      <c r="IAP191" s="128"/>
      <c r="IAQ191" s="128"/>
      <c r="IAR191" s="128"/>
      <c r="IAS191" s="128"/>
      <c r="IJS191" s="128"/>
      <c r="IJT191" s="128"/>
      <c r="IKB191" s="128"/>
      <c r="IKC191" s="128"/>
      <c r="IKD191" s="128"/>
      <c r="IKE191" s="128"/>
      <c r="IKF191" s="128"/>
      <c r="IKG191" s="128"/>
      <c r="IKH191" s="128"/>
      <c r="IKI191" s="128"/>
      <c r="IKJ191" s="128"/>
      <c r="IKK191" s="128"/>
      <c r="IKL191" s="128"/>
      <c r="IKM191" s="128"/>
      <c r="IKN191" s="128"/>
      <c r="IKO191" s="128"/>
      <c r="ITO191" s="128"/>
      <c r="ITP191" s="128"/>
      <c r="ITX191" s="128"/>
      <c r="ITY191" s="128"/>
      <c r="ITZ191" s="128"/>
      <c r="IUA191" s="128"/>
      <c r="IUB191" s="128"/>
      <c r="IUC191" s="128"/>
      <c r="IUD191" s="128"/>
      <c r="IUE191" s="128"/>
      <c r="IUF191" s="128"/>
      <c r="IUG191" s="128"/>
      <c r="IUH191" s="128"/>
      <c r="IUI191" s="128"/>
      <c r="IUJ191" s="128"/>
      <c r="IUK191" s="128"/>
      <c r="JDK191" s="128"/>
      <c r="JDL191" s="128"/>
      <c r="JDT191" s="128"/>
      <c r="JDU191" s="128"/>
      <c r="JDV191" s="128"/>
      <c r="JDW191" s="128"/>
      <c r="JDX191" s="128"/>
      <c r="JDY191" s="128"/>
      <c r="JDZ191" s="128"/>
      <c r="JEA191" s="128"/>
      <c r="JEB191" s="128"/>
      <c r="JEC191" s="128"/>
      <c r="JED191" s="128"/>
      <c r="JEE191" s="128"/>
      <c r="JEF191" s="128"/>
      <c r="JEG191" s="128"/>
      <c r="JNG191" s="128"/>
      <c r="JNH191" s="128"/>
      <c r="JNP191" s="128"/>
      <c r="JNQ191" s="128"/>
      <c r="JNR191" s="128"/>
      <c r="JNS191" s="128"/>
      <c r="JNT191" s="128"/>
      <c r="JNU191" s="128"/>
      <c r="JNV191" s="128"/>
      <c r="JNW191" s="128"/>
      <c r="JNX191" s="128"/>
      <c r="JNY191" s="128"/>
      <c r="JNZ191" s="128"/>
      <c r="JOA191" s="128"/>
      <c r="JOB191" s="128"/>
      <c r="JOC191" s="128"/>
      <c r="JXC191" s="128"/>
      <c r="JXD191" s="128"/>
      <c r="JXL191" s="128"/>
      <c r="JXM191" s="128"/>
      <c r="JXN191" s="128"/>
      <c r="JXO191" s="128"/>
      <c r="JXP191" s="128"/>
      <c r="JXQ191" s="128"/>
      <c r="JXR191" s="128"/>
      <c r="JXS191" s="128"/>
      <c r="JXT191" s="128"/>
      <c r="JXU191" s="128"/>
      <c r="JXV191" s="128"/>
      <c r="JXW191" s="128"/>
      <c r="JXX191" s="128"/>
      <c r="JXY191" s="128"/>
      <c r="KGY191" s="128"/>
      <c r="KGZ191" s="128"/>
      <c r="KHH191" s="128"/>
      <c r="KHI191" s="128"/>
      <c r="KHJ191" s="128"/>
      <c r="KHK191" s="128"/>
      <c r="KHL191" s="128"/>
      <c r="KHM191" s="128"/>
      <c r="KHN191" s="128"/>
      <c r="KHO191" s="128"/>
      <c r="KHP191" s="128"/>
      <c r="KHQ191" s="128"/>
      <c r="KHR191" s="128"/>
      <c r="KHS191" s="128"/>
      <c r="KHT191" s="128"/>
      <c r="KHU191" s="128"/>
      <c r="KQU191" s="128"/>
      <c r="KQV191" s="128"/>
      <c r="KRD191" s="128"/>
      <c r="KRE191" s="128"/>
      <c r="KRF191" s="128"/>
      <c r="KRG191" s="128"/>
      <c r="KRH191" s="128"/>
      <c r="KRI191" s="128"/>
      <c r="KRJ191" s="128"/>
      <c r="KRK191" s="128"/>
      <c r="KRL191" s="128"/>
      <c r="KRM191" s="128"/>
      <c r="KRN191" s="128"/>
      <c r="KRO191" s="128"/>
      <c r="KRP191" s="128"/>
      <c r="KRQ191" s="128"/>
      <c r="LAQ191" s="128"/>
      <c r="LAR191" s="128"/>
      <c r="LAZ191" s="128"/>
      <c r="LBA191" s="128"/>
      <c r="LBB191" s="128"/>
      <c r="LBC191" s="128"/>
      <c r="LBD191" s="128"/>
      <c r="LBE191" s="128"/>
      <c r="LBF191" s="128"/>
      <c r="LBG191" s="128"/>
      <c r="LBH191" s="128"/>
      <c r="LBI191" s="128"/>
      <c r="LBJ191" s="128"/>
      <c r="LBK191" s="128"/>
      <c r="LBL191" s="128"/>
      <c r="LBM191" s="128"/>
      <c r="LKM191" s="128"/>
      <c r="LKN191" s="128"/>
      <c r="LKV191" s="128"/>
      <c r="LKW191" s="128"/>
      <c r="LKX191" s="128"/>
      <c r="LKY191" s="128"/>
      <c r="LKZ191" s="128"/>
      <c r="LLA191" s="128"/>
      <c r="LLB191" s="128"/>
      <c r="LLC191" s="128"/>
      <c r="LLD191" s="128"/>
      <c r="LLE191" s="128"/>
      <c r="LLF191" s="128"/>
      <c r="LLG191" s="128"/>
      <c r="LLH191" s="128"/>
      <c r="LLI191" s="128"/>
      <c r="LUI191" s="128"/>
      <c r="LUJ191" s="128"/>
      <c r="LUR191" s="128"/>
      <c r="LUS191" s="128"/>
      <c r="LUT191" s="128"/>
      <c r="LUU191" s="128"/>
      <c r="LUV191" s="128"/>
      <c r="LUW191" s="128"/>
      <c r="LUX191" s="128"/>
      <c r="LUY191" s="128"/>
      <c r="LUZ191" s="128"/>
      <c r="LVA191" s="128"/>
      <c r="LVB191" s="128"/>
      <c r="LVC191" s="128"/>
      <c r="LVD191" s="128"/>
      <c r="LVE191" s="128"/>
      <c r="MEE191" s="128"/>
      <c r="MEF191" s="128"/>
      <c r="MEN191" s="128"/>
      <c r="MEO191" s="128"/>
      <c r="MEP191" s="128"/>
      <c r="MEQ191" s="128"/>
      <c r="MER191" s="128"/>
      <c r="MES191" s="128"/>
      <c r="MET191" s="128"/>
      <c r="MEU191" s="128"/>
      <c r="MEV191" s="128"/>
      <c r="MEW191" s="128"/>
      <c r="MEX191" s="128"/>
      <c r="MEY191" s="128"/>
      <c r="MEZ191" s="128"/>
      <c r="MFA191" s="128"/>
      <c r="MOA191" s="128"/>
      <c r="MOB191" s="128"/>
      <c r="MOJ191" s="128"/>
      <c r="MOK191" s="128"/>
      <c r="MOL191" s="128"/>
      <c r="MOM191" s="128"/>
      <c r="MON191" s="128"/>
      <c r="MOO191" s="128"/>
      <c r="MOP191" s="128"/>
      <c r="MOQ191" s="128"/>
      <c r="MOR191" s="128"/>
      <c r="MOS191" s="128"/>
      <c r="MOT191" s="128"/>
      <c r="MOU191" s="128"/>
      <c r="MOV191" s="128"/>
      <c r="MOW191" s="128"/>
      <c r="MXW191" s="128"/>
      <c r="MXX191" s="128"/>
      <c r="MYF191" s="128"/>
      <c r="MYG191" s="128"/>
      <c r="MYH191" s="128"/>
      <c r="MYI191" s="128"/>
      <c r="MYJ191" s="128"/>
      <c r="MYK191" s="128"/>
      <c r="MYL191" s="128"/>
      <c r="MYM191" s="128"/>
      <c r="MYN191" s="128"/>
      <c r="MYO191" s="128"/>
      <c r="MYP191" s="128"/>
      <c r="MYQ191" s="128"/>
      <c r="MYR191" s="128"/>
      <c r="MYS191" s="128"/>
      <c r="NHS191" s="128"/>
      <c r="NHT191" s="128"/>
      <c r="NIB191" s="128"/>
      <c r="NIC191" s="128"/>
      <c r="NID191" s="128"/>
      <c r="NIE191" s="128"/>
      <c r="NIF191" s="128"/>
      <c r="NIG191" s="128"/>
      <c r="NIH191" s="128"/>
      <c r="NII191" s="128"/>
      <c r="NIJ191" s="128"/>
      <c r="NIK191" s="128"/>
      <c r="NIL191" s="128"/>
      <c r="NIM191" s="128"/>
      <c r="NIN191" s="128"/>
      <c r="NIO191" s="128"/>
      <c r="NRO191" s="128"/>
      <c r="NRP191" s="128"/>
      <c r="NRX191" s="128"/>
      <c r="NRY191" s="128"/>
      <c r="NRZ191" s="128"/>
      <c r="NSA191" s="128"/>
      <c r="NSB191" s="128"/>
      <c r="NSC191" s="128"/>
      <c r="NSD191" s="128"/>
      <c r="NSE191" s="128"/>
      <c r="NSF191" s="128"/>
      <c r="NSG191" s="128"/>
      <c r="NSH191" s="128"/>
      <c r="NSI191" s="128"/>
      <c r="NSJ191" s="128"/>
      <c r="NSK191" s="128"/>
      <c r="OBK191" s="128"/>
      <c r="OBL191" s="128"/>
      <c r="OBT191" s="128"/>
      <c r="OBU191" s="128"/>
      <c r="OBV191" s="128"/>
      <c r="OBW191" s="128"/>
      <c r="OBX191" s="128"/>
      <c r="OBY191" s="128"/>
      <c r="OBZ191" s="128"/>
      <c r="OCA191" s="128"/>
      <c r="OCB191" s="128"/>
      <c r="OCC191" s="128"/>
      <c r="OCD191" s="128"/>
      <c r="OCE191" s="128"/>
      <c r="OCF191" s="128"/>
      <c r="OCG191" s="128"/>
      <c r="OLG191" s="128"/>
      <c r="OLH191" s="128"/>
      <c r="OLP191" s="128"/>
      <c r="OLQ191" s="128"/>
      <c r="OLR191" s="128"/>
      <c r="OLS191" s="128"/>
      <c r="OLT191" s="128"/>
      <c r="OLU191" s="128"/>
      <c r="OLV191" s="128"/>
      <c r="OLW191" s="128"/>
      <c r="OLX191" s="128"/>
      <c r="OLY191" s="128"/>
      <c r="OLZ191" s="128"/>
      <c r="OMA191" s="128"/>
      <c r="OMB191" s="128"/>
      <c r="OMC191" s="128"/>
      <c r="OVC191" s="128"/>
      <c r="OVD191" s="128"/>
      <c r="OVL191" s="128"/>
      <c r="OVM191" s="128"/>
      <c r="OVN191" s="128"/>
      <c r="OVO191" s="128"/>
      <c r="OVP191" s="128"/>
      <c r="OVQ191" s="128"/>
      <c r="OVR191" s="128"/>
      <c r="OVS191" s="128"/>
      <c r="OVT191" s="128"/>
      <c r="OVU191" s="128"/>
      <c r="OVV191" s="128"/>
      <c r="OVW191" s="128"/>
      <c r="OVX191" s="128"/>
      <c r="OVY191" s="128"/>
      <c r="PEY191" s="128"/>
      <c r="PEZ191" s="128"/>
      <c r="PFH191" s="128"/>
      <c r="PFI191" s="128"/>
      <c r="PFJ191" s="128"/>
      <c r="PFK191" s="128"/>
      <c r="PFL191" s="128"/>
      <c r="PFM191" s="128"/>
      <c r="PFN191" s="128"/>
      <c r="PFO191" s="128"/>
      <c r="PFP191" s="128"/>
      <c r="PFQ191" s="128"/>
      <c r="PFR191" s="128"/>
      <c r="PFS191" s="128"/>
      <c r="PFT191" s="128"/>
      <c r="PFU191" s="128"/>
      <c r="POU191" s="128"/>
      <c r="POV191" s="128"/>
      <c r="PPD191" s="128"/>
      <c r="PPE191" s="128"/>
      <c r="PPF191" s="128"/>
      <c r="PPG191" s="128"/>
      <c r="PPH191" s="128"/>
      <c r="PPI191" s="128"/>
      <c r="PPJ191" s="128"/>
      <c r="PPK191" s="128"/>
      <c r="PPL191" s="128"/>
      <c r="PPM191" s="128"/>
      <c r="PPN191" s="128"/>
      <c r="PPO191" s="128"/>
      <c r="PPP191" s="128"/>
      <c r="PPQ191" s="128"/>
      <c r="PYQ191" s="128"/>
      <c r="PYR191" s="128"/>
      <c r="PYZ191" s="128"/>
      <c r="PZA191" s="128"/>
      <c r="PZB191" s="128"/>
      <c r="PZC191" s="128"/>
      <c r="PZD191" s="128"/>
      <c r="PZE191" s="128"/>
      <c r="PZF191" s="128"/>
      <c r="PZG191" s="128"/>
      <c r="PZH191" s="128"/>
      <c r="PZI191" s="128"/>
      <c r="PZJ191" s="128"/>
      <c r="PZK191" s="128"/>
      <c r="PZL191" s="128"/>
      <c r="PZM191" s="128"/>
      <c r="QIM191" s="128"/>
      <c r="QIN191" s="128"/>
      <c r="QIV191" s="128"/>
      <c r="QIW191" s="128"/>
      <c r="QIX191" s="128"/>
      <c r="QIY191" s="128"/>
      <c r="QIZ191" s="128"/>
      <c r="QJA191" s="128"/>
      <c r="QJB191" s="128"/>
      <c r="QJC191" s="128"/>
      <c r="QJD191" s="128"/>
      <c r="QJE191" s="128"/>
      <c r="QJF191" s="128"/>
      <c r="QJG191" s="128"/>
      <c r="QJH191" s="128"/>
      <c r="QJI191" s="128"/>
      <c r="QSI191" s="128"/>
      <c r="QSJ191" s="128"/>
      <c r="QSR191" s="128"/>
      <c r="QSS191" s="128"/>
      <c r="QST191" s="128"/>
      <c r="QSU191" s="128"/>
      <c r="QSV191" s="128"/>
      <c r="QSW191" s="128"/>
      <c r="QSX191" s="128"/>
      <c r="QSY191" s="128"/>
      <c r="QSZ191" s="128"/>
      <c r="QTA191" s="128"/>
      <c r="QTB191" s="128"/>
      <c r="QTC191" s="128"/>
      <c r="QTD191" s="128"/>
      <c r="QTE191" s="128"/>
      <c r="RCE191" s="128"/>
      <c r="RCF191" s="128"/>
      <c r="RCN191" s="128"/>
      <c r="RCO191" s="128"/>
      <c r="RCP191" s="128"/>
      <c r="RCQ191" s="128"/>
      <c r="RCR191" s="128"/>
      <c r="RCS191" s="128"/>
      <c r="RCT191" s="128"/>
      <c r="RCU191" s="128"/>
      <c r="RCV191" s="128"/>
      <c r="RCW191" s="128"/>
      <c r="RCX191" s="128"/>
      <c r="RCY191" s="128"/>
      <c r="RCZ191" s="128"/>
      <c r="RDA191" s="128"/>
      <c r="RMA191" s="128"/>
      <c r="RMB191" s="128"/>
      <c r="RMJ191" s="128"/>
      <c r="RMK191" s="128"/>
      <c r="RML191" s="128"/>
      <c r="RMM191" s="128"/>
      <c r="RMN191" s="128"/>
      <c r="RMO191" s="128"/>
      <c r="RMP191" s="128"/>
      <c r="RMQ191" s="128"/>
      <c r="RMR191" s="128"/>
      <c r="RMS191" s="128"/>
      <c r="RMT191" s="128"/>
      <c r="RMU191" s="128"/>
      <c r="RMV191" s="128"/>
      <c r="RMW191" s="128"/>
      <c r="RVW191" s="128"/>
      <c r="RVX191" s="128"/>
      <c r="RWF191" s="128"/>
      <c r="RWG191" s="128"/>
      <c r="RWH191" s="128"/>
      <c r="RWI191" s="128"/>
      <c r="RWJ191" s="128"/>
      <c r="RWK191" s="128"/>
      <c r="RWL191" s="128"/>
      <c r="RWM191" s="128"/>
      <c r="RWN191" s="128"/>
      <c r="RWO191" s="128"/>
      <c r="RWP191" s="128"/>
      <c r="RWQ191" s="128"/>
      <c r="RWR191" s="128"/>
      <c r="RWS191" s="128"/>
      <c r="SFS191" s="128"/>
      <c r="SFT191" s="128"/>
      <c r="SGB191" s="128"/>
      <c r="SGC191" s="128"/>
      <c r="SGD191" s="128"/>
      <c r="SGE191" s="128"/>
      <c r="SGF191" s="128"/>
      <c r="SGG191" s="128"/>
      <c r="SGH191" s="128"/>
      <c r="SGI191" s="128"/>
      <c r="SGJ191" s="128"/>
      <c r="SGK191" s="128"/>
      <c r="SGL191" s="128"/>
      <c r="SGM191" s="128"/>
      <c r="SGN191" s="128"/>
      <c r="SGO191" s="128"/>
      <c r="SPO191" s="128"/>
      <c r="SPP191" s="128"/>
      <c r="SPX191" s="128"/>
      <c r="SPY191" s="128"/>
      <c r="SPZ191" s="128"/>
      <c r="SQA191" s="128"/>
      <c r="SQB191" s="128"/>
      <c r="SQC191" s="128"/>
      <c r="SQD191" s="128"/>
      <c r="SQE191" s="128"/>
      <c r="SQF191" s="128"/>
      <c r="SQG191" s="128"/>
      <c r="SQH191" s="128"/>
      <c r="SQI191" s="128"/>
      <c r="SQJ191" s="128"/>
      <c r="SQK191" s="128"/>
      <c r="SZK191" s="128"/>
      <c r="SZL191" s="128"/>
      <c r="SZT191" s="128"/>
      <c r="SZU191" s="128"/>
      <c r="SZV191" s="128"/>
      <c r="SZW191" s="128"/>
      <c r="SZX191" s="128"/>
      <c r="SZY191" s="128"/>
      <c r="SZZ191" s="128"/>
      <c r="TAA191" s="128"/>
      <c r="TAB191" s="128"/>
      <c r="TAC191" s="128"/>
      <c r="TAD191" s="128"/>
      <c r="TAE191" s="128"/>
      <c r="TAF191" s="128"/>
      <c r="TAG191" s="128"/>
      <c r="TJG191" s="128"/>
      <c r="TJH191" s="128"/>
      <c r="TJP191" s="128"/>
      <c r="TJQ191" s="128"/>
      <c r="TJR191" s="128"/>
      <c r="TJS191" s="128"/>
      <c r="TJT191" s="128"/>
      <c r="TJU191" s="128"/>
      <c r="TJV191" s="128"/>
      <c r="TJW191" s="128"/>
      <c r="TJX191" s="128"/>
      <c r="TJY191" s="128"/>
      <c r="TJZ191" s="128"/>
      <c r="TKA191" s="128"/>
      <c r="TKB191" s="128"/>
      <c r="TKC191" s="128"/>
      <c r="TTC191" s="128"/>
      <c r="TTD191" s="128"/>
      <c r="TTL191" s="128"/>
      <c r="TTM191" s="128"/>
      <c r="TTN191" s="128"/>
      <c r="TTO191" s="128"/>
      <c r="TTP191" s="128"/>
      <c r="TTQ191" s="128"/>
      <c r="TTR191" s="128"/>
      <c r="TTS191" s="128"/>
      <c r="TTT191" s="128"/>
      <c r="TTU191" s="128"/>
      <c r="TTV191" s="128"/>
      <c r="TTW191" s="128"/>
      <c r="TTX191" s="128"/>
      <c r="TTY191" s="128"/>
      <c r="UCY191" s="128"/>
      <c r="UCZ191" s="128"/>
      <c r="UDH191" s="128"/>
      <c r="UDI191" s="128"/>
      <c r="UDJ191" s="128"/>
      <c r="UDK191" s="128"/>
      <c r="UDL191" s="128"/>
      <c r="UDM191" s="128"/>
      <c r="UDN191" s="128"/>
      <c r="UDO191" s="128"/>
      <c r="UDP191" s="128"/>
      <c r="UDQ191" s="128"/>
      <c r="UDR191" s="128"/>
      <c r="UDS191" s="128"/>
      <c r="UDT191" s="128"/>
      <c r="UDU191" s="128"/>
      <c r="UMU191" s="128"/>
      <c r="UMV191" s="128"/>
      <c r="UND191" s="128"/>
      <c r="UNE191" s="128"/>
      <c r="UNF191" s="128"/>
      <c r="UNG191" s="128"/>
      <c r="UNH191" s="128"/>
      <c r="UNI191" s="128"/>
      <c r="UNJ191" s="128"/>
      <c r="UNK191" s="128"/>
      <c r="UNL191" s="128"/>
      <c r="UNM191" s="128"/>
      <c r="UNN191" s="128"/>
      <c r="UNO191" s="128"/>
      <c r="UNP191" s="128"/>
      <c r="UNQ191" s="128"/>
      <c r="UWQ191" s="128"/>
      <c r="UWR191" s="128"/>
      <c r="UWZ191" s="128"/>
      <c r="UXA191" s="128"/>
      <c r="UXB191" s="128"/>
      <c r="UXC191" s="128"/>
      <c r="UXD191" s="128"/>
      <c r="UXE191" s="128"/>
      <c r="UXF191" s="128"/>
      <c r="UXG191" s="128"/>
      <c r="UXH191" s="128"/>
      <c r="UXI191" s="128"/>
      <c r="UXJ191" s="128"/>
      <c r="UXK191" s="128"/>
      <c r="UXL191" s="128"/>
      <c r="UXM191" s="128"/>
      <c r="VGM191" s="128"/>
      <c r="VGN191" s="128"/>
      <c r="VGV191" s="128"/>
      <c r="VGW191" s="128"/>
      <c r="VGX191" s="128"/>
      <c r="VGY191" s="128"/>
      <c r="VGZ191" s="128"/>
      <c r="VHA191" s="128"/>
      <c r="VHB191" s="128"/>
      <c r="VHC191" s="128"/>
      <c r="VHD191" s="128"/>
      <c r="VHE191" s="128"/>
      <c r="VHF191" s="128"/>
      <c r="VHG191" s="128"/>
      <c r="VHH191" s="128"/>
      <c r="VHI191" s="128"/>
      <c r="VQI191" s="128"/>
      <c r="VQJ191" s="128"/>
      <c r="VQR191" s="128"/>
      <c r="VQS191" s="128"/>
      <c r="VQT191" s="128"/>
      <c r="VQU191" s="128"/>
      <c r="VQV191" s="128"/>
      <c r="VQW191" s="128"/>
      <c r="VQX191" s="128"/>
      <c r="VQY191" s="128"/>
      <c r="VQZ191" s="128"/>
      <c r="VRA191" s="128"/>
      <c r="VRB191" s="128"/>
      <c r="VRC191" s="128"/>
      <c r="VRD191" s="128"/>
      <c r="VRE191" s="128"/>
      <c r="WAE191" s="128"/>
      <c r="WAF191" s="128"/>
      <c r="WAN191" s="128"/>
      <c r="WAO191" s="128"/>
      <c r="WAP191" s="128"/>
      <c r="WAQ191" s="128"/>
      <c r="WAR191" s="128"/>
      <c r="WAS191" s="128"/>
      <c r="WAT191" s="128"/>
      <c r="WAU191" s="128"/>
      <c r="WAV191" s="128"/>
      <c r="WAW191" s="128"/>
      <c r="WAX191" s="128"/>
      <c r="WAY191" s="128"/>
      <c r="WAZ191" s="128"/>
      <c r="WBA191" s="128"/>
      <c r="WKA191" s="128"/>
      <c r="WKB191" s="128"/>
      <c r="WKJ191" s="128"/>
      <c r="WKK191" s="128"/>
      <c r="WKL191" s="128"/>
      <c r="WKM191" s="128"/>
      <c r="WKN191" s="128"/>
      <c r="WKO191" s="128"/>
      <c r="WKP191" s="128"/>
      <c r="WKQ191" s="128"/>
      <c r="WKR191" s="128"/>
      <c r="WKS191" s="128"/>
      <c r="WKT191" s="128"/>
      <c r="WKU191" s="128"/>
      <c r="WKV191" s="128"/>
      <c r="WKW191" s="128"/>
      <c r="WTW191" s="128"/>
      <c r="WTX191" s="128"/>
      <c r="WUF191" s="128"/>
      <c r="WUG191" s="128"/>
      <c r="WUH191" s="128"/>
      <c r="WUI191" s="128"/>
      <c r="WUJ191" s="128"/>
      <c r="WUK191" s="128"/>
      <c r="WUL191" s="128"/>
      <c r="WUM191" s="128"/>
      <c r="WUN191" s="128"/>
      <c r="WUO191" s="128"/>
      <c r="WUP191" s="128"/>
      <c r="WUQ191" s="128"/>
      <c r="WUR191" s="128"/>
      <c r="WUS191" s="128"/>
    </row>
    <row r="192" spans="1:16344" s="120" customFormat="1" ht="31.5" outlineLevel="1">
      <c r="A192" s="240"/>
      <c r="B192" s="241" t="s">
        <v>480</v>
      </c>
      <c r="C192" s="248"/>
      <c r="D192" s="258">
        <v>8492.8670000000002</v>
      </c>
      <c r="E192" s="257">
        <v>7699.5659999999998</v>
      </c>
      <c r="F192" s="258">
        <v>793.30100000000004</v>
      </c>
      <c r="G192" s="245">
        <v>0</v>
      </c>
      <c r="H192" s="229">
        <f t="shared" si="7"/>
        <v>0</v>
      </c>
      <c r="I192" s="247"/>
      <c r="J192" s="247"/>
      <c r="K192" s="247"/>
      <c r="L192" s="247"/>
      <c r="M192" s="238">
        <v>830</v>
      </c>
      <c r="HK192" s="129"/>
      <c r="HL192" s="129"/>
      <c r="HT192" s="129"/>
      <c r="HU192" s="129"/>
      <c r="HV192" s="129"/>
      <c r="HW192" s="129"/>
      <c r="HX192" s="129"/>
      <c r="HY192" s="129"/>
      <c r="HZ192" s="129"/>
      <c r="IA192" s="129"/>
      <c r="IB192" s="129"/>
      <c r="IC192" s="129"/>
      <c r="ID192" s="129"/>
      <c r="IE192" s="129"/>
      <c r="IF192" s="129"/>
      <c r="IG192" s="129"/>
      <c r="RG192" s="129"/>
      <c r="RH192" s="129"/>
      <c r="RP192" s="129"/>
      <c r="RQ192" s="129"/>
      <c r="RR192" s="129"/>
      <c r="RS192" s="129"/>
      <c r="RT192" s="129"/>
      <c r="RU192" s="129"/>
      <c r="RV192" s="129"/>
      <c r="RW192" s="129"/>
      <c r="RX192" s="129"/>
      <c r="RY192" s="129"/>
      <c r="RZ192" s="129"/>
      <c r="SA192" s="129"/>
      <c r="SB192" s="129"/>
      <c r="SC192" s="129"/>
      <c r="ABC192" s="129"/>
      <c r="ABD192" s="129"/>
      <c r="ABL192" s="129"/>
      <c r="ABM192" s="129"/>
      <c r="ABN192" s="129"/>
      <c r="ABO192" s="129"/>
      <c r="ABP192" s="129"/>
      <c r="ABQ192" s="129"/>
      <c r="ABR192" s="129"/>
      <c r="ABS192" s="129"/>
      <c r="ABT192" s="129"/>
      <c r="ABU192" s="129"/>
      <c r="ABV192" s="129"/>
      <c r="ABW192" s="129"/>
      <c r="ABX192" s="129"/>
      <c r="ABY192" s="129"/>
      <c r="AKY192" s="129"/>
      <c r="AKZ192" s="129"/>
      <c r="ALH192" s="129"/>
      <c r="ALI192" s="129"/>
      <c r="ALJ192" s="129"/>
      <c r="ALK192" s="129"/>
      <c r="ALL192" s="129"/>
      <c r="ALM192" s="129"/>
      <c r="ALN192" s="129"/>
      <c r="ALO192" s="129"/>
      <c r="ALP192" s="129"/>
      <c r="ALQ192" s="129"/>
      <c r="ALR192" s="129"/>
      <c r="ALS192" s="129"/>
      <c r="ALT192" s="129"/>
      <c r="ALU192" s="129"/>
      <c r="AUU192" s="129"/>
      <c r="AUV192" s="129"/>
      <c r="AVD192" s="129"/>
      <c r="AVE192" s="129"/>
      <c r="AVF192" s="129"/>
      <c r="AVG192" s="129"/>
      <c r="AVH192" s="129"/>
      <c r="AVI192" s="129"/>
      <c r="AVJ192" s="129"/>
      <c r="AVK192" s="129"/>
      <c r="AVL192" s="129"/>
      <c r="AVM192" s="129"/>
      <c r="AVN192" s="129"/>
      <c r="AVO192" s="129"/>
      <c r="AVP192" s="129"/>
      <c r="AVQ192" s="129"/>
      <c r="BEQ192" s="129"/>
      <c r="BER192" s="129"/>
      <c r="BEZ192" s="129"/>
      <c r="BFA192" s="129"/>
      <c r="BFB192" s="129"/>
      <c r="BFC192" s="129"/>
      <c r="BFD192" s="129"/>
      <c r="BFE192" s="129"/>
      <c r="BFF192" s="129"/>
      <c r="BFG192" s="129"/>
      <c r="BFH192" s="129"/>
      <c r="BFI192" s="129"/>
      <c r="BFJ192" s="129"/>
      <c r="BFK192" s="129"/>
      <c r="BFL192" s="129"/>
      <c r="BFM192" s="129"/>
      <c r="BOM192" s="129"/>
      <c r="BON192" s="129"/>
      <c r="BOV192" s="129"/>
      <c r="BOW192" s="129"/>
      <c r="BOX192" s="129"/>
      <c r="BOY192" s="129"/>
      <c r="BOZ192" s="129"/>
      <c r="BPA192" s="129"/>
      <c r="BPB192" s="129"/>
      <c r="BPC192" s="129"/>
      <c r="BPD192" s="129"/>
      <c r="BPE192" s="129"/>
      <c r="BPF192" s="129"/>
      <c r="BPG192" s="129"/>
      <c r="BPH192" s="129"/>
      <c r="BPI192" s="129"/>
      <c r="BYI192" s="129"/>
      <c r="BYJ192" s="129"/>
      <c r="BYR192" s="129"/>
      <c r="BYS192" s="129"/>
      <c r="BYT192" s="129"/>
      <c r="BYU192" s="129"/>
      <c r="BYV192" s="129"/>
      <c r="BYW192" s="129"/>
      <c r="BYX192" s="129"/>
      <c r="BYY192" s="129"/>
      <c r="BYZ192" s="129"/>
      <c r="BZA192" s="129"/>
      <c r="BZB192" s="129"/>
      <c r="BZC192" s="129"/>
      <c r="BZD192" s="129"/>
      <c r="BZE192" s="129"/>
      <c r="CIE192" s="129"/>
      <c r="CIF192" s="129"/>
      <c r="CIN192" s="129"/>
      <c r="CIO192" s="129"/>
      <c r="CIP192" s="129"/>
      <c r="CIQ192" s="129"/>
      <c r="CIR192" s="129"/>
      <c r="CIS192" s="129"/>
      <c r="CIT192" s="129"/>
      <c r="CIU192" s="129"/>
      <c r="CIV192" s="129"/>
      <c r="CIW192" s="129"/>
      <c r="CIX192" s="129"/>
      <c r="CIY192" s="129"/>
      <c r="CIZ192" s="129"/>
      <c r="CJA192" s="129"/>
      <c r="CSA192" s="129"/>
      <c r="CSB192" s="129"/>
      <c r="CSJ192" s="129"/>
      <c r="CSK192" s="129"/>
      <c r="CSL192" s="129"/>
      <c r="CSM192" s="129"/>
      <c r="CSN192" s="129"/>
      <c r="CSO192" s="129"/>
      <c r="CSP192" s="129"/>
      <c r="CSQ192" s="129"/>
      <c r="CSR192" s="129"/>
      <c r="CSS192" s="129"/>
      <c r="CST192" s="129"/>
      <c r="CSU192" s="129"/>
      <c r="CSV192" s="129"/>
      <c r="CSW192" s="129"/>
      <c r="DBW192" s="129"/>
      <c r="DBX192" s="129"/>
      <c r="DCF192" s="129"/>
      <c r="DCG192" s="129"/>
      <c r="DCH192" s="129"/>
      <c r="DCI192" s="129"/>
      <c r="DCJ192" s="129"/>
      <c r="DCK192" s="129"/>
      <c r="DCL192" s="129"/>
      <c r="DCM192" s="129"/>
      <c r="DCN192" s="129"/>
      <c r="DCO192" s="129"/>
      <c r="DCP192" s="129"/>
      <c r="DCQ192" s="129"/>
      <c r="DCR192" s="129"/>
      <c r="DCS192" s="129"/>
      <c r="DLS192" s="129"/>
      <c r="DLT192" s="129"/>
      <c r="DMB192" s="129"/>
      <c r="DMC192" s="129"/>
      <c r="DMD192" s="129"/>
      <c r="DME192" s="129"/>
      <c r="DMF192" s="129"/>
      <c r="DMG192" s="129"/>
      <c r="DMH192" s="129"/>
      <c r="DMI192" s="129"/>
      <c r="DMJ192" s="129"/>
      <c r="DMK192" s="129"/>
      <c r="DML192" s="129"/>
      <c r="DMM192" s="129"/>
      <c r="DMN192" s="129"/>
      <c r="DMO192" s="129"/>
      <c r="DVO192" s="129"/>
      <c r="DVP192" s="129"/>
      <c r="DVX192" s="129"/>
      <c r="DVY192" s="129"/>
      <c r="DVZ192" s="129"/>
      <c r="DWA192" s="129"/>
      <c r="DWB192" s="129"/>
      <c r="DWC192" s="129"/>
      <c r="DWD192" s="129"/>
      <c r="DWE192" s="129"/>
      <c r="DWF192" s="129"/>
      <c r="DWG192" s="129"/>
      <c r="DWH192" s="129"/>
      <c r="DWI192" s="129"/>
      <c r="DWJ192" s="129"/>
      <c r="DWK192" s="129"/>
      <c r="EFK192" s="129"/>
      <c r="EFL192" s="129"/>
      <c r="EFT192" s="129"/>
      <c r="EFU192" s="129"/>
      <c r="EFV192" s="129"/>
      <c r="EFW192" s="129"/>
      <c r="EFX192" s="129"/>
      <c r="EFY192" s="129"/>
      <c r="EFZ192" s="129"/>
      <c r="EGA192" s="129"/>
      <c r="EGB192" s="129"/>
      <c r="EGC192" s="129"/>
      <c r="EGD192" s="129"/>
      <c r="EGE192" s="129"/>
      <c r="EGF192" s="129"/>
      <c r="EGG192" s="129"/>
      <c r="EPG192" s="129"/>
      <c r="EPH192" s="129"/>
      <c r="EPP192" s="129"/>
      <c r="EPQ192" s="129"/>
      <c r="EPR192" s="129"/>
      <c r="EPS192" s="129"/>
      <c r="EPT192" s="129"/>
      <c r="EPU192" s="129"/>
      <c r="EPV192" s="129"/>
      <c r="EPW192" s="129"/>
      <c r="EPX192" s="129"/>
      <c r="EPY192" s="129"/>
      <c r="EPZ192" s="129"/>
      <c r="EQA192" s="129"/>
      <c r="EQB192" s="129"/>
      <c r="EQC192" s="129"/>
      <c r="EZC192" s="129"/>
      <c r="EZD192" s="129"/>
      <c r="EZL192" s="129"/>
      <c r="EZM192" s="129"/>
      <c r="EZN192" s="129"/>
      <c r="EZO192" s="129"/>
      <c r="EZP192" s="129"/>
      <c r="EZQ192" s="129"/>
      <c r="EZR192" s="129"/>
      <c r="EZS192" s="129"/>
      <c r="EZT192" s="129"/>
      <c r="EZU192" s="129"/>
      <c r="EZV192" s="129"/>
      <c r="EZW192" s="129"/>
      <c r="EZX192" s="129"/>
      <c r="EZY192" s="129"/>
      <c r="FIY192" s="129"/>
      <c r="FIZ192" s="129"/>
      <c r="FJH192" s="129"/>
      <c r="FJI192" s="129"/>
      <c r="FJJ192" s="129"/>
      <c r="FJK192" s="129"/>
      <c r="FJL192" s="129"/>
      <c r="FJM192" s="129"/>
      <c r="FJN192" s="129"/>
      <c r="FJO192" s="129"/>
      <c r="FJP192" s="129"/>
      <c r="FJQ192" s="129"/>
      <c r="FJR192" s="129"/>
      <c r="FJS192" s="129"/>
      <c r="FJT192" s="129"/>
      <c r="FJU192" s="129"/>
      <c r="FSU192" s="129"/>
      <c r="FSV192" s="129"/>
      <c r="FTD192" s="129"/>
      <c r="FTE192" s="129"/>
      <c r="FTF192" s="129"/>
      <c r="FTG192" s="129"/>
      <c r="FTH192" s="129"/>
      <c r="FTI192" s="129"/>
      <c r="FTJ192" s="129"/>
      <c r="FTK192" s="129"/>
      <c r="FTL192" s="129"/>
      <c r="FTM192" s="129"/>
      <c r="FTN192" s="129"/>
      <c r="FTO192" s="129"/>
      <c r="FTP192" s="129"/>
      <c r="FTQ192" s="129"/>
      <c r="GCQ192" s="129"/>
      <c r="GCR192" s="129"/>
      <c r="GCZ192" s="129"/>
      <c r="GDA192" s="129"/>
      <c r="GDB192" s="129"/>
      <c r="GDC192" s="129"/>
      <c r="GDD192" s="129"/>
      <c r="GDE192" s="129"/>
      <c r="GDF192" s="129"/>
      <c r="GDG192" s="129"/>
      <c r="GDH192" s="129"/>
      <c r="GDI192" s="129"/>
      <c r="GDJ192" s="129"/>
      <c r="GDK192" s="129"/>
      <c r="GDL192" s="129"/>
      <c r="GDM192" s="129"/>
      <c r="GMM192" s="129"/>
      <c r="GMN192" s="129"/>
      <c r="GMV192" s="129"/>
      <c r="GMW192" s="129"/>
      <c r="GMX192" s="129"/>
      <c r="GMY192" s="129"/>
      <c r="GMZ192" s="129"/>
      <c r="GNA192" s="129"/>
      <c r="GNB192" s="129"/>
      <c r="GNC192" s="129"/>
      <c r="GND192" s="129"/>
      <c r="GNE192" s="129"/>
      <c r="GNF192" s="129"/>
      <c r="GNG192" s="129"/>
      <c r="GNH192" s="129"/>
      <c r="GNI192" s="129"/>
      <c r="GWI192" s="129"/>
      <c r="GWJ192" s="129"/>
      <c r="GWR192" s="129"/>
      <c r="GWS192" s="129"/>
      <c r="GWT192" s="129"/>
      <c r="GWU192" s="129"/>
      <c r="GWV192" s="129"/>
      <c r="GWW192" s="129"/>
      <c r="GWX192" s="129"/>
      <c r="GWY192" s="129"/>
      <c r="GWZ192" s="129"/>
      <c r="GXA192" s="129"/>
      <c r="GXB192" s="129"/>
      <c r="GXC192" s="129"/>
      <c r="GXD192" s="129"/>
      <c r="GXE192" s="129"/>
      <c r="HGE192" s="129"/>
      <c r="HGF192" s="129"/>
      <c r="HGN192" s="129"/>
      <c r="HGO192" s="129"/>
      <c r="HGP192" s="129"/>
      <c r="HGQ192" s="129"/>
      <c r="HGR192" s="129"/>
      <c r="HGS192" s="129"/>
      <c r="HGT192" s="129"/>
      <c r="HGU192" s="129"/>
      <c r="HGV192" s="129"/>
      <c r="HGW192" s="129"/>
      <c r="HGX192" s="129"/>
      <c r="HGY192" s="129"/>
      <c r="HGZ192" s="129"/>
      <c r="HHA192" s="129"/>
      <c r="HQA192" s="129"/>
      <c r="HQB192" s="129"/>
      <c r="HQJ192" s="129"/>
      <c r="HQK192" s="129"/>
      <c r="HQL192" s="129"/>
      <c r="HQM192" s="129"/>
      <c r="HQN192" s="129"/>
      <c r="HQO192" s="129"/>
      <c r="HQP192" s="129"/>
      <c r="HQQ192" s="129"/>
      <c r="HQR192" s="129"/>
      <c r="HQS192" s="129"/>
      <c r="HQT192" s="129"/>
      <c r="HQU192" s="129"/>
      <c r="HQV192" s="129"/>
      <c r="HQW192" s="129"/>
      <c r="HZW192" s="129"/>
      <c r="HZX192" s="129"/>
      <c r="IAF192" s="129"/>
      <c r="IAG192" s="129"/>
      <c r="IAH192" s="129"/>
      <c r="IAI192" s="129"/>
      <c r="IAJ192" s="129"/>
      <c r="IAK192" s="129"/>
      <c r="IAL192" s="129"/>
      <c r="IAM192" s="129"/>
      <c r="IAN192" s="129"/>
      <c r="IAO192" s="129"/>
      <c r="IAP192" s="129"/>
      <c r="IAQ192" s="129"/>
      <c r="IAR192" s="129"/>
      <c r="IAS192" s="129"/>
      <c r="IJS192" s="129"/>
      <c r="IJT192" s="129"/>
      <c r="IKB192" s="129"/>
      <c r="IKC192" s="129"/>
      <c r="IKD192" s="129"/>
      <c r="IKE192" s="129"/>
      <c r="IKF192" s="129"/>
      <c r="IKG192" s="129"/>
      <c r="IKH192" s="129"/>
      <c r="IKI192" s="129"/>
      <c r="IKJ192" s="129"/>
      <c r="IKK192" s="129"/>
      <c r="IKL192" s="129"/>
      <c r="IKM192" s="129"/>
      <c r="IKN192" s="129"/>
      <c r="IKO192" s="129"/>
      <c r="ITO192" s="129"/>
      <c r="ITP192" s="129"/>
      <c r="ITX192" s="129"/>
      <c r="ITY192" s="129"/>
      <c r="ITZ192" s="129"/>
      <c r="IUA192" s="129"/>
      <c r="IUB192" s="129"/>
      <c r="IUC192" s="129"/>
      <c r="IUD192" s="129"/>
      <c r="IUE192" s="129"/>
      <c r="IUF192" s="129"/>
      <c r="IUG192" s="129"/>
      <c r="IUH192" s="129"/>
      <c r="IUI192" s="129"/>
      <c r="IUJ192" s="129"/>
      <c r="IUK192" s="129"/>
      <c r="JDK192" s="129"/>
      <c r="JDL192" s="129"/>
      <c r="JDT192" s="129"/>
      <c r="JDU192" s="129"/>
      <c r="JDV192" s="129"/>
      <c r="JDW192" s="129"/>
      <c r="JDX192" s="129"/>
      <c r="JDY192" s="129"/>
      <c r="JDZ192" s="129"/>
      <c r="JEA192" s="129"/>
      <c r="JEB192" s="129"/>
      <c r="JEC192" s="129"/>
      <c r="JED192" s="129"/>
      <c r="JEE192" s="129"/>
      <c r="JEF192" s="129"/>
      <c r="JEG192" s="129"/>
      <c r="JNG192" s="129"/>
      <c r="JNH192" s="129"/>
      <c r="JNP192" s="129"/>
      <c r="JNQ192" s="129"/>
      <c r="JNR192" s="129"/>
      <c r="JNS192" s="129"/>
      <c r="JNT192" s="129"/>
      <c r="JNU192" s="129"/>
      <c r="JNV192" s="129"/>
      <c r="JNW192" s="129"/>
      <c r="JNX192" s="129"/>
      <c r="JNY192" s="129"/>
      <c r="JNZ192" s="129"/>
      <c r="JOA192" s="129"/>
      <c r="JOB192" s="129"/>
      <c r="JOC192" s="129"/>
      <c r="JXC192" s="129"/>
      <c r="JXD192" s="129"/>
      <c r="JXL192" s="129"/>
      <c r="JXM192" s="129"/>
      <c r="JXN192" s="129"/>
      <c r="JXO192" s="129"/>
      <c r="JXP192" s="129"/>
      <c r="JXQ192" s="129"/>
      <c r="JXR192" s="129"/>
      <c r="JXS192" s="129"/>
      <c r="JXT192" s="129"/>
      <c r="JXU192" s="129"/>
      <c r="JXV192" s="129"/>
      <c r="JXW192" s="129"/>
      <c r="JXX192" s="129"/>
      <c r="JXY192" s="129"/>
      <c r="KGY192" s="129"/>
      <c r="KGZ192" s="129"/>
      <c r="KHH192" s="129"/>
      <c r="KHI192" s="129"/>
      <c r="KHJ192" s="129"/>
      <c r="KHK192" s="129"/>
      <c r="KHL192" s="129"/>
      <c r="KHM192" s="129"/>
      <c r="KHN192" s="129"/>
      <c r="KHO192" s="129"/>
      <c r="KHP192" s="129"/>
      <c r="KHQ192" s="129"/>
      <c r="KHR192" s="129"/>
      <c r="KHS192" s="129"/>
      <c r="KHT192" s="129"/>
      <c r="KHU192" s="129"/>
      <c r="KQU192" s="129"/>
      <c r="KQV192" s="129"/>
      <c r="KRD192" s="129"/>
      <c r="KRE192" s="129"/>
      <c r="KRF192" s="129"/>
      <c r="KRG192" s="129"/>
      <c r="KRH192" s="129"/>
      <c r="KRI192" s="129"/>
      <c r="KRJ192" s="129"/>
      <c r="KRK192" s="129"/>
      <c r="KRL192" s="129"/>
      <c r="KRM192" s="129"/>
      <c r="KRN192" s="129"/>
      <c r="KRO192" s="129"/>
      <c r="KRP192" s="129"/>
      <c r="KRQ192" s="129"/>
      <c r="LAQ192" s="129"/>
      <c r="LAR192" s="129"/>
      <c r="LAZ192" s="129"/>
      <c r="LBA192" s="129"/>
      <c r="LBB192" s="129"/>
      <c r="LBC192" s="129"/>
      <c r="LBD192" s="129"/>
      <c r="LBE192" s="129"/>
      <c r="LBF192" s="129"/>
      <c r="LBG192" s="129"/>
      <c r="LBH192" s="129"/>
      <c r="LBI192" s="129"/>
      <c r="LBJ192" s="129"/>
      <c r="LBK192" s="129"/>
      <c r="LBL192" s="129"/>
      <c r="LBM192" s="129"/>
      <c r="LKM192" s="129"/>
      <c r="LKN192" s="129"/>
      <c r="LKV192" s="129"/>
      <c r="LKW192" s="129"/>
      <c r="LKX192" s="129"/>
      <c r="LKY192" s="129"/>
      <c r="LKZ192" s="129"/>
      <c r="LLA192" s="129"/>
      <c r="LLB192" s="129"/>
      <c r="LLC192" s="129"/>
      <c r="LLD192" s="129"/>
      <c r="LLE192" s="129"/>
      <c r="LLF192" s="129"/>
      <c r="LLG192" s="129"/>
      <c r="LLH192" s="129"/>
      <c r="LLI192" s="129"/>
      <c r="LUI192" s="129"/>
      <c r="LUJ192" s="129"/>
      <c r="LUR192" s="129"/>
      <c r="LUS192" s="129"/>
      <c r="LUT192" s="129"/>
      <c r="LUU192" s="129"/>
      <c r="LUV192" s="129"/>
      <c r="LUW192" s="129"/>
      <c r="LUX192" s="129"/>
      <c r="LUY192" s="129"/>
      <c r="LUZ192" s="129"/>
      <c r="LVA192" s="129"/>
      <c r="LVB192" s="129"/>
      <c r="LVC192" s="129"/>
      <c r="LVD192" s="129"/>
      <c r="LVE192" s="129"/>
      <c r="MEE192" s="129"/>
      <c r="MEF192" s="129"/>
      <c r="MEN192" s="129"/>
      <c r="MEO192" s="129"/>
      <c r="MEP192" s="129"/>
      <c r="MEQ192" s="129"/>
      <c r="MER192" s="129"/>
      <c r="MES192" s="129"/>
      <c r="MET192" s="129"/>
      <c r="MEU192" s="129"/>
      <c r="MEV192" s="129"/>
      <c r="MEW192" s="129"/>
      <c r="MEX192" s="129"/>
      <c r="MEY192" s="129"/>
      <c r="MEZ192" s="129"/>
      <c r="MFA192" s="129"/>
      <c r="MOA192" s="129"/>
      <c r="MOB192" s="129"/>
      <c r="MOJ192" s="129"/>
      <c r="MOK192" s="129"/>
      <c r="MOL192" s="129"/>
      <c r="MOM192" s="129"/>
      <c r="MON192" s="129"/>
      <c r="MOO192" s="129"/>
      <c r="MOP192" s="129"/>
      <c r="MOQ192" s="129"/>
      <c r="MOR192" s="129"/>
      <c r="MOS192" s="129"/>
      <c r="MOT192" s="129"/>
      <c r="MOU192" s="129"/>
      <c r="MOV192" s="129"/>
      <c r="MOW192" s="129"/>
      <c r="MXW192" s="129"/>
      <c r="MXX192" s="129"/>
      <c r="MYF192" s="129"/>
      <c r="MYG192" s="129"/>
      <c r="MYH192" s="129"/>
      <c r="MYI192" s="129"/>
      <c r="MYJ192" s="129"/>
      <c r="MYK192" s="129"/>
      <c r="MYL192" s="129"/>
      <c r="MYM192" s="129"/>
      <c r="MYN192" s="129"/>
      <c r="MYO192" s="129"/>
      <c r="MYP192" s="129"/>
      <c r="MYQ192" s="129"/>
      <c r="MYR192" s="129"/>
      <c r="MYS192" s="129"/>
      <c r="NHS192" s="129"/>
      <c r="NHT192" s="129"/>
      <c r="NIB192" s="129"/>
      <c r="NIC192" s="129"/>
      <c r="NID192" s="129"/>
      <c r="NIE192" s="129"/>
      <c r="NIF192" s="129"/>
      <c r="NIG192" s="129"/>
      <c r="NIH192" s="129"/>
      <c r="NII192" s="129"/>
      <c r="NIJ192" s="129"/>
      <c r="NIK192" s="129"/>
      <c r="NIL192" s="129"/>
      <c r="NIM192" s="129"/>
      <c r="NIN192" s="129"/>
      <c r="NIO192" s="129"/>
      <c r="NRO192" s="129"/>
      <c r="NRP192" s="129"/>
      <c r="NRX192" s="129"/>
      <c r="NRY192" s="129"/>
      <c r="NRZ192" s="129"/>
      <c r="NSA192" s="129"/>
      <c r="NSB192" s="129"/>
      <c r="NSC192" s="129"/>
      <c r="NSD192" s="129"/>
      <c r="NSE192" s="129"/>
      <c r="NSF192" s="129"/>
      <c r="NSG192" s="129"/>
      <c r="NSH192" s="129"/>
      <c r="NSI192" s="129"/>
      <c r="NSJ192" s="129"/>
      <c r="NSK192" s="129"/>
      <c r="OBK192" s="129"/>
      <c r="OBL192" s="129"/>
      <c r="OBT192" s="129"/>
      <c r="OBU192" s="129"/>
      <c r="OBV192" s="129"/>
      <c r="OBW192" s="129"/>
      <c r="OBX192" s="129"/>
      <c r="OBY192" s="129"/>
      <c r="OBZ192" s="129"/>
      <c r="OCA192" s="129"/>
      <c r="OCB192" s="129"/>
      <c r="OCC192" s="129"/>
      <c r="OCD192" s="129"/>
      <c r="OCE192" s="129"/>
      <c r="OCF192" s="129"/>
      <c r="OCG192" s="129"/>
      <c r="OLG192" s="129"/>
      <c r="OLH192" s="129"/>
      <c r="OLP192" s="129"/>
      <c r="OLQ192" s="129"/>
      <c r="OLR192" s="129"/>
      <c r="OLS192" s="129"/>
      <c r="OLT192" s="129"/>
      <c r="OLU192" s="129"/>
      <c r="OLV192" s="129"/>
      <c r="OLW192" s="129"/>
      <c r="OLX192" s="129"/>
      <c r="OLY192" s="129"/>
      <c r="OLZ192" s="129"/>
      <c r="OMA192" s="129"/>
      <c r="OMB192" s="129"/>
      <c r="OMC192" s="129"/>
      <c r="OVC192" s="129"/>
      <c r="OVD192" s="129"/>
      <c r="OVL192" s="129"/>
      <c r="OVM192" s="129"/>
      <c r="OVN192" s="129"/>
      <c r="OVO192" s="129"/>
      <c r="OVP192" s="129"/>
      <c r="OVQ192" s="129"/>
      <c r="OVR192" s="129"/>
      <c r="OVS192" s="129"/>
      <c r="OVT192" s="129"/>
      <c r="OVU192" s="129"/>
      <c r="OVV192" s="129"/>
      <c r="OVW192" s="129"/>
      <c r="OVX192" s="129"/>
      <c r="OVY192" s="129"/>
      <c r="PEY192" s="129"/>
      <c r="PEZ192" s="129"/>
      <c r="PFH192" s="129"/>
      <c r="PFI192" s="129"/>
      <c r="PFJ192" s="129"/>
      <c r="PFK192" s="129"/>
      <c r="PFL192" s="129"/>
      <c r="PFM192" s="129"/>
      <c r="PFN192" s="129"/>
      <c r="PFO192" s="129"/>
      <c r="PFP192" s="129"/>
      <c r="PFQ192" s="129"/>
      <c r="PFR192" s="129"/>
      <c r="PFS192" s="129"/>
      <c r="PFT192" s="129"/>
      <c r="PFU192" s="129"/>
      <c r="POU192" s="129"/>
      <c r="POV192" s="129"/>
      <c r="PPD192" s="129"/>
      <c r="PPE192" s="129"/>
      <c r="PPF192" s="129"/>
      <c r="PPG192" s="129"/>
      <c r="PPH192" s="129"/>
      <c r="PPI192" s="129"/>
      <c r="PPJ192" s="129"/>
      <c r="PPK192" s="129"/>
      <c r="PPL192" s="129"/>
      <c r="PPM192" s="129"/>
      <c r="PPN192" s="129"/>
      <c r="PPO192" s="129"/>
      <c r="PPP192" s="129"/>
      <c r="PPQ192" s="129"/>
      <c r="PYQ192" s="129"/>
      <c r="PYR192" s="129"/>
      <c r="PYZ192" s="129"/>
      <c r="PZA192" s="129"/>
      <c r="PZB192" s="129"/>
      <c r="PZC192" s="129"/>
      <c r="PZD192" s="129"/>
      <c r="PZE192" s="129"/>
      <c r="PZF192" s="129"/>
      <c r="PZG192" s="129"/>
      <c r="PZH192" s="129"/>
      <c r="PZI192" s="129"/>
      <c r="PZJ192" s="129"/>
      <c r="PZK192" s="129"/>
      <c r="PZL192" s="129"/>
      <c r="PZM192" s="129"/>
      <c r="QIM192" s="129"/>
      <c r="QIN192" s="129"/>
      <c r="QIV192" s="129"/>
      <c r="QIW192" s="129"/>
      <c r="QIX192" s="129"/>
      <c r="QIY192" s="129"/>
      <c r="QIZ192" s="129"/>
      <c r="QJA192" s="129"/>
      <c r="QJB192" s="129"/>
      <c r="QJC192" s="129"/>
      <c r="QJD192" s="129"/>
      <c r="QJE192" s="129"/>
      <c r="QJF192" s="129"/>
      <c r="QJG192" s="129"/>
      <c r="QJH192" s="129"/>
      <c r="QJI192" s="129"/>
      <c r="QSI192" s="129"/>
      <c r="QSJ192" s="129"/>
      <c r="QSR192" s="129"/>
      <c r="QSS192" s="129"/>
      <c r="QST192" s="129"/>
      <c r="QSU192" s="129"/>
      <c r="QSV192" s="129"/>
      <c r="QSW192" s="129"/>
      <c r="QSX192" s="129"/>
      <c r="QSY192" s="129"/>
      <c r="QSZ192" s="129"/>
      <c r="QTA192" s="129"/>
      <c r="QTB192" s="129"/>
      <c r="QTC192" s="129"/>
      <c r="QTD192" s="129"/>
      <c r="QTE192" s="129"/>
      <c r="RCE192" s="129"/>
      <c r="RCF192" s="129"/>
      <c r="RCN192" s="129"/>
      <c r="RCO192" s="129"/>
      <c r="RCP192" s="129"/>
      <c r="RCQ192" s="129"/>
      <c r="RCR192" s="129"/>
      <c r="RCS192" s="129"/>
      <c r="RCT192" s="129"/>
      <c r="RCU192" s="129"/>
      <c r="RCV192" s="129"/>
      <c r="RCW192" s="129"/>
      <c r="RCX192" s="129"/>
      <c r="RCY192" s="129"/>
      <c r="RCZ192" s="129"/>
      <c r="RDA192" s="129"/>
      <c r="RMA192" s="129"/>
      <c r="RMB192" s="129"/>
      <c r="RMJ192" s="129"/>
      <c r="RMK192" s="129"/>
      <c r="RML192" s="129"/>
      <c r="RMM192" s="129"/>
      <c r="RMN192" s="129"/>
      <c r="RMO192" s="129"/>
      <c r="RMP192" s="129"/>
      <c r="RMQ192" s="129"/>
      <c r="RMR192" s="129"/>
      <c r="RMS192" s="129"/>
      <c r="RMT192" s="129"/>
      <c r="RMU192" s="129"/>
      <c r="RMV192" s="129"/>
      <c r="RMW192" s="129"/>
      <c r="RVW192" s="129"/>
      <c r="RVX192" s="129"/>
      <c r="RWF192" s="129"/>
      <c r="RWG192" s="129"/>
      <c r="RWH192" s="129"/>
      <c r="RWI192" s="129"/>
      <c r="RWJ192" s="129"/>
      <c r="RWK192" s="129"/>
      <c r="RWL192" s="129"/>
      <c r="RWM192" s="129"/>
      <c r="RWN192" s="129"/>
      <c r="RWO192" s="129"/>
      <c r="RWP192" s="129"/>
      <c r="RWQ192" s="129"/>
      <c r="RWR192" s="129"/>
      <c r="RWS192" s="129"/>
      <c r="SFS192" s="129"/>
      <c r="SFT192" s="129"/>
      <c r="SGB192" s="129"/>
      <c r="SGC192" s="129"/>
      <c r="SGD192" s="129"/>
      <c r="SGE192" s="129"/>
      <c r="SGF192" s="129"/>
      <c r="SGG192" s="129"/>
      <c r="SGH192" s="129"/>
      <c r="SGI192" s="129"/>
      <c r="SGJ192" s="129"/>
      <c r="SGK192" s="129"/>
      <c r="SGL192" s="129"/>
      <c r="SGM192" s="129"/>
      <c r="SGN192" s="129"/>
      <c r="SGO192" s="129"/>
      <c r="SPO192" s="129"/>
      <c r="SPP192" s="129"/>
      <c r="SPX192" s="129"/>
      <c r="SPY192" s="129"/>
      <c r="SPZ192" s="129"/>
      <c r="SQA192" s="129"/>
      <c r="SQB192" s="129"/>
      <c r="SQC192" s="129"/>
      <c r="SQD192" s="129"/>
      <c r="SQE192" s="129"/>
      <c r="SQF192" s="129"/>
      <c r="SQG192" s="129"/>
      <c r="SQH192" s="129"/>
      <c r="SQI192" s="129"/>
      <c r="SQJ192" s="129"/>
      <c r="SQK192" s="129"/>
      <c r="SZK192" s="129"/>
      <c r="SZL192" s="129"/>
      <c r="SZT192" s="129"/>
      <c r="SZU192" s="129"/>
      <c r="SZV192" s="129"/>
      <c r="SZW192" s="129"/>
      <c r="SZX192" s="129"/>
      <c r="SZY192" s="129"/>
      <c r="SZZ192" s="129"/>
      <c r="TAA192" s="129"/>
      <c r="TAB192" s="129"/>
      <c r="TAC192" s="129"/>
      <c r="TAD192" s="129"/>
      <c r="TAE192" s="129"/>
      <c r="TAF192" s="129"/>
      <c r="TAG192" s="129"/>
      <c r="TJG192" s="129"/>
      <c r="TJH192" s="129"/>
      <c r="TJP192" s="129"/>
      <c r="TJQ192" s="129"/>
      <c r="TJR192" s="129"/>
      <c r="TJS192" s="129"/>
      <c r="TJT192" s="129"/>
      <c r="TJU192" s="129"/>
      <c r="TJV192" s="129"/>
      <c r="TJW192" s="129"/>
      <c r="TJX192" s="129"/>
      <c r="TJY192" s="129"/>
      <c r="TJZ192" s="129"/>
      <c r="TKA192" s="129"/>
      <c r="TKB192" s="129"/>
      <c r="TKC192" s="129"/>
      <c r="TTC192" s="129"/>
      <c r="TTD192" s="129"/>
      <c r="TTL192" s="129"/>
      <c r="TTM192" s="129"/>
      <c r="TTN192" s="129"/>
      <c r="TTO192" s="129"/>
      <c r="TTP192" s="129"/>
      <c r="TTQ192" s="129"/>
      <c r="TTR192" s="129"/>
      <c r="TTS192" s="129"/>
      <c r="TTT192" s="129"/>
      <c r="TTU192" s="129"/>
      <c r="TTV192" s="129"/>
      <c r="TTW192" s="129"/>
      <c r="TTX192" s="129"/>
      <c r="TTY192" s="129"/>
      <c r="UCY192" s="129"/>
      <c r="UCZ192" s="129"/>
      <c r="UDH192" s="129"/>
      <c r="UDI192" s="129"/>
      <c r="UDJ192" s="129"/>
      <c r="UDK192" s="129"/>
      <c r="UDL192" s="129"/>
      <c r="UDM192" s="129"/>
      <c r="UDN192" s="129"/>
      <c r="UDO192" s="129"/>
      <c r="UDP192" s="129"/>
      <c r="UDQ192" s="129"/>
      <c r="UDR192" s="129"/>
      <c r="UDS192" s="129"/>
      <c r="UDT192" s="129"/>
      <c r="UDU192" s="129"/>
      <c r="UMU192" s="129"/>
      <c r="UMV192" s="129"/>
      <c r="UND192" s="129"/>
      <c r="UNE192" s="129"/>
      <c r="UNF192" s="129"/>
      <c r="UNG192" s="129"/>
      <c r="UNH192" s="129"/>
      <c r="UNI192" s="129"/>
      <c r="UNJ192" s="129"/>
      <c r="UNK192" s="129"/>
      <c r="UNL192" s="129"/>
      <c r="UNM192" s="129"/>
      <c r="UNN192" s="129"/>
      <c r="UNO192" s="129"/>
      <c r="UNP192" s="129"/>
      <c r="UNQ192" s="129"/>
      <c r="UWQ192" s="129"/>
      <c r="UWR192" s="129"/>
      <c r="UWZ192" s="129"/>
      <c r="UXA192" s="129"/>
      <c r="UXB192" s="129"/>
      <c r="UXC192" s="129"/>
      <c r="UXD192" s="129"/>
      <c r="UXE192" s="129"/>
      <c r="UXF192" s="129"/>
      <c r="UXG192" s="129"/>
      <c r="UXH192" s="129"/>
      <c r="UXI192" s="129"/>
      <c r="UXJ192" s="129"/>
      <c r="UXK192" s="129"/>
      <c r="UXL192" s="129"/>
      <c r="UXM192" s="129"/>
      <c r="VGM192" s="129"/>
      <c r="VGN192" s="129"/>
      <c r="VGV192" s="129"/>
      <c r="VGW192" s="129"/>
      <c r="VGX192" s="129"/>
      <c r="VGY192" s="129"/>
      <c r="VGZ192" s="129"/>
      <c r="VHA192" s="129"/>
      <c r="VHB192" s="129"/>
      <c r="VHC192" s="129"/>
      <c r="VHD192" s="129"/>
      <c r="VHE192" s="129"/>
      <c r="VHF192" s="129"/>
      <c r="VHG192" s="129"/>
      <c r="VHH192" s="129"/>
      <c r="VHI192" s="129"/>
      <c r="VQI192" s="129"/>
      <c r="VQJ192" s="129"/>
      <c r="VQR192" s="129"/>
      <c r="VQS192" s="129"/>
      <c r="VQT192" s="129"/>
      <c r="VQU192" s="129"/>
      <c r="VQV192" s="129"/>
      <c r="VQW192" s="129"/>
      <c r="VQX192" s="129"/>
      <c r="VQY192" s="129"/>
      <c r="VQZ192" s="129"/>
      <c r="VRA192" s="129"/>
      <c r="VRB192" s="129"/>
      <c r="VRC192" s="129"/>
      <c r="VRD192" s="129"/>
      <c r="VRE192" s="129"/>
      <c r="WAE192" s="129"/>
      <c r="WAF192" s="129"/>
      <c r="WAN192" s="129"/>
      <c r="WAO192" s="129"/>
      <c r="WAP192" s="129"/>
      <c r="WAQ192" s="129"/>
      <c r="WAR192" s="129"/>
      <c r="WAS192" s="129"/>
      <c r="WAT192" s="129"/>
      <c r="WAU192" s="129"/>
      <c r="WAV192" s="129"/>
      <c r="WAW192" s="129"/>
      <c r="WAX192" s="129"/>
      <c r="WAY192" s="129"/>
      <c r="WAZ192" s="129"/>
      <c r="WBA192" s="129"/>
      <c r="WKA192" s="129"/>
      <c r="WKB192" s="129"/>
      <c r="WKJ192" s="129"/>
      <c r="WKK192" s="129"/>
      <c r="WKL192" s="129"/>
      <c r="WKM192" s="129"/>
      <c r="WKN192" s="129"/>
      <c r="WKO192" s="129"/>
      <c r="WKP192" s="129"/>
      <c r="WKQ192" s="129"/>
      <c r="WKR192" s="129"/>
      <c r="WKS192" s="129"/>
      <c r="WKT192" s="129"/>
      <c r="WKU192" s="129"/>
      <c r="WKV192" s="129"/>
      <c r="WKW192" s="129"/>
      <c r="WTW192" s="129"/>
      <c r="WTX192" s="129"/>
      <c r="WUF192" s="129"/>
      <c r="WUG192" s="129"/>
      <c r="WUH192" s="129"/>
      <c r="WUI192" s="129"/>
      <c r="WUJ192" s="129"/>
      <c r="WUK192" s="129"/>
      <c r="WUL192" s="129"/>
      <c r="WUM192" s="129"/>
      <c r="WUN192" s="129"/>
      <c r="WUO192" s="129"/>
      <c r="WUP192" s="129"/>
      <c r="WUQ192" s="129"/>
      <c r="WUR192" s="129"/>
      <c r="WUS192" s="129"/>
    </row>
    <row r="193" spans="1:2046 2050:3072 3076:4095 4098:6141 6145:7167 7171:8190 8193:9216 9219:11262 11266:12288 12292:13311 13314:15357 15361:16344" ht="47.25" outlineLevel="1">
      <c r="A193" s="240"/>
      <c r="B193" s="273" t="s">
        <v>428</v>
      </c>
      <c r="C193" s="248"/>
      <c r="D193" s="258">
        <v>144.83699999999999</v>
      </c>
      <c r="E193" s="258"/>
      <c r="F193" s="258">
        <v>144.83699999999999</v>
      </c>
      <c r="G193" s="245">
        <v>0</v>
      </c>
      <c r="H193" s="229">
        <f t="shared" si="7"/>
        <v>0</v>
      </c>
      <c r="I193" s="247"/>
      <c r="J193" s="247"/>
      <c r="K193" s="247"/>
      <c r="L193" s="247"/>
      <c r="M193" s="238">
        <v>830</v>
      </c>
      <c r="HK193" s="128"/>
      <c r="HL193" s="128"/>
      <c r="HT193" s="128"/>
      <c r="HU193" s="128"/>
      <c r="HV193" s="128"/>
      <c r="HW193" s="128"/>
      <c r="HX193" s="128"/>
      <c r="HY193" s="128"/>
      <c r="HZ193" s="128"/>
      <c r="IA193" s="128"/>
      <c r="IB193" s="128"/>
      <c r="IC193" s="128"/>
      <c r="ID193" s="128"/>
      <c r="IE193" s="128"/>
      <c r="IF193" s="128"/>
      <c r="IG193" s="128"/>
      <c r="RG193" s="128"/>
      <c r="RH193" s="128"/>
      <c r="RP193" s="128"/>
      <c r="RQ193" s="128"/>
      <c r="RR193" s="128"/>
      <c r="RS193" s="128"/>
      <c r="RT193" s="128"/>
      <c r="RU193" s="128"/>
      <c r="RV193" s="128"/>
      <c r="RW193" s="128"/>
      <c r="RX193" s="128"/>
      <c r="RY193" s="128"/>
      <c r="RZ193" s="128"/>
      <c r="SA193" s="128"/>
      <c r="SB193" s="128"/>
      <c r="SC193" s="128"/>
      <c r="ABC193" s="128"/>
      <c r="ABD193" s="128"/>
      <c r="ABL193" s="128"/>
      <c r="ABM193" s="128"/>
      <c r="ABN193" s="128"/>
      <c r="ABO193" s="128"/>
      <c r="ABP193" s="128"/>
      <c r="ABQ193" s="128"/>
      <c r="ABR193" s="128"/>
      <c r="ABS193" s="128"/>
      <c r="ABT193" s="128"/>
      <c r="ABU193" s="128"/>
      <c r="ABV193" s="128"/>
      <c r="ABW193" s="128"/>
      <c r="ABX193" s="128"/>
      <c r="ABY193" s="128"/>
      <c r="AKY193" s="128"/>
      <c r="AKZ193" s="128"/>
      <c r="ALH193" s="128"/>
      <c r="ALI193" s="128"/>
      <c r="ALJ193" s="128"/>
      <c r="ALK193" s="128"/>
      <c r="ALL193" s="128"/>
      <c r="ALM193" s="128"/>
      <c r="ALN193" s="128"/>
      <c r="ALO193" s="128"/>
      <c r="ALP193" s="128"/>
      <c r="ALQ193" s="128"/>
      <c r="ALR193" s="128"/>
      <c r="ALS193" s="128"/>
      <c r="ALT193" s="128"/>
      <c r="ALU193" s="128"/>
      <c r="AUU193" s="128"/>
      <c r="AUV193" s="128"/>
      <c r="AVD193" s="128"/>
      <c r="AVE193" s="128"/>
      <c r="AVF193" s="128"/>
      <c r="AVG193" s="128"/>
      <c r="AVH193" s="128"/>
      <c r="AVI193" s="128"/>
      <c r="AVJ193" s="128"/>
      <c r="AVK193" s="128"/>
      <c r="AVL193" s="128"/>
      <c r="AVM193" s="128"/>
      <c r="AVN193" s="128"/>
      <c r="AVO193" s="128"/>
      <c r="AVP193" s="128"/>
      <c r="AVQ193" s="128"/>
      <c r="BEQ193" s="128"/>
      <c r="BER193" s="128"/>
      <c r="BEZ193" s="128"/>
      <c r="BFA193" s="128"/>
      <c r="BFB193" s="128"/>
      <c r="BFC193" s="128"/>
      <c r="BFD193" s="128"/>
      <c r="BFE193" s="128"/>
      <c r="BFF193" s="128"/>
      <c r="BFG193" s="128"/>
      <c r="BFH193" s="128"/>
      <c r="BFI193" s="128"/>
      <c r="BFJ193" s="128"/>
      <c r="BFK193" s="128"/>
      <c r="BFL193" s="128"/>
      <c r="BFM193" s="128"/>
      <c r="BOM193" s="128"/>
      <c r="BON193" s="128"/>
      <c r="BOV193" s="128"/>
      <c r="BOW193" s="128"/>
      <c r="BOX193" s="128"/>
      <c r="BOY193" s="128"/>
      <c r="BOZ193" s="128"/>
      <c r="BPA193" s="128"/>
      <c r="BPB193" s="128"/>
      <c r="BPC193" s="128"/>
      <c r="BPD193" s="128"/>
      <c r="BPE193" s="128"/>
      <c r="BPF193" s="128"/>
      <c r="BPG193" s="128"/>
      <c r="BPH193" s="128"/>
      <c r="BPI193" s="128"/>
      <c r="BYI193" s="128"/>
      <c r="BYJ193" s="128"/>
      <c r="BYR193" s="128"/>
      <c r="BYS193" s="128"/>
      <c r="BYT193" s="128"/>
      <c r="BYU193" s="128"/>
      <c r="BYV193" s="128"/>
      <c r="BYW193" s="128"/>
      <c r="BYX193" s="128"/>
      <c r="BYY193" s="128"/>
      <c r="BYZ193" s="128"/>
      <c r="BZA193" s="128"/>
      <c r="BZB193" s="128"/>
      <c r="BZC193" s="128"/>
      <c r="BZD193" s="128"/>
      <c r="BZE193" s="128"/>
      <c r="CIE193" s="128"/>
      <c r="CIF193" s="128"/>
      <c r="CIN193" s="128"/>
      <c r="CIO193" s="128"/>
      <c r="CIP193" s="128"/>
      <c r="CIQ193" s="128"/>
      <c r="CIR193" s="128"/>
      <c r="CIS193" s="128"/>
      <c r="CIT193" s="128"/>
      <c r="CIU193" s="128"/>
      <c r="CIV193" s="128"/>
      <c r="CIW193" s="128"/>
      <c r="CIX193" s="128"/>
      <c r="CIY193" s="128"/>
      <c r="CIZ193" s="128"/>
      <c r="CJA193" s="128"/>
      <c r="CSA193" s="128"/>
      <c r="CSB193" s="128"/>
      <c r="CSJ193" s="128"/>
      <c r="CSK193" s="128"/>
      <c r="CSL193" s="128"/>
      <c r="CSM193" s="128"/>
      <c r="CSN193" s="128"/>
      <c r="CSO193" s="128"/>
      <c r="CSP193" s="128"/>
      <c r="CSQ193" s="128"/>
      <c r="CSR193" s="128"/>
      <c r="CSS193" s="128"/>
      <c r="CST193" s="128"/>
      <c r="CSU193" s="128"/>
      <c r="CSV193" s="128"/>
      <c r="CSW193" s="128"/>
      <c r="DBW193" s="128"/>
      <c r="DBX193" s="128"/>
      <c r="DCF193" s="128"/>
      <c r="DCG193" s="128"/>
      <c r="DCH193" s="128"/>
      <c r="DCI193" s="128"/>
      <c r="DCJ193" s="128"/>
      <c r="DCK193" s="128"/>
      <c r="DCL193" s="128"/>
      <c r="DCM193" s="128"/>
      <c r="DCN193" s="128"/>
      <c r="DCO193" s="128"/>
      <c r="DCP193" s="128"/>
      <c r="DCQ193" s="128"/>
      <c r="DCR193" s="128"/>
      <c r="DCS193" s="128"/>
      <c r="DLS193" s="128"/>
      <c r="DLT193" s="128"/>
      <c r="DMB193" s="128"/>
      <c r="DMC193" s="128"/>
      <c r="DMD193" s="128"/>
      <c r="DME193" s="128"/>
      <c r="DMF193" s="128"/>
      <c r="DMG193" s="128"/>
      <c r="DMH193" s="128"/>
      <c r="DMI193" s="128"/>
      <c r="DMJ193" s="128"/>
      <c r="DMK193" s="128"/>
      <c r="DML193" s="128"/>
      <c r="DMM193" s="128"/>
      <c r="DMN193" s="128"/>
      <c r="DMO193" s="128"/>
      <c r="DVO193" s="128"/>
      <c r="DVP193" s="128"/>
      <c r="DVX193" s="128"/>
      <c r="DVY193" s="128"/>
      <c r="DVZ193" s="128"/>
      <c r="DWA193" s="128"/>
      <c r="DWB193" s="128"/>
      <c r="DWC193" s="128"/>
      <c r="DWD193" s="128"/>
      <c r="DWE193" s="128"/>
      <c r="DWF193" s="128"/>
      <c r="DWG193" s="128"/>
      <c r="DWH193" s="128"/>
      <c r="DWI193" s="128"/>
      <c r="DWJ193" s="128"/>
      <c r="DWK193" s="128"/>
      <c r="EFK193" s="128"/>
      <c r="EFL193" s="128"/>
      <c r="EFT193" s="128"/>
      <c r="EFU193" s="128"/>
      <c r="EFV193" s="128"/>
      <c r="EFW193" s="128"/>
      <c r="EFX193" s="128"/>
      <c r="EFY193" s="128"/>
      <c r="EFZ193" s="128"/>
      <c r="EGA193" s="128"/>
      <c r="EGB193" s="128"/>
      <c r="EGC193" s="128"/>
      <c r="EGD193" s="128"/>
      <c r="EGE193" s="128"/>
      <c r="EGF193" s="128"/>
      <c r="EGG193" s="128"/>
      <c r="EPG193" s="128"/>
      <c r="EPH193" s="128"/>
      <c r="EPP193" s="128"/>
      <c r="EPQ193" s="128"/>
      <c r="EPR193" s="128"/>
      <c r="EPS193" s="128"/>
      <c r="EPT193" s="128"/>
      <c r="EPU193" s="128"/>
      <c r="EPV193" s="128"/>
      <c r="EPW193" s="128"/>
      <c r="EPX193" s="128"/>
      <c r="EPY193" s="128"/>
      <c r="EPZ193" s="128"/>
      <c r="EQA193" s="128"/>
      <c r="EQB193" s="128"/>
      <c r="EQC193" s="128"/>
      <c r="EZC193" s="128"/>
      <c r="EZD193" s="128"/>
      <c r="EZL193" s="128"/>
      <c r="EZM193" s="128"/>
      <c r="EZN193" s="128"/>
      <c r="EZO193" s="128"/>
      <c r="EZP193" s="128"/>
      <c r="EZQ193" s="128"/>
      <c r="EZR193" s="128"/>
      <c r="EZS193" s="128"/>
      <c r="EZT193" s="128"/>
      <c r="EZU193" s="128"/>
      <c r="EZV193" s="128"/>
      <c r="EZW193" s="128"/>
      <c r="EZX193" s="128"/>
      <c r="EZY193" s="128"/>
      <c r="FIY193" s="128"/>
      <c r="FIZ193" s="128"/>
      <c r="FJH193" s="128"/>
      <c r="FJI193" s="128"/>
      <c r="FJJ193" s="128"/>
      <c r="FJK193" s="128"/>
      <c r="FJL193" s="128"/>
      <c r="FJM193" s="128"/>
      <c r="FJN193" s="128"/>
      <c r="FJO193" s="128"/>
      <c r="FJP193" s="128"/>
      <c r="FJQ193" s="128"/>
      <c r="FJR193" s="128"/>
      <c r="FJS193" s="128"/>
      <c r="FJT193" s="128"/>
      <c r="FJU193" s="128"/>
      <c r="FSU193" s="128"/>
      <c r="FSV193" s="128"/>
      <c r="FTD193" s="128"/>
      <c r="FTE193" s="128"/>
      <c r="FTF193" s="128"/>
      <c r="FTG193" s="128"/>
      <c r="FTH193" s="128"/>
      <c r="FTI193" s="128"/>
      <c r="FTJ193" s="128"/>
      <c r="FTK193" s="128"/>
      <c r="FTL193" s="128"/>
      <c r="FTM193" s="128"/>
      <c r="FTN193" s="128"/>
      <c r="FTO193" s="128"/>
      <c r="FTP193" s="128"/>
      <c r="FTQ193" s="128"/>
      <c r="GCQ193" s="128"/>
      <c r="GCR193" s="128"/>
      <c r="GCZ193" s="128"/>
      <c r="GDA193" s="128"/>
      <c r="GDB193" s="128"/>
      <c r="GDC193" s="128"/>
      <c r="GDD193" s="128"/>
      <c r="GDE193" s="128"/>
      <c r="GDF193" s="128"/>
      <c r="GDG193" s="128"/>
      <c r="GDH193" s="128"/>
      <c r="GDI193" s="128"/>
      <c r="GDJ193" s="128"/>
      <c r="GDK193" s="128"/>
      <c r="GDL193" s="128"/>
      <c r="GDM193" s="128"/>
      <c r="GMM193" s="128"/>
      <c r="GMN193" s="128"/>
      <c r="GMV193" s="128"/>
      <c r="GMW193" s="128"/>
      <c r="GMX193" s="128"/>
      <c r="GMY193" s="128"/>
      <c r="GMZ193" s="128"/>
      <c r="GNA193" s="128"/>
      <c r="GNB193" s="128"/>
      <c r="GNC193" s="128"/>
      <c r="GND193" s="128"/>
      <c r="GNE193" s="128"/>
      <c r="GNF193" s="128"/>
      <c r="GNG193" s="128"/>
      <c r="GNH193" s="128"/>
      <c r="GNI193" s="128"/>
      <c r="GWI193" s="128"/>
      <c r="GWJ193" s="128"/>
      <c r="GWR193" s="128"/>
      <c r="GWS193" s="128"/>
      <c r="GWT193" s="128"/>
      <c r="GWU193" s="128"/>
      <c r="GWV193" s="128"/>
      <c r="GWW193" s="128"/>
      <c r="GWX193" s="128"/>
      <c r="GWY193" s="128"/>
      <c r="GWZ193" s="128"/>
      <c r="GXA193" s="128"/>
      <c r="GXB193" s="128"/>
      <c r="GXC193" s="128"/>
      <c r="GXD193" s="128"/>
      <c r="GXE193" s="128"/>
      <c r="HGE193" s="128"/>
      <c r="HGF193" s="128"/>
      <c r="HGN193" s="128"/>
      <c r="HGO193" s="128"/>
      <c r="HGP193" s="128"/>
      <c r="HGQ193" s="128"/>
      <c r="HGR193" s="128"/>
      <c r="HGS193" s="128"/>
      <c r="HGT193" s="128"/>
      <c r="HGU193" s="128"/>
      <c r="HGV193" s="128"/>
      <c r="HGW193" s="128"/>
      <c r="HGX193" s="128"/>
      <c r="HGY193" s="128"/>
      <c r="HGZ193" s="128"/>
      <c r="HHA193" s="128"/>
      <c r="HQA193" s="128"/>
      <c r="HQB193" s="128"/>
      <c r="HQJ193" s="128"/>
      <c r="HQK193" s="128"/>
      <c r="HQL193" s="128"/>
      <c r="HQM193" s="128"/>
      <c r="HQN193" s="128"/>
      <c r="HQO193" s="128"/>
      <c r="HQP193" s="128"/>
      <c r="HQQ193" s="128"/>
      <c r="HQR193" s="128"/>
      <c r="HQS193" s="128"/>
      <c r="HQT193" s="128"/>
      <c r="HQU193" s="128"/>
      <c r="HQV193" s="128"/>
      <c r="HQW193" s="128"/>
      <c r="HZW193" s="128"/>
      <c r="HZX193" s="128"/>
      <c r="IAF193" s="128"/>
      <c r="IAG193" s="128"/>
      <c r="IAH193" s="128"/>
      <c r="IAI193" s="128"/>
      <c r="IAJ193" s="128"/>
      <c r="IAK193" s="128"/>
      <c r="IAL193" s="128"/>
      <c r="IAM193" s="128"/>
      <c r="IAN193" s="128"/>
      <c r="IAO193" s="128"/>
      <c r="IAP193" s="128"/>
      <c r="IAQ193" s="128"/>
      <c r="IAR193" s="128"/>
      <c r="IAS193" s="128"/>
      <c r="IJS193" s="128"/>
      <c r="IJT193" s="128"/>
      <c r="IKB193" s="128"/>
      <c r="IKC193" s="128"/>
      <c r="IKD193" s="128"/>
      <c r="IKE193" s="128"/>
      <c r="IKF193" s="128"/>
      <c r="IKG193" s="128"/>
      <c r="IKH193" s="128"/>
      <c r="IKI193" s="128"/>
      <c r="IKJ193" s="128"/>
      <c r="IKK193" s="128"/>
      <c r="IKL193" s="128"/>
      <c r="IKM193" s="128"/>
      <c r="IKN193" s="128"/>
      <c r="IKO193" s="128"/>
      <c r="ITO193" s="128"/>
      <c r="ITP193" s="128"/>
      <c r="ITX193" s="128"/>
      <c r="ITY193" s="128"/>
      <c r="ITZ193" s="128"/>
      <c r="IUA193" s="128"/>
      <c r="IUB193" s="128"/>
      <c r="IUC193" s="128"/>
      <c r="IUD193" s="128"/>
      <c r="IUE193" s="128"/>
      <c r="IUF193" s="128"/>
      <c r="IUG193" s="128"/>
      <c r="IUH193" s="128"/>
      <c r="IUI193" s="128"/>
      <c r="IUJ193" s="128"/>
      <c r="IUK193" s="128"/>
      <c r="JDK193" s="128"/>
      <c r="JDL193" s="128"/>
      <c r="JDT193" s="128"/>
      <c r="JDU193" s="128"/>
      <c r="JDV193" s="128"/>
      <c r="JDW193" s="128"/>
      <c r="JDX193" s="128"/>
      <c r="JDY193" s="128"/>
      <c r="JDZ193" s="128"/>
      <c r="JEA193" s="128"/>
      <c r="JEB193" s="128"/>
      <c r="JEC193" s="128"/>
      <c r="JED193" s="128"/>
      <c r="JEE193" s="128"/>
      <c r="JEF193" s="128"/>
      <c r="JEG193" s="128"/>
      <c r="JNG193" s="128"/>
      <c r="JNH193" s="128"/>
      <c r="JNP193" s="128"/>
      <c r="JNQ193" s="128"/>
      <c r="JNR193" s="128"/>
      <c r="JNS193" s="128"/>
      <c r="JNT193" s="128"/>
      <c r="JNU193" s="128"/>
      <c r="JNV193" s="128"/>
      <c r="JNW193" s="128"/>
      <c r="JNX193" s="128"/>
      <c r="JNY193" s="128"/>
      <c r="JNZ193" s="128"/>
      <c r="JOA193" s="128"/>
      <c r="JOB193" s="128"/>
      <c r="JOC193" s="128"/>
      <c r="JXC193" s="128"/>
      <c r="JXD193" s="128"/>
      <c r="JXL193" s="128"/>
      <c r="JXM193" s="128"/>
      <c r="JXN193" s="128"/>
      <c r="JXO193" s="128"/>
      <c r="JXP193" s="128"/>
      <c r="JXQ193" s="128"/>
      <c r="JXR193" s="128"/>
      <c r="JXS193" s="128"/>
      <c r="JXT193" s="128"/>
      <c r="JXU193" s="128"/>
      <c r="JXV193" s="128"/>
      <c r="JXW193" s="128"/>
      <c r="JXX193" s="128"/>
      <c r="JXY193" s="128"/>
      <c r="KGY193" s="128"/>
      <c r="KGZ193" s="128"/>
      <c r="KHH193" s="128"/>
      <c r="KHI193" s="128"/>
      <c r="KHJ193" s="128"/>
      <c r="KHK193" s="128"/>
      <c r="KHL193" s="128"/>
      <c r="KHM193" s="128"/>
      <c r="KHN193" s="128"/>
      <c r="KHO193" s="128"/>
      <c r="KHP193" s="128"/>
      <c r="KHQ193" s="128"/>
      <c r="KHR193" s="128"/>
      <c r="KHS193" s="128"/>
      <c r="KHT193" s="128"/>
      <c r="KHU193" s="128"/>
      <c r="KQU193" s="128"/>
      <c r="KQV193" s="128"/>
      <c r="KRD193" s="128"/>
      <c r="KRE193" s="128"/>
      <c r="KRF193" s="128"/>
      <c r="KRG193" s="128"/>
      <c r="KRH193" s="128"/>
      <c r="KRI193" s="128"/>
      <c r="KRJ193" s="128"/>
      <c r="KRK193" s="128"/>
      <c r="KRL193" s="128"/>
      <c r="KRM193" s="128"/>
      <c r="KRN193" s="128"/>
      <c r="KRO193" s="128"/>
      <c r="KRP193" s="128"/>
      <c r="KRQ193" s="128"/>
      <c r="LAQ193" s="128"/>
      <c r="LAR193" s="128"/>
      <c r="LAZ193" s="128"/>
      <c r="LBA193" s="128"/>
      <c r="LBB193" s="128"/>
      <c r="LBC193" s="128"/>
      <c r="LBD193" s="128"/>
      <c r="LBE193" s="128"/>
      <c r="LBF193" s="128"/>
      <c r="LBG193" s="128"/>
      <c r="LBH193" s="128"/>
      <c r="LBI193" s="128"/>
      <c r="LBJ193" s="128"/>
      <c r="LBK193" s="128"/>
      <c r="LBL193" s="128"/>
      <c r="LBM193" s="128"/>
      <c r="LKM193" s="128"/>
      <c r="LKN193" s="128"/>
      <c r="LKV193" s="128"/>
      <c r="LKW193" s="128"/>
      <c r="LKX193" s="128"/>
      <c r="LKY193" s="128"/>
      <c r="LKZ193" s="128"/>
      <c r="LLA193" s="128"/>
      <c r="LLB193" s="128"/>
      <c r="LLC193" s="128"/>
      <c r="LLD193" s="128"/>
      <c r="LLE193" s="128"/>
      <c r="LLF193" s="128"/>
      <c r="LLG193" s="128"/>
      <c r="LLH193" s="128"/>
      <c r="LLI193" s="128"/>
      <c r="LUI193" s="128"/>
      <c r="LUJ193" s="128"/>
      <c r="LUR193" s="128"/>
      <c r="LUS193" s="128"/>
      <c r="LUT193" s="128"/>
      <c r="LUU193" s="128"/>
      <c r="LUV193" s="128"/>
      <c r="LUW193" s="128"/>
      <c r="LUX193" s="128"/>
      <c r="LUY193" s="128"/>
      <c r="LUZ193" s="128"/>
      <c r="LVA193" s="128"/>
      <c r="LVB193" s="128"/>
      <c r="LVC193" s="128"/>
      <c r="LVD193" s="128"/>
      <c r="LVE193" s="128"/>
      <c r="MEE193" s="128"/>
      <c r="MEF193" s="128"/>
      <c r="MEN193" s="128"/>
      <c r="MEO193" s="128"/>
      <c r="MEP193" s="128"/>
      <c r="MEQ193" s="128"/>
      <c r="MER193" s="128"/>
      <c r="MES193" s="128"/>
      <c r="MET193" s="128"/>
      <c r="MEU193" s="128"/>
      <c r="MEV193" s="128"/>
      <c r="MEW193" s="128"/>
      <c r="MEX193" s="128"/>
      <c r="MEY193" s="128"/>
      <c r="MEZ193" s="128"/>
      <c r="MFA193" s="128"/>
      <c r="MOA193" s="128"/>
      <c r="MOB193" s="128"/>
      <c r="MOJ193" s="128"/>
      <c r="MOK193" s="128"/>
      <c r="MOL193" s="128"/>
      <c r="MOM193" s="128"/>
      <c r="MON193" s="128"/>
      <c r="MOO193" s="128"/>
      <c r="MOP193" s="128"/>
      <c r="MOQ193" s="128"/>
      <c r="MOR193" s="128"/>
      <c r="MOS193" s="128"/>
      <c r="MOT193" s="128"/>
      <c r="MOU193" s="128"/>
      <c r="MOV193" s="128"/>
      <c r="MOW193" s="128"/>
      <c r="MXW193" s="128"/>
      <c r="MXX193" s="128"/>
      <c r="MYF193" s="128"/>
      <c r="MYG193" s="128"/>
      <c r="MYH193" s="128"/>
      <c r="MYI193" s="128"/>
      <c r="MYJ193" s="128"/>
      <c r="MYK193" s="128"/>
      <c r="MYL193" s="128"/>
      <c r="MYM193" s="128"/>
      <c r="MYN193" s="128"/>
      <c r="MYO193" s="128"/>
      <c r="MYP193" s="128"/>
      <c r="MYQ193" s="128"/>
      <c r="MYR193" s="128"/>
      <c r="MYS193" s="128"/>
      <c r="NHS193" s="128"/>
      <c r="NHT193" s="128"/>
      <c r="NIB193" s="128"/>
      <c r="NIC193" s="128"/>
      <c r="NID193" s="128"/>
      <c r="NIE193" s="128"/>
      <c r="NIF193" s="128"/>
      <c r="NIG193" s="128"/>
      <c r="NIH193" s="128"/>
      <c r="NII193" s="128"/>
      <c r="NIJ193" s="128"/>
      <c r="NIK193" s="128"/>
      <c r="NIL193" s="128"/>
      <c r="NIM193" s="128"/>
      <c r="NIN193" s="128"/>
      <c r="NIO193" s="128"/>
      <c r="NRO193" s="128"/>
      <c r="NRP193" s="128"/>
      <c r="NRX193" s="128"/>
      <c r="NRY193" s="128"/>
      <c r="NRZ193" s="128"/>
      <c r="NSA193" s="128"/>
      <c r="NSB193" s="128"/>
      <c r="NSC193" s="128"/>
      <c r="NSD193" s="128"/>
      <c r="NSE193" s="128"/>
      <c r="NSF193" s="128"/>
      <c r="NSG193" s="128"/>
      <c r="NSH193" s="128"/>
      <c r="NSI193" s="128"/>
      <c r="NSJ193" s="128"/>
      <c r="NSK193" s="128"/>
      <c r="OBK193" s="128"/>
      <c r="OBL193" s="128"/>
      <c r="OBT193" s="128"/>
      <c r="OBU193" s="128"/>
      <c r="OBV193" s="128"/>
      <c r="OBW193" s="128"/>
      <c r="OBX193" s="128"/>
      <c r="OBY193" s="128"/>
      <c r="OBZ193" s="128"/>
      <c r="OCA193" s="128"/>
      <c r="OCB193" s="128"/>
      <c r="OCC193" s="128"/>
      <c r="OCD193" s="128"/>
      <c r="OCE193" s="128"/>
      <c r="OCF193" s="128"/>
      <c r="OCG193" s="128"/>
      <c r="OLG193" s="128"/>
      <c r="OLH193" s="128"/>
      <c r="OLP193" s="128"/>
      <c r="OLQ193" s="128"/>
      <c r="OLR193" s="128"/>
      <c r="OLS193" s="128"/>
      <c r="OLT193" s="128"/>
      <c r="OLU193" s="128"/>
      <c r="OLV193" s="128"/>
      <c r="OLW193" s="128"/>
      <c r="OLX193" s="128"/>
      <c r="OLY193" s="128"/>
      <c r="OLZ193" s="128"/>
      <c r="OMA193" s="128"/>
      <c r="OMB193" s="128"/>
      <c r="OMC193" s="128"/>
      <c r="OVC193" s="128"/>
      <c r="OVD193" s="128"/>
      <c r="OVL193" s="128"/>
      <c r="OVM193" s="128"/>
      <c r="OVN193" s="128"/>
      <c r="OVO193" s="128"/>
      <c r="OVP193" s="128"/>
      <c r="OVQ193" s="128"/>
      <c r="OVR193" s="128"/>
      <c r="OVS193" s="128"/>
      <c r="OVT193" s="128"/>
      <c r="OVU193" s="128"/>
      <c r="OVV193" s="128"/>
      <c r="OVW193" s="128"/>
      <c r="OVX193" s="128"/>
      <c r="OVY193" s="128"/>
      <c r="PEY193" s="128"/>
      <c r="PEZ193" s="128"/>
      <c r="PFH193" s="128"/>
      <c r="PFI193" s="128"/>
      <c r="PFJ193" s="128"/>
      <c r="PFK193" s="128"/>
      <c r="PFL193" s="128"/>
      <c r="PFM193" s="128"/>
      <c r="PFN193" s="128"/>
      <c r="PFO193" s="128"/>
      <c r="PFP193" s="128"/>
      <c r="PFQ193" s="128"/>
      <c r="PFR193" s="128"/>
      <c r="PFS193" s="128"/>
      <c r="PFT193" s="128"/>
      <c r="PFU193" s="128"/>
      <c r="POU193" s="128"/>
      <c r="POV193" s="128"/>
      <c r="PPD193" s="128"/>
      <c r="PPE193" s="128"/>
      <c r="PPF193" s="128"/>
      <c r="PPG193" s="128"/>
      <c r="PPH193" s="128"/>
      <c r="PPI193" s="128"/>
      <c r="PPJ193" s="128"/>
      <c r="PPK193" s="128"/>
      <c r="PPL193" s="128"/>
      <c r="PPM193" s="128"/>
      <c r="PPN193" s="128"/>
      <c r="PPO193" s="128"/>
      <c r="PPP193" s="128"/>
      <c r="PPQ193" s="128"/>
      <c r="PYQ193" s="128"/>
      <c r="PYR193" s="128"/>
      <c r="PYZ193" s="128"/>
      <c r="PZA193" s="128"/>
      <c r="PZB193" s="128"/>
      <c r="PZC193" s="128"/>
      <c r="PZD193" s="128"/>
      <c r="PZE193" s="128"/>
      <c r="PZF193" s="128"/>
      <c r="PZG193" s="128"/>
      <c r="PZH193" s="128"/>
      <c r="PZI193" s="128"/>
      <c r="PZJ193" s="128"/>
      <c r="PZK193" s="128"/>
      <c r="PZL193" s="128"/>
      <c r="PZM193" s="128"/>
      <c r="QIM193" s="128"/>
      <c r="QIN193" s="128"/>
      <c r="QIV193" s="128"/>
      <c r="QIW193" s="128"/>
      <c r="QIX193" s="128"/>
      <c r="QIY193" s="128"/>
      <c r="QIZ193" s="128"/>
      <c r="QJA193" s="128"/>
      <c r="QJB193" s="128"/>
      <c r="QJC193" s="128"/>
      <c r="QJD193" s="128"/>
      <c r="QJE193" s="128"/>
      <c r="QJF193" s="128"/>
      <c r="QJG193" s="128"/>
      <c r="QJH193" s="128"/>
      <c r="QJI193" s="128"/>
      <c r="QSI193" s="128"/>
      <c r="QSJ193" s="128"/>
      <c r="QSR193" s="128"/>
      <c r="QSS193" s="128"/>
      <c r="QST193" s="128"/>
      <c r="QSU193" s="128"/>
      <c r="QSV193" s="128"/>
      <c r="QSW193" s="128"/>
      <c r="QSX193" s="128"/>
      <c r="QSY193" s="128"/>
      <c r="QSZ193" s="128"/>
      <c r="QTA193" s="128"/>
      <c r="QTB193" s="128"/>
      <c r="QTC193" s="128"/>
      <c r="QTD193" s="128"/>
      <c r="QTE193" s="128"/>
      <c r="RCE193" s="128"/>
      <c r="RCF193" s="128"/>
      <c r="RCN193" s="128"/>
      <c r="RCO193" s="128"/>
      <c r="RCP193" s="128"/>
      <c r="RCQ193" s="128"/>
      <c r="RCR193" s="128"/>
      <c r="RCS193" s="128"/>
      <c r="RCT193" s="128"/>
      <c r="RCU193" s="128"/>
      <c r="RCV193" s="128"/>
      <c r="RCW193" s="128"/>
      <c r="RCX193" s="128"/>
      <c r="RCY193" s="128"/>
      <c r="RCZ193" s="128"/>
      <c r="RDA193" s="128"/>
      <c r="RMA193" s="128"/>
      <c r="RMB193" s="128"/>
      <c r="RMJ193" s="128"/>
      <c r="RMK193" s="128"/>
      <c r="RML193" s="128"/>
      <c r="RMM193" s="128"/>
      <c r="RMN193" s="128"/>
      <c r="RMO193" s="128"/>
      <c r="RMP193" s="128"/>
      <c r="RMQ193" s="128"/>
      <c r="RMR193" s="128"/>
      <c r="RMS193" s="128"/>
      <c r="RMT193" s="128"/>
      <c r="RMU193" s="128"/>
      <c r="RMV193" s="128"/>
      <c r="RMW193" s="128"/>
      <c r="RVW193" s="128"/>
      <c r="RVX193" s="128"/>
      <c r="RWF193" s="128"/>
      <c r="RWG193" s="128"/>
      <c r="RWH193" s="128"/>
      <c r="RWI193" s="128"/>
      <c r="RWJ193" s="128"/>
      <c r="RWK193" s="128"/>
      <c r="RWL193" s="128"/>
      <c r="RWM193" s="128"/>
      <c r="RWN193" s="128"/>
      <c r="RWO193" s="128"/>
      <c r="RWP193" s="128"/>
      <c r="RWQ193" s="128"/>
      <c r="RWR193" s="128"/>
      <c r="RWS193" s="128"/>
      <c r="SFS193" s="128"/>
      <c r="SFT193" s="128"/>
      <c r="SGB193" s="128"/>
      <c r="SGC193" s="128"/>
      <c r="SGD193" s="128"/>
      <c r="SGE193" s="128"/>
      <c r="SGF193" s="128"/>
      <c r="SGG193" s="128"/>
      <c r="SGH193" s="128"/>
      <c r="SGI193" s="128"/>
      <c r="SGJ193" s="128"/>
      <c r="SGK193" s="128"/>
      <c r="SGL193" s="128"/>
      <c r="SGM193" s="128"/>
      <c r="SGN193" s="128"/>
      <c r="SGO193" s="128"/>
      <c r="SPO193" s="128"/>
      <c r="SPP193" s="128"/>
      <c r="SPX193" s="128"/>
      <c r="SPY193" s="128"/>
      <c r="SPZ193" s="128"/>
      <c r="SQA193" s="128"/>
      <c r="SQB193" s="128"/>
      <c r="SQC193" s="128"/>
      <c r="SQD193" s="128"/>
      <c r="SQE193" s="128"/>
      <c r="SQF193" s="128"/>
      <c r="SQG193" s="128"/>
      <c r="SQH193" s="128"/>
      <c r="SQI193" s="128"/>
      <c r="SQJ193" s="128"/>
      <c r="SQK193" s="128"/>
      <c r="SZK193" s="128"/>
      <c r="SZL193" s="128"/>
      <c r="SZT193" s="128"/>
      <c r="SZU193" s="128"/>
      <c r="SZV193" s="128"/>
      <c r="SZW193" s="128"/>
      <c r="SZX193" s="128"/>
      <c r="SZY193" s="128"/>
      <c r="SZZ193" s="128"/>
      <c r="TAA193" s="128"/>
      <c r="TAB193" s="128"/>
      <c r="TAC193" s="128"/>
      <c r="TAD193" s="128"/>
      <c r="TAE193" s="128"/>
      <c r="TAF193" s="128"/>
      <c r="TAG193" s="128"/>
      <c r="TJG193" s="128"/>
      <c r="TJH193" s="128"/>
      <c r="TJP193" s="128"/>
      <c r="TJQ193" s="128"/>
      <c r="TJR193" s="128"/>
      <c r="TJS193" s="128"/>
      <c r="TJT193" s="128"/>
      <c r="TJU193" s="128"/>
      <c r="TJV193" s="128"/>
      <c r="TJW193" s="128"/>
      <c r="TJX193" s="128"/>
      <c r="TJY193" s="128"/>
      <c r="TJZ193" s="128"/>
      <c r="TKA193" s="128"/>
      <c r="TKB193" s="128"/>
      <c r="TKC193" s="128"/>
      <c r="TTC193" s="128"/>
      <c r="TTD193" s="128"/>
      <c r="TTL193" s="128"/>
      <c r="TTM193" s="128"/>
      <c r="TTN193" s="128"/>
      <c r="TTO193" s="128"/>
      <c r="TTP193" s="128"/>
      <c r="TTQ193" s="128"/>
      <c r="TTR193" s="128"/>
      <c r="TTS193" s="128"/>
      <c r="TTT193" s="128"/>
      <c r="TTU193" s="128"/>
      <c r="TTV193" s="128"/>
      <c r="TTW193" s="128"/>
      <c r="TTX193" s="128"/>
      <c r="TTY193" s="128"/>
      <c r="UCY193" s="128"/>
      <c r="UCZ193" s="128"/>
      <c r="UDH193" s="128"/>
      <c r="UDI193" s="128"/>
      <c r="UDJ193" s="128"/>
      <c r="UDK193" s="128"/>
      <c r="UDL193" s="128"/>
      <c r="UDM193" s="128"/>
      <c r="UDN193" s="128"/>
      <c r="UDO193" s="128"/>
      <c r="UDP193" s="128"/>
      <c r="UDQ193" s="128"/>
      <c r="UDR193" s="128"/>
      <c r="UDS193" s="128"/>
      <c r="UDT193" s="128"/>
      <c r="UDU193" s="128"/>
      <c r="UMU193" s="128"/>
      <c r="UMV193" s="128"/>
      <c r="UND193" s="128"/>
      <c r="UNE193" s="128"/>
      <c r="UNF193" s="128"/>
      <c r="UNG193" s="128"/>
      <c r="UNH193" s="128"/>
      <c r="UNI193" s="128"/>
      <c r="UNJ193" s="128"/>
      <c r="UNK193" s="128"/>
      <c r="UNL193" s="128"/>
      <c r="UNM193" s="128"/>
      <c r="UNN193" s="128"/>
      <c r="UNO193" s="128"/>
      <c r="UNP193" s="128"/>
      <c r="UNQ193" s="128"/>
      <c r="UWQ193" s="128"/>
      <c r="UWR193" s="128"/>
      <c r="UWZ193" s="128"/>
      <c r="UXA193" s="128"/>
      <c r="UXB193" s="128"/>
      <c r="UXC193" s="128"/>
      <c r="UXD193" s="128"/>
      <c r="UXE193" s="128"/>
      <c r="UXF193" s="128"/>
      <c r="UXG193" s="128"/>
      <c r="UXH193" s="128"/>
      <c r="UXI193" s="128"/>
      <c r="UXJ193" s="128"/>
      <c r="UXK193" s="128"/>
      <c r="UXL193" s="128"/>
      <c r="UXM193" s="128"/>
      <c r="VGM193" s="128"/>
      <c r="VGN193" s="128"/>
      <c r="VGV193" s="128"/>
      <c r="VGW193" s="128"/>
      <c r="VGX193" s="128"/>
      <c r="VGY193" s="128"/>
      <c r="VGZ193" s="128"/>
      <c r="VHA193" s="128"/>
      <c r="VHB193" s="128"/>
      <c r="VHC193" s="128"/>
      <c r="VHD193" s="128"/>
      <c r="VHE193" s="128"/>
      <c r="VHF193" s="128"/>
      <c r="VHG193" s="128"/>
      <c r="VHH193" s="128"/>
      <c r="VHI193" s="128"/>
      <c r="VQI193" s="128"/>
      <c r="VQJ193" s="128"/>
      <c r="VQR193" s="128"/>
      <c r="VQS193" s="128"/>
      <c r="VQT193" s="128"/>
      <c r="VQU193" s="128"/>
      <c r="VQV193" s="128"/>
      <c r="VQW193" s="128"/>
      <c r="VQX193" s="128"/>
      <c r="VQY193" s="128"/>
      <c r="VQZ193" s="128"/>
      <c r="VRA193" s="128"/>
      <c r="VRB193" s="128"/>
      <c r="VRC193" s="128"/>
      <c r="VRD193" s="128"/>
      <c r="VRE193" s="128"/>
      <c r="WAE193" s="128"/>
      <c r="WAF193" s="128"/>
      <c r="WAN193" s="128"/>
      <c r="WAO193" s="128"/>
      <c r="WAP193" s="128"/>
      <c r="WAQ193" s="128"/>
      <c r="WAR193" s="128"/>
      <c r="WAS193" s="128"/>
      <c r="WAT193" s="128"/>
      <c r="WAU193" s="128"/>
      <c r="WAV193" s="128"/>
      <c r="WAW193" s="128"/>
      <c r="WAX193" s="128"/>
      <c r="WAY193" s="128"/>
      <c r="WAZ193" s="128"/>
      <c r="WBA193" s="128"/>
      <c r="WKA193" s="128"/>
      <c r="WKB193" s="128"/>
      <c r="WKJ193" s="128"/>
      <c r="WKK193" s="128"/>
      <c r="WKL193" s="128"/>
      <c r="WKM193" s="128"/>
      <c r="WKN193" s="128"/>
      <c r="WKO193" s="128"/>
      <c r="WKP193" s="128"/>
      <c r="WKQ193" s="128"/>
      <c r="WKR193" s="128"/>
      <c r="WKS193" s="128"/>
      <c r="WKT193" s="128"/>
      <c r="WKU193" s="128"/>
      <c r="WKV193" s="128"/>
      <c r="WKW193" s="128"/>
      <c r="WTW193" s="128"/>
      <c r="WTX193" s="128"/>
      <c r="WUF193" s="128"/>
      <c r="WUG193" s="128"/>
      <c r="WUH193" s="128"/>
      <c r="WUI193" s="128"/>
      <c r="WUJ193" s="128"/>
      <c r="WUK193" s="128"/>
      <c r="WUL193" s="128"/>
      <c r="WUM193" s="128"/>
      <c r="WUN193" s="128"/>
      <c r="WUO193" s="128"/>
      <c r="WUP193" s="128"/>
      <c r="WUQ193" s="128"/>
      <c r="WUR193" s="128"/>
      <c r="WUS193" s="128"/>
    </row>
    <row r="194" spans="1:2046 2050:3072 3076:4095 4098:6141 6145:7167 7171:8190 8193:9216 9219:11262 11266:12288 12292:13311 13314:15357 15361:16344" s="281" customFormat="1" ht="47.25" outlineLevel="1">
      <c r="A194" s="240"/>
      <c r="B194" s="273" t="s">
        <v>461</v>
      </c>
      <c r="C194" s="248"/>
      <c r="D194" s="258">
        <v>3601.752</v>
      </c>
      <c r="E194" s="257">
        <v>3601.752</v>
      </c>
      <c r="F194" s="258">
        <v>0</v>
      </c>
      <c r="G194" s="245">
        <v>0</v>
      </c>
      <c r="H194" s="229">
        <f t="shared" si="7"/>
        <v>0</v>
      </c>
      <c r="I194" s="247"/>
      <c r="J194" s="247"/>
      <c r="K194" s="247"/>
      <c r="L194" s="247"/>
      <c r="M194" s="248"/>
      <c r="HK194" s="133"/>
      <c r="HL194" s="133"/>
      <c r="HT194" s="133"/>
      <c r="HU194" s="133"/>
      <c r="HV194" s="133"/>
      <c r="HW194" s="133"/>
      <c r="HX194" s="133"/>
      <c r="HY194" s="133"/>
      <c r="HZ194" s="133"/>
      <c r="IA194" s="133"/>
      <c r="IB194" s="133"/>
      <c r="IC194" s="133"/>
      <c r="ID194" s="133"/>
      <c r="IE194" s="133"/>
      <c r="IF194" s="133"/>
      <c r="IG194" s="133"/>
      <c r="RG194" s="133"/>
      <c r="RH194" s="133"/>
      <c r="RP194" s="133"/>
      <c r="RQ194" s="133"/>
      <c r="RR194" s="133"/>
      <c r="RS194" s="133"/>
      <c r="RT194" s="133"/>
      <c r="RU194" s="133"/>
      <c r="RV194" s="133"/>
      <c r="RW194" s="133"/>
      <c r="RX194" s="133"/>
      <c r="RY194" s="133"/>
      <c r="RZ194" s="133"/>
      <c r="SA194" s="133"/>
      <c r="SB194" s="133"/>
      <c r="SC194" s="133"/>
      <c r="ABC194" s="133"/>
      <c r="ABD194" s="133"/>
      <c r="ABL194" s="133"/>
      <c r="ABM194" s="133"/>
      <c r="ABN194" s="133"/>
      <c r="ABO194" s="133"/>
      <c r="ABP194" s="133"/>
      <c r="ABQ194" s="133"/>
      <c r="ABR194" s="133"/>
      <c r="ABS194" s="133"/>
      <c r="ABT194" s="133"/>
      <c r="ABU194" s="133"/>
      <c r="ABV194" s="133"/>
      <c r="ABW194" s="133"/>
      <c r="ABX194" s="133"/>
      <c r="ABY194" s="133"/>
      <c r="AKY194" s="133"/>
      <c r="AKZ194" s="133"/>
      <c r="ALH194" s="133"/>
      <c r="ALI194" s="133"/>
      <c r="ALJ194" s="133"/>
      <c r="ALK194" s="133"/>
      <c r="ALL194" s="133"/>
      <c r="ALM194" s="133"/>
      <c r="ALN194" s="133"/>
      <c r="ALO194" s="133"/>
      <c r="ALP194" s="133"/>
      <c r="ALQ194" s="133"/>
      <c r="ALR194" s="133"/>
      <c r="ALS194" s="133"/>
      <c r="ALT194" s="133"/>
      <c r="ALU194" s="133"/>
      <c r="AUU194" s="133"/>
      <c r="AUV194" s="133"/>
      <c r="AVD194" s="133"/>
      <c r="AVE194" s="133"/>
      <c r="AVF194" s="133"/>
      <c r="AVG194" s="133"/>
      <c r="AVH194" s="133"/>
      <c r="AVI194" s="133"/>
      <c r="AVJ194" s="133"/>
      <c r="AVK194" s="133"/>
      <c r="AVL194" s="133"/>
      <c r="AVM194" s="133"/>
      <c r="AVN194" s="133"/>
      <c r="AVO194" s="133"/>
      <c r="AVP194" s="133"/>
      <c r="AVQ194" s="133"/>
      <c r="BEQ194" s="133"/>
      <c r="BER194" s="133"/>
      <c r="BEZ194" s="133"/>
      <c r="BFA194" s="133"/>
      <c r="BFB194" s="133"/>
      <c r="BFC194" s="133"/>
      <c r="BFD194" s="133"/>
      <c r="BFE194" s="133"/>
      <c r="BFF194" s="133"/>
      <c r="BFG194" s="133"/>
      <c r="BFH194" s="133"/>
      <c r="BFI194" s="133"/>
      <c r="BFJ194" s="133"/>
      <c r="BFK194" s="133"/>
      <c r="BFL194" s="133"/>
      <c r="BFM194" s="133"/>
      <c r="BOM194" s="133"/>
      <c r="BON194" s="133"/>
      <c r="BOV194" s="133"/>
      <c r="BOW194" s="133"/>
      <c r="BOX194" s="133"/>
      <c r="BOY194" s="133"/>
      <c r="BOZ194" s="133"/>
      <c r="BPA194" s="133"/>
      <c r="BPB194" s="133"/>
      <c r="BPC194" s="133"/>
      <c r="BPD194" s="133"/>
      <c r="BPE194" s="133"/>
      <c r="BPF194" s="133"/>
      <c r="BPG194" s="133"/>
      <c r="BPH194" s="133"/>
      <c r="BPI194" s="133"/>
      <c r="BYI194" s="133"/>
      <c r="BYJ194" s="133"/>
      <c r="BYR194" s="133"/>
      <c r="BYS194" s="133"/>
      <c r="BYT194" s="133"/>
      <c r="BYU194" s="133"/>
      <c r="BYV194" s="133"/>
      <c r="BYW194" s="133"/>
      <c r="BYX194" s="133"/>
      <c r="BYY194" s="133"/>
      <c r="BYZ194" s="133"/>
      <c r="BZA194" s="133"/>
      <c r="BZB194" s="133"/>
      <c r="BZC194" s="133"/>
      <c r="BZD194" s="133"/>
      <c r="BZE194" s="133"/>
      <c r="CIE194" s="133"/>
      <c r="CIF194" s="133"/>
      <c r="CIN194" s="133"/>
      <c r="CIO194" s="133"/>
      <c r="CIP194" s="133"/>
      <c r="CIQ194" s="133"/>
      <c r="CIR194" s="133"/>
      <c r="CIS194" s="133"/>
      <c r="CIT194" s="133"/>
      <c r="CIU194" s="133"/>
      <c r="CIV194" s="133"/>
      <c r="CIW194" s="133"/>
      <c r="CIX194" s="133"/>
      <c r="CIY194" s="133"/>
      <c r="CIZ194" s="133"/>
      <c r="CJA194" s="133"/>
      <c r="CSA194" s="133"/>
      <c r="CSB194" s="133"/>
      <c r="CSJ194" s="133"/>
      <c r="CSK194" s="133"/>
      <c r="CSL194" s="133"/>
      <c r="CSM194" s="133"/>
      <c r="CSN194" s="133"/>
      <c r="CSO194" s="133"/>
      <c r="CSP194" s="133"/>
      <c r="CSQ194" s="133"/>
      <c r="CSR194" s="133"/>
      <c r="CSS194" s="133"/>
      <c r="CST194" s="133"/>
      <c r="CSU194" s="133"/>
      <c r="CSV194" s="133"/>
      <c r="CSW194" s="133"/>
      <c r="DBW194" s="133"/>
      <c r="DBX194" s="133"/>
      <c r="DCF194" s="133"/>
      <c r="DCG194" s="133"/>
      <c r="DCH194" s="133"/>
      <c r="DCI194" s="133"/>
      <c r="DCJ194" s="133"/>
      <c r="DCK194" s="133"/>
      <c r="DCL194" s="133"/>
      <c r="DCM194" s="133"/>
      <c r="DCN194" s="133"/>
      <c r="DCO194" s="133"/>
      <c r="DCP194" s="133"/>
      <c r="DCQ194" s="133"/>
      <c r="DCR194" s="133"/>
      <c r="DCS194" s="133"/>
      <c r="DLS194" s="133"/>
      <c r="DLT194" s="133"/>
      <c r="DMB194" s="133"/>
      <c r="DMC194" s="133"/>
      <c r="DMD194" s="133"/>
      <c r="DME194" s="133"/>
      <c r="DMF194" s="133"/>
      <c r="DMG194" s="133"/>
      <c r="DMH194" s="133"/>
      <c r="DMI194" s="133"/>
      <c r="DMJ194" s="133"/>
      <c r="DMK194" s="133"/>
      <c r="DML194" s="133"/>
      <c r="DMM194" s="133"/>
      <c r="DMN194" s="133"/>
      <c r="DMO194" s="133"/>
      <c r="DVO194" s="133"/>
      <c r="DVP194" s="133"/>
      <c r="DVX194" s="133"/>
      <c r="DVY194" s="133"/>
      <c r="DVZ194" s="133"/>
      <c r="DWA194" s="133"/>
      <c r="DWB194" s="133"/>
      <c r="DWC194" s="133"/>
      <c r="DWD194" s="133"/>
      <c r="DWE194" s="133"/>
      <c r="DWF194" s="133"/>
      <c r="DWG194" s="133"/>
      <c r="DWH194" s="133"/>
      <c r="DWI194" s="133"/>
      <c r="DWJ194" s="133"/>
      <c r="DWK194" s="133"/>
      <c r="EFK194" s="133"/>
      <c r="EFL194" s="133"/>
      <c r="EFT194" s="133"/>
      <c r="EFU194" s="133"/>
      <c r="EFV194" s="133"/>
      <c r="EFW194" s="133"/>
      <c r="EFX194" s="133"/>
      <c r="EFY194" s="133"/>
      <c r="EFZ194" s="133"/>
      <c r="EGA194" s="133"/>
      <c r="EGB194" s="133"/>
      <c r="EGC194" s="133"/>
      <c r="EGD194" s="133"/>
      <c r="EGE194" s="133"/>
      <c r="EGF194" s="133"/>
      <c r="EGG194" s="133"/>
      <c r="EPG194" s="133"/>
      <c r="EPH194" s="133"/>
      <c r="EPP194" s="133"/>
      <c r="EPQ194" s="133"/>
      <c r="EPR194" s="133"/>
      <c r="EPS194" s="133"/>
      <c r="EPT194" s="133"/>
      <c r="EPU194" s="133"/>
      <c r="EPV194" s="133"/>
      <c r="EPW194" s="133"/>
      <c r="EPX194" s="133"/>
      <c r="EPY194" s="133"/>
      <c r="EPZ194" s="133"/>
      <c r="EQA194" s="133"/>
      <c r="EQB194" s="133"/>
      <c r="EQC194" s="133"/>
      <c r="EZC194" s="133"/>
      <c r="EZD194" s="133"/>
      <c r="EZL194" s="133"/>
      <c r="EZM194" s="133"/>
      <c r="EZN194" s="133"/>
      <c r="EZO194" s="133"/>
      <c r="EZP194" s="133"/>
      <c r="EZQ194" s="133"/>
      <c r="EZR194" s="133"/>
      <c r="EZS194" s="133"/>
      <c r="EZT194" s="133"/>
      <c r="EZU194" s="133"/>
      <c r="EZV194" s="133"/>
      <c r="EZW194" s="133"/>
      <c r="EZX194" s="133"/>
      <c r="EZY194" s="133"/>
      <c r="FIY194" s="133"/>
      <c r="FIZ194" s="133"/>
      <c r="FJH194" s="133"/>
      <c r="FJI194" s="133"/>
      <c r="FJJ194" s="133"/>
      <c r="FJK194" s="133"/>
      <c r="FJL194" s="133"/>
      <c r="FJM194" s="133"/>
      <c r="FJN194" s="133"/>
      <c r="FJO194" s="133"/>
      <c r="FJP194" s="133"/>
      <c r="FJQ194" s="133"/>
      <c r="FJR194" s="133"/>
      <c r="FJS194" s="133"/>
      <c r="FJT194" s="133"/>
      <c r="FJU194" s="133"/>
      <c r="FSU194" s="133"/>
      <c r="FSV194" s="133"/>
      <c r="FTD194" s="133"/>
      <c r="FTE194" s="133"/>
      <c r="FTF194" s="133"/>
      <c r="FTG194" s="133"/>
      <c r="FTH194" s="133"/>
      <c r="FTI194" s="133"/>
      <c r="FTJ194" s="133"/>
      <c r="FTK194" s="133"/>
      <c r="FTL194" s="133"/>
      <c r="FTM194" s="133"/>
      <c r="FTN194" s="133"/>
      <c r="FTO194" s="133"/>
      <c r="FTP194" s="133"/>
      <c r="FTQ194" s="133"/>
      <c r="GCQ194" s="133"/>
      <c r="GCR194" s="133"/>
      <c r="GCZ194" s="133"/>
      <c r="GDA194" s="133"/>
      <c r="GDB194" s="133"/>
      <c r="GDC194" s="133"/>
      <c r="GDD194" s="133"/>
      <c r="GDE194" s="133"/>
      <c r="GDF194" s="133"/>
      <c r="GDG194" s="133"/>
      <c r="GDH194" s="133"/>
      <c r="GDI194" s="133"/>
      <c r="GDJ194" s="133"/>
      <c r="GDK194" s="133"/>
      <c r="GDL194" s="133"/>
      <c r="GDM194" s="133"/>
      <c r="GMM194" s="133"/>
      <c r="GMN194" s="133"/>
      <c r="GMV194" s="133"/>
      <c r="GMW194" s="133"/>
      <c r="GMX194" s="133"/>
      <c r="GMY194" s="133"/>
      <c r="GMZ194" s="133"/>
      <c r="GNA194" s="133"/>
      <c r="GNB194" s="133"/>
      <c r="GNC194" s="133"/>
      <c r="GND194" s="133"/>
      <c r="GNE194" s="133"/>
      <c r="GNF194" s="133"/>
      <c r="GNG194" s="133"/>
      <c r="GNH194" s="133"/>
      <c r="GNI194" s="133"/>
      <c r="GWI194" s="133"/>
      <c r="GWJ194" s="133"/>
      <c r="GWR194" s="133"/>
      <c r="GWS194" s="133"/>
      <c r="GWT194" s="133"/>
      <c r="GWU194" s="133"/>
      <c r="GWV194" s="133"/>
      <c r="GWW194" s="133"/>
      <c r="GWX194" s="133"/>
      <c r="GWY194" s="133"/>
      <c r="GWZ194" s="133"/>
      <c r="GXA194" s="133"/>
      <c r="GXB194" s="133"/>
      <c r="GXC194" s="133"/>
      <c r="GXD194" s="133"/>
      <c r="GXE194" s="133"/>
      <c r="HGE194" s="133"/>
      <c r="HGF194" s="133"/>
      <c r="HGN194" s="133"/>
      <c r="HGO194" s="133"/>
      <c r="HGP194" s="133"/>
      <c r="HGQ194" s="133"/>
      <c r="HGR194" s="133"/>
      <c r="HGS194" s="133"/>
      <c r="HGT194" s="133"/>
      <c r="HGU194" s="133"/>
      <c r="HGV194" s="133"/>
      <c r="HGW194" s="133"/>
      <c r="HGX194" s="133"/>
      <c r="HGY194" s="133"/>
      <c r="HGZ194" s="133"/>
      <c r="HHA194" s="133"/>
      <c r="HQA194" s="133"/>
      <c r="HQB194" s="133"/>
      <c r="HQJ194" s="133"/>
      <c r="HQK194" s="133"/>
      <c r="HQL194" s="133"/>
      <c r="HQM194" s="133"/>
      <c r="HQN194" s="133"/>
      <c r="HQO194" s="133"/>
      <c r="HQP194" s="133"/>
      <c r="HQQ194" s="133"/>
      <c r="HQR194" s="133"/>
      <c r="HQS194" s="133"/>
      <c r="HQT194" s="133"/>
      <c r="HQU194" s="133"/>
      <c r="HQV194" s="133"/>
      <c r="HQW194" s="133"/>
      <c r="HZW194" s="133"/>
      <c r="HZX194" s="133"/>
      <c r="IAF194" s="133"/>
      <c r="IAG194" s="133"/>
      <c r="IAH194" s="133"/>
      <c r="IAI194" s="133"/>
      <c r="IAJ194" s="133"/>
      <c r="IAK194" s="133"/>
      <c r="IAL194" s="133"/>
      <c r="IAM194" s="133"/>
      <c r="IAN194" s="133"/>
      <c r="IAO194" s="133"/>
      <c r="IAP194" s="133"/>
      <c r="IAQ194" s="133"/>
      <c r="IAR194" s="133"/>
      <c r="IAS194" s="133"/>
      <c r="IJS194" s="133"/>
      <c r="IJT194" s="133"/>
      <c r="IKB194" s="133"/>
      <c r="IKC194" s="133"/>
      <c r="IKD194" s="133"/>
      <c r="IKE194" s="133"/>
      <c r="IKF194" s="133"/>
      <c r="IKG194" s="133"/>
      <c r="IKH194" s="133"/>
      <c r="IKI194" s="133"/>
      <c r="IKJ194" s="133"/>
      <c r="IKK194" s="133"/>
      <c r="IKL194" s="133"/>
      <c r="IKM194" s="133"/>
      <c r="IKN194" s="133"/>
      <c r="IKO194" s="133"/>
      <c r="ITO194" s="133"/>
      <c r="ITP194" s="133"/>
      <c r="ITX194" s="133"/>
      <c r="ITY194" s="133"/>
      <c r="ITZ194" s="133"/>
      <c r="IUA194" s="133"/>
      <c r="IUB194" s="133"/>
      <c r="IUC194" s="133"/>
      <c r="IUD194" s="133"/>
      <c r="IUE194" s="133"/>
      <c r="IUF194" s="133"/>
      <c r="IUG194" s="133"/>
      <c r="IUH194" s="133"/>
      <c r="IUI194" s="133"/>
      <c r="IUJ194" s="133"/>
      <c r="IUK194" s="133"/>
      <c r="JDK194" s="133"/>
      <c r="JDL194" s="133"/>
      <c r="JDT194" s="133"/>
      <c r="JDU194" s="133"/>
      <c r="JDV194" s="133"/>
      <c r="JDW194" s="133"/>
      <c r="JDX194" s="133"/>
      <c r="JDY194" s="133"/>
      <c r="JDZ194" s="133"/>
      <c r="JEA194" s="133"/>
      <c r="JEB194" s="133"/>
      <c r="JEC194" s="133"/>
      <c r="JED194" s="133"/>
      <c r="JEE194" s="133"/>
      <c r="JEF194" s="133"/>
      <c r="JEG194" s="133"/>
      <c r="JNG194" s="133"/>
      <c r="JNH194" s="133"/>
      <c r="JNP194" s="133"/>
      <c r="JNQ194" s="133"/>
      <c r="JNR194" s="133"/>
      <c r="JNS194" s="133"/>
      <c r="JNT194" s="133"/>
      <c r="JNU194" s="133"/>
      <c r="JNV194" s="133"/>
      <c r="JNW194" s="133"/>
      <c r="JNX194" s="133"/>
      <c r="JNY194" s="133"/>
      <c r="JNZ194" s="133"/>
      <c r="JOA194" s="133"/>
      <c r="JOB194" s="133"/>
      <c r="JOC194" s="133"/>
      <c r="JXC194" s="133"/>
      <c r="JXD194" s="133"/>
      <c r="JXL194" s="133"/>
      <c r="JXM194" s="133"/>
      <c r="JXN194" s="133"/>
      <c r="JXO194" s="133"/>
      <c r="JXP194" s="133"/>
      <c r="JXQ194" s="133"/>
      <c r="JXR194" s="133"/>
      <c r="JXS194" s="133"/>
      <c r="JXT194" s="133"/>
      <c r="JXU194" s="133"/>
      <c r="JXV194" s="133"/>
      <c r="JXW194" s="133"/>
      <c r="JXX194" s="133"/>
      <c r="JXY194" s="133"/>
      <c r="KGY194" s="133"/>
      <c r="KGZ194" s="133"/>
      <c r="KHH194" s="133"/>
      <c r="KHI194" s="133"/>
      <c r="KHJ194" s="133"/>
      <c r="KHK194" s="133"/>
      <c r="KHL194" s="133"/>
      <c r="KHM194" s="133"/>
      <c r="KHN194" s="133"/>
      <c r="KHO194" s="133"/>
      <c r="KHP194" s="133"/>
      <c r="KHQ194" s="133"/>
      <c r="KHR194" s="133"/>
      <c r="KHS194" s="133"/>
      <c r="KHT194" s="133"/>
      <c r="KHU194" s="133"/>
      <c r="KQU194" s="133"/>
      <c r="KQV194" s="133"/>
      <c r="KRD194" s="133"/>
      <c r="KRE194" s="133"/>
      <c r="KRF194" s="133"/>
      <c r="KRG194" s="133"/>
      <c r="KRH194" s="133"/>
      <c r="KRI194" s="133"/>
      <c r="KRJ194" s="133"/>
      <c r="KRK194" s="133"/>
      <c r="KRL194" s="133"/>
      <c r="KRM194" s="133"/>
      <c r="KRN194" s="133"/>
      <c r="KRO194" s="133"/>
      <c r="KRP194" s="133"/>
      <c r="KRQ194" s="133"/>
      <c r="LAQ194" s="133"/>
      <c r="LAR194" s="133"/>
      <c r="LAZ194" s="133"/>
      <c r="LBA194" s="133"/>
      <c r="LBB194" s="133"/>
      <c r="LBC194" s="133"/>
      <c r="LBD194" s="133"/>
      <c r="LBE194" s="133"/>
      <c r="LBF194" s="133"/>
      <c r="LBG194" s="133"/>
      <c r="LBH194" s="133"/>
      <c r="LBI194" s="133"/>
      <c r="LBJ194" s="133"/>
      <c r="LBK194" s="133"/>
      <c r="LBL194" s="133"/>
      <c r="LBM194" s="133"/>
      <c r="LKM194" s="133"/>
      <c r="LKN194" s="133"/>
      <c r="LKV194" s="133"/>
      <c r="LKW194" s="133"/>
      <c r="LKX194" s="133"/>
      <c r="LKY194" s="133"/>
      <c r="LKZ194" s="133"/>
      <c r="LLA194" s="133"/>
      <c r="LLB194" s="133"/>
      <c r="LLC194" s="133"/>
      <c r="LLD194" s="133"/>
      <c r="LLE194" s="133"/>
      <c r="LLF194" s="133"/>
      <c r="LLG194" s="133"/>
      <c r="LLH194" s="133"/>
      <c r="LLI194" s="133"/>
      <c r="LUI194" s="133"/>
      <c r="LUJ194" s="133"/>
      <c r="LUR194" s="133"/>
      <c r="LUS194" s="133"/>
      <c r="LUT194" s="133"/>
      <c r="LUU194" s="133"/>
      <c r="LUV194" s="133"/>
      <c r="LUW194" s="133"/>
      <c r="LUX194" s="133"/>
      <c r="LUY194" s="133"/>
      <c r="LUZ194" s="133"/>
      <c r="LVA194" s="133"/>
      <c r="LVB194" s="133"/>
      <c r="LVC194" s="133"/>
      <c r="LVD194" s="133"/>
      <c r="LVE194" s="133"/>
      <c r="MEE194" s="133"/>
      <c r="MEF194" s="133"/>
      <c r="MEN194" s="133"/>
      <c r="MEO194" s="133"/>
      <c r="MEP194" s="133"/>
      <c r="MEQ194" s="133"/>
      <c r="MER194" s="133"/>
      <c r="MES194" s="133"/>
      <c r="MET194" s="133"/>
      <c r="MEU194" s="133"/>
      <c r="MEV194" s="133"/>
      <c r="MEW194" s="133"/>
      <c r="MEX194" s="133"/>
      <c r="MEY194" s="133"/>
      <c r="MEZ194" s="133"/>
      <c r="MFA194" s="133"/>
      <c r="MOA194" s="133"/>
      <c r="MOB194" s="133"/>
      <c r="MOJ194" s="133"/>
      <c r="MOK194" s="133"/>
      <c r="MOL194" s="133"/>
      <c r="MOM194" s="133"/>
      <c r="MON194" s="133"/>
      <c r="MOO194" s="133"/>
      <c r="MOP194" s="133"/>
      <c r="MOQ194" s="133"/>
      <c r="MOR194" s="133"/>
      <c r="MOS194" s="133"/>
      <c r="MOT194" s="133"/>
      <c r="MOU194" s="133"/>
      <c r="MOV194" s="133"/>
      <c r="MOW194" s="133"/>
      <c r="MXW194" s="133"/>
      <c r="MXX194" s="133"/>
      <c r="MYF194" s="133"/>
      <c r="MYG194" s="133"/>
      <c r="MYH194" s="133"/>
      <c r="MYI194" s="133"/>
      <c r="MYJ194" s="133"/>
      <c r="MYK194" s="133"/>
      <c r="MYL194" s="133"/>
      <c r="MYM194" s="133"/>
      <c r="MYN194" s="133"/>
      <c r="MYO194" s="133"/>
      <c r="MYP194" s="133"/>
      <c r="MYQ194" s="133"/>
      <c r="MYR194" s="133"/>
      <c r="MYS194" s="133"/>
      <c r="NHS194" s="133"/>
      <c r="NHT194" s="133"/>
      <c r="NIB194" s="133"/>
      <c r="NIC194" s="133"/>
      <c r="NID194" s="133"/>
      <c r="NIE194" s="133"/>
      <c r="NIF194" s="133"/>
      <c r="NIG194" s="133"/>
      <c r="NIH194" s="133"/>
      <c r="NII194" s="133"/>
      <c r="NIJ194" s="133"/>
      <c r="NIK194" s="133"/>
      <c r="NIL194" s="133"/>
      <c r="NIM194" s="133"/>
      <c r="NIN194" s="133"/>
      <c r="NIO194" s="133"/>
      <c r="NRO194" s="133"/>
      <c r="NRP194" s="133"/>
      <c r="NRX194" s="133"/>
      <c r="NRY194" s="133"/>
      <c r="NRZ194" s="133"/>
      <c r="NSA194" s="133"/>
      <c r="NSB194" s="133"/>
      <c r="NSC194" s="133"/>
      <c r="NSD194" s="133"/>
      <c r="NSE194" s="133"/>
      <c r="NSF194" s="133"/>
      <c r="NSG194" s="133"/>
      <c r="NSH194" s="133"/>
      <c r="NSI194" s="133"/>
      <c r="NSJ194" s="133"/>
      <c r="NSK194" s="133"/>
      <c r="OBK194" s="133"/>
      <c r="OBL194" s="133"/>
      <c r="OBT194" s="133"/>
      <c r="OBU194" s="133"/>
      <c r="OBV194" s="133"/>
      <c r="OBW194" s="133"/>
      <c r="OBX194" s="133"/>
      <c r="OBY194" s="133"/>
      <c r="OBZ194" s="133"/>
      <c r="OCA194" s="133"/>
      <c r="OCB194" s="133"/>
      <c r="OCC194" s="133"/>
      <c r="OCD194" s="133"/>
      <c r="OCE194" s="133"/>
      <c r="OCF194" s="133"/>
      <c r="OCG194" s="133"/>
      <c r="OLG194" s="133"/>
      <c r="OLH194" s="133"/>
      <c r="OLP194" s="133"/>
      <c r="OLQ194" s="133"/>
      <c r="OLR194" s="133"/>
      <c r="OLS194" s="133"/>
      <c r="OLT194" s="133"/>
      <c r="OLU194" s="133"/>
      <c r="OLV194" s="133"/>
      <c r="OLW194" s="133"/>
      <c r="OLX194" s="133"/>
      <c r="OLY194" s="133"/>
      <c r="OLZ194" s="133"/>
      <c r="OMA194" s="133"/>
      <c r="OMB194" s="133"/>
      <c r="OMC194" s="133"/>
      <c r="OVC194" s="133"/>
      <c r="OVD194" s="133"/>
      <c r="OVL194" s="133"/>
      <c r="OVM194" s="133"/>
      <c r="OVN194" s="133"/>
      <c r="OVO194" s="133"/>
      <c r="OVP194" s="133"/>
      <c r="OVQ194" s="133"/>
      <c r="OVR194" s="133"/>
      <c r="OVS194" s="133"/>
      <c r="OVT194" s="133"/>
      <c r="OVU194" s="133"/>
      <c r="OVV194" s="133"/>
      <c r="OVW194" s="133"/>
      <c r="OVX194" s="133"/>
      <c r="OVY194" s="133"/>
      <c r="PEY194" s="133"/>
      <c r="PEZ194" s="133"/>
      <c r="PFH194" s="133"/>
      <c r="PFI194" s="133"/>
      <c r="PFJ194" s="133"/>
      <c r="PFK194" s="133"/>
      <c r="PFL194" s="133"/>
      <c r="PFM194" s="133"/>
      <c r="PFN194" s="133"/>
      <c r="PFO194" s="133"/>
      <c r="PFP194" s="133"/>
      <c r="PFQ194" s="133"/>
      <c r="PFR194" s="133"/>
      <c r="PFS194" s="133"/>
      <c r="PFT194" s="133"/>
      <c r="PFU194" s="133"/>
      <c r="POU194" s="133"/>
      <c r="POV194" s="133"/>
      <c r="PPD194" s="133"/>
      <c r="PPE194" s="133"/>
      <c r="PPF194" s="133"/>
      <c r="PPG194" s="133"/>
      <c r="PPH194" s="133"/>
      <c r="PPI194" s="133"/>
      <c r="PPJ194" s="133"/>
      <c r="PPK194" s="133"/>
      <c r="PPL194" s="133"/>
      <c r="PPM194" s="133"/>
      <c r="PPN194" s="133"/>
      <c r="PPO194" s="133"/>
      <c r="PPP194" s="133"/>
      <c r="PPQ194" s="133"/>
      <c r="PYQ194" s="133"/>
      <c r="PYR194" s="133"/>
      <c r="PYZ194" s="133"/>
      <c r="PZA194" s="133"/>
      <c r="PZB194" s="133"/>
      <c r="PZC194" s="133"/>
      <c r="PZD194" s="133"/>
      <c r="PZE194" s="133"/>
      <c r="PZF194" s="133"/>
      <c r="PZG194" s="133"/>
      <c r="PZH194" s="133"/>
      <c r="PZI194" s="133"/>
      <c r="PZJ194" s="133"/>
      <c r="PZK194" s="133"/>
      <c r="PZL194" s="133"/>
      <c r="PZM194" s="133"/>
      <c r="QIM194" s="133"/>
      <c r="QIN194" s="133"/>
      <c r="QIV194" s="133"/>
      <c r="QIW194" s="133"/>
      <c r="QIX194" s="133"/>
      <c r="QIY194" s="133"/>
      <c r="QIZ194" s="133"/>
      <c r="QJA194" s="133"/>
      <c r="QJB194" s="133"/>
      <c r="QJC194" s="133"/>
      <c r="QJD194" s="133"/>
      <c r="QJE194" s="133"/>
      <c r="QJF194" s="133"/>
      <c r="QJG194" s="133"/>
      <c r="QJH194" s="133"/>
      <c r="QJI194" s="133"/>
      <c r="QSI194" s="133"/>
      <c r="QSJ194" s="133"/>
      <c r="QSR194" s="133"/>
      <c r="QSS194" s="133"/>
      <c r="QST194" s="133"/>
      <c r="QSU194" s="133"/>
      <c r="QSV194" s="133"/>
      <c r="QSW194" s="133"/>
      <c r="QSX194" s="133"/>
      <c r="QSY194" s="133"/>
      <c r="QSZ194" s="133"/>
      <c r="QTA194" s="133"/>
      <c r="QTB194" s="133"/>
      <c r="QTC194" s="133"/>
      <c r="QTD194" s="133"/>
      <c r="QTE194" s="133"/>
      <c r="RCE194" s="133"/>
      <c r="RCF194" s="133"/>
      <c r="RCN194" s="133"/>
      <c r="RCO194" s="133"/>
      <c r="RCP194" s="133"/>
      <c r="RCQ194" s="133"/>
      <c r="RCR194" s="133"/>
      <c r="RCS194" s="133"/>
      <c r="RCT194" s="133"/>
      <c r="RCU194" s="133"/>
      <c r="RCV194" s="133"/>
      <c r="RCW194" s="133"/>
      <c r="RCX194" s="133"/>
      <c r="RCY194" s="133"/>
      <c r="RCZ194" s="133"/>
      <c r="RDA194" s="133"/>
      <c r="RMA194" s="133"/>
      <c r="RMB194" s="133"/>
      <c r="RMJ194" s="133"/>
      <c r="RMK194" s="133"/>
      <c r="RML194" s="133"/>
      <c r="RMM194" s="133"/>
      <c r="RMN194" s="133"/>
      <c r="RMO194" s="133"/>
      <c r="RMP194" s="133"/>
      <c r="RMQ194" s="133"/>
      <c r="RMR194" s="133"/>
      <c r="RMS194" s="133"/>
      <c r="RMT194" s="133"/>
      <c r="RMU194" s="133"/>
      <c r="RMV194" s="133"/>
      <c r="RMW194" s="133"/>
      <c r="RVW194" s="133"/>
      <c r="RVX194" s="133"/>
      <c r="RWF194" s="133"/>
      <c r="RWG194" s="133"/>
      <c r="RWH194" s="133"/>
      <c r="RWI194" s="133"/>
      <c r="RWJ194" s="133"/>
      <c r="RWK194" s="133"/>
      <c r="RWL194" s="133"/>
      <c r="RWM194" s="133"/>
      <c r="RWN194" s="133"/>
      <c r="RWO194" s="133"/>
      <c r="RWP194" s="133"/>
      <c r="RWQ194" s="133"/>
      <c r="RWR194" s="133"/>
      <c r="RWS194" s="133"/>
      <c r="SFS194" s="133"/>
      <c r="SFT194" s="133"/>
      <c r="SGB194" s="133"/>
      <c r="SGC194" s="133"/>
      <c r="SGD194" s="133"/>
      <c r="SGE194" s="133"/>
      <c r="SGF194" s="133"/>
      <c r="SGG194" s="133"/>
      <c r="SGH194" s="133"/>
      <c r="SGI194" s="133"/>
      <c r="SGJ194" s="133"/>
      <c r="SGK194" s="133"/>
      <c r="SGL194" s="133"/>
      <c r="SGM194" s="133"/>
      <c r="SGN194" s="133"/>
      <c r="SGO194" s="133"/>
      <c r="SPO194" s="133"/>
      <c r="SPP194" s="133"/>
      <c r="SPX194" s="133"/>
      <c r="SPY194" s="133"/>
      <c r="SPZ194" s="133"/>
      <c r="SQA194" s="133"/>
      <c r="SQB194" s="133"/>
      <c r="SQC194" s="133"/>
      <c r="SQD194" s="133"/>
      <c r="SQE194" s="133"/>
      <c r="SQF194" s="133"/>
      <c r="SQG194" s="133"/>
      <c r="SQH194" s="133"/>
      <c r="SQI194" s="133"/>
      <c r="SQJ194" s="133"/>
      <c r="SQK194" s="133"/>
      <c r="SZK194" s="133"/>
      <c r="SZL194" s="133"/>
      <c r="SZT194" s="133"/>
      <c r="SZU194" s="133"/>
      <c r="SZV194" s="133"/>
      <c r="SZW194" s="133"/>
      <c r="SZX194" s="133"/>
      <c r="SZY194" s="133"/>
      <c r="SZZ194" s="133"/>
      <c r="TAA194" s="133"/>
      <c r="TAB194" s="133"/>
      <c r="TAC194" s="133"/>
      <c r="TAD194" s="133"/>
      <c r="TAE194" s="133"/>
      <c r="TAF194" s="133"/>
      <c r="TAG194" s="133"/>
      <c r="TJG194" s="133"/>
      <c r="TJH194" s="133"/>
      <c r="TJP194" s="133"/>
      <c r="TJQ194" s="133"/>
      <c r="TJR194" s="133"/>
      <c r="TJS194" s="133"/>
      <c r="TJT194" s="133"/>
      <c r="TJU194" s="133"/>
      <c r="TJV194" s="133"/>
      <c r="TJW194" s="133"/>
      <c r="TJX194" s="133"/>
      <c r="TJY194" s="133"/>
      <c r="TJZ194" s="133"/>
      <c r="TKA194" s="133"/>
      <c r="TKB194" s="133"/>
      <c r="TKC194" s="133"/>
      <c r="TTC194" s="133"/>
      <c r="TTD194" s="133"/>
      <c r="TTL194" s="133"/>
      <c r="TTM194" s="133"/>
      <c r="TTN194" s="133"/>
      <c r="TTO194" s="133"/>
      <c r="TTP194" s="133"/>
      <c r="TTQ194" s="133"/>
      <c r="TTR194" s="133"/>
      <c r="TTS194" s="133"/>
      <c r="TTT194" s="133"/>
      <c r="TTU194" s="133"/>
      <c r="TTV194" s="133"/>
      <c r="TTW194" s="133"/>
      <c r="TTX194" s="133"/>
      <c r="TTY194" s="133"/>
      <c r="UCY194" s="133"/>
      <c r="UCZ194" s="133"/>
      <c r="UDH194" s="133"/>
      <c r="UDI194" s="133"/>
      <c r="UDJ194" s="133"/>
      <c r="UDK194" s="133"/>
      <c r="UDL194" s="133"/>
      <c r="UDM194" s="133"/>
      <c r="UDN194" s="133"/>
      <c r="UDO194" s="133"/>
      <c r="UDP194" s="133"/>
      <c r="UDQ194" s="133"/>
      <c r="UDR194" s="133"/>
      <c r="UDS194" s="133"/>
      <c r="UDT194" s="133"/>
      <c r="UDU194" s="133"/>
      <c r="UMU194" s="133"/>
      <c r="UMV194" s="133"/>
      <c r="UND194" s="133"/>
      <c r="UNE194" s="133"/>
      <c r="UNF194" s="133"/>
      <c r="UNG194" s="133"/>
      <c r="UNH194" s="133"/>
      <c r="UNI194" s="133"/>
      <c r="UNJ194" s="133"/>
      <c r="UNK194" s="133"/>
      <c r="UNL194" s="133"/>
      <c r="UNM194" s="133"/>
      <c r="UNN194" s="133"/>
      <c r="UNO194" s="133"/>
      <c r="UNP194" s="133"/>
      <c r="UNQ194" s="133"/>
      <c r="UWQ194" s="133"/>
      <c r="UWR194" s="133"/>
      <c r="UWZ194" s="133"/>
      <c r="UXA194" s="133"/>
      <c r="UXB194" s="133"/>
      <c r="UXC194" s="133"/>
      <c r="UXD194" s="133"/>
      <c r="UXE194" s="133"/>
      <c r="UXF194" s="133"/>
      <c r="UXG194" s="133"/>
      <c r="UXH194" s="133"/>
      <c r="UXI194" s="133"/>
      <c r="UXJ194" s="133"/>
      <c r="UXK194" s="133"/>
      <c r="UXL194" s="133"/>
      <c r="UXM194" s="133"/>
      <c r="VGM194" s="133"/>
      <c r="VGN194" s="133"/>
      <c r="VGV194" s="133"/>
      <c r="VGW194" s="133"/>
      <c r="VGX194" s="133"/>
      <c r="VGY194" s="133"/>
      <c r="VGZ194" s="133"/>
      <c r="VHA194" s="133"/>
      <c r="VHB194" s="133"/>
      <c r="VHC194" s="133"/>
      <c r="VHD194" s="133"/>
      <c r="VHE194" s="133"/>
      <c r="VHF194" s="133"/>
      <c r="VHG194" s="133"/>
      <c r="VHH194" s="133"/>
      <c r="VHI194" s="133"/>
      <c r="VQI194" s="133"/>
      <c r="VQJ194" s="133"/>
      <c r="VQR194" s="133"/>
      <c r="VQS194" s="133"/>
      <c r="VQT194" s="133"/>
      <c r="VQU194" s="133"/>
      <c r="VQV194" s="133"/>
      <c r="VQW194" s="133"/>
      <c r="VQX194" s="133"/>
      <c r="VQY194" s="133"/>
      <c r="VQZ194" s="133"/>
      <c r="VRA194" s="133"/>
      <c r="VRB194" s="133"/>
      <c r="VRC194" s="133"/>
      <c r="VRD194" s="133"/>
      <c r="VRE194" s="133"/>
      <c r="WAE194" s="133"/>
      <c r="WAF194" s="133"/>
      <c r="WAN194" s="133"/>
      <c r="WAO194" s="133"/>
      <c r="WAP194" s="133"/>
      <c r="WAQ194" s="133"/>
      <c r="WAR194" s="133"/>
      <c r="WAS194" s="133"/>
      <c r="WAT194" s="133"/>
      <c r="WAU194" s="133"/>
      <c r="WAV194" s="133"/>
      <c r="WAW194" s="133"/>
      <c r="WAX194" s="133"/>
      <c r="WAY194" s="133"/>
      <c r="WAZ194" s="133"/>
      <c r="WBA194" s="133"/>
      <c r="WKA194" s="133"/>
      <c r="WKB194" s="133"/>
      <c r="WKJ194" s="133"/>
      <c r="WKK194" s="133"/>
      <c r="WKL194" s="133"/>
      <c r="WKM194" s="133"/>
      <c r="WKN194" s="133"/>
      <c r="WKO194" s="133"/>
      <c r="WKP194" s="133"/>
      <c r="WKQ194" s="133"/>
      <c r="WKR194" s="133"/>
      <c r="WKS194" s="133"/>
      <c r="WKT194" s="133"/>
      <c r="WKU194" s="133"/>
      <c r="WKV194" s="133"/>
      <c r="WKW194" s="133"/>
      <c r="WTW194" s="133"/>
      <c r="WTX194" s="133"/>
      <c r="WUF194" s="133"/>
      <c r="WUG194" s="133"/>
      <c r="WUH194" s="133"/>
      <c r="WUI194" s="133"/>
      <c r="WUJ194" s="133"/>
      <c r="WUK194" s="133"/>
      <c r="WUL194" s="133"/>
      <c r="WUM194" s="133"/>
      <c r="WUN194" s="133"/>
      <c r="WUO194" s="133"/>
      <c r="WUP194" s="133"/>
      <c r="WUQ194" s="133"/>
      <c r="WUR194" s="133"/>
      <c r="WUS194" s="133"/>
    </row>
    <row r="195" spans="1:2046 2050:3072 3076:4095 4098:6141 6145:7167 7171:8190 8193:9216 9219:11262 11266:12288 12292:13311 13314:15357 15361:16344" s="281" customFormat="1" ht="20.100000000000001" customHeight="1" outlineLevel="1">
      <c r="A195" s="240"/>
      <c r="B195" s="273" t="s">
        <v>481</v>
      </c>
      <c r="C195" s="248"/>
      <c r="D195" s="258">
        <v>641.06600000000003</v>
      </c>
      <c r="E195" s="258">
        <v>641.06600000000003</v>
      </c>
      <c r="F195" s="258">
        <v>0</v>
      </c>
      <c r="G195" s="245">
        <v>0</v>
      </c>
      <c r="H195" s="229">
        <f t="shared" si="7"/>
        <v>0</v>
      </c>
      <c r="I195" s="247"/>
      <c r="J195" s="247"/>
      <c r="K195" s="247"/>
      <c r="L195" s="247"/>
      <c r="M195" s="238"/>
      <c r="HK195" s="133"/>
      <c r="HL195" s="133"/>
      <c r="HT195" s="133"/>
      <c r="HU195" s="133"/>
      <c r="HV195" s="133"/>
      <c r="HW195" s="133"/>
      <c r="HX195" s="133"/>
      <c r="HY195" s="133"/>
      <c r="HZ195" s="133"/>
      <c r="IA195" s="133"/>
      <c r="IB195" s="133"/>
      <c r="IC195" s="133"/>
      <c r="ID195" s="133"/>
      <c r="IE195" s="133"/>
      <c r="IF195" s="133"/>
      <c r="IG195" s="133"/>
      <c r="RG195" s="133"/>
      <c r="RH195" s="133"/>
      <c r="RP195" s="133"/>
      <c r="RQ195" s="133"/>
      <c r="RR195" s="133"/>
      <c r="RS195" s="133"/>
      <c r="RT195" s="133"/>
      <c r="RU195" s="133"/>
      <c r="RV195" s="133"/>
      <c r="RW195" s="133"/>
      <c r="RX195" s="133"/>
      <c r="RY195" s="133"/>
      <c r="RZ195" s="133"/>
      <c r="SA195" s="133"/>
      <c r="SB195" s="133"/>
      <c r="SC195" s="133"/>
      <c r="ABC195" s="133"/>
      <c r="ABD195" s="133"/>
      <c r="ABL195" s="133"/>
      <c r="ABM195" s="133"/>
      <c r="ABN195" s="133"/>
      <c r="ABO195" s="133"/>
      <c r="ABP195" s="133"/>
      <c r="ABQ195" s="133"/>
      <c r="ABR195" s="133"/>
      <c r="ABS195" s="133"/>
      <c r="ABT195" s="133"/>
      <c r="ABU195" s="133"/>
      <c r="ABV195" s="133"/>
      <c r="ABW195" s="133"/>
      <c r="ABX195" s="133"/>
      <c r="ABY195" s="133"/>
      <c r="AKY195" s="133"/>
      <c r="AKZ195" s="133"/>
      <c r="ALH195" s="133"/>
      <c r="ALI195" s="133"/>
      <c r="ALJ195" s="133"/>
      <c r="ALK195" s="133"/>
      <c r="ALL195" s="133"/>
      <c r="ALM195" s="133"/>
      <c r="ALN195" s="133"/>
      <c r="ALO195" s="133"/>
      <c r="ALP195" s="133"/>
      <c r="ALQ195" s="133"/>
      <c r="ALR195" s="133"/>
      <c r="ALS195" s="133"/>
      <c r="ALT195" s="133"/>
      <c r="ALU195" s="133"/>
      <c r="AUU195" s="133"/>
      <c r="AUV195" s="133"/>
      <c r="AVD195" s="133"/>
      <c r="AVE195" s="133"/>
      <c r="AVF195" s="133"/>
      <c r="AVG195" s="133"/>
      <c r="AVH195" s="133"/>
      <c r="AVI195" s="133"/>
      <c r="AVJ195" s="133"/>
      <c r="AVK195" s="133"/>
      <c r="AVL195" s="133"/>
      <c r="AVM195" s="133"/>
      <c r="AVN195" s="133"/>
      <c r="AVO195" s="133"/>
      <c r="AVP195" s="133"/>
      <c r="AVQ195" s="133"/>
      <c r="BEQ195" s="133"/>
      <c r="BER195" s="133"/>
      <c r="BEZ195" s="133"/>
      <c r="BFA195" s="133"/>
      <c r="BFB195" s="133"/>
      <c r="BFC195" s="133"/>
      <c r="BFD195" s="133"/>
      <c r="BFE195" s="133"/>
      <c r="BFF195" s="133"/>
      <c r="BFG195" s="133"/>
      <c r="BFH195" s="133"/>
      <c r="BFI195" s="133"/>
      <c r="BFJ195" s="133"/>
      <c r="BFK195" s="133"/>
      <c r="BFL195" s="133"/>
      <c r="BFM195" s="133"/>
      <c r="BOM195" s="133"/>
      <c r="BON195" s="133"/>
      <c r="BOV195" s="133"/>
      <c r="BOW195" s="133"/>
      <c r="BOX195" s="133"/>
      <c r="BOY195" s="133"/>
      <c r="BOZ195" s="133"/>
      <c r="BPA195" s="133"/>
      <c r="BPB195" s="133"/>
      <c r="BPC195" s="133"/>
      <c r="BPD195" s="133"/>
      <c r="BPE195" s="133"/>
      <c r="BPF195" s="133"/>
      <c r="BPG195" s="133"/>
      <c r="BPH195" s="133"/>
      <c r="BPI195" s="133"/>
      <c r="BYI195" s="133"/>
      <c r="BYJ195" s="133"/>
      <c r="BYR195" s="133"/>
      <c r="BYS195" s="133"/>
      <c r="BYT195" s="133"/>
      <c r="BYU195" s="133"/>
      <c r="BYV195" s="133"/>
      <c r="BYW195" s="133"/>
      <c r="BYX195" s="133"/>
      <c r="BYY195" s="133"/>
      <c r="BYZ195" s="133"/>
      <c r="BZA195" s="133"/>
      <c r="BZB195" s="133"/>
      <c r="BZC195" s="133"/>
      <c r="BZD195" s="133"/>
      <c r="BZE195" s="133"/>
      <c r="CIE195" s="133"/>
      <c r="CIF195" s="133"/>
      <c r="CIN195" s="133"/>
      <c r="CIO195" s="133"/>
      <c r="CIP195" s="133"/>
      <c r="CIQ195" s="133"/>
      <c r="CIR195" s="133"/>
      <c r="CIS195" s="133"/>
      <c r="CIT195" s="133"/>
      <c r="CIU195" s="133"/>
      <c r="CIV195" s="133"/>
      <c r="CIW195" s="133"/>
      <c r="CIX195" s="133"/>
      <c r="CIY195" s="133"/>
      <c r="CIZ195" s="133"/>
      <c r="CJA195" s="133"/>
      <c r="CSA195" s="133"/>
      <c r="CSB195" s="133"/>
      <c r="CSJ195" s="133"/>
      <c r="CSK195" s="133"/>
      <c r="CSL195" s="133"/>
      <c r="CSM195" s="133"/>
      <c r="CSN195" s="133"/>
      <c r="CSO195" s="133"/>
      <c r="CSP195" s="133"/>
      <c r="CSQ195" s="133"/>
      <c r="CSR195" s="133"/>
      <c r="CSS195" s="133"/>
      <c r="CST195" s="133"/>
      <c r="CSU195" s="133"/>
      <c r="CSV195" s="133"/>
      <c r="CSW195" s="133"/>
      <c r="DBW195" s="133"/>
      <c r="DBX195" s="133"/>
      <c r="DCF195" s="133"/>
      <c r="DCG195" s="133"/>
      <c r="DCH195" s="133"/>
      <c r="DCI195" s="133"/>
      <c r="DCJ195" s="133"/>
      <c r="DCK195" s="133"/>
      <c r="DCL195" s="133"/>
      <c r="DCM195" s="133"/>
      <c r="DCN195" s="133"/>
      <c r="DCO195" s="133"/>
      <c r="DCP195" s="133"/>
      <c r="DCQ195" s="133"/>
      <c r="DCR195" s="133"/>
      <c r="DCS195" s="133"/>
      <c r="DLS195" s="133"/>
      <c r="DLT195" s="133"/>
      <c r="DMB195" s="133"/>
      <c r="DMC195" s="133"/>
      <c r="DMD195" s="133"/>
      <c r="DME195" s="133"/>
      <c r="DMF195" s="133"/>
      <c r="DMG195" s="133"/>
      <c r="DMH195" s="133"/>
      <c r="DMI195" s="133"/>
      <c r="DMJ195" s="133"/>
      <c r="DMK195" s="133"/>
      <c r="DML195" s="133"/>
      <c r="DMM195" s="133"/>
      <c r="DMN195" s="133"/>
      <c r="DMO195" s="133"/>
      <c r="DVO195" s="133"/>
      <c r="DVP195" s="133"/>
      <c r="DVX195" s="133"/>
      <c r="DVY195" s="133"/>
      <c r="DVZ195" s="133"/>
      <c r="DWA195" s="133"/>
      <c r="DWB195" s="133"/>
      <c r="DWC195" s="133"/>
      <c r="DWD195" s="133"/>
      <c r="DWE195" s="133"/>
      <c r="DWF195" s="133"/>
      <c r="DWG195" s="133"/>
      <c r="DWH195" s="133"/>
      <c r="DWI195" s="133"/>
      <c r="DWJ195" s="133"/>
      <c r="DWK195" s="133"/>
      <c r="EFK195" s="133"/>
      <c r="EFL195" s="133"/>
      <c r="EFT195" s="133"/>
      <c r="EFU195" s="133"/>
      <c r="EFV195" s="133"/>
      <c r="EFW195" s="133"/>
      <c r="EFX195" s="133"/>
      <c r="EFY195" s="133"/>
      <c r="EFZ195" s="133"/>
      <c r="EGA195" s="133"/>
      <c r="EGB195" s="133"/>
      <c r="EGC195" s="133"/>
      <c r="EGD195" s="133"/>
      <c r="EGE195" s="133"/>
      <c r="EGF195" s="133"/>
      <c r="EGG195" s="133"/>
      <c r="EPG195" s="133"/>
      <c r="EPH195" s="133"/>
      <c r="EPP195" s="133"/>
      <c r="EPQ195" s="133"/>
      <c r="EPR195" s="133"/>
      <c r="EPS195" s="133"/>
      <c r="EPT195" s="133"/>
      <c r="EPU195" s="133"/>
      <c r="EPV195" s="133"/>
      <c r="EPW195" s="133"/>
      <c r="EPX195" s="133"/>
      <c r="EPY195" s="133"/>
      <c r="EPZ195" s="133"/>
      <c r="EQA195" s="133"/>
      <c r="EQB195" s="133"/>
      <c r="EQC195" s="133"/>
      <c r="EZC195" s="133"/>
      <c r="EZD195" s="133"/>
      <c r="EZL195" s="133"/>
      <c r="EZM195" s="133"/>
      <c r="EZN195" s="133"/>
      <c r="EZO195" s="133"/>
      <c r="EZP195" s="133"/>
      <c r="EZQ195" s="133"/>
      <c r="EZR195" s="133"/>
      <c r="EZS195" s="133"/>
      <c r="EZT195" s="133"/>
      <c r="EZU195" s="133"/>
      <c r="EZV195" s="133"/>
      <c r="EZW195" s="133"/>
      <c r="EZX195" s="133"/>
      <c r="EZY195" s="133"/>
      <c r="FIY195" s="133"/>
      <c r="FIZ195" s="133"/>
      <c r="FJH195" s="133"/>
      <c r="FJI195" s="133"/>
      <c r="FJJ195" s="133"/>
      <c r="FJK195" s="133"/>
      <c r="FJL195" s="133"/>
      <c r="FJM195" s="133"/>
      <c r="FJN195" s="133"/>
      <c r="FJO195" s="133"/>
      <c r="FJP195" s="133"/>
      <c r="FJQ195" s="133"/>
      <c r="FJR195" s="133"/>
      <c r="FJS195" s="133"/>
      <c r="FJT195" s="133"/>
      <c r="FJU195" s="133"/>
      <c r="FSU195" s="133"/>
      <c r="FSV195" s="133"/>
      <c r="FTD195" s="133"/>
      <c r="FTE195" s="133"/>
      <c r="FTF195" s="133"/>
      <c r="FTG195" s="133"/>
      <c r="FTH195" s="133"/>
      <c r="FTI195" s="133"/>
      <c r="FTJ195" s="133"/>
      <c r="FTK195" s="133"/>
      <c r="FTL195" s="133"/>
      <c r="FTM195" s="133"/>
      <c r="FTN195" s="133"/>
      <c r="FTO195" s="133"/>
      <c r="FTP195" s="133"/>
      <c r="FTQ195" s="133"/>
      <c r="GCQ195" s="133"/>
      <c r="GCR195" s="133"/>
      <c r="GCZ195" s="133"/>
      <c r="GDA195" s="133"/>
      <c r="GDB195" s="133"/>
      <c r="GDC195" s="133"/>
      <c r="GDD195" s="133"/>
      <c r="GDE195" s="133"/>
      <c r="GDF195" s="133"/>
      <c r="GDG195" s="133"/>
      <c r="GDH195" s="133"/>
      <c r="GDI195" s="133"/>
      <c r="GDJ195" s="133"/>
      <c r="GDK195" s="133"/>
      <c r="GDL195" s="133"/>
      <c r="GDM195" s="133"/>
      <c r="GMM195" s="133"/>
      <c r="GMN195" s="133"/>
      <c r="GMV195" s="133"/>
      <c r="GMW195" s="133"/>
      <c r="GMX195" s="133"/>
      <c r="GMY195" s="133"/>
      <c r="GMZ195" s="133"/>
      <c r="GNA195" s="133"/>
      <c r="GNB195" s="133"/>
      <c r="GNC195" s="133"/>
      <c r="GND195" s="133"/>
      <c r="GNE195" s="133"/>
      <c r="GNF195" s="133"/>
      <c r="GNG195" s="133"/>
      <c r="GNH195" s="133"/>
      <c r="GNI195" s="133"/>
      <c r="GWI195" s="133"/>
      <c r="GWJ195" s="133"/>
      <c r="GWR195" s="133"/>
      <c r="GWS195" s="133"/>
      <c r="GWT195" s="133"/>
      <c r="GWU195" s="133"/>
      <c r="GWV195" s="133"/>
      <c r="GWW195" s="133"/>
      <c r="GWX195" s="133"/>
      <c r="GWY195" s="133"/>
      <c r="GWZ195" s="133"/>
      <c r="GXA195" s="133"/>
      <c r="GXB195" s="133"/>
      <c r="GXC195" s="133"/>
      <c r="GXD195" s="133"/>
      <c r="GXE195" s="133"/>
      <c r="HGE195" s="133"/>
      <c r="HGF195" s="133"/>
      <c r="HGN195" s="133"/>
      <c r="HGO195" s="133"/>
      <c r="HGP195" s="133"/>
      <c r="HGQ195" s="133"/>
      <c r="HGR195" s="133"/>
      <c r="HGS195" s="133"/>
      <c r="HGT195" s="133"/>
      <c r="HGU195" s="133"/>
      <c r="HGV195" s="133"/>
      <c r="HGW195" s="133"/>
      <c r="HGX195" s="133"/>
      <c r="HGY195" s="133"/>
      <c r="HGZ195" s="133"/>
      <c r="HHA195" s="133"/>
      <c r="HQA195" s="133"/>
      <c r="HQB195" s="133"/>
      <c r="HQJ195" s="133"/>
      <c r="HQK195" s="133"/>
      <c r="HQL195" s="133"/>
      <c r="HQM195" s="133"/>
      <c r="HQN195" s="133"/>
      <c r="HQO195" s="133"/>
      <c r="HQP195" s="133"/>
      <c r="HQQ195" s="133"/>
      <c r="HQR195" s="133"/>
      <c r="HQS195" s="133"/>
      <c r="HQT195" s="133"/>
      <c r="HQU195" s="133"/>
      <c r="HQV195" s="133"/>
      <c r="HQW195" s="133"/>
      <c r="HZW195" s="133"/>
      <c r="HZX195" s="133"/>
      <c r="IAF195" s="133"/>
      <c r="IAG195" s="133"/>
      <c r="IAH195" s="133"/>
      <c r="IAI195" s="133"/>
      <c r="IAJ195" s="133"/>
      <c r="IAK195" s="133"/>
      <c r="IAL195" s="133"/>
      <c r="IAM195" s="133"/>
      <c r="IAN195" s="133"/>
      <c r="IAO195" s="133"/>
      <c r="IAP195" s="133"/>
      <c r="IAQ195" s="133"/>
      <c r="IAR195" s="133"/>
      <c r="IAS195" s="133"/>
      <c r="IJS195" s="133"/>
      <c r="IJT195" s="133"/>
      <c r="IKB195" s="133"/>
      <c r="IKC195" s="133"/>
      <c r="IKD195" s="133"/>
      <c r="IKE195" s="133"/>
      <c r="IKF195" s="133"/>
      <c r="IKG195" s="133"/>
      <c r="IKH195" s="133"/>
      <c r="IKI195" s="133"/>
      <c r="IKJ195" s="133"/>
      <c r="IKK195" s="133"/>
      <c r="IKL195" s="133"/>
      <c r="IKM195" s="133"/>
      <c r="IKN195" s="133"/>
      <c r="IKO195" s="133"/>
      <c r="ITO195" s="133"/>
      <c r="ITP195" s="133"/>
      <c r="ITX195" s="133"/>
      <c r="ITY195" s="133"/>
      <c r="ITZ195" s="133"/>
      <c r="IUA195" s="133"/>
      <c r="IUB195" s="133"/>
      <c r="IUC195" s="133"/>
      <c r="IUD195" s="133"/>
      <c r="IUE195" s="133"/>
      <c r="IUF195" s="133"/>
      <c r="IUG195" s="133"/>
      <c r="IUH195" s="133"/>
      <c r="IUI195" s="133"/>
      <c r="IUJ195" s="133"/>
      <c r="IUK195" s="133"/>
      <c r="JDK195" s="133"/>
      <c r="JDL195" s="133"/>
      <c r="JDT195" s="133"/>
      <c r="JDU195" s="133"/>
      <c r="JDV195" s="133"/>
      <c r="JDW195" s="133"/>
      <c r="JDX195" s="133"/>
      <c r="JDY195" s="133"/>
      <c r="JDZ195" s="133"/>
      <c r="JEA195" s="133"/>
      <c r="JEB195" s="133"/>
      <c r="JEC195" s="133"/>
      <c r="JED195" s="133"/>
      <c r="JEE195" s="133"/>
      <c r="JEF195" s="133"/>
      <c r="JEG195" s="133"/>
      <c r="JNG195" s="133"/>
      <c r="JNH195" s="133"/>
      <c r="JNP195" s="133"/>
      <c r="JNQ195" s="133"/>
      <c r="JNR195" s="133"/>
      <c r="JNS195" s="133"/>
      <c r="JNT195" s="133"/>
      <c r="JNU195" s="133"/>
      <c r="JNV195" s="133"/>
      <c r="JNW195" s="133"/>
      <c r="JNX195" s="133"/>
      <c r="JNY195" s="133"/>
      <c r="JNZ195" s="133"/>
      <c r="JOA195" s="133"/>
      <c r="JOB195" s="133"/>
      <c r="JOC195" s="133"/>
      <c r="JXC195" s="133"/>
      <c r="JXD195" s="133"/>
      <c r="JXL195" s="133"/>
      <c r="JXM195" s="133"/>
      <c r="JXN195" s="133"/>
      <c r="JXO195" s="133"/>
      <c r="JXP195" s="133"/>
      <c r="JXQ195" s="133"/>
      <c r="JXR195" s="133"/>
      <c r="JXS195" s="133"/>
      <c r="JXT195" s="133"/>
      <c r="JXU195" s="133"/>
      <c r="JXV195" s="133"/>
      <c r="JXW195" s="133"/>
      <c r="JXX195" s="133"/>
      <c r="JXY195" s="133"/>
      <c r="KGY195" s="133"/>
      <c r="KGZ195" s="133"/>
      <c r="KHH195" s="133"/>
      <c r="KHI195" s="133"/>
      <c r="KHJ195" s="133"/>
      <c r="KHK195" s="133"/>
      <c r="KHL195" s="133"/>
      <c r="KHM195" s="133"/>
      <c r="KHN195" s="133"/>
      <c r="KHO195" s="133"/>
      <c r="KHP195" s="133"/>
      <c r="KHQ195" s="133"/>
      <c r="KHR195" s="133"/>
      <c r="KHS195" s="133"/>
      <c r="KHT195" s="133"/>
      <c r="KHU195" s="133"/>
      <c r="KQU195" s="133"/>
      <c r="KQV195" s="133"/>
      <c r="KRD195" s="133"/>
      <c r="KRE195" s="133"/>
      <c r="KRF195" s="133"/>
      <c r="KRG195" s="133"/>
      <c r="KRH195" s="133"/>
      <c r="KRI195" s="133"/>
      <c r="KRJ195" s="133"/>
      <c r="KRK195" s="133"/>
      <c r="KRL195" s="133"/>
      <c r="KRM195" s="133"/>
      <c r="KRN195" s="133"/>
      <c r="KRO195" s="133"/>
      <c r="KRP195" s="133"/>
      <c r="KRQ195" s="133"/>
      <c r="LAQ195" s="133"/>
      <c r="LAR195" s="133"/>
      <c r="LAZ195" s="133"/>
      <c r="LBA195" s="133"/>
      <c r="LBB195" s="133"/>
      <c r="LBC195" s="133"/>
      <c r="LBD195" s="133"/>
      <c r="LBE195" s="133"/>
      <c r="LBF195" s="133"/>
      <c r="LBG195" s="133"/>
      <c r="LBH195" s="133"/>
      <c r="LBI195" s="133"/>
      <c r="LBJ195" s="133"/>
      <c r="LBK195" s="133"/>
      <c r="LBL195" s="133"/>
      <c r="LBM195" s="133"/>
      <c r="LKM195" s="133"/>
      <c r="LKN195" s="133"/>
      <c r="LKV195" s="133"/>
      <c r="LKW195" s="133"/>
      <c r="LKX195" s="133"/>
      <c r="LKY195" s="133"/>
      <c r="LKZ195" s="133"/>
      <c r="LLA195" s="133"/>
      <c r="LLB195" s="133"/>
      <c r="LLC195" s="133"/>
      <c r="LLD195" s="133"/>
      <c r="LLE195" s="133"/>
      <c r="LLF195" s="133"/>
      <c r="LLG195" s="133"/>
      <c r="LLH195" s="133"/>
      <c r="LLI195" s="133"/>
      <c r="LUI195" s="133"/>
      <c r="LUJ195" s="133"/>
      <c r="LUR195" s="133"/>
      <c r="LUS195" s="133"/>
      <c r="LUT195" s="133"/>
      <c r="LUU195" s="133"/>
      <c r="LUV195" s="133"/>
      <c r="LUW195" s="133"/>
      <c r="LUX195" s="133"/>
      <c r="LUY195" s="133"/>
      <c r="LUZ195" s="133"/>
      <c r="LVA195" s="133"/>
      <c r="LVB195" s="133"/>
      <c r="LVC195" s="133"/>
      <c r="LVD195" s="133"/>
      <c r="LVE195" s="133"/>
      <c r="MEE195" s="133"/>
      <c r="MEF195" s="133"/>
      <c r="MEN195" s="133"/>
      <c r="MEO195" s="133"/>
      <c r="MEP195" s="133"/>
      <c r="MEQ195" s="133"/>
      <c r="MER195" s="133"/>
      <c r="MES195" s="133"/>
      <c r="MET195" s="133"/>
      <c r="MEU195" s="133"/>
      <c r="MEV195" s="133"/>
      <c r="MEW195" s="133"/>
      <c r="MEX195" s="133"/>
      <c r="MEY195" s="133"/>
      <c r="MEZ195" s="133"/>
      <c r="MFA195" s="133"/>
      <c r="MOA195" s="133"/>
      <c r="MOB195" s="133"/>
      <c r="MOJ195" s="133"/>
      <c r="MOK195" s="133"/>
      <c r="MOL195" s="133"/>
      <c r="MOM195" s="133"/>
      <c r="MON195" s="133"/>
      <c r="MOO195" s="133"/>
      <c r="MOP195" s="133"/>
      <c r="MOQ195" s="133"/>
      <c r="MOR195" s="133"/>
      <c r="MOS195" s="133"/>
      <c r="MOT195" s="133"/>
      <c r="MOU195" s="133"/>
      <c r="MOV195" s="133"/>
      <c r="MOW195" s="133"/>
      <c r="MXW195" s="133"/>
      <c r="MXX195" s="133"/>
      <c r="MYF195" s="133"/>
      <c r="MYG195" s="133"/>
      <c r="MYH195" s="133"/>
      <c r="MYI195" s="133"/>
      <c r="MYJ195" s="133"/>
      <c r="MYK195" s="133"/>
      <c r="MYL195" s="133"/>
      <c r="MYM195" s="133"/>
      <c r="MYN195" s="133"/>
      <c r="MYO195" s="133"/>
      <c r="MYP195" s="133"/>
      <c r="MYQ195" s="133"/>
      <c r="MYR195" s="133"/>
      <c r="MYS195" s="133"/>
      <c r="NHS195" s="133"/>
      <c r="NHT195" s="133"/>
      <c r="NIB195" s="133"/>
      <c r="NIC195" s="133"/>
      <c r="NID195" s="133"/>
      <c r="NIE195" s="133"/>
      <c r="NIF195" s="133"/>
      <c r="NIG195" s="133"/>
      <c r="NIH195" s="133"/>
      <c r="NII195" s="133"/>
      <c r="NIJ195" s="133"/>
      <c r="NIK195" s="133"/>
      <c r="NIL195" s="133"/>
      <c r="NIM195" s="133"/>
      <c r="NIN195" s="133"/>
      <c r="NIO195" s="133"/>
      <c r="NRO195" s="133"/>
      <c r="NRP195" s="133"/>
      <c r="NRX195" s="133"/>
      <c r="NRY195" s="133"/>
      <c r="NRZ195" s="133"/>
      <c r="NSA195" s="133"/>
      <c r="NSB195" s="133"/>
      <c r="NSC195" s="133"/>
      <c r="NSD195" s="133"/>
      <c r="NSE195" s="133"/>
      <c r="NSF195" s="133"/>
      <c r="NSG195" s="133"/>
      <c r="NSH195" s="133"/>
      <c r="NSI195" s="133"/>
      <c r="NSJ195" s="133"/>
      <c r="NSK195" s="133"/>
      <c r="OBK195" s="133"/>
      <c r="OBL195" s="133"/>
      <c r="OBT195" s="133"/>
      <c r="OBU195" s="133"/>
      <c r="OBV195" s="133"/>
      <c r="OBW195" s="133"/>
      <c r="OBX195" s="133"/>
      <c r="OBY195" s="133"/>
      <c r="OBZ195" s="133"/>
      <c r="OCA195" s="133"/>
      <c r="OCB195" s="133"/>
      <c r="OCC195" s="133"/>
      <c r="OCD195" s="133"/>
      <c r="OCE195" s="133"/>
      <c r="OCF195" s="133"/>
      <c r="OCG195" s="133"/>
      <c r="OLG195" s="133"/>
      <c r="OLH195" s="133"/>
      <c r="OLP195" s="133"/>
      <c r="OLQ195" s="133"/>
      <c r="OLR195" s="133"/>
      <c r="OLS195" s="133"/>
      <c r="OLT195" s="133"/>
      <c r="OLU195" s="133"/>
      <c r="OLV195" s="133"/>
      <c r="OLW195" s="133"/>
      <c r="OLX195" s="133"/>
      <c r="OLY195" s="133"/>
      <c r="OLZ195" s="133"/>
      <c r="OMA195" s="133"/>
      <c r="OMB195" s="133"/>
      <c r="OMC195" s="133"/>
      <c r="OVC195" s="133"/>
      <c r="OVD195" s="133"/>
      <c r="OVL195" s="133"/>
      <c r="OVM195" s="133"/>
      <c r="OVN195" s="133"/>
      <c r="OVO195" s="133"/>
      <c r="OVP195" s="133"/>
      <c r="OVQ195" s="133"/>
      <c r="OVR195" s="133"/>
      <c r="OVS195" s="133"/>
      <c r="OVT195" s="133"/>
      <c r="OVU195" s="133"/>
      <c r="OVV195" s="133"/>
      <c r="OVW195" s="133"/>
      <c r="OVX195" s="133"/>
      <c r="OVY195" s="133"/>
      <c r="PEY195" s="133"/>
      <c r="PEZ195" s="133"/>
      <c r="PFH195" s="133"/>
      <c r="PFI195" s="133"/>
      <c r="PFJ195" s="133"/>
      <c r="PFK195" s="133"/>
      <c r="PFL195" s="133"/>
      <c r="PFM195" s="133"/>
      <c r="PFN195" s="133"/>
      <c r="PFO195" s="133"/>
      <c r="PFP195" s="133"/>
      <c r="PFQ195" s="133"/>
      <c r="PFR195" s="133"/>
      <c r="PFS195" s="133"/>
      <c r="PFT195" s="133"/>
      <c r="PFU195" s="133"/>
      <c r="POU195" s="133"/>
      <c r="POV195" s="133"/>
      <c r="PPD195" s="133"/>
      <c r="PPE195" s="133"/>
      <c r="PPF195" s="133"/>
      <c r="PPG195" s="133"/>
      <c r="PPH195" s="133"/>
      <c r="PPI195" s="133"/>
      <c r="PPJ195" s="133"/>
      <c r="PPK195" s="133"/>
      <c r="PPL195" s="133"/>
      <c r="PPM195" s="133"/>
      <c r="PPN195" s="133"/>
      <c r="PPO195" s="133"/>
      <c r="PPP195" s="133"/>
      <c r="PPQ195" s="133"/>
      <c r="PYQ195" s="133"/>
      <c r="PYR195" s="133"/>
      <c r="PYZ195" s="133"/>
      <c r="PZA195" s="133"/>
      <c r="PZB195" s="133"/>
      <c r="PZC195" s="133"/>
      <c r="PZD195" s="133"/>
      <c r="PZE195" s="133"/>
      <c r="PZF195" s="133"/>
      <c r="PZG195" s="133"/>
      <c r="PZH195" s="133"/>
      <c r="PZI195" s="133"/>
      <c r="PZJ195" s="133"/>
      <c r="PZK195" s="133"/>
      <c r="PZL195" s="133"/>
      <c r="PZM195" s="133"/>
      <c r="QIM195" s="133"/>
      <c r="QIN195" s="133"/>
      <c r="QIV195" s="133"/>
      <c r="QIW195" s="133"/>
      <c r="QIX195" s="133"/>
      <c r="QIY195" s="133"/>
      <c r="QIZ195" s="133"/>
      <c r="QJA195" s="133"/>
      <c r="QJB195" s="133"/>
      <c r="QJC195" s="133"/>
      <c r="QJD195" s="133"/>
      <c r="QJE195" s="133"/>
      <c r="QJF195" s="133"/>
      <c r="QJG195" s="133"/>
      <c r="QJH195" s="133"/>
      <c r="QJI195" s="133"/>
      <c r="QSI195" s="133"/>
      <c r="QSJ195" s="133"/>
      <c r="QSR195" s="133"/>
      <c r="QSS195" s="133"/>
      <c r="QST195" s="133"/>
      <c r="QSU195" s="133"/>
      <c r="QSV195" s="133"/>
      <c r="QSW195" s="133"/>
      <c r="QSX195" s="133"/>
      <c r="QSY195" s="133"/>
      <c r="QSZ195" s="133"/>
      <c r="QTA195" s="133"/>
      <c r="QTB195" s="133"/>
      <c r="QTC195" s="133"/>
      <c r="QTD195" s="133"/>
      <c r="QTE195" s="133"/>
      <c r="RCE195" s="133"/>
      <c r="RCF195" s="133"/>
      <c r="RCN195" s="133"/>
      <c r="RCO195" s="133"/>
      <c r="RCP195" s="133"/>
      <c r="RCQ195" s="133"/>
      <c r="RCR195" s="133"/>
      <c r="RCS195" s="133"/>
      <c r="RCT195" s="133"/>
      <c r="RCU195" s="133"/>
      <c r="RCV195" s="133"/>
      <c r="RCW195" s="133"/>
      <c r="RCX195" s="133"/>
      <c r="RCY195" s="133"/>
      <c r="RCZ195" s="133"/>
      <c r="RDA195" s="133"/>
      <c r="RMA195" s="133"/>
      <c r="RMB195" s="133"/>
      <c r="RMJ195" s="133"/>
      <c r="RMK195" s="133"/>
      <c r="RML195" s="133"/>
      <c r="RMM195" s="133"/>
      <c r="RMN195" s="133"/>
      <c r="RMO195" s="133"/>
      <c r="RMP195" s="133"/>
      <c r="RMQ195" s="133"/>
      <c r="RMR195" s="133"/>
      <c r="RMS195" s="133"/>
      <c r="RMT195" s="133"/>
      <c r="RMU195" s="133"/>
      <c r="RMV195" s="133"/>
      <c r="RMW195" s="133"/>
      <c r="RVW195" s="133"/>
      <c r="RVX195" s="133"/>
      <c r="RWF195" s="133"/>
      <c r="RWG195" s="133"/>
      <c r="RWH195" s="133"/>
      <c r="RWI195" s="133"/>
      <c r="RWJ195" s="133"/>
      <c r="RWK195" s="133"/>
      <c r="RWL195" s="133"/>
      <c r="RWM195" s="133"/>
      <c r="RWN195" s="133"/>
      <c r="RWO195" s="133"/>
      <c r="RWP195" s="133"/>
      <c r="RWQ195" s="133"/>
      <c r="RWR195" s="133"/>
      <c r="RWS195" s="133"/>
      <c r="SFS195" s="133"/>
      <c r="SFT195" s="133"/>
      <c r="SGB195" s="133"/>
      <c r="SGC195" s="133"/>
      <c r="SGD195" s="133"/>
      <c r="SGE195" s="133"/>
      <c r="SGF195" s="133"/>
      <c r="SGG195" s="133"/>
      <c r="SGH195" s="133"/>
      <c r="SGI195" s="133"/>
      <c r="SGJ195" s="133"/>
      <c r="SGK195" s="133"/>
      <c r="SGL195" s="133"/>
      <c r="SGM195" s="133"/>
      <c r="SGN195" s="133"/>
      <c r="SGO195" s="133"/>
      <c r="SPO195" s="133"/>
      <c r="SPP195" s="133"/>
      <c r="SPX195" s="133"/>
      <c r="SPY195" s="133"/>
      <c r="SPZ195" s="133"/>
      <c r="SQA195" s="133"/>
      <c r="SQB195" s="133"/>
      <c r="SQC195" s="133"/>
      <c r="SQD195" s="133"/>
      <c r="SQE195" s="133"/>
      <c r="SQF195" s="133"/>
      <c r="SQG195" s="133"/>
      <c r="SQH195" s="133"/>
      <c r="SQI195" s="133"/>
      <c r="SQJ195" s="133"/>
      <c r="SQK195" s="133"/>
      <c r="SZK195" s="133"/>
      <c r="SZL195" s="133"/>
      <c r="SZT195" s="133"/>
      <c r="SZU195" s="133"/>
      <c r="SZV195" s="133"/>
      <c r="SZW195" s="133"/>
      <c r="SZX195" s="133"/>
      <c r="SZY195" s="133"/>
      <c r="SZZ195" s="133"/>
      <c r="TAA195" s="133"/>
      <c r="TAB195" s="133"/>
      <c r="TAC195" s="133"/>
      <c r="TAD195" s="133"/>
      <c r="TAE195" s="133"/>
      <c r="TAF195" s="133"/>
      <c r="TAG195" s="133"/>
      <c r="TJG195" s="133"/>
      <c r="TJH195" s="133"/>
      <c r="TJP195" s="133"/>
      <c r="TJQ195" s="133"/>
      <c r="TJR195" s="133"/>
      <c r="TJS195" s="133"/>
      <c r="TJT195" s="133"/>
      <c r="TJU195" s="133"/>
      <c r="TJV195" s="133"/>
      <c r="TJW195" s="133"/>
      <c r="TJX195" s="133"/>
      <c r="TJY195" s="133"/>
      <c r="TJZ195" s="133"/>
      <c r="TKA195" s="133"/>
      <c r="TKB195" s="133"/>
      <c r="TKC195" s="133"/>
      <c r="TTC195" s="133"/>
      <c r="TTD195" s="133"/>
      <c r="TTL195" s="133"/>
      <c r="TTM195" s="133"/>
      <c r="TTN195" s="133"/>
      <c r="TTO195" s="133"/>
      <c r="TTP195" s="133"/>
      <c r="TTQ195" s="133"/>
      <c r="TTR195" s="133"/>
      <c r="TTS195" s="133"/>
      <c r="TTT195" s="133"/>
      <c r="TTU195" s="133"/>
      <c r="TTV195" s="133"/>
      <c r="TTW195" s="133"/>
      <c r="TTX195" s="133"/>
      <c r="TTY195" s="133"/>
      <c r="UCY195" s="133"/>
      <c r="UCZ195" s="133"/>
      <c r="UDH195" s="133"/>
      <c r="UDI195" s="133"/>
      <c r="UDJ195" s="133"/>
      <c r="UDK195" s="133"/>
      <c r="UDL195" s="133"/>
      <c r="UDM195" s="133"/>
      <c r="UDN195" s="133"/>
      <c r="UDO195" s="133"/>
      <c r="UDP195" s="133"/>
      <c r="UDQ195" s="133"/>
      <c r="UDR195" s="133"/>
      <c r="UDS195" s="133"/>
      <c r="UDT195" s="133"/>
      <c r="UDU195" s="133"/>
      <c r="UMU195" s="133"/>
      <c r="UMV195" s="133"/>
      <c r="UND195" s="133"/>
      <c r="UNE195" s="133"/>
      <c r="UNF195" s="133"/>
      <c r="UNG195" s="133"/>
      <c r="UNH195" s="133"/>
      <c r="UNI195" s="133"/>
      <c r="UNJ195" s="133"/>
      <c r="UNK195" s="133"/>
      <c r="UNL195" s="133"/>
      <c r="UNM195" s="133"/>
      <c r="UNN195" s="133"/>
      <c r="UNO195" s="133"/>
      <c r="UNP195" s="133"/>
      <c r="UNQ195" s="133"/>
      <c r="UWQ195" s="133"/>
      <c r="UWR195" s="133"/>
      <c r="UWZ195" s="133"/>
      <c r="UXA195" s="133"/>
      <c r="UXB195" s="133"/>
      <c r="UXC195" s="133"/>
      <c r="UXD195" s="133"/>
      <c r="UXE195" s="133"/>
      <c r="UXF195" s="133"/>
      <c r="UXG195" s="133"/>
      <c r="UXH195" s="133"/>
      <c r="UXI195" s="133"/>
      <c r="UXJ195" s="133"/>
      <c r="UXK195" s="133"/>
      <c r="UXL195" s="133"/>
      <c r="UXM195" s="133"/>
      <c r="VGM195" s="133"/>
      <c r="VGN195" s="133"/>
      <c r="VGV195" s="133"/>
      <c r="VGW195" s="133"/>
      <c r="VGX195" s="133"/>
      <c r="VGY195" s="133"/>
      <c r="VGZ195" s="133"/>
      <c r="VHA195" s="133"/>
      <c r="VHB195" s="133"/>
      <c r="VHC195" s="133"/>
      <c r="VHD195" s="133"/>
      <c r="VHE195" s="133"/>
      <c r="VHF195" s="133"/>
      <c r="VHG195" s="133"/>
      <c r="VHH195" s="133"/>
      <c r="VHI195" s="133"/>
      <c r="VQI195" s="133"/>
      <c r="VQJ195" s="133"/>
      <c r="VQR195" s="133"/>
      <c r="VQS195" s="133"/>
      <c r="VQT195" s="133"/>
      <c r="VQU195" s="133"/>
      <c r="VQV195" s="133"/>
      <c r="VQW195" s="133"/>
      <c r="VQX195" s="133"/>
      <c r="VQY195" s="133"/>
      <c r="VQZ195" s="133"/>
      <c r="VRA195" s="133"/>
      <c r="VRB195" s="133"/>
      <c r="VRC195" s="133"/>
      <c r="VRD195" s="133"/>
      <c r="VRE195" s="133"/>
      <c r="WAE195" s="133"/>
      <c r="WAF195" s="133"/>
      <c r="WAN195" s="133"/>
      <c r="WAO195" s="133"/>
      <c r="WAP195" s="133"/>
      <c r="WAQ195" s="133"/>
      <c r="WAR195" s="133"/>
      <c r="WAS195" s="133"/>
      <c r="WAT195" s="133"/>
      <c r="WAU195" s="133"/>
      <c r="WAV195" s="133"/>
      <c r="WAW195" s="133"/>
      <c r="WAX195" s="133"/>
      <c r="WAY195" s="133"/>
      <c r="WAZ195" s="133"/>
      <c r="WBA195" s="133"/>
      <c r="WKA195" s="133"/>
      <c r="WKB195" s="133"/>
      <c r="WKJ195" s="133"/>
      <c r="WKK195" s="133"/>
      <c r="WKL195" s="133"/>
      <c r="WKM195" s="133"/>
      <c r="WKN195" s="133"/>
      <c r="WKO195" s="133"/>
      <c r="WKP195" s="133"/>
      <c r="WKQ195" s="133"/>
      <c r="WKR195" s="133"/>
      <c r="WKS195" s="133"/>
      <c r="WKT195" s="133"/>
      <c r="WKU195" s="133"/>
      <c r="WKV195" s="133"/>
      <c r="WKW195" s="133"/>
      <c r="WTW195" s="133"/>
      <c r="WTX195" s="133"/>
      <c r="WUF195" s="133"/>
      <c r="WUG195" s="133"/>
      <c r="WUH195" s="133"/>
      <c r="WUI195" s="133"/>
      <c r="WUJ195" s="133"/>
      <c r="WUK195" s="133"/>
      <c r="WUL195" s="133"/>
      <c r="WUM195" s="133"/>
      <c r="WUN195" s="133"/>
      <c r="WUO195" s="133"/>
      <c r="WUP195" s="133"/>
      <c r="WUQ195" s="133"/>
      <c r="WUR195" s="133"/>
      <c r="WUS195" s="133"/>
    </row>
    <row r="196" spans="1:2046 2050:3072 3076:4095 4098:6141 6145:7167 7171:8190 8193:9216 9219:11262 11266:12288 12292:13311 13314:15357 15361:16344" s="281" customFormat="1" ht="21.95" customHeight="1" outlineLevel="1">
      <c r="A196" s="240"/>
      <c r="B196" s="273" t="s">
        <v>482</v>
      </c>
      <c r="C196" s="248"/>
      <c r="D196" s="258">
        <v>13.2</v>
      </c>
      <c r="E196" s="258">
        <v>13.2</v>
      </c>
      <c r="F196" s="258">
        <v>0</v>
      </c>
      <c r="G196" s="245">
        <v>0</v>
      </c>
      <c r="H196" s="229">
        <f t="shared" si="7"/>
        <v>0</v>
      </c>
      <c r="I196" s="247"/>
      <c r="J196" s="247"/>
      <c r="K196" s="247"/>
      <c r="L196" s="247"/>
      <c r="M196" s="238"/>
      <c r="HK196" s="133"/>
      <c r="HL196" s="133"/>
      <c r="HT196" s="133"/>
      <c r="HU196" s="133"/>
      <c r="HV196" s="133"/>
      <c r="HW196" s="133"/>
      <c r="HX196" s="133"/>
      <c r="HY196" s="133"/>
      <c r="HZ196" s="133"/>
      <c r="IA196" s="133"/>
      <c r="IB196" s="133"/>
      <c r="IC196" s="133"/>
      <c r="ID196" s="133"/>
      <c r="IE196" s="133"/>
      <c r="IF196" s="133"/>
      <c r="IG196" s="133"/>
      <c r="RG196" s="133"/>
      <c r="RH196" s="133"/>
      <c r="RP196" s="133"/>
      <c r="RQ196" s="133"/>
      <c r="RR196" s="133"/>
      <c r="RS196" s="133"/>
      <c r="RT196" s="133"/>
      <c r="RU196" s="133"/>
      <c r="RV196" s="133"/>
      <c r="RW196" s="133"/>
      <c r="RX196" s="133"/>
      <c r="RY196" s="133"/>
      <c r="RZ196" s="133"/>
      <c r="SA196" s="133"/>
      <c r="SB196" s="133"/>
      <c r="SC196" s="133"/>
      <c r="ABC196" s="133"/>
      <c r="ABD196" s="133"/>
      <c r="ABL196" s="133"/>
      <c r="ABM196" s="133"/>
      <c r="ABN196" s="133"/>
      <c r="ABO196" s="133"/>
      <c r="ABP196" s="133"/>
      <c r="ABQ196" s="133"/>
      <c r="ABR196" s="133"/>
      <c r="ABS196" s="133"/>
      <c r="ABT196" s="133"/>
      <c r="ABU196" s="133"/>
      <c r="ABV196" s="133"/>
      <c r="ABW196" s="133"/>
      <c r="ABX196" s="133"/>
      <c r="ABY196" s="133"/>
      <c r="AKY196" s="133"/>
      <c r="AKZ196" s="133"/>
      <c r="ALH196" s="133"/>
      <c r="ALI196" s="133"/>
      <c r="ALJ196" s="133"/>
      <c r="ALK196" s="133"/>
      <c r="ALL196" s="133"/>
      <c r="ALM196" s="133"/>
      <c r="ALN196" s="133"/>
      <c r="ALO196" s="133"/>
      <c r="ALP196" s="133"/>
      <c r="ALQ196" s="133"/>
      <c r="ALR196" s="133"/>
      <c r="ALS196" s="133"/>
      <c r="ALT196" s="133"/>
      <c r="ALU196" s="133"/>
      <c r="AUU196" s="133"/>
      <c r="AUV196" s="133"/>
      <c r="AVD196" s="133"/>
      <c r="AVE196" s="133"/>
      <c r="AVF196" s="133"/>
      <c r="AVG196" s="133"/>
      <c r="AVH196" s="133"/>
      <c r="AVI196" s="133"/>
      <c r="AVJ196" s="133"/>
      <c r="AVK196" s="133"/>
      <c r="AVL196" s="133"/>
      <c r="AVM196" s="133"/>
      <c r="AVN196" s="133"/>
      <c r="AVO196" s="133"/>
      <c r="AVP196" s="133"/>
      <c r="AVQ196" s="133"/>
      <c r="BEQ196" s="133"/>
      <c r="BER196" s="133"/>
      <c r="BEZ196" s="133"/>
      <c r="BFA196" s="133"/>
      <c r="BFB196" s="133"/>
      <c r="BFC196" s="133"/>
      <c r="BFD196" s="133"/>
      <c r="BFE196" s="133"/>
      <c r="BFF196" s="133"/>
      <c r="BFG196" s="133"/>
      <c r="BFH196" s="133"/>
      <c r="BFI196" s="133"/>
      <c r="BFJ196" s="133"/>
      <c r="BFK196" s="133"/>
      <c r="BFL196" s="133"/>
      <c r="BFM196" s="133"/>
      <c r="BOM196" s="133"/>
      <c r="BON196" s="133"/>
      <c r="BOV196" s="133"/>
      <c r="BOW196" s="133"/>
      <c r="BOX196" s="133"/>
      <c r="BOY196" s="133"/>
      <c r="BOZ196" s="133"/>
      <c r="BPA196" s="133"/>
      <c r="BPB196" s="133"/>
      <c r="BPC196" s="133"/>
      <c r="BPD196" s="133"/>
      <c r="BPE196" s="133"/>
      <c r="BPF196" s="133"/>
      <c r="BPG196" s="133"/>
      <c r="BPH196" s="133"/>
      <c r="BPI196" s="133"/>
      <c r="BYI196" s="133"/>
      <c r="BYJ196" s="133"/>
      <c r="BYR196" s="133"/>
      <c r="BYS196" s="133"/>
      <c r="BYT196" s="133"/>
      <c r="BYU196" s="133"/>
      <c r="BYV196" s="133"/>
      <c r="BYW196" s="133"/>
      <c r="BYX196" s="133"/>
      <c r="BYY196" s="133"/>
      <c r="BYZ196" s="133"/>
      <c r="BZA196" s="133"/>
      <c r="BZB196" s="133"/>
      <c r="BZC196" s="133"/>
      <c r="BZD196" s="133"/>
      <c r="BZE196" s="133"/>
      <c r="CIE196" s="133"/>
      <c r="CIF196" s="133"/>
      <c r="CIN196" s="133"/>
      <c r="CIO196" s="133"/>
      <c r="CIP196" s="133"/>
      <c r="CIQ196" s="133"/>
      <c r="CIR196" s="133"/>
      <c r="CIS196" s="133"/>
      <c r="CIT196" s="133"/>
      <c r="CIU196" s="133"/>
      <c r="CIV196" s="133"/>
      <c r="CIW196" s="133"/>
      <c r="CIX196" s="133"/>
      <c r="CIY196" s="133"/>
      <c r="CIZ196" s="133"/>
      <c r="CJA196" s="133"/>
      <c r="CSA196" s="133"/>
      <c r="CSB196" s="133"/>
      <c r="CSJ196" s="133"/>
      <c r="CSK196" s="133"/>
      <c r="CSL196" s="133"/>
      <c r="CSM196" s="133"/>
      <c r="CSN196" s="133"/>
      <c r="CSO196" s="133"/>
      <c r="CSP196" s="133"/>
      <c r="CSQ196" s="133"/>
      <c r="CSR196" s="133"/>
      <c r="CSS196" s="133"/>
      <c r="CST196" s="133"/>
      <c r="CSU196" s="133"/>
      <c r="CSV196" s="133"/>
      <c r="CSW196" s="133"/>
      <c r="DBW196" s="133"/>
      <c r="DBX196" s="133"/>
      <c r="DCF196" s="133"/>
      <c r="DCG196" s="133"/>
      <c r="DCH196" s="133"/>
      <c r="DCI196" s="133"/>
      <c r="DCJ196" s="133"/>
      <c r="DCK196" s="133"/>
      <c r="DCL196" s="133"/>
      <c r="DCM196" s="133"/>
      <c r="DCN196" s="133"/>
      <c r="DCO196" s="133"/>
      <c r="DCP196" s="133"/>
      <c r="DCQ196" s="133"/>
      <c r="DCR196" s="133"/>
      <c r="DCS196" s="133"/>
      <c r="DLS196" s="133"/>
      <c r="DLT196" s="133"/>
      <c r="DMB196" s="133"/>
      <c r="DMC196" s="133"/>
      <c r="DMD196" s="133"/>
      <c r="DME196" s="133"/>
      <c r="DMF196" s="133"/>
      <c r="DMG196" s="133"/>
      <c r="DMH196" s="133"/>
      <c r="DMI196" s="133"/>
      <c r="DMJ196" s="133"/>
      <c r="DMK196" s="133"/>
      <c r="DML196" s="133"/>
      <c r="DMM196" s="133"/>
      <c r="DMN196" s="133"/>
      <c r="DMO196" s="133"/>
      <c r="DVO196" s="133"/>
      <c r="DVP196" s="133"/>
      <c r="DVX196" s="133"/>
      <c r="DVY196" s="133"/>
      <c r="DVZ196" s="133"/>
      <c r="DWA196" s="133"/>
      <c r="DWB196" s="133"/>
      <c r="DWC196" s="133"/>
      <c r="DWD196" s="133"/>
      <c r="DWE196" s="133"/>
      <c r="DWF196" s="133"/>
      <c r="DWG196" s="133"/>
      <c r="DWH196" s="133"/>
      <c r="DWI196" s="133"/>
      <c r="DWJ196" s="133"/>
      <c r="DWK196" s="133"/>
      <c r="EFK196" s="133"/>
      <c r="EFL196" s="133"/>
      <c r="EFT196" s="133"/>
      <c r="EFU196" s="133"/>
      <c r="EFV196" s="133"/>
      <c r="EFW196" s="133"/>
      <c r="EFX196" s="133"/>
      <c r="EFY196" s="133"/>
      <c r="EFZ196" s="133"/>
      <c r="EGA196" s="133"/>
      <c r="EGB196" s="133"/>
      <c r="EGC196" s="133"/>
      <c r="EGD196" s="133"/>
      <c r="EGE196" s="133"/>
      <c r="EGF196" s="133"/>
      <c r="EGG196" s="133"/>
      <c r="EPG196" s="133"/>
      <c r="EPH196" s="133"/>
      <c r="EPP196" s="133"/>
      <c r="EPQ196" s="133"/>
      <c r="EPR196" s="133"/>
      <c r="EPS196" s="133"/>
      <c r="EPT196" s="133"/>
      <c r="EPU196" s="133"/>
      <c r="EPV196" s="133"/>
      <c r="EPW196" s="133"/>
      <c r="EPX196" s="133"/>
      <c r="EPY196" s="133"/>
      <c r="EPZ196" s="133"/>
      <c r="EQA196" s="133"/>
      <c r="EQB196" s="133"/>
      <c r="EQC196" s="133"/>
      <c r="EZC196" s="133"/>
      <c r="EZD196" s="133"/>
      <c r="EZL196" s="133"/>
      <c r="EZM196" s="133"/>
      <c r="EZN196" s="133"/>
      <c r="EZO196" s="133"/>
      <c r="EZP196" s="133"/>
      <c r="EZQ196" s="133"/>
      <c r="EZR196" s="133"/>
      <c r="EZS196" s="133"/>
      <c r="EZT196" s="133"/>
      <c r="EZU196" s="133"/>
      <c r="EZV196" s="133"/>
      <c r="EZW196" s="133"/>
      <c r="EZX196" s="133"/>
      <c r="EZY196" s="133"/>
      <c r="FIY196" s="133"/>
      <c r="FIZ196" s="133"/>
      <c r="FJH196" s="133"/>
      <c r="FJI196" s="133"/>
      <c r="FJJ196" s="133"/>
      <c r="FJK196" s="133"/>
      <c r="FJL196" s="133"/>
      <c r="FJM196" s="133"/>
      <c r="FJN196" s="133"/>
      <c r="FJO196" s="133"/>
      <c r="FJP196" s="133"/>
      <c r="FJQ196" s="133"/>
      <c r="FJR196" s="133"/>
      <c r="FJS196" s="133"/>
      <c r="FJT196" s="133"/>
      <c r="FJU196" s="133"/>
      <c r="FSU196" s="133"/>
      <c r="FSV196" s="133"/>
      <c r="FTD196" s="133"/>
      <c r="FTE196" s="133"/>
      <c r="FTF196" s="133"/>
      <c r="FTG196" s="133"/>
      <c r="FTH196" s="133"/>
      <c r="FTI196" s="133"/>
      <c r="FTJ196" s="133"/>
      <c r="FTK196" s="133"/>
      <c r="FTL196" s="133"/>
      <c r="FTM196" s="133"/>
      <c r="FTN196" s="133"/>
      <c r="FTO196" s="133"/>
      <c r="FTP196" s="133"/>
      <c r="FTQ196" s="133"/>
      <c r="GCQ196" s="133"/>
      <c r="GCR196" s="133"/>
      <c r="GCZ196" s="133"/>
      <c r="GDA196" s="133"/>
      <c r="GDB196" s="133"/>
      <c r="GDC196" s="133"/>
      <c r="GDD196" s="133"/>
      <c r="GDE196" s="133"/>
      <c r="GDF196" s="133"/>
      <c r="GDG196" s="133"/>
      <c r="GDH196" s="133"/>
      <c r="GDI196" s="133"/>
      <c r="GDJ196" s="133"/>
      <c r="GDK196" s="133"/>
      <c r="GDL196" s="133"/>
      <c r="GDM196" s="133"/>
      <c r="GMM196" s="133"/>
      <c r="GMN196" s="133"/>
      <c r="GMV196" s="133"/>
      <c r="GMW196" s="133"/>
      <c r="GMX196" s="133"/>
      <c r="GMY196" s="133"/>
      <c r="GMZ196" s="133"/>
      <c r="GNA196" s="133"/>
      <c r="GNB196" s="133"/>
      <c r="GNC196" s="133"/>
      <c r="GND196" s="133"/>
      <c r="GNE196" s="133"/>
      <c r="GNF196" s="133"/>
      <c r="GNG196" s="133"/>
      <c r="GNH196" s="133"/>
      <c r="GNI196" s="133"/>
      <c r="GWI196" s="133"/>
      <c r="GWJ196" s="133"/>
      <c r="GWR196" s="133"/>
      <c r="GWS196" s="133"/>
      <c r="GWT196" s="133"/>
      <c r="GWU196" s="133"/>
      <c r="GWV196" s="133"/>
      <c r="GWW196" s="133"/>
      <c r="GWX196" s="133"/>
      <c r="GWY196" s="133"/>
      <c r="GWZ196" s="133"/>
      <c r="GXA196" s="133"/>
      <c r="GXB196" s="133"/>
      <c r="GXC196" s="133"/>
      <c r="GXD196" s="133"/>
      <c r="GXE196" s="133"/>
      <c r="HGE196" s="133"/>
      <c r="HGF196" s="133"/>
      <c r="HGN196" s="133"/>
      <c r="HGO196" s="133"/>
      <c r="HGP196" s="133"/>
      <c r="HGQ196" s="133"/>
      <c r="HGR196" s="133"/>
      <c r="HGS196" s="133"/>
      <c r="HGT196" s="133"/>
      <c r="HGU196" s="133"/>
      <c r="HGV196" s="133"/>
      <c r="HGW196" s="133"/>
      <c r="HGX196" s="133"/>
      <c r="HGY196" s="133"/>
      <c r="HGZ196" s="133"/>
      <c r="HHA196" s="133"/>
      <c r="HQA196" s="133"/>
      <c r="HQB196" s="133"/>
      <c r="HQJ196" s="133"/>
      <c r="HQK196" s="133"/>
      <c r="HQL196" s="133"/>
      <c r="HQM196" s="133"/>
      <c r="HQN196" s="133"/>
      <c r="HQO196" s="133"/>
      <c r="HQP196" s="133"/>
      <c r="HQQ196" s="133"/>
      <c r="HQR196" s="133"/>
      <c r="HQS196" s="133"/>
      <c r="HQT196" s="133"/>
      <c r="HQU196" s="133"/>
      <c r="HQV196" s="133"/>
      <c r="HQW196" s="133"/>
      <c r="HZW196" s="133"/>
      <c r="HZX196" s="133"/>
      <c r="IAF196" s="133"/>
      <c r="IAG196" s="133"/>
      <c r="IAH196" s="133"/>
      <c r="IAI196" s="133"/>
      <c r="IAJ196" s="133"/>
      <c r="IAK196" s="133"/>
      <c r="IAL196" s="133"/>
      <c r="IAM196" s="133"/>
      <c r="IAN196" s="133"/>
      <c r="IAO196" s="133"/>
      <c r="IAP196" s="133"/>
      <c r="IAQ196" s="133"/>
      <c r="IAR196" s="133"/>
      <c r="IAS196" s="133"/>
      <c r="IJS196" s="133"/>
      <c r="IJT196" s="133"/>
      <c r="IKB196" s="133"/>
      <c r="IKC196" s="133"/>
      <c r="IKD196" s="133"/>
      <c r="IKE196" s="133"/>
      <c r="IKF196" s="133"/>
      <c r="IKG196" s="133"/>
      <c r="IKH196" s="133"/>
      <c r="IKI196" s="133"/>
      <c r="IKJ196" s="133"/>
      <c r="IKK196" s="133"/>
      <c r="IKL196" s="133"/>
      <c r="IKM196" s="133"/>
      <c r="IKN196" s="133"/>
      <c r="IKO196" s="133"/>
      <c r="ITO196" s="133"/>
      <c r="ITP196" s="133"/>
      <c r="ITX196" s="133"/>
      <c r="ITY196" s="133"/>
      <c r="ITZ196" s="133"/>
      <c r="IUA196" s="133"/>
      <c r="IUB196" s="133"/>
      <c r="IUC196" s="133"/>
      <c r="IUD196" s="133"/>
      <c r="IUE196" s="133"/>
      <c r="IUF196" s="133"/>
      <c r="IUG196" s="133"/>
      <c r="IUH196" s="133"/>
      <c r="IUI196" s="133"/>
      <c r="IUJ196" s="133"/>
      <c r="IUK196" s="133"/>
      <c r="JDK196" s="133"/>
      <c r="JDL196" s="133"/>
      <c r="JDT196" s="133"/>
      <c r="JDU196" s="133"/>
      <c r="JDV196" s="133"/>
      <c r="JDW196" s="133"/>
      <c r="JDX196" s="133"/>
      <c r="JDY196" s="133"/>
      <c r="JDZ196" s="133"/>
      <c r="JEA196" s="133"/>
      <c r="JEB196" s="133"/>
      <c r="JEC196" s="133"/>
      <c r="JED196" s="133"/>
      <c r="JEE196" s="133"/>
      <c r="JEF196" s="133"/>
      <c r="JEG196" s="133"/>
      <c r="JNG196" s="133"/>
      <c r="JNH196" s="133"/>
      <c r="JNP196" s="133"/>
      <c r="JNQ196" s="133"/>
      <c r="JNR196" s="133"/>
      <c r="JNS196" s="133"/>
      <c r="JNT196" s="133"/>
      <c r="JNU196" s="133"/>
      <c r="JNV196" s="133"/>
      <c r="JNW196" s="133"/>
      <c r="JNX196" s="133"/>
      <c r="JNY196" s="133"/>
      <c r="JNZ196" s="133"/>
      <c r="JOA196" s="133"/>
      <c r="JOB196" s="133"/>
      <c r="JOC196" s="133"/>
      <c r="JXC196" s="133"/>
      <c r="JXD196" s="133"/>
      <c r="JXL196" s="133"/>
      <c r="JXM196" s="133"/>
      <c r="JXN196" s="133"/>
      <c r="JXO196" s="133"/>
      <c r="JXP196" s="133"/>
      <c r="JXQ196" s="133"/>
      <c r="JXR196" s="133"/>
      <c r="JXS196" s="133"/>
      <c r="JXT196" s="133"/>
      <c r="JXU196" s="133"/>
      <c r="JXV196" s="133"/>
      <c r="JXW196" s="133"/>
      <c r="JXX196" s="133"/>
      <c r="JXY196" s="133"/>
      <c r="KGY196" s="133"/>
      <c r="KGZ196" s="133"/>
      <c r="KHH196" s="133"/>
      <c r="KHI196" s="133"/>
      <c r="KHJ196" s="133"/>
      <c r="KHK196" s="133"/>
      <c r="KHL196" s="133"/>
      <c r="KHM196" s="133"/>
      <c r="KHN196" s="133"/>
      <c r="KHO196" s="133"/>
      <c r="KHP196" s="133"/>
      <c r="KHQ196" s="133"/>
      <c r="KHR196" s="133"/>
      <c r="KHS196" s="133"/>
      <c r="KHT196" s="133"/>
      <c r="KHU196" s="133"/>
      <c r="KQU196" s="133"/>
      <c r="KQV196" s="133"/>
      <c r="KRD196" s="133"/>
      <c r="KRE196" s="133"/>
      <c r="KRF196" s="133"/>
      <c r="KRG196" s="133"/>
      <c r="KRH196" s="133"/>
      <c r="KRI196" s="133"/>
      <c r="KRJ196" s="133"/>
      <c r="KRK196" s="133"/>
      <c r="KRL196" s="133"/>
      <c r="KRM196" s="133"/>
      <c r="KRN196" s="133"/>
      <c r="KRO196" s="133"/>
      <c r="KRP196" s="133"/>
      <c r="KRQ196" s="133"/>
      <c r="LAQ196" s="133"/>
      <c r="LAR196" s="133"/>
      <c r="LAZ196" s="133"/>
      <c r="LBA196" s="133"/>
      <c r="LBB196" s="133"/>
      <c r="LBC196" s="133"/>
      <c r="LBD196" s="133"/>
      <c r="LBE196" s="133"/>
      <c r="LBF196" s="133"/>
      <c r="LBG196" s="133"/>
      <c r="LBH196" s="133"/>
      <c r="LBI196" s="133"/>
      <c r="LBJ196" s="133"/>
      <c r="LBK196" s="133"/>
      <c r="LBL196" s="133"/>
      <c r="LBM196" s="133"/>
      <c r="LKM196" s="133"/>
      <c r="LKN196" s="133"/>
      <c r="LKV196" s="133"/>
      <c r="LKW196" s="133"/>
      <c r="LKX196" s="133"/>
      <c r="LKY196" s="133"/>
      <c r="LKZ196" s="133"/>
      <c r="LLA196" s="133"/>
      <c r="LLB196" s="133"/>
      <c r="LLC196" s="133"/>
      <c r="LLD196" s="133"/>
      <c r="LLE196" s="133"/>
      <c r="LLF196" s="133"/>
      <c r="LLG196" s="133"/>
      <c r="LLH196" s="133"/>
      <c r="LLI196" s="133"/>
      <c r="LUI196" s="133"/>
      <c r="LUJ196" s="133"/>
      <c r="LUR196" s="133"/>
      <c r="LUS196" s="133"/>
      <c r="LUT196" s="133"/>
      <c r="LUU196" s="133"/>
      <c r="LUV196" s="133"/>
      <c r="LUW196" s="133"/>
      <c r="LUX196" s="133"/>
      <c r="LUY196" s="133"/>
      <c r="LUZ196" s="133"/>
      <c r="LVA196" s="133"/>
      <c r="LVB196" s="133"/>
      <c r="LVC196" s="133"/>
      <c r="LVD196" s="133"/>
      <c r="LVE196" s="133"/>
      <c r="MEE196" s="133"/>
      <c r="MEF196" s="133"/>
      <c r="MEN196" s="133"/>
      <c r="MEO196" s="133"/>
      <c r="MEP196" s="133"/>
      <c r="MEQ196" s="133"/>
      <c r="MER196" s="133"/>
      <c r="MES196" s="133"/>
      <c r="MET196" s="133"/>
      <c r="MEU196" s="133"/>
      <c r="MEV196" s="133"/>
      <c r="MEW196" s="133"/>
      <c r="MEX196" s="133"/>
      <c r="MEY196" s="133"/>
      <c r="MEZ196" s="133"/>
      <c r="MFA196" s="133"/>
      <c r="MOA196" s="133"/>
      <c r="MOB196" s="133"/>
      <c r="MOJ196" s="133"/>
      <c r="MOK196" s="133"/>
      <c r="MOL196" s="133"/>
      <c r="MOM196" s="133"/>
      <c r="MON196" s="133"/>
      <c r="MOO196" s="133"/>
      <c r="MOP196" s="133"/>
      <c r="MOQ196" s="133"/>
      <c r="MOR196" s="133"/>
      <c r="MOS196" s="133"/>
      <c r="MOT196" s="133"/>
      <c r="MOU196" s="133"/>
      <c r="MOV196" s="133"/>
      <c r="MOW196" s="133"/>
      <c r="MXW196" s="133"/>
      <c r="MXX196" s="133"/>
      <c r="MYF196" s="133"/>
      <c r="MYG196" s="133"/>
      <c r="MYH196" s="133"/>
      <c r="MYI196" s="133"/>
      <c r="MYJ196" s="133"/>
      <c r="MYK196" s="133"/>
      <c r="MYL196" s="133"/>
      <c r="MYM196" s="133"/>
      <c r="MYN196" s="133"/>
      <c r="MYO196" s="133"/>
      <c r="MYP196" s="133"/>
      <c r="MYQ196" s="133"/>
      <c r="MYR196" s="133"/>
      <c r="MYS196" s="133"/>
      <c r="NHS196" s="133"/>
      <c r="NHT196" s="133"/>
      <c r="NIB196" s="133"/>
      <c r="NIC196" s="133"/>
      <c r="NID196" s="133"/>
      <c r="NIE196" s="133"/>
      <c r="NIF196" s="133"/>
      <c r="NIG196" s="133"/>
      <c r="NIH196" s="133"/>
      <c r="NII196" s="133"/>
      <c r="NIJ196" s="133"/>
      <c r="NIK196" s="133"/>
      <c r="NIL196" s="133"/>
      <c r="NIM196" s="133"/>
      <c r="NIN196" s="133"/>
      <c r="NIO196" s="133"/>
      <c r="NRO196" s="133"/>
      <c r="NRP196" s="133"/>
      <c r="NRX196" s="133"/>
      <c r="NRY196" s="133"/>
      <c r="NRZ196" s="133"/>
      <c r="NSA196" s="133"/>
      <c r="NSB196" s="133"/>
      <c r="NSC196" s="133"/>
      <c r="NSD196" s="133"/>
      <c r="NSE196" s="133"/>
      <c r="NSF196" s="133"/>
      <c r="NSG196" s="133"/>
      <c r="NSH196" s="133"/>
      <c r="NSI196" s="133"/>
      <c r="NSJ196" s="133"/>
      <c r="NSK196" s="133"/>
      <c r="OBK196" s="133"/>
      <c r="OBL196" s="133"/>
      <c r="OBT196" s="133"/>
      <c r="OBU196" s="133"/>
      <c r="OBV196" s="133"/>
      <c r="OBW196" s="133"/>
      <c r="OBX196" s="133"/>
      <c r="OBY196" s="133"/>
      <c r="OBZ196" s="133"/>
      <c r="OCA196" s="133"/>
      <c r="OCB196" s="133"/>
      <c r="OCC196" s="133"/>
      <c r="OCD196" s="133"/>
      <c r="OCE196" s="133"/>
      <c r="OCF196" s="133"/>
      <c r="OCG196" s="133"/>
      <c r="OLG196" s="133"/>
      <c r="OLH196" s="133"/>
      <c r="OLP196" s="133"/>
      <c r="OLQ196" s="133"/>
      <c r="OLR196" s="133"/>
      <c r="OLS196" s="133"/>
      <c r="OLT196" s="133"/>
      <c r="OLU196" s="133"/>
      <c r="OLV196" s="133"/>
      <c r="OLW196" s="133"/>
      <c r="OLX196" s="133"/>
      <c r="OLY196" s="133"/>
      <c r="OLZ196" s="133"/>
      <c r="OMA196" s="133"/>
      <c r="OMB196" s="133"/>
      <c r="OMC196" s="133"/>
      <c r="OVC196" s="133"/>
      <c r="OVD196" s="133"/>
      <c r="OVL196" s="133"/>
      <c r="OVM196" s="133"/>
      <c r="OVN196" s="133"/>
      <c r="OVO196" s="133"/>
      <c r="OVP196" s="133"/>
      <c r="OVQ196" s="133"/>
      <c r="OVR196" s="133"/>
      <c r="OVS196" s="133"/>
      <c r="OVT196" s="133"/>
      <c r="OVU196" s="133"/>
      <c r="OVV196" s="133"/>
      <c r="OVW196" s="133"/>
      <c r="OVX196" s="133"/>
      <c r="OVY196" s="133"/>
      <c r="PEY196" s="133"/>
      <c r="PEZ196" s="133"/>
      <c r="PFH196" s="133"/>
      <c r="PFI196" s="133"/>
      <c r="PFJ196" s="133"/>
      <c r="PFK196" s="133"/>
      <c r="PFL196" s="133"/>
      <c r="PFM196" s="133"/>
      <c r="PFN196" s="133"/>
      <c r="PFO196" s="133"/>
      <c r="PFP196" s="133"/>
      <c r="PFQ196" s="133"/>
      <c r="PFR196" s="133"/>
      <c r="PFS196" s="133"/>
      <c r="PFT196" s="133"/>
      <c r="PFU196" s="133"/>
      <c r="POU196" s="133"/>
      <c r="POV196" s="133"/>
      <c r="PPD196" s="133"/>
      <c r="PPE196" s="133"/>
      <c r="PPF196" s="133"/>
      <c r="PPG196" s="133"/>
      <c r="PPH196" s="133"/>
      <c r="PPI196" s="133"/>
      <c r="PPJ196" s="133"/>
      <c r="PPK196" s="133"/>
      <c r="PPL196" s="133"/>
      <c r="PPM196" s="133"/>
      <c r="PPN196" s="133"/>
      <c r="PPO196" s="133"/>
      <c r="PPP196" s="133"/>
      <c r="PPQ196" s="133"/>
      <c r="PYQ196" s="133"/>
      <c r="PYR196" s="133"/>
      <c r="PYZ196" s="133"/>
      <c r="PZA196" s="133"/>
      <c r="PZB196" s="133"/>
      <c r="PZC196" s="133"/>
      <c r="PZD196" s="133"/>
      <c r="PZE196" s="133"/>
      <c r="PZF196" s="133"/>
      <c r="PZG196" s="133"/>
      <c r="PZH196" s="133"/>
      <c r="PZI196" s="133"/>
      <c r="PZJ196" s="133"/>
      <c r="PZK196" s="133"/>
      <c r="PZL196" s="133"/>
      <c r="PZM196" s="133"/>
      <c r="QIM196" s="133"/>
      <c r="QIN196" s="133"/>
      <c r="QIV196" s="133"/>
      <c r="QIW196" s="133"/>
      <c r="QIX196" s="133"/>
      <c r="QIY196" s="133"/>
      <c r="QIZ196" s="133"/>
      <c r="QJA196" s="133"/>
      <c r="QJB196" s="133"/>
      <c r="QJC196" s="133"/>
      <c r="QJD196" s="133"/>
      <c r="QJE196" s="133"/>
      <c r="QJF196" s="133"/>
      <c r="QJG196" s="133"/>
      <c r="QJH196" s="133"/>
      <c r="QJI196" s="133"/>
      <c r="QSI196" s="133"/>
      <c r="QSJ196" s="133"/>
      <c r="QSR196" s="133"/>
      <c r="QSS196" s="133"/>
      <c r="QST196" s="133"/>
      <c r="QSU196" s="133"/>
      <c r="QSV196" s="133"/>
      <c r="QSW196" s="133"/>
      <c r="QSX196" s="133"/>
      <c r="QSY196" s="133"/>
      <c r="QSZ196" s="133"/>
      <c r="QTA196" s="133"/>
      <c r="QTB196" s="133"/>
      <c r="QTC196" s="133"/>
      <c r="QTD196" s="133"/>
      <c r="QTE196" s="133"/>
      <c r="RCE196" s="133"/>
      <c r="RCF196" s="133"/>
      <c r="RCN196" s="133"/>
      <c r="RCO196" s="133"/>
      <c r="RCP196" s="133"/>
      <c r="RCQ196" s="133"/>
      <c r="RCR196" s="133"/>
      <c r="RCS196" s="133"/>
      <c r="RCT196" s="133"/>
      <c r="RCU196" s="133"/>
      <c r="RCV196" s="133"/>
      <c r="RCW196" s="133"/>
      <c r="RCX196" s="133"/>
      <c r="RCY196" s="133"/>
      <c r="RCZ196" s="133"/>
      <c r="RDA196" s="133"/>
      <c r="RMA196" s="133"/>
      <c r="RMB196" s="133"/>
      <c r="RMJ196" s="133"/>
      <c r="RMK196" s="133"/>
      <c r="RML196" s="133"/>
      <c r="RMM196" s="133"/>
      <c r="RMN196" s="133"/>
      <c r="RMO196" s="133"/>
      <c r="RMP196" s="133"/>
      <c r="RMQ196" s="133"/>
      <c r="RMR196" s="133"/>
      <c r="RMS196" s="133"/>
      <c r="RMT196" s="133"/>
      <c r="RMU196" s="133"/>
      <c r="RMV196" s="133"/>
      <c r="RMW196" s="133"/>
      <c r="RVW196" s="133"/>
      <c r="RVX196" s="133"/>
      <c r="RWF196" s="133"/>
      <c r="RWG196" s="133"/>
      <c r="RWH196" s="133"/>
      <c r="RWI196" s="133"/>
      <c r="RWJ196" s="133"/>
      <c r="RWK196" s="133"/>
      <c r="RWL196" s="133"/>
      <c r="RWM196" s="133"/>
      <c r="RWN196" s="133"/>
      <c r="RWO196" s="133"/>
      <c r="RWP196" s="133"/>
      <c r="RWQ196" s="133"/>
      <c r="RWR196" s="133"/>
      <c r="RWS196" s="133"/>
      <c r="SFS196" s="133"/>
      <c r="SFT196" s="133"/>
      <c r="SGB196" s="133"/>
      <c r="SGC196" s="133"/>
      <c r="SGD196" s="133"/>
      <c r="SGE196" s="133"/>
      <c r="SGF196" s="133"/>
      <c r="SGG196" s="133"/>
      <c r="SGH196" s="133"/>
      <c r="SGI196" s="133"/>
      <c r="SGJ196" s="133"/>
      <c r="SGK196" s="133"/>
      <c r="SGL196" s="133"/>
      <c r="SGM196" s="133"/>
      <c r="SGN196" s="133"/>
      <c r="SGO196" s="133"/>
      <c r="SPO196" s="133"/>
      <c r="SPP196" s="133"/>
      <c r="SPX196" s="133"/>
      <c r="SPY196" s="133"/>
      <c r="SPZ196" s="133"/>
      <c r="SQA196" s="133"/>
      <c r="SQB196" s="133"/>
      <c r="SQC196" s="133"/>
      <c r="SQD196" s="133"/>
      <c r="SQE196" s="133"/>
      <c r="SQF196" s="133"/>
      <c r="SQG196" s="133"/>
      <c r="SQH196" s="133"/>
      <c r="SQI196" s="133"/>
      <c r="SQJ196" s="133"/>
      <c r="SQK196" s="133"/>
      <c r="SZK196" s="133"/>
      <c r="SZL196" s="133"/>
      <c r="SZT196" s="133"/>
      <c r="SZU196" s="133"/>
      <c r="SZV196" s="133"/>
      <c r="SZW196" s="133"/>
      <c r="SZX196" s="133"/>
      <c r="SZY196" s="133"/>
      <c r="SZZ196" s="133"/>
      <c r="TAA196" s="133"/>
      <c r="TAB196" s="133"/>
      <c r="TAC196" s="133"/>
      <c r="TAD196" s="133"/>
      <c r="TAE196" s="133"/>
      <c r="TAF196" s="133"/>
      <c r="TAG196" s="133"/>
      <c r="TJG196" s="133"/>
      <c r="TJH196" s="133"/>
      <c r="TJP196" s="133"/>
      <c r="TJQ196" s="133"/>
      <c r="TJR196" s="133"/>
      <c r="TJS196" s="133"/>
      <c r="TJT196" s="133"/>
      <c r="TJU196" s="133"/>
      <c r="TJV196" s="133"/>
      <c r="TJW196" s="133"/>
      <c r="TJX196" s="133"/>
      <c r="TJY196" s="133"/>
      <c r="TJZ196" s="133"/>
      <c r="TKA196" s="133"/>
      <c r="TKB196" s="133"/>
      <c r="TKC196" s="133"/>
      <c r="TTC196" s="133"/>
      <c r="TTD196" s="133"/>
      <c r="TTL196" s="133"/>
      <c r="TTM196" s="133"/>
      <c r="TTN196" s="133"/>
      <c r="TTO196" s="133"/>
      <c r="TTP196" s="133"/>
      <c r="TTQ196" s="133"/>
      <c r="TTR196" s="133"/>
      <c r="TTS196" s="133"/>
      <c r="TTT196" s="133"/>
      <c r="TTU196" s="133"/>
      <c r="TTV196" s="133"/>
      <c r="TTW196" s="133"/>
      <c r="TTX196" s="133"/>
      <c r="TTY196" s="133"/>
      <c r="UCY196" s="133"/>
      <c r="UCZ196" s="133"/>
      <c r="UDH196" s="133"/>
      <c r="UDI196" s="133"/>
      <c r="UDJ196" s="133"/>
      <c r="UDK196" s="133"/>
      <c r="UDL196" s="133"/>
      <c r="UDM196" s="133"/>
      <c r="UDN196" s="133"/>
      <c r="UDO196" s="133"/>
      <c r="UDP196" s="133"/>
      <c r="UDQ196" s="133"/>
      <c r="UDR196" s="133"/>
      <c r="UDS196" s="133"/>
      <c r="UDT196" s="133"/>
      <c r="UDU196" s="133"/>
      <c r="UMU196" s="133"/>
      <c r="UMV196" s="133"/>
      <c r="UND196" s="133"/>
      <c r="UNE196" s="133"/>
      <c r="UNF196" s="133"/>
      <c r="UNG196" s="133"/>
      <c r="UNH196" s="133"/>
      <c r="UNI196" s="133"/>
      <c r="UNJ196" s="133"/>
      <c r="UNK196" s="133"/>
      <c r="UNL196" s="133"/>
      <c r="UNM196" s="133"/>
      <c r="UNN196" s="133"/>
      <c r="UNO196" s="133"/>
      <c r="UNP196" s="133"/>
      <c r="UNQ196" s="133"/>
      <c r="UWQ196" s="133"/>
      <c r="UWR196" s="133"/>
      <c r="UWZ196" s="133"/>
      <c r="UXA196" s="133"/>
      <c r="UXB196" s="133"/>
      <c r="UXC196" s="133"/>
      <c r="UXD196" s="133"/>
      <c r="UXE196" s="133"/>
      <c r="UXF196" s="133"/>
      <c r="UXG196" s="133"/>
      <c r="UXH196" s="133"/>
      <c r="UXI196" s="133"/>
      <c r="UXJ196" s="133"/>
      <c r="UXK196" s="133"/>
      <c r="UXL196" s="133"/>
      <c r="UXM196" s="133"/>
      <c r="VGM196" s="133"/>
      <c r="VGN196" s="133"/>
      <c r="VGV196" s="133"/>
      <c r="VGW196" s="133"/>
      <c r="VGX196" s="133"/>
      <c r="VGY196" s="133"/>
      <c r="VGZ196" s="133"/>
      <c r="VHA196" s="133"/>
      <c r="VHB196" s="133"/>
      <c r="VHC196" s="133"/>
      <c r="VHD196" s="133"/>
      <c r="VHE196" s="133"/>
      <c r="VHF196" s="133"/>
      <c r="VHG196" s="133"/>
      <c r="VHH196" s="133"/>
      <c r="VHI196" s="133"/>
      <c r="VQI196" s="133"/>
      <c r="VQJ196" s="133"/>
      <c r="VQR196" s="133"/>
      <c r="VQS196" s="133"/>
      <c r="VQT196" s="133"/>
      <c r="VQU196" s="133"/>
      <c r="VQV196" s="133"/>
      <c r="VQW196" s="133"/>
      <c r="VQX196" s="133"/>
      <c r="VQY196" s="133"/>
      <c r="VQZ196" s="133"/>
      <c r="VRA196" s="133"/>
      <c r="VRB196" s="133"/>
      <c r="VRC196" s="133"/>
      <c r="VRD196" s="133"/>
      <c r="VRE196" s="133"/>
      <c r="WAE196" s="133"/>
      <c r="WAF196" s="133"/>
      <c r="WAN196" s="133"/>
      <c r="WAO196" s="133"/>
      <c r="WAP196" s="133"/>
      <c r="WAQ196" s="133"/>
      <c r="WAR196" s="133"/>
      <c r="WAS196" s="133"/>
      <c r="WAT196" s="133"/>
      <c r="WAU196" s="133"/>
      <c r="WAV196" s="133"/>
      <c r="WAW196" s="133"/>
      <c r="WAX196" s="133"/>
      <c r="WAY196" s="133"/>
      <c r="WAZ196" s="133"/>
      <c r="WBA196" s="133"/>
      <c r="WKA196" s="133"/>
      <c r="WKB196" s="133"/>
      <c r="WKJ196" s="133"/>
      <c r="WKK196" s="133"/>
      <c r="WKL196" s="133"/>
      <c r="WKM196" s="133"/>
      <c r="WKN196" s="133"/>
      <c r="WKO196" s="133"/>
      <c r="WKP196" s="133"/>
      <c r="WKQ196" s="133"/>
      <c r="WKR196" s="133"/>
      <c r="WKS196" s="133"/>
      <c r="WKT196" s="133"/>
      <c r="WKU196" s="133"/>
      <c r="WKV196" s="133"/>
      <c r="WKW196" s="133"/>
      <c r="WTW196" s="133"/>
      <c r="WTX196" s="133"/>
      <c r="WUF196" s="133"/>
      <c r="WUG196" s="133"/>
      <c r="WUH196" s="133"/>
      <c r="WUI196" s="133"/>
      <c r="WUJ196" s="133"/>
      <c r="WUK196" s="133"/>
      <c r="WUL196" s="133"/>
      <c r="WUM196" s="133"/>
      <c r="WUN196" s="133"/>
      <c r="WUO196" s="133"/>
      <c r="WUP196" s="133"/>
      <c r="WUQ196" s="133"/>
      <c r="WUR196" s="133"/>
      <c r="WUS196" s="133"/>
    </row>
    <row r="197" spans="1:2046 2050:3072 3076:4095 4098:6141 6145:7167 7171:8190 8193:9216 9219:11262 11266:12288 12292:13311 13314:15357 15361:16344" s="271" customFormat="1" ht="21" customHeight="1" outlineLevel="1">
      <c r="A197" s="240"/>
      <c r="B197" s="299" t="s">
        <v>483</v>
      </c>
      <c r="C197" s="248"/>
      <c r="D197" s="258">
        <v>34</v>
      </c>
      <c r="E197" s="257">
        <v>34</v>
      </c>
      <c r="F197" s="258">
        <v>0</v>
      </c>
      <c r="G197" s="245">
        <v>0</v>
      </c>
      <c r="H197" s="229">
        <f t="shared" si="7"/>
        <v>0</v>
      </c>
      <c r="I197" s="247"/>
      <c r="J197" s="247"/>
      <c r="K197" s="247"/>
      <c r="L197" s="247"/>
      <c r="M197" s="238"/>
      <c r="HK197" s="131"/>
      <c r="HL197" s="131"/>
      <c r="HT197" s="131"/>
      <c r="HU197" s="131"/>
      <c r="HV197" s="131"/>
      <c r="HW197" s="131"/>
      <c r="HX197" s="131"/>
      <c r="HY197" s="131"/>
      <c r="HZ197" s="131"/>
      <c r="IA197" s="131"/>
      <c r="IB197" s="131"/>
      <c r="IC197" s="131"/>
      <c r="ID197" s="131"/>
      <c r="IE197" s="131"/>
      <c r="IF197" s="131"/>
      <c r="IG197" s="131"/>
      <c r="RG197" s="131"/>
      <c r="RH197" s="131"/>
      <c r="RP197" s="131"/>
      <c r="RQ197" s="131"/>
      <c r="RR197" s="131"/>
      <c r="RS197" s="131"/>
      <c r="RT197" s="131"/>
      <c r="RU197" s="131"/>
      <c r="RV197" s="131"/>
      <c r="RW197" s="131"/>
      <c r="RX197" s="131"/>
      <c r="RY197" s="131"/>
      <c r="RZ197" s="131"/>
      <c r="SA197" s="131"/>
      <c r="SB197" s="131"/>
      <c r="SC197" s="131"/>
      <c r="ABC197" s="131"/>
      <c r="ABD197" s="131"/>
      <c r="ABL197" s="131"/>
      <c r="ABM197" s="131"/>
      <c r="ABN197" s="131"/>
      <c r="ABO197" s="131"/>
      <c r="ABP197" s="131"/>
      <c r="ABQ197" s="131"/>
      <c r="ABR197" s="131"/>
      <c r="ABS197" s="131"/>
      <c r="ABT197" s="131"/>
      <c r="ABU197" s="131"/>
      <c r="ABV197" s="131"/>
      <c r="ABW197" s="131"/>
      <c r="ABX197" s="131"/>
      <c r="ABY197" s="131"/>
      <c r="AKY197" s="131"/>
      <c r="AKZ197" s="131"/>
      <c r="ALH197" s="131"/>
      <c r="ALI197" s="131"/>
      <c r="ALJ197" s="131"/>
      <c r="ALK197" s="131"/>
      <c r="ALL197" s="131"/>
      <c r="ALM197" s="131"/>
      <c r="ALN197" s="131"/>
      <c r="ALO197" s="131"/>
      <c r="ALP197" s="131"/>
      <c r="ALQ197" s="131"/>
      <c r="ALR197" s="131"/>
      <c r="ALS197" s="131"/>
      <c r="ALT197" s="131"/>
      <c r="ALU197" s="131"/>
      <c r="AUU197" s="131"/>
      <c r="AUV197" s="131"/>
      <c r="AVD197" s="131"/>
      <c r="AVE197" s="131"/>
      <c r="AVF197" s="131"/>
      <c r="AVG197" s="131"/>
      <c r="AVH197" s="131"/>
      <c r="AVI197" s="131"/>
      <c r="AVJ197" s="131"/>
      <c r="AVK197" s="131"/>
      <c r="AVL197" s="131"/>
      <c r="AVM197" s="131"/>
      <c r="AVN197" s="131"/>
      <c r="AVO197" s="131"/>
      <c r="AVP197" s="131"/>
      <c r="AVQ197" s="131"/>
      <c r="BEQ197" s="131"/>
      <c r="BER197" s="131"/>
      <c r="BEZ197" s="131"/>
      <c r="BFA197" s="131"/>
      <c r="BFB197" s="131"/>
      <c r="BFC197" s="131"/>
      <c r="BFD197" s="131"/>
      <c r="BFE197" s="131"/>
      <c r="BFF197" s="131"/>
      <c r="BFG197" s="131"/>
      <c r="BFH197" s="131"/>
      <c r="BFI197" s="131"/>
      <c r="BFJ197" s="131"/>
      <c r="BFK197" s="131"/>
      <c r="BFL197" s="131"/>
      <c r="BFM197" s="131"/>
      <c r="BOM197" s="131"/>
      <c r="BON197" s="131"/>
      <c r="BOV197" s="131"/>
      <c r="BOW197" s="131"/>
      <c r="BOX197" s="131"/>
      <c r="BOY197" s="131"/>
      <c r="BOZ197" s="131"/>
      <c r="BPA197" s="131"/>
      <c r="BPB197" s="131"/>
      <c r="BPC197" s="131"/>
      <c r="BPD197" s="131"/>
      <c r="BPE197" s="131"/>
      <c r="BPF197" s="131"/>
      <c r="BPG197" s="131"/>
      <c r="BPH197" s="131"/>
      <c r="BPI197" s="131"/>
      <c r="BYI197" s="131"/>
      <c r="BYJ197" s="131"/>
      <c r="BYR197" s="131"/>
      <c r="BYS197" s="131"/>
      <c r="BYT197" s="131"/>
      <c r="BYU197" s="131"/>
      <c r="BYV197" s="131"/>
      <c r="BYW197" s="131"/>
      <c r="BYX197" s="131"/>
      <c r="BYY197" s="131"/>
      <c r="BYZ197" s="131"/>
      <c r="BZA197" s="131"/>
      <c r="BZB197" s="131"/>
      <c r="BZC197" s="131"/>
      <c r="BZD197" s="131"/>
      <c r="BZE197" s="131"/>
      <c r="CIE197" s="131"/>
      <c r="CIF197" s="131"/>
      <c r="CIN197" s="131"/>
      <c r="CIO197" s="131"/>
      <c r="CIP197" s="131"/>
      <c r="CIQ197" s="131"/>
      <c r="CIR197" s="131"/>
      <c r="CIS197" s="131"/>
      <c r="CIT197" s="131"/>
      <c r="CIU197" s="131"/>
      <c r="CIV197" s="131"/>
      <c r="CIW197" s="131"/>
      <c r="CIX197" s="131"/>
      <c r="CIY197" s="131"/>
      <c r="CIZ197" s="131"/>
      <c r="CJA197" s="131"/>
      <c r="CSA197" s="131"/>
      <c r="CSB197" s="131"/>
      <c r="CSJ197" s="131"/>
      <c r="CSK197" s="131"/>
      <c r="CSL197" s="131"/>
      <c r="CSM197" s="131"/>
      <c r="CSN197" s="131"/>
      <c r="CSO197" s="131"/>
      <c r="CSP197" s="131"/>
      <c r="CSQ197" s="131"/>
      <c r="CSR197" s="131"/>
      <c r="CSS197" s="131"/>
      <c r="CST197" s="131"/>
      <c r="CSU197" s="131"/>
      <c r="CSV197" s="131"/>
      <c r="CSW197" s="131"/>
      <c r="DBW197" s="131"/>
      <c r="DBX197" s="131"/>
      <c r="DCF197" s="131"/>
      <c r="DCG197" s="131"/>
      <c r="DCH197" s="131"/>
      <c r="DCI197" s="131"/>
      <c r="DCJ197" s="131"/>
      <c r="DCK197" s="131"/>
      <c r="DCL197" s="131"/>
      <c r="DCM197" s="131"/>
      <c r="DCN197" s="131"/>
      <c r="DCO197" s="131"/>
      <c r="DCP197" s="131"/>
      <c r="DCQ197" s="131"/>
      <c r="DCR197" s="131"/>
      <c r="DCS197" s="131"/>
      <c r="DLS197" s="131"/>
      <c r="DLT197" s="131"/>
      <c r="DMB197" s="131"/>
      <c r="DMC197" s="131"/>
      <c r="DMD197" s="131"/>
      <c r="DME197" s="131"/>
      <c r="DMF197" s="131"/>
      <c r="DMG197" s="131"/>
      <c r="DMH197" s="131"/>
      <c r="DMI197" s="131"/>
      <c r="DMJ197" s="131"/>
      <c r="DMK197" s="131"/>
      <c r="DML197" s="131"/>
      <c r="DMM197" s="131"/>
      <c r="DMN197" s="131"/>
      <c r="DMO197" s="131"/>
      <c r="DVO197" s="131"/>
      <c r="DVP197" s="131"/>
      <c r="DVX197" s="131"/>
      <c r="DVY197" s="131"/>
      <c r="DVZ197" s="131"/>
      <c r="DWA197" s="131"/>
      <c r="DWB197" s="131"/>
      <c r="DWC197" s="131"/>
      <c r="DWD197" s="131"/>
      <c r="DWE197" s="131"/>
      <c r="DWF197" s="131"/>
      <c r="DWG197" s="131"/>
      <c r="DWH197" s="131"/>
      <c r="DWI197" s="131"/>
      <c r="DWJ197" s="131"/>
      <c r="DWK197" s="131"/>
      <c r="EFK197" s="131"/>
      <c r="EFL197" s="131"/>
      <c r="EFT197" s="131"/>
      <c r="EFU197" s="131"/>
      <c r="EFV197" s="131"/>
      <c r="EFW197" s="131"/>
      <c r="EFX197" s="131"/>
      <c r="EFY197" s="131"/>
      <c r="EFZ197" s="131"/>
      <c r="EGA197" s="131"/>
      <c r="EGB197" s="131"/>
      <c r="EGC197" s="131"/>
      <c r="EGD197" s="131"/>
      <c r="EGE197" s="131"/>
      <c r="EGF197" s="131"/>
      <c r="EGG197" s="131"/>
      <c r="EPG197" s="131"/>
      <c r="EPH197" s="131"/>
      <c r="EPP197" s="131"/>
      <c r="EPQ197" s="131"/>
      <c r="EPR197" s="131"/>
      <c r="EPS197" s="131"/>
      <c r="EPT197" s="131"/>
      <c r="EPU197" s="131"/>
      <c r="EPV197" s="131"/>
      <c r="EPW197" s="131"/>
      <c r="EPX197" s="131"/>
      <c r="EPY197" s="131"/>
      <c r="EPZ197" s="131"/>
      <c r="EQA197" s="131"/>
      <c r="EQB197" s="131"/>
      <c r="EQC197" s="131"/>
      <c r="EZC197" s="131"/>
      <c r="EZD197" s="131"/>
      <c r="EZL197" s="131"/>
      <c r="EZM197" s="131"/>
      <c r="EZN197" s="131"/>
      <c r="EZO197" s="131"/>
      <c r="EZP197" s="131"/>
      <c r="EZQ197" s="131"/>
      <c r="EZR197" s="131"/>
      <c r="EZS197" s="131"/>
      <c r="EZT197" s="131"/>
      <c r="EZU197" s="131"/>
      <c r="EZV197" s="131"/>
      <c r="EZW197" s="131"/>
      <c r="EZX197" s="131"/>
      <c r="EZY197" s="131"/>
      <c r="FIY197" s="131"/>
      <c r="FIZ197" s="131"/>
      <c r="FJH197" s="131"/>
      <c r="FJI197" s="131"/>
      <c r="FJJ197" s="131"/>
      <c r="FJK197" s="131"/>
      <c r="FJL197" s="131"/>
      <c r="FJM197" s="131"/>
      <c r="FJN197" s="131"/>
      <c r="FJO197" s="131"/>
      <c r="FJP197" s="131"/>
      <c r="FJQ197" s="131"/>
      <c r="FJR197" s="131"/>
      <c r="FJS197" s="131"/>
      <c r="FJT197" s="131"/>
      <c r="FJU197" s="131"/>
      <c r="FSU197" s="131"/>
      <c r="FSV197" s="131"/>
      <c r="FTD197" s="131"/>
      <c r="FTE197" s="131"/>
      <c r="FTF197" s="131"/>
      <c r="FTG197" s="131"/>
      <c r="FTH197" s="131"/>
      <c r="FTI197" s="131"/>
      <c r="FTJ197" s="131"/>
      <c r="FTK197" s="131"/>
      <c r="FTL197" s="131"/>
      <c r="FTM197" s="131"/>
      <c r="FTN197" s="131"/>
      <c r="FTO197" s="131"/>
      <c r="FTP197" s="131"/>
      <c r="FTQ197" s="131"/>
      <c r="GCQ197" s="131"/>
      <c r="GCR197" s="131"/>
      <c r="GCZ197" s="131"/>
      <c r="GDA197" s="131"/>
      <c r="GDB197" s="131"/>
      <c r="GDC197" s="131"/>
      <c r="GDD197" s="131"/>
      <c r="GDE197" s="131"/>
      <c r="GDF197" s="131"/>
      <c r="GDG197" s="131"/>
      <c r="GDH197" s="131"/>
      <c r="GDI197" s="131"/>
      <c r="GDJ197" s="131"/>
      <c r="GDK197" s="131"/>
      <c r="GDL197" s="131"/>
      <c r="GDM197" s="131"/>
      <c r="GMM197" s="131"/>
      <c r="GMN197" s="131"/>
      <c r="GMV197" s="131"/>
      <c r="GMW197" s="131"/>
      <c r="GMX197" s="131"/>
      <c r="GMY197" s="131"/>
      <c r="GMZ197" s="131"/>
      <c r="GNA197" s="131"/>
      <c r="GNB197" s="131"/>
      <c r="GNC197" s="131"/>
      <c r="GND197" s="131"/>
      <c r="GNE197" s="131"/>
      <c r="GNF197" s="131"/>
      <c r="GNG197" s="131"/>
      <c r="GNH197" s="131"/>
      <c r="GNI197" s="131"/>
      <c r="GWI197" s="131"/>
      <c r="GWJ197" s="131"/>
      <c r="GWR197" s="131"/>
      <c r="GWS197" s="131"/>
      <c r="GWT197" s="131"/>
      <c r="GWU197" s="131"/>
      <c r="GWV197" s="131"/>
      <c r="GWW197" s="131"/>
      <c r="GWX197" s="131"/>
      <c r="GWY197" s="131"/>
      <c r="GWZ197" s="131"/>
      <c r="GXA197" s="131"/>
      <c r="GXB197" s="131"/>
      <c r="GXC197" s="131"/>
      <c r="GXD197" s="131"/>
      <c r="GXE197" s="131"/>
      <c r="HGE197" s="131"/>
      <c r="HGF197" s="131"/>
      <c r="HGN197" s="131"/>
      <c r="HGO197" s="131"/>
      <c r="HGP197" s="131"/>
      <c r="HGQ197" s="131"/>
      <c r="HGR197" s="131"/>
      <c r="HGS197" s="131"/>
      <c r="HGT197" s="131"/>
      <c r="HGU197" s="131"/>
      <c r="HGV197" s="131"/>
      <c r="HGW197" s="131"/>
      <c r="HGX197" s="131"/>
      <c r="HGY197" s="131"/>
      <c r="HGZ197" s="131"/>
      <c r="HHA197" s="131"/>
      <c r="HQA197" s="131"/>
      <c r="HQB197" s="131"/>
      <c r="HQJ197" s="131"/>
      <c r="HQK197" s="131"/>
      <c r="HQL197" s="131"/>
      <c r="HQM197" s="131"/>
      <c r="HQN197" s="131"/>
      <c r="HQO197" s="131"/>
      <c r="HQP197" s="131"/>
      <c r="HQQ197" s="131"/>
      <c r="HQR197" s="131"/>
      <c r="HQS197" s="131"/>
      <c r="HQT197" s="131"/>
      <c r="HQU197" s="131"/>
      <c r="HQV197" s="131"/>
      <c r="HQW197" s="131"/>
      <c r="HZW197" s="131"/>
      <c r="HZX197" s="131"/>
      <c r="IAF197" s="131"/>
      <c r="IAG197" s="131"/>
      <c r="IAH197" s="131"/>
      <c r="IAI197" s="131"/>
      <c r="IAJ197" s="131"/>
      <c r="IAK197" s="131"/>
      <c r="IAL197" s="131"/>
      <c r="IAM197" s="131"/>
      <c r="IAN197" s="131"/>
      <c r="IAO197" s="131"/>
      <c r="IAP197" s="131"/>
      <c r="IAQ197" s="131"/>
      <c r="IAR197" s="131"/>
      <c r="IAS197" s="131"/>
      <c r="IJS197" s="131"/>
      <c r="IJT197" s="131"/>
      <c r="IKB197" s="131"/>
      <c r="IKC197" s="131"/>
      <c r="IKD197" s="131"/>
      <c r="IKE197" s="131"/>
      <c r="IKF197" s="131"/>
      <c r="IKG197" s="131"/>
      <c r="IKH197" s="131"/>
      <c r="IKI197" s="131"/>
      <c r="IKJ197" s="131"/>
      <c r="IKK197" s="131"/>
      <c r="IKL197" s="131"/>
      <c r="IKM197" s="131"/>
      <c r="IKN197" s="131"/>
      <c r="IKO197" s="131"/>
      <c r="ITO197" s="131"/>
      <c r="ITP197" s="131"/>
      <c r="ITX197" s="131"/>
      <c r="ITY197" s="131"/>
      <c r="ITZ197" s="131"/>
      <c r="IUA197" s="131"/>
      <c r="IUB197" s="131"/>
      <c r="IUC197" s="131"/>
      <c r="IUD197" s="131"/>
      <c r="IUE197" s="131"/>
      <c r="IUF197" s="131"/>
      <c r="IUG197" s="131"/>
      <c r="IUH197" s="131"/>
      <c r="IUI197" s="131"/>
      <c r="IUJ197" s="131"/>
      <c r="IUK197" s="131"/>
      <c r="JDK197" s="131"/>
      <c r="JDL197" s="131"/>
      <c r="JDT197" s="131"/>
      <c r="JDU197" s="131"/>
      <c r="JDV197" s="131"/>
      <c r="JDW197" s="131"/>
      <c r="JDX197" s="131"/>
      <c r="JDY197" s="131"/>
      <c r="JDZ197" s="131"/>
      <c r="JEA197" s="131"/>
      <c r="JEB197" s="131"/>
      <c r="JEC197" s="131"/>
      <c r="JED197" s="131"/>
      <c r="JEE197" s="131"/>
      <c r="JEF197" s="131"/>
      <c r="JEG197" s="131"/>
      <c r="JNG197" s="131"/>
      <c r="JNH197" s="131"/>
      <c r="JNP197" s="131"/>
      <c r="JNQ197" s="131"/>
      <c r="JNR197" s="131"/>
      <c r="JNS197" s="131"/>
      <c r="JNT197" s="131"/>
      <c r="JNU197" s="131"/>
      <c r="JNV197" s="131"/>
      <c r="JNW197" s="131"/>
      <c r="JNX197" s="131"/>
      <c r="JNY197" s="131"/>
      <c r="JNZ197" s="131"/>
      <c r="JOA197" s="131"/>
      <c r="JOB197" s="131"/>
      <c r="JOC197" s="131"/>
      <c r="JXC197" s="131"/>
      <c r="JXD197" s="131"/>
      <c r="JXL197" s="131"/>
      <c r="JXM197" s="131"/>
      <c r="JXN197" s="131"/>
      <c r="JXO197" s="131"/>
      <c r="JXP197" s="131"/>
      <c r="JXQ197" s="131"/>
      <c r="JXR197" s="131"/>
      <c r="JXS197" s="131"/>
      <c r="JXT197" s="131"/>
      <c r="JXU197" s="131"/>
      <c r="JXV197" s="131"/>
      <c r="JXW197" s="131"/>
      <c r="JXX197" s="131"/>
      <c r="JXY197" s="131"/>
      <c r="KGY197" s="131"/>
      <c r="KGZ197" s="131"/>
      <c r="KHH197" s="131"/>
      <c r="KHI197" s="131"/>
      <c r="KHJ197" s="131"/>
      <c r="KHK197" s="131"/>
      <c r="KHL197" s="131"/>
      <c r="KHM197" s="131"/>
      <c r="KHN197" s="131"/>
      <c r="KHO197" s="131"/>
      <c r="KHP197" s="131"/>
      <c r="KHQ197" s="131"/>
      <c r="KHR197" s="131"/>
      <c r="KHS197" s="131"/>
      <c r="KHT197" s="131"/>
      <c r="KHU197" s="131"/>
      <c r="KQU197" s="131"/>
      <c r="KQV197" s="131"/>
      <c r="KRD197" s="131"/>
      <c r="KRE197" s="131"/>
      <c r="KRF197" s="131"/>
      <c r="KRG197" s="131"/>
      <c r="KRH197" s="131"/>
      <c r="KRI197" s="131"/>
      <c r="KRJ197" s="131"/>
      <c r="KRK197" s="131"/>
      <c r="KRL197" s="131"/>
      <c r="KRM197" s="131"/>
      <c r="KRN197" s="131"/>
      <c r="KRO197" s="131"/>
      <c r="KRP197" s="131"/>
      <c r="KRQ197" s="131"/>
      <c r="LAQ197" s="131"/>
      <c r="LAR197" s="131"/>
      <c r="LAZ197" s="131"/>
      <c r="LBA197" s="131"/>
      <c r="LBB197" s="131"/>
      <c r="LBC197" s="131"/>
      <c r="LBD197" s="131"/>
      <c r="LBE197" s="131"/>
      <c r="LBF197" s="131"/>
      <c r="LBG197" s="131"/>
      <c r="LBH197" s="131"/>
      <c r="LBI197" s="131"/>
      <c r="LBJ197" s="131"/>
      <c r="LBK197" s="131"/>
      <c r="LBL197" s="131"/>
      <c r="LBM197" s="131"/>
      <c r="LKM197" s="131"/>
      <c r="LKN197" s="131"/>
      <c r="LKV197" s="131"/>
      <c r="LKW197" s="131"/>
      <c r="LKX197" s="131"/>
      <c r="LKY197" s="131"/>
      <c r="LKZ197" s="131"/>
      <c r="LLA197" s="131"/>
      <c r="LLB197" s="131"/>
      <c r="LLC197" s="131"/>
      <c r="LLD197" s="131"/>
      <c r="LLE197" s="131"/>
      <c r="LLF197" s="131"/>
      <c r="LLG197" s="131"/>
      <c r="LLH197" s="131"/>
      <c r="LLI197" s="131"/>
      <c r="LUI197" s="131"/>
      <c r="LUJ197" s="131"/>
      <c r="LUR197" s="131"/>
      <c r="LUS197" s="131"/>
      <c r="LUT197" s="131"/>
      <c r="LUU197" s="131"/>
      <c r="LUV197" s="131"/>
      <c r="LUW197" s="131"/>
      <c r="LUX197" s="131"/>
      <c r="LUY197" s="131"/>
      <c r="LUZ197" s="131"/>
      <c r="LVA197" s="131"/>
      <c r="LVB197" s="131"/>
      <c r="LVC197" s="131"/>
      <c r="LVD197" s="131"/>
      <c r="LVE197" s="131"/>
      <c r="MEE197" s="131"/>
      <c r="MEF197" s="131"/>
      <c r="MEN197" s="131"/>
      <c r="MEO197" s="131"/>
      <c r="MEP197" s="131"/>
      <c r="MEQ197" s="131"/>
      <c r="MER197" s="131"/>
      <c r="MES197" s="131"/>
      <c r="MET197" s="131"/>
      <c r="MEU197" s="131"/>
      <c r="MEV197" s="131"/>
      <c r="MEW197" s="131"/>
      <c r="MEX197" s="131"/>
      <c r="MEY197" s="131"/>
      <c r="MEZ197" s="131"/>
      <c r="MFA197" s="131"/>
      <c r="MOA197" s="131"/>
      <c r="MOB197" s="131"/>
      <c r="MOJ197" s="131"/>
      <c r="MOK197" s="131"/>
      <c r="MOL197" s="131"/>
      <c r="MOM197" s="131"/>
      <c r="MON197" s="131"/>
      <c r="MOO197" s="131"/>
      <c r="MOP197" s="131"/>
      <c r="MOQ197" s="131"/>
      <c r="MOR197" s="131"/>
      <c r="MOS197" s="131"/>
      <c r="MOT197" s="131"/>
      <c r="MOU197" s="131"/>
      <c r="MOV197" s="131"/>
      <c r="MOW197" s="131"/>
      <c r="MXW197" s="131"/>
      <c r="MXX197" s="131"/>
      <c r="MYF197" s="131"/>
      <c r="MYG197" s="131"/>
      <c r="MYH197" s="131"/>
      <c r="MYI197" s="131"/>
      <c r="MYJ197" s="131"/>
      <c r="MYK197" s="131"/>
      <c r="MYL197" s="131"/>
      <c r="MYM197" s="131"/>
      <c r="MYN197" s="131"/>
      <c r="MYO197" s="131"/>
      <c r="MYP197" s="131"/>
      <c r="MYQ197" s="131"/>
      <c r="MYR197" s="131"/>
      <c r="MYS197" s="131"/>
      <c r="NHS197" s="131"/>
      <c r="NHT197" s="131"/>
      <c r="NIB197" s="131"/>
      <c r="NIC197" s="131"/>
      <c r="NID197" s="131"/>
      <c r="NIE197" s="131"/>
      <c r="NIF197" s="131"/>
      <c r="NIG197" s="131"/>
      <c r="NIH197" s="131"/>
      <c r="NII197" s="131"/>
      <c r="NIJ197" s="131"/>
      <c r="NIK197" s="131"/>
      <c r="NIL197" s="131"/>
      <c r="NIM197" s="131"/>
      <c r="NIN197" s="131"/>
      <c r="NIO197" s="131"/>
      <c r="NRO197" s="131"/>
      <c r="NRP197" s="131"/>
      <c r="NRX197" s="131"/>
      <c r="NRY197" s="131"/>
      <c r="NRZ197" s="131"/>
      <c r="NSA197" s="131"/>
      <c r="NSB197" s="131"/>
      <c r="NSC197" s="131"/>
      <c r="NSD197" s="131"/>
      <c r="NSE197" s="131"/>
      <c r="NSF197" s="131"/>
      <c r="NSG197" s="131"/>
      <c r="NSH197" s="131"/>
      <c r="NSI197" s="131"/>
      <c r="NSJ197" s="131"/>
      <c r="NSK197" s="131"/>
      <c r="OBK197" s="131"/>
      <c r="OBL197" s="131"/>
      <c r="OBT197" s="131"/>
      <c r="OBU197" s="131"/>
      <c r="OBV197" s="131"/>
      <c r="OBW197" s="131"/>
      <c r="OBX197" s="131"/>
      <c r="OBY197" s="131"/>
      <c r="OBZ197" s="131"/>
      <c r="OCA197" s="131"/>
      <c r="OCB197" s="131"/>
      <c r="OCC197" s="131"/>
      <c r="OCD197" s="131"/>
      <c r="OCE197" s="131"/>
      <c r="OCF197" s="131"/>
      <c r="OCG197" s="131"/>
      <c r="OLG197" s="131"/>
      <c r="OLH197" s="131"/>
      <c r="OLP197" s="131"/>
      <c r="OLQ197" s="131"/>
      <c r="OLR197" s="131"/>
      <c r="OLS197" s="131"/>
      <c r="OLT197" s="131"/>
      <c r="OLU197" s="131"/>
      <c r="OLV197" s="131"/>
      <c r="OLW197" s="131"/>
      <c r="OLX197" s="131"/>
      <c r="OLY197" s="131"/>
      <c r="OLZ197" s="131"/>
      <c r="OMA197" s="131"/>
      <c r="OMB197" s="131"/>
      <c r="OMC197" s="131"/>
      <c r="OVC197" s="131"/>
      <c r="OVD197" s="131"/>
      <c r="OVL197" s="131"/>
      <c r="OVM197" s="131"/>
      <c r="OVN197" s="131"/>
      <c r="OVO197" s="131"/>
      <c r="OVP197" s="131"/>
      <c r="OVQ197" s="131"/>
      <c r="OVR197" s="131"/>
      <c r="OVS197" s="131"/>
      <c r="OVT197" s="131"/>
      <c r="OVU197" s="131"/>
      <c r="OVV197" s="131"/>
      <c r="OVW197" s="131"/>
      <c r="OVX197" s="131"/>
      <c r="OVY197" s="131"/>
      <c r="PEY197" s="131"/>
      <c r="PEZ197" s="131"/>
      <c r="PFH197" s="131"/>
      <c r="PFI197" s="131"/>
      <c r="PFJ197" s="131"/>
      <c r="PFK197" s="131"/>
      <c r="PFL197" s="131"/>
      <c r="PFM197" s="131"/>
      <c r="PFN197" s="131"/>
      <c r="PFO197" s="131"/>
      <c r="PFP197" s="131"/>
      <c r="PFQ197" s="131"/>
      <c r="PFR197" s="131"/>
      <c r="PFS197" s="131"/>
      <c r="PFT197" s="131"/>
      <c r="PFU197" s="131"/>
      <c r="POU197" s="131"/>
      <c r="POV197" s="131"/>
      <c r="PPD197" s="131"/>
      <c r="PPE197" s="131"/>
      <c r="PPF197" s="131"/>
      <c r="PPG197" s="131"/>
      <c r="PPH197" s="131"/>
      <c r="PPI197" s="131"/>
      <c r="PPJ197" s="131"/>
      <c r="PPK197" s="131"/>
      <c r="PPL197" s="131"/>
      <c r="PPM197" s="131"/>
      <c r="PPN197" s="131"/>
      <c r="PPO197" s="131"/>
      <c r="PPP197" s="131"/>
      <c r="PPQ197" s="131"/>
      <c r="PYQ197" s="131"/>
      <c r="PYR197" s="131"/>
      <c r="PYZ197" s="131"/>
      <c r="PZA197" s="131"/>
      <c r="PZB197" s="131"/>
      <c r="PZC197" s="131"/>
      <c r="PZD197" s="131"/>
      <c r="PZE197" s="131"/>
      <c r="PZF197" s="131"/>
      <c r="PZG197" s="131"/>
      <c r="PZH197" s="131"/>
      <c r="PZI197" s="131"/>
      <c r="PZJ197" s="131"/>
      <c r="PZK197" s="131"/>
      <c r="PZL197" s="131"/>
      <c r="PZM197" s="131"/>
      <c r="QIM197" s="131"/>
      <c r="QIN197" s="131"/>
      <c r="QIV197" s="131"/>
      <c r="QIW197" s="131"/>
      <c r="QIX197" s="131"/>
      <c r="QIY197" s="131"/>
      <c r="QIZ197" s="131"/>
      <c r="QJA197" s="131"/>
      <c r="QJB197" s="131"/>
      <c r="QJC197" s="131"/>
      <c r="QJD197" s="131"/>
      <c r="QJE197" s="131"/>
      <c r="QJF197" s="131"/>
      <c r="QJG197" s="131"/>
      <c r="QJH197" s="131"/>
      <c r="QJI197" s="131"/>
      <c r="QSI197" s="131"/>
      <c r="QSJ197" s="131"/>
      <c r="QSR197" s="131"/>
      <c r="QSS197" s="131"/>
      <c r="QST197" s="131"/>
      <c r="QSU197" s="131"/>
      <c r="QSV197" s="131"/>
      <c r="QSW197" s="131"/>
      <c r="QSX197" s="131"/>
      <c r="QSY197" s="131"/>
      <c r="QSZ197" s="131"/>
      <c r="QTA197" s="131"/>
      <c r="QTB197" s="131"/>
      <c r="QTC197" s="131"/>
      <c r="QTD197" s="131"/>
      <c r="QTE197" s="131"/>
      <c r="RCE197" s="131"/>
      <c r="RCF197" s="131"/>
      <c r="RCN197" s="131"/>
      <c r="RCO197" s="131"/>
      <c r="RCP197" s="131"/>
      <c r="RCQ197" s="131"/>
      <c r="RCR197" s="131"/>
      <c r="RCS197" s="131"/>
      <c r="RCT197" s="131"/>
      <c r="RCU197" s="131"/>
      <c r="RCV197" s="131"/>
      <c r="RCW197" s="131"/>
      <c r="RCX197" s="131"/>
      <c r="RCY197" s="131"/>
      <c r="RCZ197" s="131"/>
      <c r="RDA197" s="131"/>
      <c r="RMA197" s="131"/>
      <c r="RMB197" s="131"/>
      <c r="RMJ197" s="131"/>
      <c r="RMK197" s="131"/>
      <c r="RML197" s="131"/>
      <c r="RMM197" s="131"/>
      <c r="RMN197" s="131"/>
      <c r="RMO197" s="131"/>
      <c r="RMP197" s="131"/>
      <c r="RMQ197" s="131"/>
      <c r="RMR197" s="131"/>
      <c r="RMS197" s="131"/>
      <c r="RMT197" s="131"/>
      <c r="RMU197" s="131"/>
      <c r="RMV197" s="131"/>
      <c r="RMW197" s="131"/>
      <c r="RVW197" s="131"/>
      <c r="RVX197" s="131"/>
      <c r="RWF197" s="131"/>
      <c r="RWG197" s="131"/>
      <c r="RWH197" s="131"/>
      <c r="RWI197" s="131"/>
      <c r="RWJ197" s="131"/>
      <c r="RWK197" s="131"/>
      <c r="RWL197" s="131"/>
      <c r="RWM197" s="131"/>
      <c r="RWN197" s="131"/>
      <c r="RWO197" s="131"/>
      <c r="RWP197" s="131"/>
      <c r="RWQ197" s="131"/>
      <c r="RWR197" s="131"/>
      <c r="RWS197" s="131"/>
      <c r="SFS197" s="131"/>
      <c r="SFT197" s="131"/>
      <c r="SGB197" s="131"/>
      <c r="SGC197" s="131"/>
      <c r="SGD197" s="131"/>
      <c r="SGE197" s="131"/>
      <c r="SGF197" s="131"/>
      <c r="SGG197" s="131"/>
      <c r="SGH197" s="131"/>
      <c r="SGI197" s="131"/>
      <c r="SGJ197" s="131"/>
      <c r="SGK197" s="131"/>
      <c r="SGL197" s="131"/>
      <c r="SGM197" s="131"/>
      <c r="SGN197" s="131"/>
      <c r="SGO197" s="131"/>
      <c r="SPO197" s="131"/>
      <c r="SPP197" s="131"/>
      <c r="SPX197" s="131"/>
      <c r="SPY197" s="131"/>
      <c r="SPZ197" s="131"/>
      <c r="SQA197" s="131"/>
      <c r="SQB197" s="131"/>
      <c r="SQC197" s="131"/>
      <c r="SQD197" s="131"/>
      <c r="SQE197" s="131"/>
      <c r="SQF197" s="131"/>
      <c r="SQG197" s="131"/>
      <c r="SQH197" s="131"/>
      <c r="SQI197" s="131"/>
      <c r="SQJ197" s="131"/>
      <c r="SQK197" s="131"/>
      <c r="SZK197" s="131"/>
      <c r="SZL197" s="131"/>
      <c r="SZT197" s="131"/>
      <c r="SZU197" s="131"/>
      <c r="SZV197" s="131"/>
      <c r="SZW197" s="131"/>
      <c r="SZX197" s="131"/>
      <c r="SZY197" s="131"/>
      <c r="SZZ197" s="131"/>
      <c r="TAA197" s="131"/>
      <c r="TAB197" s="131"/>
      <c r="TAC197" s="131"/>
      <c r="TAD197" s="131"/>
      <c r="TAE197" s="131"/>
      <c r="TAF197" s="131"/>
      <c r="TAG197" s="131"/>
      <c r="TJG197" s="131"/>
      <c r="TJH197" s="131"/>
      <c r="TJP197" s="131"/>
      <c r="TJQ197" s="131"/>
      <c r="TJR197" s="131"/>
      <c r="TJS197" s="131"/>
      <c r="TJT197" s="131"/>
      <c r="TJU197" s="131"/>
      <c r="TJV197" s="131"/>
      <c r="TJW197" s="131"/>
      <c r="TJX197" s="131"/>
      <c r="TJY197" s="131"/>
      <c r="TJZ197" s="131"/>
      <c r="TKA197" s="131"/>
      <c r="TKB197" s="131"/>
      <c r="TKC197" s="131"/>
      <c r="TTC197" s="131"/>
      <c r="TTD197" s="131"/>
      <c r="TTL197" s="131"/>
      <c r="TTM197" s="131"/>
      <c r="TTN197" s="131"/>
      <c r="TTO197" s="131"/>
      <c r="TTP197" s="131"/>
      <c r="TTQ197" s="131"/>
      <c r="TTR197" s="131"/>
      <c r="TTS197" s="131"/>
      <c r="TTT197" s="131"/>
      <c r="TTU197" s="131"/>
      <c r="TTV197" s="131"/>
      <c r="TTW197" s="131"/>
      <c r="TTX197" s="131"/>
      <c r="TTY197" s="131"/>
      <c r="UCY197" s="131"/>
      <c r="UCZ197" s="131"/>
      <c r="UDH197" s="131"/>
      <c r="UDI197" s="131"/>
      <c r="UDJ197" s="131"/>
      <c r="UDK197" s="131"/>
      <c r="UDL197" s="131"/>
      <c r="UDM197" s="131"/>
      <c r="UDN197" s="131"/>
      <c r="UDO197" s="131"/>
      <c r="UDP197" s="131"/>
      <c r="UDQ197" s="131"/>
      <c r="UDR197" s="131"/>
      <c r="UDS197" s="131"/>
      <c r="UDT197" s="131"/>
      <c r="UDU197" s="131"/>
      <c r="UMU197" s="131"/>
      <c r="UMV197" s="131"/>
      <c r="UND197" s="131"/>
      <c r="UNE197" s="131"/>
      <c r="UNF197" s="131"/>
      <c r="UNG197" s="131"/>
      <c r="UNH197" s="131"/>
      <c r="UNI197" s="131"/>
      <c r="UNJ197" s="131"/>
      <c r="UNK197" s="131"/>
      <c r="UNL197" s="131"/>
      <c r="UNM197" s="131"/>
      <c r="UNN197" s="131"/>
      <c r="UNO197" s="131"/>
      <c r="UNP197" s="131"/>
      <c r="UNQ197" s="131"/>
      <c r="UWQ197" s="131"/>
      <c r="UWR197" s="131"/>
      <c r="UWZ197" s="131"/>
      <c r="UXA197" s="131"/>
      <c r="UXB197" s="131"/>
      <c r="UXC197" s="131"/>
      <c r="UXD197" s="131"/>
      <c r="UXE197" s="131"/>
      <c r="UXF197" s="131"/>
      <c r="UXG197" s="131"/>
      <c r="UXH197" s="131"/>
      <c r="UXI197" s="131"/>
      <c r="UXJ197" s="131"/>
      <c r="UXK197" s="131"/>
      <c r="UXL197" s="131"/>
      <c r="UXM197" s="131"/>
      <c r="VGM197" s="131"/>
      <c r="VGN197" s="131"/>
      <c r="VGV197" s="131"/>
      <c r="VGW197" s="131"/>
      <c r="VGX197" s="131"/>
      <c r="VGY197" s="131"/>
      <c r="VGZ197" s="131"/>
      <c r="VHA197" s="131"/>
      <c r="VHB197" s="131"/>
      <c r="VHC197" s="131"/>
      <c r="VHD197" s="131"/>
      <c r="VHE197" s="131"/>
      <c r="VHF197" s="131"/>
      <c r="VHG197" s="131"/>
      <c r="VHH197" s="131"/>
      <c r="VHI197" s="131"/>
      <c r="VQI197" s="131"/>
      <c r="VQJ197" s="131"/>
      <c r="VQR197" s="131"/>
      <c r="VQS197" s="131"/>
      <c r="VQT197" s="131"/>
      <c r="VQU197" s="131"/>
      <c r="VQV197" s="131"/>
      <c r="VQW197" s="131"/>
      <c r="VQX197" s="131"/>
      <c r="VQY197" s="131"/>
      <c r="VQZ197" s="131"/>
      <c r="VRA197" s="131"/>
      <c r="VRB197" s="131"/>
      <c r="VRC197" s="131"/>
      <c r="VRD197" s="131"/>
      <c r="VRE197" s="131"/>
      <c r="WAE197" s="131"/>
      <c r="WAF197" s="131"/>
      <c r="WAN197" s="131"/>
      <c r="WAO197" s="131"/>
      <c r="WAP197" s="131"/>
      <c r="WAQ197" s="131"/>
      <c r="WAR197" s="131"/>
      <c r="WAS197" s="131"/>
      <c r="WAT197" s="131"/>
      <c r="WAU197" s="131"/>
      <c r="WAV197" s="131"/>
      <c r="WAW197" s="131"/>
      <c r="WAX197" s="131"/>
      <c r="WAY197" s="131"/>
      <c r="WAZ197" s="131"/>
      <c r="WBA197" s="131"/>
      <c r="WKA197" s="131"/>
      <c r="WKB197" s="131"/>
      <c r="WKJ197" s="131"/>
      <c r="WKK197" s="131"/>
      <c r="WKL197" s="131"/>
      <c r="WKM197" s="131"/>
      <c r="WKN197" s="131"/>
      <c r="WKO197" s="131"/>
      <c r="WKP197" s="131"/>
      <c r="WKQ197" s="131"/>
      <c r="WKR197" s="131"/>
      <c r="WKS197" s="131"/>
      <c r="WKT197" s="131"/>
      <c r="WKU197" s="131"/>
      <c r="WKV197" s="131"/>
      <c r="WKW197" s="131"/>
      <c r="WTW197" s="131"/>
      <c r="WTX197" s="131"/>
      <c r="WUF197" s="131"/>
      <c r="WUG197" s="131"/>
      <c r="WUH197" s="131"/>
      <c r="WUI197" s="131"/>
      <c r="WUJ197" s="131"/>
      <c r="WUK197" s="131"/>
      <c r="WUL197" s="131"/>
      <c r="WUM197" s="131"/>
      <c r="WUN197" s="131"/>
      <c r="WUO197" s="131"/>
      <c r="WUP197" s="131"/>
      <c r="WUQ197" s="131"/>
      <c r="WUR197" s="131"/>
      <c r="WUS197" s="131"/>
    </row>
    <row r="198" spans="1:2046 2050:3072 3076:4095 4098:6141 6145:7167 7171:8190 8193:9216 9219:11262 11266:12288 12292:13311 13314:15357 15361:16344" s="271" customFormat="1" ht="38.1" customHeight="1" outlineLevel="1">
      <c r="A198" s="240"/>
      <c r="B198" s="299" t="s">
        <v>484</v>
      </c>
      <c r="C198" s="248"/>
      <c r="D198" s="258">
        <v>286.66699999999997</v>
      </c>
      <c r="E198" s="257"/>
      <c r="F198" s="258">
        <v>286.66699999999997</v>
      </c>
      <c r="G198" s="245">
        <v>0</v>
      </c>
      <c r="H198" s="229">
        <f t="shared" si="7"/>
        <v>0</v>
      </c>
      <c r="I198" s="247"/>
      <c r="J198" s="247"/>
      <c r="K198" s="247"/>
      <c r="L198" s="247"/>
      <c r="M198" s="238">
        <v>830</v>
      </c>
      <c r="HK198" s="131"/>
      <c r="HL198" s="131"/>
      <c r="HT198" s="131"/>
      <c r="HU198" s="131"/>
      <c r="HV198" s="131"/>
      <c r="HW198" s="131"/>
      <c r="HX198" s="131"/>
      <c r="HY198" s="131"/>
      <c r="HZ198" s="131"/>
      <c r="IA198" s="131"/>
      <c r="IB198" s="131"/>
      <c r="IC198" s="131"/>
      <c r="ID198" s="131"/>
      <c r="IE198" s="131"/>
      <c r="IF198" s="131"/>
      <c r="IG198" s="131"/>
      <c r="RG198" s="131"/>
      <c r="RH198" s="131"/>
      <c r="RP198" s="131"/>
      <c r="RQ198" s="131"/>
      <c r="RR198" s="131"/>
      <c r="RS198" s="131"/>
      <c r="RT198" s="131"/>
      <c r="RU198" s="131"/>
      <c r="RV198" s="131"/>
      <c r="RW198" s="131"/>
      <c r="RX198" s="131"/>
      <c r="RY198" s="131"/>
      <c r="RZ198" s="131"/>
      <c r="SA198" s="131"/>
      <c r="SB198" s="131"/>
      <c r="SC198" s="131"/>
      <c r="ABC198" s="131"/>
      <c r="ABD198" s="131"/>
      <c r="ABL198" s="131"/>
      <c r="ABM198" s="131"/>
      <c r="ABN198" s="131"/>
      <c r="ABO198" s="131"/>
      <c r="ABP198" s="131"/>
      <c r="ABQ198" s="131"/>
      <c r="ABR198" s="131"/>
      <c r="ABS198" s="131"/>
      <c r="ABT198" s="131"/>
      <c r="ABU198" s="131"/>
      <c r="ABV198" s="131"/>
      <c r="ABW198" s="131"/>
      <c r="ABX198" s="131"/>
      <c r="ABY198" s="131"/>
      <c r="AKY198" s="131"/>
      <c r="AKZ198" s="131"/>
      <c r="ALH198" s="131"/>
      <c r="ALI198" s="131"/>
      <c r="ALJ198" s="131"/>
      <c r="ALK198" s="131"/>
      <c r="ALL198" s="131"/>
      <c r="ALM198" s="131"/>
      <c r="ALN198" s="131"/>
      <c r="ALO198" s="131"/>
      <c r="ALP198" s="131"/>
      <c r="ALQ198" s="131"/>
      <c r="ALR198" s="131"/>
      <c r="ALS198" s="131"/>
      <c r="ALT198" s="131"/>
      <c r="ALU198" s="131"/>
      <c r="AUU198" s="131"/>
      <c r="AUV198" s="131"/>
      <c r="AVD198" s="131"/>
      <c r="AVE198" s="131"/>
      <c r="AVF198" s="131"/>
      <c r="AVG198" s="131"/>
      <c r="AVH198" s="131"/>
      <c r="AVI198" s="131"/>
      <c r="AVJ198" s="131"/>
      <c r="AVK198" s="131"/>
      <c r="AVL198" s="131"/>
      <c r="AVM198" s="131"/>
      <c r="AVN198" s="131"/>
      <c r="AVO198" s="131"/>
      <c r="AVP198" s="131"/>
      <c r="AVQ198" s="131"/>
      <c r="BEQ198" s="131"/>
      <c r="BER198" s="131"/>
      <c r="BEZ198" s="131"/>
      <c r="BFA198" s="131"/>
      <c r="BFB198" s="131"/>
      <c r="BFC198" s="131"/>
      <c r="BFD198" s="131"/>
      <c r="BFE198" s="131"/>
      <c r="BFF198" s="131"/>
      <c r="BFG198" s="131"/>
      <c r="BFH198" s="131"/>
      <c r="BFI198" s="131"/>
      <c r="BFJ198" s="131"/>
      <c r="BFK198" s="131"/>
      <c r="BFL198" s="131"/>
      <c r="BFM198" s="131"/>
      <c r="BOM198" s="131"/>
      <c r="BON198" s="131"/>
      <c r="BOV198" s="131"/>
      <c r="BOW198" s="131"/>
      <c r="BOX198" s="131"/>
      <c r="BOY198" s="131"/>
      <c r="BOZ198" s="131"/>
      <c r="BPA198" s="131"/>
      <c r="BPB198" s="131"/>
      <c r="BPC198" s="131"/>
      <c r="BPD198" s="131"/>
      <c r="BPE198" s="131"/>
      <c r="BPF198" s="131"/>
      <c r="BPG198" s="131"/>
      <c r="BPH198" s="131"/>
      <c r="BPI198" s="131"/>
      <c r="BYI198" s="131"/>
      <c r="BYJ198" s="131"/>
      <c r="BYR198" s="131"/>
      <c r="BYS198" s="131"/>
      <c r="BYT198" s="131"/>
      <c r="BYU198" s="131"/>
      <c r="BYV198" s="131"/>
      <c r="BYW198" s="131"/>
      <c r="BYX198" s="131"/>
      <c r="BYY198" s="131"/>
      <c r="BYZ198" s="131"/>
      <c r="BZA198" s="131"/>
      <c r="BZB198" s="131"/>
      <c r="BZC198" s="131"/>
      <c r="BZD198" s="131"/>
      <c r="BZE198" s="131"/>
      <c r="CIE198" s="131"/>
      <c r="CIF198" s="131"/>
      <c r="CIN198" s="131"/>
      <c r="CIO198" s="131"/>
      <c r="CIP198" s="131"/>
      <c r="CIQ198" s="131"/>
      <c r="CIR198" s="131"/>
      <c r="CIS198" s="131"/>
      <c r="CIT198" s="131"/>
      <c r="CIU198" s="131"/>
      <c r="CIV198" s="131"/>
      <c r="CIW198" s="131"/>
      <c r="CIX198" s="131"/>
      <c r="CIY198" s="131"/>
      <c r="CIZ198" s="131"/>
      <c r="CJA198" s="131"/>
      <c r="CSA198" s="131"/>
      <c r="CSB198" s="131"/>
      <c r="CSJ198" s="131"/>
      <c r="CSK198" s="131"/>
      <c r="CSL198" s="131"/>
      <c r="CSM198" s="131"/>
      <c r="CSN198" s="131"/>
      <c r="CSO198" s="131"/>
      <c r="CSP198" s="131"/>
      <c r="CSQ198" s="131"/>
      <c r="CSR198" s="131"/>
      <c r="CSS198" s="131"/>
      <c r="CST198" s="131"/>
      <c r="CSU198" s="131"/>
      <c r="CSV198" s="131"/>
      <c r="CSW198" s="131"/>
      <c r="DBW198" s="131"/>
      <c r="DBX198" s="131"/>
      <c r="DCF198" s="131"/>
      <c r="DCG198" s="131"/>
      <c r="DCH198" s="131"/>
      <c r="DCI198" s="131"/>
      <c r="DCJ198" s="131"/>
      <c r="DCK198" s="131"/>
      <c r="DCL198" s="131"/>
      <c r="DCM198" s="131"/>
      <c r="DCN198" s="131"/>
      <c r="DCO198" s="131"/>
      <c r="DCP198" s="131"/>
      <c r="DCQ198" s="131"/>
      <c r="DCR198" s="131"/>
      <c r="DCS198" s="131"/>
      <c r="DLS198" s="131"/>
      <c r="DLT198" s="131"/>
      <c r="DMB198" s="131"/>
      <c r="DMC198" s="131"/>
      <c r="DMD198" s="131"/>
      <c r="DME198" s="131"/>
      <c r="DMF198" s="131"/>
      <c r="DMG198" s="131"/>
      <c r="DMH198" s="131"/>
      <c r="DMI198" s="131"/>
      <c r="DMJ198" s="131"/>
      <c r="DMK198" s="131"/>
      <c r="DML198" s="131"/>
      <c r="DMM198" s="131"/>
      <c r="DMN198" s="131"/>
      <c r="DMO198" s="131"/>
      <c r="DVO198" s="131"/>
      <c r="DVP198" s="131"/>
      <c r="DVX198" s="131"/>
      <c r="DVY198" s="131"/>
      <c r="DVZ198" s="131"/>
      <c r="DWA198" s="131"/>
      <c r="DWB198" s="131"/>
      <c r="DWC198" s="131"/>
      <c r="DWD198" s="131"/>
      <c r="DWE198" s="131"/>
      <c r="DWF198" s="131"/>
      <c r="DWG198" s="131"/>
      <c r="DWH198" s="131"/>
      <c r="DWI198" s="131"/>
      <c r="DWJ198" s="131"/>
      <c r="DWK198" s="131"/>
      <c r="EFK198" s="131"/>
      <c r="EFL198" s="131"/>
      <c r="EFT198" s="131"/>
      <c r="EFU198" s="131"/>
      <c r="EFV198" s="131"/>
      <c r="EFW198" s="131"/>
      <c r="EFX198" s="131"/>
      <c r="EFY198" s="131"/>
      <c r="EFZ198" s="131"/>
      <c r="EGA198" s="131"/>
      <c r="EGB198" s="131"/>
      <c r="EGC198" s="131"/>
      <c r="EGD198" s="131"/>
      <c r="EGE198" s="131"/>
      <c r="EGF198" s="131"/>
      <c r="EGG198" s="131"/>
      <c r="EPG198" s="131"/>
      <c r="EPH198" s="131"/>
      <c r="EPP198" s="131"/>
      <c r="EPQ198" s="131"/>
      <c r="EPR198" s="131"/>
      <c r="EPS198" s="131"/>
      <c r="EPT198" s="131"/>
      <c r="EPU198" s="131"/>
      <c r="EPV198" s="131"/>
      <c r="EPW198" s="131"/>
      <c r="EPX198" s="131"/>
      <c r="EPY198" s="131"/>
      <c r="EPZ198" s="131"/>
      <c r="EQA198" s="131"/>
      <c r="EQB198" s="131"/>
      <c r="EQC198" s="131"/>
      <c r="EZC198" s="131"/>
      <c r="EZD198" s="131"/>
      <c r="EZL198" s="131"/>
      <c r="EZM198" s="131"/>
      <c r="EZN198" s="131"/>
      <c r="EZO198" s="131"/>
      <c r="EZP198" s="131"/>
      <c r="EZQ198" s="131"/>
      <c r="EZR198" s="131"/>
      <c r="EZS198" s="131"/>
      <c r="EZT198" s="131"/>
      <c r="EZU198" s="131"/>
      <c r="EZV198" s="131"/>
      <c r="EZW198" s="131"/>
      <c r="EZX198" s="131"/>
      <c r="EZY198" s="131"/>
      <c r="FIY198" s="131"/>
      <c r="FIZ198" s="131"/>
      <c r="FJH198" s="131"/>
      <c r="FJI198" s="131"/>
      <c r="FJJ198" s="131"/>
      <c r="FJK198" s="131"/>
      <c r="FJL198" s="131"/>
      <c r="FJM198" s="131"/>
      <c r="FJN198" s="131"/>
      <c r="FJO198" s="131"/>
      <c r="FJP198" s="131"/>
      <c r="FJQ198" s="131"/>
      <c r="FJR198" s="131"/>
      <c r="FJS198" s="131"/>
      <c r="FJT198" s="131"/>
      <c r="FJU198" s="131"/>
      <c r="FSU198" s="131"/>
      <c r="FSV198" s="131"/>
      <c r="FTD198" s="131"/>
      <c r="FTE198" s="131"/>
      <c r="FTF198" s="131"/>
      <c r="FTG198" s="131"/>
      <c r="FTH198" s="131"/>
      <c r="FTI198" s="131"/>
      <c r="FTJ198" s="131"/>
      <c r="FTK198" s="131"/>
      <c r="FTL198" s="131"/>
      <c r="FTM198" s="131"/>
      <c r="FTN198" s="131"/>
      <c r="FTO198" s="131"/>
      <c r="FTP198" s="131"/>
      <c r="FTQ198" s="131"/>
      <c r="GCQ198" s="131"/>
      <c r="GCR198" s="131"/>
      <c r="GCZ198" s="131"/>
      <c r="GDA198" s="131"/>
      <c r="GDB198" s="131"/>
      <c r="GDC198" s="131"/>
      <c r="GDD198" s="131"/>
      <c r="GDE198" s="131"/>
      <c r="GDF198" s="131"/>
      <c r="GDG198" s="131"/>
      <c r="GDH198" s="131"/>
      <c r="GDI198" s="131"/>
      <c r="GDJ198" s="131"/>
      <c r="GDK198" s="131"/>
      <c r="GDL198" s="131"/>
      <c r="GDM198" s="131"/>
      <c r="GMM198" s="131"/>
      <c r="GMN198" s="131"/>
      <c r="GMV198" s="131"/>
      <c r="GMW198" s="131"/>
      <c r="GMX198" s="131"/>
      <c r="GMY198" s="131"/>
      <c r="GMZ198" s="131"/>
      <c r="GNA198" s="131"/>
      <c r="GNB198" s="131"/>
      <c r="GNC198" s="131"/>
      <c r="GND198" s="131"/>
      <c r="GNE198" s="131"/>
      <c r="GNF198" s="131"/>
      <c r="GNG198" s="131"/>
      <c r="GNH198" s="131"/>
      <c r="GNI198" s="131"/>
      <c r="GWI198" s="131"/>
      <c r="GWJ198" s="131"/>
      <c r="GWR198" s="131"/>
      <c r="GWS198" s="131"/>
      <c r="GWT198" s="131"/>
      <c r="GWU198" s="131"/>
      <c r="GWV198" s="131"/>
      <c r="GWW198" s="131"/>
      <c r="GWX198" s="131"/>
      <c r="GWY198" s="131"/>
      <c r="GWZ198" s="131"/>
      <c r="GXA198" s="131"/>
      <c r="GXB198" s="131"/>
      <c r="GXC198" s="131"/>
      <c r="GXD198" s="131"/>
      <c r="GXE198" s="131"/>
      <c r="HGE198" s="131"/>
      <c r="HGF198" s="131"/>
      <c r="HGN198" s="131"/>
      <c r="HGO198" s="131"/>
      <c r="HGP198" s="131"/>
      <c r="HGQ198" s="131"/>
      <c r="HGR198" s="131"/>
      <c r="HGS198" s="131"/>
      <c r="HGT198" s="131"/>
      <c r="HGU198" s="131"/>
      <c r="HGV198" s="131"/>
      <c r="HGW198" s="131"/>
      <c r="HGX198" s="131"/>
      <c r="HGY198" s="131"/>
      <c r="HGZ198" s="131"/>
      <c r="HHA198" s="131"/>
      <c r="HQA198" s="131"/>
      <c r="HQB198" s="131"/>
      <c r="HQJ198" s="131"/>
      <c r="HQK198" s="131"/>
      <c r="HQL198" s="131"/>
      <c r="HQM198" s="131"/>
      <c r="HQN198" s="131"/>
      <c r="HQO198" s="131"/>
      <c r="HQP198" s="131"/>
      <c r="HQQ198" s="131"/>
      <c r="HQR198" s="131"/>
      <c r="HQS198" s="131"/>
      <c r="HQT198" s="131"/>
      <c r="HQU198" s="131"/>
      <c r="HQV198" s="131"/>
      <c r="HQW198" s="131"/>
      <c r="HZW198" s="131"/>
      <c r="HZX198" s="131"/>
      <c r="IAF198" s="131"/>
      <c r="IAG198" s="131"/>
      <c r="IAH198" s="131"/>
      <c r="IAI198" s="131"/>
      <c r="IAJ198" s="131"/>
      <c r="IAK198" s="131"/>
      <c r="IAL198" s="131"/>
      <c r="IAM198" s="131"/>
      <c r="IAN198" s="131"/>
      <c r="IAO198" s="131"/>
      <c r="IAP198" s="131"/>
      <c r="IAQ198" s="131"/>
      <c r="IAR198" s="131"/>
      <c r="IAS198" s="131"/>
      <c r="IJS198" s="131"/>
      <c r="IJT198" s="131"/>
      <c r="IKB198" s="131"/>
      <c r="IKC198" s="131"/>
      <c r="IKD198" s="131"/>
      <c r="IKE198" s="131"/>
      <c r="IKF198" s="131"/>
      <c r="IKG198" s="131"/>
      <c r="IKH198" s="131"/>
      <c r="IKI198" s="131"/>
      <c r="IKJ198" s="131"/>
      <c r="IKK198" s="131"/>
      <c r="IKL198" s="131"/>
      <c r="IKM198" s="131"/>
      <c r="IKN198" s="131"/>
      <c r="IKO198" s="131"/>
      <c r="ITO198" s="131"/>
      <c r="ITP198" s="131"/>
      <c r="ITX198" s="131"/>
      <c r="ITY198" s="131"/>
      <c r="ITZ198" s="131"/>
      <c r="IUA198" s="131"/>
      <c r="IUB198" s="131"/>
      <c r="IUC198" s="131"/>
      <c r="IUD198" s="131"/>
      <c r="IUE198" s="131"/>
      <c r="IUF198" s="131"/>
      <c r="IUG198" s="131"/>
      <c r="IUH198" s="131"/>
      <c r="IUI198" s="131"/>
      <c r="IUJ198" s="131"/>
      <c r="IUK198" s="131"/>
      <c r="JDK198" s="131"/>
      <c r="JDL198" s="131"/>
      <c r="JDT198" s="131"/>
      <c r="JDU198" s="131"/>
      <c r="JDV198" s="131"/>
      <c r="JDW198" s="131"/>
      <c r="JDX198" s="131"/>
      <c r="JDY198" s="131"/>
      <c r="JDZ198" s="131"/>
      <c r="JEA198" s="131"/>
      <c r="JEB198" s="131"/>
      <c r="JEC198" s="131"/>
      <c r="JED198" s="131"/>
      <c r="JEE198" s="131"/>
      <c r="JEF198" s="131"/>
      <c r="JEG198" s="131"/>
      <c r="JNG198" s="131"/>
      <c r="JNH198" s="131"/>
      <c r="JNP198" s="131"/>
      <c r="JNQ198" s="131"/>
      <c r="JNR198" s="131"/>
      <c r="JNS198" s="131"/>
      <c r="JNT198" s="131"/>
      <c r="JNU198" s="131"/>
      <c r="JNV198" s="131"/>
      <c r="JNW198" s="131"/>
      <c r="JNX198" s="131"/>
      <c r="JNY198" s="131"/>
      <c r="JNZ198" s="131"/>
      <c r="JOA198" s="131"/>
      <c r="JOB198" s="131"/>
      <c r="JOC198" s="131"/>
      <c r="JXC198" s="131"/>
      <c r="JXD198" s="131"/>
      <c r="JXL198" s="131"/>
      <c r="JXM198" s="131"/>
      <c r="JXN198" s="131"/>
      <c r="JXO198" s="131"/>
      <c r="JXP198" s="131"/>
      <c r="JXQ198" s="131"/>
      <c r="JXR198" s="131"/>
      <c r="JXS198" s="131"/>
      <c r="JXT198" s="131"/>
      <c r="JXU198" s="131"/>
      <c r="JXV198" s="131"/>
      <c r="JXW198" s="131"/>
      <c r="JXX198" s="131"/>
      <c r="JXY198" s="131"/>
      <c r="KGY198" s="131"/>
      <c r="KGZ198" s="131"/>
      <c r="KHH198" s="131"/>
      <c r="KHI198" s="131"/>
      <c r="KHJ198" s="131"/>
      <c r="KHK198" s="131"/>
      <c r="KHL198" s="131"/>
      <c r="KHM198" s="131"/>
      <c r="KHN198" s="131"/>
      <c r="KHO198" s="131"/>
      <c r="KHP198" s="131"/>
      <c r="KHQ198" s="131"/>
      <c r="KHR198" s="131"/>
      <c r="KHS198" s="131"/>
      <c r="KHT198" s="131"/>
      <c r="KHU198" s="131"/>
      <c r="KQU198" s="131"/>
      <c r="KQV198" s="131"/>
      <c r="KRD198" s="131"/>
      <c r="KRE198" s="131"/>
      <c r="KRF198" s="131"/>
      <c r="KRG198" s="131"/>
      <c r="KRH198" s="131"/>
      <c r="KRI198" s="131"/>
      <c r="KRJ198" s="131"/>
      <c r="KRK198" s="131"/>
      <c r="KRL198" s="131"/>
      <c r="KRM198" s="131"/>
      <c r="KRN198" s="131"/>
      <c r="KRO198" s="131"/>
      <c r="KRP198" s="131"/>
      <c r="KRQ198" s="131"/>
      <c r="LAQ198" s="131"/>
      <c r="LAR198" s="131"/>
      <c r="LAZ198" s="131"/>
      <c r="LBA198" s="131"/>
      <c r="LBB198" s="131"/>
      <c r="LBC198" s="131"/>
      <c r="LBD198" s="131"/>
      <c r="LBE198" s="131"/>
      <c r="LBF198" s="131"/>
      <c r="LBG198" s="131"/>
      <c r="LBH198" s="131"/>
      <c r="LBI198" s="131"/>
      <c r="LBJ198" s="131"/>
      <c r="LBK198" s="131"/>
      <c r="LBL198" s="131"/>
      <c r="LBM198" s="131"/>
      <c r="LKM198" s="131"/>
      <c r="LKN198" s="131"/>
      <c r="LKV198" s="131"/>
      <c r="LKW198" s="131"/>
      <c r="LKX198" s="131"/>
      <c r="LKY198" s="131"/>
      <c r="LKZ198" s="131"/>
      <c r="LLA198" s="131"/>
      <c r="LLB198" s="131"/>
      <c r="LLC198" s="131"/>
      <c r="LLD198" s="131"/>
      <c r="LLE198" s="131"/>
      <c r="LLF198" s="131"/>
      <c r="LLG198" s="131"/>
      <c r="LLH198" s="131"/>
      <c r="LLI198" s="131"/>
      <c r="LUI198" s="131"/>
      <c r="LUJ198" s="131"/>
      <c r="LUR198" s="131"/>
      <c r="LUS198" s="131"/>
      <c r="LUT198" s="131"/>
      <c r="LUU198" s="131"/>
      <c r="LUV198" s="131"/>
      <c r="LUW198" s="131"/>
      <c r="LUX198" s="131"/>
      <c r="LUY198" s="131"/>
      <c r="LUZ198" s="131"/>
      <c r="LVA198" s="131"/>
      <c r="LVB198" s="131"/>
      <c r="LVC198" s="131"/>
      <c r="LVD198" s="131"/>
      <c r="LVE198" s="131"/>
      <c r="MEE198" s="131"/>
      <c r="MEF198" s="131"/>
      <c r="MEN198" s="131"/>
      <c r="MEO198" s="131"/>
      <c r="MEP198" s="131"/>
      <c r="MEQ198" s="131"/>
      <c r="MER198" s="131"/>
      <c r="MES198" s="131"/>
      <c r="MET198" s="131"/>
      <c r="MEU198" s="131"/>
      <c r="MEV198" s="131"/>
      <c r="MEW198" s="131"/>
      <c r="MEX198" s="131"/>
      <c r="MEY198" s="131"/>
      <c r="MEZ198" s="131"/>
      <c r="MFA198" s="131"/>
      <c r="MOA198" s="131"/>
      <c r="MOB198" s="131"/>
      <c r="MOJ198" s="131"/>
      <c r="MOK198" s="131"/>
      <c r="MOL198" s="131"/>
      <c r="MOM198" s="131"/>
      <c r="MON198" s="131"/>
      <c r="MOO198" s="131"/>
      <c r="MOP198" s="131"/>
      <c r="MOQ198" s="131"/>
      <c r="MOR198" s="131"/>
      <c r="MOS198" s="131"/>
      <c r="MOT198" s="131"/>
      <c r="MOU198" s="131"/>
      <c r="MOV198" s="131"/>
      <c r="MOW198" s="131"/>
      <c r="MXW198" s="131"/>
      <c r="MXX198" s="131"/>
      <c r="MYF198" s="131"/>
      <c r="MYG198" s="131"/>
      <c r="MYH198" s="131"/>
      <c r="MYI198" s="131"/>
      <c r="MYJ198" s="131"/>
      <c r="MYK198" s="131"/>
      <c r="MYL198" s="131"/>
      <c r="MYM198" s="131"/>
      <c r="MYN198" s="131"/>
      <c r="MYO198" s="131"/>
      <c r="MYP198" s="131"/>
      <c r="MYQ198" s="131"/>
      <c r="MYR198" s="131"/>
      <c r="MYS198" s="131"/>
      <c r="NHS198" s="131"/>
      <c r="NHT198" s="131"/>
      <c r="NIB198" s="131"/>
      <c r="NIC198" s="131"/>
      <c r="NID198" s="131"/>
      <c r="NIE198" s="131"/>
      <c r="NIF198" s="131"/>
      <c r="NIG198" s="131"/>
      <c r="NIH198" s="131"/>
      <c r="NII198" s="131"/>
      <c r="NIJ198" s="131"/>
      <c r="NIK198" s="131"/>
      <c r="NIL198" s="131"/>
      <c r="NIM198" s="131"/>
      <c r="NIN198" s="131"/>
      <c r="NIO198" s="131"/>
      <c r="NRO198" s="131"/>
      <c r="NRP198" s="131"/>
      <c r="NRX198" s="131"/>
      <c r="NRY198" s="131"/>
      <c r="NRZ198" s="131"/>
      <c r="NSA198" s="131"/>
      <c r="NSB198" s="131"/>
      <c r="NSC198" s="131"/>
      <c r="NSD198" s="131"/>
      <c r="NSE198" s="131"/>
      <c r="NSF198" s="131"/>
      <c r="NSG198" s="131"/>
      <c r="NSH198" s="131"/>
      <c r="NSI198" s="131"/>
      <c r="NSJ198" s="131"/>
      <c r="NSK198" s="131"/>
      <c r="OBK198" s="131"/>
      <c r="OBL198" s="131"/>
      <c r="OBT198" s="131"/>
      <c r="OBU198" s="131"/>
      <c r="OBV198" s="131"/>
      <c r="OBW198" s="131"/>
      <c r="OBX198" s="131"/>
      <c r="OBY198" s="131"/>
      <c r="OBZ198" s="131"/>
      <c r="OCA198" s="131"/>
      <c r="OCB198" s="131"/>
      <c r="OCC198" s="131"/>
      <c r="OCD198" s="131"/>
      <c r="OCE198" s="131"/>
      <c r="OCF198" s="131"/>
      <c r="OCG198" s="131"/>
      <c r="OLG198" s="131"/>
      <c r="OLH198" s="131"/>
      <c r="OLP198" s="131"/>
      <c r="OLQ198" s="131"/>
      <c r="OLR198" s="131"/>
      <c r="OLS198" s="131"/>
      <c r="OLT198" s="131"/>
      <c r="OLU198" s="131"/>
      <c r="OLV198" s="131"/>
      <c r="OLW198" s="131"/>
      <c r="OLX198" s="131"/>
      <c r="OLY198" s="131"/>
      <c r="OLZ198" s="131"/>
      <c r="OMA198" s="131"/>
      <c r="OMB198" s="131"/>
      <c r="OMC198" s="131"/>
      <c r="OVC198" s="131"/>
      <c r="OVD198" s="131"/>
      <c r="OVL198" s="131"/>
      <c r="OVM198" s="131"/>
      <c r="OVN198" s="131"/>
      <c r="OVO198" s="131"/>
      <c r="OVP198" s="131"/>
      <c r="OVQ198" s="131"/>
      <c r="OVR198" s="131"/>
      <c r="OVS198" s="131"/>
      <c r="OVT198" s="131"/>
      <c r="OVU198" s="131"/>
      <c r="OVV198" s="131"/>
      <c r="OVW198" s="131"/>
      <c r="OVX198" s="131"/>
      <c r="OVY198" s="131"/>
      <c r="PEY198" s="131"/>
      <c r="PEZ198" s="131"/>
      <c r="PFH198" s="131"/>
      <c r="PFI198" s="131"/>
      <c r="PFJ198" s="131"/>
      <c r="PFK198" s="131"/>
      <c r="PFL198" s="131"/>
      <c r="PFM198" s="131"/>
      <c r="PFN198" s="131"/>
      <c r="PFO198" s="131"/>
      <c r="PFP198" s="131"/>
      <c r="PFQ198" s="131"/>
      <c r="PFR198" s="131"/>
      <c r="PFS198" s="131"/>
      <c r="PFT198" s="131"/>
      <c r="PFU198" s="131"/>
      <c r="POU198" s="131"/>
      <c r="POV198" s="131"/>
      <c r="PPD198" s="131"/>
      <c r="PPE198" s="131"/>
      <c r="PPF198" s="131"/>
      <c r="PPG198" s="131"/>
      <c r="PPH198" s="131"/>
      <c r="PPI198" s="131"/>
      <c r="PPJ198" s="131"/>
      <c r="PPK198" s="131"/>
      <c r="PPL198" s="131"/>
      <c r="PPM198" s="131"/>
      <c r="PPN198" s="131"/>
      <c r="PPO198" s="131"/>
      <c r="PPP198" s="131"/>
      <c r="PPQ198" s="131"/>
      <c r="PYQ198" s="131"/>
      <c r="PYR198" s="131"/>
      <c r="PYZ198" s="131"/>
      <c r="PZA198" s="131"/>
      <c r="PZB198" s="131"/>
      <c r="PZC198" s="131"/>
      <c r="PZD198" s="131"/>
      <c r="PZE198" s="131"/>
      <c r="PZF198" s="131"/>
      <c r="PZG198" s="131"/>
      <c r="PZH198" s="131"/>
      <c r="PZI198" s="131"/>
      <c r="PZJ198" s="131"/>
      <c r="PZK198" s="131"/>
      <c r="PZL198" s="131"/>
      <c r="PZM198" s="131"/>
      <c r="QIM198" s="131"/>
      <c r="QIN198" s="131"/>
      <c r="QIV198" s="131"/>
      <c r="QIW198" s="131"/>
      <c r="QIX198" s="131"/>
      <c r="QIY198" s="131"/>
      <c r="QIZ198" s="131"/>
      <c r="QJA198" s="131"/>
      <c r="QJB198" s="131"/>
      <c r="QJC198" s="131"/>
      <c r="QJD198" s="131"/>
      <c r="QJE198" s="131"/>
      <c r="QJF198" s="131"/>
      <c r="QJG198" s="131"/>
      <c r="QJH198" s="131"/>
      <c r="QJI198" s="131"/>
      <c r="QSI198" s="131"/>
      <c r="QSJ198" s="131"/>
      <c r="QSR198" s="131"/>
      <c r="QSS198" s="131"/>
      <c r="QST198" s="131"/>
      <c r="QSU198" s="131"/>
      <c r="QSV198" s="131"/>
      <c r="QSW198" s="131"/>
      <c r="QSX198" s="131"/>
      <c r="QSY198" s="131"/>
      <c r="QSZ198" s="131"/>
      <c r="QTA198" s="131"/>
      <c r="QTB198" s="131"/>
      <c r="QTC198" s="131"/>
      <c r="QTD198" s="131"/>
      <c r="QTE198" s="131"/>
      <c r="RCE198" s="131"/>
      <c r="RCF198" s="131"/>
      <c r="RCN198" s="131"/>
      <c r="RCO198" s="131"/>
      <c r="RCP198" s="131"/>
      <c r="RCQ198" s="131"/>
      <c r="RCR198" s="131"/>
      <c r="RCS198" s="131"/>
      <c r="RCT198" s="131"/>
      <c r="RCU198" s="131"/>
      <c r="RCV198" s="131"/>
      <c r="RCW198" s="131"/>
      <c r="RCX198" s="131"/>
      <c r="RCY198" s="131"/>
      <c r="RCZ198" s="131"/>
      <c r="RDA198" s="131"/>
      <c r="RMA198" s="131"/>
      <c r="RMB198" s="131"/>
      <c r="RMJ198" s="131"/>
      <c r="RMK198" s="131"/>
      <c r="RML198" s="131"/>
      <c r="RMM198" s="131"/>
      <c r="RMN198" s="131"/>
      <c r="RMO198" s="131"/>
      <c r="RMP198" s="131"/>
      <c r="RMQ198" s="131"/>
      <c r="RMR198" s="131"/>
      <c r="RMS198" s="131"/>
      <c r="RMT198" s="131"/>
      <c r="RMU198" s="131"/>
      <c r="RMV198" s="131"/>
      <c r="RMW198" s="131"/>
      <c r="RVW198" s="131"/>
      <c r="RVX198" s="131"/>
      <c r="RWF198" s="131"/>
      <c r="RWG198" s="131"/>
      <c r="RWH198" s="131"/>
      <c r="RWI198" s="131"/>
      <c r="RWJ198" s="131"/>
      <c r="RWK198" s="131"/>
      <c r="RWL198" s="131"/>
      <c r="RWM198" s="131"/>
      <c r="RWN198" s="131"/>
      <c r="RWO198" s="131"/>
      <c r="RWP198" s="131"/>
      <c r="RWQ198" s="131"/>
      <c r="RWR198" s="131"/>
      <c r="RWS198" s="131"/>
      <c r="SFS198" s="131"/>
      <c r="SFT198" s="131"/>
      <c r="SGB198" s="131"/>
      <c r="SGC198" s="131"/>
      <c r="SGD198" s="131"/>
      <c r="SGE198" s="131"/>
      <c r="SGF198" s="131"/>
      <c r="SGG198" s="131"/>
      <c r="SGH198" s="131"/>
      <c r="SGI198" s="131"/>
      <c r="SGJ198" s="131"/>
      <c r="SGK198" s="131"/>
      <c r="SGL198" s="131"/>
      <c r="SGM198" s="131"/>
      <c r="SGN198" s="131"/>
      <c r="SGO198" s="131"/>
      <c r="SPO198" s="131"/>
      <c r="SPP198" s="131"/>
      <c r="SPX198" s="131"/>
      <c r="SPY198" s="131"/>
      <c r="SPZ198" s="131"/>
      <c r="SQA198" s="131"/>
      <c r="SQB198" s="131"/>
      <c r="SQC198" s="131"/>
      <c r="SQD198" s="131"/>
      <c r="SQE198" s="131"/>
      <c r="SQF198" s="131"/>
      <c r="SQG198" s="131"/>
      <c r="SQH198" s="131"/>
      <c r="SQI198" s="131"/>
      <c r="SQJ198" s="131"/>
      <c r="SQK198" s="131"/>
      <c r="SZK198" s="131"/>
      <c r="SZL198" s="131"/>
      <c r="SZT198" s="131"/>
      <c r="SZU198" s="131"/>
      <c r="SZV198" s="131"/>
      <c r="SZW198" s="131"/>
      <c r="SZX198" s="131"/>
      <c r="SZY198" s="131"/>
      <c r="SZZ198" s="131"/>
      <c r="TAA198" s="131"/>
      <c r="TAB198" s="131"/>
      <c r="TAC198" s="131"/>
      <c r="TAD198" s="131"/>
      <c r="TAE198" s="131"/>
      <c r="TAF198" s="131"/>
      <c r="TAG198" s="131"/>
      <c r="TJG198" s="131"/>
      <c r="TJH198" s="131"/>
      <c r="TJP198" s="131"/>
      <c r="TJQ198" s="131"/>
      <c r="TJR198" s="131"/>
      <c r="TJS198" s="131"/>
      <c r="TJT198" s="131"/>
      <c r="TJU198" s="131"/>
      <c r="TJV198" s="131"/>
      <c r="TJW198" s="131"/>
      <c r="TJX198" s="131"/>
      <c r="TJY198" s="131"/>
      <c r="TJZ198" s="131"/>
      <c r="TKA198" s="131"/>
      <c r="TKB198" s="131"/>
      <c r="TKC198" s="131"/>
      <c r="TTC198" s="131"/>
      <c r="TTD198" s="131"/>
      <c r="TTL198" s="131"/>
      <c r="TTM198" s="131"/>
      <c r="TTN198" s="131"/>
      <c r="TTO198" s="131"/>
      <c r="TTP198" s="131"/>
      <c r="TTQ198" s="131"/>
      <c r="TTR198" s="131"/>
      <c r="TTS198" s="131"/>
      <c r="TTT198" s="131"/>
      <c r="TTU198" s="131"/>
      <c r="TTV198" s="131"/>
      <c r="TTW198" s="131"/>
      <c r="TTX198" s="131"/>
      <c r="TTY198" s="131"/>
      <c r="UCY198" s="131"/>
      <c r="UCZ198" s="131"/>
      <c r="UDH198" s="131"/>
      <c r="UDI198" s="131"/>
      <c r="UDJ198" s="131"/>
      <c r="UDK198" s="131"/>
      <c r="UDL198" s="131"/>
      <c r="UDM198" s="131"/>
      <c r="UDN198" s="131"/>
      <c r="UDO198" s="131"/>
      <c r="UDP198" s="131"/>
      <c r="UDQ198" s="131"/>
      <c r="UDR198" s="131"/>
      <c r="UDS198" s="131"/>
      <c r="UDT198" s="131"/>
      <c r="UDU198" s="131"/>
      <c r="UMU198" s="131"/>
      <c r="UMV198" s="131"/>
      <c r="UND198" s="131"/>
      <c r="UNE198" s="131"/>
      <c r="UNF198" s="131"/>
      <c r="UNG198" s="131"/>
      <c r="UNH198" s="131"/>
      <c r="UNI198" s="131"/>
      <c r="UNJ198" s="131"/>
      <c r="UNK198" s="131"/>
      <c r="UNL198" s="131"/>
      <c r="UNM198" s="131"/>
      <c r="UNN198" s="131"/>
      <c r="UNO198" s="131"/>
      <c r="UNP198" s="131"/>
      <c r="UNQ198" s="131"/>
      <c r="UWQ198" s="131"/>
      <c r="UWR198" s="131"/>
      <c r="UWZ198" s="131"/>
      <c r="UXA198" s="131"/>
      <c r="UXB198" s="131"/>
      <c r="UXC198" s="131"/>
      <c r="UXD198" s="131"/>
      <c r="UXE198" s="131"/>
      <c r="UXF198" s="131"/>
      <c r="UXG198" s="131"/>
      <c r="UXH198" s="131"/>
      <c r="UXI198" s="131"/>
      <c r="UXJ198" s="131"/>
      <c r="UXK198" s="131"/>
      <c r="UXL198" s="131"/>
      <c r="UXM198" s="131"/>
      <c r="VGM198" s="131"/>
      <c r="VGN198" s="131"/>
      <c r="VGV198" s="131"/>
      <c r="VGW198" s="131"/>
      <c r="VGX198" s="131"/>
      <c r="VGY198" s="131"/>
      <c r="VGZ198" s="131"/>
      <c r="VHA198" s="131"/>
      <c r="VHB198" s="131"/>
      <c r="VHC198" s="131"/>
      <c r="VHD198" s="131"/>
      <c r="VHE198" s="131"/>
      <c r="VHF198" s="131"/>
      <c r="VHG198" s="131"/>
      <c r="VHH198" s="131"/>
      <c r="VHI198" s="131"/>
      <c r="VQI198" s="131"/>
      <c r="VQJ198" s="131"/>
      <c r="VQR198" s="131"/>
      <c r="VQS198" s="131"/>
      <c r="VQT198" s="131"/>
      <c r="VQU198" s="131"/>
      <c r="VQV198" s="131"/>
      <c r="VQW198" s="131"/>
      <c r="VQX198" s="131"/>
      <c r="VQY198" s="131"/>
      <c r="VQZ198" s="131"/>
      <c r="VRA198" s="131"/>
      <c r="VRB198" s="131"/>
      <c r="VRC198" s="131"/>
      <c r="VRD198" s="131"/>
      <c r="VRE198" s="131"/>
      <c r="WAE198" s="131"/>
      <c r="WAF198" s="131"/>
      <c r="WAN198" s="131"/>
      <c r="WAO198" s="131"/>
      <c r="WAP198" s="131"/>
      <c r="WAQ198" s="131"/>
      <c r="WAR198" s="131"/>
      <c r="WAS198" s="131"/>
      <c r="WAT198" s="131"/>
      <c r="WAU198" s="131"/>
      <c r="WAV198" s="131"/>
      <c r="WAW198" s="131"/>
      <c r="WAX198" s="131"/>
      <c r="WAY198" s="131"/>
      <c r="WAZ198" s="131"/>
      <c r="WBA198" s="131"/>
      <c r="WKA198" s="131"/>
      <c r="WKB198" s="131"/>
      <c r="WKJ198" s="131"/>
      <c r="WKK198" s="131"/>
      <c r="WKL198" s="131"/>
      <c r="WKM198" s="131"/>
      <c r="WKN198" s="131"/>
      <c r="WKO198" s="131"/>
      <c r="WKP198" s="131"/>
      <c r="WKQ198" s="131"/>
      <c r="WKR198" s="131"/>
      <c r="WKS198" s="131"/>
      <c r="WKT198" s="131"/>
      <c r="WKU198" s="131"/>
      <c r="WKV198" s="131"/>
      <c r="WKW198" s="131"/>
      <c r="WTW198" s="131"/>
      <c r="WTX198" s="131"/>
      <c r="WUF198" s="131"/>
      <c r="WUG198" s="131"/>
      <c r="WUH198" s="131"/>
      <c r="WUI198" s="131"/>
      <c r="WUJ198" s="131"/>
      <c r="WUK198" s="131"/>
      <c r="WUL198" s="131"/>
      <c r="WUM198" s="131"/>
      <c r="WUN198" s="131"/>
      <c r="WUO198" s="131"/>
      <c r="WUP198" s="131"/>
      <c r="WUQ198" s="131"/>
      <c r="WUR198" s="131"/>
      <c r="WUS198" s="131"/>
    </row>
    <row r="199" spans="1:2046 2050:3072 3076:4095 4098:6141 6145:7167 7171:8190 8193:9216 9219:11262 11266:12288 12292:13311 13314:15357 15361:16344" s="271" customFormat="1" ht="63" outlineLevel="1">
      <c r="A199" s="240"/>
      <c r="B199" s="273" t="s">
        <v>485</v>
      </c>
      <c r="C199" s="248"/>
      <c r="D199" s="258">
        <v>793</v>
      </c>
      <c r="E199" s="260">
        <v>768</v>
      </c>
      <c r="F199" s="258">
        <v>25</v>
      </c>
      <c r="G199" s="245">
        <v>0</v>
      </c>
      <c r="H199" s="229">
        <f t="shared" si="7"/>
        <v>0</v>
      </c>
      <c r="I199" s="247"/>
      <c r="J199" s="247"/>
      <c r="K199" s="247"/>
      <c r="L199" s="247"/>
      <c r="M199" s="238">
        <v>830</v>
      </c>
      <c r="HK199" s="131"/>
      <c r="HL199" s="131"/>
      <c r="HT199" s="131"/>
      <c r="HU199" s="131"/>
      <c r="HV199" s="131"/>
      <c r="HW199" s="131"/>
      <c r="HX199" s="131"/>
      <c r="HY199" s="131"/>
      <c r="HZ199" s="131"/>
      <c r="IA199" s="131"/>
      <c r="IB199" s="131"/>
      <c r="IC199" s="131"/>
      <c r="ID199" s="131"/>
      <c r="IE199" s="131"/>
      <c r="IF199" s="131"/>
      <c r="IG199" s="131"/>
      <c r="RG199" s="131"/>
      <c r="RH199" s="131"/>
      <c r="RP199" s="131"/>
      <c r="RQ199" s="131"/>
      <c r="RR199" s="131"/>
      <c r="RS199" s="131"/>
      <c r="RT199" s="131"/>
      <c r="RU199" s="131"/>
      <c r="RV199" s="131"/>
      <c r="RW199" s="131"/>
      <c r="RX199" s="131"/>
      <c r="RY199" s="131"/>
      <c r="RZ199" s="131"/>
      <c r="SA199" s="131"/>
      <c r="SB199" s="131"/>
      <c r="SC199" s="131"/>
      <c r="ABC199" s="131"/>
      <c r="ABD199" s="131"/>
      <c r="ABL199" s="131"/>
      <c r="ABM199" s="131"/>
      <c r="ABN199" s="131"/>
      <c r="ABO199" s="131"/>
      <c r="ABP199" s="131"/>
      <c r="ABQ199" s="131"/>
      <c r="ABR199" s="131"/>
      <c r="ABS199" s="131"/>
      <c r="ABT199" s="131"/>
      <c r="ABU199" s="131"/>
      <c r="ABV199" s="131"/>
      <c r="ABW199" s="131"/>
      <c r="ABX199" s="131"/>
      <c r="ABY199" s="131"/>
      <c r="AKY199" s="131"/>
      <c r="AKZ199" s="131"/>
      <c r="ALH199" s="131"/>
      <c r="ALI199" s="131"/>
      <c r="ALJ199" s="131"/>
      <c r="ALK199" s="131"/>
      <c r="ALL199" s="131"/>
      <c r="ALM199" s="131"/>
      <c r="ALN199" s="131"/>
      <c r="ALO199" s="131"/>
      <c r="ALP199" s="131"/>
      <c r="ALQ199" s="131"/>
      <c r="ALR199" s="131"/>
      <c r="ALS199" s="131"/>
      <c r="ALT199" s="131"/>
      <c r="ALU199" s="131"/>
      <c r="AUU199" s="131"/>
      <c r="AUV199" s="131"/>
      <c r="AVD199" s="131"/>
      <c r="AVE199" s="131"/>
      <c r="AVF199" s="131"/>
      <c r="AVG199" s="131"/>
      <c r="AVH199" s="131"/>
      <c r="AVI199" s="131"/>
      <c r="AVJ199" s="131"/>
      <c r="AVK199" s="131"/>
      <c r="AVL199" s="131"/>
      <c r="AVM199" s="131"/>
      <c r="AVN199" s="131"/>
      <c r="AVO199" s="131"/>
      <c r="AVP199" s="131"/>
      <c r="AVQ199" s="131"/>
      <c r="BEQ199" s="131"/>
      <c r="BER199" s="131"/>
      <c r="BEZ199" s="131"/>
      <c r="BFA199" s="131"/>
      <c r="BFB199" s="131"/>
      <c r="BFC199" s="131"/>
      <c r="BFD199" s="131"/>
      <c r="BFE199" s="131"/>
      <c r="BFF199" s="131"/>
      <c r="BFG199" s="131"/>
      <c r="BFH199" s="131"/>
      <c r="BFI199" s="131"/>
      <c r="BFJ199" s="131"/>
      <c r="BFK199" s="131"/>
      <c r="BFL199" s="131"/>
      <c r="BFM199" s="131"/>
      <c r="BOM199" s="131"/>
      <c r="BON199" s="131"/>
      <c r="BOV199" s="131"/>
      <c r="BOW199" s="131"/>
      <c r="BOX199" s="131"/>
      <c r="BOY199" s="131"/>
      <c r="BOZ199" s="131"/>
      <c r="BPA199" s="131"/>
      <c r="BPB199" s="131"/>
      <c r="BPC199" s="131"/>
      <c r="BPD199" s="131"/>
      <c r="BPE199" s="131"/>
      <c r="BPF199" s="131"/>
      <c r="BPG199" s="131"/>
      <c r="BPH199" s="131"/>
      <c r="BPI199" s="131"/>
      <c r="BYI199" s="131"/>
      <c r="BYJ199" s="131"/>
      <c r="BYR199" s="131"/>
      <c r="BYS199" s="131"/>
      <c r="BYT199" s="131"/>
      <c r="BYU199" s="131"/>
      <c r="BYV199" s="131"/>
      <c r="BYW199" s="131"/>
      <c r="BYX199" s="131"/>
      <c r="BYY199" s="131"/>
      <c r="BYZ199" s="131"/>
      <c r="BZA199" s="131"/>
      <c r="BZB199" s="131"/>
      <c r="BZC199" s="131"/>
      <c r="BZD199" s="131"/>
      <c r="BZE199" s="131"/>
      <c r="CIE199" s="131"/>
      <c r="CIF199" s="131"/>
      <c r="CIN199" s="131"/>
      <c r="CIO199" s="131"/>
      <c r="CIP199" s="131"/>
      <c r="CIQ199" s="131"/>
      <c r="CIR199" s="131"/>
      <c r="CIS199" s="131"/>
      <c r="CIT199" s="131"/>
      <c r="CIU199" s="131"/>
      <c r="CIV199" s="131"/>
      <c r="CIW199" s="131"/>
      <c r="CIX199" s="131"/>
      <c r="CIY199" s="131"/>
      <c r="CIZ199" s="131"/>
      <c r="CJA199" s="131"/>
      <c r="CSA199" s="131"/>
      <c r="CSB199" s="131"/>
      <c r="CSJ199" s="131"/>
      <c r="CSK199" s="131"/>
      <c r="CSL199" s="131"/>
      <c r="CSM199" s="131"/>
      <c r="CSN199" s="131"/>
      <c r="CSO199" s="131"/>
      <c r="CSP199" s="131"/>
      <c r="CSQ199" s="131"/>
      <c r="CSR199" s="131"/>
      <c r="CSS199" s="131"/>
      <c r="CST199" s="131"/>
      <c r="CSU199" s="131"/>
      <c r="CSV199" s="131"/>
      <c r="CSW199" s="131"/>
      <c r="DBW199" s="131"/>
      <c r="DBX199" s="131"/>
      <c r="DCF199" s="131"/>
      <c r="DCG199" s="131"/>
      <c r="DCH199" s="131"/>
      <c r="DCI199" s="131"/>
      <c r="DCJ199" s="131"/>
      <c r="DCK199" s="131"/>
      <c r="DCL199" s="131"/>
      <c r="DCM199" s="131"/>
      <c r="DCN199" s="131"/>
      <c r="DCO199" s="131"/>
      <c r="DCP199" s="131"/>
      <c r="DCQ199" s="131"/>
      <c r="DCR199" s="131"/>
      <c r="DCS199" s="131"/>
      <c r="DLS199" s="131"/>
      <c r="DLT199" s="131"/>
      <c r="DMB199" s="131"/>
      <c r="DMC199" s="131"/>
      <c r="DMD199" s="131"/>
      <c r="DME199" s="131"/>
      <c r="DMF199" s="131"/>
      <c r="DMG199" s="131"/>
      <c r="DMH199" s="131"/>
      <c r="DMI199" s="131"/>
      <c r="DMJ199" s="131"/>
      <c r="DMK199" s="131"/>
      <c r="DML199" s="131"/>
      <c r="DMM199" s="131"/>
      <c r="DMN199" s="131"/>
      <c r="DMO199" s="131"/>
      <c r="DVO199" s="131"/>
      <c r="DVP199" s="131"/>
      <c r="DVX199" s="131"/>
      <c r="DVY199" s="131"/>
      <c r="DVZ199" s="131"/>
      <c r="DWA199" s="131"/>
      <c r="DWB199" s="131"/>
      <c r="DWC199" s="131"/>
      <c r="DWD199" s="131"/>
      <c r="DWE199" s="131"/>
      <c r="DWF199" s="131"/>
      <c r="DWG199" s="131"/>
      <c r="DWH199" s="131"/>
      <c r="DWI199" s="131"/>
      <c r="DWJ199" s="131"/>
      <c r="DWK199" s="131"/>
      <c r="EFK199" s="131"/>
      <c r="EFL199" s="131"/>
      <c r="EFT199" s="131"/>
      <c r="EFU199" s="131"/>
      <c r="EFV199" s="131"/>
      <c r="EFW199" s="131"/>
      <c r="EFX199" s="131"/>
      <c r="EFY199" s="131"/>
      <c r="EFZ199" s="131"/>
      <c r="EGA199" s="131"/>
      <c r="EGB199" s="131"/>
      <c r="EGC199" s="131"/>
      <c r="EGD199" s="131"/>
      <c r="EGE199" s="131"/>
      <c r="EGF199" s="131"/>
      <c r="EGG199" s="131"/>
      <c r="EPG199" s="131"/>
      <c r="EPH199" s="131"/>
      <c r="EPP199" s="131"/>
      <c r="EPQ199" s="131"/>
      <c r="EPR199" s="131"/>
      <c r="EPS199" s="131"/>
      <c r="EPT199" s="131"/>
      <c r="EPU199" s="131"/>
      <c r="EPV199" s="131"/>
      <c r="EPW199" s="131"/>
      <c r="EPX199" s="131"/>
      <c r="EPY199" s="131"/>
      <c r="EPZ199" s="131"/>
      <c r="EQA199" s="131"/>
      <c r="EQB199" s="131"/>
      <c r="EQC199" s="131"/>
      <c r="EZC199" s="131"/>
      <c r="EZD199" s="131"/>
      <c r="EZL199" s="131"/>
      <c r="EZM199" s="131"/>
      <c r="EZN199" s="131"/>
      <c r="EZO199" s="131"/>
      <c r="EZP199" s="131"/>
      <c r="EZQ199" s="131"/>
      <c r="EZR199" s="131"/>
      <c r="EZS199" s="131"/>
      <c r="EZT199" s="131"/>
      <c r="EZU199" s="131"/>
      <c r="EZV199" s="131"/>
      <c r="EZW199" s="131"/>
      <c r="EZX199" s="131"/>
      <c r="EZY199" s="131"/>
      <c r="FIY199" s="131"/>
      <c r="FIZ199" s="131"/>
      <c r="FJH199" s="131"/>
      <c r="FJI199" s="131"/>
      <c r="FJJ199" s="131"/>
      <c r="FJK199" s="131"/>
      <c r="FJL199" s="131"/>
      <c r="FJM199" s="131"/>
      <c r="FJN199" s="131"/>
      <c r="FJO199" s="131"/>
      <c r="FJP199" s="131"/>
      <c r="FJQ199" s="131"/>
      <c r="FJR199" s="131"/>
      <c r="FJS199" s="131"/>
      <c r="FJT199" s="131"/>
      <c r="FJU199" s="131"/>
      <c r="FSU199" s="131"/>
      <c r="FSV199" s="131"/>
      <c r="FTD199" s="131"/>
      <c r="FTE199" s="131"/>
      <c r="FTF199" s="131"/>
      <c r="FTG199" s="131"/>
      <c r="FTH199" s="131"/>
      <c r="FTI199" s="131"/>
      <c r="FTJ199" s="131"/>
      <c r="FTK199" s="131"/>
      <c r="FTL199" s="131"/>
      <c r="FTM199" s="131"/>
      <c r="FTN199" s="131"/>
      <c r="FTO199" s="131"/>
      <c r="FTP199" s="131"/>
      <c r="FTQ199" s="131"/>
      <c r="GCQ199" s="131"/>
      <c r="GCR199" s="131"/>
      <c r="GCZ199" s="131"/>
      <c r="GDA199" s="131"/>
      <c r="GDB199" s="131"/>
      <c r="GDC199" s="131"/>
      <c r="GDD199" s="131"/>
      <c r="GDE199" s="131"/>
      <c r="GDF199" s="131"/>
      <c r="GDG199" s="131"/>
      <c r="GDH199" s="131"/>
      <c r="GDI199" s="131"/>
      <c r="GDJ199" s="131"/>
      <c r="GDK199" s="131"/>
      <c r="GDL199" s="131"/>
      <c r="GDM199" s="131"/>
      <c r="GMM199" s="131"/>
      <c r="GMN199" s="131"/>
      <c r="GMV199" s="131"/>
      <c r="GMW199" s="131"/>
      <c r="GMX199" s="131"/>
      <c r="GMY199" s="131"/>
      <c r="GMZ199" s="131"/>
      <c r="GNA199" s="131"/>
      <c r="GNB199" s="131"/>
      <c r="GNC199" s="131"/>
      <c r="GND199" s="131"/>
      <c r="GNE199" s="131"/>
      <c r="GNF199" s="131"/>
      <c r="GNG199" s="131"/>
      <c r="GNH199" s="131"/>
      <c r="GNI199" s="131"/>
      <c r="GWI199" s="131"/>
      <c r="GWJ199" s="131"/>
      <c r="GWR199" s="131"/>
      <c r="GWS199" s="131"/>
      <c r="GWT199" s="131"/>
      <c r="GWU199" s="131"/>
      <c r="GWV199" s="131"/>
      <c r="GWW199" s="131"/>
      <c r="GWX199" s="131"/>
      <c r="GWY199" s="131"/>
      <c r="GWZ199" s="131"/>
      <c r="GXA199" s="131"/>
      <c r="GXB199" s="131"/>
      <c r="GXC199" s="131"/>
      <c r="GXD199" s="131"/>
      <c r="GXE199" s="131"/>
      <c r="HGE199" s="131"/>
      <c r="HGF199" s="131"/>
      <c r="HGN199" s="131"/>
      <c r="HGO199" s="131"/>
      <c r="HGP199" s="131"/>
      <c r="HGQ199" s="131"/>
      <c r="HGR199" s="131"/>
      <c r="HGS199" s="131"/>
      <c r="HGT199" s="131"/>
      <c r="HGU199" s="131"/>
      <c r="HGV199" s="131"/>
      <c r="HGW199" s="131"/>
      <c r="HGX199" s="131"/>
      <c r="HGY199" s="131"/>
      <c r="HGZ199" s="131"/>
      <c r="HHA199" s="131"/>
      <c r="HQA199" s="131"/>
      <c r="HQB199" s="131"/>
      <c r="HQJ199" s="131"/>
      <c r="HQK199" s="131"/>
      <c r="HQL199" s="131"/>
      <c r="HQM199" s="131"/>
      <c r="HQN199" s="131"/>
      <c r="HQO199" s="131"/>
      <c r="HQP199" s="131"/>
      <c r="HQQ199" s="131"/>
      <c r="HQR199" s="131"/>
      <c r="HQS199" s="131"/>
      <c r="HQT199" s="131"/>
      <c r="HQU199" s="131"/>
      <c r="HQV199" s="131"/>
      <c r="HQW199" s="131"/>
      <c r="HZW199" s="131"/>
      <c r="HZX199" s="131"/>
      <c r="IAF199" s="131"/>
      <c r="IAG199" s="131"/>
      <c r="IAH199" s="131"/>
      <c r="IAI199" s="131"/>
      <c r="IAJ199" s="131"/>
      <c r="IAK199" s="131"/>
      <c r="IAL199" s="131"/>
      <c r="IAM199" s="131"/>
      <c r="IAN199" s="131"/>
      <c r="IAO199" s="131"/>
      <c r="IAP199" s="131"/>
      <c r="IAQ199" s="131"/>
      <c r="IAR199" s="131"/>
      <c r="IAS199" s="131"/>
      <c r="IJS199" s="131"/>
      <c r="IJT199" s="131"/>
      <c r="IKB199" s="131"/>
      <c r="IKC199" s="131"/>
      <c r="IKD199" s="131"/>
      <c r="IKE199" s="131"/>
      <c r="IKF199" s="131"/>
      <c r="IKG199" s="131"/>
      <c r="IKH199" s="131"/>
      <c r="IKI199" s="131"/>
      <c r="IKJ199" s="131"/>
      <c r="IKK199" s="131"/>
      <c r="IKL199" s="131"/>
      <c r="IKM199" s="131"/>
      <c r="IKN199" s="131"/>
      <c r="IKO199" s="131"/>
      <c r="ITO199" s="131"/>
      <c r="ITP199" s="131"/>
      <c r="ITX199" s="131"/>
      <c r="ITY199" s="131"/>
      <c r="ITZ199" s="131"/>
      <c r="IUA199" s="131"/>
      <c r="IUB199" s="131"/>
      <c r="IUC199" s="131"/>
      <c r="IUD199" s="131"/>
      <c r="IUE199" s="131"/>
      <c r="IUF199" s="131"/>
      <c r="IUG199" s="131"/>
      <c r="IUH199" s="131"/>
      <c r="IUI199" s="131"/>
      <c r="IUJ199" s="131"/>
      <c r="IUK199" s="131"/>
      <c r="JDK199" s="131"/>
      <c r="JDL199" s="131"/>
      <c r="JDT199" s="131"/>
      <c r="JDU199" s="131"/>
      <c r="JDV199" s="131"/>
      <c r="JDW199" s="131"/>
      <c r="JDX199" s="131"/>
      <c r="JDY199" s="131"/>
      <c r="JDZ199" s="131"/>
      <c r="JEA199" s="131"/>
      <c r="JEB199" s="131"/>
      <c r="JEC199" s="131"/>
      <c r="JED199" s="131"/>
      <c r="JEE199" s="131"/>
      <c r="JEF199" s="131"/>
      <c r="JEG199" s="131"/>
      <c r="JNG199" s="131"/>
      <c r="JNH199" s="131"/>
      <c r="JNP199" s="131"/>
      <c r="JNQ199" s="131"/>
      <c r="JNR199" s="131"/>
      <c r="JNS199" s="131"/>
      <c r="JNT199" s="131"/>
      <c r="JNU199" s="131"/>
      <c r="JNV199" s="131"/>
      <c r="JNW199" s="131"/>
      <c r="JNX199" s="131"/>
      <c r="JNY199" s="131"/>
      <c r="JNZ199" s="131"/>
      <c r="JOA199" s="131"/>
      <c r="JOB199" s="131"/>
      <c r="JOC199" s="131"/>
      <c r="JXC199" s="131"/>
      <c r="JXD199" s="131"/>
      <c r="JXL199" s="131"/>
      <c r="JXM199" s="131"/>
      <c r="JXN199" s="131"/>
      <c r="JXO199" s="131"/>
      <c r="JXP199" s="131"/>
      <c r="JXQ199" s="131"/>
      <c r="JXR199" s="131"/>
      <c r="JXS199" s="131"/>
      <c r="JXT199" s="131"/>
      <c r="JXU199" s="131"/>
      <c r="JXV199" s="131"/>
      <c r="JXW199" s="131"/>
      <c r="JXX199" s="131"/>
      <c r="JXY199" s="131"/>
      <c r="KGY199" s="131"/>
      <c r="KGZ199" s="131"/>
      <c r="KHH199" s="131"/>
      <c r="KHI199" s="131"/>
      <c r="KHJ199" s="131"/>
      <c r="KHK199" s="131"/>
      <c r="KHL199" s="131"/>
      <c r="KHM199" s="131"/>
      <c r="KHN199" s="131"/>
      <c r="KHO199" s="131"/>
      <c r="KHP199" s="131"/>
      <c r="KHQ199" s="131"/>
      <c r="KHR199" s="131"/>
      <c r="KHS199" s="131"/>
      <c r="KHT199" s="131"/>
      <c r="KHU199" s="131"/>
      <c r="KQU199" s="131"/>
      <c r="KQV199" s="131"/>
      <c r="KRD199" s="131"/>
      <c r="KRE199" s="131"/>
      <c r="KRF199" s="131"/>
      <c r="KRG199" s="131"/>
      <c r="KRH199" s="131"/>
      <c r="KRI199" s="131"/>
      <c r="KRJ199" s="131"/>
      <c r="KRK199" s="131"/>
      <c r="KRL199" s="131"/>
      <c r="KRM199" s="131"/>
      <c r="KRN199" s="131"/>
      <c r="KRO199" s="131"/>
      <c r="KRP199" s="131"/>
      <c r="KRQ199" s="131"/>
      <c r="LAQ199" s="131"/>
      <c r="LAR199" s="131"/>
      <c r="LAZ199" s="131"/>
      <c r="LBA199" s="131"/>
      <c r="LBB199" s="131"/>
      <c r="LBC199" s="131"/>
      <c r="LBD199" s="131"/>
      <c r="LBE199" s="131"/>
      <c r="LBF199" s="131"/>
      <c r="LBG199" s="131"/>
      <c r="LBH199" s="131"/>
      <c r="LBI199" s="131"/>
      <c r="LBJ199" s="131"/>
      <c r="LBK199" s="131"/>
      <c r="LBL199" s="131"/>
      <c r="LBM199" s="131"/>
      <c r="LKM199" s="131"/>
      <c r="LKN199" s="131"/>
      <c r="LKV199" s="131"/>
      <c r="LKW199" s="131"/>
      <c r="LKX199" s="131"/>
      <c r="LKY199" s="131"/>
      <c r="LKZ199" s="131"/>
      <c r="LLA199" s="131"/>
      <c r="LLB199" s="131"/>
      <c r="LLC199" s="131"/>
      <c r="LLD199" s="131"/>
      <c r="LLE199" s="131"/>
      <c r="LLF199" s="131"/>
      <c r="LLG199" s="131"/>
      <c r="LLH199" s="131"/>
      <c r="LLI199" s="131"/>
      <c r="LUI199" s="131"/>
      <c r="LUJ199" s="131"/>
      <c r="LUR199" s="131"/>
      <c r="LUS199" s="131"/>
      <c r="LUT199" s="131"/>
      <c r="LUU199" s="131"/>
      <c r="LUV199" s="131"/>
      <c r="LUW199" s="131"/>
      <c r="LUX199" s="131"/>
      <c r="LUY199" s="131"/>
      <c r="LUZ199" s="131"/>
      <c r="LVA199" s="131"/>
      <c r="LVB199" s="131"/>
      <c r="LVC199" s="131"/>
      <c r="LVD199" s="131"/>
      <c r="LVE199" s="131"/>
      <c r="MEE199" s="131"/>
      <c r="MEF199" s="131"/>
      <c r="MEN199" s="131"/>
      <c r="MEO199" s="131"/>
      <c r="MEP199" s="131"/>
      <c r="MEQ199" s="131"/>
      <c r="MER199" s="131"/>
      <c r="MES199" s="131"/>
      <c r="MET199" s="131"/>
      <c r="MEU199" s="131"/>
      <c r="MEV199" s="131"/>
      <c r="MEW199" s="131"/>
      <c r="MEX199" s="131"/>
      <c r="MEY199" s="131"/>
      <c r="MEZ199" s="131"/>
      <c r="MFA199" s="131"/>
      <c r="MOA199" s="131"/>
      <c r="MOB199" s="131"/>
      <c r="MOJ199" s="131"/>
      <c r="MOK199" s="131"/>
      <c r="MOL199" s="131"/>
      <c r="MOM199" s="131"/>
      <c r="MON199" s="131"/>
      <c r="MOO199" s="131"/>
      <c r="MOP199" s="131"/>
      <c r="MOQ199" s="131"/>
      <c r="MOR199" s="131"/>
      <c r="MOS199" s="131"/>
      <c r="MOT199" s="131"/>
      <c r="MOU199" s="131"/>
      <c r="MOV199" s="131"/>
      <c r="MOW199" s="131"/>
      <c r="MXW199" s="131"/>
      <c r="MXX199" s="131"/>
      <c r="MYF199" s="131"/>
      <c r="MYG199" s="131"/>
      <c r="MYH199" s="131"/>
      <c r="MYI199" s="131"/>
      <c r="MYJ199" s="131"/>
      <c r="MYK199" s="131"/>
      <c r="MYL199" s="131"/>
      <c r="MYM199" s="131"/>
      <c r="MYN199" s="131"/>
      <c r="MYO199" s="131"/>
      <c r="MYP199" s="131"/>
      <c r="MYQ199" s="131"/>
      <c r="MYR199" s="131"/>
      <c r="MYS199" s="131"/>
      <c r="NHS199" s="131"/>
      <c r="NHT199" s="131"/>
      <c r="NIB199" s="131"/>
      <c r="NIC199" s="131"/>
      <c r="NID199" s="131"/>
      <c r="NIE199" s="131"/>
      <c r="NIF199" s="131"/>
      <c r="NIG199" s="131"/>
      <c r="NIH199" s="131"/>
      <c r="NII199" s="131"/>
      <c r="NIJ199" s="131"/>
      <c r="NIK199" s="131"/>
      <c r="NIL199" s="131"/>
      <c r="NIM199" s="131"/>
      <c r="NIN199" s="131"/>
      <c r="NIO199" s="131"/>
      <c r="NRO199" s="131"/>
      <c r="NRP199" s="131"/>
      <c r="NRX199" s="131"/>
      <c r="NRY199" s="131"/>
      <c r="NRZ199" s="131"/>
      <c r="NSA199" s="131"/>
      <c r="NSB199" s="131"/>
      <c r="NSC199" s="131"/>
      <c r="NSD199" s="131"/>
      <c r="NSE199" s="131"/>
      <c r="NSF199" s="131"/>
      <c r="NSG199" s="131"/>
      <c r="NSH199" s="131"/>
      <c r="NSI199" s="131"/>
      <c r="NSJ199" s="131"/>
      <c r="NSK199" s="131"/>
      <c r="OBK199" s="131"/>
      <c r="OBL199" s="131"/>
      <c r="OBT199" s="131"/>
      <c r="OBU199" s="131"/>
      <c r="OBV199" s="131"/>
      <c r="OBW199" s="131"/>
      <c r="OBX199" s="131"/>
      <c r="OBY199" s="131"/>
      <c r="OBZ199" s="131"/>
      <c r="OCA199" s="131"/>
      <c r="OCB199" s="131"/>
      <c r="OCC199" s="131"/>
      <c r="OCD199" s="131"/>
      <c r="OCE199" s="131"/>
      <c r="OCF199" s="131"/>
      <c r="OCG199" s="131"/>
      <c r="OLG199" s="131"/>
      <c r="OLH199" s="131"/>
      <c r="OLP199" s="131"/>
      <c r="OLQ199" s="131"/>
      <c r="OLR199" s="131"/>
      <c r="OLS199" s="131"/>
      <c r="OLT199" s="131"/>
      <c r="OLU199" s="131"/>
      <c r="OLV199" s="131"/>
      <c r="OLW199" s="131"/>
      <c r="OLX199" s="131"/>
      <c r="OLY199" s="131"/>
      <c r="OLZ199" s="131"/>
      <c r="OMA199" s="131"/>
      <c r="OMB199" s="131"/>
      <c r="OMC199" s="131"/>
      <c r="OVC199" s="131"/>
      <c r="OVD199" s="131"/>
      <c r="OVL199" s="131"/>
      <c r="OVM199" s="131"/>
      <c r="OVN199" s="131"/>
      <c r="OVO199" s="131"/>
      <c r="OVP199" s="131"/>
      <c r="OVQ199" s="131"/>
      <c r="OVR199" s="131"/>
      <c r="OVS199" s="131"/>
      <c r="OVT199" s="131"/>
      <c r="OVU199" s="131"/>
      <c r="OVV199" s="131"/>
      <c r="OVW199" s="131"/>
      <c r="OVX199" s="131"/>
      <c r="OVY199" s="131"/>
      <c r="PEY199" s="131"/>
      <c r="PEZ199" s="131"/>
      <c r="PFH199" s="131"/>
      <c r="PFI199" s="131"/>
      <c r="PFJ199" s="131"/>
      <c r="PFK199" s="131"/>
      <c r="PFL199" s="131"/>
      <c r="PFM199" s="131"/>
      <c r="PFN199" s="131"/>
      <c r="PFO199" s="131"/>
      <c r="PFP199" s="131"/>
      <c r="PFQ199" s="131"/>
      <c r="PFR199" s="131"/>
      <c r="PFS199" s="131"/>
      <c r="PFT199" s="131"/>
      <c r="PFU199" s="131"/>
      <c r="POU199" s="131"/>
      <c r="POV199" s="131"/>
      <c r="PPD199" s="131"/>
      <c r="PPE199" s="131"/>
      <c r="PPF199" s="131"/>
      <c r="PPG199" s="131"/>
      <c r="PPH199" s="131"/>
      <c r="PPI199" s="131"/>
      <c r="PPJ199" s="131"/>
      <c r="PPK199" s="131"/>
      <c r="PPL199" s="131"/>
      <c r="PPM199" s="131"/>
      <c r="PPN199" s="131"/>
      <c r="PPO199" s="131"/>
      <c r="PPP199" s="131"/>
      <c r="PPQ199" s="131"/>
      <c r="PYQ199" s="131"/>
      <c r="PYR199" s="131"/>
      <c r="PYZ199" s="131"/>
      <c r="PZA199" s="131"/>
      <c r="PZB199" s="131"/>
      <c r="PZC199" s="131"/>
      <c r="PZD199" s="131"/>
      <c r="PZE199" s="131"/>
      <c r="PZF199" s="131"/>
      <c r="PZG199" s="131"/>
      <c r="PZH199" s="131"/>
      <c r="PZI199" s="131"/>
      <c r="PZJ199" s="131"/>
      <c r="PZK199" s="131"/>
      <c r="PZL199" s="131"/>
      <c r="PZM199" s="131"/>
      <c r="QIM199" s="131"/>
      <c r="QIN199" s="131"/>
      <c r="QIV199" s="131"/>
      <c r="QIW199" s="131"/>
      <c r="QIX199" s="131"/>
      <c r="QIY199" s="131"/>
      <c r="QIZ199" s="131"/>
      <c r="QJA199" s="131"/>
      <c r="QJB199" s="131"/>
      <c r="QJC199" s="131"/>
      <c r="QJD199" s="131"/>
      <c r="QJE199" s="131"/>
      <c r="QJF199" s="131"/>
      <c r="QJG199" s="131"/>
      <c r="QJH199" s="131"/>
      <c r="QJI199" s="131"/>
      <c r="QSI199" s="131"/>
      <c r="QSJ199" s="131"/>
      <c r="QSR199" s="131"/>
      <c r="QSS199" s="131"/>
      <c r="QST199" s="131"/>
      <c r="QSU199" s="131"/>
      <c r="QSV199" s="131"/>
      <c r="QSW199" s="131"/>
      <c r="QSX199" s="131"/>
      <c r="QSY199" s="131"/>
      <c r="QSZ199" s="131"/>
      <c r="QTA199" s="131"/>
      <c r="QTB199" s="131"/>
      <c r="QTC199" s="131"/>
      <c r="QTD199" s="131"/>
      <c r="QTE199" s="131"/>
      <c r="RCE199" s="131"/>
      <c r="RCF199" s="131"/>
      <c r="RCN199" s="131"/>
      <c r="RCO199" s="131"/>
      <c r="RCP199" s="131"/>
      <c r="RCQ199" s="131"/>
      <c r="RCR199" s="131"/>
      <c r="RCS199" s="131"/>
      <c r="RCT199" s="131"/>
      <c r="RCU199" s="131"/>
      <c r="RCV199" s="131"/>
      <c r="RCW199" s="131"/>
      <c r="RCX199" s="131"/>
      <c r="RCY199" s="131"/>
      <c r="RCZ199" s="131"/>
      <c r="RDA199" s="131"/>
      <c r="RMA199" s="131"/>
      <c r="RMB199" s="131"/>
      <c r="RMJ199" s="131"/>
      <c r="RMK199" s="131"/>
      <c r="RML199" s="131"/>
      <c r="RMM199" s="131"/>
      <c r="RMN199" s="131"/>
      <c r="RMO199" s="131"/>
      <c r="RMP199" s="131"/>
      <c r="RMQ199" s="131"/>
      <c r="RMR199" s="131"/>
      <c r="RMS199" s="131"/>
      <c r="RMT199" s="131"/>
      <c r="RMU199" s="131"/>
      <c r="RMV199" s="131"/>
      <c r="RMW199" s="131"/>
      <c r="RVW199" s="131"/>
      <c r="RVX199" s="131"/>
      <c r="RWF199" s="131"/>
      <c r="RWG199" s="131"/>
      <c r="RWH199" s="131"/>
      <c r="RWI199" s="131"/>
      <c r="RWJ199" s="131"/>
      <c r="RWK199" s="131"/>
      <c r="RWL199" s="131"/>
      <c r="RWM199" s="131"/>
      <c r="RWN199" s="131"/>
      <c r="RWO199" s="131"/>
      <c r="RWP199" s="131"/>
      <c r="RWQ199" s="131"/>
      <c r="RWR199" s="131"/>
      <c r="RWS199" s="131"/>
      <c r="SFS199" s="131"/>
      <c r="SFT199" s="131"/>
      <c r="SGB199" s="131"/>
      <c r="SGC199" s="131"/>
      <c r="SGD199" s="131"/>
      <c r="SGE199" s="131"/>
      <c r="SGF199" s="131"/>
      <c r="SGG199" s="131"/>
      <c r="SGH199" s="131"/>
      <c r="SGI199" s="131"/>
      <c r="SGJ199" s="131"/>
      <c r="SGK199" s="131"/>
      <c r="SGL199" s="131"/>
      <c r="SGM199" s="131"/>
      <c r="SGN199" s="131"/>
      <c r="SGO199" s="131"/>
      <c r="SPO199" s="131"/>
      <c r="SPP199" s="131"/>
      <c r="SPX199" s="131"/>
      <c r="SPY199" s="131"/>
      <c r="SPZ199" s="131"/>
      <c r="SQA199" s="131"/>
      <c r="SQB199" s="131"/>
      <c r="SQC199" s="131"/>
      <c r="SQD199" s="131"/>
      <c r="SQE199" s="131"/>
      <c r="SQF199" s="131"/>
      <c r="SQG199" s="131"/>
      <c r="SQH199" s="131"/>
      <c r="SQI199" s="131"/>
      <c r="SQJ199" s="131"/>
      <c r="SQK199" s="131"/>
      <c r="SZK199" s="131"/>
      <c r="SZL199" s="131"/>
      <c r="SZT199" s="131"/>
      <c r="SZU199" s="131"/>
      <c r="SZV199" s="131"/>
      <c r="SZW199" s="131"/>
      <c r="SZX199" s="131"/>
      <c r="SZY199" s="131"/>
      <c r="SZZ199" s="131"/>
      <c r="TAA199" s="131"/>
      <c r="TAB199" s="131"/>
      <c r="TAC199" s="131"/>
      <c r="TAD199" s="131"/>
      <c r="TAE199" s="131"/>
      <c r="TAF199" s="131"/>
      <c r="TAG199" s="131"/>
      <c r="TJG199" s="131"/>
      <c r="TJH199" s="131"/>
      <c r="TJP199" s="131"/>
      <c r="TJQ199" s="131"/>
      <c r="TJR199" s="131"/>
      <c r="TJS199" s="131"/>
      <c r="TJT199" s="131"/>
      <c r="TJU199" s="131"/>
      <c r="TJV199" s="131"/>
      <c r="TJW199" s="131"/>
      <c r="TJX199" s="131"/>
      <c r="TJY199" s="131"/>
      <c r="TJZ199" s="131"/>
      <c r="TKA199" s="131"/>
      <c r="TKB199" s="131"/>
      <c r="TKC199" s="131"/>
      <c r="TTC199" s="131"/>
      <c r="TTD199" s="131"/>
      <c r="TTL199" s="131"/>
      <c r="TTM199" s="131"/>
      <c r="TTN199" s="131"/>
      <c r="TTO199" s="131"/>
      <c r="TTP199" s="131"/>
      <c r="TTQ199" s="131"/>
      <c r="TTR199" s="131"/>
      <c r="TTS199" s="131"/>
      <c r="TTT199" s="131"/>
      <c r="TTU199" s="131"/>
      <c r="TTV199" s="131"/>
      <c r="TTW199" s="131"/>
      <c r="TTX199" s="131"/>
      <c r="TTY199" s="131"/>
      <c r="UCY199" s="131"/>
      <c r="UCZ199" s="131"/>
      <c r="UDH199" s="131"/>
      <c r="UDI199" s="131"/>
      <c r="UDJ199" s="131"/>
      <c r="UDK199" s="131"/>
      <c r="UDL199" s="131"/>
      <c r="UDM199" s="131"/>
      <c r="UDN199" s="131"/>
      <c r="UDO199" s="131"/>
      <c r="UDP199" s="131"/>
      <c r="UDQ199" s="131"/>
      <c r="UDR199" s="131"/>
      <c r="UDS199" s="131"/>
      <c r="UDT199" s="131"/>
      <c r="UDU199" s="131"/>
      <c r="UMU199" s="131"/>
      <c r="UMV199" s="131"/>
      <c r="UND199" s="131"/>
      <c r="UNE199" s="131"/>
      <c r="UNF199" s="131"/>
      <c r="UNG199" s="131"/>
      <c r="UNH199" s="131"/>
      <c r="UNI199" s="131"/>
      <c r="UNJ199" s="131"/>
      <c r="UNK199" s="131"/>
      <c r="UNL199" s="131"/>
      <c r="UNM199" s="131"/>
      <c r="UNN199" s="131"/>
      <c r="UNO199" s="131"/>
      <c r="UNP199" s="131"/>
      <c r="UNQ199" s="131"/>
      <c r="UWQ199" s="131"/>
      <c r="UWR199" s="131"/>
      <c r="UWZ199" s="131"/>
      <c r="UXA199" s="131"/>
      <c r="UXB199" s="131"/>
      <c r="UXC199" s="131"/>
      <c r="UXD199" s="131"/>
      <c r="UXE199" s="131"/>
      <c r="UXF199" s="131"/>
      <c r="UXG199" s="131"/>
      <c r="UXH199" s="131"/>
      <c r="UXI199" s="131"/>
      <c r="UXJ199" s="131"/>
      <c r="UXK199" s="131"/>
      <c r="UXL199" s="131"/>
      <c r="UXM199" s="131"/>
      <c r="VGM199" s="131"/>
      <c r="VGN199" s="131"/>
      <c r="VGV199" s="131"/>
      <c r="VGW199" s="131"/>
      <c r="VGX199" s="131"/>
      <c r="VGY199" s="131"/>
      <c r="VGZ199" s="131"/>
      <c r="VHA199" s="131"/>
      <c r="VHB199" s="131"/>
      <c r="VHC199" s="131"/>
      <c r="VHD199" s="131"/>
      <c r="VHE199" s="131"/>
      <c r="VHF199" s="131"/>
      <c r="VHG199" s="131"/>
      <c r="VHH199" s="131"/>
      <c r="VHI199" s="131"/>
      <c r="VQI199" s="131"/>
      <c r="VQJ199" s="131"/>
      <c r="VQR199" s="131"/>
      <c r="VQS199" s="131"/>
      <c r="VQT199" s="131"/>
      <c r="VQU199" s="131"/>
      <c r="VQV199" s="131"/>
      <c r="VQW199" s="131"/>
      <c r="VQX199" s="131"/>
      <c r="VQY199" s="131"/>
      <c r="VQZ199" s="131"/>
      <c r="VRA199" s="131"/>
      <c r="VRB199" s="131"/>
      <c r="VRC199" s="131"/>
      <c r="VRD199" s="131"/>
      <c r="VRE199" s="131"/>
      <c r="WAE199" s="131"/>
      <c r="WAF199" s="131"/>
      <c r="WAN199" s="131"/>
      <c r="WAO199" s="131"/>
      <c r="WAP199" s="131"/>
      <c r="WAQ199" s="131"/>
      <c r="WAR199" s="131"/>
      <c r="WAS199" s="131"/>
      <c r="WAT199" s="131"/>
      <c r="WAU199" s="131"/>
      <c r="WAV199" s="131"/>
      <c r="WAW199" s="131"/>
      <c r="WAX199" s="131"/>
      <c r="WAY199" s="131"/>
      <c r="WAZ199" s="131"/>
      <c r="WBA199" s="131"/>
      <c r="WKA199" s="131"/>
      <c r="WKB199" s="131"/>
      <c r="WKJ199" s="131"/>
      <c r="WKK199" s="131"/>
      <c r="WKL199" s="131"/>
      <c r="WKM199" s="131"/>
      <c r="WKN199" s="131"/>
      <c r="WKO199" s="131"/>
      <c r="WKP199" s="131"/>
      <c r="WKQ199" s="131"/>
      <c r="WKR199" s="131"/>
      <c r="WKS199" s="131"/>
      <c r="WKT199" s="131"/>
      <c r="WKU199" s="131"/>
      <c r="WKV199" s="131"/>
      <c r="WKW199" s="131"/>
      <c r="WTW199" s="131"/>
      <c r="WTX199" s="131"/>
      <c r="WUF199" s="131"/>
      <c r="WUG199" s="131"/>
      <c r="WUH199" s="131"/>
      <c r="WUI199" s="131"/>
      <c r="WUJ199" s="131"/>
      <c r="WUK199" s="131"/>
      <c r="WUL199" s="131"/>
      <c r="WUM199" s="131"/>
      <c r="WUN199" s="131"/>
      <c r="WUO199" s="131"/>
      <c r="WUP199" s="131"/>
      <c r="WUQ199" s="131"/>
      <c r="WUR199" s="131"/>
      <c r="WUS199" s="131"/>
    </row>
    <row r="200" spans="1:2046 2050:3072 3076:4095 4098:6141 6145:7167 7171:8190 8193:9216 9219:11262 11266:12288 12292:13311 13314:15357 15361:16344" s="271" customFormat="1" ht="24.95" customHeight="1" outlineLevel="1">
      <c r="A200" s="327"/>
      <c r="B200" s="328" t="s">
        <v>486</v>
      </c>
      <c r="C200" s="270"/>
      <c r="D200" s="329"/>
      <c r="E200" s="330">
        <v>102.5</v>
      </c>
      <c r="F200" s="329"/>
      <c r="G200" s="245">
        <v>0</v>
      </c>
      <c r="H200" s="229">
        <f t="shared" si="7"/>
        <v>0</v>
      </c>
      <c r="I200" s="298"/>
      <c r="J200" s="298"/>
      <c r="K200" s="298"/>
      <c r="L200" s="298"/>
      <c r="M200" s="267"/>
      <c r="HK200" s="131"/>
      <c r="HL200" s="131"/>
      <c r="HT200" s="131"/>
      <c r="HU200" s="131"/>
      <c r="HV200" s="131"/>
      <c r="HW200" s="131"/>
      <c r="HX200" s="131"/>
      <c r="HY200" s="131"/>
      <c r="HZ200" s="131"/>
      <c r="IA200" s="131"/>
      <c r="IB200" s="131"/>
      <c r="IC200" s="131"/>
      <c r="ID200" s="131"/>
      <c r="IE200" s="131"/>
      <c r="IF200" s="131"/>
      <c r="IG200" s="131"/>
      <c r="RG200" s="131"/>
      <c r="RH200" s="131"/>
      <c r="RP200" s="131"/>
      <c r="RQ200" s="131"/>
      <c r="RR200" s="131"/>
      <c r="RS200" s="131"/>
      <c r="RT200" s="131"/>
      <c r="RU200" s="131"/>
      <c r="RV200" s="131"/>
      <c r="RW200" s="131"/>
      <c r="RX200" s="131"/>
      <c r="RY200" s="131"/>
      <c r="RZ200" s="131"/>
      <c r="SA200" s="131"/>
      <c r="SB200" s="131"/>
      <c r="SC200" s="131"/>
      <c r="ABC200" s="131"/>
      <c r="ABD200" s="131"/>
      <c r="ABL200" s="131"/>
      <c r="ABM200" s="131"/>
      <c r="ABN200" s="131"/>
      <c r="ABO200" s="131"/>
      <c r="ABP200" s="131"/>
      <c r="ABQ200" s="131"/>
      <c r="ABR200" s="131"/>
      <c r="ABS200" s="131"/>
      <c r="ABT200" s="131"/>
      <c r="ABU200" s="131"/>
      <c r="ABV200" s="131"/>
      <c r="ABW200" s="131"/>
      <c r="ABX200" s="131"/>
      <c r="ABY200" s="131"/>
      <c r="AKY200" s="131"/>
      <c r="AKZ200" s="131"/>
      <c r="ALH200" s="131"/>
      <c r="ALI200" s="131"/>
      <c r="ALJ200" s="131"/>
      <c r="ALK200" s="131"/>
      <c r="ALL200" s="131"/>
      <c r="ALM200" s="131"/>
      <c r="ALN200" s="131"/>
      <c r="ALO200" s="131"/>
      <c r="ALP200" s="131"/>
      <c r="ALQ200" s="131"/>
      <c r="ALR200" s="131"/>
      <c r="ALS200" s="131"/>
      <c r="ALT200" s="131"/>
      <c r="ALU200" s="131"/>
      <c r="AUU200" s="131"/>
      <c r="AUV200" s="131"/>
      <c r="AVD200" s="131"/>
      <c r="AVE200" s="131"/>
      <c r="AVF200" s="131"/>
      <c r="AVG200" s="131"/>
      <c r="AVH200" s="131"/>
      <c r="AVI200" s="131"/>
      <c r="AVJ200" s="131"/>
      <c r="AVK200" s="131"/>
      <c r="AVL200" s="131"/>
      <c r="AVM200" s="131"/>
      <c r="AVN200" s="131"/>
      <c r="AVO200" s="131"/>
      <c r="AVP200" s="131"/>
      <c r="AVQ200" s="131"/>
      <c r="BEQ200" s="131"/>
      <c r="BER200" s="131"/>
      <c r="BEZ200" s="131"/>
      <c r="BFA200" s="131"/>
      <c r="BFB200" s="131"/>
      <c r="BFC200" s="131"/>
      <c r="BFD200" s="131"/>
      <c r="BFE200" s="131"/>
      <c r="BFF200" s="131"/>
      <c r="BFG200" s="131"/>
      <c r="BFH200" s="131"/>
      <c r="BFI200" s="131"/>
      <c r="BFJ200" s="131"/>
      <c r="BFK200" s="131"/>
      <c r="BFL200" s="131"/>
      <c r="BFM200" s="131"/>
      <c r="BOM200" s="131"/>
      <c r="BON200" s="131"/>
      <c r="BOV200" s="131"/>
      <c r="BOW200" s="131"/>
      <c r="BOX200" s="131"/>
      <c r="BOY200" s="131"/>
      <c r="BOZ200" s="131"/>
      <c r="BPA200" s="131"/>
      <c r="BPB200" s="131"/>
      <c r="BPC200" s="131"/>
      <c r="BPD200" s="131"/>
      <c r="BPE200" s="131"/>
      <c r="BPF200" s="131"/>
      <c r="BPG200" s="131"/>
      <c r="BPH200" s="131"/>
      <c r="BPI200" s="131"/>
      <c r="BYI200" s="131"/>
      <c r="BYJ200" s="131"/>
      <c r="BYR200" s="131"/>
      <c r="BYS200" s="131"/>
      <c r="BYT200" s="131"/>
      <c r="BYU200" s="131"/>
      <c r="BYV200" s="131"/>
      <c r="BYW200" s="131"/>
      <c r="BYX200" s="131"/>
      <c r="BYY200" s="131"/>
      <c r="BYZ200" s="131"/>
      <c r="BZA200" s="131"/>
      <c r="BZB200" s="131"/>
      <c r="BZC200" s="131"/>
      <c r="BZD200" s="131"/>
      <c r="BZE200" s="131"/>
      <c r="CIE200" s="131"/>
      <c r="CIF200" s="131"/>
      <c r="CIN200" s="131"/>
      <c r="CIO200" s="131"/>
      <c r="CIP200" s="131"/>
      <c r="CIQ200" s="131"/>
      <c r="CIR200" s="131"/>
      <c r="CIS200" s="131"/>
      <c r="CIT200" s="131"/>
      <c r="CIU200" s="131"/>
      <c r="CIV200" s="131"/>
      <c r="CIW200" s="131"/>
      <c r="CIX200" s="131"/>
      <c r="CIY200" s="131"/>
      <c r="CIZ200" s="131"/>
      <c r="CJA200" s="131"/>
      <c r="CSA200" s="131"/>
      <c r="CSB200" s="131"/>
      <c r="CSJ200" s="131"/>
      <c r="CSK200" s="131"/>
      <c r="CSL200" s="131"/>
      <c r="CSM200" s="131"/>
      <c r="CSN200" s="131"/>
      <c r="CSO200" s="131"/>
      <c r="CSP200" s="131"/>
      <c r="CSQ200" s="131"/>
      <c r="CSR200" s="131"/>
      <c r="CSS200" s="131"/>
      <c r="CST200" s="131"/>
      <c r="CSU200" s="131"/>
      <c r="CSV200" s="131"/>
      <c r="CSW200" s="131"/>
      <c r="DBW200" s="131"/>
      <c r="DBX200" s="131"/>
      <c r="DCF200" s="131"/>
      <c r="DCG200" s="131"/>
      <c r="DCH200" s="131"/>
      <c r="DCI200" s="131"/>
      <c r="DCJ200" s="131"/>
      <c r="DCK200" s="131"/>
      <c r="DCL200" s="131"/>
      <c r="DCM200" s="131"/>
      <c r="DCN200" s="131"/>
      <c r="DCO200" s="131"/>
      <c r="DCP200" s="131"/>
      <c r="DCQ200" s="131"/>
      <c r="DCR200" s="131"/>
      <c r="DCS200" s="131"/>
      <c r="DLS200" s="131"/>
      <c r="DLT200" s="131"/>
      <c r="DMB200" s="131"/>
      <c r="DMC200" s="131"/>
      <c r="DMD200" s="131"/>
      <c r="DME200" s="131"/>
      <c r="DMF200" s="131"/>
      <c r="DMG200" s="131"/>
      <c r="DMH200" s="131"/>
      <c r="DMI200" s="131"/>
      <c r="DMJ200" s="131"/>
      <c r="DMK200" s="131"/>
      <c r="DML200" s="131"/>
      <c r="DMM200" s="131"/>
      <c r="DMN200" s="131"/>
      <c r="DMO200" s="131"/>
      <c r="DVO200" s="131"/>
      <c r="DVP200" s="131"/>
      <c r="DVX200" s="131"/>
      <c r="DVY200" s="131"/>
      <c r="DVZ200" s="131"/>
      <c r="DWA200" s="131"/>
      <c r="DWB200" s="131"/>
      <c r="DWC200" s="131"/>
      <c r="DWD200" s="131"/>
      <c r="DWE200" s="131"/>
      <c r="DWF200" s="131"/>
      <c r="DWG200" s="131"/>
      <c r="DWH200" s="131"/>
      <c r="DWI200" s="131"/>
      <c r="DWJ200" s="131"/>
      <c r="DWK200" s="131"/>
      <c r="EFK200" s="131"/>
      <c r="EFL200" s="131"/>
      <c r="EFT200" s="131"/>
      <c r="EFU200" s="131"/>
      <c r="EFV200" s="131"/>
      <c r="EFW200" s="131"/>
      <c r="EFX200" s="131"/>
      <c r="EFY200" s="131"/>
      <c r="EFZ200" s="131"/>
      <c r="EGA200" s="131"/>
      <c r="EGB200" s="131"/>
      <c r="EGC200" s="131"/>
      <c r="EGD200" s="131"/>
      <c r="EGE200" s="131"/>
      <c r="EGF200" s="131"/>
      <c r="EGG200" s="131"/>
      <c r="EPG200" s="131"/>
      <c r="EPH200" s="131"/>
      <c r="EPP200" s="131"/>
      <c r="EPQ200" s="131"/>
      <c r="EPR200" s="131"/>
      <c r="EPS200" s="131"/>
      <c r="EPT200" s="131"/>
      <c r="EPU200" s="131"/>
      <c r="EPV200" s="131"/>
      <c r="EPW200" s="131"/>
      <c r="EPX200" s="131"/>
      <c r="EPY200" s="131"/>
      <c r="EPZ200" s="131"/>
      <c r="EQA200" s="131"/>
      <c r="EQB200" s="131"/>
      <c r="EQC200" s="131"/>
      <c r="EZC200" s="131"/>
      <c r="EZD200" s="131"/>
      <c r="EZL200" s="131"/>
      <c r="EZM200" s="131"/>
      <c r="EZN200" s="131"/>
      <c r="EZO200" s="131"/>
      <c r="EZP200" s="131"/>
      <c r="EZQ200" s="131"/>
      <c r="EZR200" s="131"/>
      <c r="EZS200" s="131"/>
      <c r="EZT200" s="131"/>
      <c r="EZU200" s="131"/>
      <c r="EZV200" s="131"/>
      <c r="EZW200" s="131"/>
      <c r="EZX200" s="131"/>
      <c r="EZY200" s="131"/>
      <c r="FIY200" s="131"/>
      <c r="FIZ200" s="131"/>
      <c r="FJH200" s="131"/>
      <c r="FJI200" s="131"/>
      <c r="FJJ200" s="131"/>
      <c r="FJK200" s="131"/>
      <c r="FJL200" s="131"/>
      <c r="FJM200" s="131"/>
      <c r="FJN200" s="131"/>
      <c r="FJO200" s="131"/>
      <c r="FJP200" s="131"/>
      <c r="FJQ200" s="131"/>
      <c r="FJR200" s="131"/>
      <c r="FJS200" s="131"/>
      <c r="FJT200" s="131"/>
      <c r="FJU200" s="131"/>
      <c r="FSU200" s="131"/>
      <c r="FSV200" s="131"/>
      <c r="FTD200" s="131"/>
      <c r="FTE200" s="131"/>
      <c r="FTF200" s="131"/>
      <c r="FTG200" s="131"/>
      <c r="FTH200" s="131"/>
      <c r="FTI200" s="131"/>
      <c r="FTJ200" s="131"/>
      <c r="FTK200" s="131"/>
      <c r="FTL200" s="131"/>
      <c r="FTM200" s="131"/>
      <c r="FTN200" s="131"/>
      <c r="FTO200" s="131"/>
      <c r="FTP200" s="131"/>
      <c r="FTQ200" s="131"/>
      <c r="GCQ200" s="131"/>
      <c r="GCR200" s="131"/>
      <c r="GCZ200" s="131"/>
      <c r="GDA200" s="131"/>
      <c r="GDB200" s="131"/>
      <c r="GDC200" s="131"/>
      <c r="GDD200" s="131"/>
      <c r="GDE200" s="131"/>
      <c r="GDF200" s="131"/>
      <c r="GDG200" s="131"/>
      <c r="GDH200" s="131"/>
      <c r="GDI200" s="131"/>
      <c r="GDJ200" s="131"/>
      <c r="GDK200" s="131"/>
      <c r="GDL200" s="131"/>
      <c r="GDM200" s="131"/>
      <c r="GMM200" s="131"/>
      <c r="GMN200" s="131"/>
      <c r="GMV200" s="131"/>
      <c r="GMW200" s="131"/>
      <c r="GMX200" s="131"/>
      <c r="GMY200" s="131"/>
      <c r="GMZ200" s="131"/>
      <c r="GNA200" s="131"/>
      <c r="GNB200" s="131"/>
      <c r="GNC200" s="131"/>
      <c r="GND200" s="131"/>
      <c r="GNE200" s="131"/>
      <c r="GNF200" s="131"/>
      <c r="GNG200" s="131"/>
      <c r="GNH200" s="131"/>
      <c r="GNI200" s="131"/>
      <c r="GWI200" s="131"/>
      <c r="GWJ200" s="131"/>
      <c r="GWR200" s="131"/>
      <c r="GWS200" s="131"/>
      <c r="GWT200" s="131"/>
      <c r="GWU200" s="131"/>
      <c r="GWV200" s="131"/>
      <c r="GWW200" s="131"/>
      <c r="GWX200" s="131"/>
      <c r="GWY200" s="131"/>
      <c r="GWZ200" s="131"/>
      <c r="GXA200" s="131"/>
      <c r="GXB200" s="131"/>
      <c r="GXC200" s="131"/>
      <c r="GXD200" s="131"/>
      <c r="GXE200" s="131"/>
      <c r="HGE200" s="131"/>
      <c r="HGF200" s="131"/>
      <c r="HGN200" s="131"/>
      <c r="HGO200" s="131"/>
      <c r="HGP200" s="131"/>
      <c r="HGQ200" s="131"/>
      <c r="HGR200" s="131"/>
      <c r="HGS200" s="131"/>
      <c r="HGT200" s="131"/>
      <c r="HGU200" s="131"/>
      <c r="HGV200" s="131"/>
      <c r="HGW200" s="131"/>
      <c r="HGX200" s="131"/>
      <c r="HGY200" s="131"/>
      <c r="HGZ200" s="131"/>
      <c r="HHA200" s="131"/>
      <c r="HQA200" s="131"/>
      <c r="HQB200" s="131"/>
      <c r="HQJ200" s="131"/>
      <c r="HQK200" s="131"/>
      <c r="HQL200" s="131"/>
      <c r="HQM200" s="131"/>
      <c r="HQN200" s="131"/>
      <c r="HQO200" s="131"/>
      <c r="HQP200" s="131"/>
      <c r="HQQ200" s="131"/>
      <c r="HQR200" s="131"/>
      <c r="HQS200" s="131"/>
      <c r="HQT200" s="131"/>
      <c r="HQU200" s="131"/>
      <c r="HQV200" s="131"/>
      <c r="HQW200" s="131"/>
      <c r="HZW200" s="131"/>
      <c r="HZX200" s="131"/>
      <c r="IAF200" s="131"/>
      <c r="IAG200" s="131"/>
      <c r="IAH200" s="131"/>
      <c r="IAI200" s="131"/>
      <c r="IAJ200" s="131"/>
      <c r="IAK200" s="131"/>
      <c r="IAL200" s="131"/>
      <c r="IAM200" s="131"/>
      <c r="IAN200" s="131"/>
      <c r="IAO200" s="131"/>
      <c r="IAP200" s="131"/>
      <c r="IAQ200" s="131"/>
      <c r="IAR200" s="131"/>
      <c r="IAS200" s="131"/>
      <c r="IJS200" s="131"/>
      <c r="IJT200" s="131"/>
      <c r="IKB200" s="131"/>
      <c r="IKC200" s="131"/>
      <c r="IKD200" s="131"/>
      <c r="IKE200" s="131"/>
      <c r="IKF200" s="131"/>
      <c r="IKG200" s="131"/>
      <c r="IKH200" s="131"/>
      <c r="IKI200" s="131"/>
      <c r="IKJ200" s="131"/>
      <c r="IKK200" s="131"/>
      <c r="IKL200" s="131"/>
      <c r="IKM200" s="131"/>
      <c r="IKN200" s="131"/>
      <c r="IKO200" s="131"/>
      <c r="ITO200" s="131"/>
      <c r="ITP200" s="131"/>
      <c r="ITX200" s="131"/>
      <c r="ITY200" s="131"/>
      <c r="ITZ200" s="131"/>
      <c r="IUA200" s="131"/>
      <c r="IUB200" s="131"/>
      <c r="IUC200" s="131"/>
      <c r="IUD200" s="131"/>
      <c r="IUE200" s="131"/>
      <c r="IUF200" s="131"/>
      <c r="IUG200" s="131"/>
      <c r="IUH200" s="131"/>
      <c r="IUI200" s="131"/>
      <c r="IUJ200" s="131"/>
      <c r="IUK200" s="131"/>
      <c r="JDK200" s="131"/>
      <c r="JDL200" s="131"/>
      <c r="JDT200" s="131"/>
      <c r="JDU200" s="131"/>
      <c r="JDV200" s="131"/>
      <c r="JDW200" s="131"/>
      <c r="JDX200" s="131"/>
      <c r="JDY200" s="131"/>
      <c r="JDZ200" s="131"/>
      <c r="JEA200" s="131"/>
      <c r="JEB200" s="131"/>
      <c r="JEC200" s="131"/>
      <c r="JED200" s="131"/>
      <c r="JEE200" s="131"/>
      <c r="JEF200" s="131"/>
      <c r="JEG200" s="131"/>
      <c r="JNG200" s="131"/>
      <c r="JNH200" s="131"/>
      <c r="JNP200" s="131"/>
      <c r="JNQ200" s="131"/>
      <c r="JNR200" s="131"/>
      <c r="JNS200" s="131"/>
      <c r="JNT200" s="131"/>
      <c r="JNU200" s="131"/>
      <c r="JNV200" s="131"/>
      <c r="JNW200" s="131"/>
      <c r="JNX200" s="131"/>
      <c r="JNY200" s="131"/>
      <c r="JNZ200" s="131"/>
      <c r="JOA200" s="131"/>
      <c r="JOB200" s="131"/>
      <c r="JOC200" s="131"/>
      <c r="JXC200" s="131"/>
      <c r="JXD200" s="131"/>
      <c r="JXL200" s="131"/>
      <c r="JXM200" s="131"/>
      <c r="JXN200" s="131"/>
      <c r="JXO200" s="131"/>
      <c r="JXP200" s="131"/>
      <c r="JXQ200" s="131"/>
      <c r="JXR200" s="131"/>
      <c r="JXS200" s="131"/>
      <c r="JXT200" s="131"/>
      <c r="JXU200" s="131"/>
      <c r="JXV200" s="131"/>
      <c r="JXW200" s="131"/>
      <c r="JXX200" s="131"/>
      <c r="JXY200" s="131"/>
      <c r="KGY200" s="131"/>
      <c r="KGZ200" s="131"/>
      <c r="KHH200" s="131"/>
      <c r="KHI200" s="131"/>
      <c r="KHJ200" s="131"/>
      <c r="KHK200" s="131"/>
      <c r="KHL200" s="131"/>
      <c r="KHM200" s="131"/>
      <c r="KHN200" s="131"/>
      <c r="KHO200" s="131"/>
      <c r="KHP200" s="131"/>
      <c r="KHQ200" s="131"/>
      <c r="KHR200" s="131"/>
      <c r="KHS200" s="131"/>
      <c r="KHT200" s="131"/>
      <c r="KHU200" s="131"/>
      <c r="KQU200" s="131"/>
      <c r="KQV200" s="131"/>
      <c r="KRD200" s="131"/>
      <c r="KRE200" s="131"/>
      <c r="KRF200" s="131"/>
      <c r="KRG200" s="131"/>
      <c r="KRH200" s="131"/>
      <c r="KRI200" s="131"/>
      <c r="KRJ200" s="131"/>
      <c r="KRK200" s="131"/>
      <c r="KRL200" s="131"/>
      <c r="KRM200" s="131"/>
      <c r="KRN200" s="131"/>
      <c r="KRO200" s="131"/>
      <c r="KRP200" s="131"/>
      <c r="KRQ200" s="131"/>
      <c r="LAQ200" s="131"/>
      <c r="LAR200" s="131"/>
      <c r="LAZ200" s="131"/>
      <c r="LBA200" s="131"/>
      <c r="LBB200" s="131"/>
      <c r="LBC200" s="131"/>
      <c r="LBD200" s="131"/>
      <c r="LBE200" s="131"/>
      <c r="LBF200" s="131"/>
      <c r="LBG200" s="131"/>
      <c r="LBH200" s="131"/>
      <c r="LBI200" s="131"/>
      <c r="LBJ200" s="131"/>
      <c r="LBK200" s="131"/>
      <c r="LBL200" s="131"/>
      <c r="LBM200" s="131"/>
      <c r="LKM200" s="131"/>
      <c r="LKN200" s="131"/>
      <c r="LKV200" s="131"/>
      <c r="LKW200" s="131"/>
      <c r="LKX200" s="131"/>
      <c r="LKY200" s="131"/>
      <c r="LKZ200" s="131"/>
      <c r="LLA200" s="131"/>
      <c r="LLB200" s="131"/>
      <c r="LLC200" s="131"/>
      <c r="LLD200" s="131"/>
      <c r="LLE200" s="131"/>
      <c r="LLF200" s="131"/>
      <c r="LLG200" s="131"/>
      <c r="LLH200" s="131"/>
      <c r="LLI200" s="131"/>
      <c r="LUI200" s="131"/>
      <c r="LUJ200" s="131"/>
      <c r="LUR200" s="131"/>
      <c r="LUS200" s="131"/>
      <c r="LUT200" s="131"/>
      <c r="LUU200" s="131"/>
      <c r="LUV200" s="131"/>
      <c r="LUW200" s="131"/>
      <c r="LUX200" s="131"/>
      <c r="LUY200" s="131"/>
      <c r="LUZ200" s="131"/>
      <c r="LVA200" s="131"/>
      <c r="LVB200" s="131"/>
      <c r="LVC200" s="131"/>
      <c r="LVD200" s="131"/>
      <c r="LVE200" s="131"/>
      <c r="MEE200" s="131"/>
      <c r="MEF200" s="131"/>
      <c r="MEN200" s="131"/>
      <c r="MEO200" s="131"/>
      <c r="MEP200" s="131"/>
      <c r="MEQ200" s="131"/>
      <c r="MER200" s="131"/>
      <c r="MES200" s="131"/>
      <c r="MET200" s="131"/>
      <c r="MEU200" s="131"/>
      <c r="MEV200" s="131"/>
      <c r="MEW200" s="131"/>
      <c r="MEX200" s="131"/>
      <c r="MEY200" s="131"/>
      <c r="MEZ200" s="131"/>
      <c r="MFA200" s="131"/>
      <c r="MOA200" s="131"/>
      <c r="MOB200" s="131"/>
      <c r="MOJ200" s="131"/>
      <c r="MOK200" s="131"/>
      <c r="MOL200" s="131"/>
      <c r="MOM200" s="131"/>
      <c r="MON200" s="131"/>
      <c r="MOO200" s="131"/>
      <c r="MOP200" s="131"/>
      <c r="MOQ200" s="131"/>
      <c r="MOR200" s="131"/>
      <c r="MOS200" s="131"/>
      <c r="MOT200" s="131"/>
      <c r="MOU200" s="131"/>
      <c r="MOV200" s="131"/>
      <c r="MOW200" s="131"/>
      <c r="MXW200" s="131"/>
      <c r="MXX200" s="131"/>
      <c r="MYF200" s="131"/>
      <c r="MYG200" s="131"/>
      <c r="MYH200" s="131"/>
      <c r="MYI200" s="131"/>
      <c r="MYJ200" s="131"/>
      <c r="MYK200" s="131"/>
      <c r="MYL200" s="131"/>
      <c r="MYM200" s="131"/>
      <c r="MYN200" s="131"/>
      <c r="MYO200" s="131"/>
      <c r="MYP200" s="131"/>
      <c r="MYQ200" s="131"/>
      <c r="MYR200" s="131"/>
      <c r="MYS200" s="131"/>
      <c r="NHS200" s="131"/>
      <c r="NHT200" s="131"/>
      <c r="NIB200" s="131"/>
      <c r="NIC200" s="131"/>
      <c r="NID200" s="131"/>
      <c r="NIE200" s="131"/>
      <c r="NIF200" s="131"/>
      <c r="NIG200" s="131"/>
      <c r="NIH200" s="131"/>
      <c r="NII200" s="131"/>
      <c r="NIJ200" s="131"/>
      <c r="NIK200" s="131"/>
      <c r="NIL200" s="131"/>
      <c r="NIM200" s="131"/>
      <c r="NIN200" s="131"/>
      <c r="NIO200" s="131"/>
      <c r="NRO200" s="131"/>
      <c r="NRP200" s="131"/>
      <c r="NRX200" s="131"/>
      <c r="NRY200" s="131"/>
      <c r="NRZ200" s="131"/>
      <c r="NSA200" s="131"/>
      <c r="NSB200" s="131"/>
      <c r="NSC200" s="131"/>
      <c r="NSD200" s="131"/>
      <c r="NSE200" s="131"/>
      <c r="NSF200" s="131"/>
      <c r="NSG200" s="131"/>
      <c r="NSH200" s="131"/>
      <c r="NSI200" s="131"/>
      <c r="NSJ200" s="131"/>
      <c r="NSK200" s="131"/>
      <c r="OBK200" s="131"/>
      <c r="OBL200" s="131"/>
      <c r="OBT200" s="131"/>
      <c r="OBU200" s="131"/>
      <c r="OBV200" s="131"/>
      <c r="OBW200" s="131"/>
      <c r="OBX200" s="131"/>
      <c r="OBY200" s="131"/>
      <c r="OBZ200" s="131"/>
      <c r="OCA200" s="131"/>
      <c r="OCB200" s="131"/>
      <c r="OCC200" s="131"/>
      <c r="OCD200" s="131"/>
      <c r="OCE200" s="131"/>
      <c r="OCF200" s="131"/>
      <c r="OCG200" s="131"/>
      <c r="OLG200" s="131"/>
      <c r="OLH200" s="131"/>
      <c r="OLP200" s="131"/>
      <c r="OLQ200" s="131"/>
      <c r="OLR200" s="131"/>
      <c r="OLS200" s="131"/>
      <c r="OLT200" s="131"/>
      <c r="OLU200" s="131"/>
      <c r="OLV200" s="131"/>
      <c r="OLW200" s="131"/>
      <c r="OLX200" s="131"/>
      <c r="OLY200" s="131"/>
      <c r="OLZ200" s="131"/>
      <c r="OMA200" s="131"/>
      <c r="OMB200" s="131"/>
      <c r="OMC200" s="131"/>
      <c r="OVC200" s="131"/>
      <c r="OVD200" s="131"/>
      <c r="OVL200" s="131"/>
      <c r="OVM200" s="131"/>
      <c r="OVN200" s="131"/>
      <c r="OVO200" s="131"/>
      <c r="OVP200" s="131"/>
      <c r="OVQ200" s="131"/>
      <c r="OVR200" s="131"/>
      <c r="OVS200" s="131"/>
      <c r="OVT200" s="131"/>
      <c r="OVU200" s="131"/>
      <c r="OVV200" s="131"/>
      <c r="OVW200" s="131"/>
      <c r="OVX200" s="131"/>
      <c r="OVY200" s="131"/>
      <c r="PEY200" s="131"/>
      <c r="PEZ200" s="131"/>
      <c r="PFH200" s="131"/>
      <c r="PFI200" s="131"/>
      <c r="PFJ200" s="131"/>
      <c r="PFK200" s="131"/>
      <c r="PFL200" s="131"/>
      <c r="PFM200" s="131"/>
      <c r="PFN200" s="131"/>
      <c r="PFO200" s="131"/>
      <c r="PFP200" s="131"/>
      <c r="PFQ200" s="131"/>
      <c r="PFR200" s="131"/>
      <c r="PFS200" s="131"/>
      <c r="PFT200" s="131"/>
      <c r="PFU200" s="131"/>
      <c r="POU200" s="131"/>
      <c r="POV200" s="131"/>
      <c r="PPD200" s="131"/>
      <c r="PPE200" s="131"/>
      <c r="PPF200" s="131"/>
      <c r="PPG200" s="131"/>
      <c r="PPH200" s="131"/>
      <c r="PPI200" s="131"/>
      <c r="PPJ200" s="131"/>
      <c r="PPK200" s="131"/>
      <c r="PPL200" s="131"/>
      <c r="PPM200" s="131"/>
      <c r="PPN200" s="131"/>
      <c r="PPO200" s="131"/>
      <c r="PPP200" s="131"/>
      <c r="PPQ200" s="131"/>
      <c r="PYQ200" s="131"/>
      <c r="PYR200" s="131"/>
      <c r="PYZ200" s="131"/>
      <c r="PZA200" s="131"/>
      <c r="PZB200" s="131"/>
      <c r="PZC200" s="131"/>
      <c r="PZD200" s="131"/>
      <c r="PZE200" s="131"/>
      <c r="PZF200" s="131"/>
      <c r="PZG200" s="131"/>
      <c r="PZH200" s="131"/>
      <c r="PZI200" s="131"/>
      <c r="PZJ200" s="131"/>
      <c r="PZK200" s="131"/>
      <c r="PZL200" s="131"/>
      <c r="PZM200" s="131"/>
      <c r="QIM200" s="131"/>
      <c r="QIN200" s="131"/>
      <c r="QIV200" s="131"/>
      <c r="QIW200" s="131"/>
      <c r="QIX200" s="131"/>
      <c r="QIY200" s="131"/>
      <c r="QIZ200" s="131"/>
      <c r="QJA200" s="131"/>
      <c r="QJB200" s="131"/>
      <c r="QJC200" s="131"/>
      <c r="QJD200" s="131"/>
      <c r="QJE200" s="131"/>
      <c r="QJF200" s="131"/>
      <c r="QJG200" s="131"/>
      <c r="QJH200" s="131"/>
      <c r="QJI200" s="131"/>
      <c r="QSI200" s="131"/>
      <c r="QSJ200" s="131"/>
      <c r="QSR200" s="131"/>
      <c r="QSS200" s="131"/>
      <c r="QST200" s="131"/>
      <c r="QSU200" s="131"/>
      <c r="QSV200" s="131"/>
      <c r="QSW200" s="131"/>
      <c r="QSX200" s="131"/>
      <c r="QSY200" s="131"/>
      <c r="QSZ200" s="131"/>
      <c r="QTA200" s="131"/>
      <c r="QTB200" s="131"/>
      <c r="QTC200" s="131"/>
      <c r="QTD200" s="131"/>
      <c r="QTE200" s="131"/>
      <c r="RCE200" s="131"/>
      <c r="RCF200" s="131"/>
      <c r="RCN200" s="131"/>
      <c r="RCO200" s="131"/>
      <c r="RCP200" s="131"/>
      <c r="RCQ200" s="131"/>
      <c r="RCR200" s="131"/>
      <c r="RCS200" s="131"/>
      <c r="RCT200" s="131"/>
      <c r="RCU200" s="131"/>
      <c r="RCV200" s="131"/>
      <c r="RCW200" s="131"/>
      <c r="RCX200" s="131"/>
      <c r="RCY200" s="131"/>
      <c r="RCZ200" s="131"/>
      <c r="RDA200" s="131"/>
      <c r="RMA200" s="131"/>
      <c r="RMB200" s="131"/>
      <c r="RMJ200" s="131"/>
      <c r="RMK200" s="131"/>
      <c r="RML200" s="131"/>
      <c r="RMM200" s="131"/>
      <c r="RMN200" s="131"/>
      <c r="RMO200" s="131"/>
      <c r="RMP200" s="131"/>
      <c r="RMQ200" s="131"/>
      <c r="RMR200" s="131"/>
      <c r="RMS200" s="131"/>
      <c r="RMT200" s="131"/>
      <c r="RMU200" s="131"/>
      <c r="RMV200" s="131"/>
      <c r="RMW200" s="131"/>
      <c r="RVW200" s="131"/>
      <c r="RVX200" s="131"/>
      <c r="RWF200" s="131"/>
      <c r="RWG200" s="131"/>
      <c r="RWH200" s="131"/>
      <c r="RWI200" s="131"/>
      <c r="RWJ200" s="131"/>
      <c r="RWK200" s="131"/>
      <c r="RWL200" s="131"/>
      <c r="RWM200" s="131"/>
      <c r="RWN200" s="131"/>
      <c r="RWO200" s="131"/>
      <c r="RWP200" s="131"/>
      <c r="RWQ200" s="131"/>
      <c r="RWR200" s="131"/>
      <c r="RWS200" s="131"/>
      <c r="SFS200" s="131"/>
      <c r="SFT200" s="131"/>
      <c r="SGB200" s="131"/>
      <c r="SGC200" s="131"/>
      <c r="SGD200" s="131"/>
      <c r="SGE200" s="131"/>
      <c r="SGF200" s="131"/>
      <c r="SGG200" s="131"/>
      <c r="SGH200" s="131"/>
      <c r="SGI200" s="131"/>
      <c r="SGJ200" s="131"/>
      <c r="SGK200" s="131"/>
      <c r="SGL200" s="131"/>
      <c r="SGM200" s="131"/>
      <c r="SGN200" s="131"/>
      <c r="SGO200" s="131"/>
      <c r="SPO200" s="131"/>
      <c r="SPP200" s="131"/>
      <c r="SPX200" s="131"/>
      <c r="SPY200" s="131"/>
      <c r="SPZ200" s="131"/>
      <c r="SQA200" s="131"/>
      <c r="SQB200" s="131"/>
      <c r="SQC200" s="131"/>
      <c r="SQD200" s="131"/>
      <c r="SQE200" s="131"/>
      <c r="SQF200" s="131"/>
      <c r="SQG200" s="131"/>
      <c r="SQH200" s="131"/>
      <c r="SQI200" s="131"/>
      <c r="SQJ200" s="131"/>
      <c r="SQK200" s="131"/>
      <c r="SZK200" s="131"/>
      <c r="SZL200" s="131"/>
      <c r="SZT200" s="131"/>
      <c r="SZU200" s="131"/>
      <c r="SZV200" s="131"/>
      <c r="SZW200" s="131"/>
      <c r="SZX200" s="131"/>
      <c r="SZY200" s="131"/>
      <c r="SZZ200" s="131"/>
      <c r="TAA200" s="131"/>
      <c r="TAB200" s="131"/>
      <c r="TAC200" s="131"/>
      <c r="TAD200" s="131"/>
      <c r="TAE200" s="131"/>
      <c r="TAF200" s="131"/>
      <c r="TAG200" s="131"/>
      <c r="TJG200" s="131"/>
      <c r="TJH200" s="131"/>
      <c r="TJP200" s="131"/>
      <c r="TJQ200" s="131"/>
      <c r="TJR200" s="131"/>
      <c r="TJS200" s="131"/>
      <c r="TJT200" s="131"/>
      <c r="TJU200" s="131"/>
      <c r="TJV200" s="131"/>
      <c r="TJW200" s="131"/>
      <c r="TJX200" s="131"/>
      <c r="TJY200" s="131"/>
      <c r="TJZ200" s="131"/>
      <c r="TKA200" s="131"/>
      <c r="TKB200" s="131"/>
      <c r="TKC200" s="131"/>
      <c r="TTC200" s="131"/>
      <c r="TTD200" s="131"/>
      <c r="TTL200" s="131"/>
      <c r="TTM200" s="131"/>
      <c r="TTN200" s="131"/>
      <c r="TTO200" s="131"/>
      <c r="TTP200" s="131"/>
      <c r="TTQ200" s="131"/>
      <c r="TTR200" s="131"/>
      <c r="TTS200" s="131"/>
      <c r="TTT200" s="131"/>
      <c r="TTU200" s="131"/>
      <c r="TTV200" s="131"/>
      <c r="TTW200" s="131"/>
      <c r="TTX200" s="131"/>
      <c r="TTY200" s="131"/>
      <c r="UCY200" s="131"/>
      <c r="UCZ200" s="131"/>
      <c r="UDH200" s="131"/>
      <c r="UDI200" s="131"/>
      <c r="UDJ200" s="131"/>
      <c r="UDK200" s="131"/>
      <c r="UDL200" s="131"/>
      <c r="UDM200" s="131"/>
      <c r="UDN200" s="131"/>
      <c r="UDO200" s="131"/>
      <c r="UDP200" s="131"/>
      <c r="UDQ200" s="131"/>
      <c r="UDR200" s="131"/>
      <c r="UDS200" s="131"/>
      <c r="UDT200" s="131"/>
      <c r="UDU200" s="131"/>
      <c r="UMU200" s="131"/>
      <c r="UMV200" s="131"/>
      <c r="UND200" s="131"/>
      <c r="UNE200" s="131"/>
      <c r="UNF200" s="131"/>
      <c r="UNG200" s="131"/>
      <c r="UNH200" s="131"/>
      <c r="UNI200" s="131"/>
      <c r="UNJ200" s="131"/>
      <c r="UNK200" s="131"/>
      <c r="UNL200" s="131"/>
      <c r="UNM200" s="131"/>
      <c r="UNN200" s="131"/>
      <c r="UNO200" s="131"/>
      <c r="UNP200" s="131"/>
      <c r="UNQ200" s="131"/>
      <c r="UWQ200" s="131"/>
      <c r="UWR200" s="131"/>
      <c r="UWZ200" s="131"/>
      <c r="UXA200" s="131"/>
      <c r="UXB200" s="131"/>
      <c r="UXC200" s="131"/>
      <c r="UXD200" s="131"/>
      <c r="UXE200" s="131"/>
      <c r="UXF200" s="131"/>
      <c r="UXG200" s="131"/>
      <c r="UXH200" s="131"/>
      <c r="UXI200" s="131"/>
      <c r="UXJ200" s="131"/>
      <c r="UXK200" s="131"/>
      <c r="UXL200" s="131"/>
      <c r="UXM200" s="131"/>
      <c r="VGM200" s="131"/>
      <c r="VGN200" s="131"/>
      <c r="VGV200" s="131"/>
      <c r="VGW200" s="131"/>
      <c r="VGX200" s="131"/>
      <c r="VGY200" s="131"/>
      <c r="VGZ200" s="131"/>
      <c r="VHA200" s="131"/>
      <c r="VHB200" s="131"/>
      <c r="VHC200" s="131"/>
      <c r="VHD200" s="131"/>
      <c r="VHE200" s="131"/>
      <c r="VHF200" s="131"/>
      <c r="VHG200" s="131"/>
      <c r="VHH200" s="131"/>
      <c r="VHI200" s="131"/>
      <c r="VQI200" s="131"/>
      <c r="VQJ200" s="131"/>
      <c r="VQR200" s="131"/>
      <c r="VQS200" s="131"/>
      <c r="VQT200" s="131"/>
      <c r="VQU200" s="131"/>
      <c r="VQV200" s="131"/>
      <c r="VQW200" s="131"/>
      <c r="VQX200" s="131"/>
      <c r="VQY200" s="131"/>
      <c r="VQZ200" s="131"/>
      <c r="VRA200" s="131"/>
      <c r="VRB200" s="131"/>
      <c r="VRC200" s="131"/>
      <c r="VRD200" s="131"/>
      <c r="VRE200" s="131"/>
      <c r="WAE200" s="131"/>
      <c r="WAF200" s="131"/>
      <c r="WAN200" s="131"/>
      <c r="WAO200" s="131"/>
      <c r="WAP200" s="131"/>
      <c r="WAQ200" s="131"/>
      <c r="WAR200" s="131"/>
      <c r="WAS200" s="131"/>
      <c r="WAT200" s="131"/>
      <c r="WAU200" s="131"/>
      <c r="WAV200" s="131"/>
      <c r="WAW200" s="131"/>
      <c r="WAX200" s="131"/>
      <c r="WAY200" s="131"/>
      <c r="WAZ200" s="131"/>
      <c r="WBA200" s="131"/>
      <c r="WKA200" s="131"/>
      <c r="WKB200" s="131"/>
      <c r="WKJ200" s="131"/>
      <c r="WKK200" s="131"/>
      <c r="WKL200" s="131"/>
      <c r="WKM200" s="131"/>
      <c r="WKN200" s="131"/>
      <c r="WKO200" s="131"/>
      <c r="WKP200" s="131"/>
      <c r="WKQ200" s="131"/>
      <c r="WKR200" s="131"/>
      <c r="WKS200" s="131"/>
      <c r="WKT200" s="131"/>
      <c r="WKU200" s="131"/>
      <c r="WKV200" s="131"/>
      <c r="WKW200" s="131"/>
      <c r="WTW200" s="131"/>
      <c r="WTX200" s="131"/>
      <c r="WUF200" s="131"/>
      <c r="WUG200" s="131"/>
      <c r="WUH200" s="131"/>
      <c r="WUI200" s="131"/>
      <c r="WUJ200" s="131"/>
      <c r="WUK200" s="131"/>
      <c r="WUL200" s="131"/>
      <c r="WUM200" s="131"/>
      <c r="WUN200" s="131"/>
      <c r="WUO200" s="131"/>
      <c r="WUP200" s="131"/>
      <c r="WUQ200" s="131"/>
      <c r="WUR200" s="131"/>
      <c r="WUS200" s="131"/>
    </row>
    <row r="201" spans="1:2046 2050:3072 3076:4095 4098:6141 6145:7167 7171:8190 8193:9216 9219:11262 11266:12288 12292:13311 13314:15357 15361:16344" s="271" customFormat="1" ht="39.6" customHeight="1" outlineLevel="1">
      <c r="A201" s="327"/>
      <c r="B201" s="273" t="s">
        <v>487</v>
      </c>
      <c r="C201" s="248"/>
      <c r="D201" s="258">
        <v>33</v>
      </c>
      <c r="E201" s="260"/>
      <c r="F201" s="258">
        <v>33</v>
      </c>
      <c r="G201" s="245">
        <v>0</v>
      </c>
      <c r="H201" s="229">
        <f t="shared" ref="H201:H247" si="13">I201+J201</f>
        <v>0</v>
      </c>
      <c r="I201" s="247"/>
      <c r="J201" s="247"/>
      <c r="K201" s="247"/>
      <c r="L201" s="247"/>
      <c r="M201" s="238">
        <v>830</v>
      </c>
      <c r="HK201" s="131"/>
      <c r="HL201" s="131"/>
      <c r="HT201" s="131"/>
      <c r="HU201" s="131"/>
      <c r="HV201" s="131"/>
      <c r="HW201" s="131"/>
      <c r="HX201" s="131"/>
      <c r="HY201" s="131"/>
      <c r="HZ201" s="131"/>
      <c r="IA201" s="131"/>
      <c r="IB201" s="131"/>
      <c r="IC201" s="131"/>
      <c r="ID201" s="131"/>
      <c r="IE201" s="131"/>
      <c r="IF201" s="131"/>
      <c r="IG201" s="131"/>
      <c r="RG201" s="131"/>
      <c r="RH201" s="131"/>
      <c r="RP201" s="131"/>
      <c r="RQ201" s="131"/>
      <c r="RR201" s="131"/>
      <c r="RS201" s="131"/>
      <c r="RT201" s="131"/>
      <c r="RU201" s="131"/>
      <c r="RV201" s="131"/>
      <c r="RW201" s="131"/>
      <c r="RX201" s="131"/>
      <c r="RY201" s="131"/>
      <c r="RZ201" s="131"/>
      <c r="SA201" s="131"/>
      <c r="SB201" s="131"/>
      <c r="SC201" s="131"/>
      <c r="ABC201" s="131"/>
      <c r="ABD201" s="131"/>
      <c r="ABL201" s="131"/>
      <c r="ABM201" s="131"/>
      <c r="ABN201" s="131"/>
      <c r="ABO201" s="131"/>
      <c r="ABP201" s="131"/>
      <c r="ABQ201" s="131"/>
      <c r="ABR201" s="131"/>
      <c r="ABS201" s="131"/>
      <c r="ABT201" s="131"/>
      <c r="ABU201" s="131"/>
      <c r="ABV201" s="131"/>
      <c r="ABW201" s="131"/>
      <c r="ABX201" s="131"/>
      <c r="ABY201" s="131"/>
      <c r="AKY201" s="131"/>
      <c r="AKZ201" s="131"/>
      <c r="ALH201" s="131"/>
      <c r="ALI201" s="131"/>
      <c r="ALJ201" s="131"/>
      <c r="ALK201" s="131"/>
      <c r="ALL201" s="131"/>
      <c r="ALM201" s="131"/>
      <c r="ALN201" s="131"/>
      <c r="ALO201" s="131"/>
      <c r="ALP201" s="131"/>
      <c r="ALQ201" s="131"/>
      <c r="ALR201" s="131"/>
      <c r="ALS201" s="131"/>
      <c r="ALT201" s="131"/>
      <c r="ALU201" s="131"/>
      <c r="AUU201" s="131"/>
      <c r="AUV201" s="131"/>
      <c r="AVD201" s="131"/>
      <c r="AVE201" s="131"/>
      <c r="AVF201" s="131"/>
      <c r="AVG201" s="131"/>
      <c r="AVH201" s="131"/>
      <c r="AVI201" s="131"/>
      <c r="AVJ201" s="131"/>
      <c r="AVK201" s="131"/>
      <c r="AVL201" s="131"/>
      <c r="AVM201" s="131"/>
      <c r="AVN201" s="131"/>
      <c r="AVO201" s="131"/>
      <c r="AVP201" s="131"/>
      <c r="AVQ201" s="131"/>
      <c r="BEQ201" s="131"/>
      <c r="BER201" s="131"/>
      <c r="BEZ201" s="131"/>
      <c r="BFA201" s="131"/>
      <c r="BFB201" s="131"/>
      <c r="BFC201" s="131"/>
      <c r="BFD201" s="131"/>
      <c r="BFE201" s="131"/>
      <c r="BFF201" s="131"/>
      <c r="BFG201" s="131"/>
      <c r="BFH201" s="131"/>
      <c r="BFI201" s="131"/>
      <c r="BFJ201" s="131"/>
      <c r="BFK201" s="131"/>
      <c r="BFL201" s="131"/>
      <c r="BFM201" s="131"/>
      <c r="BOM201" s="131"/>
      <c r="BON201" s="131"/>
      <c r="BOV201" s="131"/>
      <c r="BOW201" s="131"/>
      <c r="BOX201" s="131"/>
      <c r="BOY201" s="131"/>
      <c r="BOZ201" s="131"/>
      <c r="BPA201" s="131"/>
      <c r="BPB201" s="131"/>
      <c r="BPC201" s="131"/>
      <c r="BPD201" s="131"/>
      <c r="BPE201" s="131"/>
      <c r="BPF201" s="131"/>
      <c r="BPG201" s="131"/>
      <c r="BPH201" s="131"/>
      <c r="BPI201" s="131"/>
      <c r="BYI201" s="131"/>
      <c r="BYJ201" s="131"/>
      <c r="BYR201" s="131"/>
      <c r="BYS201" s="131"/>
      <c r="BYT201" s="131"/>
      <c r="BYU201" s="131"/>
      <c r="BYV201" s="131"/>
      <c r="BYW201" s="131"/>
      <c r="BYX201" s="131"/>
      <c r="BYY201" s="131"/>
      <c r="BYZ201" s="131"/>
      <c r="BZA201" s="131"/>
      <c r="BZB201" s="131"/>
      <c r="BZC201" s="131"/>
      <c r="BZD201" s="131"/>
      <c r="BZE201" s="131"/>
      <c r="CIE201" s="131"/>
      <c r="CIF201" s="131"/>
      <c r="CIN201" s="131"/>
      <c r="CIO201" s="131"/>
      <c r="CIP201" s="131"/>
      <c r="CIQ201" s="131"/>
      <c r="CIR201" s="131"/>
      <c r="CIS201" s="131"/>
      <c r="CIT201" s="131"/>
      <c r="CIU201" s="131"/>
      <c r="CIV201" s="131"/>
      <c r="CIW201" s="131"/>
      <c r="CIX201" s="131"/>
      <c r="CIY201" s="131"/>
      <c r="CIZ201" s="131"/>
      <c r="CJA201" s="131"/>
      <c r="CSA201" s="131"/>
      <c r="CSB201" s="131"/>
      <c r="CSJ201" s="131"/>
      <c r="CSK201" s="131"/>
      <c r="CSL201" s="131"/>
      <c r="CSM201" s="131"/>
      <c r="CSN201" s="131"/>
      <c r="CSO201" s="131"/>
      <c r="CSP201" s="131"/>
      <c r="CSQ201" s="131"/>
      <c r="CSR201" s="131"/>
      <c r="CSS201" s="131"/>
      <c r="CST201" s="131"/>
      <c r="CSU201" s="131"/>
      <c r="CSV201" s="131"/>
      <c r="CSW201" s="131"/>
      <c r="DBW201" s="131"/>
      <c r="DBX201" s="131"/>
      <c r="DCF201" s="131"/>
      <c r="DCG201" s="131"/>
      <c r="DCH201" s="131"/>
      <c r="DCI201" s="131"/>
      <c r="DCJ201" s="131"/>
      <c r="DCK201" s="131"/>
      <c r="DCL201" s="131"/>
      <c r="DCM201" s="131"/>
      <c r="DCN201" s="131"/>
      <c r="DCO201" s="131"/>
      <c r="DCP201" s="131"/>
      <c r="DCQ201" s="131"/>
      <c r="DCR201" s="131"/>
      <c r="DCS201" s="131"/>
      <c r="DLS201" s="131"/>
      <c r="DLT201" s="131"/>
      <c r="DMB201" s="131"/>
      <c r="DMC201" s="131"/>
      <c r="DMD201" s="131"/>
      <c r="DME201" s="131"/>
      <c r="DMF201" s="131"/>
      <c r="DMG201" s="131"/>
      <c r="DMH201" s="131"/>
      <c r="DMI201" s="131"/>
      <c r="DMJ201" s="131"/>
      <c r="DMK201" s="131"/>
      <c r="DML201" s="131"/>
      <c r="DMM201" s="131"/>
      <c r="DMN201" s="131"/>
      <c r="DMO201" s="131"/>
      <c r="DVO201" s="131"/>
      <c r="DVP201" s="131"/>
      <c r="DVX201" s="131"/>
      <c r="DVY201" s="131"/>
      <c r="DVZ201" s="131"/>
      <c r="DWA201" s="131"/>
      <c r="DWB201" s="131"/>
      <c r="DWC201" s="131"/>
      <c r="DWD201" s="131"/>
      <c r="DWE201" s="131"/>
      <c r="DWF201" s="131"/>
      <c r="DWG201" s="131"/>
      <c r="DWH201" s="131"/>
      <c r="DWI201" s="131"/>
      <c r="DWJ201" s="131"/>
      <c r="DWK201" s="131"/>
      <c r="EFK201" s="131"/>
      <c r="EFL201" s="131"/>
      <c r="EFT201" s="131"/>
      <c r="EFU201" s="131"/>
      <c r="EFV201" s="131"/>
      <c r="EFW201" s="131"/>
      <c r="EFX201" s="131"/>
      <c r="EFY201" s="131"/>
      <c r="EFZ201" s="131"/>
      <c r="EGA201" s="131"/>
      <c r="EGB201" s="131"/>
      <c r="EGC201" s="131"/>
      <c r="EGD201" s="131"/>
      <c r="EGE201" s="131"/>
      <c r="EGF201" s="131"/>
      <c r="EGG201" s="131"/>
      <c r="EPG201" s="131"/>
      <c r="EPH201" s="131"/>
      <c r="EPP201" s="131"/>
      <c r="EPQ201" s="131"/>
      <c r="EPR201" s="131"/>
      <c r="EPS201" s="131"/>
      <c r="EPT201" s="131"/>
      <c r="EPU201" s="131"/>
      <c r="EPV201" s="131"/>
      <c r="EPW201" s="131"/>
      <c r="EPX201" s="131"/>
      <c r="EPY201" s="131"/>
      <c r="EPZ201" s="131"/>
      <c r="EQA201" s="131"/>
      <c r="EQB201" s="131"/>
      <c r="EQC201" s="131"/>
      <c r="EZC201" s="131"/>
      <c r="EZD201" s="131"/>
      <c r="EZL201" s="131"/>
      <c r="EZM201" s="131"/>
      <c r="EZN201" s="131"/>
      <c r="EZO201" s="131"/>
      <c r="EZP201" s="131"/>
      <c r="EZQ201" s="131"/>
      <c r="EZR201" s="131"/>
      <c r="EZS201" s="131"/>
      <c r="EZT201" s="131"/>
      <c r="EZU201" s="131"/>
      <c r="EZV201" s="131"/>
      <c r="EZW201" s="131"/>
      <c r="EZX201" s="131"/>
      <c r="EZY201" s="131"/>
      <c r="FIY201" s="131"/>
      <c r="FIZ201" s="131"/>
      <c r="FJH201" s="131"/>
      <c r="FJI201" s="131"/>
      <c r="FJJ201" s="131"/>
      <c r="FJK201" s="131"/>
      <c r="FJL201" s="131"/>
      <c r="FJM201" s="131"/>
      <c r="FJN201" s="131"/>
      <c r="FJO201" s="131"/>
      <c r="FJP201" s="131"/>
      <c r="FJQ201" s="131"/>
      <c r="FJR201" s="131"/>
      <c r="FJS201" s="131"/>
      <c r="FJT201" s="131"/>
      <c r="FJU201" s="131"/>
      <c r="FSU201" s="131"/>
      <c r="FSV201" s="131"/>
      <c r="FTD201" s="131"/>
      <c r="FTE201" s="131"/>
      <c r="FTF201" s="131"/>
      <c r="FTG201" s="131"/>
      <c r="FTH201" s="131"/>
      <c r="FTI201" s="131"/>
      <c r="FTJ201" s="131"/>
      <c r="FTK201" s="131"/>
      <c r="FTL201" s="131"/>
      <c r="FTM201" s="131"/>
      <c r="FTN201" s="131"/>
      <c r="FTO201" s="131"/>
      <c r="FTP201" s="131"/>
      <c r="FTQ201" s="131"/>
      <c r="GCQ201" s="131"/>
      <c r="GCR201" s="131"/>
      <c r="GCZ201" s="131"/>
      <c r="GDA201" s="131"/>
      <c r="GDB201" s="131"/>
      <c r="GDC201" s="131"/>
      <c r="GDD201" s="131"/>
      <c r="GDE201" s="131"/>
      <c r="GDF201" s="131"/>
      <c r="GDG201" s="131"/>
      <c r="GDH201" s="131"/>
      <c r="GDI201" s="131"/>
      <c r="GDJ201" s="131"/>
      <c r="GDK201" s="131"/>
      <c r="GDL201" s="131"/>
      <c r="GDM201" s="131"/>
      <c r="GMM201" s="131"/>
      <c r="GMN201" s="131"/>
      <c r="GMV201" s="131"/>
      <c r="GMW201" s="131"/>
      <c r="GMX201" s="131"/>
      <c r="GMY201" s="131"/>
      <c r="GMZ201" s="131"/>
      <c r="GNA201" s="131"/>
      <c r="GNB201" s="131"/>
      <c r="GNC201" s="131"/>
      <c r="GND201" s="131"/>
      <c r="GNE201" s="131"/>
      <c r="GNF201" s="131"/>
      <c r="GNG201" s="131"/>
      <c r="GNH201" s="131"/>
      <c r="GNI201" s="131"/>
      <c r="GWI201" s="131"/>
      <c r="GWJ201" s="131"/>
      <c r="GWR201" s="131"/>
      <c r="GWS201" s="131"/>
      <c r="GWT201" s="131"/>
      <c r="GWU201" s="131"/>
      <c r="GWV201" s="131"/>
      <c r="GWW201" s="131"/>
      <c r="GWX201" s="131"/>
      <c r="GWY201" s="131"/>
      <c r="GWZ201" s="131"/>
      <c r="GXA201" s="131"/>
      <c r="GXB201" s="131"/>
      <c r="GXC201" s="131"/>
      <c r="GXD201" s="131"/>
      <c r="GXE201" s="131"/>
      <c r="HGE201" s="131"/>
      <c r="HGF201" s="131"/>
      <c r="HGN201" s="131"/>
      <c r="HGO201" s="131"/>
      <c r="HGP201" s="131"/>
      <c r="HGQ201" s="131"/>
      <c r="HGR201" s="131"/>
      <c r="HGS201" s="131"/>
      <c r="HGT201" s="131"/>
      <c r="HGU201" s="131"/>
      <c r="HGV201" s="131"/>
      <c r="HGW201" s="131"/>
      <c r="HGX201" s="131"/>
      <c r="HGY201" s="131"/>
      <c r="HGZ201" s="131"/>
      <c r="HHA201" s="131"/>
      <c r="HQA201" s="131"/>
      <c r="HQB201" s="131"/>
      <c r="HQJ201" s="131"/>
      <c r="HQK201" s="131"/>
      <c r="HQL201" s="131"/>
      <c r="HQM201" s="131"/>
      <c r="HQN201" s="131"/>
      <c r="HQO201" s="131"/>
      <c r="HQP201" s="131"/>
      <c r="HQQ201" s="131"/>
      <c r="HQR201" s="131"/>
      <c r="HQS201" s="131"/>
      <c r="HQT201" s="131"/>
      <c r="HQU201" s="131"/>
      <c r="HQV201" s="131"/>
      <c r="HQW201" s="131"/>
      <c r="HZW201" s="131"/>
      <c r="HZX201" s="131"/>
      <c r="IAF201" s="131"/>
      <c r="IAG201" s="131"/>
      <c r="IAH201" s="131"/>
      <c r="IAI201" s="131"/>
      <c r="IAJ201" s="131"/>
      <c r="IAK201" s="131"/>
      <c r="IAL201" s="131"/>
      <c r="IAM201" s="131"/>
      <c r="IAN201" s="131"/>
      <c r="IAO201" s="131"/>
      <c r="IAP201" s="131"/>
      <c r="IAQ201" s="131"/>
      <c r="IAR201" s="131"/>
      <c r="IAS201" s="131"/>
      <c r="IJS201" s="131"/>
      <c r="IJT201" s="131"/>
      <c r="IKB201" s="131"/>
      <c r="IKC201" s="131"/>
      <c r="IKD201" s="131"/>
      <c r="IKE201" s="131"/>
      <c r="IKF201" s="131"/>
      <c r="IKG201" s="131"/>
      <c r="IKH201" s="131"/>
      <c r="IKI201" s="131"/>
      <c r="IKJ201" s="131"/>
      <c r="IKK201" s="131"/>
      <c r="IKL201" s="131"/>
      <c r="IKM201" s="131"/>
      <c r="IKN201" s="131"/>
      <c r="IKO201" s="131"/>
      <c r="ITO201" s="131"/>
      <c r="ITP201" s="131"/>
      <c r="ITX201" s="131"/>
      <c r="ITY201" s="131"/>
      <c r="ITZ201" s="131"/>
      <c r="IUA201" s="131"/>
      <c r="IUB201" s="131"/>
      <c r="IUC201" s="131"/>
      <c r="IUD201" s="131"/>
      <c r="IUE201" s="131"/>
      <c r="IUF201" s="131"/>
      <c r="IUG201" s="131"/>
      <c r="IUH201" s="131"/>
      <c r="IUI201" s="131"/>
      <c r="IUJ201" s="131"/>
      <c r="IUK201" s="131"/>
      <c r="JDK201" s="131"/>
      <c r="JDL201" s="131"/>
      <c r="JDT201" s="131"/>
      <c r="JDU201" s="131"/>
      <c r="JDV201" s="131"/>
      <c r="JDW201" s="131"/>
      <c r="JDX201" s="131"/>
      <c r="JDY201" s="131"/>
      <c r="JDZ201" s="131"/>
      <c r="JEA201" s="131"/>
      <c r="JEB201" s="131"/>
      <c r="JEC201" s="131"/>
      <c r="JED201" s="131"/>
      <c r="JEE201" s="131"/>
      <c r="JEF201" s="131"/>
      <c r="JEG201" s="131"/>
      <c r="JNG201" s="131"/>
      <c r="JNH201" s="131"/>
      <c r="JNP201" s="131"/>
      <c r="JNQ201" s="131"/>
      <c r="JNR201" s="131"/>
      <c r="JNS201" s="131"/>
      <c r="JNT201" s="131"/>
      <c r="JNU201" s="131"/>
      <c r="JNV201" s="131"/>
      <c r="JNW201" s="131"/>
      <c r="JNX201" s="131"/>
      <c r="JNY201" s="131"/>
      <c r="JNZ201" s="131"/>
      <c r="JOA201" s="131"/>
      <c r="JOB201" s="131"/>
      <c r="JOC201" s="131"/>
      <c r="JXC201" s="131"/>
      <c r="JXD201" s="131"/>
      <c r="JXL201" s="131"/>
      <c r="JXM201" s="131"/>
      <c r="JXN201" s="131"/>
      <c r="JXO201" s="131"/>
      <c r="JXP201" s="131"/>
      <c r="JXQ201" s="131"/>
      <c r="JXR201" s="131"/>
      <c r="JXS201" s="131"/>
      <c r="JXT201" s="131"/>
      <c r="JXU201" s="131"/>
      <c r="JXV201" s="131"/>
      <c r="JXW201" s="131"/>
      <c r="JXX201" s="131"/>
      <c r="JXY201" s="131"/>
      <c r="KGY201" s="131"/>
      <c r="KGZ201" s="131"/>
      <c r="KHH201" s="131"/>
      <c r="KHI201" s="131"/>
      <c r="KHJ201" s="131"/>
      <c r="KHK201" s="131"/>
      <c r="KHL201" s="131"/>
      <c r="KHM201" s="131"/>
      <c r="KHN201" s="131"/>
      <c r="KHO201" s="131"/>
      <c r="KHP201" s="131"/>
      <c r="KHQ201" s="131"/>
      <c r="KHR201" s="131"/>
      <c r="KHS201" s="131"/>
      <c r="KHT201" s="131"/>
      <c r="KHU201" s="131"/>
      <c r="KQU201" s="131"/>
      <c r="KQV201" s="131"/>
      <c r="KRD201" s="131"/>
      <c r="KRE201" s="131"/>
      <c r="KRF201" s="131"/>
      <c r="KRG201" s="131"/>
      <c r="KRH201" s="131"/>
      <c r="KRI201" s="131"/>
      <c r="KRJ201" s="131"/>
      <c r="KRK201" s="131"/>
      <c r="KRL201" s="131"/>
      <c r="KRM201" s="131"/>
      <c r="KRN201" s="131"/>
      <c r="KRO201" s="131"/>
      <c r="KRP201" s="131"/>
      <c r="KRQ201" s="131"/>
      <c r="LAQ201" s="131"/>
      <c r="LAR201" s="131"/>
      <c r="LAZ201" s="131"/>
      <c r="LBA201" s="131"/>
      <c r="LBB201" s="131"/>
      <c r="LBC201" s="131"/>
      <c r="LBD201" s="131"/>
      <c r="LBE201" s="131"/>
      <c r="LBF201" s="131"/>
      <c r="LBG201" s="131"/>
      <c r="LBH201" s="131"/>
      <c r="LBI201" s="131"/>
      <c r="LBJ201" s="131"/>
      <c r="LBK201" s="131"/>
      <c r="LBL201" s="131"/>
      <c r="LBM201" s="131"/>
      <c r="LKM201" s="131"/>
      <c r="LKN201" s="131"/>
      <c r="LKV201" s="131"/>
      <c r="LKW201" s="131"/>
      <c r="LKX201" s="131"/>
      <c r="LKY201" s="131"/>
      <c r="LKZ201" s="131"/>
      <c r="LLA201" s="131"/>
      <c r="LLB201" s="131"/>
      <c r="LLC201" s="131"/>
      <c r="LLD201" s="131"/>
      <c r="LLE201" s="131"/>
      <c r="LLF201" s="131"/>
      <c r="LLG201" s="131"/>
      <c r="LLH201" s="131"/>
      <c r="LLI201" s="131"/>
      <c r="LUI201" s="131"/>
      <c r="LUJ201" s="131"/>
      <c r="LUR201" s="131"/>
      <c r="LUS201" s="131"/>
      <c r="LUT201" s="131"/>
      <c r="LUU201" s="131"/>
      <c r="LUV201" s="131"/>
      <c r="LUW201" s="131"/>
      <c r="LUX201" s="131"/>
      <c r="LUY201" s="131"/>
      <c r="LUZ201" s="131"/>
      <c r="LVA201" s="131"/>
      <c r="LVB201" s="131"/>
      <c r="LVC201" s="131"/>
      <c r="LVD201" s="131"/>
      <c r="LVE201" s="131"/>
      <c r="MEE201" s="131"/>
      <c r="MEF201" s="131"/>
      <c r="MEN201" s="131"/>
      <c r="MEO201" s="131"/>
      <c r="MEP201" s="131"/>
      <c r="MEQ201" s="131"/>
      <c r="MER201" s="131"/>
      <c r="MES201" s="131"/>
      <c r="MET201" s="131"/>
      <c r="MEU201" s="131"/>
      <c r="MEV201" s="131"/>
      <c r="MEW201" s="131"/>
      <c r="MEX201" s="131"/>
      <c r="MEY201" s="131"/>
      <c r="MEZ201" s="131"/>
      <c r="MFA201" s="131"/>
      <c r="MOA201" s="131"/>
      <c r="MOB201" s="131"/>
      <c r="MOJ201" s="131"/>
      <c r="MOK201" s="131"/>
      <c r="MOL201" s="131"/>
      <c r="MOM201" s="131"/>
      <c r="MON201" s="131"/>
      <c r="MOO201" s="131"/>
      <c r="MOP201" s="131"/>
      <c r="MOQ201" s="131"/>
      <c r="MOR201" s="131"/>
      <c r="MOS201" s="131"/>
      <c r="MOT201" s="131"/>
      <c r="MOU201" s="131"/>
      <c r="MOV201" s="131"/>
      <c r="MOW201" s="131"/>
      <c r="MXW201" s="131"/>
      <c r="MXX201" s="131"/>
      <c r="MYF201" s="131"/>
      <c r="MYG201" s="131"/>
      <c r="MYH201" s="131"/>
      <c r="MYI201" s="131"/>
      <c r="MYJ201" s="131"/>
      <c r="MYK201" s="131"/>
      <c r="MYL201" s="131"/>
      <c r="MYM201" s="131"/>
      <c r="MYN201" s="131"/>
      <c r="MYO201" s="131"/>
      <c r="MYP201" s="131"/>
      <c r="MYQ201" s="131"/>
      <c r="MYR201" s="131"/>
      <c r="MYS201" s="131"/>
      <c r="NHS201" s="131"/>
      <c r="NHT201" s="131"/>
      <c r="NIB201" s="131"/>
      <c r="NIC201" s="131"/>
      <c r="NID201" s="131"/>
      <c r="NIE201" s="131"/>
      <c r="NIF201" s="131"/>
      <c r="NIG201" s="131"/>
      <c r="NIH201" s="131"/>
      <c r="NII201" s="131"/>
      <c r="NIJ201" s="131"/>
      <c r="NIK201" s="131"/>
      <c r="NIL201" s="131"/>
      <c r="NIM201" s="131"/>
      <c r="NIN201" s="131"/>
      <c r="NIO201" s="131"/>
      <c r="NRO201" s="131"/>
      <c r="NRP201" s="131"/>
      <c r="NRX201" s="131"/>
      <c r="NRY201" s="131"/>
      <c r="NRZ201" s="131"/>
      <c r="NSA201" s="131"/>
      <c r="NSB201" s="131"/>
      <c r="NSC201" s="131"/>
      <c r="NSD201" s="131"/>
      <c r="NSE201" s="131"/>
      <c r="NSF201" s="131"/>
      <c r="NSG201" s="131"/>
      <c r="NSH201" s="131"/>
      <c r="NSI201" s="131"/>
      <c r="NSJ201" s="131"/>
      <c r="NSK201" s="131"/>
      <c r="OBK201" s="131"/>
      <c r="OBL201" s="131"/>
      <c r="OBT201" s="131"/>
      <c r="OBU201" s="131"/>
      <c r="OBV201" s="131"/>
      <c r="OBW201" s="131"/>
      <c r="OBX201" s="131"/>
      <c r="OBY201" s="131"/>
      <c r="OBZ201" s="131"/>
      <c r="OCA201" s="131"/>
      <c r="OCB201" s="131"/>
      <c r="OCC201" s="131"/>
      <c r="OCD201" s="131"/>
      <c r="OCE201" s="131"/>
      <c r="OCF201" s="131"/>
      <c r="OCG201" s="131"/>
      <c r="OLG201" s="131"/>
      <c r="OLH201" s="131"/>
      <c r="OLP201" s="131"/>
      <c r="OLQ201" s="131"/>
      <c r="OLR201" s="131"/>
      <c r="OLS201" s="131"/>
      <c r="OLT201" s="131"/>
      <c r="OLU201" s="131"/>
      <c r="OLV201" s="131"/>
      <c r="OLW201" s="131"/>
      <c r="OLX201" s="131"/>
      <c r="OLY201" s="131"/>
      <c r="OLZ201" s="131"/>
      <c r="OMA201" s="131"/>
      <c r="OMB201" s="131"/>
      <c r="OMC201" s="131"/>
      <c r="OVC201" s="131"/>
      <c r="OVD201" s="131"/>
      <c r="OVL201" s="131"/>
      <c r="OVM201" s="131"/>
      <c r="OVN201" s="131"/>
      <c r="OVO201" s="131"/>
      <c r="OVP201" s="131"/>
      <c r="OVQ201" s="131"/>
      <c r="OVR201" s="131"/>
      <c r="OVS201" s="131"/>
      <c r="OVT201" s="131"/>
      <c r="OVU201" s="131"/>
      <c r="OVV201" s="131"/>
      <c r="OVW201" s="131"/>
      <c r="OVX201" s="131"/>
      <c r="OVY201" s="131"/>
      <c r="PEY201" s="131"/>
      <c r="PEZ201" s="131"/>
      <c r="PFH201" s="131"/>
      <c r="PFI201" s="131"/>
      <c r="PFJ201" s="131"/>
      <c r="PFK201" s="131"/>
      <c r="PFL201" s="131"/>
      <c r="PFM201" s="131"/>
      <c r="PFN201" s="131"/>
      <c r="PFO201" s="131"/>
      <c r="PFP201" s="131"/>
      <c r="PFQ201" s="131"/>
      <c r="PFR201" s="131"/>
      <c r="PFS201" s="131"/>
      <c r="PFT201" s="131"/>
      <c r="PFU201" s="131"/>
      <c r="POU201" s="131"/>
      <c r="POV201" s="131"/>
      <c r="PPD201" s="131"/>
      <c r="PPE201" s="131"/>
      <c r="PPF201" s="131"/>
      <c r="PPG201" s="131"/>
      <c r="PPH201" s="131"/>
      <c r="PPI201" s="131"/>
      <c r="PPJ201" s="131"/>
      <c r="PPK201" s="131"/>
      <c r="PPL201" s="131"/>
      <c r="PPM201" s="131"/>
      <c r="PPN201" s="131"/>
      <c r="PPO201" s="131"/>
      <c r="PPP201" s="131"/>
      <c r="PPQ201" s="131"/>
      <c r="PYQ201" s="131"/>
      <c r="PYR201" s="131"/>
      <c r="PYZ201" s="131"/>
      <c r="PZA201" s="131"/>
      <c r="PZB201" s="131"/>
      <c r="PZC201" s="131"/>
      <c r="PZD201" s="131"/>
      <c r="PZE201" s="131"/>
      <c r="PZF201" s="131"/>
      <c r="PZG201" s="131"/>
      <c r="PZH201" s="131"/>
      <c r="PZI201" s="131"/>
      <c r="PZJ201" s="131"/>
      <c r="PZK201" s="131"/>
      <c r="PZL201" s="131"/>
      <c r="PZM201" s="131"/>
      <c r="QIM201" s="131"/>
      <c r="QIN201" s="131"/>
      <c r="QIV201" s="131"/>
      <c r="QIW201" s="131"/>
      <c r="QIX201" s="131"/>
      <c r="QIY201" s="131"/>
      <c r="QIZ201" s="131"/>
      <c r="QJA201" s="131"/>
      <c r="QJB201" s="131"/>
      <c r="QJC201" s="131"/>
      <c r="QJD201" s="131"/>
      <c r="QJE201" s="131"/>
      <c r="QJF201" s="131"/>
      <c r="QJG201" s="131"/>
      <c r="QJH201" s="131"/>
      <c r="QJI201" s="131"/>
      <c r="QSI201" s="131"/>
      <c r="QSJ201" s="131"/>
      <c r="QSR201" s="131"/>
      <c r="QSS201" s="131"/>
      <c r="QST201" s="131"/>
      <c r="QSU201" s="131"/>
      <c r="QSV201" s="131"/>
      <c r="QSW201" s="131"/>
      <c r="QSX201" s="131"/>
      <c r="QSY201" s="131"/>
      <c r="QSZ201" s="131"/>
      <c r="QTA201" s="131"/>
      <c r="QTB201" s="131"/>
      <c r="QTC201" s="131"/>
      <c r="QTD201" s="131"/>
      <c r="QTE201" s="131"/>
      <c r="RCE201" s="131"/>
      <c r="RCF201" s="131"/>
      <c r="RCN201" s="131"/>
      <c r="RCO201" s="131"/>
      <c r="RCP201" s="131"/>
      <c r="RCQ201" s="131"/>
      <c r="RCR201" s="131"/>
      <c r="RCS201" s="131"/>
      <c r="RCT201" s="131"/>
      <c r="RCU201" s="131"/>
      <c r="RCV201" s="131"/>
      <c r="RCW201" s="131"/>
      <c r="RCX201" s="131"/>
      <c r="RCY201" s="131"/>
      <c r="RCZ201" s="131"/>
      <c r="RDA201" s="131"/>
      <c r="RMA201" s="131"/>
      <c r="RMB201" s="131"/>
      <c r="RMJ201" s="131"/>
      <c r="RMK201" s="131"/>
      <c r="RML201" s="131"/>
      <c r="RMM201" s="131"/>
      <c r="RMN201" s="131"/>
      <c r="RMO201" s="131"/>
      <c r="RMP201" s="131"/>
      <c r="RMQ201" s="131"/>
      <c r="RMR201" s="131"/>
      <c r="RMS201" s="131"/>
      <c r="RMT201" s="131"/>
      <c r="RMU201" s="131"/>
      <c r="RMV201" s="131"/>
      <c r="RMW201" s="131"/>
      <c r="RVW201" s="131"/>
      <c r="RVX201" s="131"/>
      <c r="RWF201" s="131"/>
      <c r="RWG201" s="131"/>
      <c r="RWH201" s="131"/>
      <c r="RWI201" s="131"/>
      <c r="RWJ201" s="131"/>
      <c r="RWK201" s="131"/>
      <c r="RWL201" s="131"/>
      <c r="RWM201" s="131"/>
      <c r="RWN201" s="131"/>
      <c r="RWO201" s="131"/>
      <c r="RWP201" s="131"/>
      <c r="RWQ201" s="131"/>
      <c r="RWR201" s="131"/>
      <c r="RWS201" s="131"/>
      <c r="SFS201" s="131"/>
      <c r="SFT201" s="131"/>
      <c r="SGB201" s="131"/>
      <c r="SGC201" s="131"/>
      <c r="SGD201" s="131"/>
      <c r="SGE201" s="131"/>
      <c r="SGF201" s="131"/>
      <c r="SGG201" s="131"/>
      <c r="SGH201" s="131"/>
      <c r="SGI201" s="131"/>
      <c r="SGJ201" s="131"/>
      <c r="SGK201" s="131"/>
      <c r="SGL201" s="131"/>
      <c r="SGM201" s="131"/>
      <c r="SGN201" s="131"/>
      <c r="SGO201" s="131"/>
      <c r="SPO201" s="131"/>
      <c r="SPP201" s="131"/>
      <c r="SPX201" s="131"/>
      <c r="SPY201" s="131"/>
      <c r="SPZ201" s="131"/>
      <c r="SQA201" s="131"/>
      <c r="SQB201" s="131"/>
      <c r="SQC201" s="131"/>
      <c r="SQD201" s="131"/>
      <c r="SQE201" s="131"/>
      <c r="SQF201" s="131"/>
      <c r="SQG201" s="131"/>
      <c r="SQH201" s="131"/>
      <c r="SQI201" s="131"/>
      <c r="SQJ201" s="131"/>
      <c r="SQK201" s="131"/>
      <c r="SZK201" s="131"/>
      <c r="SZL201" s="131"/>
      <c r="SZT201" s="131"/>
      <c r="SZU201" s="131"/>
      <c r="SZV201" s="131"/>
      <c r="SZW201" s="131"/>
      <c r="SZX201" s="131"/>
      <c r="SZY201" s="131"/>
      <c r="SZZ201" s="131"/>
      <c r="TAA201" s="131"/>
      <c r="TAB201" s="131"/>
      <c r="TAC201" s="131"/>
      <c r="TAD201" s="131"/>
      <c r="TAE201" s="131"/>
      <c r="TAF201" s="131"/>
      <c r="TAG201" s="131"/>
      <c r="TJG201" s="131"/>
      <c r="TJH201" s="131"/>
      <c r="TJP201" s="131"/>
      <c r="TJQ201" s="131"/>
      <c r="TJR201" s="131"/>
      <c r="TJS201" s="131"/>
      <c r="TJT201" s="131"/>
      <c r="TJU201" s="131"/>
      <c r="TJV201" s="131"/>
      <c r="TJW201" s="131"/>
      <c r="TJX201" s="131"/>
      <c r="TJY201" s="131"/>
      <c r="TJZ201" s="131"/>
      <c r="TKA201" s="131"/>
      <c r="TKB201" s="131"/>
      <c r="TKC201" s="131"/>
      <c r="TTC201" s="131"/>
      <c r="TTD201" s="131"/>
      <c r="TTL201" s="131"/>
      <c r="TTM201" s="131"/>
      <c r="TTN201" s="131"/>
      <c r="TTO201" s="131"/>
      <c r="TTP201" s="131"/>
      <c r="TTQ201" s="131"/>
      <c r="TTR201" s="131"/>
      <c r="TTS201" s="131"/>
      <c r="TTT201" s="131"/>
      <c r="TTU201" s="131"/>
      <c r="TTV201" s="131"/>
      <c r="TTW201" s="131"/>
      <c r="TTX201" s="131"/>
      <c r="TTY201" s="131"/>
      <c r="UCY201" s="131"/>
      <c r="UCZ201" s="131"/>
      <c r="UDH201" s="131"/>
      <c r="UDI201" s="131"/>
      <c r="UDJ201" s="131"/>
      <c r="UDK201" s="131"/>
      <c r="UDL201" s="131"/>
      <c r="UDM201" s="131"/>
      <c r="UDN201" s="131"/>
      <c r="UDO201" s="131"/>
      <c r="UDP201" s="131"/>
      <c r="UDQ201" s="131"/>
      <c r="UDR201" s="131"/>
      <c r="UDS201" s="131"/>
      <c r="UDT201" s="131"/>
      <c r="UDU201" s="131"/>
      <c r="UMU201" s="131"/>
      <c r="UMV201" s="131"/>
      <c r="UND201" s="131"/>
      <c r="UNE201" s="131"/>
      <c r="UNF201" s="131"/>
      <c r="UNG201" s="131"/>
      <c r="UNH201" s="131"/>
      <c r="UNI201" s="131"/>
      <c r="UNJ201" s="131"/>
      <c r="UNK201" s="131"/>
      <c r="UNL201" s="131"/>
      <c r="UNM201" s="131"/>
      <c r="UNN201" s="131"/>
      <c r="UNO201" s="131"/>
      <c r="UNP201" s="131"/>
      <c r="UNQ201" s="131"/>
      <c r="UWQ201" s="131"/>
      <c r="UWR201" s="131"/>
      <c r="UWZ201" s="131"/>
      <c r="UXA201" s="131"/>
      <c r="UXB201" s="131"/>
      <c r="UXC201" s="131"/>
      <c r="UXD201" s="131"/>
      <c r="UXE201" s="131"/>
      <c r="UXF201" s="131"/>
      <c r="UXG201" s="131"/>
      <c r="UXH201" s="131"/>
      <c r="UXI201" s="131"/>
      <c r="UXJ201" s="131"/>
      <c r="UXK201" s="131"/>
      <c r="UXL201" s="131"/>
      <c r="UXM201" s="131"/>
      <c r="VGM201" s="131"/>
      <c r="VGN201" s="131"/>
      <c r="VGV201" s="131"/>
      <c r="VGW201" s="131"/>
      <c r="VGX201" s="131"/>
      <c r="VGY201" s="131"/>
      <c r="VGZ201" s="131"/>
      <c r="VHA201" s="131"/>
      <c r="VHB201" s="131"/>
      <c r="VHC201" s="131"/>
      <c r="VHD201" s="131"/>
      <c r="VHE201" s="131"/>
      <c r="VHF201" s="131"/>
      <c r="VHG201" s="131"/>
      <c r="VHH201" s="131"/>
      <c r="VHI201" s="131"/>
      <c r="VQI201" s="131"/>
      <c r="VQJ201" s="131"/>
      <c r="VQR201" s="131"/>
      <c r="VQS201" s="131"/>
      <c r="VQT201" s="131"/>
      <c r="VQU201" s="131"/>
      <c r="VQV201" s="131"/>
      <c r="VQW201" s="131"/>
      <c r="VQX201" s="131"/>
      <c r="VQY201" s="131"/>
      <c r="VQZ201" s="131"/>
      <c r="VRA201" s="131"/>
      <c r="VRB201" s="131"/>
      <c r="VRC201" s="131"/>
      <c r="VRD201" s="131"/>
      <c r="VRE201" s="131"/>
      <c r="WAE201" s="131"/>
      <c r="WAF201" s="131"/>
      <c r="WAN201" s="131"/>
      <c r="WAO201" s="131"/>
      <c r="WAP201" s="131"/>
      <c r="WAQ201" s="131"/>
      <c r="WAR201" s="131"/>
      <c r="WAS201" s="131"/>
      <c r="WAT201" s="131"/>
      <c r="WAU201" s="131"/>
      <c r="WAV201" s="131"/>
      <c r="WAW201" s="131"/>
      <c r="WAX201" s="131"/>
      <c r="WAY201" s="131"/>
      <c r="WAZ201" s="131"/>
      <c r="WBA201" s="131"/>
      <c r="WKA201" s="131"/>
      <c r="WKB201" s="131"/>
      <c r="WKJ201" s="131"/>
      <c r="WKK201" s="131"/>
      <c r="WKL201" s="131"/>
      <c r="WKM201" s="131"/>
      <c r="WKN201" s="131"/>
      <c r="WKO201" s="131"/>
      <c r="WKP201" s="131"/>
      <c r="WKQ201" s="131"/>
      <c r="WKR201" s="131"/>
      <c r="WKS201" s="131"/>
      <c r="WKT201" s="131"/>
      <c r="WKU201" s="131"/>
      <c r="WKV201" s="131"/>
      <c r="WKW201" s="131"/>
      <c r="WTW201" s="131"/>
      <c r="WTX201" s="131"/>
      <c r="WUF201" s="131"/>
      <c r="WUG201" s="131"/>
      <c r="WUH201" s="131"/>
      <c r="WUI201" s="131"/>
      <c r="WUJ201" s="131"/>
      <c r="WUK201" s="131"/>
      <c r="WUL201" s="131"/>
      <c r="WUM201" s="131"/>
      <c r="WUN201" s="131"/>
      <c r="WUO201" s="131"/>
      <c r="WUP201" s="131"/>
      <c r="WUQ201" s="131"/>
      <c r="WUR201" s="131"/>
      <c r="WUS201" s="131"/>
    </row>
    <row r="202" spans="1:2046 2050:3072 3076:4095 4098:6141 6145:7167 7171:8190 8193:9216 9219:11262 11266:12288 12292:13311 13314:15357 15361:16344" s="135" customFormat="1" ht="36.6" customHeight="1" outlineLevel="1">
      <c r="A202" s="240"/>
      <c r="B202" s="331" t="s">
        <v>488</v>
      </c>
      <c r="C202" s="332"/>
      <c r="D202" s="258">
        <v>0</v>
      </c>
      <c r="E202" s="333"/>
      <c r="F202" s="332"/>
      <c r="G202" s="245">
        <v>5333.0472</v>
      </c>
      <c r="H202" s="229">
        <f t="shared" si="13"/>
        <v>0</v>
      </c>
      <c r="I202" s="326"/>
      <c r="J202" s="326"/>
      <c r="K202" s="326"/>
      <c r="L202" s="326"/>
      <c r="M202" s="332"/>
      <c r="P202" s="304"/>
      <c r="Q202" s="305"/>
      <c r="R202" s="306"/>
      <c r="U202" s="307"/>
      <c r="Y202" s="304"/>
      <c r="Z202" s="305"/>
      <c r="AA202" s="306"/>
      <c r="AD202" s="307"/>
      <c r="AH202" s="304"/>
      <c r="AI202" s="305"/>
      <c r="AJ202" s="306"/>
      <c r="AM202" s="307"/>
      <c r="AQ202" s="304"/>
      <c r="AR202" s="305"/>
      <c r="AS202" s="306"/>
      <c r="AV202" s="307"/>
      <c r="AZ202" s="304"/>
      <c r="BA202" s="305"/>
      <c r="BB202" s="306"/>
      <c r="BE202" s="307"/>
      <c r="BI202" s="304"/>
      <c r="BJ202" s="305"/>
      <c r="BK202" s="306"/>
      <c r="BN202" s="307"/>
      <c r="BR202" s="304"/>
      <c r="BS202" s="305"/>
      <c r="BT202" s="306"/>
      <c r="BW202" s="307"/>
      <c r="CA202" s="304"/>
      <c r="CB202" s="305"/>
      <c r="CC202" s="306"/>
      <c r="CF202" s="307"/>
      <c r="CJ202" s="304"/>
      <c r="CK202" s="305"/>
      <c r="CL202" s="306"/>
      <c r="CO202" s="307"/>
      <c r="CS202" s="304"/>
      <c r="CT202" s="305"/>
      <c r="CU202" s="306"/>
      <c r="CX202" s="307"/>
      <c r="DB202" s="304"/>
      <c r="DC202" s="305"/>
      <c r="DD202" s="306"/>
      <c r="DG202" s="307"/>
      <c r="DK202" s="304"/>
      <c r="DL202" s="305"/>
      <c r="DM202" s="306"/>
      <c r="DP202" s="307"/>
      <c r="DT202" s="304"/>
      <c r="DU202" s="305"/>
      <c r="DV202" s="306"/>
      <c r="DY202" s="307"/>
      <c r="EC202" s="304"/>
      <c r="ED202" s="305"/>
      <c r="EE202" s="306"/>
      <c r="EH202" s="307"/>
      <c r="EL202" s="304"/>
      <c r="EM202" s="305"/>
      <c r="EN202" s="306"/>
      <c r="EQ202" s="307"/>
      <c r="EU202" s="304"/>
      <c r="EV202" s="305"/>
      <c r="EW202" s="306"/>
      <c r="EZ202" s="307"/>
      <c r="FD202" s="304"/>
      <c r="FE202" s="305"/>
      <c r="FF202" s="306"/>
      <c r="FI202" s="307"/>
      <c r="FM202" s="304"/>
      <c r="FN202" s="305"/>
      <c r="FO202" s="306"/>
      <c r="FR202" s="307"/>
      <c r="FV202" s="304"/>
      <c r="FW202" s="305"/>
      <c r="FX202" s="306"/>
      <c r="GA202" s="307"/>
      <c r="GE202" s="304"/>
      <c r="GF202" s="305"/>
      <c r="GG202" s="306"/>
      <c r="GJ202" s="307"/>
      <c r="GN202" s="304"/>
      <c r="GO202" s="305"/>
      <c r="GP202" s="306"/>
      <c r="GS202" s="307"/>
      <c r="GW202" s="304"/>
      <c r="GX202" s="305"/>
      <c r="GY202" s="306"/>
      <c r="HB202" s="307"/>
      <c r="HF202" s="304"/>
      <c r="HG202" s="305"/>
      <c r="HH202" s="306"/>
      <c r="HK202" s="307"/>
      <c r="HO202" s="304"/>
      <c r="HP202" s="305"/>
      <c r="HQ202" s="306"/>
      <c r="HT202" s="307"/>
      <c r="HX202" s="304"/>
      <c r="HY202" s="305"/>
      <c r="HZ202" s="306"/>
      <c r="IC202" s="307"/>
      <c r="IG202" s="304"/>
      <c r="IH202" s="305"/>
      <c r="II202" s="306"/>
      <c r="IL202" s="307"/>
      <c r="IP202" s="304"/>
      <c r="IQ202" s="305"/>
      <c r="IR202" s="306"/>
      <c r="IU202" s="307"/>
      <c r="IY202" s="304"/>
      <c r="IZ202" s="305"/>
      <c r="JA202" s="306"/>
      <c r="JD202" s="307"/>
      <c r="JH202" s="304"/>
      <c r="JI202" s="305"/>
      <c r="JJ202" s="306"/>
      <c r="JM202" s="307"/>
      <c r="JQ202" s="304"/>
      <c r="JR202" s="305"/>
      <c r="JS202" s="306"/>
      <c r="JV202" s="307"/>
      <c r="JZ202" s="304"/>
      <c r="KA202" s="305"/>
      <c r="KB202" s="306"/>
      <c r="KE202" s="307"/>
      <c r="KI202" s="304"/>
      <c r="KJ202" s="305"/>
      <c r="KK202" s="306"/>
      <c r="KN202" s="307"/>
      <c r="KR202" s="304"/>
      <c r="KS202" s="305"/>
      <c r="KT202" s="306"/>
      <c r="KW202" s="307"/>
      <c r="LA202" s="304"/>
      <c r="LB202" s="305"/>
      <c r="LC202" s="306"/>
      <c r="LF202" s="307"/>
      <c r="LJ202" s="304"/>
      <c r="LK202" s="305"/>
      <c r="LL202" s="306"/>
      <c r="LO202" s="307"/>
      <c r="LS202" s="304"/>
      <c r="LT202" s="305"/>
      <c r="LU202" s="306"/>
      <c r="LX202" s="307"/>
      <c r="MB202" s="304"/>
      <c r="MC202" s="305"/>
      <c r="MD202" s="306"/>
      <c r="MG202" s="307"/>
      <c r="MK202" s="304"/>
      <c r="ML202" s="305"/>
      <c r="MM202" s="306"/>
      <c r="MP202" s="307"/>
      <c r="MT202" s="304"/>
      <c r="MU202" s="305"/>
      <c r="MV202" s="306"/>
      <c r="MY202" s="307"/>
      <c r="NC202" s="304"/>
      <c r="ND202" s="305"/>
      <c r="NE202" s="306"/>
      <c r="NH202" s="307"/>
      <c r="NL202" s="304"/>
      <c r="NM202" s="305"/>
      <c r="NN202" s="306"/>
      <c r="NQ202" s="307"/>
      <c r="NU202" s="304"/>
      <c r="NV202" s="305"/>
      <c r="NW202" s="306"/>
      <c r="NZ202" s="307"/>
      <c r="OD202" s="304"/>
      <c r="OE202" s="305"/>
      <c r="OF202" s="306"/>
      <c r="OI202" s="307"/>
      <c r="OM202" s="304"/>
      <c r="ON202" s="305"/>
      <c r="OO202" s="306"/>
      <c r="OR202" s="307"/>
      <c r="OV202" s="304"/>
      <c r="OW202" s="305"/>
      <c r="OX202" s="306"/>
      <c r="PA202" s="307"/>
      <c r="PE202" s="304"/>
      <c r="PF202" s="305"/>
      <c r="PG202" s="306"/>
      <c r="PJ202" s="307"/>
      <c r="PN202" s="304"/>
      <c r="PO202" s="305"/>
      <c r="PP202" s="306"/>
      <c r="PS202" s="307"/>
      <c r="PW202" s="304"/>
      <c r="PX202" s="305"/>
      <c r="PY202" s="306"/>
      <c r="QB202" s="307"/>
      <c r="QF202" s="304"/>
      <c r="QG202" s="305"/>
      <c r="QH202" s="306"/>
      <c r="QK202" s="307"/>
      <c r="QO202" s="304"/>
      <c r="QP202" s="305"/>
      <c r="QQ202" s="306"/>
      <c r="QT202" s="307"/>
      <c r="QX202" s="304"/>
      <c r="QY202" s="305"/>
      <c r="QZ202" s="306"/>
      <c r="RC202" s="307"/>
      <c r="RG202" s="304"/>
      <c r="RH202" s="305"/>
      <c r="RI202" s="306"/>
      <c r="RL202" s="307"/>
      <c r="RP202" s="304"/>
      <c r="RQ202" s="305"/>
      <c r="RR202" s="306"/>
      <c r="RU202" s="307"/>
      <c r="RY202" s="304"/>
      <c r="RZ202" s="305"/>
      <c r="SA202" s="306"/>
      <c r="SD202" s="307"/>
      <c r="SH202" s="304"/>
      <c r="SI202" s="305"/>
      <c r="SJ202" s="306"/>
      <c r="SM202" s="307"/>
      <c r="SQ202" s="304"/>
      <c r="SR202" s="305"/>
      <c r="SS202" s="306"/>
      <c r="SV202" s="307"/>
      <c r="SZ202" s="304"/>
      <c r="TA202" s="305"/>
      <c r="TB202" s="306"/>
      <c r="TE202" s="307"/>
      <c r="TI202" s="304"/>
      <c r="TJ202" s="305"/>
      <c r="TK202" s="306"/>
      <c r="TN202" s="307"/>
      <c r="TR202" s="304"/>
      <c r="TS202" s="305"/>
      <c r="TT202" s="306"/>
      <c r="TW202" s="307"/>
      <c r="UA202" s="304"/>
      <c r="UB202" s="305"/>
      <c r="UC202" s="306"/>
      <c r="UF202" s="307"/>
      <c r="UJ202" s="304"/>
      <c r="UK202" s="305"/>
      <c r="UL202" s="306"/>
      <c r="UO202" s="307"/>
      <c r="US202" s="304"/>
      <c r="UT202" s="305"/>
      <c r="UU202" s="306"/>
      <c r="UX202" s="307"/>
      <c r="VB202" s="304"/>
      <c r="VC202" s="305"/>
      <c r="VD202" s="306"/>
      <c r="VG202" s="307"/>
      <c r="VK202" s="304"/>
      <c r="VL202" s="305"/>
      <c r="VM202" s="306"/>
      <c r="VP202" s="307"/>
      <c r="VT202" s="304"/>
      <c r="VU202" s="305"/>
      <c r="VV202" s="306"/>
      <c r="VY202" s="307"/>
      <c r="WC202" s="304"/>
      <c r="WD202" s="305"/>
      <c r="WE202" s="306"/>
      <c r="WH202" s="307"/>
      <c r="WL202" s="304"/>
      <c r="WM202" s="305"/>
      <c r="WN202" s="306"/>
      <c r="WQ202" s="307"/>
      <c r="WU202" s="304"/>
      <c r="WV202" s="305"/>
      <c r="WW202" s="306"/>
      <c r="WZ202" s="307"/>
      <c r="XD202" s="304"/>
      <c r="XE202" s="305"/>
      <c r="XF202" s="306"/>
      <c r="XI202" s="307"/>
      <c r="XM202" s="304"/>
      <c r="XN202" s="305"/>
      <c r="XO202" s="306"/>
      <c r="XR202" s="307"/>
      <c r="XV202" s="304"/>
      <c r="XW202" s="305"/>
      <c r="XX202" s="306"/>
      <c r="YA202" s="307"/>
      <c r="YE202" s="304"/>
      <c r="YF202" s="305"/>
      <c r="YG202" s="306"/>
      <c r="YJ202" s="307"/>
      <c r="YN202" s="304"/>
      <c r="YO202" s="305"/>
      <c r="YP202" s="306"/>
      <c r="YS202" s="307"/>
      <c r="YW202" s="304"/>
      <c r="YX202" s="305"/>
      <c r="YY202" s="306"/>
      <c r="ZB202" s="307"/>
      <c r="ZF202" s="304"/>
      <c r="ZG202" s="305"/>
      <c r="ZH202" s="306"/>
      <c r="ZK202" s="307"/>
      <c r="ZO202" s="304"/>
      <c r="ZP202" s="305"/>
      <c r="ZQ202" s="306"/>
      <c r="ZT202" s="307"/>
      <c r="ZX202" s="304"/>
      <c r="ZY202" s="305"/>
      <c r="ZZ202" s="306"/>
      <c r="AAC202" s="307"/>
      <c r="AAG202" s="304"/>
      <c r="AAH202" s="305"/>
      <c r="AAI202" s="306"/>
      <c r="AAL202" s="307"/>
      <c r="AAP202" s="304"/>
      <c r="AAQ202" s="305"/>
      <c r="AAR202" s="306"/>
      <c r="AAU202" s="307"/>
      <c r="AAY202" s="304"/>
      <c r="AAZ202" s="305"/>
      <c r="ABA202" s="306"/>
      <c r="ABD202" s="307"/>
      <c r="ABH202" s="304"/>
      <c r="ABI202" s="305"/>
      <c r="ABJ202" s="306"/>
      <c r="ABM202" s="307"/>
      <c r="ABQ202" s="304"/>
      <c r="ABR202" s="305"/>
      <c r="ABS202" s="306"/>
      <c r="ABV202" s="307"/>
      <c r="ABZ202" s="304"/>
      <c r="ACA202" s="305"/>
      <c r="ACB202" s="306"/>
      <c r="ACE202" s="307"/>
      <c r="ACI202" s="304"/>
      <c r="ACJ202" s="305"/>
      <c r="ACK202" s="306"/>
      <c r="ACN202" s="307"/>
      <c r="ACR202" s="304"/>
      <c r="ACS202" s="305"/>
      <c r="ACT202" s="306"/>
      <c r="ACW202" s="307"/>
      <c r="ADA202" s="304"/>
      <c r="ADB202" s="305"/>
      <c r="ADC202" s="306"/>
      <c r="ADF202" s="307"/>
      <c r="ADJ202" s="304"/>
      <c r="ADK202" s="305"/>
      <c r="ADL202" s="306"/>
      <c r="ADO202" s="307"/>
      <c r="ADS202" s="304"/>
      <c r="ADT202" s="305"/>
      <c r="ADU202" s="306"/>
      <c r="ADX202" s="307"/>
      <c r="AEB202" s="304"/>
      <c r="AEC202" s="305"/>
      <c r="AED202" s="306"/>
      <c r="AEG202" s="307"/>
      <c r="AEK202" s="304"/>
      <c r="AEL202" s="305"/>
      <c r="AEM202" s="306"/>
      <c r="AEP202" s="307"/>
      <c r="AET202" s="304"/>
      <c r="AEU202" s="305"/>
      <c r="AEV202" s="306"/>
      <c r="AEY202" s="307"/>
      <c r="AFC202" s="304"/>
      <c r="AFD202" s="305"/>
      <c r="AFE202" s="306"/>
      <c r="AFH202" s="307"/>
      <c r="AFL202" s="304"/>
      <c r="AFM202" s="305"/>
      <c r="AFN202" s="306"/>
      <c r="AFQ202" s="307"/>
      <c r="AFU202" s="304"/>
      <c r="AFV202" s="305"/>
      <c r="AFW202" s="306"/>
      <c r="AFZ202" s="307"/>
      <c r="AGD202" s="304"/>
      <c r="AGE202" s="305"/>
      <c r="AGF202" s="306"/>
      <c r="AGI202" s="307"/>
      <c r="AGM202" s="304"/>
      <c r="AGN202" s="305"/>
      <c r="AGO202" s="306"/>
      <c r="AGR202" s="307"/>
      <c r="AGV202" s="304"/>
      <c r="AGW202" s="305"/>
      <c r="AGX202" s="306"/>
      <c r="AHA202" s="307"/>
      <c r="AHE202" s="304"/>
      <c r="AHF202" s="305"/>
      <c r="AHG202" s="306"/>
      <c r="AHJ202" s="307"/>
      <c r="AHN202" s="304"/>
      <c r="AHO202" s="305"/>
      <c r="AHP202" s="306"/>
      <c r="AHS202" s="307"/>
      <c r="AHW202" s="304"/>
      <c r="AHX202" s="305"/>
      <c r="AHY202" s="306"/>
      <c r="AIB202" s="307"/>
      <c r="AIF202" s="304"/>
      <c r="AIG202" s="305"/>
      <c r="AIH202" s="306"/>
      <c r="AIK202" s="307"/>
      <c r="AIO202" s="304"/>
      <c r="AIP202" s="305"/>
      <c r="AIQ202" s="306"/>
      <c r="AIT202" s="307"/>
      <c r="AIX202" s="304"/>
      <c r="AIY202" s="305"/>
      <c r="AIZ202" s="306"/>
      <c r="AJC202" s="307"/>
      <c r="AJG202" s="304"/>
      <c r="AJH202" s="305"/>
      <c r="AJI202" s="306"/>
      <c r="AJL202" s="307"/>
      <c r="AJP202" s="304"/>
      <c r="AJQ202" s="305"/>
      <c r="AJR202" s="306"/>
      <c r="AJU202" s="307"/>
      <c r="AJY202" s="304"/>
      <c r="AJZ202" s="305"/>
      <c r="AKA202" s="306"/>
      <c r="AKD202" s="307"/>
      <c r="AKH202" s="304"/>
      <c r="AKI202" s="305"/>
      <c r="AKJ202" s="306"/>
      <c r="AKM202" s="307"/>
      <c r="AKQ202" s="304"/>
      <c r="AKR202" s="305"/>
      <c r="AKS202" s="306"/>
      <c r="AKV202" s="307"/>
      <c r="AKZ202" s="304"/>
      <c r="ALA202" s="305"/>
      <c r="ALB202" s="306"/>
      <c r="ALE202" s="307"/>
      <c r="ALI202" s="304"/>
      <c r="ALJ202" s="305"/>
      <c r="ALK202" s="306"/>
      <c r="ALN202" s="307"/>
      <c r="ALR202" s="304"/>
      <c r="ALS202" s="305"/>
      <c r="ALT202" s="306"/>
      <c r="ALW202" s="307"/>
      <c r="AMA202" s="304"/>
      <c r="AMB202" s="305"/>
      <c r="AMC202" s="306"/>
      <c r="AMF202" s="307"/>
      <c r="AMJ202" s="304"/>
      <c r="AMK202" s="305"/>
      <c r="AML202" s="306"/>
      <c r="AMO202" s="307"/>
      <c r="AMS202" s="304"/>
      <c r="AMT202" s="305"/>
      <c r="AMU202" s="306"/>
      <c r="AMX202" s="307"/>
      <c r="ANB202" s="304"/>
      <c r="ANC202" s="305"/>
      <c r="AND202" s="306"/>
      <c r="ANG202" s="307"/>
      <c r="ANK202" s="304"/>
      <c r="ANL202" s="305"/>
      <c r="ANM202" s="306"/>
      <c r="ANP202" s="307"/>
      <c r="ANT202" s="304"/>
      <c r="ANU202" s="305"/>
      <c r="ANV202" s="306"/>
      <c r="ANY202" s="307"/>
      <c r="AOC202" s="304"/>
      <c r="AOD202" s="305"/>
      <c r="AOE202" s="306"/>
      <c r="AOH202" s="307"/>
      <c r="AOL202" s="304"/>
      <c r="AOM202" s="305"/>
      <c r="AON202" s="306"/>
      <c r="AOQ202" s="307"/>
      <c r="AOU202" s="304"/>
      <c r="AOV202" s="305"/>
      <c r="AOW202" s="306"/>
      <c r="AOZ202" s="307"/>
      <c r="APD202" s="304"/>
      <c r="APE202" s="305"/>
      <c r="APF202" s="306"/>
      <c r="API202" s="307"/>
      <c r="APM202" s="304"/>
      <c r="APN202" s="305"/>
      <c r="APO202" s="306"/>
      <c r="APR202" s="307"/>
      <c r="APV202" s="304"/>
      <c r="APW202" s="305"/>
      <c r="APX202" s="306"/>
      <c r="AQA202" s="307"/>
      <c r="AQE202" s="304"/>
      <c r="AQF202" s="305"/>
      <c r="AQG202" s="306"/>
      <c r="AQJ202" s="307"/>
      <c r="AQN202" s="304"/>
      <c r="AQO202" s="305"/>
      <c r="AQP202" s="306"/>
      <c r="AQS202" s="307"/>
      <c r="AQW202" s="304"/>
      <c r="AQX202" s="305"/>
      <c r="AQY202" s="306"/>
      <c r="ARB202" s="307"/>
      <c r="ARF202" s="304"/>
      <c r="ARG202" s="305"/>
      <c r="ARH202" s="306"/>
      <c r="ARK202" s="307"/>
      <c r="ARO202" s="304"/>
      <c r="ARP202" s="305"/>
      <c r="ARQ202" s="306"/>
      <c r="ART202" s="307"/>
      <c r="ARX202" s="304"/>
      <c r="ARY202" s="305"/>
      <c r="ARZ202" s="306"/>
      <c r="ASC202" s="307"/>
      <c r="ASG202" s="304"/>
      <c r="ASH202" s="305"/>
      <c r="ASI202" s="306"/>
      <c r="ASL202" s="307"/>
      <c r="ASP202" s="304"/>
      <c r="ASQ202" s="305"/>
      <c r="ASR202" s="306"/>
      <c r="ASU202" s="307"/>
      <c r="ASY202" s="304"/>
      <c r="ASZ202" s="305"/>
      <c r="ATA202" s="306"/>
      <c r="ATD202" s="307"/>
      <c r="ATH202" s="304"/>
      <c r="ATI202" s="305"/>
      <c r="ATJ202" s="306"/>
      <c r="ATM202" s="307"/>
      <c r="ATQ202" s="304"/>
      <c r="ATR202" s="305"/>
      <c r="ATS202" s="306"/>
      <c r="ATV202" s="307"/>
      <c r="ATZ202" s="304"/>
      <c r="AUA202" s="305"/>
      <c r="AUB202" s="306"/>
      <c r="AUE202" s="307"/>
      <c r="AUI202" s="304"/>
      <c r="AUJ202" s="305"/>
      <c r="AUK202" s="306"/>
      <c r="AUN202" s="307"/>
      <c r="AUR202" s="304"/>
      <c r="AUS202" s="305"/>
      <c r="AUT202" s="306"/>
      <c r="AUW202" s="307"/>
      <c r="AVA202" s="304"/>
      <c r="AVB202" s="305"/>
      <c r="AVC202" s="306"/>
      <c r="AVF202" s="307"/>
      <c r="AVJ202" s="304"/>
      <c r="AVK202" s="305"/>
      <c r="AVL202" s="306"/>
      <c r="AVO202" s="307"/>
      <c r="AVS202" s="304"/>
      <c r="AVT202" s="305"/>
      <c r="AVU202" s="306"/>
      <c r="AVX202" s="307"/>
      <c r="AWB202" s="304"/>
      <c r="AWC202" s="305"/>
      <c r="AWD202" s="306"/>
      <c r="AWG202" s="307"/>
      <c r="AWK202" s="304"/>
      <c r="AWL202" s="305"/>
      <c r="AWM202" s="306"/>
      <c r="AWP202" s="307"/>
      <c r="AWT202" s="304"/>
      <c r="AWU202" s="305"/>
      <c r="AWV202" s="306"/>
      <c r="AWY202" s="307"/>
      <c r="AXC202" s="304"/>
      <c r="AXD202" s="305"/>
      <c r="AXE202" s="306"/>
      <c r="AXH202" s="307"/>
      <c r="AXL202" s="304"/>
      <c r="AXM202" s="305"/>
      <c r="AXN202" s="306"/>
      <c r="AXQ202" s="307"/>
      <c r="AXU202" s="304"/>
      <c r="AXV202" s="305"/>
      <c r="AXW202" s="306"/>
      <c r="AXZ202" s="307"/>
      <c r="AYD202" s="304"/>
      <c r="AYE202" s="305"/>
      <c r="AYF202" s="306"/>
      <c r="AYI202" s="307"/>
      <c r="AYM202" s="304"/>
      <c r="AYN202" s="305"/>
      <c r="AYO202" s="306"/>
      <c r="AYR202" s="307"/>
      <c r="AYV202" s="304"/>
      <c r="AYW202" s="305"/>
      <c r="AYX202" s="306"/>
      <c r="AZA202" s="307"/>
      <c r="AZE202" s="304"/>
      <c r="AZF202" s="305"/>
      <c r="AZG202" s="306"/>
      <c r="AZJ202" s="307"/>
      <c r="AZN202" s="304"/>
      <c r="AZO202" s="305"/>
      <c r="AZP202" s="306"/>
      <c r="AZS202" s="307"/>
      <c r="AZW202" s="304"/>
      <c r="AZX202" s="305"/>
      <c r="AZY202" s="306"/>
      <c r="BAB202" s="307"/>
      <c r="BAF202" s="304"/>
      <c r="BAG202" s="305"/>
      <c r="BAH202" s="306"/>
      <c r="BAK202" s="307"/>
      <c r="BAO202" s="304"/>
      <c r="BAP202" s="305"/>
      <c r="BAQ202" s="306"/>
      <c r="BAT202" s="307"/>
      <c r="BAX202" s="304"/>
      <c r="BAY202" s="305"/>
      <c r="BAZ202" s="306"/>
      <c r="BBC202" s="307"/>
      <c r="BBG202" s="304"/>
      <c r="BBH202" s="305"/>
      <c r="BBI202" s="306"/>
      <c r="BBL202" s="307"/>
      <c r="BBP202" s="304"/>
      <c r="BBQ202" s="305"/>
      <c r="BBR202" s="306"/>
      <c r="BBU202" s="307"/>
      <c r="BBY202" s="304"/>
      <c r="BBZ202" s="305"/>
      <c r="BCA202" s="306"/>
      <c r="BCD202" s="307"/>
      <c r="BCH202" s="304"/>
      <c r="BCI202" s="305"/>
      <c r="BCJ202" s="306"/>
      <c r="BCM202" s="307"/>
      <c r="BCQ202" s="304"/>
      <c r="BCR202" s="305"/>
      <c r="BCS202" s="306"/>
      <c r="BCV202" s="307"/>
      <c r="BCZ202" s="304"/>
      <c r="BDA202" s="305"/>
      <c r="BDB202" s="306"/>
      <c r="BDE202" s="307"/>
      <c r="BDI202" s="304"/>
      <c r="BDJ202" s="305"/>
      <c r="BDK202" s="306"/>
      <c r="BDN202" s="307"/>
      <c r="BDR202" s="304"/>
      <c r="BDS202" s="305"/>
      <c r="BDT202" s="306"/>
      <c r="BDW202" s="307"/>
      <c r="BEA202" s="304"/>
      <c r="BEB202" s="305"/>
      <c r="BEC202" s="306"/>
      <c r="BEF202" s="307"/>
      <c r="BEJ202" s="304"/>
      <c r="BEK202" s="305"/>
      <c r="BEL202" s="306"/>
      <c r="BEO202" s="307"/>
      <c r="BES202" s="304"/>
      <c r="BET202" s="305"/>
      <c r="BEU202" s="306"/>
      <c r="BEX202" s="307"/>
      <c r="BFB202" s="304"/>
      <c r="BFC202" s="305"/>
      <c r="BFD202" s="306"/>
      <c r="BFG202" s="307"/>
      <c r="BFK202" s="304"/>
      <c r="BFL202" s="305"/>
      <c r="BFM202" s="306"/>
      <c r="BFP202" s="307"/>
      <c r="BFT202" s="304"/>
      <c r="BFU202" s="305"/>
      <c r="BFV202" s="306"/>
      <c r="BFY202" s="307"/>
      <c r="BGC202" s="304"/>
      <c r="BGD202" s="305"/>
      <c r="BGE202" s="306"/>
      <c r="BGH202" s="307"/>
      <c r="BGL202" s="304"/>
      <c r="BGM202" s="305"/>
      <c r="BGN202" s="306"/>
      <c r="BGQ202" s="307"/>
      <c r="BGU202" s="304"/>
      <c r="BGV202" s="305"/>
      <c r="BGW202" s="306"/>
      <c r="BGZ202" s="307"/>
      <c r="BHD202" s="304"/>
      <c r="BHE202" s="305"/>
      <c r="BHF202" s="306"/>
      <c r="BHI202" s="307"/>
      <c r="BHM202" s="304"/>
      <c r="BHN202" s="305"/>
      <c r="BHO202" s="306"/>
      <c r="BHR202" s="307"/>
      <c r="BHV202" s="304"/>
      <c r="BHW202" s="305"/>
      <c r="BHX202" s="306"/>
      <c r="BIA202" s="307"/>
      <c r="BIE202" s="304"/>
      <c r="BIF202" s="305"/>
      <c r="BIG202" s="306"/>
      <c r="BIJ202" s="307"/>
      <c r="BIN202" s="304"/>
      <c r="BIO202" s="305"/>
      <c r="BIP202" s="306"/>
      <c r="BIS202" s="307"/>
      <c r="BIW202" s="304"/>
      <c r="BIX202" s="305"/>
      <c r="BIY202" s="306"/>
      <c r="BJB202" s="307"/>
      <c r="BJF202" s="304"/>
      <c r="BJG202" s="305"/>
      <c r="BJH202" s="306"/>
      <c r="BJK202" s="307"/>
      <c r="BJO202" s="304"/>
      <c r="BJP202" s="305"/>
      <c r="BJQ202" s="306"/>
      <c r="BJT202" s="307"/>
      <c r="BJX202" s="304"/>
      <c r="BJY202" s="305"/>
      <c r="BJZ202" s="306"/>
      <c r="BKC202" s="307"/>
      <c r="BKG202" s="304"/>
      <c r="BKH202" s="305"/>
      <c r="BKI202" s="306"/>
      <c r="BKL202" s="307"/>
      <c r="BKP202" s="304"/>
      <c r="BKQ202" s="305"/>
      <c r="BKR202" s="306"/>
      <c r="BKU202" s="307"/>
      <c r="BKY202" s="304"/>
      <c r="BKZ202" s="305"/>
      <c r="BLA202" s="306"/>
      <c r="BLD202" s="307"/>
      <c r="BLH202" s="304"/>
      <c r="BLI202" s="305"/>
      <c r="BLJ202" s="306"/>
      <c r="BLM202" s="307"/>
      <c r="BLQ202" s="304"/>
      <c r="BLR202" s="305"/>
      <c r="BLS202" s="306"/>
      <c r="BLV202" s="307"/>
      <c r="BLZ202" s="304"/>
      <c r="BMA202" s="305"/>
      <c r="BMB202" s="306"/>
      <c r="BME202" s="307"/>
      <c r="BMI202" s="304"/>
      <c r="BMJ202" s="305"/>
      <c r="BMK202" s="306"/>
      <c r="BMN202" s="307"/>
      <c r="BMR202" s="304"/>
      <c r="BMS202" s="305"/>
      <c r="BMT202" s="306"/>
      <c r="BMW202" s="307"/>
      <c r="BNA202" s="304"/>
      <c r="BNB202" s="305"/>
      <c r="BNC202" s="306"/>
      <c r="BNF202" s="307"/>
      <c r="BNJ202" s="304"/>
      <c r="BNK202" s="305"/>
      <c r="BNL202" s="306"/>
      <c r="BNO202" s="307"/>
      <c r="BNS202" s="304"/>
      <c r="BNT202" s="305"/>
      <c r="BNU202" s="306"/>
      <c r="BNX202" s="307"/>
      <c r="BOB202" s="304"/>
      <c r="BOC202" s="305"/>
      <c r="BOD202" s="306"/>
      <c r="BOG202" s="307"/>
      <c r="BOK202" s="304"/>
      <c r="BOL202" s="305"/>
      <c r="BOM202" s="306"/>
      <c r="BOP202" s="307"/>
      <c r="BOT202" s="304"/>
      <c r="BOU202" s="305"/>
      <c r="BOV202" s="306"/>
      <c r="BOY202" s="307"/>
      <c r="BPC202" s="304"/>
      <c r="BPD202" s="305"/>
      <c r="BPE202" s="306"/>
      <c r="BPH202" s="307"/>
      <c r="BPL202" s="304"/>
      <c r="BPM202" s="305"/>
      <c r="BPN202" s="306"/>
      <c r="BPQ202" s="307"/>
      <c r="BPU202" s="304"/>
      <c r="BPV202" s="305"/>
      <c r="BPW202" s="306"/>
      <c r="BPZ202" s="307"/>
      <c r="BQD202" s="304"/>
      <c r="BQE202" s="305"/>
      <c r="BQF202" s="306"/>
      <c r="BQI202" s="307"/>
      <c r="BQM202" s="304"/>
      <c r="BQN202" s="305"/>
      <c r="BQO202" s="306"/>
      <c r="BQR202" s="307"/>
      <c r="BQV202" s="304"/>
      <c r="BQW202" s="305"/>
      <c r="BQX202" s="306"/>
      <c r="BRA202" s="307"/>
      <c r="BRE202" s="304"/>
      <c r="BRF202" s="305"/>
      <c r="BRG202" s="306"/>
      <c r="BRJ202" s="307"/>
      <c r="BRN202" s="304"/>
      <c r="BRO202" s="305"/>
      <c r="BRP202" s="306"/>
      <c r="BRS202" s="307"/>
      <c r="BRW202" s="304"/>
      <c r="BRX202" s="305"/>
      <c r="BRY202" s="306"/>
      <c r="BSB202" s="307"/>
      <c r="BSF202" s="304"/>
      <c r="BSG202" s="305"/>
      <c r="BSH202" s="306"/>
      <c r="BSK202" s="307"/>
      <c r="BSO202" s="304"/>
      <c r="BSP202" s="305"/>
      <c r="BSQ202" s="306"/>
      <c r="BST202" s="307"/>
      <c r="BSX202" s="304"/>
      <c r="BSY202" s="305"/>
      <c r="BSZ202" s="306"/>
      <c r="BTC202" s="307"/>
      <c r="BTG202" s="304"/>
      <c r="BTH202" s="305"/>
      <c r="BTI202" s="306"/>
      <c r="BTL202" s="307"/>
      <c r="BTP202" s="304"/>
      <c r="BTQ202" s="305"/>
      <c r="BTR202" s="306"/>
      <c r="BTU202" s="307"/>
      <c r="BTY202" s="304"/>
      <c r="BTZ202" s="305"/>
      <c r="BUA202" s="306"/>
      <c r="BUD202" s="307"/>
      <c r="BUH202" s="304"/>
      <c r="BUI202" s="305"/>
      <c r="BUJ202" s="306"/>
      <c r="BUM202" s="307"/>
      <c r="BUQ202" s="304"/>
      <c r="BUR202" s="305"/>
      <c r="BUS202" s="306"/>
      <c r="BUV202" s="307"/>
      <c r="BUZ202" s="304"/>
      <c r="BVA202" s="305"/>
      <c r="BVB202" s="306"/>
      <c r="BVE202" s="307"/>
      <c r="BVI202" s="304"/>
      <c r="BVJ202" s="305"/>
      <c r="BVK202" s="306"/>
      <c r="BVN202" s="307"/>
      <c r="BVR202" s="304"/>
      <c r="BVS202" s="305"/>
      <c r="BVT202" s="306"/>
      <c r="BVW202" s="307"/>
      <c r="BWA202" s="304"/>
      <c r="BWB202" s="305"/>
      <c r="BWC202" s="306"/>
      <c r="BWF202" s="307"/>
      <c r="BWJ202" s="304"/>
      <c r="BWK202" s="305"/>
      <c r="BWL202" s="306"/>
      <c r="BWO202" s="307"/>
      <c r="BWS202" s="304"/>
      <c r="BWT202" s="305"/>
      <c r="BWU202" s="306"/>
      <c r="BWX202" s="307"/>
      <c r="BXB202" s="304"/>
      <c r="BXC202" s="305"/>
      <c r="BXD202" s="306"/>
      <c r="BXG202" s="307"/>
      <c r="BXK202" s="304"/>
      <c r="BXL202" s="305"/>
      <c r="BXM202" s="306"/>
      <c r="BXP202" s="307"/>
      <c r="BXT202" s="304"/>
      <c r="BXU202" s="305"/>
      <c r="BXV202" s="306"/>
      <c r="BXY202" s="307"/>
      <c r="BYC202" s="304"/>
      <c r="BYD202" s="305"/>
      <c r="BYE202" s="306"/>
      <c r="BYH202" s="307"/>
      <c r="BYL202" s="304"/>
      <c r="BYM202" s="305"/>
      <c r="BYN202" s="306"/>
      <c r="BYQ202" s="307"/>
      <c r="BYU202" s="304"/>
      <c r="BYV202" s="305"/>
      <c r="BYW202" s="306"/>
      <c r="BYZ202" s="307"/>
      <c r="BZD202" s="304"/>
      <c r="BZE202" s="305"/>
      <c r="BZF202" s="306"/>
      <c r="BZI202" s="307"/>
      <c r="BZM202" s="304"/>
      <c r="BZN202" s="305"/>
      <c r="BZO202" s="306"/>
      <c r="BZR202" s="307"/>
      <c r="BZV202" s="304"/>
      <c r="BZW202" s="305"/>
      <c r="BZX202" s="306"/>
      <c r="CAA202" s="307"/>
      <c r="CAE202" s="304"/>
      <c r="CAF202" s="305"/>
      <c r="CAG202" s="306"/>
      <c r="CAJ202" s="307"/>
      <c r="CAN202" s="304"/>
      <c r="CAO202" s="305"/>
      <c r="CAP202" s="306"/>
      <c r="CAS202" s="307"/>
      <c r="CAW202" s="304"/>
      <c r="CAX202" s="305"/>
      <c r="CAY202" s="306"/>
      <c r="CBB202" s="307"/>
      <c r="CBF202" s="304"/>
      <c r="CBG202" s="305"/>
      <c r="CBH202" s="306"/>
      <c r="CBK202" s="307"/>
      <c r="CBO202" s="304"/>
      <c r="CBP202" s="305"/>
      <c r="CBQ202" s="306"/>
      <c r="CBT202" s="307"/>
      <c r="CBX202" s="304"/>
      <c r="CBY202" s="305"/>
      <c r="CBZ202" s="306"/>
      <c r="CCC202" s="307"/>
      <c r="CCG202" s="304"/>
      <c r="CCH202" s="305"/>
      <c r="CCI202" s="306"/>
      <c r="CCL202" s="307"/>
      <c r="CCP202" s="304"/>
      <c r="CCQ202" s="305"/>
      <c r="CCR202" s="306"/>
      <c r="CCU202" s="307"/>
      <c r="CCY202" s="304"/>
      <c r="CCZ202" s="305"/>
      <c r="CDA202" s="306"/>
      <c r="CDD202" s="307"/>
      <c r="CDH202" s="304"/>
      <c r="CDI202" s="305"/>
      <c r="CDJ202" s="306"/>
      <c r="CDM202" s="307"/>
      <c r="CDQ202" s="304"/>
      <c r="CDR202" s="305"/>
      <c r="CDS202" s="306"/>
      <c r="CDV202" s="307"/>
      <c r="CDZ202" s="304"/>
      <c r="CEA202" s="305"/>
      <c r="CEB202" s="306"/>
      <c r="CEE202" s="307"/>
      <c r="CEI202" s="304"/>
      <c r="CEJ202" s="305"/>
      <c r="CEK202" s="306"/>
      <c r="CEN202" s="307"/>
      <c r="CER202" s="304"/>
      <c r="CES202" s="305"/>
      <c r="CET202" s="306"/>
      <c r="CEW202" s="307"/>
      <c r="CFA202" s="304"/>
      <c r="CFB202" s="305"/>
      <c r="CFC202" s="306"/>
      <c r="CFF202" s="307"/>
      <c r="CFJ202" s="304"/>
      <c r="CFK202" s="305"/>
      <c r="CFL202" s="306"/>
      <c r="CFO202" s="307"/>
      <c r="CFS202" s="304"/>
      <c r="CFT202" s="305"/>
      <c r="CFU202" s="306"/>
      <c r="CFX202" s="307"/>
      <c r="CGB202" s="304"/>
      <c r="CGC202" s="305"/>
      <c r="CGD202" s="306"/>
      <c r="CGG202" s="307"/>
      <c r="CGK202" s="304"/>
      <c r="CGL202" s="305"/>
      <c r="CGM202" s="306"/>
      <c r="CGP202" s="307"/>
      <c r="CGT202" s="304"/>
      <c r="CGU202" s="305"/>
      <c r="CGV202" s="306"/>
      <c r="CGY202" s="307"/>
      <c r="CHC202" s="304"/>
      <c r="CHD202" s="305"/>
      <c r="CHE202" s="306"/>
      <c r="CHH202" s="307"/>
      <c r="CHL202" s="304"/>
      <c r="CHM202" s="305"/>
      <c r="CHN202" s="306"/>
      <c r="CHQ202" s="307"/>
      <c r="CHU202" s="304"/>
      <c r="CHV202" s="305"/>
      <c r="CHW202" s="306"/>
      <c r="CHZ202" s="307"/>
      <c r="CID202" s="304"/>
      <c r="CIE202" s="305"/>
      <c r="CIF202" s="306"/>
      <c r="CII202" s="307"/>
      <c r="CIM202" s="304"/>
      <c r="CIN202" s="305"/>
      <c r="CIO202" s="306"/>
      <c r="CIR202" s="307"/>
      <c r="CIV202" s="304"/>
      <c r="CIW202" s="305"/>
      <c r="CIX202" s="306"/>
      <c r="CJA202" s="307"/>
      <c r="CJE202" s="304"/>
      <c r="CJF202" s="305"/>
      <c r="CJG202" s="306"/>
      <c r="CJJ202" s="307"/>
      <c r="CJN202" s="304"/>
      <c r="CJO202" s="305"/>
      <c r="CJP202" s="306"/>
      <c r="CJS202" s="307"/>
      <c r="CJW202" s="304"/>
      <c r="CJX202" s="305"/>
      <c r="CJY202" s="306"/>
      <c r="CKB202" s="307"/>
      <c r="CKF202" s="304"/>
      <c r="CKG202" s="305"/>
      <c r="CKH202" s="306"/>
      <c r="CKK202" s="307"/>
      <c r="CKO202" s="304"/>
      <c r="CKP202" s="305"/>
      <c r="CKQ202" s="306"/>
      <c r="CKT202" s="307"/>
      <c r="CKX202" s="304"/>
      <c r="CKY202" s="305"/>
      <c r="CKZ202" s="306"/>
      <c r="CLC202" s="307"/>
      <c r="CLG202" s="304"/>
      <c r="CLH202" s="305"/>
      <c r="CLI202" s="306"/>
      <c r="CLL202" s="307"/>
      <c r="CLP202" s="304"/>
      <c r="CLQ202" s="305"/>
      <c r="CLR202" s="306"/>
      <c r="CLU202" s="307"/>
      <c r="CLY202" s="304"/>
      <c r="CLZ202" s="305"/>
      <c r="CMA202" s="306"/>
      <c r="CMD202" s="307"/>
      <c r="CMH202" s="304"/>
      <c r="CMI202" s="305"/>
      <c r="CMJ202" s="306"/>
      <c r="CMM202" s="307"/>
      <c r="CMQ202" s="304"/>
      <c r="CMR202" s="305"/>
      <c r="CMS202" s="306"/>
      <c r="CMV202" s="307"/>
      <c r="CMZ202" s="304"/>
      <c r="CNA202" s="305"/>
      <c r="CNB202" s="306"/>
      <c r="CNE202" s="307"/>
      <c r="CNI202" s="304"/>
      <c r="CNJ202" s="305"/>
      <c r="CNK202" s="306"/>
      <c r="CNN202" s="307"/>
      <c r="CNR202" s="304"/>
      <c r="CNS202" s="305"/>
      <c r="CNT202" s="306"/>
      <c r="CNW202" s="307"/>
      <c r="COA202" s="304"/>
      <c r="COB202" s="305"/>
      <c r="COC202" s="306"/>
      <c r="COF202" s="307"/>
      <c r="COJ202" s="304"/>
      <c r="COK202" s="305"/>
      <c r="COL202" s="306"/>
      <c r="COO202" s="307"/>
      <c r="COS202" s="304"/>
      <c r="COT202" s="305"/>
      <c r="COU202" s="306"/>
      <c r="COX202" s="307"/>
      <c r="CPB202" s="304"/>
      <c r="CPC202" s="305"/>
      <c r="CPD202" s="306"/>
      <c r="CPG202" s="307"/>
      <c r="CPK202" s="304"/>
      <c r="CPL202" s="305"/>
      <c r="CPM202" s="306"/>
      <c r="CPP202" s="307"/>
      <c r="CPT202" s="304"/>
      <c r="CPU202" s="305"/>
      <c r="CPV202" s="306"/>
      <c r="CPY202" s="307"/>
      <c r="CQC202" s="304"/>
      <c r="CQD202" s="305"/>
      <c r="CQE202" s="306"/>
      <c r="CQH202" s="307"/>
      <c r="CQL202" s="304"/>
      <c r="CQM202" s="305"/>
      <c r="CQN202" s="306"/>
      <c r="CQQ202" s="307"/>
      <c r="CQU202" s="304"/>
      <c r="CQV202" s="305"/>
      <c r="CQW202" s="306"/>
      <c r="CQZ202" s="307"/>
      <c r="CRD202" s="304"/>
      <c r="CRE202" s="305"/>
      <c r="CRF202" s="306"/>
      <c r="CRI202" s="307"/>
      <c r="CRM202" s="304"/>
      <c r="CRN202" s="305"/>
      <c r="CRO202" s="306"/>
      <c r="CRR202" s="307"/>
      <c r="CRV202" s="304"/>
      <c r="CRW202" s="305"/>
      <c r="CRX202" s="306"/>
      <c r="CSA202" s="307"/>
      <c r="CSE202" s="304"/>
      <c r="CSF202" s="305"/>
      <c r="CSG202" s="306"/>
      <c r="CSJ202" s="307"/>
      <c r="CSN202" s="304"/>
      <c r="CSO202" s="305"/>
      <c r="CSP202" s="306"/>
      <c r="CSS202" s="307"/>
      <c r="CSW202" s="304"/>
      <c r="CSX202" s="305"/>
      <c r="CSY202" s="306"/>
      <c r="CTB202" s="307"/>
      <c r="CTF202" s="304"/>
      <c r="CTG202" s="305"/>
      <c r="CTH202" s="306"/>
      <c r="CTK202" s="307"/>
      <c r="CTO202" s="304"/>
      <c r="CTP202" s="305"/>
      <c r="CTQ202" s="306"/>
      <c r="CTT202" s="307"/>
      <c r="CTX202" s="304"/>
      <c r="CTY202" s="305"/>
      <c r="CTZ202" s="306"/>
      <c r="CUC202" s="307"/>
      <c r="CUG202" s="304"/>
      <c r="CUH202" s="305"/>
      <c r="CUI202" s="306"/>
      <c r="CUL202" s="307"/>
      <c r="CUP202" s="304"/>
      <c r="CUQ202" s="305"/>
      <c r="CUR202" s="306"/>
      <c r="CUU202" s="307"/>
      <c r="CUY202" s="304"/>
      <c r="CUZ202" s="305"/>
      <c r="CVA202" s="306"/>
      <c r="CVD202" s="307"/>
      <c r="CVH202" s="304"/>
      <c r="CVI202" s="305"/>
      <c r="CVJ202" s="306"/>
      <c r="CVM202" s="307"/>
      <c r="CVQ202" s="304"/>
      <c r="CVR202" s="305"/>
      <c r="CVS202" s="306"/>
      <c r="CVV202" s="307"/>
      <c r="CVZ202" s="304"/>
      <c r="CWA202" s="305"/>
      <c r="CWB202" s="306"/>
      <c r="CWE202" s="307"/>
      <c r="CWI202" s="304"/>
      <c r="CWJ202" s="305"/>
      <c r="CWK202" s="306"/>
      <c r="CWN202" s="307"/>
      <c r="CWR202" s="304"/>
      <c r="CWS202" s="305"/>
      <c r="CWT202" s="306"/>
      <c r="CWW202" s="307"/>
      <c r="CXA202" s="304"/>
      <c r="CXB202" s="305"/>
      <c r="CXC202" s="306"/>
      <c r="CXF202" s="307"/>
      <c r="CXJ202" s="304"/>
      <c r="CXK202" s="305"/>
      <c r="CXL202" s="306"/>
      <c r="CXO202" s="307"/>
      <c r="CXS202" s="304"/>
      <c r="CXT202" s="305"/>
      <c r="CXU202" s="306"/>
      <c r="CXX202" s="307"/>
      <c r="CYB202" s="304"/>
      <c r="CYC202" s="305"/>
      <c r="CYD202" s="306"/>
      <c r="CYG202" s="307"/>
      <c r="CYK202" s="304"/>
      <c r="CYL202" s="305"/>
      <c r="CYM202" s="306"/>
      <c r="CYP202" s="307"/>
      <c r="CYT202" s="304"/>
      <c r="CYU202" s="305"/>
      <c r="CYV202" s="306"/>
      <c r="CYY202" s="307"/>
      <c r="CZC202" s="304"/>
      <c r="CZD202" s="305"/>
      <c r="CZE202" s="306"/>
      <c r="CZH202" s="307"/>
      <c r="CZL202" s="304"/>
      <c r="CZM202" s="305"/>
      <c r="CZN202" s="306"/>
      <c r="CZQ202" s="307"/>
      <c r="CZU202" s="304"/>
      <c r="CZV202" s="305"/>
      <c r="CZW202" s="306"/>
      <c r="CZZ202" s="307"/>
      <c r="DAD202" s="304"/>
      <c r="DAE202" s="305"/>
      <c r="DAF202" s="306"/>
      <c r="DAI202" s="307"/>
      <c r="DAM202" s="304"/>
      <c r="DAN202" s="305"/>
      <c r="DAO202" s="306"/>
      <c r="DAR202" s="307"/>
      <c r="DAV202" s="304"/>
      <c r="DAW202" s="305"/>
      <c r="DAX202" s="306"/>
      <c r="DBA202" s="307"/>
      <c r="DBE202" s="304"/>
      <c r="DBF202" s="305"/>
      <c r="DBG202" s="306"/>
      <c r="DBJ202" s="307"/>
      <c r="DBN202" s="304"/>
      <c r="DBO202" s="305"/>
      <c r="DBP202" s="306"/>
      <c r="DBS202" s="307"/>
      <c r="DBW202" s="304"/>
      <c r="DBX202" s="305"/>
      <c r="DBY202" s="306"/>
      <c r="DCB202" s="307"/>
      <c r="DCF202" s="304"/>
      <c r="DCG202" s="305"/>
      <c r="DCH202" s="306"/>
      <c r="DCK202" s="307"/>
      <c r="DCO202" s="304"/>
      <c r="DCP202" s="305"/>
      <c r="DCQ202" s="306"/>
      <c r="DCT202" s="307"/>
      <c r="DCX202" s="304"/>
      <c r="DCY202" s="305"/>
      <c r="DCZ202" s="306"/>
      <c r="DDC202" s="307"/>
      <c r="DDG202" s="304"/>
      <c r="DDH202" s="305"/>
      <c r="DDI202" s="306"/>
      <c r="DDL202" s="307"/>
      <c r="DDP202" s="304"/>
      <c r="DDQ202" s="305"/>
      <c r="DDR202" s="306"/>
      <c r="DDU202" s="307"/>
      <c r="DDY202" s="304"/>
      <c r="DDZ202" s="305"/>
      <c r="DEA202" s="306"/>
      <c r="DED202" s="307"/>
      <c r="DEH202" s="304"/>
      <c r="DEI202" s="305"/>
      <c r="DEJ202" s="306"/>
      <c r="DEM202" s="307"/>
      <c r="DEQ202" s="304"/>
      <c r="DER202" s="305"/>
      <c r="DES202" s="306"/>
      <c r="DEV202" s="307"/>
      <c r="DEZ202" s="304"/>
      <c r="DFA202" s="305"/>
      <c r="DFB202" s="306"/>
      <c r="DFE202" s="307"/>
      <c r="DFI202" s="304"/>
      <c r="DFJ202" s="305"/>
      <c r="DFK202" s="306"/>
      <c r="DFN202" s="307"/>
      <c r="DFR202" s="304"/>
      <c r="DFS202" s="305"/>
      <c r="DFT202" s="306"/>
      <c r="DFW202" s="307"/>
      <c r="DGA202" s="304"/>
      <c r="DGB202" s="305"/>
      <c r="DGC202" s="306"/>
      <c r="DGF202" s="307"/>
      <c r="DGJ202" s="304"/>
      <c r="DGK202" s="305"/>
      <c r="DGL202" s="306"/>
      <c r="DGO202" s="307"/>
      <c r="DGS202" s="304"/>
      <c r="DGT202" s="305"/>
      <c r="DGU202" s="306"/>
      <c r="DGX202" s="307"/>
      <c r="DHB202" s="304"/>
      <c r="DHC202" s="305"/>
      <c r="DHD202" s="306"/>
      <c r="DHG202" s="307"/>
      <c r="DHK202" s="304"/>
      <c r="DHL202" s="305"/>
      <c r="DHM202" s="306"/>
      <c r="DHP202" s="307"/>
      <c r="DHT202" s="304"/>
      <c r="DHU202" s="305"/>
      <c r="DHV202" s="306"/>
      <c r="DHY202" s="307"/>
      <c r="DIC202" s="304"/>
      <c r="DID202" s="305"/>
      <c r="DIE202" s="306"/>
      <c r="DIH202" s="307"/>
      <c r="DIL202" s="304"/>
      <c r="DIM202" s="305"/>
      <c r="DIN202" s="306"/>
      <c r="DIQ202" s="307"/>
      <c r="DIU202" s="304"/>
      <c r="DIV202" s="305"/>
      <c r="DIW202" s="306"/>
      <c r="DIZ202" s="307"/>
      <c r="DJD202" s="304"/>
      <c r="DJE202" s="305"/>
      <c r="DJF202" s="306"/>
      <c r="DJI202" s="307"/>
      <c r="DJM202" s="304"/>
      <c r="DJN202" s="305"/>
      <c r="DJO202" s="306"/>
      <c r="DJR202" s="307"/>
      <c r="DJV202" s="304"/>
      <c r="DJW202" s="305"/>
      <c r="DJX202" s="306"/>
      <c r="DKA202" s="307"/>
      <c r="DKE202" s="304"/>
      <c r="DKF202" s="305"/>
      <c r="DKG202" s="306"/>
      <c r="DKJ202" s="307"/>
      <c r="DKN202" s="304"/>
      <c r="DKO202" s="305"/>
      <c r="DKP202" s="306"/>
      <c r="DKS202" s="307"/>
      <c r="DKW202" s="304"/>
      <c r="DKX202" s="305"/>
      <c r="DKY202" s="306"/>
      <c r="DLB202" s="307"/>
      <c r="DLF202" s="304"/>
      <c r="DLG202" s="305"/>
      <c r="DLH202" s="306"/>
      <c r="DLK202" s="307"/>
      <c r="DLO202" s="304"/>
      <c r="DLP202" s="305"/>
      <c r="DLQ202" s="306"/>
      <c r="DLT202" s="307"/>
      <c r="DLX202" s="304"/>
      <c r="DLY202" s="305"/>
      <c r="DLZ202" s="306"/>
      <c r="DMC202" s="307"/>
      <c r="DMG202" s="304"/>
      <c r="DMH202" s="305"/>
      <c r="DMI202" s="306"/>
      <c r="DML202" s="307"/>
      <c r="DMP202" s="304"/>
      <c r="DMQ202" s="305"/>
      <c r="DMR202" s="306"/>
      <c r="DMU202" s="307"/>
      <c r="DMY202" s="304"/>
      <c r="DMZ202" s="305"/>
      <c r="DNA202" s="306"/>
      <c r="DND202" s="307"/>
      <c r="DNH202" s="304"/>
      <c r="DNI202" s="305"/>
      <c r="DNJ202" s="306"/>
      <c r="DNM202" s="307"/>
      <c r="DNQ202" s="304"/>
      <c r="DNR202" s="305"/>
      <c r="DNS202" s="306"/>
      <c r="DNV202" s="307"/>
      <c r="DNZ202" s="304"/>
      <c r="DOA202" s="305"/>
      <c r="DOB202" s="306"/>
      <c r="DOE202" s="307"/>
      <c r="DOI202" s="304"/>
      <c r="DOJ202" s="305"/>
      <c r="DOK202" s="306"/>
      <c r="DON202" s="307"/>
      <c r="DOR202" s="304"/>
      <c r="DOS202" s="305"/>
      <c r="DOT202" s="306"/>
      <c r="DOW202" s="307"/>
      <c r="DPA202" s="304"/>
      <c r="DPB202" s="305"/>
      <c r="DPC202" s="306"/>
      <c r="DPF202" s="307"/>
      <c r="DPJ202" s="304"/>
      <c r="DPK202" s="305"/>
      <c r="DPL202" s="306"/>
      <c r="DPO202" s="307"/>
      <c r="DPS202" s="304"/>
      <c r="DPT202" s="305"/>
      <c r="DPU202" s="306"/>
      <c r="DPX202" s="307"/>
      <c r="DQB202" s="304"/>
      <c r="DQC202" s="305"/>
      <c r="DQD202" s="306"/>
      <c r="DQG202" s="307"/>
      <c r="DQK202" s="304"/>
      <c r="DQL202" s="305"/>
      <c r="DQM202" s="306"/>
      <c r="DQP202" s="307"/>
      <c r="DQT202" s="304"/>
      <c r="DQU202" s="305"/>
      <c r="DQV202" s="306"/>
      <c r="DQY202" s="307"/>
      <c r="DRC202" s="304"/>
      <c r="DRD202" s="305"/>
      <c r="DRE202" s="306"/>
      <c r="DRH202" s="307"/>
      <c r="DRL202" s="304"/>
      <c r="DRM202" s="305"/>
      <c r="DRN202" s="306"/>
      <c r="DRQ202" s="307"/>
      <c r="DRU202" s="304"/>
      <c r="DRV202" s="305"/>
      <c r="DRW202" s="306"/>
      <c r="DRZ202" s="307"/>
      <c r="DSD202" s="304"/>
      <c r="DSE202" s="305"/>
      <c r="DSF202" s="306"/>
      <c r="DSI202" s="307"/>
      <c r="DSM202" s="304"/>
      <c r="DSN202" s="305"/>
      <c r="DSO202" s="306"/>
      <c r="DSR202" s="307"/>
      <c r="DSV202" s="304"/>
      <c r="DSW202" s="305"/>
      <c r="DSX202" s="306"/>
      <c r="DTA202" s="307"/>
      <c r="DTE202" s="304"/>
      <c r="DTF202" s="305"/>
      <c r="DTG202" s="306"/>
      <c r="DTJ202" s="307"/>
      <c r="DTN202" s="304"/>
      <c r="DTO202" s="305"/>
      <c r="DTP202" s="306"/>
      <c r="DTS202" s="307"/>
      <c r="DTW202" s="304"/>
      <c r="DTX202" s="305"/>
      <c r="DTY202" s="306"/>
      <c r="DUB202" s="307"/>
      <c r="DUF202" s="304"/>
      <c r="DUG202" s="305"/>
      <c r="DUH202" s="306"/>
      <c r="DUK202" s="307"/>
      <c r="DUO202" s="304"/>
      <c r="DUP202" s="305"/>
      <c r="DUQ202" s="306"/>
      <c r="DUT202" s="307"/>
      <c r="DUX202" s="304"/>
      <c r="DUY202" s="305"/>
      <c r="DUZ202" s="306"/>
      <c r="DVC202" s="307"/>
      <c r="DVG202" s="304"/>
      <c r="DVH202" s="305"/>
      <c r="DVI202" s="306"/>
      <c r="DVL202" s="307"/>
      <c r="DVP202" s="304"/>
      <c r="DVQ202" s="305"/>
      <c r="DVR202" s="306"/>
      <c r="DVU202" s="307"/>
      <c r="DVY202" s="304"/>
      <c r="DVZ202" s="305"/>
      <c r="DWA202" s="306"/>
      <c r="DWD202" s="307"/>
      <c r="DWH202" s="304"/>
      <c r="DWI202" s="305"/>
      <c r="DWJ202" s="306"/>
      <c r="DWM202" s="307"/>
      <c r="DWQ202" s="304"/>
      <c r="DWR202" s="305"/>
      <c r="DWS202" s="306"/>
      <c r="DWV202" s="307"/>
      <c r="DWZ202" s="304"/>
      <c r="DXA202" s="305"/>
      <c r="DXB202" s="306"/>
      <c r="DXE202" s="307"/>
      <c r="DXI202" s="304"/>
      <c r="DXJ202" s="305"/>
      <c r="DXK202" s="306"/>
      <c r="DXN202" s="307"/>
      <c r="DXR202" s="304"/>
      <c r="DXS202" s="305"/>
      <c r="DXT202" s="306"/>
      <c r="DXW202" s="307"/>
      <c r="DYA202" s="304"/>
      <c r="DYB202" s="305"/>
      <c r="DYC202" s="306"/>
      <c r="DYF202" s="307"/>
      <c r="DYJ202" s="304"/>
      <c r="DYK202" s="305"/>
      <c r="DYL202" s="306"/>
      <c r="DYO202" s="307"/>
      <c r="DYS202" s="304"/>
      <c r="DYT202" s="305"/>
      <c r="DYU202" s="306"/>
      <c r="DYX202" s="307"/>
      <c r="DZB202" s="304"/>
      <c r="DZC202" s="305"/>
      <c r="DZD202" s="306"/>
      <c r="DZG202" s="307"/>
      <c r="DZK202" s="304"/>
      <c r="DZL202" s="305"/>
      <c r="DZM202" s="306"/>
      <c r="DZP202" s="307"/>
      <c r="DZT202" s="304"/>
      <c r="DZU202" s="305"/>
      <c r="DZV202" s="306"/>
      <c r="DZY202" s="307"/>
      <c r="EAC202" s="304"/>
      <c r="EAD202" s="305"/>
      <c r="EAE202" s="306"/>
      <c r="EAH202" s="307"/>
      <c r="EAL202" s="304"/>
      <c r="EAM202" s="305"/>
      <c r="EAN202" s="306"/>
      <c r="EAQ202" s="307"/>
      <c r="EAU202" s="304"/>
      <c r="EAV202" s="305"/>
      <c r="EAW202" s="306"/>
      <c r="EAZ202" s="307"/>
      <c r="EBD202" s="304"/>
      <c r="EBE202" s="305"/>
      <c r="EBF202" s="306"/>
      <c r="EBI202" s="307"/>
      <c r="EBM202" s="304"/>
      <c r="EBN202" s="305"/>
      <c r="EBO202" s="306"/>
      <c r="EBR202" s="307"/>
      <c r="EBV202" s="304"/>
      <c r="EBW202" s="305"/>
      <c r="EBX202" s="306"/>
      <c r="ECA202" s="307"/>
      <c r="ECE202" s="304"/>
      <c r="ECF202" s="305"/>
      <c r="ECG202" s="306"/>
      <c r="ECJ202" s="307"/>
      <c r="ECN202" s="304"/>
      <c r="ECO202" s="305"/>
      <c r="ECP202" s="306"/>
      <c r="ECS202" s="307"/>
      <c r="ECW202" s="304"/>
      <c r="ECX202" s="305"/>
      <c r="ECY202" s="306"/>
      <c r="EDB202" s="307"/>
      <c r="EDF202" s="304"/>
      <c r="EDG202" s="305"/>
      <c r="EDH202" s="306"/>
      <c r="EDK202" s="307"/>
      <c r="EDO202" s="304"/>
      <c r="EDP202" s="305"/>
      <c r="EDQ202" s="306"/>
      <c r="EDT202" s="307"/>
      <c r="EDX202" s="304"/>
      <c r="EDY202" s="305"/>
      <c r="EDZ202" s="306"/>
      <c r="EEC202" s="307"/>
      <c r="EEG202" s="304"/>
      <c r="EEH202" s="305"/>
      <c r="EEI202" s="306"/>
      <c r="EEL202" s="307"/>
      <c r="EEP202" s="304"/>
      <c r="EEQ202" s="305"/>
      <c r="EER202" s="306"/>
      <c r="EEU202" s="307"/>
      <c r="EEY202" s="304"/>
      <c r="EEZ202" s="305"/>
      <c r="EFA202" s="306"/>
      <c r="EFD202" s="307"/>
      <c r="EFH202" s="304"/>
      <c r="EFI202" s="305"/>
      <c r="EFJ202" s="306"/>
      <c r="EFM202" s="307"/>
      <c r="EFQ202" s="304"/>
      <c r="EFR202" s="305"/>
      <c r="EFS202" s="306"/>
      <c r="EFV202" s="307"/>
      <c r="EFZ202" s="304"/>
      <c r="EGA202" s="305"/>
      <c r="EGB202" s="306"/>
      <c r="EGE202" s="307"/>
      <c r="EGI202" s="304"/>
      <c r="EGJ202" s="305"/>
      <c r="EGK202" s="306"/>
      <c r="EGN202" s="307"/>
      <c r="EGR202" s="304"/>
      <c r="EGS202" s="305"/>
      <c r="EGT202" s="306"/>
      <c r="EGW202" s="307"/>
      <c r="EHA202" s="304"/>
      <c r="EHB202" s="305"/>
      <c r="EHC202" s="306"/>
      <c r="EHF202" s="307"/>
      <c r="EHJ202" s="304"/>
      <c r="EHK202" s="305"/>
      <c r="EHL202" s="306"/>
      <c r="EHO202" s="307"/>
      <c r="EHS202" s="304"/>
      <c r="EHT202" s="305"/>
      <c r="EHU202" s="306"/>
      <c r="EHX202" s="307"/>
      <c r="EIB202" s="304"/>
      <c r="EIC202" s="305"/>
      <c r="EID202" s="306"/>
      <c r="EIG202" s="307"/>
      <c r="EIK202" s="304"/>
      <c r="EIL202" s="305"/>
      <c r="EIM202" s="306"/>
      <c r="EIP202" s="307"/>
      <c r="EIT202" s="304"/>
      <c r="EIU202" s="305"/>
      <c r="EIV202" s="306"/>
      <c r="EIY202" s="307"/>
      <c r="EJC202" s="304"/>
      <c r="EJD202" s="305"/>
      <c r="EJE202" s="306"/>
      <c r="EJH202" s="307"/>
      <c r="EJL202" s="304"/>
      <c r="EJM202" s="305"/>
      <c r="EJN202" s="306"/>
      <c r="EJQ202" s="307"/>
      <c r="EJU202" s="304"/>
      <c r="EJV202" s="305"/>
      <c r="EJW202" s="306"/>
      <c r="EJZ202" s="307"/>
      <c r="EKD202" s="304"/>
      <c r="EKE202" s="305"/>
      <c r="EKF202" s="306"/>
      <c r="EKI202" s="307"/>
      <c r="EKM202" s="304"/>
      <c r="EKN202" s="305"/>
      <c r="EKO202" s="306"/>
      <c r="EKR202" s="307"/>
      <c r="EKV202" s="304"/>
      <c r="EKW202" s="305"/>
      <c r="EKX202" s="306"/>
      <c r="ELA202" s="307"/>
      <c r="ELE202" s="304"/>
      <c r="ELF202" s="305"/>
      <c r="ELG202" s="306"/>
      <c r="ELJ202" s="307"/>
      <c r="ELN202" s="304"/>
      <c r="ELO202" s="305"/>
      <c r="ELP202" s="306"/>
      <c r="ELS202" s="307"/>
      <c r="ELW202" s="304"/>
      <c r="ELX202" s="305"/>
      <c r="ELY202" s="306"/>
      <c r="EMB202" s="307"/>
      <c r="EMF202" s="304"/>
      <c r="EMG202" s="305"/>
      <c r="EMH202" s="306"/>
      <c r="EMK202" s="307"/>
      <c r="EMO202" s="304"/>
      <c r="EMP202" s="305"/>
      <c r="EMQ202" s="306"/>
      <c r="EMT202" s="307"/>
      <c r="EMX202" s="304"/>
      <c r="EMY202" s="305"/>
      <c r="EMZ202" s="306"/>
      <c r="ENC202" s="307"/>
      <c r="ENG202" s="304"/>
      <c r="ENH202" s="305"/>
      <c r="ENI202" s="306"/>
      <c r="ENL202" s="307"/>
      <c r="ENP202" s="304"/>
      <c r="ENQ202" s="305"/>
      <c r="ENR202" s="306"/>
      <c r="ENU202" s="307"/>
      <c r="ENY202" s="304"/>
      <c r="ENZ202" s="305"/>
      <c r="EOA202" s="306"/>
      <c r="EOD202" s="307"/>
      <c r="EOH202" s="304"/>
      <c r="EOI202" s="305"/>
      <c r="EOJ202" s="306"/>
      <c r="EOM202" s="307"/>
      <c r="EOQ202" s="304"/>
      <c r="EOR202" s="305"/>
      <c r="EOS202" s="306"/>
      <c r="EOV202" s="307"/>
      <c r="EOZ202" s="304"/>
      <c r="EPA202" s="305"/>
      <c r="EPB202" s="306"/>
      <c r="EPE202" s="307"/>
      <c r="EPI202" s="304"/>
      <c r="EPJ202" s="305"/>
      <c r="EPK202" s="306"/>
      <c r="EPN202" s="307"/>
      <c r="EPR202" s="304"/>
      <c r="EPS202" s="305"/>
      <c r="EPT202" s="306"/>
      <c r="EPW202" s="307"/>
      <c r="EQA202" s="304"/>
      <c r="EQB202" s="305"/>
      <c r="EQC202" s="306"/>
      <c r="EQF202" s="307"/>
      <c r="EQJ202" s="304"/>
      <c r="EQK202" s="305"/>
      <c r="EQL202" s="306"/>
      <c r="EQO202" s="307"/>
      <c r="EQS202" s="304"/>
      <c r="EQT202" s="305"/>
      <c r="EQU202" s="306"/>
      <c r="EQX202" s="307"/>
      <c r="ERB202" s="304"/>
      <c r="ERC202" s="305"/>
      <c r="ERD202" s="306"/>
      <c r="ERG202" s="307"/>
      <c r="ERK202" s="304"/>
      <c r="ERL202" s="305"/>
      <c r="ERM202" s="306"/>
      <c r="ERP202" s="307"/>
      <c r="ERT202" s="304"/>
      <c r="ERU202" s="305"/>
      <c r="ERV202" s="306"/>
      <c r="ERY202" s="307"/>
      <c r="ESC202" s="304"/>
      <c r="ESD202" s="305"/>
      <c r="ESE202" s="306"/>
      <c r="ESH202" s="307"/>
      <c r="ESL202" s="304"/>
      <c r="ESM202" s="305"/>
      <c r="ESN202" s="306"/>
      <c r="ESQ202" s="307"/>
      <c r="ESU202" s="304"/>
      <c r="ESV202" s="305"/>
      <c r="ESW202" s="306"/>
      <c r="ESZ202" s="307"/>
      <c r="ETD202" s="304"/>
      <c r="ETE202" s="305"/>
      <c r="ETF202" s="306"/>
      <c r="ETI202" s="307"/>
      <c r="ETM202" s="304"/>
      <c r="ETN202" s="305"/>
      <c r="ETO202" s="306"/>
      <c r="ETR202" s="307"/>
      <c r="ETV202" s="304"/>
      <c r="ETW202" s="305"/>
      <c r="ETX202" s="306"/>
      <c r="EUA202" s="307"/>
      <c r="EUE202" s="304"/>
      <c r="EUF202" s="305"/>
      <c r="EUG202" s="306"/>
      <c r="EUJ202" s="307"/>
      <c r="EUN202" s="304"/>
      <c r="EUO202" s="305"/>
      <c r="EUP202" s="306"/>
      <c r="EUS202" s="307"/>
      <c r="EUW202" s="304"/>
      <c r="EUX202" s="305"/>
      <c r="EUY202" s="306"/>
      <c r="EVB202" s="307"/>
      <c r="EVF202" s="304"/>
      <c r="EVG202" s="305"/>
      <c r="EVH202" s="306"/>
      <c r="EVK202" s="307"/>
      <c r="EVO202" s="304"/>
      <c r="EVP202" s="305"/>
      <c r="EVQ202" s="306"/>
      <c r="EVT202" s="307"/>
      <c r="EVX202" s="304"/>
      <c r="EVY202" s="305"/>
      <c r="EVZ202" s="306"/>
      <c r="EWC202" s="307"/>
      <c r="EWG202" s="304"/>
      <c r="EWH202" s="305"/>
      <c r="EWI202" s="306"/>
      <c r="EWL202" s="307"/>
      <c r="EWP202" s="304"/>
      <c r="EWQ202" s="305"/>
      <c r="EWR202" s="306"/>
      <c r="EWU202" s="307"/>
      <c r="EWY202" s="304"/>
      <c r="EWZ202" s="305"/>
      <c r="EXA202" s="306"/>
      <c r="EXD202" s="307"/>
      <c r="EXH202" s="304"/>
      <c r="EXI202" s="305"/>
      <c r="EXJ202" s="306"/>
      <c r="EXM202" s="307"/>
      <c r="EXQ202" s="304"/>
      <c r="EXR202" s="305"/>
      <c r="EXS202" s="306"/>
      <c r="EXV202" s="307"/>
      <c r="EXZ202" s="304"/>
      <c r="EYA202" s="305"/>
      <c r="EYB202" s="306"/>
      <c r="EYE202" s="307"/>
      <c r="EYI202" s="304"/>
      <c r="EYJ202" s="305"/>
      <c r="EYK202" s="306"/>
      <c r="EYN202" s="307"/>
      <c r="EYR202" s="304"/>
      <c r="EYS202" s="305"/>
      <c r="EYT202" s="306"/>
      <c r="EYW202" s="307"/>
      <c r="EZA202" s="304"/>
      <c r="EZB202" s="305"/>
      <c r="EZC202" s="306"/>
      <c r="EZF202" s="307"/>
      <c r="EZJ202" s="304"/>
      <c r="EZK202" s="305"/>
      <c r="EZL202" s="306"/>
      <c r="EZO202" s="307"/>
      <c r="EZS202" s="304"/>
      <c r="EZT202" s="305"/>
      <c r="EZU202" s="306"/>
      <c r="EZX202" s="307"/>
      <c r="FAB202" s="304"/>
      <c r="FAC202" s="305"/>
      <c r="FAD202" s="306"/>
      <c r="FAG202" s="307"/>
      <c r="FAK202" s="304"/>
      <c r="FAL202" s="305"/>
      <c r="FAM202" s="306"/>
      <c r="FAP202" s="307"/>
      <c r="FAT202" s="304"/>
      <c r="FAU202" s="305"/>
      <c r="FAV202" s="306"/>
      <c r="FAY202" s="307"/>
      <c r="FBC202" s="304"/>
      <c r="FBD202" s="305"/>
      <c r="FBE202" s="306"/>
      <c r="FBH202" s="307"/>
      <c r="FBL202" s="304"/>
      <c r="FBM202" s="305"/>
      <c r="FBN202" s="306"/>
      <c r="FBQ202" s="307"/>
      <c r="FBU202" s="304"/>
      <c r="FBV202" s="305"/>
      <c r="FBW202" s="306"/>
      <c r="FBZ202" s="307"/>
      <c r="FCD202" s="304"/>
      <c r="FCE202" s="305"/>
      <c r="FCF202" s="306"/>
      <c r="FCI202" s="307"/>
      <c r="FCM202" s="304"/>
      <c r="FCN202" s="305"/>
      <c r="FCO202" s="306"/>
      <c r="FCR202" s="307"/>
      <c r="FCV202" s="304"/>
      <c r="FCW202" s="305"/>
      <c r="FCX202" s="306"/>
      <c r="FDA202" s="307"/>
      <c r="FDE202" s="304"/>
      <c r="FDF202" s="305"/>
      <c r="FDG202" s="306"/>
      <c r="FDJ202" s="307"/>
      <c r="FDN202" s="304"/>
      <c r="FDO202" s="305"/>
      <c r="FDP202" s="306"/>
      <c r="FDS202" s="307"/>
      <c r="FDW202" s="304"/>
      <c r="FDX202" s="305"/>
      <c r="FDY202" s="306"/>
      <c r="FEB202" s="307"/>
      <c r="FEF202" s="304"/>
      <c r="FEG202" s="305"/>
      <c r="FEH202" s="306"/>
      <c r="FEK202" s="307"/>
      <c r="FEO202" s="304"/>
      <c r="FEP202" s="305"/>
      <c r="FEQ202" s="306"/>
      <c r="FET202" s="307"/>
      <c r="FEX202" s="304"/>
      <c r="FEY202" s="305"/>
      <c r="FEZ202" s="306"/>
      <c r="FFC202" s="307"/>
      <c r="FFG202" s="304"/>
      <c r="FFH202" s="305"/>
      <c r="FFI202" s="306"/>
      <c r="FFL202" s="307"/>
      <c r="FFP202" s="304"/>
      <c r="FFQ202" s="305"/>
      <c r="FFR202" s="306"/>
      <c r="FFU202" s="307"/>
      <c r="FFY202" s="304"/>
      <c r="FFZ202" s="305"/>
      <c r="FGA202" s="306"/>
      <c r="FGD202" s="307"/>
      <c r="FGH202" s="304"/>
      <c r="FGI202" s="305"/>
      <c r="FGJ202" s="306"/>
      <c r="FGM202" s="307"/>
      <c r="FGQ202" s="304"/>
      <c r="FGR202" s="305"/>
      <c r="FGS202" s="306"/>
      <c r="FGV202" s="307"/>
      <c r="FGZ202" s="304"/>
      <c r="FHA202" s="305"/>
      <c r="FHB202" s="306"/>
      <c r="FHE202" s="307"/>
      <c r="FHI202" s="304"/>
      <c r="FHJ202" s="305"/>
      <c r="FHK202" s="306"/>
      <c r="FHN202" s="307"/>
      <c r="FHR202" s="304"/>
      <c r="FHS202" s="305"/>
      <c r="FHT202" s="306"/>
      <c r="FHW202" s="307"/>
      <c r="FIA202" s="304"/>
      <c r="FIB202" s="305"/>
      <c r="FIC202" s="306"/>
      <c r="FIF202" s="307"/>
      <c r="FIJ202" s="304"/>
      <c r="FIK202" s="305"/>
      <c r="FIL202" s="306"/>
      <c r="FIO202" s="307"/>
      <c r="FIS202" s="304"/>
      <c r="FIT202" s="305"/>
      <c r="FIU202" s="306"/>
      <c r="FIX202" s="307"/>
      <c r="FJB202" s="304"/>
      <c r="FJC202" s="305"/>
      <c r="FJD202" s="306"/>
      <c r="FJG202" s="307"/>
      <c r="FJK202" s="304"/>
      <c r="FJL202" s="305"/>
      <c r="FJM202" s="306"/>
      <c r="FJP202" s="307"/>
      <c r="FJT202" s="304"/>
      <c r="FJU202" s="305"/>
      <c r="FJV202" s="306"/>
      <c r="FJY202" s="307"/>
      <c r="FKC202" s="304"/>
      <c r="FKD202" s="305"/>
      <c r="FKE202" s="306"/>
      <c r="FKH202" s="307"/>
      <c r="FKL202" s="304"/>
      <c r="FKM202" s="305"/>
      <c r="FKN202" s="306"/>
      <c r="FKQ202" s="307"/>
      <c r="FKU202" s="304"/>
      <c r="FKV202" s="305"/>
      <c r="FKW202" s="306"/>
      <c r="FKZ202" s="307"/>
      <c r="FLD202" s="304"/>
      <c r="FLE202" s="305"/>
      <c r="FLF202" s="306"/>
      <c r="FLI202" s="307"/>
      <c r="FLM202" s="304"/>
      <c r="FLN202" s="305"/>
      <c r="FLO202" s="306"/>
      <c r="FLR202" s="307"/>
      <c r="FLV202" s="304"/>
      <c r="FLW202" s="305"/>
      <c r="FLX202" s="306"/>
      <c r="FMA202" s="307"/>
      <c r="FME202" s="304"/>
      <c r="FMF202" s="305"/>
      <c r="FMG202" s="306"/>
      <c r="FMJ202" s="307"/>
      <c r="FMN202" s="304"/>
      <c r="FMO202" s="305"/>
      <c r="FMP202" s="306"/>
      <c r="FMS202" s="307"/>
      <c r="FMW202" s="304"/>
      <c r="FMX202" s="305"/>
      <c r="FMY202" s="306"/>
      <c r="FNB202" s="307"/>
      <c r="FNF202" s="304"/>
      <c r="FNG202" s="305"/>
      <c r="FNH202" s="306"/>
      <c r="FNK202" s="307"/>
      <c r="FNO202" s="304"/>
      <c r="FNP202" s="305"/>
      <c r="FNQ202" s="306"/>
      <c r="FNT202" s="307"/>
      <c r="FNX202" s="304"/>
      <c r="FNY202" s="305"/>
      <c r="FNZ202" s="306"/>
      <c r="FOC202" s="307"/>
      <c r="FOG202" s="304"/>
      <c r="FOH202" s="305"/>
      <c r="FOI202" s="306"/>
      <c r="FOL202" s="307"/>
      <c r="FOP202" s="304"/>
      <c r="FOQ202" s="305"/>
      <c r="FOR202" s="306"/>
      <c r="FOU202" s="307"/>
      <c r="FOY202" s="304"/>
      <c r="FOZ202" s="305"/>
      <c r="FPA202" s="306"/>
      <c r="FPD202" s="307"/>
      <c r="FPH202" s="304"/>
      <c r="FPI202" s="305"/>
      <c r="FPJ202" s="306"/>
      <c r="FPM202" s="307"/>
      <c r="FPQ202" s="304"/>
      <c r="FPR202" s="305"/>
      <c r="FPS202" s="306"/>
      <c r="FPV202" s="307"/>
      <c r="FPZ202" s="304"/>
      <c r="FQA202" s="305"/>
      <c r="FQB202" s="306"/>
      <c r="FQE202" s="307"/>
      <c r="FQI202" s="304"/>
      <c r="FQJ202" s="305"/>
      <c r="FQK202" s="306"/>
      <c r="FQN202" s="307"/>
      <c r="FQR202" s="304"/>
      <c r="FQS202" s="305"/>
      <c r="FQT202" s="306"/>
      <c r="FQW202" s="307"/>
      <c r="FRA202" s="304"/>
      <c r="FRB202" s="305"/>
      <c r="FRC202" s="306"/>
      <c r="FRF202" s="307"/>
      <c r="FRJ202" s="304"/>
      <c r="FRK202" s="305"/>
      <c r="FRL202" s="306"/>
      <c r="FRO202" s="307"/>
      <c r="FRS202" s="304"/>
      <c r="FRT202" s="305"/>
      <c r="FRU202" s="306"/>
      <c r="FRX202" s="307"/>
      <c r="FSB202" s="304"/>
      <c r="FSC202" s="305"/>
      <c r="FSD202" s="306"/>
      <c r="FSG202" s="307"/>
      <c r="FSK202" s="304"/>
      <c r="FSL202" s="305"/>
      <c r="FSM202" s="306"/>
      <c r="FSP202" s="307"/>
      <c r="FST202" s="304"/>
      <c r="FSU202" s="305"/>
      <c r="FSV202" s="306"/>
      <c r="FSY202" s="307"/>
      <c r="FTC202" s="304"/>
      <c r="FTD202" s="305"/>
      <c r="FTE202" s="306"/>
      <c r="FTH202" s="307"/>
      <c r="FTL202" s="304"/>
      <c r="FTM202" s="305"/>
      <c r="FTN202" s="306"/>
      <c r="FTQ202" s="307"/>
      <c r="FTU202" s="304"/>
      <c r="FTV202" s="305"/>
      <c r="FTW202" s="306"/>
      <c r="FTZ202" s="307"/>
      <c r="FUD202" s="304"/>
      <c r="FUE202" s="305"/>
      <c r="FUF202" s="306"/>
      <c r="FUI202" s="307"/>
      <c r="FUM202" s="304"/>
      <c r="FUN202" s="305"/>
      <c r="FUO202" s="306"/>
      <c r="FUR202" s="307"/>
      <c r="FUV202" s="304"/>
      <c r="FUW202" s="305"/>
      <c r="FUX202" s="306"/>
      <c r="FVA202" s="307"/>
      <c r="FVE202" s="304"/>
      <c r="FVF202" s="305"/>
      <c r="FVG202" s="306"/>
      <c r="FVJ202" s="307"/>
      <c r="FVN202" s="304"/>
      <c r="FVO202" s="305"/>
      <c r="FVP202" s="306"/>
      <c r="FVS202" s="307"/>
      <c r="FVW202" s="304"/>
      <c r="FVX202" s="305"/>
      <c r="FVY202" s="306"/>
      <c r="FWB202" s="307"/>
      <c r="FWF202" s="304"/>
      <c r="FWG202" s="305"/>
      <c r="FWH202" s="306"/>
      <c r="FWK202" s="307"/>
      <c r="FWO202" s="304"/>
      <c r="FWP202" s="305"/>
      <c r="FWQ202" s="306"/>
      <c r="FWT202" s="307"/>
      <c r="FWX202" s="304"/>
      <c r="FWY202" s="305"/>
      <c r="FWZ202" s="306"/>
      <c r="FXC202" s="307"/>
      <c r="FXG202" s="304"/>
      <c r="FXH202" s="305"/>
      <c r="FXI202" s="306"/>
      <c r="FXL202" s="307"/>
      <c r="FXP202" s="304"/>
      <c r="FXQ202" s="305"/>
      <c r="FXR202" s="306"/>
      <c r="FXU202" s="307"/>
      <c r="FXY202" s="304"/>
      <c r="FXZ202" s="305"/>
      <c r="FYA202" s="306"/>
      <c r="FYD202" s="307"/>
      <c r="FYH202" s="304"/>
      <c r="FYI202" s="305"/>
      <c r="FYJ202" s="306"/>
      <c r="FYM202" s="307"/>
      <c r="FYQ202" s="304"/>
      <c r="FYR202" s="305"/>
      <c r="FYS202" s="306"/>
      <c r="FYV202" s="307"/>
      <c r="FYZ202" s="304"/>
      <c r="FZA202" s="305"/>
      <c r="FZB202" s="306"/>
      <c r="FZE202" s="307"/>
      <c r="FZI202" s="304"/>
      <c r="FZJ202" s="305"/>
      <c r="FZK202" s="306"/>
      <c r="FZN202" s="307"/>
      <c r="FZR202" s="304"/>
      <c r="FZS202" s="305"/>
      <c r="FZT202" s="306"/>
      <c r="FZW202" s="307"/>
      <c r="GAA202" s="304"/>
      <c r="GAB202" s="305"/>
      <c r="GAC202" s="306"/>
      <c r="GAF202" s="307"/>
      <c r="GAJ202" s="304"/>
      <c r="GAK202" s="305"/>
      <c r="GAL202" s="306"/>
      <c r="GAO202" s="307"/>
      <c r="GAS202" s="304"/>
      <c r="GAT202" s="305"/>
      <c r="GAU202" s="306"/>
      <c r="GAX202" s="307"/>
      <c r="GBB202" s="304"/>
      <c r="GBC202" s="305"/>
      <c r="GBD202" s="306"/>
      <c r="GBG202" s="307"/>
      <c r="GBK202" s="304"/>
      <c r="GBL202" s="305"/>
      <c r="GBM202" s="306"/>
      <c r="GBP202" s="307"/>
      <c r="GBT202" s="304"/>
      <c r="GBU202" s="305"/>
      <c r="GBV202" s="306"/>
      <c r="GBY202" s="307"/>
      <c r="GCC202" s="304"/>
      <c r="GCD202" s="305"/>
      <c r="GCE202" s="306"/>
      <c r="GCH202" s="307"/>
      <c r="GCL202" s="304"/>
      <c r="GCM202" s="305"/>
      <c r="GCN202" s="306"/>
      <c r="GCQ202" s="307"/>
      <c r="GCU202" s="304"/>
      <c r="GCV202" s="305"/>
      <c r="GCW202" s="306"/>
      <c r="GCZ202" s="307"/>
      <c r="GDD202" s="304"/>
      <c r="GDE202" s="305"/>
      <c r="GDF202" s="306"/>
      <c r="GDI202" s="307"/>
      <c r="GDM202" s="304"/>
      <c r="GDN202" s="305"/>
      <c r="GDO202" s="306"/>
      <c r="GDR202" s="307"/>
      <c r="GDV202" s="304"/>
      <c r="GDW202" s="305"/>
      <c r="GDX202" s="306"/>
      <c r="GEA202" s="307"/>
      <c r="GEE202" s="304"/>
      <c r="GEF202" s="305"/>
      <c r="GEG202" s="306"/>
      <c r="GEJ202" s="307"/>
      <c r="GEN202" s="304"/>
      <c r="GEO202" s="305"/>
      <c r="GEP202" s="306"/>
      <c r="GES202" s="307"/>
      <c r="GEW202" s="304"/>
      <c r="GEX202" s="305"/>
      <c r="GEY202" s="306"/>
      <c r="GFB202" s="307"/>
      <c r="GFF202" s="304"/>
      <c r="GFG202" s="305"/>
      <c r="GFH202" s="306"/>
      <c r="GFK202" s="307"/>
      <c r="GFO202" s="304"/>
      <c r="GFP202" s="305"/>
      <c r="GFQ202" s="306"/>
      <c r="GFT202" s="307"/>
      <c r="GFX202" s="304"/>
      <c r="GFY202" s="305"/>
      <c r="GFZ202" s="306"/>
      <c r="GGC202" s="307"/>
      <c r="GGG202" s="304"/>
      <c r="GGH202" s="305"/>
      <c r="GGI202" s="306"/>
      <c r="GGL202" s="307"/>
      <c r="GGP202" s="304"/>
      <c r="GGQ202" s="305"/>
      <c r="GGR202" s="306"/>
      <c r="GGU202" s="307"/>
      <c r="GGY202" s="304"/>
      <c r="GGZ202" s="305"/>
      <c r="GHA202" s="306"/>
      <c r="GHD202" s="307"/>
      <c r="GHH202" s="304"/>
      <c r="GHI202" s="305"/>
      <c r="GHJ202" s="306"/>
      <c r="GHM202" s="307"/>
      <c r="GHQ202" s="304"/>
      <c r="GHR202" s="305"/>
      <c r="GHS202" s="306"/>
      <c r="GHV202" s="307"/>
      <c r="GHZ202" s="304"/>
      <c r="GIA202" s="305"/>
      <c r="GIB202" s="306"/>
      <c r="GIE202" s="307"/>
      <c r="GII202" s="304"/>
      <c r="GIJ202" s="305"/>
      <c r="GIK202" s="306"/>
      <c r="GIN202" s="307"/>
      <c r="GIR202" s="304"/>
      <c r="GIS202" s="305"/>
      <c r="GIT202" s="306"/>
      <c r="GIW202" s="307"/>
      <c r="GJA202" s="304"/>
      <c r="GJB202" s="305"/>
      <c r="GJC202" s="306"/>
      <c r="GJF202" s="307"/>
      <c r="GJJ202" s="304"/>
      <c r="GJK202" s="305"/>
      <c r="GJL202" s="306"/>
      <c r="GJO202" s="307"/>
      <c r="GJS202" s="304"/>
      <c r="GJT202" s="305"/>
      <c r="GJU202" s="306"/>
      <c r="GJX202" s="307"/>
      <c r="GKB202" s="304"/>
      <c r="GKC202" s="305"/>
      <c r="GKD202" s="306"/>
      <c r="GKG202" s="307"/>
      <c r="GKK202" s="304"/>
      <c r="GKL202" s="305"/>
      <c r="GKM202" s="306"/>
      <c r="GKP202" s="307"/>
      <c r="GKT202" s="304"/>
      <c r="GKU202" s="305"/>
      <c r="GKV202" s="306"/>
      <c r="GKY202" s="307"/>
      <c r="GLC202" s="304"/>
      <c r="GLD202" s="305"/>
      <c r="GLE202" s="306"/>
      <c r="GLH202" s="307"/>
      <c r="GLL202" s="304"/>
      <c r="GLM202" s="305"/>
      <c r="GLN202" s="306"/>
      <c r="GLQ202" s="307"/>
      <c r="GLU202" s="304"/>
      <c r="GLV202" s="305"/>
      <c r="GLW202" s="306"/>
      <c r="GLZ202" s="307"/>
      <c r="GMD202" s="304"/>
      <c r="GME202" s="305"/>
      <c r="GMF202" s="306"/>
      <c r="GMI202" s="307"/>
      <c r="GMM202" s="304"/>
      <c r="GMN202" s="305"/>
      <c r="GMO202" s="306"/>
      <c r="GMR202" s="307"/>
      <c r="GMV202" s="304"/>
      <c r="GMW202" s="305"/>
      <c r="GMX202" s="306"/>
      <c r="GNA202" s="307"/>
      <c r="GNE202" s="304"/>
      <c r="GNF202" s="305"/>
      <c r="GNG202" s="306"/>
      <c r="GNJ202" s="307"/>
      <c r="GNN202" s="304"/>
      <c r="GNO202" s="305"/>
      <c r="GNP202" s="306"/>
      <c r="GNS202" s="307"/>
      <c r="GNW202" s="304"/>
      <c r="GNX202" s="305"/>
      <c r="GNY202" s="306"/>
      <c r="GOB202" s="307"/>
      <c r="GOF202" s="304"/>
      <c r="GOG202" s="305"/>
      <c r="GOH202" s="306"/>
      <c r="GOK202" s="307"/>
      <c r="GOO202" s="304"/>
      <c r="GOP202" s="305"/>
      <c r="GOQ202" s="306"/>
      <c r="GOT202" s="307"/>
      <c r="GOX202" s="304"/>
      <c r="GOY202" s="305"/>
      <c r="GOZ202" s="306"/>
      <c r="GPC202" s="307"/>
      <c r="GPG202" s="304"/>
      <c r="GPH202" s="305"/>
      <c r="GPI202" s="306"/>
      <c r="GPL202" s="307"/>
      <c r="GPP202" s="304"/>
      <c r="GPQ202" s="305"/>
      <c r="GPR202" s="306"/>
      <c r="GPU202" s="307"/>
      <c r="GPY202" s="304"/>
      <c r="GPZ202" s="305"/>
      <c r="GQA202" s="306"/>
      <c r="GQD202" s="307"/>
      <c r="GQH202" s="304"/>
      <c r="GQI202" s="305"/>
      <c r="GQJ202" s="306"/>
      <c r="GQM202" s="307"/>
      <c r="GQQ202" s="304"/>
      <c r="GQR202" s="305"/>
      <c r="GQS202" s="306"/>
      <c r="GQV202" s="307"/>
      <c r="GQZ202" s="304"/>
      <c r="GRA202" s="305"/>
      <c r="GRB202" s="306"/>
      <c r="GRE202" s="307"/>
      <c r="GRI202" s="304"/>
      <c r="GRJ202" s="305"/>
      <c r="GRK202" s="306"/>
      <c r="GRN202" s="307"/>
      <c r="GRR202" s="304"/>
      <c r="GRS202" s="305"/>
      <c r="GRT202" s="306"/>
      <c r="GRW202" s="307"/>
      <c r="GSA202" s="304"/>
      <c r="GSB202" s="305"/>
      <c r="GSC202" s="306"/>
      <c r="GSF202" s="307"/>
      <c r="GSJ202" s="304"/>
      <c r="GSK202" s="305"/>
      <c r="GSL202" s="306"/>
      <c r="GSO202" s="307"/>
      <c r="GSS202" s="304"/>
      <c r="GST202" s="305"/>
      <c r="GSU202" s="306"/>
      <c r="GSX202" s="307"/>
      <c r="GTB202" s="304"/>
      <c r="GTC202" s="305"/>
      <c r="GTD202" s="306"/>
      <c r="GTG202" s="307"/>
      <c r="GTK202" s="304"/>
      <c r="GTL202" s="305"/>
      <c r="GTM202" s="306"/>
      <c r="GTP202" s="307"/>
      <c r="GTT202" s="304"/>
      <c r="GTU202" s="305"/>
      <c r="GTV202" s="306"/>
      <c r="GTY202" s="307"/>
      <c r="GUC202" s="304"/>
      <c r="GUD202" s="305"/>
      <c r="GUE202" s="306"/>
      <c r="GUH202" s="307"/>
      <c r="GUL202" s="304"/>
      <c r="GUM202" s="305"/>
      <c r="GUN202" s="306"/>
      <c r="GUQ202" s="307"/>
      <c r="GUU202" s="304"/>
      <c r="GUV202" s="305"/>
      <c r="GUW202" s="306"/>
      <c r="GUZ202" s="307"/>
      <c r="GVD202" s="304"/>
      <c r="GVE202" s="305"/>
      <c r="GVF202" s="306"/>
      <c r="GVI202" s="307"/>
      <c r="GVM202" s="304"/>
      <c r="GVN202" s="305"/>
      <c r="GVO202" s="306"/>
      <c r="GVR202" s="307"/>
      <c r="GVV202" s="304"/>
      <c r="GVW202" s="305"/>
      <c r="GVX202" s="306"/>
      <c r="GWA202" s="307"/>
      <c r="GWE202" s="304"/>
      <c r="GWF202" s="305"/>
      <c r="GWG202" s="306"/>
      <c r="GWJ202" s="307"/>
      <c r="GWN202" s="304"/>
      <c r="GWO202" s="305"/>
      <c r="GWP202" s="306"/>
      <c r="GWS202" s="307"/>
      <c r="GWW202" s="304"/>
      <c r="GWX202" s="305"/>
      <c r="GWY202" s="306"/>
      <c r="GXB202" s="307"/>
      <c r="GXF202" s="304"/>
      <c r="GXG202" s="305"/>
      <c r="GXH202" s="306"/>
      <c r="GXK202" s="307"/>
      <c r="GXO202" s="304"/>
      <c r="GXP202" s="305"/>
      <c r="GXQ202" s="306"/>
      <c r="GXT202" s="307"/>
      <c r="GXX202" s="304"/>
      <c r="GXY202" s="305"/>
      <c r="GXZ202" s="306"/>
      <c r="GYC202" s="307"/>
      <c r="GYG202" s="304"/>
      <c r="GYH202" s="305"/>
      <c r="GYI202" s="306"/>
      <c r="GYL202" s="307"/>
      <c r="GYP202" s="304"/>
      <c r="GYQ202" s="305"/>
      <c r="GYR202" s="306"/>
      <c r="GYU202" s="307"/>
      <c r="GYY202" s="304"/>
      <c r="GYZ202" s="305"/>
      <c r="GZA202" s="306"/>
      <c r="GZD202" s="307"/>
      <c r="GZH202" s="304"/>
      <c r="GZI202" s="305"/>
      <c r="GZJ202" s="306"/>
      <c r="GZM202" s="307"/>
      <c r="GZQ202" s="304"/>
      <c r="GZR202" s="305"/>
      <c r="GZS202" s="306"/>
      <c r="GZV202" s="307"/>
      <c r="GZZ202" s="304"/>
      <c r="HAA202" s="305"/>
      <c r="HAB202" s="306"/>
      <c r="HAE202" s="307"/>
      <c r="HAI202" s="304"/>
      <c r="HAJ202" s="305"/>
      <c r="HAK202" s="306"/>
      <c r="HAN202" s="307"/>
      <c r="HAR202" s="304"/>
      <c r="HAS202" s="305"/>
      <c r="HAT202" s="306"/>
      <c r="HAW202" s="307"/>
      <c r="HBA202" s="304"/>
      <c r="HBB202" s="305"/>
      <c r="HBC202" s="306"/>
      <c r="HBF202" s="307"/>
      <c r="HBJ202" s="304"/>
      <c r="HBK202" s="305"/>
      <c r="HBL202" s="306"/>
      <c r="HBO202" s="307"/>
      <c r="HBS202" s="304"/>
      <c r="HBT202" s="305"/>
      <c r="HBU202" s="306"/>
      <c r="HBX202" s="307"/>
      <c r="HCB202" s="304"/>
      <c r="HCC202" s="305"/>
      <c r="HCD202" s="306"/>
      <c r="HCG202" s="307"/>
      <c r="HCK202" s="304"/>
      <c r="HCL202" s="305"/>
      <c r="HCM202" s="306"/>
      <c r="HCP202" s="307"/>
      <c r="HCT202" s="304"/>
      <c r="HCU202" s="305"/>
      <c r="HCV202" s="306"/>
      <c r="HCY202" s="307"/>
      <c r="HDC202" s="304"/>
      <c r="HDD202" s="305"/>
      <c r="HDE202" s="306"/>
      <c r="HDH202" s="307"/>
      <c r="HDL202" s="304"/>
      <c r="HDM202" s="305"/>
      <c r="HDN202" s="306"/>
      <c r="HDQ202" s="307"/>
      <c r="HDU202" s="304"/>
      <c r="HDV202" s="305"/>
      <c r="HDW202" s="306"/>
      <c r="HDZ202" s="307"/>
      <c r="HED202" s="304"/>
      <c r="HEE202" s="305"/>
      <c r="HEF202" s="306"/>
      <c r="HEI202" s="307"/>
      <c r="HEM202" s="304"/>
      <c r="HEN202" s="305"/>
      <c r="HEO202" s="306"/>
      <c r="HER202" s="307"/>
      <c r="HEV202" s="304"/>
      <c r="HEW202" s="305"/>
      <c r="HEX202" s="306"/>
      <c r="HFA202" s="307"/>
      <c r="HFE202" s="304"/>
      <c r="HFF202" s="305"/>
      <c r="HFG202" s="306"/>
      <c r="HFJ202" s="307"/>
      <c r="HFN202" s="304"/>
      <c r="HFO202" s="305"/>
      <c r="HFP202" s="306"/>
      <c r="HFS202" s="307"/>
      <c r="HFW202" s="304"/>
      <c r="HFX202" s="305"/>
      <c r="HFY202" s="306"/>
      <c r="HGB202" s="307"/>
      <c r="HGF202" s="304"/>
      <c r="HGG202" s="305"/>
      <c r="HGH202" s="306"/>
      <c r="HGK202" s="307"/>
      <c r="HGO202" s="304"/>
      <c r="HGP202" s="305"/>
      <c r="HGQ202" s="306"/>
      <c r="HGT202" s="307"/>
      <c r="HGX202" s="304"/>
      <c r="HGY202" s="305"/>
      <c r="HGZ202" s="306"/>
      <c r="HHC202" s="307"/>
      <c r="HHG202" s="304"/>
      <c r="HHH202" s="305"/>
      <c r="HHI202" s="306"/>
      <c r="HHL202" s="307"/>
      <c r="HHP202" s="304"/>
      <c r="HHQ202" s="305"/>
      <c r="HHR202" s="306"/>
      <c r="HHU202" s="307"/>
      <c r="HHY202" s="304"/>
      <c r="HHZ202" s="305"/>
      <c r="HIA202" s="306"/>
      <c r="HID202" s="307"/>
      <c r="HIH202" s="304"/>
      <c r="HII202" s="305"/>
      <c r="HIJ202" s="306"/>
      <c r="HIM202" s="307"/>
      <c r="HIQ202" s="304"/>
      <c r="HIR202" s="305"/>
      <c r="HIS202" s="306"/>
      <c r="HIV202" s="307"/>
      <c r="HIZ202" s="304"/>
      <c r="HJA202" s="305"/>
      <c r="HJB202" s="306"/>
      <c r="HJE202" s="307"/>
      <c r="HJI202" s="304"/>
      <c r="HJJ202" s="305"/>
      <c r="HJK202" s="306"/>
      <c r="HJN202" s="307"/>
      <c r="HJR202" s="304"/>
      <c r="HJS202" s="305"/>
      <c r="HJT202" s="306"/>
      <c r="HJW202" s="307"/>
      <c r="HKA202" s="304"/>
      <c r="HKB202" s="305"/>
      <c r="HKC202" s="306"/>
      <c r="HKF202" s="307"/>
      <c r="HKJ202" s="304"/>
      <c r="HKK202" s="305"/>
      <c r="HKL202" s="306"/>
      <c r="HKO202" s="307"/>
      <c r="HKS202" s="304"/>
      <c r="HKT202" s="305"/>
      <c r="HKU202" s="306"/>
      <c r="HKX202" s="307"/>
      <c r="HLB202" s="304"/>
      <c r="HLC202" s="305"/>
      <c r="HLD202" s="306"/>
      <c r="HLG202" s="307"/>
      <c r="HLK202" s="304"/>
      <c r="HLL202" s="305"/>
      <c r="HLM202" s="306"/>
      <c r="HLP202" s="307"/>
      <c r="HLT202" s="304"/>
      <c r="HLU202" s="305"/>
      <c r="HLV202" s="306"/>
      <c r="HLY202" s="307"/>
      <c r="HMC202" s="304"/>
      <c r="HMD202" s="305"/>
      <c r="HME202" s="306"/>
      <c r="HMH202" s="307"/>
      <c r="HML202" s="304"/>
      <c r="HMM202" s="305"/>
      <c r="HMN202" s="306"/>
      <c r="HMQ202" s="307"/>
      <c r="HMU202" s="304"/>
      <c r="HMV202" s="305"/>
      <c r="HMW202" s="306"/>
      <c r="HMZ202" s="307"/>
      <c r="HND202" s="304"/>
      <c r="HNE202" s="305"/>
      <c r="HNF202" s="306"/>
      <c r="HNI202" s="307"/>
      <c r="HNM202" s="304"/>
      <c r="HNN202" s="305"/>
      <c r="HNO202" s="306"/>
      <c r="HNR202" s="307"/>
      <c r="HNV202" s="304"/>
      <c r="HNW202" s="305"/>
      <c r="HNX202" s="306"/>
      <c r="HOA202" s="307"/>
      <c r="HOE202" s="304"/>
      <c r="HOF202" s="305"/>
      <c r="HOG202" s="306"/>
      <c r="HOJ202" s="307"/>
      <c r="HON202" s="304"/>
      <c r="HOO202" s="305"/>
      <c r="HOP202" s="306"/>
      <c r="HOS202" s="307"/>
      <c r="HOW202" s="304"/>
      <c r="HOX202" s="305"/>
      <c r="HOY202" s="306"/>
      <c r="HPB202" s="307"/>
      <c r="HPF202" s="304"/>
      <c r="HPG202" s="305"/>
      <c r="HPH202" s="306"/>
      <c r="HPK202" s="307"/>
      <c r="HPO202" s="304"/>
      <c r="HPP202" s="305"/>
      <c r="HPQ202" s="306"/>
      <c r="HPT202" s="307"/>
      <c r="HPX202" s="304"/>
      <c r="HPY202" s="305"/>
      <c r="HPZ202" s="306"/>
      <c r="HQC202" s="307"/>
      <c r="HQG202" s="304"/>
      <c r="HQH202" s="305"/>
      <c r="HQI202" s="306"/>
      <c r="HQL202" s="307"/>
      <c r="HQP202" s="304"/>
      <c r="HQQ202" s="305"/>
      <c r="HQR202" s="306"/>
      <c r="HQU202" s="307"/>
      <c r="HQY202" s="304"/>
      <c r="HQZ202" s="305"/>
      <c r="HRA202" s="306"/>
      <c r="HRD202" s="307"/>
      <c r="HRH202" s="304"/>
      <c r="HRI202" s="305"/>
      <c r="HRJ202" s="306"/>
      <c r="HRM202" s="307"/>
      <c r="HRQ202" s="304"/>
      <c r="HRR202" s="305"/>
      <c r="HRS202" s="306"/>
      <c r="HRV202" s="307"/>
      <c r="HRZ202" s="304"/>
      <c r="HSA202" s="305"/>
      <c r="HSB202" s="306"/>
      <c r="HSE202" s="307"/>
      <c r="HSI202" s="304"/>
      <c r="HSJ202" s="305"/>
      <c r="HSK202" s="306"/>
      <c r="HSN202" s="307"/>
      <c r="HSR202" s="304"/>
      <c r="HSS202" s="305"/>
      <c r="HST202" s="306"/>
      <c r="HSW202" s="307"/>
      <c r="HTA202" s="304"/>
      <c r="HTB202" s="305"/>
      <c r="HTC202" s="306"/>
      <c r="HTF202" s="307"/>
      <c r="HTJ202" s="304"/>
      <c r="HTK202" s="305"/>
      <c r="HTL202" s="306"/>
      <c r="HTO202" s="307"/>
      <c r="HTS202" s="304"/>
      <c r="HTT202" s="305"/>
      <c r="HTU202" s="306"/>
      <c r="HTX202" s="307"/>
      <c r="HUB202" s="304"/>
      <c r="HUC202" s="305"/>
      <c r="HUD202" s="306"/>
      <c r="HUG202" s="307"/>
      <c r="HUK202" s="304"/>
      <c r="HUL202" s="305"/>
      <c r="HUM202" s="306"/>
      <c r="HUP202" s="307"/>
      <c r="HUT202" s="304"/>
      <c r="HUU202" s="305"/>
      <c r="HUV202" s="306"/>
      <c r="HUY202" s="307"/>
      <c r="HVC202" s="304"/>
      <c r="HVD202" s="305"/>
      <c r="HVE202" s="306"/>
      <c r="HVH202" s="307"/>
      <c r="HVL202" s="304"/>
      <c r="HVM202" s="305"/>
      <c r="HVN202" s="306"/>
      <c r="HVQ202" s="307"/>
      <c r="HVU202" s="304"/>
      <c r="HVV202" s="305"/>
      <c r="HVW202" s="306"/>
      <c r="HVZ202" s="307"/>
      <c r="HWD202" s="304"/>
      <c r="HWE202" s="305"/>
      <c r="HWF202" s="306"/>
      <c r="HWI202" s="307"/>
      <c r="HWM202" s="304"/>
      <c r="HWN202" s="305"/>
      <c r="HWO202" s="306"/>
      <c r="HWR202" s="307"/>
      <c r="HWV202" s="304"/>
      <c r="HWW202" s="305"/>
      <c r="HWX202" s="306"/>
      <c r="HXA202" s="307"/>
      <c r="HXE202" s="304"/>
      <c r="HXF202" s="305"/>
      <c r="HXG202" s="306"/>
      <c r="HXJ202" s="307"/>
      <c r="HXN202" s="304"/>
      <c r="HXO202" s="305"/>
      <c r="HXP202" s="306"/>
      <c r="HXS202" s="307"/>
      <c r="HXW202" s="304"/>
      <c r="HXX202" s="305"/>
      <c r="HXY202" s="306"/>
      <c r="HYB202" s="307"/>
      <c r="HYF202" s="304"/>
      <c r="HYG202" s="305"/>
      <c r="HYH202" s="306"/>
      <c r="HYK202" s="307"/>
      <c r="HYO202" s="304"/>
      <c r="HYP202" s="305"/>
      <c r="HYQ202" s="306"/>
      <c r="HYT202" s="307"/>
      <c r="HYX202" s="304"/>
      <c r="HYY202" s="305"/>
      <c r="HYZ202" s="306"/>
      <c r="HZC202" s="307"/>
      <c r="HZG202" s="304"/>
      <c r="HZH202" s="305"/>
      <c r="HZI202" s="306"/>
      <c r="HZL202" s="307"/>
      <c r="HZP202" s="304"/>
      <c r="HZQ202" s="305"/>
      <c r="HZR202" s="306"/>
      <c r="HZU202" s="307"/>
      <c r="HZY202" s="304"/>
      <c r="HZZ202" s="305"/>
      <c r="IAA202" s="306"/>
      <c r="IAD202" s="307"/>
      <c r="IAH202" s="304"/>
      <c r="IAI202" s="305"/>
      <c r="IAJ202" s="306"/>
      <c r="IAM202" s="307"/>
      <c r="IAQ202" s="304"/>
      <c r="IAR202" s="305"/>
      <c r="IAS202" s="306"/>
      <c r="IAV202" s="307"/>
      <c r="IAZ202" s="304"/>
      <c r="IBA202" s="305"/>
      <c r="IBB202" s="306"/>
      <c r="IBE202" s="307"/>
      <c r="IBI202" s="304"/>
      <c r="IBJ202" s="305"/>
      <c r="IBK202" s="306"/>
      <c r="IBN202" s="307"/>
      <c r="IBR202" s="304"/>
      <c r="IBS202" s="305"/>
      <c r="IBT202" s="306"/>
      <c r="IBW202" s="307"/>
      <c r="ICA202" s="304"/>
      <c r="ICB202" s="305"/>
      <c r="ICC202" s="306"/>
      <c r="ICF202" s="307"/>
      <c r="ICJ202" s="304"/>
      <c r="ICK202" s="305"/>
      <c r="ICL202" s="306"/>
      <c r="ICO202" s="307"/>
      <c r="ICS202" s="304"/>
      <c r="ICT202" s="305"/>
      <c r="ICU202" s="306"/>
      <c r="ICX202" s="307"/>
      <c r="IDB202" s="304"/>
      <c r="IDC202" s="305"/>
      <c r="IDD202" s="306"/>
      <c r="IDG202" s="307"/>
      <c r="IDK202" s="304"/>
      <c r="IDL202" s="305"/>
      <c r="IDM202" s="306"/>
      <c r="IDP202" s="307"/>
      <c r="IDT202" s="304"/>
      <c r="IDU202" s="305"/>
      <c r="IDV202" s="306"/>
      <c r="IDY202" s="307"/>
      <c r="IEC202" s="304"/>
      <c r="IED202" s="305"/>
      <c r="IEE202" s="306"/>
      <c r="IEH202" s="307"/>
      <c r="IEL202" s="304"/>
      <c r="IEM202" s="305"/>
      <c r="IEN202" s="306"/>
      <c r="IEQ202" s="307"/>
      <c r="IEU202" s="304"/>
      <c r="IEV202" s="305"/>
      <c r="IEW202" s="306"/>
      <c r="IEZ202" s="307"/>
      <c r="IFD202" s="304"/>
      <c r="IFE202" s="305"/>
      <c r="IFF202" s="306"/>
      <c r="IFI202" s="307"/>
      <c r="IFM202" s="304"/>
      <c r="IFN202" s="305"/>
      <c r="IFO202" s="306"/>
      <c r="IFR202" s="307"/>
      <c r="IFV202" s="304"/>
      <c r="IFW202" s="305"/>
      <c r="IFX202" s="306"/>
      <c r="IGA202" s="307"/>
      <c r="IGE202" s="304"/>
      <c r="IGF202" s="305"/>
      <c r="IGG202" s="306"/>
      <c r="IGJ202" s="307"/>
      <c r="IGN202" s="304"/>
      <c r="IGO202" s="305"/>
      <c r="IGP202" s="306"/>
      <c r="IGS202" s="307"/>
      <c r="IGW202" s="304"/>
      <c r="IGX202" s="305"/>
      <c r="IGY202" s="306"/>
      <c r="IHB202" s="307"/>
      <c r="IHF202" s="304"/>
      <c r="IHG202" s="305"/>
      <c r="IHH202" s="306"/>
      <c r="IHK202" s="307"/>
      <c r="IHO202" s="304"/>
      <c r="IHP202" s="305"/>
      <c r="IHQ202" s="306"/>
      <c r="IHT202" s="307"/>
      <c r="IHX202" s="304"/>
      <c r="IHY202" s="305"/>
      <c r="IHZ202" s="306"/>
      <c r="IIC202" s="307"/>
      <c r="IIG202" s="304"/>
      <c r="IIH202" s="305"/>
      <c r="III202" s="306"/>
      <c r="IIL202" s="307"/>
      <c r="IIP202" s="304"/>
      <c r="IIQ202" s="305"/>
      <c r="IIR202" s="306"/>
      <c r="IIU202" s="307"/>
      <c r="IIY202" s="304"/>
      <c r="IIZ202" s="305"/>
      <c r="IJA202" s="306"/>
      <c r="IJD202" s="307"/>
      <c r="IJH202" s="304"/>
      <c r="IJI202" s="305"/>
      <c r="IJJ202" s="306"/>
      <c r="IJM202" s="307"/>
      <c r="IJQ202" s="304"/>
      <c r="IJR202" s="305"/>
      <c r="IJS202" s="306"/>
      <c r="IJV202" s="307"/>
      <c r="IJZ202" s="304"/>
      <c r="IKA202" s="305"/>
      <c r="IKB202" s="306"/>
      <c r="IKE202" s="307"/>
      <c r="IKI202" s="304"/>
      <c r="IKJ202" s="305"/>
      <c r="IKK202" s="306"/>
      <c r="IKN202" s="307"/>
      <c r="IKR202" s="304"/>
      <c r="IKS202" s="305"/>
      <c r="IKT202" s="306"/>
      <c r="IKW202" s="307"/>
      <c r="ILA202" s="304"/>
      <c r="ILB202" s="305"/>
      <c r="ILC202" s="306"/>
      <c r="ILF202" s="307"/>
      <c r="ILJ202" s="304"/>
      <c r="ILK202" s="305"/>
      <c r="ILL202" s="306"/>
      <c r="ILO202" s="307"/>
      <c r="ILS202" s="304"/>
      <c r="ILT202" s="305"/>
      <c r="ILU202" s="306"/>
      <c r="ILX202" s="307"/>
      <c r="IMB202" s="304"/>
      <c r="IMC202" s="305"/>
      <c r="IMD202" s="306"/>
      <c r="IMG202" s="307"/>
      <c r="IMK202" s="304"/>
      <c r="IML202" s="305"/>
      <c r="IMM202" s="306"/>
      <c r="IMP202" s="307"/>
      <c r="IMT202" s="304"/>
      <c r="IMU202" s="305"/>
      <c r="IMV202" s="306"/>
      <c r="IMY202" s="307"/>
      <c r="INC202" s="304"/>
      <c r="IND202" s="305"/>
      <c r="INE202" s="306"/>
      <c r="INH202" s="307"/>
      <c r="INL202" s="304"/>
      <c r="INM202" s="305"/>
      <c r="INN202" s="306"/>
      <c r="INQ202" s="307"/>
      <c r="INU202" s="304"/>
      <c r="INV202" s="305"/>
      <c r="INW202" s="306"/>
      <c r="INZ202" s="307"/>
      <c r="IOD202" s="304"/>
      <c r="IOE202" s="305"/>
      <c r="IOF202" s="306"/>
      <c r="IOI202" s="307"/>
      <c r="IOM202" s="304"/>
      <c r="ION202" s="305"/>
      <c r="IOO202" s="306"/>
      <c r="IOR202" s="307"/>
      <c r="IOV202" s="304"/>
      <c r="IOW202" s="305"/>
      <c r="IOX202" s="306"/>
      <c r="IPA202" s="307"/>
      <c r="IPE202" s="304"/>
      <c r="IPF202" s="305"/>
      <c r="IPG202" s="306"/>
      <c r="IPJ202" s="307"/>
      <c r="IPN202" s="304"/>
      <c r="IPO202" s="305"/>
      <c r="IPP202" s="306"/>
      <c r="IPS202" s="307"/>
      <c r="IPW202" s="304"/>
      <c r="IPX202" s="305"/>
      <c r="IPY202" s="306"/>
      <c r="IQB202" s="307"/>
      <c r="IQF202" s="304"/>
      <c r="IQG202" s="305"/>
      <c r="IQH202" s="306"/>
      <c r="IQK202" s="307"/>
      <c r="IQO202" s="304"/>
      <c r="IQP202" s="305"/>
      <c r="IQQ202" s="306"/>
      <c r="IQT202" s="307"/>
      <c r="IQX202" s="304"/>
      <c r="IQY202" s="305"/>
      <c r="IQZ202" s="306"/>
      <c r="IRC202" s="307"/>
      <c r="IRG202" s="304"/>
      <c r="IRH202" s="305"/>
      <c r="IRI202" s="306"/>
      <c r="IRL202" s="307"/>
      <c r="IRP202" s="304"/>
      <c r="IRQ202" s="305"/>
      <c r="IRR202" s="306"/>
      <c r="IRU202" s="307"/>
      <c r="IRY202" s="304"/>
      <c r="IRZ202" s="305"/>
      <c r="ISA202" s="306"/>
      <c r="ISD202" s="307"/>
      <c r="ISH202" s="304"/>
      <c r="ISI202" s="305"/>
      <c r="ISJ202" s="306"/>
      <c r="ISM202" s="307"/>
      <c r="ISQ202" s="304"/>
      <c r="ISR202" s="305"/>
      <c r="ISS202" s="306"/>
      <c r="ISV202" s="307"/>
      <c r="ISZ202" s="304"/>
      <c r="ITA202" s="305"/>
      <c r="ITB202" s="306"/>
      <c r="ITE202" s="307"/>
      <c r="ITI202" s="304"/>
      <c r="ITJ202" s="305"/>
      <c r="ITK202" s="306"/>
      <c r="ITN202" s="307"/>
      <c r="ITR202" s="304"/>
      <c r="ITS202" s="305"/>
      <c r="ITT202" s="306"/>
      <c r="ITW202" s="307"/>
      <c r="IUA202" s="304"/>
      <c r="IUB202" s="305"/>
      <c r="IUC202" s="306"/>
      <c r="IUF202" s="307"/>
      <c r="IUJ202" s="304"/>
      <c r="IUK202" s="305"/>
      <c r="IUL202" s="306"/>
      <c r="IUO202" s="307"/>
      <c r="IUS202" s="304"/>
      <c r="IUT202" s="305"/>
      <c r="IUU202" s="306"/>
      <c r="IUX202" s="307"/>
      <c r="IVB202" s="304"/>
      <c r="IVC202" s="305"/>
      <c r="IVD202" s="306"/>
      <c r="IVG202" s="307"/>
      <c r="IVK202" s="304"/>
      <c r="IVL202" s="305"/>
      <c r="IVM202" s="306"/>
      <c r="IVP202" s="307"/>
      <c r="IVT202" s="304"/>
      <c r="IVU202" s="305"/>
      <c r="IVV202" s="306"/>
      <c r="IVY202" s="307"/>
      <c r="IWC202" s="304"/>
      <c r="IWD202" s="305"/>
      <c r="IWE202" s="306"/>
      <c r="IWH202" s="307"/>
      <c r="IWL202" s="304"/>
      <c r="IWM202" s="305"/>
      <c r="IWN202" s="306"/>
      <c r="IWQ202" s="307"/>
      <c r="IWU202" s="304"/>
      <c r="IWV202" s="305"/>
      <c r="IWW202" s="306"/>
      <c r="IWZ202" s="307"/>
      <c r="IXD202" s="304"/>
      <c r="IXE202" s="305"/>
      <c r="IXF202" s="306"/>
      <c r="IXI202" s="307"/>
      <c r="IXM202" s="304"/>
      <c r="IXN202" s="305"/>
      <c r="IXO202" s="306"/>
      <c r="IXR202" s="307"/>
      <c r="IXV202" s="304"/>
      <c r="IXW202" s="305"/>
      <c r="IXX202" s="306"/>
      <c r="IYA202" s="307"/>
      <c r="IYE202" s="304"/>
      <c r="IYF202" s="305"/>
      <c r="IYG202" s="306"/>
      <c r="IYJ202" s="307"/>
      <c r="IYN202" s="304"/>
      <c r="IYO202" s="305"/>
      <c r="IYP202" s="306"/>
      <c r="IYS202" s="307"/>
      <c r="IYW202" s="304"/>
      <c r="IYX202" s="305"/>
      <c r="IYY202" s="306"/>
      <c r="IZB202" s="307"/>
      <c r="IZF202" s="304"/>
      <c r="IZG202" s="305"/>
      <c r="IZH202" s="306"/>
      <c r="IZK202" s="307"/>
      <c r="IZO202" s="304"/>
      <c r="IZP202" s="305"/>
      <c r="IZQ202" s="306"/>
      <c r="IZT202" s="307"/>
      <c r="IZX202" s="304"/>
      <c r="IZY202" s="305"/>
      <c r="IZZ202" s="306"/>
      <c r="JAC202" s="307"/>
      <c r="JAG202" s="304"/>
      <c r="JAH202" s="305"/>
      <c r="JAI202" s="306"/>
      <c r="JAL202" s="307"/>
      <c r="JAP202" s="304"/>
      <c r="JAQ202" s="305"/>
      <c r="JAR202" s="306"/>
      <c r="JAU202" s="307"/>
      <c r="JAY202" s="304"/>
      <c r="JAZ202" s="305"/>
      <c r="JBA202" s="306"/>
      <c r="JBD202" s="307"/>
      <c r="JBH202" s="304"/>
      <c r="JBI202" s="305"/>
      <c r="JBJ202" s="306"/>
      <c r="JBM202" s="307"/>
      <c r="JBQ202" s="304"/>
      <c r="JBR202" s="305"/>
      <c r="JBS202" s="306"/>
      <c r="JBV202" s="307"/>
      <c r="JBZ202" s="304"/>
      <c r="JCA202" s="305"/>
      <c r="JCB202" s="306"/>
      <c r="JCE202" s="307"/>
      <c r="JCI202" s="304"/>
      <c r="JCJ202" s="305"/>
      <c r="JCK202" s="306"/>
      <c r="JCN202" s="307"/>
      <c r="JCR202" s="304"/>
      <c r="JCS202" s="305"/>
      <c r="JCT202" s="306"/>
      <c r="JCW202" s="307"/>
      <c r="JDA202" s="304"/>
      <c r="JDB202" s="305"/>
      <c r="JDC202" s="306"/>
      <c r="JDF202" s="307"/>
      <c r="JDJ202" s="304"/>
      <c r="JDK202" s="305"/>
      <c r="JDL202" s="306"/>
      <c r="JDO202" s="307"/>
      <c r="JDS202" s="304"/>
      <c r="JDT202" s="305"/>
      <c r="JDU202" s="306"/>
      <c r="JDX202" s="307"/>
      <c r="JEB202" s="304"/>
      <c r="JEC202" s="305"/>
      <c r="JED202" s="306"/>
      <c r="JEG202" s="307"/>
      <c r="JEK202" s="304"/>
      <c r="JEL202" s="305"/>
      <c r="JEM202" s="306"/>
      <c r="JEP202" s="307"/>
      <c r="JET202" s="304"/>
      <c r="JEU202" s="305"/>
      <c r="JEV202" s="306"/>
      <c r="JEY202" s="307"/>
      <c r="JFC202" s="304"/>
      <c r="JFD202" s="305"/>
      <c r="JFE202" s="306"/>
      <c r="JFH202" s="307"/>
      <c r="JFL202" s="304"/>
      <c r="JFM202" s="305"/>
      <c r="JFN202" s="306"/>
      <c r="JFQ202" s="307"/>
      <c r="JFU202" s="304"/>
      <c r="JFV202" s="305"/>
      <c r="JFW202" s="306"/>
      <c r="JFZ202" s="307"/>
      <c r="JGD202" s="304"/>
      <c r="JGE202" s="305"/>
      <c r="JGF202" s="306"/>
      <c r="JGI202" s="307"/>
      <c r="JGM202" s="304"/>
      <c r="JGN202" s="305"/>
      <c r="JGO202" s="306"/>
      <c r="JGR202" s="307"/>
      <c r="JGV202" s="304"/>
      <c r="JGW202" s="305"/>
      <c r="JGX202" s="306"/>
      <c r="JHA202" s="307"/>
      <c r="JHE202" s="304"/>
      <c r="JHF202" s="305"/>
      <c r="JHG202" s="306"/>
      <c r="JHJ202" s="307"/>
      <c r="JHN202" s="304"/>
      <c r="JHO202" s="305"/>
      <c r="JHP202" s="306"/>
      <c r="JHS202" s="307"/>
      <c r="JHW202" s="304"/>
      <c r="JHX202" s="305"/>
      <c r="JHY202" s="306"/>
      <c r="JIB202" s="307"/>
      <c r="JIF202" s="304"/>
      <c r="JIG202" s="305"/>
      <c r="JIH202" s="306"/>
      <c r="JIK202" s="307"/>
      <c r="JIO202" s="304"/>
      <c r="JIP202" s="305"/>
      <c r="JIQ202" s="306"/>
      <c r="JIT202" s="307"/>
      <c r="JIX202" s="304"/>
      <c r="JIY202" s="305"/>
      <c r="JIZ202" s="306"/>
      <c r="JJC202" s="307"/>
      <c r="JJG202" s="304"/>
      <c r="JJH202" s="305"/>
      <c r="JJI202" s="306"/>
      <c r="JJL202" s="307"/>
      <c r="JJP202" s="304"/>
      <c r="JJQ202" s="305"/>
      <c r="JJR202" s="306"/>
      <c r="JJU202" s="307"/>
      <c r="JJY202" s="304"/>
      <c r="JJZ202" s="305"/>
      <c r="JKA202" s="306"/>
      <c r="JKD202" s="307"/>
      <c r="JKH202" s="304"/>
      <c r="JKI202" s="305"/>
      <c r="JKJ202" s="306"/>
      <c r="JKM202" s="307"/>
      <c r="JKQ202" s="304"/>
      <c r="JKR202" s="305"/>
      <c r="JKS202" s="306"/>
      <c r="JKV202" s="307"/>
      <c r="JKZ202" s="304"/>
      <c r="JLA202" s="305"/>
      <c r="JLB202" s="306"/>
      <c r="JLE202" s="307"/>
      <c r="JLI202" s="304"/>
      <c r="JLJ202" s="305"/>
      <c r="JLK202" s="306"/>
      <c r="JLN202" s="307"/>
      <c r="JLR202" s="304"/>
      <c r="JLS202" s="305"/>
      <c r="JLT202" s="306"/>
      <c r="JLW202" s="307"/>
      <c r="JMA202" s="304"/>
      <c r="JMB202" s="305"/>
      <c r="JMC202" s="306"/>
      <c r="JMF202" s="307"/>
      <c r="JMJ202" s="304"/>
      <c r="JMK202" s="305"/>
      <c r="JML202" s="306"/>
      <c r="JMO202" s="307"/>
      <c r="JMS202" s="304"/>
      <c r="JMT202" s="305"/>
      <c r="JMU202" s="306"/>
      <c r="JMX202" s="307"/>
      <c r="JNB202" s="304"/>
      <c r="JNC202" s="305"/>
      <c r="JND202" s="306"/>
      <c r="JNG202" s="307"/>
      <c r="JNK202" s="304"/>
      <c r="JNL202" s="305"/>
      <c r="JNM202" s="306"/>
      <c r="JNP202" s="307"/>
      <c r="JNT202" s="304"/>
      <c r="JNU202" s="305"/>
      <c r="JNV202" s="306"/>
      <c r="JNY202" s="307"/>
      <c r="JOC202" s="304"/>
      <c r="JOD202" s="305"/>
      <c r="JOE202" s="306"/>
      <c r="JOH202" s="307"/>
      <c r="JOL202" s="304"/>
      <c r="JOM202" s="305"/>
      <c r="JON202" s="306"/>
      <c r="JOQ202" s="307"/>
      <c r="JOU202" s="304"/>
      <c r="JOV202" s="305"/>
      <c r="JOW202" s="306"/>
      <c r="JOZ202" s="307"/>
      <c r="JPD202" s="304"/>
      <c r="JPE202" s="305"/>
      <c r="JPF202" s="306"/>
      <c r="JPI202" s="307"/>
      <c r="JPM202" s="304"/>
      <c r="JPN202" s="305"/>
      <c r="JPO202" s="306"/>
      <c r="JPR202" s="307"/>
      <c r="JPV202" s="304"/>
      <c r="JPW202" s="305"/>
      <c r="JPX202" s="306"/>
      <c r="JQA202" s="307"/>
      <c r="JQE202" s="304"/>
      <c r="JQF202" s="305"/>
      <c r="JQG202" s="306"/>
      <c r="JQJ202" s="307"/>
      <c r="JQN202" s="304"/>
      <c r="JQO202" s="305"/>
      <c r="JQP202" s="306"/>
      <c r="JQS202" s="307"/>
      <c r="JQW202" s="304"/>
      <c r="JQX202" s="305"/>
      <c r="JQY202" s="306"/>
      <c r="JRB202" s="307"/>
      <c r="JRF202" s="304"/>
      <c r="JRG202" s="305"/>
      <c r="JRH202" s="306"/>
      <c r="JRK202" s="307"/>
      <c r="JRO202" s="304"/>
      <c r="JRP202" s="305"/>
      <c r="JRQ202" s="306"/>
      <c r="JRT202" s="307"/>
      <c r="JRX202" s="304"/>
      <c r="JRY202" s="305"/>
      <c r="JRZ202" s="306"/>
      <c r="JSC202" s="307"/>
      <c r="JSG202" s="304"/>
      <c r="JSH202" s="305"/>
      <c r="JSI202" s="306"/>
      <c r="JSL202" s="307"/>
      <c r="JSP202" s="304"/>
      <c r="JSQ202" s="305"/>
      <c r="JSR202" s="306"/>
      <c r="JSU202" s="307"/>
      <c r="JSY202" s="304"/>
      <c r="JSZ202" s="305"/>
      <c r="JTA202" s="306"/>
      <c r="JTD202" s="307"/>
      <c r="JTH202" s="304"/>
      <c r="JTI202" s="305"/>
      <c r="JTJ202" s="306"/>
      <c r="JTM202" s="307"/>
      <c r="JTQ202" s="304"/>
      <c r="JTR202" s="305"/>
      <c r="JTS202" s="306"/>
      <c r="JTV202" s="307"/>
      <c r="JTZ202" s="304"/>
      <c r="JUA202" s="305"/>
      <c r="JUB202" s="306"/>
      <c r="JUE202" s="307"/>
      <c r="JUI202" s="304"/>
      <c r="JUJ202" s="305"/>
      <c r="JUK202" s="306"/>
      <c r="JUN202" s="307"/>
      <c r="JUR202" s="304"/>
      <c r="JUS202" s="305"/>
      <c r="JUT202" s="306"/>
      <c r="JUW202" s="307"/>
      <c r="JVA202" s="304"/>
      <c r="JVB202" s="305"/>
      <c r="JVC202" s="306"/>
      <c r="JVF202" s="307"/>
      <c r="JVJ202" s="304"/>
      <c r="JVK202" s="305"/>
      <c r="JVL202" s="306"/>
      <c r="JVO202" s="307"/>
      <c r="JVS202" s="304"/>
      <c r="JVT202" s="305"/>
      <c r="JVU202" s="306"/>
      <c r="JVX202" s="307"/>
      <c r="JWB202" s="304"/>
      <c r="JWC202" s="305"/>
      <c r="JWD202" s="306"/>
      <c r="JWG202" s="307"/>
      <c r="JWK202" s="304"/>
      <c r="JWL202" s="305"/>
      <c r="JWM202" s="306"/>
      <c r="JWP202" s="307"/>
      <c r="JWT202" s="304"/>
      <c r="JWU202" s="305"/>
      <c r="JWV202" s="306"/>
      <c r="JWY202" s="307"/>
      <c r="JXC202" s="304"/>
      <c r="JXD202" s="305"/>
      <c r="JXE202" s="306"/>
      <c r="JXH202" s="307"/>
      <c r="JXL202" s="304"/>
      <c r="JXM202" s="305"/>
      <c r="JXN202" s="306"/>
      <c r="JXQ202" s="307"/>
      <c r="JXU202" s="304"/>
      <c r="JXV202" s="305"/>
      <c r="JXW202" s="306"/>
      <c r="JXZ202" s="307"/>
      <c r="JYD202" s="304"/>
      <c r="JYE202" s="305"/>
      <c r="JYF202" s="306"/>
      <c r="JYI202" s="307"/>
      <c r="JYM202" s="304"/>
      <c r="JYN202" s="305"/>
      <c r="JYO202" s="306"/>
      <c r="JYR202" s="307"/>
      <c r="JYV202" s="304"/>
      <c r="JYW202" s="305"/>
      <c r="JYX202" s="306"/>
      <c r="JZA202" s="307"/>
      <c r="JZE202" s="304"/>
      <c r="JZF202" s="305"/>
      <c r="JZG202" s="306"/>
      <c r="JZJ202" s="307"/>
      <c r="JZN202" s="304"/>
      <c r="JZO202" s="305"/>
      <c r="JZP202" s="306"/>
      <c r="JZS202" s="307"/>
      <c r="JZW202" s="304"/>
      <c r="JZX202" s="305"/>
      <c r="JZY202" s="306"/>
      <c r="KAB202" s="307"/>
      <c r="KAF202" s="304"/>
      <c r="KAG202" s="305"/>
      <c r="KAH202" s="306"/>
      <c r="KAK202" s="307"/>
      <c r="KAO202" s="304"/>
      <c r="KAP202" s="305"/>
      <c r="KAQ202" s="306"/>
      <c r="KAT202" s="307"/>
      <c r="KAX202" s="304"/>
      <c r="KAY202" s="305"/>
      <c r="KAZ202" s="306"/>
      <c r="KBC202" s="307"/>
      <c r="KBG202" s="304"/>
      <c r="KBH202" s="305"/>
      <c r="KBI202" s="306"/>
      <c r="KBL202" s="307"/>
      <c r="KBP202" s="304"/>
      <c r="KBQ202" s="305"/>
      <c r="KBR202" s="306"/>
      <c r="KBU202" s="307"/>
      <c r="KBY202" s="304"/>
      <c r="KBZ202" s="305"/>
      <c r="KCA202" s="306"/>
      <c r="KCD202" s="307"/>
      <c r="KCH202" s="304"/>
      <c r="KCI202" s="305"/>
      <c r="KCJ202" s="306"/>
      <c r="KCM202" s="307"/>
      <c r="KCQ202" s="304"/>
      <c r="KCR202" s="305"/>
      <c r="KCS202" s="306"/>
      <c r="KCV202" s="307"/>
      <c r="KCZ202" s="304"/>
      <c r="KDA202" s="305"/>
      <c r="KDB202" s="306"/>
      <c r="KDE202" s="307"/>
      <c r="KDI202" s="304"/>
      <c r="KDJ202" s="305"/>
      <c r="KDK202" s="306"/>
      <c r="KDN202" s="307"/>
      <c r="KDR202" s="304"/>
      <c r="KDS202" s="305"/>
      <c r="KDT202" s="306"/>
      <c r="KDW202" s="307"/>
      <c r="KEA202" s="304"/>
      <c r="KEB202" s="305"/>
      <c r="KEC202" s="306"/>
      <c r="KEF202" s="307"/>
      <c r="KEJ202" s="304"/>
      <c r="KEK202" s="305"/>
      <c r="KEL202" s="306"/>
      <c r="KEO202" s="307"/>
      <c r="KES202" s="304"/>
      <c r="KET202" s="305"/>
      <c r="KEU202" s="306"/>
      <c r="KEX202" s="307"/>
      <c r="KFB202" s="304"/>
      <c r="KFC202" s="305"/>
      <c r="KFD202" s="306"/>
      <c r="KFG202" s="307"/>
      <c r="KFK202" s="304"/>
      <c r="KFL202" s="305"/>
      <c r="KFM202" s="306"/>
      <c r="KFP202" s="307"/>
      <c r="KFT202" s="304"/>
      <c r="KFU202" s="305"/>
      <c r="KFV202" s="306"/>
      <c r="KFY202" s="307"/>
      <c r="KGC202" s="304"/>
      <c r="KGD202" s="305"/>
      <c r="KGE202" s="306"/>
      <c r="KGH202" s="307"/>
      <c r="KGL202" s="304"/>
      <c r="KGM202" s="305"/>
      <c r="KGN202" s="306"/>
      <c r="KGQ202" s="307"/>
      <c r="KGU202" s="304"/>
      <c r="KGV202" s="305"/>
      <c r="KGW202" s="306"/>
      <c r="KGZ202" s="307"/>
      <c r="KHD202" s="304"/>
      <c r="KHE202" s="305"/>
      <c r="KHF202" s="306"/>
      <c r="KHI202" s="307"/>
      <c r="KHM202" s="304"/>
      <c r="KHN202" s="305"/>
      <c r="KHO202" s="306"/>
      <c r="KHR202" s="307"/>
      <c r="KHV202" s="304"/>
      <c r="KHW202" s="305"/>
      <c r="KHX202" s="306"/>
      <c r="KIA202" s="307"/>
      <c r="KIE202" s="304"/>
      <c r="KIF202" s="305"/>
      <c r="KIG202" s="306"/>
      <c r="KIJ202" s="307"/>
      <c r="KIN202" s="304"/>
      <c r="KIO202" s="305"/>
      <c r="KIP202" s="306"/>
      <c r="KIS202" s="307"/>
      <c r="KIW202" s="304"/>
      <c r="KIX202" s="305"/>
      <c r="KIY202" s="306"/>
      <c r="KJB202" s="307"/>
      <c r="KJF202" s="304"/>
      <c r="KJG202" s="305"/>
      <c r="KJH202" s="306"/>
      <c r="KJK202" s="307"/>
      <c r="KJO202" s="304"/>
      <c r="KJP202" s="305"/>
      <c r="KJQ202" s="306"/>
      <c r="KJT202" s="307"/>
      <c r="KJX202" s="304"/>
      <c r="KJY202" s="305"/>
      <c r="KJZ202" s="306"/>
      <c r="KKC202" s="307"/>
      <c r="KKG202" s="304"/>
      <c r="KKH202" s="305"/>
      <c r="KKI202" s="306"/>
      <c r="KKL202" s="307"/>
      <c r="KKP202" s="304"/>
      <c r="KKQ202" s="305"/>
      <c r="KKR202" s="306"/>
      <c r="KKU202" s="307"/>
      <c r="KKY202" s="304"/>
      <c r="KKZ202" s="305"/>
      <c r="KLA202" s="306"/>
      <c r="KLD202" s="307"/>
      <c r="KLH202" s="304"/>
      <c r="KLI202" s="305"/>
      <c r="KLJ202" s="306"/>
      <c r="KLM202" s="307"/>
      <c r="KLQ202" s="304"/>
      <c r="KLR202" s="305"/>
      <c r="KLS202" s="306"/>
      <c r="KLV202" s="307"/>
      <c r="KLZ202" s="304"/>
      <c r="KMA202" s="305"/>
      <c r="KMB202" s="306"/>
      <c r="KME202" s="307"/>
      <c r="KMI202" s="304"/>
      <c r="KMJ202" s="305"/>
      <c r="KMK202" s="306"/>
      <c r="KMN202" s="307"/>
      <c r="KMR202" s="304"/>
      <c r="KMS202" s="305"/>
      <c r="KMT202" s="306"/>
      <c r="KMW202" s="307"/>
      <c r="KNA202" s="304"/>
      <c r="KNB202" s="305"/>
      <c r="KNC202" s="306"/>
      <c r="KNF202" s="307"/>
      <c r="KNJ202" s="304"/>
      <c r="KNK202" s="305"/>
      <c r="KNL202" s="306"/>
      <c r="KNO202" s="307"/>
      <c r="KNS202" s="304"/>
      <c r="KNT202" s="305"/>
      <c r="KNU202" s="306"/>
      <c r="KNX202" s="307"/>
      <c r="KOB202" s="304"/>
      <c r="KOC202" s="305"/>
      <c r="KOD202" s="306"/>
      <c r="KOG202" s="307"/>
      <c r="KOK202" s="304"/>
      <c r="KOL202" s="305"/>
      <c r="KOM202" s="306"/>
      <c r="KOP202" s="307"/>
      <c r="KOT202" s="304"/>
      <c r="KOU202" s="305"/>
      <c r="KOV202" s="306"/>
      <c r="KOY202" s="307"/>
      <c r="KPC202" s="304"/>
      <c r="KPD202" s="305"/>
      <c r="KPE202" s="306"/>
      <c r="KPH202" s="307"/>
      <c r="KPL202" s="304"/>
      <c r="KPM202" s="305"/>
      <c r="KPN202" s="306"/>
      <c r="KPQ202" s="307"/>
      <c r="KPU202" s="304"/>
      <c r="KPV202" s="305"/>
      <c r="KPW202" s="306"/>
      <c r="KPZ202" s="307"/>
      <c r="KQD202" s="304"/>
      <c r="KQE202" s="305"/>
      <c r="KQF202" s="306"/>
      <c r="KQI202" s="307"/>
      <c r="KQM202" s="304"/>
      <c r="KQN202" s="305"/>
      <c r="KQO202" s="306"/>
      <c r="KQR202" s="307"/>
      <c r="KQV202" s="304"/>
      <c r="KQW202" s="305"/>
      <c r="KQX202" s="306"/>
      <c r="KRA202" s="307"/>
      <c r="KRE202" s="304"/>
      <c r="KRF202" s="305"/>
      <c r="KRG202" s="306"/>
      <c r="KRJ202" s="307"/>
      <c r="KRN202" s="304"/>
      <c r="KRO202" s="305"/>
      <c r="KRP202" s="306"/>
      <c r="KRS202" s="307"/>
      <c r="KRW202" s="304"/>
      <c r="KRX202" s="305"/>
      <c r="KRY202" s="306"/>
      <c r="KSB202" s="307"/>
      <c r="KSF202" s="304"/>
      <c r="KSG202" s="305"/>
      <c r="KSH202" s="306"/>
      <c r="KSK202" s="307"/>
      <c r="KSO202" s="304"/>
      <c r="KSP202" s="305"/>
      <c r="KSQ202" s="306"/>
      <c r="KST202" s="307"/>
      <c r="KSX202" s="304"/>
      <c r="KSY202" s="305"/>
      <c r="KSZ202" s="306"/>
      <c r="KTC202" s="307"/>
      <c r="KTG202" s="304"/>
      <c r="KTH202" s="305"/>
      <c r="KTI202" s="306"/>
      <c r="KTL202" s="307"/>
      <c r="KTP202" s="304"/>
      <c r="KTQ202" s="305"/>
      <c r="KTR202" s="306"/>
      <c r="KTU202" s="307"/>
      <c r="KTY202" s="304"/>
      <c r="KTZ202" s="305"/>
      <c r="KUA202" s="306"/>
      <c r="KUD202" s="307"/>
      <c r="KUH202" s="304"/>
      <c r="KUI202" s="305"/>
      <c r="KUJ202" s="306"/>
      <c r="KUM202" s="307"/>
      <c r="KUQ202" s="304"/>
      <c r="KUR202" s="305"/>
      <c r="KUS202" s="306"/>
      <c r="KUV202" s="307"/>
      <c r="KUZ202" s="304"/>
      <c r="KVA202" s="305"/>
      <c r="KVB202" s="306"/>
      <c r="KVE202" s="307"/>
      <c r="KVI202" s="304"/>
      <c r="KVJ202" s="305"/>
      <c r="KVK202" s="306"/>
      <c r="KVN202" s="307"/>
      <c r="KVR202" s="304"/>
      <c r="KVS202" s="305"/>
      <c r="KVT202" s="306"/>
      <c r="KVW202" s="307"/>
      <c r="KWA202" s="304"/>
      <c r="KWB202" s="305"/>
      <c r="KWC202" s="306"/>
      <c r="KWF202" s="307"/>
      <c r="KWJ202" s="304"/>
      <c r="KWK202" s="305"/>
      <c r="KWL202" s="306"/>
      <c r="KWO202" s="307"/>
      <c r="KWS202" s="304"/>
      <c r="KWT202" s="305"/>
      <c r="KWU202" s="306"/>
      <c r="KWX202" s="307"/>
      <c r="KXB202" s="304"/>
      <c r="KXC202" s="305"/>
      <c r="KXD202" s="306"/>
      <c r="KXG202" s="307"/>
      <c r="KXK202" s="304"/>
      <c r="KXL202" s="305"/>
      <c r="KXM202" s="306"/>
      <c r="KXP202" s="307"/>
      <c r="KXT202" s="304"/>
      <c r="KXU202" s="305"/>
      <c r="KXV202" s="306"/>
      <c r="KXY202" s="307"/>
      <c r="KYC202" s="304"/>
      <c r="KYD202" s="305"/>
      <c r="KYE202" s="306"/>
      <c r="KYH202" s="307"/>
      <c r="KYL202" s="304"/>
      <c r="KYM202" s="305"/>
      <c r="KYN202" s="306"/>
      <c r="KYQ202" s="307"/>
      <c r="KYU202" s="304"/>
      <c r="KYV202" s="305"/>
      <c r="KYW202" s="306"/>
      <c r="KYZ202" s="307"/>
      <c r="KZD202" s="304"/>
      <c r="KZE202" s="305"/>
      <c r="KZF202" s="306"/>
      <c r="KZI202" s="307"/>
      <c r="KZM202" s="304"/>
      <c r="KZN202" s="305"/>
      <c r="KZO202" s="306"/>
      <c r="KZR202" s="307"/>
      <c r="KZV202" s="304"/>
      <c r="KZW202" s="305"/>
      <c r="KZX202" s="306"/>
      <c r="LAA202" s="307"/>
      <c r="LAE202" s="304"/>
      <c r="LAF202" s="305"/>
      <c r="LAG202" s="306"/>
      <c r="LAJ202" s="307"/>
      <c r="LAN202" s="304"/>
      <c r="LAO202" s="305"/>
      <c r="LAP202" s="306"/>
      <c r="LAS202" s="307"/>
      <c r="LAW202" s="304"/>
      <c r="LAX202" s="305"/>
      <c r="LAY202" s="306"/>
      <c r="LBB202" s="307"/>
      <c r="LBF202" s="304"/>
      <c r="LBG202" s="305"/>
      <c r="LBH202" s="306"/>
      <c r="LBK202" s="307"/>
      <c r="LBO202" s="304"/>
      <c r="LBP202" s="305"/>
      <c r="LBQ202" s="306"/>
      <c r="LBT202" s="307"/>
      <c r="LBX202" s="304"/>
      <c r="LBY202" s="305"/>
      <c r="LBZ202" s="306"/>
      <c r="LCC202" s="307"/>
      <c r="LCG202" s="304"/>
      <c r="LCH202" s="305"/>
      <c r="LCI202" s="306"/>
      <c r="LCL202" s="307"/>
      <c r="LCP202" s="304"/>
      <c r="LCQ202" s="305"/>
      <c r="LCR202" s="306"/>
      <c r="LCU202" s="307"/>
      <c r="LCY202" s="304"/>
      <c r="LCZ202" s="305"/>
      <c r="LDA202" s="306"/>
      <c r="LDD202" s="307"/>
      <c r="LDH202" s="304"/>
      <c r="LDI202" s="305"/>
      <c r="LDJ202" s="306"/>
      <c r="LDM202" s="307"/>
      <c r="LDQ202" s="304"/>
      <c r="LDR202" s="305"/>
      <c r="LDS202" s="306"/>
      <c r="LDV202" s="307"/>
      <c r="LDZ202" s="304"/>
      <c r="LEA202" s="305"/>
      <c r="LEB202" s="306"/>
      <c r="LEE202" s="307"/>
      <c r="LEI202" s="304"/>
      <c r="LEJ202" s="305"/>
      <c r="LEK202" s="306"/>
      <c r="LEN202" s="307"/>
      <c r="LER202" s="304"/>
      <c r="LES202" s="305"/>
      <c r="LET202" s="306"/>
      <c r="LEW202" s="307"/>
      <c r="LFA202" s="304"/>
      <c r="LFB202" s="305"/>
      <c r="LFC202" s="306"/>
      <c r="LFF202" s="307"/>
      <c r="LFJ202" s="304"/>
      <c r="LFK202" s="305"/>
      <c r="LFL202" s="306"/>
      <c r="LFO202" s="307"/>
      <c r="LFS202" s="304"/>
      <c r="LFT202" s="305"/>
      <c r="LFU202" s="306"/>
      <c r="LFX202" s="307"/>
      <c r="LGB202" s="304"/>
      <c r="LGC202" s="305"/>
      <c r="LGD202" s="306"/>
      <c r="LGG202" s="307"/>
      <c r="LGK202" s="304"/>
      <c r="LGL202" s="305"/>
      <c r="LGM202" s="306"/>
      <c r="LGP202" s="307"/>
      <c r="LGT202" s="304"/>
      <c r="LGU202" s="305"/>
      <c r="LGV202" s="306"/>
      <c r="LGY202" s="307"/>
      <c r="LHC202" s="304"/>
      <c r="LHD202" s="305"/>
      <c r="LHE202" s="306"/>
      <c r="LHH202" s="307"/>
      <c r="LHL202" s="304"/>
      <c r="LHM202" s="305"/>
      <c r="LHN202" s="306"/>
      <c r="LHQ202" s="307"/>
      <c r="LHU202" s="304"/>
      <c r="LHV202" s="305"/>
      <c r="LHW202" s="306"/>
      <c r="LHZ202" s="307"/>
      <c r="LID202" s="304"/>
      <c r="LIE202" s="305"/>
      <c r="LIF202" s="306"/>
      <c r="LII202" s="307"/>
      <c r="LIM202" s="304"/>
      <c r="LIN202" s="305"/>
      <c r="LIO202" s="306"/>
      <c r="LIR202" s="307"/>
      <c r="LIV202" s="304"/>
      <c r="LIW202" s="305"/>
      <c r="LIX202" s="306"/>
      <c r="LJA202" s="307"/>
      <c r="LJE202" s="304"/>
      <c r="LJF202" s="305"/>
      <c r="LJG202" s="306"/>
      <c r="LJJ202" s="307"/>
      <c r="LJN202" s="304"/>
      <c r="LJO202" s="305"/>
      <c r="LJP202" s="306"/>
      <c r="LJS202" s="307"/>
      <c r="LJW202" s="304"/>
      <c r="LJX202" s="305"/>
      <c r="LJY202" s="306"/>
      <c r="LKB202" s="307"/>
      <c r="LKF202" s="304"/>
      <c r="LKG202" s="305"/>
      <c r="LKH202" s="306"/>
      <c r="LKK202" s="307"/>
      <c r="LKO202" s="304"/>
      <c r="LKP202" s="305"/>
      <c r="LKQ202" s="306"/>
      <c r="LKT202" s="307"/>
      <c r="LKX202" s="304"/>
      <c r="LKY202" s="305"/>
      <c r="LKZ202" s="306"/>
      <c r="LLC202" s="307"/>
      <c r="LLG202" s="304"/>
      <c r="LLH202" s="305"/>
      <c r="LLI202" s="306"/>
      <c r="LLL202" s="307"/>
      <c r="LLP202" s="304"/>
      <c r="LLQ202" s="305"/>
      <c r="LLR202" s="306"/>
      <c r="LLU202" s="307"/>
      <c r="LLY202" s="304"/>
      <c r="LLZ202" s="305"/>
      <c r="LMA202" s="306"/>
      <c r="LMD202" s="307"/>
      <c r="LMH202" s="304"/>
      <c r="LMI202" s="305"/>
      <c r="LMJ202" s="306"/>
      <c r="LMM202" s="307"/>
      <c r="LMQ202" s="304"/>
      <c r="LMR202" s="305"/>
      <c r="LMS202" s="306"/>
      <c r="LMV202" s="307"/>
      <c r="LMZ202" s="304"/>
      <c r="LNA202" s="305"/>
      <c r="LNB202" s="306"/>
      <c r="LNE202" s="307"/>
      <c r="LNI202" s="304"/>
      <c r="LNJ202" s="305"/>
      <c r="LNK202" s="306"/>
      <c r="LNN202" s="307"/>
      <c r="LNR202" s="304"/>
      <c r="LNS202" s="305"/>
      <c r="LNT202" s="306"/>
      <c r="LNW202" s="307"/>
      <c r="LOA202" s="304"/>
      <c r="LOB202" s="305"/>
      <c r="LOC202" s="306"/>
      <c r="LOF202" s="307"/>
      <c r="LOJ202" s="304"/>
      <c r="LOK202" s="305"/>
      <c r="LOL202" s="306"/>
      <c r="LOO202" s="307"/>
      <c r="LOS202" s="304"/>
      <c r="LOT202" s="305"/>
      <c r="LOU202" s="306"/>
      <c r="LOX202" s="307"/>
      <c r="LPB202" s="304"/>
      <c r="LPC202" s="305"/>
      <c r="LPD202" s="306"/>
      <c r="LPG202" s="307"/>
      <c r="LPK202" s="304"/>
      <c r="LPL202" s="305"/>
      <c r="LPM202" s="306"/>
      <c r="LPP202" s="307"/>
      <c r="LPT202" s="304"/>
      <c r="LPU202" s="305"/>
      <c r="LPV202" s="306"/>
      <c r="LPY202" s="307"/>
      <c r="LQC202" s="304"/>
      <c r="LQD202" s="305"/>
      <c r="LQE202" s="306"/>
      <c r="LQH202" s="307"/>
      <c r="LQL202" s="304"/>
      <c r="LQM202" s="305"/>
      <c r="LQN202" s="306"/>
      <c r="LQQ202" s="307"/>
      <c r="LQU202" s="304"/>
      <c r="LQV202" s="305"/>
      <c r="LQW202" s="306"/>
      <c r="LQZ202" s="307"/>
      <c r="LRD202" s="304"/>
      <c r="LRE202" s="305"/>
      <c r="LRF202" s="306"/>
      <c r="LRI202" s="307"/>
      <c r="LRM202" s="304"/>
      <c r="LRN202" s="305"/>
      <c r="LRO202" s="306"/>
      <c r="LRR202" s="307"/>
      <c r="LRV202" s="304"/>
      <c r="LRW202" s="305"/>
      <c r="LRX202" s="306"/>
      <c r="LSA202" s="307"/>
      <c r="LSE202" s="304"/>
      <c r="LSF202" s="305"/>
      <c r="LSG202" s="306"/>
      <c r="LSJ202" s="307"/>
      <c r="LSN202" s="304"/>
      <c r="LSO202" s="305"/>
      <c r="LSP202" s="306"/>
      <c r="LSS202" s="307"/>
      <c r="LSW202" s="304"/>
      <c r="LSX202" s="305"/>
      <c r="LSY202" s="306"/>
      <c r="LTB202" s="307"/>
      <c r="LTF202" s="304"/>
      <c r="LTG202" s="305"/>
      <c r="LTH202" s="306"/>
      <c r="LTK202" s="307"/>
      <c r="LTO202" s="304"/>
      <c r="LTP202" s="305"/>
      <c r="LTQ202" s="306"/>
      <c r="LTT202" s="307"/>
      <c r="LTX202" s="304"/>
      <c r="LTY202" s="305"/>
      <c r="LTZ202" s="306"/>
      <c r="LUC202" s="307"/>
      <c r="LUG202" s="304"/>
      <c r="LUH202" s="305"/>
      <c r="LUI202" s="306"/>
      <c r="LUL202" s="307"/>
      <c r="LUP202" s="304"/>
      <c r="LUQ202" s="305"/>
      <c r="LUR202" s="306"/>
      <c r="LUU202" s="307"/>
      <c r="LUY202" s="304"/>
      <c r="LUZ202" s="305"/>
      <c r="LVA202" s="306"/>
      <c r="LVD202" s="307"/>
      <c r="LVH202" s="304"/>
      <c r="LVI202" s="305"/>
      <c r="LVJ202" s="306"/>
      <c r="LVM202" s="307"/>
      <c r="LVQ202" s="304"/>
      <c r="LVR202" s="305"/>
      <c r="LVS202" s="306"/>
      <c r="LVV202" s="307"/>
      <c r="LVZ202" s="304"/>
      <c r="LWA202" s="305"/>
      <c r="LWB202" s="306"/>
      <c r="LWE202" s="307"/>
      <c r="LWI202" s="304"/>
      <c r="LWJ202" s="305"/>
      <c r="LWK202" s="306"/>
      <c r="LWN202" s="307"/>
      <c r="LWR202" s="304"/>
      <c r="LWS202" s="305"/>
      <c r="LWT202" s="306"/>
      <c r="LWW202" s="307"/>
      <c r="LXA202" s="304"/>
      <c r="LXB202" s="305"/>
      <c r="LXC202" s="306"/>
      <c r="LXF202" s="307"/>
      <c r="LXJ202" s="304"/>
      <c r="LXK202" s="305"/>
      <c r="LXL202" s="306"/>
      <c r="LXO202" s="307"/>
      <c r="LXS202" s="304"/>
      <c r="LXT202" s="305"/>
      <c r="LXU202" s="306"/>
      <c r="LXX202" s="307"/>
      <c r="LYB202" s="304"/>
      <c r="LYC202" s="305"/>
      <c r="LYD202" s="306"/>
      <c r="LYG202" s="307"/>
      <c r="LYK202" s="304"/>
      <c r="LYL202" s="305"/>
      <c r="LYM202" s="306"/>
      <c r="LYP202" s="307"/>
      <c r="LYT202" s="304"/>
      <c r="LYU202" s="305"/>
      <c r="LYV202" s="306"/>
      <c r="LYY202" s="307"/>
      <c r="LZC202" s="304"/>
      <c r="LZD202" s="305"/>
      <c r="LZE202" s="306"/>
      <c r="LZH202" s="307"/>
      <c r="LZL202" s="304"/>
      <c r="LZM202" s="305"/>
      <c r="LZN202" s="306"/>
      <c r="LZQ202" s="307"/>
      <c r="LZU202" s="304"/>
      <c r="LZV202" s="305"/>
      <c r="LZW202" s="306"/>
      <c r="LZZ202" s="307"/>
      <c r="MAD202" s="304"/>
      <c r="MAE202" s="305"/>
      <c r="MAF202" s="306"/>
      <c r="MAI202" s="307"/>
      <c r="MAM202" s="304"/>
      <c r="MAN202" s="305"/>
      <c r="MAO202" s="306"/>
      <c r="MAR202" s="307"/>
      <c r="MAV202" s="304"/>
      <c r="MAW202" s="305"/>
      <c r="MAX202" s="306"/>
      <c r="MBA202" s="307"/>
      <c r="MBE202" s="304"/>
      <c r="MBF202" s="305"/>
      <c r="MBG202" s="306"/>
      <c r="MBJ202" s="307"/>
      <c r="MBN202" s="304"/>
      <c r="MBO202" s="305"/>
      <c r="MBP202" s="306"/>
      <c r="MBS202" s="307"/>
      <c r="MBW202" s="304"/>
      <c r="MBX202" s="305"/>
      <c r="MBY202" s="306"/>
      <c r="MCB202" s="307"/>
      <c r="MCF202" s="304"/>
      <c r="MCG202" s="305"/>
      <c r="MCH202" s="306"/>
      <c r="MCK202" s="307"/>
      <c r="MCO202" s="304"/>
      <c r="MCP202" s="305"/>
      <c r="MCQ202" s="306"/>
      <c r="MCT202" s="307"/>
      <c r="MCX202" s="304"/>
      <c r="MCY202" s="305"/>
      <c r="MCZ202" s="306"/>
      <c r="MDC202" s="307"/>
      <c r="MDG202" s="304"/>
      <c r="MDH202" s="305"/>
      <c r="MDI202" s="306"/>
      <c r="MDL202" s="307"/>
      <c r="MDP202" s="304"/>
      <c r="MDQ202" s="305"/>
      <c r="MDR202" s="306"/>
      <c r="MDU202" s="307"/>
      <c r="MDY202" s="304"/>
      <c r="MDZ202" s="305"/>
      <c r="MEA202" s="306"/>
      <c r="MED202" s="307"/>
      <c r="MEH202" s="304"/>
      <c r="MEI202" s="305"/>
      <c r="MEJ202" s="306"/>
      <c r="MEM202" s="307"/>
      <c r="MEQ202" s="304"/>
      <c r="MER202" s="305"/>
      <c r="MES202" s="306"/>
      <c r="MEV202" s="307"/>
      <c r="MEZ202" s="304"/>
      <c r="MFA202" s="305"/>
      <c r="MFB202" s="306"/>
      <c r="MFE202" s="307"/>
      <c r="MFI202" s="304"/>
      <c r="MFJ202" s="305"/>
      <c r="MFK202" s="306"/>
      <c r="MFN202" s="307"/>
      <c r="MFR202" s="304"/>
      <c r="MFS202" s="305"/>
      <c r="MFT202" s="306"/>
      <c r="MFW202" s="307"/>
      <c r="MGA202" s="304"/>
      <c r="MGB202" s="305"/>
      <c r="MGC202" s="306"/>
      <c r="MGF202" s="307"/>
      <c r="MGJ202" s="304"/>
      <c r="MGK202" s="305"/>
      <c r="MGL202" s="306"/>
      <c r="MGO202" s="307"/>
      <c r="MGS202" s="304"/>
      <c r="MGT202" s="305"/>
      <c r="MGU202" s="306"/>
      <c r="MGX202" s="307"/>
      <c r="MHB202" s="304"/>
      <c r="MHC202" s="305"/>
      <c r="MHD202" s="306"/>
      <c r="MHG202" s="307"/>
      <c r="MHK202" s="304"/>
      <c r="MHL202" s="305"/>
      <c r="MHM202" s="306"/>
      <c r="MHP202" s="307"/>
      <c r="MHT202" s="304"/>
      <c r="MHU202" s="305"/>
      <c r="MHV202" s="306"/>
      <c r="MHY202" s="307"/>
      <c r="MIC202" s="304"/>
      <c r="MID202" s="305"/>
      <c r="MIE202" s="306"/>
      <c r="MIH202" s="307"/>
      <c r="MIL202" s="304"/>
      <c r="MIM202" s="305"/>
      <c r="MIN202" s="306"/>
      <c r="MIQ202" s="307"/>
      <c r="MIU202" s="304"/>
      <c r="MIV202" s="305"/>
      <c r="MIW202" s="306"/>
      <c r="MIZ202" s="307"/>
      <c r="MJD202" s="304"/>
      <c r="MJE202" s="305"/>
      <c r="MJF202" s="306"/>
      <c r="MJI202" s="307"/>
      <c r="MJM202" s="304"/>
      <c r="MJN202" s="305"/>
      <c r="MJO202" s="306"/>
      <c r="MJR202" s="307"/>
      <c r="MJV202" s="304"/>
      <c r="MJW202" s="305"/>
      <c r="MJX202" s="306"/>
      <c r="MKA202" s="307"/>
      <c r="MKE202" s="304"/>
      <c r="MKF202" s="305"/>
      <c r="MKG202" s="306"/>
      <c r="MKJ202" s="307"/>
      <c r="MKN202" s="304"/>
      <c r="MKO202" s="305"/>
      <c r="MKP202" s="306"/>
      <c r="MKS202" s="307"/>
      <c r="MKW202" s="304"/>
      <c r="MKX202" s="305"/>
      <c r="MKY202" s="306"/>
      <c r="MLB202" s="307"/>
      <c r="MLF202" s="304"/>
      <c r="MLG202" s="305"/>
      <c r="MLH202" s="306"/>
      <c r="MLK202" s="307"/>
      <c r="MLO202" s="304"/>
      <c r="MLP202" s="305"/>
      <c r="MLQ202" s="306"/>
      <c r="MLT202" s="307"/>
      <c r="MLX202" s="304"/>
      <c r="MLY202" s="305"/>
      <c r="MLZ202" s="306"/>
      <c r="MMC202" s="307"/>
      <c r="MMG202" s="304"/>
      <c r="MMH202" s="305"/>
      <c r="MMI202" s="306"/>
      <c r="MML202" s="307"/>
      <c r="MMP202" s="304"/>
      <c r="MMQ202" s="305"/>
      <c r="MMR202" s="306"/>
      <c r="MMU202" s="307"/>
      <c r="MMY202" s="304"/>
      <c r="MMZ202" s="305"/>
      <c r="MNA202" s="306"/>
      <c r="MND202" s="307"/>
      <c r="MNH202" s="304"/>
      <c r="MNI202" s="305"/>
      <c r="MNJ202" s="306"/>
      <c r="MNM202" s="307"/>
      <c r="MNQ202" s="304"/>
      <c r="MNR202" s="305"/>
      <c r="MNS202" s="306"/>
      <c r="MNV202" s="307"/>
      <c r="MNZ202" s="304"/>
      <c r="MOA202" s="305"/>
      <c r="MOB202" s="306"/>
      <c r="MOE202" s="307"/>
      <c r="MOI202" s="304"/>
      <c r="MOJ202" s="305"/>
      <c r="MOK202" s="306"/>
      <c r="MON202" s="307"/>
      <c r="MOR202" s="304"/>
      <c r="MOS202" s="305"/>
      <c r="MOT202" s="306"/>
      <c r="MOW202" s="307"/>
      <c r="MPA202" s="304"/>
      <c r="MPB202" s="305"/>
      <c r="MPC202" s="306"/>
      <c r="MPF202" s="307"/>
      <c r="MPJ202" s="304"/>
      <c r="MPK202" s="305"/>
      <c r="MPL202" s="306"/>
      <c r="MPO202" s="307"/>
      <c r="MPS202" s="304"/>
      <c r="MPT202" s="305"/>
      <c r="MPU202" s="306"/>
      <c r="MPX202" s="307"/>
      <c r="MQB202" s="304"/>
      <c r="MQC202" s="305"/>
      <c r="MQD202" s="306"/>
      <c r="MQG202" s="307"/>
      <c r="MQK202" s="304"/>
      <c r="MQL202" s="305"/>
      <c r="MQM202" s="306"/>
      <c r="MQP202" s="307"/>
      <c r="MQT202" s="304"/>
      <c r="MQU202" s="305"/>
      <c r="MQV202" s="306"/>
      <c r="MQY202" s="307"/>
      <c r="MRC202" s="304"/>
      <c r="MRD202" s="305"/>
      <c r="MRE202" s="306"/>
      <c r="MRH202" s="307"/>
      <c r="MRL202" s="304"/>
      <c r="MRM202" s="305"/>
      <c r="MRN202" s="306"/>
      <c r="MRQ202" s="307"/>
      <c r="MRU202" s="304"/>
      <c r="MRV202" s="305"/>
      <c r="MRW202" s="306"/>
      <c r="MRZ202" s="307"/>
      <c r="MSD202" s="304"/>
      <c r="MSE202" s="305"/>
      <c r="MSF202" s="306"/>
      <c r="MSI202" s="307"/>
      <c r="MSM202" s="304"/>
      <c r="MSN202" s="305"/>
      <c r="MSO202" s="306"/>
      <c r="MSR202" s="307"/>
      <c r="MSV202" s="304"/>
      <c r="MSW202" s="305"/>
      <c r="MSX202" s="306"/>
      <c r="MTA202" s="307"/>
      <c r="MTE202" s="304"/>
      <c r="MTF202" s="305"/>
      <c r="MTG202" s="306"/>
      <c r="MTJ202" s="307"/>
      <c r="MTN202" s="304"/>
      <c r="MTO202" s="305"/>
      <c r="MTP202" s="306"/>
      <c r="MTS202" s="307"/>
      <c r="MTW202" s="304"/>
      <c r="MTX202" s="305"/>
      <c r="MTY202" s="306"/>
      <c r="MUB202" s="307"/>
      <c r="MUF202" s="304"/>
      <c r="MUG202" s="305"/>
      <c r="MUH202" s="306"/>
      <c r="MUK202" s="307"/>
      <c r="MUO202" s="304"/>
      <c r="MUP202" s="305"/>
      <c r="MUQ202" s="306"/>
      <c r="MUT202" s="307"/>
      <c r="MUX202" s="304"/>
      <c r="MUY202" s="305"/>
      <c r="MUZ202" s="306"/>
      <c r="MVC202" s="307"/>
      <c r="MVG202" s="304"/>
      <c r="MVH202" s="305"/>
      <c r="MVI202" s="306"/>
      <c r="MVL202" s="307"/>
      <c r="MVP202" s="304"/>
      <c r="MVQ202" s="305"/>
      <c r="MVR202" s="306"/>
      <c r="MVU202" s="307"/>
      <c r="MVY202" s="304"/>
      <c r="MVZ202" s="305"/>
      <c r="MWA202" s="306"/>
      <c r="MWD202" s="307"/>
      <c r="MWH202" s="304"/>
      <c r="MWI202" s="305"/>
      <c r="MWJ202" s="306"/>
      <c r="MWM202" s="307"/>
      <c r="MWQ202" s="304"/>
      <c r="MWR202" s="305"/>
      <c r="MWS202" s="306"/>
      <c r="MWV202" s="307"/>
      <c r="MWZ202" s="304"/>
      <c r="MXA202" s="305"/>
      <c r="MXB202" s="306"/>
      <c r="MXE202" s="307"/>
      <c r="MXI202" s="304"/>
      <c r="MXJ202" s="305"/>
      <c r="MXK202" s="306"/>
      <c r="MXN202" s="307"/>
      <c r="MXR202" s="304"/>
      <c r="MXS202" s="305"/>
      <c r="MXT202" s="306"/>
      <c r="MXW202" s="307"/>
      <c r="MYA202" s="304"/>
      <c r="MYB202" s="305"/>
      <c r="MYC202" s="306"/>
      <c r="MYF202" s="307"/>
      <c r="MYJ202" s="304"/>
      <c r="MYK202" s="305"/>
      <c r="MYL202" s="306"/>
      <c r="MYO202" s="307"/>
      <c r="MYS202" s="304"/>
      <c r="MYT202" s="305"/>
      <c r="MYU202" s="306"/>
      <c r="MYX202" s="307"/>
      <c r="MZB202" s="304"/>
      <c r="MZC202" s="305"/>
      <c r="MZD202" s="306"/>
      <c r="MZG202" s="307"/>
      <c r="MZK202" s="304"/>
      <c r="MZL202" s="305"/>
      <c r="MZM202" s="306"/>
      <c r="MZP202" s="307"/>
      <c r="MZT202" s="304"/>
      <c r="MZU202" s="305"/>
      <c r="MZV202" s="306"/>
      <c r="MZY202" s="307"/>
      <c r="NAC202" s="304"/>
      <c r="NAD202" s="305"/>
      <c r="NAE202" s="306"/>
      <c r="NAH202" s="307"/>
      <c r="NAL202" s="304"/>
      <c r="NAM202" s="305"/>
      <c r="NAN202" s="306"/>
      <c r="NAQ202" s="307"/>
      <c r="NAU202" s="304"/>
      <c r="NAV202" s="305"/>
      <c r="NAW202" s="306"/>
      <c r="NAZ202" s="307"/>
      <c r="NBD202" s="304"/>
      <c r="NBE202" s="305"/>
      <c r="NBF202" s="306"/>
      <c r="NBI202" s="307"/>
      <c r="NBM202" s="304"/>
      <c r="NBN202" s="305"/>
      <c r="NBO202" s="306"/>
      <c r="NBR202" s="307"/>
      <c r="NBV202" s="304"/>
      <c r="NBW202" s="305"/>
      <c r="NBX202" s="306"/>
      <c r="NCA202" s="307"/>
      <c r="NCE202" s="304"/>
      <c r="NCF202" s="305"/>
      <c r="NCG202" s="306"/>
      <c r="NCJ202" s="307"/>
      <c r="NCN202" s="304"/>
      <c r="NCO202" s="305"/>
      <c r="NCP202" s="306"/>
      <c r="NCS202" s="307"/>
      <c r="NCW202" s="304"/>
      <c r="NCX202" s="305"/>
      <c r="NCY202" s="306"/>
      <c r="NDB202" s="307"/>
      <c r="NDF202" s="304"/>
      <c r="NDG202" s="305"/>
      <c r="NDH202" s="306"/>
      <c r="NDK202" s="307"/>
      <c r="NDO202" s="304"/>
      <c r="NDP202" s="305"/>
      <c r="NDQ202" s="306"/>
      <c r="NDT202" s="307"/>
      <c r="NDX202" s="304"/>
      <c r="NDY202" s="305"/>
      <c r="NDZ202" s="306"/>
      <c r="NEC202" s="307"/>
      <c r="NEG202" s="304"/>
      <c r="NEH202" s="305"/>
      <c r="NEI202" s="306"/>
      <c r="NEL202" s="307"/>
      <c r="NEP202" s="304"/>
      <c r="NEQ202" s="305"/>
      <c r="NER202" s="306"/>
      <c r="NEU202" s="307"/>
      <c r="NEY202" s="304"/>
      <c r="NEZ202" s="305"/>
      <c r="NFA202" s="306"/>
      <c r="NFD202" s="307"/>
      <c r="NFH202" s="304"/>
      <c r="NFI202" s="305"/>
      <c r="NFJ202" s="306"/>
      <c r="NFM202" s="307"/>
      <c r="NFQ202" s="304"/>
      <c r="NFR202" s="305"/>
      <c r="NFS202" s="306"/>
      <c r="NFV202" s="307"/>
      <c r="NFZ202" s="304"/>
      <c r="NGA202" s="305"/>
      <c r="NGB202" s="306"/>
      <c r="NGE202" s="307"/>
      <c r="NGI202" s="304"/>
      <c r="NGJ202" s="305"/>
      <c r="NGK202" s="306"/>
      <c r="NGN202" s="307"/>
      <c r="NGR202" s="304"/>
      <c r="NGS202" s="305"/>
      <c r="NGT202" s="306"/>
      <c r="NGW202" s="307"/>
      <c r="NHA202" s="304"/>
      <c r="NHB202" s="305"/>
      <c r="NHC202" s="306"/>
      <c r="NHF202" s="307"/>
      <c r="NHJ202" s="304"/>
      <c r="NHK202" s="305"/>
      <c r="NHL202" s="306"/>
      <c r="NHO202" s="307"/>
      <c r="NHS202" s="304"/>
      <c r="NHT202" s="305"/>
      <c r="NHU202" s="306"/>
      <c r="NHX202" s="307"/>
      <c r="NIB202" s="304"/>
      <c r="NIC202" s="305"/>
      <c r="NID202" s="306"/>
      <c r="NIG202" s="307"/>
      <c r="NIK202" s="304"/>
      <c r="NIL202" s="305"/>
      <c r="NIM202" s="306"/>
      <c r="NIP202" s="307"/>
      <c r="NIT202" s="304"/>
      <c r="NIU202" s="305"/>
      <c r="NIV202" s="306"/>
      <c r="NIY202" s="307"/>
      <c r="NJC202" s="304"/>
      <c r="NJD202" s="305"/>
      <c r="NJE202" s="306"/>
      <c r="NJH202" s="307"/>
      <c r="NJL202" s="304"/>
      <c r="NJM202" s="305"/>
      <c r="NJN202" s="306"/>
      <c r="NJQ202" s="307"/>
      <c r="NJU202" s="304"/>
      <c r="NJV202" s="305"/>
      <c r="NJW202" s="306"/>
      <c r="NJZ202" s="307"/>
      <c r="NKD202" s="304"/>
      <c r="NKE202" s="305"/>
      <c r="NKF202" s="306"/>
      <c r="NKI202" s="307"/>
      <c r="NKM202" s="304"/>
      <c r="NKN202" s="305"/>
      <c r="NKO202" s="306"/>
      <c r="NKR202" s="307"/>
      <c r="NKV202" s="304"/>
      <c r="NKW202" s="305"/>
      <c r="NKX202" s="306"/>
      <c r="NLA202" s="307"/>
      <c r="NLE202" s="304"/>
      <c r="NLF202" s="305"/>
      <c r="NLG202" s="306"/>
      <c r="NLJ202" s="307"/>
      <c r="NLN202" s="304"/>
      <c r="NLO202" s="305"/>
      <c r="NLP202" s="306"/>
      <c r="NLS202" s="307"/>
      <c r="NLW202" s="304"/>
      <c r="NLX202" s="305"/>
      <c r="NLY202" s="306"/>
      <c r="NMB202" s="307"/>
      <c r="NMF202" s="304"/>
      <c r="NMG202" s="305"/>
      <c r="NMH202" s="306"/>
      <c r="NMK202" s="307"/>
      <c r="NMO202" s="304"/>
      <c r="NMP202" s="305"/>
      <c r="NMQ202" s="306"/>
      <c r="NMT202" s="307"/>
      <c r="NMX202" s="304"/>
      <c r="NMY202" s="305"/>
      <c r="NMZ202" s="306"/>
      <c r="NNC202" s="307"/>
      <c r="NNG202" s="304"/>
      <c r="NNH202" s="305"/>
      <c r="NNI202" s="306"/>
      <c r="NNL202" s="307"/>
      <c r="NNP202" s="304"/>
      <c r="NNQ202" s="305"/>
      <c r="NNR202" s="306"/>
      <c r="NNU202" s="307"/>
      <c r="NNY202" s="304"/>
      <c r="NNZ202" s="305"/>
      <c r="NOA202" s="306"/>
      <c r="NOD202" s="307"/>
      <c r="NOH202" s="304"/>
      <c r="NOI202" s="305"/>
      <c r="NOJ202" s="306"/>
      <c r="NOM202" s="307"/>
      <c r="NOQ202" s="304"/>
      <c r="NOR202" s="305"/>
      <c r="NOS202" s="306"/>
      <c r="NOV202" s="307"/>
      <c r="NOZ202" s="304"/>
      <c r="NPA202" s="305"/>
      <c r="NPB202" s="306"/>
      <c r="NPE202" s="307"/>
      <c r="NPI202" s="304"/>
      <c r="NPJ202" s="305"/>
      <c r="NPK202" s="306"/>
      <c r="NPN202" s="307"/>
      <c r="NPR202" s="304"/>
      <c r="NPS202" s="305"/>
      <c r="NPT202" s="306"/>
      <c r="NPW202" s="307"/>
      <c r="NQA202" s="304"/>
      <c r="NQB202" s="305"/>
      <c r="NQC202" s="306"/>
      <c r="NQF202" s="307"/>
      <c r="NQJ202" s="304"/>
      <c r="NQK202" s="305"/>
      <c r="NQL202" s="306"/>
      <c r="NQO202" s="307"/>
      <c r="NQS202" s="304"/>
      <c r="NQT202" s="305"/>
      <c r="NQU202" s="306"/>
      <c r="NQX202" s="307"/>
      <c r="NRB202" s="304"/>
      <c r="NRC202" s="305"/>
      <c r="NRD202" s="306"/>
      <c r="NRG202" s="307"/>
      <c r="NRK202" s="304"/>
      <c r="NRL202" s="305"/>
      <c r="NRM202" s="306"/>
      <c r="NRP202" s="307"/>
      <c r="NRT202" s="304"/>
      <c r="NRU202" s="305"/>
      <c r="NRV202" s="306"/>
      <c r="NRY202" s="307"/>
      <c r="NSC202" s="304"/>
      <c r="NSD202" s="305"/>
      <c r="NSE202" s="306"/>
      <c r="NSH202" s="307"/>
      <c r="NSL202" s="304"/>
      <c r="NSM202" s="305"/>
      <c r="NSN202" s="306"/>
      <c r="NSQ202" s="307"/>
      <c r="NSU202" s="304"/>
      <c r="NSV202" s="305"/>
      <c r="NSW202" s="306"/>
      <c r="NSZ202" s="307"/>
      <c r="NTD202" s="304"/>
      <c r="NTE202" s="305"/>
      <c r="NTF202" s="306"/>
      <c r="NTI202" s="307"/>
      <c r="NTM202" s="304"/>
      <c r="NTN202" s="305"/>
      <c r="NTO202" s="306"/>
      <c r="NTR202" s="307"/>
      <c r="NTV202" s="304"/>
      <c r="NTW202" s="305"/>
      <c r="NTX202" s="306"/>
      <c r="NUA202" s="307"/>
      <c r="NUE202" s="304"/>
      <c r="NUF202" s="305"/>
      <c r="NUG202" s="306"/>
      <c r="NUJ202" s="307"/>
      <c r="NUN202" s="304"/>
      <c r="NUO202" s="305"/>
      <c r="NUP202" s="306"/>
      <c r="NUS202" s="307"/>
      <c r="NUW202" s="304"/>
      <c r="NUX202" s="305"/>
      <c r="NUY202" s="306"/>
      <c r="NVB202" s="307"/>
      <c r="NVF202" s="304"/>
      <c r="NVG202" s="305"/>
      <c r="NVH202" s="306"/>
      <c r="NVK202" s="307"/>
      <c r="NVO202" s="304"/>
      <c r="NVP202" s="305"/>
      <c r="NVQ202" s="306"/>
      <c r="NVT202" s="307"/>
      <c r="NVX202" s="304"/>
      <c r="NVY202" s="305"/>
      <c r="NVZ202" s="306"/>
      <c r="NWC202" s="307"/>
      <c r="NWG202" s="304"/>
      <c r="NWH202" s="305"/>
      <c r="NWI202" s="306"/>
      <c r="NWL202" s="307"/>
      <c r="NWP202" s="304"/>
      <c r="NWQ202" s="305"/>
      <c r="NWR202" s="306"/>
      <c r="NWU202" s="307"/>
      <c r="NWY202" s="304"/>
      <c r="NWZ202" s="305"/>
      <c r="NXA202" s="306"/>
      <c r="NXD202" s="307"/>
      <c r="NXH202" s="304"/>
      <c r="NXI202" s="305"/>
      <c r="NXJ202" s="306"/>
      <c r="NXM202" s="307"/>
      <c r="NXQ202" s="304"/>
      <c r="NXR202" s="305"/>
      <c r="NXS202" s="306"/>
      <c r="NXV202" s="307"/>
      <c r="NXZ202" s="304"/>
      <c r="NYA202" s="305"/>
      <c r="NYB202" s="306"/>
      <c r="NYE202" s="307"/>
      <c r="NYI202" s="304"/>
      <c r="NYJ202" s="305"/>
      <c r="NYK202" s="306"/>
      <c r="NYN202" s="307"/>
      <c r="NYR202" s="304"/>
      <c r="NYS202" s="305"/>
      <c r="NYT202" s="306"/>
      <c r="NYW202" s="307"/>
      <c r="NZA202" s="304"/>
      <c r="NZB202" s="305"/>
      <c r="NZC202" s="306"/>
      <c r="NZF202" s="307"/>
      <c r="NZJ202" s="304"/>
      <c r="NZK202" s="305"/>
      <c r="NZL202" s="306"/>
      <c r="NZO202" s="307"/>
      <c r="NZS202" s="304"/>
      <c r="NZT202" s="305"/>
      <c r="NZU202" s="306"/>
      <c r="NZX202" s="307"/>
      <c r="OAB202" s="304"/>
      <c r="OAC202" s="305"/>
      <c r="OAD202" s="306"/>
      <c r="OAG202" s="307"/>
      <c r="OAK202" s="304"/>
      <c r="OAL202" s="305"/>
      <c r="OAM202" s="306"/>
      <c r="OAP202" s="307"/>
      <c r="OAT202" s="304"/>
      <c r="OAU202" s="305"/>
      <c r="OAV202" s="306"/>
      <c r="OAY202" s="307"/>
      <c r="OBC202" s="304"/>
      <c r="OBD202" s="305"/>
      <c r="OBE202" s="306"/>
      <c r="OBH202" s="307"/>
      <c r="OBL202" s="304"/>
      <c r="OBM202" s="305"/>
      <c r="OBN202" s="306"/>
      <c r="OBQ202" s="307"/>
      <c r="OBU202" s="304"/>
      <c r="OBV202" s="305"/>
      <c r="OBW202" s="306"/>
      <c r="OBZ202" s="307"/>
      <c r="OCD202" s="304"/>
      <c r="OCE202" s="305"/>
      <c r="OCF202" s="306"/>
      <c r="OCI202" s="307"/>
      <c r="OCM202" s="304"/>
      <c r="OCN202" s="305"/>
      <c r="OCO202" s="306"/>
      <c r="OCR202" s="307"/>
      <c r="OCV202" s="304"/>
      <c r="OCW202" s="305"/>
      <c r="OCX202" s="306"/>
      <c r="ODA202" s="307"/>
      <c r="ODE202" s="304"/>
      <c r="ODF202" s="305"/>
      <c r="ODG202" s="306"/>
      <c r="ODJ202" s="307"/>
      <c r="ODN202" s="304"/>
      <c r="ODO202" s="305"/>
      <c r="ODP202" s="306"/>
      <c r="ODS202" s="307"/>
      <c r="ODW202" s="304"/>
      <c r="ODX202" s="305"/>
      <c r="ODY202" s="306"/>
      <c r="OEB202" s="307"/>
      <c r="OEF202" s="304"/>
      <c r="OEG202" s="305"/>
      <c r="OEH202" s="306"/>
      <c r="OEK202" s="307"/>
      <c r="OEO202" s="304"/>
      <c r="OEP202" s="305"/>
      <c r="OEQ202" s="306"/>
      <c r="OET202" s="307"/>
      <c r="OEX202" s="304"/>
      <c r="OEY202" s="305"/>
      <c r="OEZ202" s="306"/>
      <c r="OFC202" s="307"/>
      <c r="OFG202" s="304"/>
      <c r="OFH202" s="305"/>
      <c r="OFI202" s="306"/>
      <c r="OFL202" s="307"/>
      <c r="OFP202" s="304"/>
      <c r="OFQ202" s="305"/>
      <c r="OFR202" s="306"/>
      <c r="OFU202" s="307"/>
      <c r="OFY202" s="304"/>
      <c r="OFZ202" s="305"/>
      <c r="OGA202" s="306"/>
      <c r="OGD202" s="307"/>
      <c r="OGH202" s="304"/>
      <c r="OGI202" s="305"/>
      <c r="OGJ202" s="306"/>
      <c r="OGM202" s="307"/>
      <c r="OGQ202" s="304"/>
      <c r="OGR202" s="305"/>
      <c r="OGS202" s="306"/>
      <c r="OGV202" s="307"/>
      <c r="OGZ202" s="304"/>
      <c r="OHA202" s="305"/>
      <c r="OHB202" s="306"/>
      <c r="OHE202" s="307"/>
      <c r="OHI202" s="304"/>
      <c r="OHJ202" s="305"/>
      <c r="OHK202" s="306"/>
      <c r="OHN202" s="307"/>
      <c r="OHR202" s="304"/>
      <c r="OHS202" s="305"/>
      <c r="OHT202" s="306"/>
      <c r="OHW202" s="307"/>
      <c r="OIA202" s="304"/>
      <c r="OIB202" s="305"/>
      <c r="OIC202" s="306"/>
      <c r="OIF202" s="307"/>
      <c r="OIJ202" s="304"/>
      <c r="OIK202" s="305"/>
      <c r="OIL202" s="306"/>
      <c r="OIO202" s="307"/>
      <c r="OIS202" s="304"/>
      <c r="OIT202" s="305"/>
      <c r="OIU202" s="306"/>
      <c r="OIX202" s="307"/>
      <c r="OJB202" s="304"/>
      <c r="OJC202" s="305"/>
      <c r="OJD202" s="306"/>
      <c r="OJG202" s="307"/>
      <c r="OJK202" s="304"/>
      <c r="OJL202" s="305"/>
      <c r="OJM202" s="306"/>
      <c r="OJP202" s="307"/>
      <c r="OJT202" s="304"/>
      <c r="OJU202" s="305"/>
      <c r="OJV202" s="306"/>
      <c r="OJY202" s="307"/>
      <c r="OKC202" s="304"/>
      <c r="OKD202" s="305"/>
      <c r="OKE202" s="306"/>
      <c r="OKH202" s="307"/>
      <c r="OKL202" s="304"/>
      <c r="OKM202" s="305"/>
      <c r="OKN202" s="306"/>
      <c r="OKQ202" s="307"/>
      <c r="OKU202" s="304"/>
      <c r="OKV202" s="305"/>
      <c r="OKW202" s="306"/>
      <c r="OKZ202" s="307"/>
      <c r="OLD202" s="304"/>
      <c r="OLE202" s="305"/>
      <c r="OLF202" s="306"/>
      <c r="OLI202" s="307"/>
      <c r="OLM202" s="304"/>
      <c r="OLN202" s="305"/>
      <c r="OLO202" s="306"/>
      <c r="OLR202" s="307"/>
      <c r="OLV202" s="304"/>
      <c r="OLW202" s="305"/>
      <c r="OLX202" s="306"/>
      <c r="OMA202" s="307"/>
      <c r="OME202" s="304"/>
      <c r="OMF202" s="305"/>
      <c r="OMG202" s="306"/>
      <c r="OMJ202" s="307"/>
      <c r="OMN202" s="304"/>
      <c r="OMO202" s="305"/>
      <c r="OMP202" s="306"/>
      <c r="OMS202" s="307"/>
      <c r="OMW202" s="304"/>
      <c r="OMX202" s="305"/>
      <c r="OMY202" s="306"/>
      <c r="ONB202" s="307"/>
      <c r="ONF202" s="304"/>
      <c r="ONG202" s="305"/>
      <c r="ONH202" s="306"/>
      <c r="ONK202" s="307"/>
      <c r="ONO202" s="304"/>
      <c r="ONP202" s="305"/>
      <c r="ONQ202" s="306"/>
      <c r="ONT202" s="307"/>
      <c r="ONX202" s="304"/>
      <c r="ONY202" s="305"/>
      <c r="ONZ202" s="306"/>
      <c r="OOC202" s="307"/>
      <c r="OOG202" s="304"/>
      <c r="OOH202" s="305"/>
      <c r="OOI202" s="306"/>
      <c r="OOL202" s="307"/>
      <c r="OOP202" s="304"/>
      <c r="OOQ202" s="305"/>
      <c r="OOR202" s="306"/>
      <c r="OOU202" s="307"/>
      <c r="OOY202" s="304"/>
      <c r="OOZ202" s="305"/>
      <c r="OPA202" s="306"/>
      <c r="OPD202" s="307"/>
      <c r="OPH202" s="304"/>
      <c r="OPI202" s="305"/>
      <c r="OPJ202" s="306"/>
      <c r="OPM202" s="307"/>
      <c r="OPQ202" s="304"/>
      <c r="OPR202" s="305"/>
      <c r="OPS202" s="306"/>
      <c r="OPV202" s="307"/>
      <c r="OPZ202" s="304"/>
      <c r="OQA202" s="305"/>
      <c r="OQB202" s="306"/>
      <c r="OQE202" s="307"/>
      <c r="OQI202" s="304"/>
      <c r="OQJ202" s="305"/>
      <c r="OQK202" s="306"/>
      <c r="OQN202" s="307"/>
      <c r="OQR202" s="304"/>
      <c r="OQS202" s="305"/>
      <c r="OQT202" s="306"/>
      <c r="OQW202" s="307"/>
      <c r="ORA202" s="304"/>
      <c r="ORB202" s="305"/>
      <c r="ORC202" s="306"/>
      <c r="ORF202" s="307"/>
      <c r="ORJ202" s="304"/>
      <c r="ORK202" s="305"/>
      <c r="ORL202" s="306"/>
      <c r="ORO202" s="307"/>
      <c r="ORS202" s="304"/>
      <c r="ORT202" s="305"/>
      <c r="ORU202" s="306"/>
      <c r="ORX202" s="307"/>
      <c r="OSB202" s="304"/>
      <c r="OSC202" s="305"/>
      <c r="OSD202" s="306"/>
      <c r="OSG202" s="307"/>
      <c r="OSK202" s="304"/>
      <c r="OSL202" s="305"/>
      <c r="OSM202" s="306"/>
      <c r="OSP202" s="307"/>
      <c r="OST202" s="304"/>
      <c r="OSU202" s="305"/>
      <c r="OSV202" s="306"/>
      <c r="OSY202" s="307"/>
      <c r="OTC202" s="304"/>
      <c r="OTD202" s="305"/>
      <c r="OTE202" s="306"/>
      <c r="OTH202" s="307"/>
      <c r="OTL202" s="304"/>
      <c r="OTM202" s="305"/>
      <c r="OTN202" s="306"/>
      <c r="OTQ202" s="307"/>
      <c r="OTU202" s="304"/>
      <c r="OTV202" s="305"/>
      <c r="OTW202" s="306"/>
      <c r="OTZ202" s="307"/>
      <c r="OUD202" s="304"/>
      <c r="OUE202" s="305"/>
      <c r="OUF202" s="306"/>
      <c r="OUI202" s="307"/>
      <c r="OUM202" s="304"/>
      <c r="OUN202" s="305"/>
      <c r="OUO202" s="306"/>
      <c r="OUR202" s="307"/>
      <c r="OUV202" s="304"/>
      <c r="OUW202" s="305"/>
      <c r="OUX202" s="306"/>
      <c r="OVA202" s="307"/>
      <c r="OVE202" s="304"/>
      <c r="OVF202" s="305"/>
      <c r="OVG202" s="306"/>
      <c r="OVJ202" s="307"/>
      <c r="OVN202" s="304"/>
      <c r="OVO202" s="305"/>
      <c r="OVP202" s="306"/>
      <c r="OVS202" s="307"/>
      <c r="OVW202" s="304"/>
      <c r="OVX202" s="305"/>
      <c r="OVY202" s="306"/>
      <c r="OWB202" s="307"/>
      <c r="OWF202" s="304"/>
      <c r="OWG202" s="305"/>
      <c r="OWH202" s="306"/>
      <c r="OWK202" s="307"/>
      <c r="OWO202" s="304"/>
      <c r="OWP202" s="305"/>
      <c r="OWQ202" s="306"/>
      <c r="OWT202" s="307"/>
      <c r="OWX202" s="304"/>
      <c r="OWY202" s="305"/>
      <c r="OWZ202" s="306"/>
      <c r="OXC202" s="307"/>
      <c r="OXG202" s="304"/>
      <c r="OXH202" s="305"/>
      <c r="OXI202" s="306"/>
      <c r="OXL202" s="307"/>
      <c r="OXP202" s="304"/>
      <c r="OXQ202" s="305"/>
      <c r="OXR202" s="306"/>
      <c r="OXU202" s="307"/>
      <c r="OXY202" s="304"/>
      <c r="OXZ202" s="305"/>
      <c r="OYA202" s="306"/>
      <c r="OYD202" s="307"/>
      <c r="OYH202" s="304"/>
      <c r="OYI202" s="305"/>
      <c r="OYJ202" s="306"/>
      <c r="OYM202" s="307"/>
      <c r="OYQ202" s="304"/>
      <c r="OYR202" s="305"/>
      <c r="OYS202" s="306"/>
      <c r="OYV202" s="307"/>
      <c r="OYZ202" s="304"/>
      <c r="OZA202" s="305"/>
      <c r="OZB202" s="306"/>
      <c r="OZE202" s="307"/>
      <c r="OZI202" s="304"/>
      <c r="OZJ202" s="305"/>
      <c r="OZK202" s="306"/>
      <c r="OZN202" s="307"/>
      <c r="OZR202" s="304"/>
      <c r="OZS202" s="305"/>
      <c r="OZT202" s="306"/>
      <c r="OZW202" s="307"/>
      <c r="PAA202" s="304"/>
      <c r="PAB202" s="305"/>
      <c r="PAC202" s="306"/>
      <c r="PAF202" s="307"/>
      <c r="PAJ202" s="304"/>
      <c r="PAK202" s="305"/>
      <c r="PAL202" s="306"/>
      <c r="PAO202" s="307"/>
      <c r="PAS202" s="304"/>
      <c r="PAT202" s="305"/>
      <c r="PAU202" s="306"/>
      <c r="PAX202" s="307"/>
      <c r="PBB202" s="304"/>
      <c r="PBC202" s="305"/>
      <c r="PBD202" s="306"/>
      <c r="PBG202" s="307"/>
      <c r="PBK202" s="304"/>
      <c r="PBL202" s="305"/>
      <c r="PBM202" s="306"/>
      <c r="PBP202" s="307"/>
      <c r="PBT202" s="304"/>
      <c r="PBU202" s="305"/>
      <c r="PBV202" s="306"/>
      <c r="PBY202" s="307"/>
      <c r="PCC202" s="304"/>
      <c r="PCD202" s="305"/>
      <c r="PCE202" s="306"/>
      <c r="PCH202" s="307"/>
      <c r="PCL202" s="304"/>
      <c r="PCM202" s="305"/>
      <c r="PCN202" s="306"/>
      <c r="PCQ202" s="307"/>
      <c r="PCU202" s="304"/>
      <c r="PCV202" s="305"/>
      <c r="PCW202" s="306"/>
      <c r="PCZ202" s="307"/>
      <c r="PDD202" s="304"/>
      <c r="PDE202" s="305"/>
      <c r="PDF202" s="306"/>
      <c r="PDI202" s="307"/>
      <c r="PDM202" s="304"/>
      <c r="PDN202" s="305"/>
      <c r="PDO202" s="306"/>
      <c r="PDR202" s="307"/>
      <c r="PDV202" s="304"/>
      <c r="PDW202" s="305"/>
      <c r="PDX202" s="306"/>
      <c r="PEA202" s="307"/>
      <c r="PEE202" s="304"/>
      <c r="PEF202" s="305"/>
      <c r="PEG202" s="306"/>
      <c r="PEJ202" s="307"/>
      <c r="PEN202" s="304"/>
      <c r="PEO202" s="305"/>
      <c r="PEP202" s="306"/>
      <c r="PES202" s="307"/>
      <c r="PEW202" s="304"/>
      <c r="PEX202" s="305"/>
      <c r="PEY202" s="306"/>
      <c r="PFB202" s="307"/>
      <c r="PFF202" s="304"/>
      <c r="PFG202" s="305"/>
      <c r="PFH202" s="306"/>
      <c r="PFK202" s="307"/>
      <c r="PFO202" s="304"/>
      <c r="PFP202" s="305"/>
      <c r="PFQ202" s="306"/>
      <c r="PFT202" s="307"/>
      <c r="PFX202" s="304"/>
      <c r="PFY202" s="305"/>
      <c r="PFZ202" s="306"/>
      <c r="PGC202" s="307"/>
      <c r="PGG202" s="304"/>
      <c r="PGH202" s="305"/>
      <c r="PGI202" s="306"/>
      <c r="PGL202" s="307"/>
      <c r="PGP202" s="304"/>
      <c r="PGQ202" s="305"/>
      <c r="PGR202" s="306"/>
      <c r="PGU202" s="307"/>
      <c r="PGY202" s="304"/>
      <c r="PGZ202" s="305"/>
      <c r="PHA202" s="306"/>
      <c r="PHD202" s="307"/>
      <c r="PHH202" s="304"/>
      <c r="PHI202" s="305"/>
      <c r="PHJ202" s="306"/>
      <c r="PHM202" s="307"/>
      <c r="PHQ202" s="304"/>
      <c r="PHR202" s="305"/>
      <c r="PHS202" s="306"/>
      <c r="PHV202" s="307"/>
      <c r="PHZ202" s="304"/>
      <c r="PIA202" s="305"/>
      <c r="PIB202" s="306"/>
      <c r="PIE202" s="307"/>
      <c r="PII202" s="304"/>
      <c r="PIJ202" s="305"/>
      <c r="PIK202" s="306"/>
      <c r="PIN202" s="307"/>
      <c r="PIR202" s="304"/>
      <c r="PIS202" s="305"/>
      <c r="PIT202" s="306"/>
      <c r="PIW202" s="307"/>
      <c r="PJA202" s="304"/>
      <c r="PJB202" s="305"/>
      <c r="PJC202" s="306"/>
      <c r="PJF202" s="307"/>
      <c r="PJJ202" s="304"/>
      <c r="PJK202" s="305"/>
      <c r="PJL202" s="306"/>
      <c r="PJO202" s="307"/>
      <c r="PJS202" s="304"/>
      <c r="PJT202" s="305"/>
      <c r="PJU202" s="306"/>
      <c r="PJX202" s="307"/>
      <c r="PKB202" s="304"/>
      <c r="PKC202" s="305"/>
      <c r="PKD202" s="306"/>
      <c r="PKG202" s="307"/>
      <c r="PKK202" s="304"/>
      <c r="PKL202" s="305"/>
      <c r="PKM202" s="306"/>
      <c r="PKP202" s="307"/>
      <c r="PKT202" s="304"/>
      <c r="PKU202" s="305"/>
      <c r="PKV202" s="306"/>
      <c r="PKY202" s="307"/>
      <c r="PLC202" s="304"/>
      <c r="PLD202" s="305"/>
      <c r="PLE202" s="306"/>
      <c r="PLH202" s="307"/>
      <c r="PLL202" s="304"/>
      <c r="PLM202" s="305"/>
      <c r="PLN202" s="306"/>
      <c r="PLQ202" s="307"/>
      <c r="PLU202" s="304"/>
      <c r="PLV202" s="305"/>
      <c r="PLW202" s="306"/>
      <c r="PLZ202" s="307"/>
      <c r="PMD202" s="304"/>
      <c r="PME202" s="305"/>
      <c r="PMF202" s="306"/>
      <c r="PMI202" s="307"/>
      <c r="PMM202" s="304"/>
      <c r="PMN202" s="305"/>
      <c r="PMO202" s="306"/>
      <c r="PMR202" s="307"/>
      <c r="PMV202" s="304"/>
      <c r="PMW202" s="305"/>
      <c r="PMX202" s="306"/>
      <c r="PNA202" s="307"/>
      <c r="PNE202" s="304"/>
      <c r="PNF202" s="305"/>
      <c r="PNG202" s="306"/>
      <c r="PNJ202" s="307"/>
      <c r="PNN202" s="304"/>
      <c r="PNO202" s="305"/>
      <c r="PNP202" s="306"/>
      <c r="PNS202" s="307"/>
      <c r="PNW202" s="304"/>
      <c r="PNX202" s="305"/>
      <c r="PNY202" s="306"/>
      <c r="POB202" s="307"/>
      <c r="POF202" s="304"/>
      <c r="POG202" s="305"/>
      <c r="POH202" s="306"/>
      <c r="POK202" s="307"/>
      <c r="POO202" s="304"/>
      <c r="POP202" s="305"/>
      <c r="POQ202" s="306"/>
      <c r="POT202" s="307"/>
      <c r="POX202" s="304"/>
      <c r="POY202" s="305"/>
      <c r="POZ202" s="306"/>
      <c r="PPC202" s="307"/>
      <c r="PPG202" s="304"/>
      <c r="PPH202" s="305"/>
      <c r="PPI202" s="306"/>
      <c r="PPL202" s="307"/>
      <c r="PPP202" s="304"/>
      <c r="PPQ202" s="305"/>
      <c r="PPR202" s="306"/>
      <c r="PPU202" s="307"/>
      <c r="PPY202" s="304"/>
      <c r="PPZ202" s="305"/>
      <c r="PQA202" s="306"/>
      <c r="PQD202" s="307"/>
      <c r="PQH202" s="304"/>
      <c r="PQI202" s="305"/>
      <c r="PQJ202" s="306"/>
      <c r="PQM202" s="307"/>
      <c r="PQQ202" s="304"/>
      <c r="PQR202" s="305"/>
      <c r="PQS202" s="306"/>
      <c r="PQV202" s="307"/>
      <c r="PQZ202" s="304"/>
      <c r="PRA202" s="305"/>
      <c r="PRB202" s="306"/>
      <c r="PRE202" s="307"/>
      <c r="PRI202" s="304"/>
      <c r="PRJ202" s="305"/>
      <c r="PRK202" s="306"/>
      <c r="PRN202" s="307"/>
      <c r="PRR202" s="304"/>
      <c r="PRS202" s="305"/>
      <c r="PRT202" s="306"/>
      <c r="PRW202" s="307"/>
      <c r="PSA202" s="304"/>
      <c r="PSB202" s="305"/>
      <c r="PSC202" s="306"/>
      <c r="PSF202" s="307"/>
      <c r="PSJ202" s="304"/>
      <c r="PSK202" s="305"/>
      <c r="PSL202" s="306"/>
      <c r="PSO202" s="307"/>
      <c r="PSS202" s="304"/>
      <c r="PST202" s="305"/>
      <c r="PSU202" s="306"/>
      <c r="PSX202" s="307"/>
      <c r="PTB202" s="304"/>
      <c r="PTC202" s="305"/>
      <c r="PTD202" s="306"/>
      <c r="PTG202" s="307"/>
      <c r="PTK202" s="304"/>
      <c r="PTL202" s="305"/>
      <c r="PTM202" s="306"/>
      <c r="PTP202" s="307"/>
      <c r="PTT202" s="304"/>
      <c r="PTU202" s="305"/>
      <c r="PTV202" s="306"/>
      <c r="PTY202" s="307"/>
      <c r="PUC202" s="304"/>
      <c r="PUD202" s="305"/>
      <c r="PUE202" s="306"/>
      <c r="PUH202" s="307"/>
      <c r="PUL202" s="304"/>
      <c r="PUM202" s="305"/>
      <c r="PUN202" s="306"/>
      <c r="PUQ202" s="307"/>
      <c r="PUU202" s="304"/>
      <c r="PUV202" s="305"/>
      <c r="PUW202" s="306"/>
      <c r="PUZ202" s="307"/>
      <c r="PVD202" s="304"/>
      <c r="PVE202" s="305"/>
      <c r="PVF202" s="306"/>
      <c r="PVI202" s="307"/>
      <c r="PVM202" s="304"/>
      <c r="PVN202" s="305"/>
      <c r="PVO202" s="306"/>
      <c r="PVR202" s="307"/>
      <c r="PVV202" s="304"/>
      <c r="PVW202" s="305"/>
      <c r="PVX202" s="306"/>
      <c r="PWA202" s="307"/>
      <c r="PWE202" s="304"/>
      <c r="PWF202" s="305"/>
      <c r="PWG202" s="306"/>
      <c r="PWJ202" s="307"/>
      <c r="PWN202" s="304"/>
      <c r="PWO202" s="305"/>
      <c r="PWP202" s="306"/>
      <c r="PWS202" s="307"/>
      <c r="PWW202" s="304"/>
      <c r="PWX202" s="305"/>
      <c r="PWY202" s="306"/>
      <c r="PXB202" s="307"/>
      <c r="PXF202" s="304"/>
      <c r="PXG202" s="305"/>
      <c r="PXH202" s="306"/>
      <c r="PXK202" s="307"/>
      <c r="PXO202" s="304"/>
      <c r="PXP202" s="305"/>
      <c r="PXQ202" s="306"/>
      <c r="PXT202" s="307"/>
      <c r="PXX202" s="304"/>
      <c r="PXY202" s="305"/>
      <c r="PXZ202" s="306"/>
      <c r="PYC202" s="307"/>
      <c r="PYG202" s="304"/>
      <c r="PYH202" s="305"/>
      <c r="PYI202" s="306"/>
      <c r="PYL202" s="307"/>
      <c r="PYP202" s="304"/>
      <c r="PYQ202" s="305"/>
      <c r="PYR202" s="306"/>
      <c r="PYU202" s="307"/>
      <c r="PYY202" s="304"/>
      <c r="PYZ202" s="305"/>
      <c r="PZA202" s="306"/>
      <c r="PZD202" s="307"/>
      <c r="PZH202" s="304"/>
      <c r="PZI202" s="305"/>
      <c r="PZJ202" s="306"/>
      <c r="PZM202" s="307"/>
      <c r="PZQ202" s="304"/>
      <c r="PZR202" s="305"/>
      <c r="PZS202" s="306"/>
      <c r="PZV202" s="307"/>
      <c r="PZZ202" s="304"/>
      <c r="QAA202" s="305"/>
      <c r="QAB202" s="306"/>
      <c r="QAE202" s="307"/>
      <c r="QAI202" s="304"/>
      <c r="QAJ202" s="305"/>
      <c r="QAK202" s="306"/>
      <c r="QAN202" s="307"/>
      <c r="QAR202" s="304"/>
      <c r="QAS202" s="305"/>
      <c r="QAT202" s="306"/>
      <c r="QAW202" s="307"/>
      <c r="QBA202" s="304"/>
      <c r="QBB202" s="305"/>
      <c r="QBC202" s="306"/>
      <c r="QBF202" s="307"/>
      <c r="QBJ202" s="304"/>
      <c r="QBK202" s="305"/>
      <c r="QBL202" s="306"/>
      <c r="QBO202" s="307"/>
      <c r="QBS202" s="304"/>
      <c r="QBT202" s="305"/>
      <c r="QBU202" s="306"/>
      <c r="QBX202" s="307"/>
      <c r="QCB202" s="304"/>
      <c r="QCC202" s="305"/>
      <c r="QCD202" s="306"/>
      <c r="QCG202" s="307"/>
      <c r="QCK202" s="304"/>
      <c r="QCL202" s="305"/>
      <c r="QCM202" s="306"/>
      <c r="QCP202" s="307"/>
      <c r="QCT202" s="304"/>
      <c r="QCU202" s="305"/>
      <c r="QCV202" s="306"/>
      <c r="QCY202" s="307"/>
      <c r="QDC202" s="304"/>
      <c r="QDD202" s="305"/>
      <c r="QDE202" s="306"/>
      <c r="QDH202" s="307"/>
      <c r="QDL202" s="304"/>
      <c r="QDM202" s="305"/>
      <c r="QDN202" s="306"/>
      <c r="QDQ202" s="307"/>
      <c r="QDU202" s="304"/>
      <c r="QDV202" s="305"/>
      <c r="QDW202" s="306"/>
      <c r="QDZ202" s="307"/>
      <c r="QED202" s="304"/>
      <c r="QEE202" s="305"/>
      <c r="QEF202" s="306"/>
      <c r="QEI202" s="307"/>
      <c r="QEM202" s="304"/>
      <c r="QEN202" s="305"/>
      <c r="QEO202" s="306"/>
      <c r="QER202" s="307"/>
      <c r="QEV202" s="304"/>
      <c r="QEW202" s="305"/>
      <c r="QEX202" s="306"/>
      <c r="QFA202" s="307"/>
      <c r="QFE202" s="304"/>
      <c r="QFF202" s="305"/>
      <c r="QFG202" s="306"/>
      <c r="QFJ202" s="307"/>
      <c r="QFN202" s="304"/>
      <c r="QFO202" s="305"/>
      <c r="QFP202" s="306"/>
      <c r="QFS202" s="307"/>
      <c r="QFW202" s="304"/>
      <c r="QFX202" s="305"/>
      <c r="QFY202" s="306"/>
      <c r="QGB202" s="307"/>
      <c r="QGF202" s="304"/>
      <c r="QGG202" s="305"/>
      <c r="QGH202" s="306"/>
      <c r="QGK202" s="307"/>
      <c r="QGO202" s="304"/>
      <c r="QGP202" s="305"/>
      <c r="QGQ202" s="306"/>
      <c r="QGT202" s="307"/>
      <c r="QGX202" s="304"/>
      <c r="QGY202" s="305"/>
      <c r="QGZ202" s="306"/>
      <c r="QHC202" s="307"/>
      <c r="QHG202" s="304"/>
      <c r="QHH202" s="305"/>
      <c r="QHI202" s="306"/>
      <c r="QHL202" s="307"/>
      <c r="QHP202" s="304"/>
      <c r="QHQ202" s="305"/>
      <c r="QHR202" s="306"/>
      <c r="QHU202" s="307"/>
      <c r="QHY202" s="304"/>
      <c r="QHZ202" s="305"/>
      <c r="QIA202" s="306"/>
      <c r="QID202" s="307"/>
      <c r="QIH202" s="304"/>
      <c r="QII202" s="305"/>
      <c r="QIJ202" s="306"/>
      <c r="QIM202" s="307"/>
      <c r="QIQ202" s="304"/>
      <c r="QIR202" s="305"/>
      <c r="QIS202" s="306"/>
      <c r="QIV202" s="307"/>
      <c r="QIZ202" s="304"/>
      <c r="QJA202" s="305"/>
      <c r="QJB202" s="306"/>
      <c r="QJE202" s="307"/>
      <c r="QJI202" s="304"/>
      <c r="QJJ202" s="305"/>
      <c r="QJK202" s="306"/>
      <c r="QJN202" s="307"/>
      <c r="QJR202" s="304"/>
      <c r="QJS202" s="305"/>
      <c r="QJT202" s="306"/>
      <c r="QJW202" s="307"/>
      <c r="QKA202" s="304"/>
      <c r="QKB202" s="305"/>
      <c r="QKC202" s="306"/>
      <c r="QKF202" s="307"/>
      <c r="QKJ202" s="304"/>
      <c r="QKK202" s="305"/>
      <c r="QKL202" s="306"/>
      <c r="QKO202" s="307"/>
      <c r="QKS202" s="304"/>
      <c r="QKT202" s="305"/>
      <c r="QKU202" s="306"/>
      <c r="QKX202" s="307"/>
      <c r="QLB202" s="304"/>
      <c r="QLC202" s="305"/>
      <c r="QLD202" s="306"/>
      <c r="QLG202" s="307"/>
      <c r="QLK202" s="304"/>
      <c r="QLL202" s="305"/>
      <c r="QLM202" s="306"/>
      <c r="QLP202" s="307"/>
      <c r="QLT202" s="304"/>
      <c r="QLU202" s="305"/>
      <c r="QLV202" s="306"/>
      <c r="QLY202" s="307"/>
      <c r="QMC202" s="304"/>
      <c r="QMD202" s="305"/>
      <c r="QME202" s="306"/>
      <c r="QMH202" s="307"/>
      <c r="QML202" s="304"/>
      <c r="QMM202" s="305"/>
      <c r="QMN202" s="306"/>
      <c r="QMQ202" s="307"/>
      <c r="QMU202" s="304"/>
      <c r="QMV202" s="305"/>
      <c r="QMW202" s="306"/>
      <c r="QMZ202" s="307"/>
      <c r="QND202" s="304"/>
      <c r="QNE202" s="305"/>
      <c r="QNF202" s="306"/>
      <c r="QNI202" s="307"/>
      <c r="QNM202" s="304"/>
      <c r="QNN202" s="305"/>
      <c r="QNO202" s="306"/>
      <c r="QNR202" s="307"/>
      <c r="QNV202" s="304"/>
      <c r="QNW202" s="305"/>
      <c r="QNX202" s="306"/>
      <c r="QOA202" s="307"/>
      <c r="QOE202" s="304"/>
      <c r="QOF202" s="305"/>
      <c r="QOG202" s="306"/>
      <c r="QOJ202" s="307"/>
      <c r="QON202" s="304"/>
      <c r="QOO202" s="305"/>
      <c r="QOP202" s="306"/>
      <c r="QOS202" s="307"/>
      <c r="QOW202" s="304"/>
      <c r="QOX202" s="305"/>
      <c r="QOY202" s="306"/>
      <c r="QPB202" s="307"/>
      <c r="QPF202" s="304"/>
      <c r="QPG202" s="305"/>
      <c r="QPH202" s="306"/>
      <c r="QPK202" s="307"/>
      <c r="QPO202" s="304"/>
      <c r="QPP202" s="305"/>
      <c r="QPQ202" s="306"/>
      <c r="QPT202" s="307"/>
      <c r="QPX202" s="304"/>
      <c r="QPY202" s="305"/>
      <c r="QPZ202" s="306"/>
      <c r="QQC202" s="307"/>
      <c r="QQG202" s="304"/>
      <c r="QQH202" s="305"/>
      <c r="QQI202" s="306"/>
      <c r="QQL202" s="307"/>
      <c r="QQP202" s="304"/>
      <c r="QQQ202" s="305"/>
      <c r="QQR202" s="306"/>
      <c r="QQU202" s="307"/>
      <c r="QQY202" s="304"/>
      <c r="QQZ202" s="305"/>
      <c r="QRA202" s="306"/>
      <c r="QRD202" s="307"/>
      <c r="QRH202" s="304"/>
      <c r="QRI202" s="305"/>
      <c r="QRJ202" s="306"/>
      <c r="QRM202" s="307"/>
      <c r="QRQ202" s="304"/>
      <c r="QRR202" s="305"/>
      <c r="QRS202" s="306"/>
      <c r="QRV202" s="307"/>
      <c r="QRZ202" s="304"/>
      <c r="QSA202" s="305"/>
      <c r="QSB202" s="306"/>
      <c r="QSE202" s="307"/>
      <c r="QSI202" s="304"/>
      <c r="QSJ202" s="305"/>
      <c r="QSK202" s="306"/>
      <c r="QSN202" s="307"/>
      <c r="QSR202" s="304"/>
      <c r="QSS202" s="305"/>
      <c r="QST202" s="306"/>
      <c r="QSW202" s="307"/>
      <c r="QTA202" s="304"/>
      <c r="QTB202" s="305"/>
      <c r="QTC202" s="306"/>
      <c r="QTF202" s="307"/>
      <c r="QTJ202" s="304"/>
      <c r="QTK202" s="305"/>
      <c r="QTL202" s="306"/>
      <c r="QTO202" s="307"/>
      <c r="QTS202" s="304"/>
      <c r="QTT202" s="305"/>
      <c r="QTU202" s="306"/>
      <c r="QTX202" s="307"/>
      <c r="QUB202" s="304"/>
      <c r="QUC202" s="305"/>
      <c r="QUD202" s="306"/>
      <c r="QUG202" s="307"/>
      <c r="QUK202" s="304"/>
      <c r="QUL202" s="305"/>
      <c r="QUM202" s="306"/>
      <c r="QUP202" s="307"/>
      <c r="QUT202" s="304"/>
      <c r="QUU202" s="305"/>
      <c r="QUV202" s="306"/>
      <c r="QUY202" s="307"/>
      <c r="QVC202" s="304"/>
      <c r="QVD202" s="305"/>
      <c r="QVE202" s="306"/>
      <c r="QVH202" s="307"/>
      <c r="QVL202" s="304"/>
      <c r="QVM202" s="305"/>
      <c r="QVN202" s="306"/>
      <c r="QVQ202" s="307"/>
      <c r="QVU202" s="304"/>
      <c r="QVV202" s="305"/>
      <c r="QVW202" s="306"/>
      <c r="QVZ202" s="307"/>
      <c r="QWD202" s="304"/>
      <c r="QWE202" s="305"/>
      <c r="QWF202" s="306"/>
      <c r="QWI202" s="307"/>
      <c r="QWM202" s="304"/>
      <c r="QWN202" s="305"/>
      <c r="QWO202" s="306"/>
      <c r="QWR202" s="307"/>
      <c r="QWV202" s="304"/>
      <c r="QWW202" s="305"/>
      <c r="QWX202" s="306"/>
      <c r="QXA202" s="307"/>
      <c r="QXE202" s="304"/>
      <c r="QXF202" s="305"/>
      <c r="QXG202" s="306"/>
      <c r="QXJ202" s="307"/>
      <c r="QXN202" s="304"/>
      <c r="QXO202" s="305"/>
      <c r="QXP202" s="306"/>
      <c r="QXS202" s="307"/>
      <c r="QXW202" s="304"/>
      <c r="QXX202" s="305"/>
      <c r="QXY202" s="306"/>
      <c r="QYB202" s="307"/>
      <c r="QYF202" s="304"/>
      <c r="QYG202" s="305"/>
      <c r="QYH202" s="306"/>
      <c r="QYK202" s="307"/>
      <c r="QYO202" s="304"/>
      <c r="QYP202" s="305"/>
      <c r="QYQ202" s="306"/>
      <c r="QYT202" s="307"/>
      <c r="QYX202" s="304"/>
      <c r="QYY202" s="305"/>
      <c r="QYZ202" s="306"/>
      <c r="QZC202" s="307"/>
      <c r="QZG202" s="304"/>
      <c r="QZH202" s="305"/>
      <c r="QZI202" s="306"/>
      <c r="QZL202" s="307"/>
      <c r="QZP202" s="304"/>
      <c r="QZQ202" s="305"/>
      <c r="QZR202" s="306"/>
      <c r="QZU202" s="307"/>
      <c r="QZY202" s="304"/>
      <c r="QZZ202" s="305"/>
      <c r="RAA202" s="306"/>
      <c r="RAD202" s="307"/>
      <c r="RAH202" s="304"/>
      <c r="RAI202" s="305"/>
      <c r="RAJ202" s="306"/>
      <c r="RAM202" s="307"/>
      <c r="RAQ202" s="304"/>
      <c r="RAR202" s="305"/>
      <c r="RAS202" s="306"/>
      <c r="RAV202" s="307"/>
      <c r="RAZ202" s="304"/>
      <c r="RBA202" s="305"/>
      <c r="RBB202" s="306"/>
      <c r="RBE202" s="307"/>
      <c r="RBI202" s="304"/>
      <c r="RBJ202" s="305"/>
      <c r="RBK202" s="306"/>
      <c r="RBN202" s="307"/>
      <c r="RBR202" s="304"/>
      <c r="RBS202" s="305"/>
      <c r="RBT202" s="306"/>
      <c r="RBW202" s="307"/>
      <c r="RCA202" s="304"/>
      <c r="RCB202" s="305"/>
      <c r="RCC202" s="306"/>
      <c r="RCF202" s="307"/>
      <c r="RCJ202" s="304"/>
      <c r="RCK202" s="305"/>
      <c r="RCL202" s="306"/>
      <c r="RCO202" s="307"/>
      <c r="RCS202" s="304"/>
      <c r="RCT202" s="305"/>
      <c r="RCU202" s="306"/>
      <c r="RCX202" s="307"/>
      <c r="RDB202" s="304"/>
      <c r="RDC202" s="305"/>
      <c r="RDD202" s="306"/>
      <c r="RDG202" s="307"/>
      <c r="RDK202" s="304"/>
      <c r="RDL202" s="305"/>
      <c r="RDM202" s="306"/>
      <c r="RDP202" s="307"/>
      <c r="RDT202" s="304"/>
      <c r="RDU202" s="305"/>
      <c r="RDV202" s="306"/>
      <c r="RDY202" s="307"/>
      <c r="REC202" s="304"/>
      <c r="RED202" s="305"/>
      <c r="REE202" s="306"/>
      <c r="REH202" s="307"/>
      <c r="REL202" s="304"/>
      <c r="REM202" s="305"/>
      <c r="REN202" s="306"/>
      <c r="REQ202" s="307"/>
      <c r="REU202" s="304"/>
      <c r="REV202" s="305"/>
      <c r="REW202" s="306"/>
      <c r="REZ202" s="307"/>
      <c r="RFD202" s="304"/>
      <c r="RFE202" s="305"/>
      <c r="RFF202" s="306"/>
      <c r="RFI202" s="307"/>
      <c r="RFM202" s="304"/>
      <c r="RFN202" s="305"/>
      <c r="RFO202" s="306"/>
      <c r="RFR202" s="307"/>
      <c r="RFV202" s="304"/>
      <c r="RFW202" s="305"/>
      <c r="RFX202" s="306"/>
      <c r="RGA202" s="307"/>
      <c r="RGE202" s="304"/>
      <c r="RGF202" s="305"/>
      <c r="RGG202" s="306"/>
      <c r="RGJ202" s="307"/>
      <c r="RGN202" s="304"/>
      <c r="RGO202" s="305"/>
      <c r="RGP202" s="306"/>
      <c r="RGS202" s="307"/>
      <c r="RGW202" s="304"/>
      <c r="RGX202" s="305"/>
      <c r="RGY202" s="306"/>
      <c r="RHB202" s="307"/>
      <c r="RHF202" s="304"/>
      <c r="RHG202" s="305"/>
      <c r="RHH202" s="306"/>
      <c r="RHK202" s="307"/>
      <c r="RHO202" s="304"/>
      <c r="RHP202" s="305"/>
      <c r="RHQ202" s="306"/>
      <c r="RHT202" s="307"/>
      <c r="RHX202" s="304"/>
      <c r="RHY202" s="305"/>
      <c r="RHZ202" s="306"/>
      <c r="RIC202" s="307"/>
      <c r="RIG202" s="304"/>
      <c r="RIH202" s="305"/>
      <c r="RII202" s="306"/>
      <c r="RIL202" s="307"/>
      <c r="RIP202" s="304"/>
      <c r="RIQ202" s="305"/>
      <c r="RIR202" s="306"/>
      <c r="RIU202" s="307"/>
      <c r="RIY202" s="304"/>
      <c r="RIZ202" s="305"/>
      <c r="RJA202" s="306"/>
      <c r="RJD202" s="307"/>
      <c r="RJH202" s="304"/>
      <c r="RJI202" s="305"/>
      <c r="RJJ202" s="306"/>
      <c r="RJM202" s="307"/>
      <c r="RJQ202" s="304"/>
      <c r="RJR202" s="305"/>
      <c r="RJS202" s="306"/>
      <c r="RJV202" s="307"/>
      <c r="RJZ202" s="304"/>
      <c r="RKA202" s="305"/>
      <c r="RKB202" s="306"/>
      <c r="RKE202" s="307"/>
      <c r="RKI202" s="304"/>
      <c r="RKJ202" s="305"/>
      <c r="RKK202" s="306"/>
      <c r="RKN202" s="307"/>
      <c r="RKR202" s="304"/>
      <c r="RKS202" s="305"/>
      <c r="RKT202" s="306"/>
      <c r="RKW202" s="307"/>
      <c r="RLA202" s="304"/>
      <c r="RLB202" s="305"/>
      <c r="RLC202" s="306"/>
      <c r="RLF202" s="307"/>
      <c r="RLJ202" s="304"/>
      <c r="RLK202" s="305"/>
      <c r="RLL202" s="306"/>
      <c r="RLO202" s="307"/>
      <c r="RLS202" s="304"/>
      <c r="RLT202" s="305"/>
      <c r="RLU202" s="306"/>
      <c r="RLX202" s="307"/>
      <c r="RMB202" s="304"/>
      <c r="RMC202" s="305"/>
      <c r="RMD202" s="306"/>
      <c r="RMG202" s="307"/>
      <c r="RMK202" s="304"/>
      <c r="RML202" s="305"/>
      <c r="RMM202" s="306"/>
      <c r="RMP202" s="307"/>
      <c r="RMT202" s="304"/>
      <c r="RMU202" s="305"/>
      <c r="RMV202" s="306"/>
      <c r="RMY202" s="307"/>
      <c r="RNC202" s="304"/>
      <c r="RND202" s="305"/>
      <c r="RNE202" s="306"/>
      <c r="RNH202" s="307"/>
      <c r="RNL202" s="304"/>
      <c r="RNM202" s="305"/>
      <c r="RNN202" s="306"/>
      <c r="RNQ202" s="307"/>
      <c r="RNU202" s="304"/>
      <c r="RNV202" s="305"/>
      <c r="RNW202" s="306"/>
      <c r="RNZ202" s="307"/>
      <c r="ROD202" s="304"/>
      <c r="ROE202" s="305"/>
      <c r="ROF202" s="306"/>
      <c r="ROI202" s="307"/>
      <c r="ROM202" s="304"/>
      <c r="RON202" s="305"/>
      <c r="ROO202" s="306"/>
      <c r="ROR202" s="307"/>
      <c r="ROV202" s="304"/>
      <c r="ROW202" s="305"/>
      <c r="ROX202" s="306"/>
      <c r="RPA202" s="307"/>
      <c r="RPE202" s="304"/>
      <c r="RPF202" s="305"/>
      <c r="RPG202" s="306"/>
      <c r="RPJ202" s="307"/>
      <c r="RPN202" s="304"/>
      <c r="RPO202" s="305"/>
      <c r="RPP202" s="306"/>
      <c r="RPS202" s="307"/>
      <c r="RPW202" s="304"/>
      <c r="RPX202" s="305"/>
      <c r="RPY202" s="306"/>
      <c r="RQB202" s="307"/>
      <c r="RQF202" s="304"/>
      <c r="RQG202" s="305"/>
      <c r="RQH202" s="306"/>
      <c r="RQK202" s="307"/>
      <c r="RQO202" s="304"/>
      <c r="RQP202" s="305"/>
      <c r="RQQ202" s="306"/>
      <c r="RQT202" s="307"/>
      <c r="RQX202" s="304"/>
      <c r="RQY202" s="305"/>
      <c r="RQZ202" s="306"/>
      <c r="RRC202" s="307"/>
      <c r="RRG202" s="304"/>
      <c r="RRH202" s="305"/>
      <c r="RRI202" s="306"/>
      <c r="RRL202" s="307"/>
      <c r="RRP202" s="304"/>
      <c r="RRQ202" s="305"/>
      <c r="RRR202" s="306"/>
      <c r="RRU202" s="307"/>
      <c r="RRY202" s="304"/>
      <c r="RRZ202" s="305"/>
      <c r="RSA202" s="306"/>
      <c r="RSD202" s="307"/>
      <c r="RSH202" s="304"/>
      <c r="RSI202" s="305"/>
      <c r="RSJ202" s="306"/>
      <c r="RSM202" s="307"/>
      <c r="RSQ202" s="304"/>
      <c r="RSR202" s="305"/>
      <c r="RSS202" s="306"/>
      <c r="RSV202" s="307"/>
      <c r="RSZ202" s="304"/>
      <c r="RTA202" s="305"/>
      <c r="RTB202" s="306"/>
      <c r="RTE202" s="307"/>
      <c r="RTI202" s="304"/>
      <c r="RTJ202" s="305"/>
      <c r="RTK202" s="306"/>
      <c r="RTN202" s="307"/>
      <c r="RTR202" s="304"/>
      <c r="RTS202" s="305"/>
      <c r="RTT202" s="306"/>
      <c r="RTW202" s="307"/>
      <c r="RUA202" s="304"/>
      <c r="RUB202" s="305"/>
      <c r="RUC202" s="306"/>
      <c r="RUF202" s="307"/>
      <c r="RUJ202" s="304"/>
      <c r="RUK202" s="305"/>
      <c r="RUL202" s="306"/>
      <c r="RUO202" s="307"/>
      <c r="RUS202" s="304"/>
      <c r="RUT202" s="305"/>
      <c r="RUU202" s="306"/>
      <c r="RUX202" s="307"/>
      <c r="RVB202" s="304"/>
      <c r="RVC202" s="305"/>
      <c r="RVD202" s="306"/>
      <c r="RVG202" s="307"/>
      <c r="RVK202" s="304"/>
      <c r="RVL202" s="305"/>
      <c r="RVM202" s="306"/>
      <c r="RVP202" s="307"/>
      <c r="RVT202" s="304"/>
      <c r="RVU202" s="305"/>
      <c r="RVV202" s="306"/>
      <c r="RVY202" s="307"/>
      <c r="RWC202" s="304"/>
      <c r="RWD202" s="305"/>
      <c r="RWE202" s="306"/>
      <c r="RWH202" s="307"/>
      <c r="RWL202" s="304"/>
      <c r="RWM202" s="305"/>
      <c r="RWN202" s="306"/>
      <c r="RWQ202" s="307"/>
      <c r="RWU202" s="304"/>
      <c r="RWV202" s="305"/>
      <c r="RWW202" s="306"/>
      <c r="RWZ202" s="307"/>
      <c r="RXD202" s="304"/>
      <c r="RXE202" s="305"/>
      <c r="RXF202" s="306"/>
      <c r="RXI202" s="307"/>
      <c r="RXM202" s="304"/>
      <c r="RXN202" s="305"/>
      <c r="RXO202" s="306"/>
      <c r="RXR202" s="307"/>
      <c r="RXV202" s="304"/>
      <c r="RXW202" s="305"/>
      <c r="RXX202" s="306"/>
      <c r="RYA202" s="307"/>
      <c r="RYE202" s="304"/>
      <c r="RYF202" s="305"/>
      <c r="RYG202" s="306"/>
      <c r="RYJ202" s="307"/>
      <c r="RYN202" s="304"/>
      <c r="RYO202" s="305"/>
      <c r="RYP202" s="306"/>
      <c r="RYS202" s="307"/>
      <c r="RYW202" s="304"/>
      <c r="RYX202" s="305"/>
      <c r="RYY202" s="306"/>
      <c r="RZB202" s="307"/>
      <c r="RZF202" s="304"/>
      <c r="RZG202" s="305"/>
      <c r="RZH202" s="306"/>
      <c r="RZK202" s="307"/>
      <c r="RZO202" s="304"/>
      <c r="RZP202" s="305"/>
      <c r="RZQ202" s="306"/>
      <c r="RZT202" s="307"/>
      <c r="RZX202" s="304"/>
      <c r="RZY202" s="305"/>
      <c r="RZZ202" s="306"/>
      <c r="SAC202" s="307"/>
      <c r="SAG202" s="304"/>
      <c r="SAH202" s="305"/>
      <c r="SAI202" s="306"/>
      <c r="SAL202" s="307"/>
      <c r="SAP202" s="304"/>
      <c r="SAQ202" s="305"/>
      <c r="SAR202" s="306"/>
      <c r="SAU202" s="307"/>
      <c r="SAY202" s="304"/>
      <c r="SAZ202" s="305"/>
      <c r="SBA202" s="306"/>
      <c r="SBD202" s="307"/>
      <c r="SBH202" s="304"/>
      <c r="SBI202" s="305"/>
      <c r="SBJ202" s="306"/>
      <c r="SBM202" s="307"/>
      <c r="SBQ202" s="304"/>
      <c r="SBR202" s="305"/>
      <c r="SBS202" s="306"/>
      <c r="SBV202" s="307"/>
      <c r="SBZ202" s="304"/>
      <c r="SCA202" s="305"/>
      <c r="SCB202" s="306"/>
      <c r="SCE202" s="307"/>
      <c r="SCI202" s="304"/>
      <c r="SCJ202" s="305"/>
      <c r="SCK202" s="306"/>
      <c r="SCN202" s="307"/>
      <c r="SCR202" s="304"/>
      <c r="SCS202" s="305"/>
      <c r="SCT202" s="306"/>
      <c r="SCW202" s="307"/>
      <c r="SDA202" s="304"/>
      <c r="SDB202" s="305"/>
      <c r="SDC202" s="306"/>
      <c r="SDF202" s="307"/>
      <c r="SDJ202" s="304"/>
      <c r="SDK202" s="305"/>
      <c r="SDL202" s="306"/>
      <c r="SDO202" s="307"/>
      <c r="SDS202" s="304"/>
      <c r="SDT202" s="305"/>
      <c r="SDU202" s="306"/>
      <c r="SDX202" s="307"/>
      <c r="SEB202" s="304"/>
      <c r="SEC202" s="305"/>
      <c r="SED202" s="306"/>
      <c r="SEG202" s="307"/>
      <c r="SEK202" s="304"/>
      <c r="SEL202" s="305"/>
      <c r="SEM202" s="306"/>
      <c r="SEP202" s="307"/>
      <c r="SET202" s="304"/>
      <c r="SEU202" s="305"/>
      <c r="SEV202" s="306"/>
      <c r="SEY202" s="307"/>
      <c r="SFC202" s="304"/>
      <c r="SFD202" s="305"/>
      <c r="SFE202" s="306"/>
      <c r="SFH202" s="307"/>
      <c r="SFL202" s="304"/>
      <c r="SFM202" s="305"/>
      <c r="SFN202" s="306"/>
      <c r="SFQ202" s="307"/>
      <c r="SFU202" s="304"/>
      <c r="SFV202" s="305"/>
      <c r="SFW202" s="306"/>
      <c r="SFZ202" s="307"/>
      <c r="SGD202" s="304"/>
      <c r="SGE202" s="305"/>
      <c r="SGF202" s="306"/>
      <c r="SGI202" s="307"/>
      <c r="SGM202" s="304"/>
      <c r="SGN202" s="305"/>
      <c r="SGO202" s="306"/>
      <c r="SGR202" s="307"/>
      <c r="SGV202" s="304"/>
      <c r="SGW202" s="305"/>
      <c r="SGX202" s="306"/>
      <c r="SHA202" s="307"/>
      <c r="SHE202" s="304"/>
      <c r="SHF202" s="305"/>
      <c r="SHG202" s="306"/>
      <c r="SHJ202" s="307"/>
      <c r="SHN202" s="304"/>
      <c r="SHO202" s="305"/>
      <c r="SHP202" s="306"/>
      <c r="SHS202" s="307"/>
      <c r="SHW202" s="304"/>
      <c r="SHX202" s="305"/>
      <c r="SHY202" s="306"/>
      <c r="SIB202" s="307"/>
      <c r="SIF202" s="304"/>
      <c r="SIG202" s="305"/>
      <c r="SIH202" s="306"/>
      <c r="SIK202" s="307"/>
      <c r="SIO202" s="304"/>
      <c r="SIP202" s="305"/>
      <c r="SIQ202" s="306"/>
      <c r="SIT202" s="307"/>
      <c r="SIX202" s="304"/>
      <c r="SIY202" s="305"/>
      <c r="SIZ202" s="306"/>
      <c r="SJC202" s="307"/>
      <c r="SJG202" s="304"/>
      <c r="SJH202" s="305"/>
      <c r="SJI202" s="306"/>
      <c r="SJL202" s="307"/>
      <c r="SJP202" s="304"/>
      <c r="SJQ202" s="305"/>
      <c r="SJR202" s="306"/>
      <c r="SJU202" s="307"/>
      <c r="SJY202" s="304"/>
      <c r="SJZ202" s="305"/>
      <c r="SKA202" s="306"/>
      <c r="SKD202" s="307"/>
      <c r="SKH202" s="304"/>
      <c r="SKI202" s="305"/>
      <c r="SKJ202" s="306"/>
      <c r="SKM202" s="307"/>
      <c r="SKQ202" s="304"/>
      <c r="SKR202" s="305"/>
      <c r="SKS202" s="306"/>
      <c r="SKV202" s="307"/>
      <c r="SKZ202" s="304"/>
      <c r="SLA202" s="305"/>
      <c r="SLB202" s="306"/>
      <c r="SLE202" s="307"/>
      <c r="SLI202" s="304"/>
      <c r="SLJ202" s="305"/>
      <c r="SLK202" s="306"/>
      <c r="SLN202" s="307"/>
      <c r="SLR202" s="304"/>
      <c r="SLS202" s="305"/>
      <c r="SLT202" s="306"/>
      <c r="SLW202" s="307"/>
      <c r="SMA202" s="304"/>
      <c r="SMB202" s="305"/>
      <c r="SMC202" s="306"/>
      <c r="SMF202" s="307"/>
      <c r="SMJ202" s="304"/>
      <c r="SMK202" s="305"/>
      <c r="SML202" s="306"/>
      <c r="SMO202" s="307"/>
      <c r="SMS202" s="304"/>
      <c r="SMT202" s="305"/>
      <c r="SMU202" s="306"/>
      <c r="SMX202" s="307"/>
      <c r="SNB202" s="304"/>
      <c r="SNC202" s="305"/>
      <c r="SND202" s="306"/>
      <c r="SNG202" s="307"/>
      <c r="SNK202" s="304"/>
      <c r="SNL202" s="305"/>
      <c r="SNM202" s="306"/>
      <c r="SNP202" s="307"/>
      <c r="SNT202" s="304"/>
      <c r="SNU202" s="305"/>
      <c r="SNV202" s="306"/>
      <c r="SNY202" s="307"/>
      <c r="SOC202" s="304"/>
      <c r="SOD202" s="305"/>
      <c r="SOE202" s="306"/>
      <c r="SOH202" s="307"/>
      <c r="SOL202" s="304"/>
      <c r="SOM202" s="305"/>
      <c r="SON202" s="306"/>
      <c r="SOQ202" s="307"/>
      <c r="SOU202" s="304"/>
      <c r="SOV202" s="305"/>
      <c r="SOW202" s="306"/>
      <c r="SOZ202" s="307"/>
      <c r="SPD202" s="304"/>
      <c r="SPE202" s="305"/>
      <c r="SPF202" s="306"/>
      <c r="SPI202" s="307"/>
      <c r="SPM202" s="304"/>
      <c r="SPN202" s="305"/>
      <c r="SPO202" s="306"/>
      <c r="SPR202" s="307"/>
      <c r="SPV202" s="304"/>
      <c r="SPW202" s="305"/>
      <c r="SPX202" s="306"/>
      <c r="SQA202" s="307"/>
      <c r="SQE202" s="304"/>
      <c r="SQF202" s="305"/>
      <c r="SQG202" s="306"/>
      <c r="SQJ202" s="307"/>
      <c r="SQN202" s="304"/>
      <c r="SQO202" s="305"/>
      <c r="SQP202" s="306"/>
      <c r="SQS202" s="307"/>
      <c r="SQW202" s="304"/>
      <c r="SQX202" s="305"/>
      <c r="SQY202" s="306"/>
      <c r="SRB202" s="307"/>
      <c r="SRF202" s="304"/>
      <c r="SRG202" s="305"/>
      <c r="SRH202" s="306"/>
      <c r="SRK202" s="307"/>
      <c r="SRO202" s="304"/>
      <c r="SRP202" s="305"/>
      <c r="SRQ202" s="306"/>
      <c r="SRT202" s="307"/>
      <c r="SRX202" s="304"/>
      <c r="SRY202" s="305"/>
      <c r="SRZ202" s="306"/>
      <c r="SSC202" s="307"/>
      <c r="SSG202" s="304"/>
      <c r="SSH202" s="305"/>
      <c r="SSI202" s="306"/>
      <c r="SSL202" s="307"/>
      <c r="SSP202" s="304"/>
      <c r="SSQ202" s="305"/>
      <c r="SSR202" s="306"/>
      <c r="SSU202" s="307"/>
      <c r="SSY202" s="304"/>
      <c r="SSZ202" s="305"/>
      <c r="STA202" s="306"/>
      <c r="STD202" s="307"/>
      <c r="STH202" s="304"/>
      <c r="STI202" s="305"/>
      <c r="STJ202" s="306"/>
      <c r="STM202" s="307"/>
      <c r="STQ202" s="304"/>
      <c r="STR202" s="305"/>
      <c r="STS202" s="306"/>
      <c r="STV202" s="307"/>
      <c r="STZ202" s="304"/>
      <c r="SUA202" s="305"/>
      <c r="SUB202" s="306"/>
      <c r="SUE202" s="307"/>
      <c r="SUI202" s="304"/>
      <c r="SUJ202" s="305"/>
      <c r="SUK202" s="306"/>
      <c r="SUN202" s="307"/>
      <c r="SUR202" s="304"/>
      <c r="SUS202" s="305"/>
      <c r="SUT202" s="306"/>
      <c r="SUW202" s="307"/>
      <c r="SVA202" s="304"/>
      <c r="SVB202" s="305"/>
      <c r="SVC202" s="306"/>
      <c r="SVF202" s="307"/>
      <c r="SVJ202" s="304"/>
      <c r="SVK202" s="305"/>
      <c r="SVL202" s="306"/>
      <c r="SVO202" s="307"/>
      <c r="SVS202" s="304"/>
      <c r="SVT202" s="305"/>
      <c r="SVU202" s="306"/>
      <c r="SVX202" s="307"/>
      <c r="SWB202" s="304"/>
      <c r="SWC202" s="305"/>
      <c r="SWD202" s="306"/>
      <c r="SWG202" s="307"/>
      <c r="SWK202" s="304"/>
      <c r="SWL202" s="305"/>
      <c r="SWM202" s="306"/>
      <c r="SWP202" s="307"/>
      <c r="SWT202" s="304"/>
      <c r="SWU202" s="305"/>
      <c r="SWV202" s="306"/>
      <c r="SWY202" s="307"/>
      <c r="SXC202" s="304"/>
      <c r="SXD202" s="305"/>
      <c r="SXE202" s="306"/>
      <c r="SXH202" s="307"/>
      <c r="SXL202" s="304"/>
      <c r="SXM202" s="305"/>
      <c r="SXN202" s="306"/>
      <c r="SXQ202" s="307"/>
      <c r="SXU202" s="304"/>
      <c r="SXV202" s="305"/>
      <c r="SXW202" s="306"/>
      <c r="SXZ202" s="307"/>
      <c r="SYD202" s="304"/>
      <c r="SYE202" s="305"/>
      <c r="SYF202" s="306"/>
      <c r="SYI202" s="307"/>
      <c r="SYM202" s="304"/>
      <c r="SYN202" s="305"/>
      <c r="SYO202" s="306"/>
      <c r="SYR202" s="307"/>
      <c r="SYV202" s="304"/>
      <c r="SYW202" s="305"/>
      <c r="SYX202" s="306"/>
      <c r="SZA202" s="307"/>
      <c r="SZE202" s="304"/>
      <c r="SZF202" s="305"/>
      <c r="SZG202" s="306"/>
      <c r="SZJ202" s="307"/>
      <c r="SZN202" s="304"/>
      <c r="SZO202" s="305"/>
      <c r="SZP202" s="306"/>
      <c r="SZS202" s="307"/>
      <c r="SZW202" s="304"/>
      <c r="SZX202" s="305"/>
      <c r="SZY202" s="306"/>
      <c r="TAB202" s="307"/>
      <c r="TAF202" s="304"/>
      <c r="TAG202" s="305"/>
      <c r="TAH202" s="306"/>
      <c r="TAK202" s="307"/>
      <c r="TAO202" s="304"/>
      <c r="TAP202" s="305"/>
      <c r="TAQ202" s="306"/>
      <c r="TAT202" s="307"/>
      <c r="TAX202" s="304"/>
      <c r="TAY202" s="305"/>
      <c r="TAZ202" s="306"/>
      <c r="TBC202" s="307"/>
      <c r="TBG202" s="304"/>
      <c r="TBH202" s="305"/>
      <c r="TBI202" s="306"/>
      <c r="TBL202" s="307"/>
      <c r="TBP202" s="304"/>
      <c r="TBQ202" s="305"/>
      <c r="TBR202" s="306"/>
      <c r="TBU202" s="307"/>
      <c r="TBY202" s="304"/>
      <c r="TBZ202" s="305"/>
      <c r="TCA202" s="306"/>
      <c r="TCD202" s="307"/>
      <c r="TCH202" s="304"/>
      <c r="TCI202" s="305"/>
      <c r="TCJ202" s="306"/>
      <c r="TCM202" s="307"/>
      <c r="TCQ202" s="304"/>
      <c r="TCR202" s="305"/>
      <c r="TCS202" s="306"/>
      <c r="TCV202" s="307"/>
      <c r="TCZ202" s="304"/>
      <c r="TDA202" s="305"/>
      <c r="TDB202" s="306"/>
      <c r="TDE202" s="307"/>
      <c r="TDI202" s="304"/>
      <c r="TDJ202" s="305"/>
      <c r="TDK202" s="306"/>
      <c r="TDN202" s="307"/>
      <c r="TDR202" s="304"/>
      <c r="TDS202" s="305"/>
      <c r="TDT202" s="306"/>
      <c r="TDW202" s="307"/>
      <c r="TEA202" s="304"/>
      <c r="TEB202" s="305"/>
      <c r="TEC202" s="306"/>
      <c r="TEF202" s="307"/>
      <c r="TEJ202" s="304"/>
      <c r="TEK202" s="305"/>
      <c r="TEL202" s="306"/>
      <c r="TEO202" s="307"/>
      <c r="TES202" s="304"/>
      <c r="TET202" s="305"/>
      <c r="TEU202" s="306"/>
      <c r="TEX202" s="307"/>
      <c r="TFB202" s="304"/>
      <c r="TFC202" s="305"/>
      <c r="TFD202" s="306"/>
      <c r="TFG202" s="307"/>
      <c r="TFK202" s="304"/>
      <c r="TFL202" s="305"/>
      <c r="TFM202" s="306"/>
      <c r="TFP202" s="307"/>
      <c r="TFT202" s="304"/>
      <c r="TFU202" s="305"/>
      <c r="TFV202" s="306"/>
      <c r="TFY202" s="307"/>
      <c r="TGC202" s="304"/>
      <c r="TGD202" s="305"/>
      <c r="TGE202" s="306"/>
      <c r="TGH202" s="307"/>
      <c r="TGL202" s="304"/>
      <c r="TGM202" s="305"/>
      <c r="TGN202" s="306"/>
      <c r="TGQ202" s="307"/>
      <c r="TGU202" s="304"/>
      <c r="TGV202" s="305"/>
      <c r="TGW202" s="306"/>
      <c r="TGZ202" s="307"/>
      <c r="THD202" s="304"/>
      <c r="THE202" s="305"/>
      <c r="THF202" s="306"/>
      <c r="THI202" s="307"/>
      <c r="THM202" s="304"/>
      <c r="THN202" s="305"/>
      <c r="THO202" s="306"/>
      <c r="THR202" s="307"/>
      <c r="THV202" s="304"/>
      <c r="THW202" s="305"/>
      <c r="THX202" s="306"/>
      <c r="TIA202" s="307"/>
      <c r="TIE202" s="304"/>
      <c r="TIF202" s="305"/>
      <c r="TIG202" s="306"/>
      <c r="TIJ202" s="307"/>
      <c r="TIN202" s="304"/>
      <c r="TIO202" s="305"/>
      <c r="TIP202" s="306"/>
      <c r="TIS202" s="307"/>
      <c r="TIW202" s="304"/>
      <c r="TIX202" s="305"/>
      <c r="TIY202" s="306"/>
      <c r="TJB202" s="307"/>
      <c r="TJF202" s="304"/>
      <c r="TJG202" s="305"/>
      <c r="TJH202" s="306"/>
      <c r="TJK202" s="307"/>
      <c r="TJO202" s="304"/>
      <c r="TJP202" s="305"/>
      <c r="TJQ202" s="306"/>
      <c r="TJT202" s="307"/>
      <c r="TJX202" s="304"/>
      <c r="TJY202" s="305"/>
      <c r="TJZ202" s="306"/>
      <c r="TKC202" s="307"/>
      <c r="TKG202" s="304"/>
      <c r="TKH202" s="305"/>
      <c r="TKI202" s="306"/>
      <c r="TKL202" s="307"/>
      <c r="TKP202" s="304"/>
      <c r="TKQ202" s="305"/>
      <c r="TKR202" s="306"/>
      <c r="TKU202" s="307"/>
      <c r="TKY202" s="304"/>
      <c r="TKZ202" s="305"/>
      <c r="TLA202" s="306"/>
      <c r="TLD202" s="307"/>
      <c r="TLH202" s="304"/>
      <c r="TLI202" s="305"/>
      <c r="TLJ202" s="306"/>
      <c r="TLM202" s="307"/>
      <c r="TLQ202" s="304"/>
      <c r="TLR202" s="305"/>
      <c r="TLS202" s="306"/>
      <c r="TLV202" s="307"/>
      <c r="TLZ202" s="304"/>
      <c r="TMA202" s="305"/>
      <c r="TMB202" s="306"/>
      <c r="TME202" s="307"/>
      <c r="TMI202" s="304"/>
      <c r="TMJ202" s="305"/>
      <c r="TMK202" s="306"/>
      <c r="TMN202" s="307"/>
      <c r="TMR202" s="304"/>
      <c r="TMS202" s="305"/>
      <c r="TMT202" s="306"/>
      <c r="TMW202" s="307"/>
      <c r="TNA202" s="304"/>
      <c r="TNB202" s="305"/>
      <c r="TNC202" s="306"/>
      <c r="TNF202" s="307"/>
      <c r="TNJ202" s="304"/>
      <c r="TNK202" s="305"/>
      <c r="TNL202" s="306"/>
      <c r="TNO202" s="307"/>
      <c r="TNS202" s="304"/>
      <c r="TNT202" s="305"/>
      <c r="TNU202" s="306"/>
      <c r="TNX202" s="307"/>
      <c r="TOB202" s="304"/>
      <c r="TOC202" s="305"/>
      <c r="TOD202" s="306"/>
      <c r="TOG202" s="307"/>
      <c r="TOK202" s="304"/>
      <c r="TOL202" s="305"/>
      <c r="TOM202" s="306"/>
      <c r="TOP202" s="307"/>
      <c r="TOT202" s="304"/>
      <c r="TOU202" s="305"/>
      <c r="TOV202" s="306"/>
      <c r="TOY202" s="307"/>
      <c r="TPC202" s="304"/>
      <c r="TPD202" s="305"/>
      <c r="TPE202" s="306"/>
      <c r="TPH202" s="307"/>
      <c r="TPL202" s="304"/>
      <c r="TPM202" s="305"/>
      <c r="TPN202" s="306"/>
      <c r="TPQ202" s="307"/>
      <c r="TPU202" s="304"/>
      <c r="TPV202" s="305"/>
      <c r="TPW202" s="306"/>
      <c r="TPZ202" s="307"/>
      <c r="TQD202" s="304"/>
      <c r="TQE202" s="305"/>
      <c r="TQF202" s="306"/>
      <c r="TQI202" s="307"/>
      <c r="TQM202" s="304"/>
      <c r="TQN202" s="305"/>
      <c r="TQO202" s="306"/>
      <c r="TQR202" s="307"/>
      <c r="TQV202" s="304"/>
      <c r="TQW202" s="305"/>
      <c r="TQX202" s="306"/>
      <c r="TRA202" s="307"/>
      <c r="TRE202" s="304"/>
      <c r="TRF202" s="305"/>
      <c r="TRG202" s="306"/>
      <c r="TRJ202" s="307"/>
      <c r="TRN202" s="304"/>
      <c r="TRO202" s="305"/>
      <c r="TRP202" s="306"/>
      <c r="TRS202" s="307"/>
      <c r="TRW202" s="304"/>
      <c r="TRX202" s="305"/>
      <c r="TRY202" s="306"/>
      <c r="TSB202" s="307"/>
      <c r="TSF202" s="304"/>
      <c r="TSG202" s="305"/>
      <c r="TSH202" s="306"/>
      <c r="TSK202" s="307"/>
      <c r="TSO202" s="304"/>
      <c r="TSP202" s="305"/>
      <c r="TSQ202" s="306"/>
      <c r="TST202" s="307"/>
      <c r="TSX202" s="304"/>
      <c r="TSY202" s="305"/>
      <c r="TSZ202" s="306"/>
      <c r="TTC202" s="307"/>
      <c r="TTG202" s="304"/>
      <c r="TTH202" s="305"/>
      <c r="TTI202" s="306"/>
      <c r="TTL202" s="307"/>
      <c r="TTP202" s="304"/>
      <c r="TTQ202" s="305"/>
      <c r="TTR202" s="306"/>
      <c r="TTU202" s="307"/>
      <c r="TTY202" s="304"/>
      <c r="TTZ202" s="305"/>
      <c r="TUA202" s="306"/>
      <c r="TUD202" s="307"/>
      <c r="TUH202" s="304"/>
      <c r="TUI202" s="305"/>
      <c r="TUJ202" s="306"/>
      <c r="TUM202" s="307"/>
      <c r="TUQ202" s="304"/>
      <c r="TUR202" s="305"/>
      <c r="TUS202" s="306"/>
      <c r="TUV202" s="307"/>
      <c r="TUZ202" s="304"/>
      <c r="TVA202" s="305"/>
      <c r="TVB202" s="306"/>
      <c r="TVE202" s="307"/>
      <c r="TVI202" s="304"/>
      <c r="TVJ202" s="305"/>
      <c r="TVK202" s="306"/>
      <c r="TVN202" s="307"/>
      <c r="TVR202" s="304"/>
      <c r="TVS202" s="305"/>
      <c r="TVT202" s="306"/>
      <c r="TVW202" s="307"/>
      <c r="TWA202" s="304"/>
      <c r="TWB202" s="305"/>
      <c r="TWC202" s="306"/>
      <c r="TWF202" s="307"/>
      <c r="TWJ202" s="304"/>
      <c r="TWK202" s="305"/>
      <c r="TWL202" s="306"/>
      <c r="TWO202" s="307"/>
      <c r="TWS202" s="304"/>
      <c r="TWT202" s="305"/>
      <c r="TWU202" s="306"/>
      <c r="TWX202" s="307"/>
      <c r="TXB202" s="304"/>
      <c r="TXC202" s="305"/>
      <c r="TXD202" s="306"/>
      <c r="TXG202" s="307"/>
      <c r="TXK202" s="304"/>
      <c r="TXL202" s="305"/>
      <c r="TXM202" s="306"/>
      <c r="TXP202" s="307"/>
      <c r="TXT202" s="304"/>
      <c r="TXU202" s="305"/>
      <c r="TXV202" s="306"/>
      <c r="TXY202" s="307"/>
      <c r="TYC202" s="304"/>
      <c r="TYD202" s="305"/>
      <c r="TYE202" s="306"/>
      <c r="TYH202" s="307"/>
      <c r="TYL202" s="304"/>
      <c r="TYM202" s="305"/>
      <c r="TYN202" s="306"/>
      <c r="TYQ202" s="307"/>
      <c r="TYU202" s="304"/>
      <c r="TYV202" s="305"/>
      <c r="TYW202" s="306"/>
      <c r="TYZ202" s="307"/>
      <c r="TZD202" s="304"/>
      <c r="TZE202" s="305"/>
      <c r="TZF202" s="306"/>
      <c r="TZI202" s="307"/>
      <c r="TZM202" s="304"/>
      <c r="TZN202" s="305"/>
      <c r="TZO202" s="306"/>
      <c r="TZR202" s="307"/>
      <c r="TZV202" s="304"/>
      <c r="TZW202" s="305"/>
      <c r="TZX202" s="306"/>
      <c r="UAA202" s="307"/>
      <c r="UAE202" s="304"/>
      <c r="UAF202" s="305"/>
      <c r="UAG202" s="306"/>
      <c r="UAJ202" s="307"/>
      <c r="UAN202" s="304"/>
      <c r="UAO202" s="305"/>
      <c r="UAP202" s="306"/>
      <c r="UAS202" s="307"/>
      <c r="UAW202" s="304"/>
      <c r="UAX202" s="305"/>
      <c r="UAY202" s="306"/>
      <c r="UBB202" s="307"/>
      <c r="UBF202" s="304"/>
      <c r="UBG202" s="305"/>
      <c r="UBH202" s="306"/>
      <c r="UBK202" s="307"/>
      <c r="UBO202" s="304"/>
      <c r="UBP202" s="305"/>
      <c r="UBQ202" s="306"/>
      <c r="UBT202" s="307"/>
      <c r="UBX202" s="304"/>
      <c r="UBY202" s="305"/>
      <c r="UBZ202" s="306"/>
      <c r="UCC202" s="307"/>
      <c r="UCG202" s="304"/>
      <c r="UCH202" s="305"/>
      <c r="UCI202" s="306"/>
      <c r="UCL202" s="307"/>
      <c r="UCP202" s="304"/>
      <c r="UCQ202" s="305"/>
      <c r="UCR202" s="306"/>
      <c r="UCU202" s="307"/>
      <c r="UCY202" s="304"/>
      <c r="UCZ202" s="305"/>
      <c r="UDA202" s="306"/>
      <c r="UDD202" s="307"/>
      <c r="UDH202" s="304"/>
      <c r="UDI202" s="305"/>
      <c r="UDJ202" s="306"/>
      <c r="UDM202" s="307"/>
      <c r="UDQ202" s="304"/>
      <c r="UDR202" s="305"/>
      <c r="UDS202" s="306"/>
      <c r="UDV202" s="307"/>
      <c r="UDZ202" s="304"/>
      <c r="UEA202" s="305"/>
      <c r="UEB202" s="306"/>
      <c r="UEE202" s="307"/>
      <c r="UEI202" s="304"/>
      <c r="UEJ202" s="305"/>
      <c r="UEK202" s="306"/>
      <c r="UEN202" s="307"/>
      <c r="UER202" s="304"/>
      <c r="UES202" s="305"/>
      <c r="UET202" s="306"/>
      <c r="UEW202" s="307"/>
      <c r="UFA202" s="304"/>
      <c r="UFB202" s="305"/>
      <c r="UFC202" s="306"/>
      <c r="UFF202" s="307"/>
      <c r="UFJ202" s="304"/>
      <c r="UFK202" s="305"/>
      <c r="UFL202" s="306"/>
      <c r="UFO202" s="307"/>
      <c r="UFS202" s="304"/>
      <c r="UFT202" s="305"/>
      <c r="UFU202" s="306"/>
      <c r="UFX202" s="307"/>
      <c r="UGB202" s="304"/>
      <c r="UGC202" s="305"/>
      <c r="UGD202" s="306"/>
      <c r="UGG202" s="307"/>
      <c r="UGK202" s="304"/>
      <c r="UGL202" s="305"/>
      <c r="UGM202" s="306"/>
      <c r="UGP202" s="307"/>
      <c r="UGT202" s="304"/>
      <c r="UGU202" s="305"/>
      <c r="UGV202" s="306"/>
      <c r="UGY202" s="307"/>
      <c r="UHC202" s="304"/>
      <c r="UHD202" s="305"/>
      <c r="UHE202" s="306"/>
      <c r="UHH202" s="307"/>
      <c r="UHL202" s="304"/>
      <c r="UHM202" s="305"/>
      <c r="UHN202" s="306"/>
      <c r="UHQ202" s="307"/>
      <c r="UHU202" s="304"/>
      <c r="UHV202" s="305"/>
      <c r="UHW202" s="306"/>
      <c r="UHZ202" s="307"/>
      <c r="UID202" s="304"/>
      <c r="UIE202" s="305"/>
      <c r="UIF202" s="306"/>
      <c r="UII202" s="307"/>
      <c r="UIM202" s="304"/>
      <c r="UIN202" s="305"/>
      <c r="UIO202" s="306"/>
      <c r="UIR202" s="307"/>
      <c r="UIV202" s="304"/>
      <c r="UIW202" s="305"/>
      <c r="UIX202" s="306"/>
      <c r="UJA202" s="307"/>
      <c r="UJE202" s="304"/>
      <c r="UJF202" s="305"/>
      <c r="UJG202" s="306"/>
      <c r="UJJ202" s="307"/>
      <c r="UJN202" s="304"/>
      <c r="UJO202" s="305"/>
      <c r="UJP202" s="306"/>
      <c r="UJS202" s="307"/>
      <c r="UJW202" s="304"/>
      <c r="UJX202" s="305"/>
      <c r="UJY202" s="306"/>
      <c r="UKB202" s="307"/>
      <c r="UKF202" s="304"/>
      <c r="UKG202" s="305"/>
      <c r="UKH202" s="306"/>
      <c r="UKK202" s="307"/>
      <c r="UKO202" s="304"/>
      <c r="UKP202" s="305"/>
      <c r="UKQ202" s="306"/>
      <c r="UKT202" s="307"/>
      <c r="UKX202" s="304"/>
      <c r="UKY202" s="305"/>
      <c r="UKZ202" s="306"/>
      <c r="ULC202" s="307"/>
      <c r="ULG202" s="304"/>
      <c r="ULH202" s="305"/>
      <c r="ULI202" s="306"/>
      <c r="ULL202" s="307"/>
      <c r="ULP202" s="304"/>
      <c r="ULQ202" s="305"/>
      <c r="ULR202" s="306"/>
      <c r="ULU202" s="307"/>
      <c r="ULY202" s="304"/>
      <c r="ULZ202" s="305"/>
      <c r="UMA202" s="306"/>
      <c r="UMD202" s="307"/>
      <c r="UMH202" s="304"/>
      <c r="UMI202" s="305"/>
      <c r="UMJ202" s="306"/>
      <c r="UMM202" s="307"/>
      <c r="UMQ202" s="304"/>
      <c r="UMR202" s="305"/>
      <c r="UMS202" s="306"/>
      <c r="UMV202" s="307"/>
      <c r="UMZ202" s="304"/>
      <c r="UNA202" s="305"/>
      <c r="UNB202" s="306"/>
      <c r="UNE202" s="307"/>
      <c r="UNI202" s="304"/>
      <c r="UNJ202" s="305"/>
      <c r="UNK202" s="306"/>
      <c r="UNN202" s="307"/>
      <c r="UNR202" s="304"/>
      <c r="UNS202" s="305"/>
      <c r="UNT202" s="306"/>
      <c r="UNW202" s="307"/>
      <c r="UOA202" s="304"/>
      <c r="UOB202" s="305"/>
      <c r="UOC202" s="306"/>
      <c r="UOF202" s="307"/>
      <c r="UOJ202" s="304"/>
      <c r="UOK202" s="305"/>
      <c r="UOL202" s="306"/>
      <c r="UOO202" s="307"/>
      <c r="UOS202" s="304"/>
      <c r="UOT202" s="305"/>
      <c r="UOU202" s="306"/>
      <c r="UOX202" s="307"/>
      <c r="UPB202" s="304"/>
      <c r="UPC202" s="305"/>
      <c r="UPD202" s="306"/>
      <c r="UPG202" s="307"/>
      <c r="UPK202" s="304"/>
      <c r="UPL202" s="305"/>
      <c r="UPM202" s="306"/>
      <c r="UPP202" s="307"/>
      <c r="UPT202" s="304"/>
      <c r="UPU202" s="305"/>
      <c r="UPV202" s="306"/>
      <c r="UPY202" s="307"/>
      <c r="UQC202" s="304"/>
      <c r="UQD202" s="305"/>
      <c r="UQE202" s="306"/>
      <c r="UQH202" s="307"/>
      <c r="UQL202" s="304"/>
      <c r="UQM202" s="305"/>
      <c r="UQN202" s="306"/>
      <c r="UQQ202" s="307"/>
      <c r="UQU202" s="304"/>
      <c r="UQV202" s="305"/>
      <c r="UQW202" s="306"/>
      <c r="UQZ202" s="307"/>
      <c r="URD202" s="304"/>
      <c r="URE202" s="305"/>
      <c r="URF202" s="306"/>
      <c r="URI202" s="307"/>
      <c r="URM202" s="304"/>
      <c r="URN202" s="305"/>
      <c r="URO202" s="306"/>
      <c r="URR202" s="307"/>
      <c r="URV202" s="304"/>
      <c r="URW202" s="305"/>
      <c r="URX202" s="306"/>
      <c r="USA202" s="307"/>
      <c r="USE202" s="304"/>
      <c r="USF202" s="305"/>
      <c r="USG202" s="306"/>
      <c r="USJ202" s="307"/>
      <c r="USN202" s="304"/>
      <c r="USO202" s="305"/>
      <c r="USP202" s="306"/>
      <c r="USS202" s="307"/>
      <c r="USW202" s="304"/>
      <c r="USX202" s="305"/>
      <c r="USY202" s="306"/>
      <c r="UTB202" s="307"/>
      <c r="UTF202" s="304"/>
      <c r="UTG202" s="305"/>
      <c r="UTH202" s="306"/>
      <c r="UTK202" s="307"/>
      <c r="UTO202" s="304"/>
      <c r="UTP202" s="305"/>
      <c r="UTQ202" s="306"/>
      <c r="UTT202" s="307"/>
      <c r="UTX202" s="304"/>
      <c r="UTY202" s="305"/>
      <c r="UTZ202" s="306"/>
      <c r="UUC202" s="307"/>
      <c r="UUG202" s="304"/>
      <c r="UUH202" s="305"/>
      <c r="UUI202" s="306"/>
      <c r="UUL202" s="307"/>
      <c r="UUP202" s="304"/>
      <c r="UUQ202" s="305"/>
      <c r="UUR202" s="306"/>
      <c r="UUU202" s="307"/>
      <c r="UUY202" s="304"/>
      <c r="UUZ202" s="305"/>
      <c r="UVA202" s="306"/>
      <c r="UVD202" s="307"/>
      <c r="UVH202" s="304"/>
      <c r="UVI202" s="305"/>
      <c r="UVJ202" s="306"/>
      <c r="UVM202" s="307"/>
      <c r="UVQ202" s="304"/>
      <c r="UVR202" s="305"/>
      <c r="UVS202" s="306"/>
      <c r="UVV202" s="307"/>
      <c r="UVZ202" s="304"/>
      <c r="UWA202" s="305"/>
      <c r="UWB202" s="306"/>
      <c r="UWE202" s="307"/>
      <c r="UWI202" s="304"/>
      <c r="UWJ202" s="305"/>
      <c r="UWK202" s="306"/>
      <c r="UWN202" s="307"/>
      <c r="UWR202" s="304"/>
      <c r="UWS202" s="305"/>
      <c r="UWT202" s="306"/>
      <c r="UWW202" s="307"/>
      <c r="UXA202" s="304"/>
      <c r="UXB202" s="305"/>
      <c r="UXC202" s="306"/>
      <c r="UXF202" s="307"/>
      <c r="UXJ202" s="304"/>
      <c r="UXK202" s="305"/>
      <c r="UXL202" s="306"/>
      <c r="UXO202" s="307"/>
      <c r="UXS202" s="304"/>
      <c r="UXT202" s="305"/>
      <c r="UXU202" s="306"/>
      <c r="UXX202" s="307"/>
      <c r="UYB202" s="304"/>
      <c r="UYC202" s="305"/>
      <c r="UYD202" s="306"/>
      <c r="UYG202" s="307"/>
      <c r="UYK202" s="304"/>
      <c r="UYL202" s="305"/>
      <c r="UYM202" s="306"/>
      <c r="UYP202" s="307"/>
      <c r="UYT202" s="304"/>
      <c r="UYU202" s="305"/>
      <c r="UYV202" s="306"/>
      <c r="UYY202" s="307"/>
      <c r="UZC202" s="304"/>
      <c r="UZD202" s="305"/>
      <c r="UZE202" s="306"/>
      <c r="UZH202" s="307"/>
      <c r="UZL202" s="304"/>
      <c r="UZM202" s="305"/>
      <c r="UZN202" s="306"/>
      <c r="UZQ202" s="307"/>
      <c r="UZU202" s="304"/>
      <c r="UZV202" s="305"/>
      <c r="UZW202" s="306"/>
      <c r="UZZ202" s="307"/>
      <c r="VAD202" s="304"/>
      <c r="VAE202" s="305"/>
      <c r="VAF202" s="306"/>
      <c r="VAI202" s="307"/>
      <c r="VAM202" s="304"/>
      <c r="VAN202" s="305"/>
      <c r="VAO202" s="306"/>
      <c r="VAR202" s="307"/>
      <c r="VAV202" s="304"/>
      <c r="VAW202" s="305"/>
      <c r="VAX202" s="306"/>
      <c r="VBA202" s="307"/>
      <c r="VBE202" s="304"/>
      <c r="VBF202" s="305"/>
      <c r="VBG202" s="306"/>
      <c r="VBJ202" s="307"/>
      <c r="VBN202" s="304"/>
      <c r="VBO202" s="305"/>
      <c r="VBP202" s="306"/>
      <c r="VBS202" s="307"/>
      <c r="VBW202" s="304"/>
      <c r="VBX202" s="305"/>
      <c r="VBY202" s="306"/>
      <c r="VCB202" s="307"/>
      <c r="VCF202" s="304"/>
      <c r="VCG202" s="305"/>
      <c r="VCH202" s="306"/>
      <c r="VCK202" s="307"/>
      <c r="VCO202" s="304"/>
      <c r="VCP202" s="305"/>
      <c r="VCQ202" s="306"/>
      <c r="VCT202" s="307"/>
      <c r="VCX202" s="304"/>
      <c r="VCY202" s="305"/>
      <c r="VCZ202" s="306"/>
      <c r="VDC202" s="307"/>
      <c r="VDG202" s="304"/>
      <c r="VDH202" s="305"/>
      <c r="VDI202" s="306"/>
      <c r="VDL202" s="307"/>
      <c r="VDP202" s="304"/>
      <c r="VDQ202" s="305"/>
      <c r="VDR202" s="306"/>
      <c r="VDU202" s="307"/>
      <c r="VDY202" s="304"/>
      <c r="VDZ202" s="305"/>
      <c r="VEA202" s="306"/>
      <c r="VED202" s="307"/>
      <c r="VEH202" s="304"/>
      <c r="VEI202" s="305"/>
      <c r="VEJ202" s="306"/>
      <c r="VEM202" s="307"/>
      <c r="VEQ202" s="304"/>
      <c r="VER202" s="305"/>
      <c r="VES202" s="306"/>
      <c r="VEV202" s="307"/>
      <c r="VEZ202" s="304"/>
      <c r="VFA202" s="305"/>
      <c r="VFB202" s="306"/>
      <c r="VFE202" s="307"/>
      <c r="VFI202" s="304"/>
      <c r="VFJ202" s="305"/>
      <c r="VFK202" s="306"/>
      <c r="VFN202" s="307"/>
      <c r="VFR202" s="304"/>
      <c r="VFS202" s="305"/>
      <c r="VFT202" s="306"/>
      <c r="VFW202" s="307"/>
      <c r="VGA202" s="304"/>
      <c r="VGB202" s="305"/>
      <c r="VGC202" s="306"/>
      <c r="VGF202" s="307"/>
      <c r="VGJ202" s="304"/>
      <c r="VGK202" s="305"/>
      <c r="VGL202" s="306"/>
      <c r="VGO202" s="307"/>
      <c r="VGS202" s="304"/>
      <c r="VGT202" s="305"/>
      <c r="VGU202" s="306"/>
      <c r="VGX202" s="307"/>
      <c r="VHB202" s="304"/>
      <c r="VHC202" s="305"/>
      <c r="VHD202" s="306"/>
      <c r="VHG202" s="307"/>
      <c r="VHK202" s="304"/>
      <c r="VHL202" s="305"/>
      <c r="VHM202" s="306"/>
      <c r="VHP202" s="307"/>
      <c r="VHT202" s="304"/>
      <c r="VHU202" s="305"/>
      <c r="VHV202" s="306"/>
      <c r="VHY202" s="307"/>
      <c r="VIC202" s="304"/>
      <c r="VID202" s="305"/>
      <c r="VIE202" s="306"/>
      <c r="VIH202" s="307"/>
      <c r="VIL202" s="304"/>
      <c r="VIM202" s="305"/>
      <c r="VIN202" s="306"/>
      <c r="VIQ202" s="307"/>
      <c r="VIU202" s="304"/>
      <c r="VIV202" s="305"/>
      <c r="VIW202" s="306"/>
      <c r="VIZ202" s="307"/>
      <c r="VJD202" s="304"/>
      <c r="VJE202" s="305"/>
      <c r="VJF202" s="306"/>
      <c r="VJI202" s="307"/>
      <c r="VJM202" s="304"/>
      <c r="VJN202" s="305"/>
      <c r="VJO202" s="306"/>
      <c r="VJR202" s="307"/>
      <c r="VJV202" s="304"/>
      <c r="VJW202" s="305"/>
      <c r="VJX202" s="306"/>
      <c r="VKA202" s="307"/>
      <c r="VKE202" s="304"/>
      <c r="VKF202" s="305"/>
      <c r="VKG202" s="306"/>
      <c r="VKJ202" s="307"/>
      <c r="VKN202" s="304"/>
      <c r="VKO202" s="305"/>
      <c r="VKP202" s="306"/>
      <c r="VKS202" s="307"/>
      <c r="VKW202" s="304"/>
      <c r="VKX202" s="305"/>
      <c r="VKY202" s="306"/>
      <c r="VLB202" s="307"/>
      <c r="VLF202" s="304"/>
      <c r="VLG202" s="305"/>
      <c r="VLH202" s="306"/>
      <c r="VLK202" s="307"/>
      <c r="VLO202" s="304"/>
      <c r="VLP202" s="305"/>
      <c r="VLQ202" s="306"/>
      <c r="VLT202" s="307"/>
      <c r="VLX202" s="304"/>
      <c r="VLY202" s="305"/>
      <c r="VLZ202" s="306"/>
      <c r="VMC202" s="307"/>
      <c r="VMG202" s="304"/>
      <c r="VMH202" s="305"/>
      <c r="VMI202" s="306"/>
      <c r="VML202" s="307"/>
      <c r="VMP202" s="304"/>
      <c r="VMQ202" s="305"/>
      <c r="VMR202" s="306"/>
      <c r="VMU202" s="307"/>
      <c r="VMY202" s="304"/>
      <c r="VMZ202" s="305"/>
      <c r="VNA202" s="306"/>
      <c r="VND202" s="307"/>
      <c r="VNH202" s="304"/>
      <c r="VNI202" s="305"/>
      <c r="VNJ202" s="306"/>
      <c r="VNM202" s="307"/>
      <c r="VNQ202" s="304"/>
      <c r="VNR202" s="305"/>
      <c r="VNS202" s="306"/>
      <c r="VNV202" s="307"/>
      <c r="VNZ202" s="304"/>
      <c r="VOA202" s="305"/>
      <c r="VOB202" s="306"/>
      <c r="VOE202" s="307"/>
      <c r="VOI202" s="304"/>
      <c r="VOJ202" s="305"/>
      <c r="VOK202" s="306"/>
      <c r="VON202" s="307"/>
      <c r="VOR202" s="304"/>
      <c r="VOS202" s="305"/>
      <c r="VOT202" s="306"/>
      <c r="VOW202" s="307"/>
      <c r="VPA202" s="304"/>
      <c r="VPB202" s="305"/>
      <c r="VPC202" s="306"/>
      <c r="VPF202" s="307"/>
      <c r="VPJ202" s="304"/>
      <c r="VPK202" s="305"/>
      <c r="VPL202" s="306"/>
      <c r="VPO202" s="307"/>
      <c r="VPS202" s="304"/>
      <c r="VPT202" s="305"/>
      <c r="VPU202" s="306"/>
      <c r="VPX202" s="307"/>
      <c r="VQB202" s="304"/>
      <c r="VQC202" s="305"/>
      <c r="VQD202" s="306"/>
      <c r="VQG202" s="307"/>
      <c r="VQK202" s="304"/>
      <c r="VQL202" s="305"/>
      <c r="VQM202" s="306"/>
      <c r="VQP202" s="307"/>
      <c r="VQT202" s="304"/>
      <c r="VQU202" s="305"/>
      <c r="VQV202" s="306"/>
      <c r="VQY202" s="307"/>
      <c r="VRC202" s="304"/>
      <c r="VRD202" s="305"/>
      <c r="VRE202" s="306"/>
      <c r="VRH202" s="307"/>
      <c r="VRL202" s="304"/>
      <c r="VRM202" s="305"/>
      <c r="VRN202" s="306"/>
      <c r="VRQ202" s="307"/>
      <c r="VRU202" s="304"/>
      <c r="VRV202" s="305"/>
      <c r="VRW202" s="306"/>
      <c r="VRZ202" s="307"/>
      <c r="VSD202" s="304"/>
      <c r="VSE202" s="305"/>
      <c r="VSF202" s="306"/>
      <c r="VSI202" s="307"/>
      <c r="VSM202" s="304"/>
      <c r="VSN202" s="305"/>
      <c r="VSO202" s="306"/>
      <c r="VSR202" s="307"/>
      <c r="VSV202" s="304"/>
      <c r="VSW202" s="305"/>
      <c r="VSX202" s="306"/>
      <c r="VTA202" s="307"/>
      <c r="VTE202" s="304"/>
      <c r="VTF202" s="305"/>
      <c r="VTG202" s="306"/>
      <c r="VTJ202" s="307"/>
      <c r="VTN202" s="304"/>
      <c r="VTO202" s="305"/>
      <c r="VTP202" s="306"/>
      <c r="VTS202" s="307"/>
      <c r="VTW202" s="304"/>
      <c r="VTX202" s="305"/>
      <c r="VTY202" s="306"/>
      <c r="VUB202" s="307"/>
      <c r="VUF202" s="304"/>
      <c r="VUG202" s="305"/>
      <c r="VUH202" s="306"/>
      <c r="VUK202" s="307"/>
      <c r="VUO202" s="304"/>
      <c r="VUP202" s="305"/>
      <c r="VUQ202" s="306"/>
      <c r="VUT202" s="307"/>
      <c r="VUX202" s="304"/>
      <c r="VUY202" s="305"/>
      <c r="VUZ202" s="306"/>
      <c r="VVC202" s="307"/>
      <c r="VVG202" s="304"/>
      <c r="VVH202" s="305"/>
      <c r="VVI202" s="306"/>
      <c r="VVL202" s="307"/>
      <c r="VVP202" s="304"/>
      <c r="VVQ202" s="305"/>
      <c r="VVR202" s="306"/>
      <c r="VVU202" s="307"/>
      <c r="VVY202" s="304"/>
      <c r="VVZ202" s="305"/>
      <c r="VWA202" s="306"/>
      <c r="VWD202" s="307"/>
      <c r="VWH202" s="304"/>
      <c r="VWI202" s="305"/>
      <c r="VWJ202" s="306"/>
      <c r="VWM202" s="307"/>
      <c r="VWQ202" s="304"/>
      <c r="VWR202" s="305"/>
      <c r="VWS202" s="306"/>
      <c r="VWV202" s="307"/>
      <c r="VWZ202" s="304"/>
      <c r="VXA202" s="305"/>
      <c r="VXB202" s="306"/>
      <c r="VXE202" s="307"/>
      <c r="VXI202" s="304"/>
      <c r="VXJ202" s="305"/>
      <c r="VXK202" s="306"/>
      <c r="VXN202" s="307"/>
      <c r="VXR202" s="304"/>
      <c r="VXS202" s="305"/>
      <c r="VXT202" s="306"/>
      <c r="VXW202" s="307"/>
      <c r="VYA202" s="304"/>
      <c r="VYB202" s="305"/>
      <c r="VYC202" s="306"/>
      <c r="VYF202" s="307"/>
      <c r="VYJ202" s="304"/>
      <c r="VYK202" s="305"/>
      <c r="VYL202" s="306"/>
      <c r="VYO202" s="307"/>
      <c r="VYS202" s="304"/>
      <c r="VYT202" s="305"/>
      <c r="VYU202" s="306"/>
      <c r="VYX202" s="307"/>
      <c r="VZB202" s="304"/>
      <c r="VZC202" s="305"/>
      <c r="VZD202" s="306"/>
      <c r="VZG202" s="307"/>
      <c r="VZK202" s="304"/>
      <c r="VZL202" s="305"/>
      <c r="VZM202" s="306"/>
      <c r="VZP202" s="307"/>
      <c r="VZT202" s="304"/>
      <c r="VZU202" s="305"/>
      <c r="VZV202" s="306"/>
      <c r="VZY202" s="307"/>
      <c r="WAC202" s="304"/>
      <c r="WAD202" s="305"/>
      <c r="WAE202" s="306"/>
      <c r="WAH202" s="307"/>
      <c r="WAL202" s="304"/>
      <c r="WAM202" s="305"/>
      <c r="WAN202" s="306"/>
      <c r="WAQ202" s="307"/>
      <c r="WAU202" s="304"/>
      <c r="WAV202" s="305"/>
      <c r="WAW202" s="306"/>
      <c r="WAZ202" s="307"/>
      <c r="WBD202" s="304"/>
      <c r="WBE202" s="305"/>
      <c r="WBF202" s="306"/>
      <c r="WBI202" s="307"/>
      <c r="WBM202" s="304"/>
      <c r="WBN202" s="305"/>
      <c r="WBO202" s="306"/>
      <c r="WBR202" s="307"/>
      <c r="WBV202" s="304"/>
      <c r="WBW202" s="305"/>
      <c r="WBX202" s="306"/>
      <c r="WCA202" s="307"/>
      <c r="WCE202" s="304"/>
      <c r="WCF202" s="305"/>
      <c r="WCG202" s="306"/>
      <c r="WCJ202" s="307"/>
      <c r="WCN202" s="304"/>
      <c r="WCO202" s="305"/>
      <c r="WCP202" s="306"/>
      <c r="WCS202" s="307"/>
      <c r="WCW202" s="304"/>
      <c r="WCX202" s="305"/>
      <c r="WCY202" s="306"/>
      <c r="WDB202" s="307"/>
      <c r="WDF202" s="304"/>
      <c r="WDG202" s="305"/>
      <c r="WDH202" s="306"/>
      <c r="WDK202" s="307"/>
      <c r="WDO202" s="304"/>
      <c r="WDP202" s="305"/>
      <c r="WDQ202" s="306"/>
      <c r="WDT202" s="307"/>
      <c r="WDX202" s="304"/>
      <c r="WDY202" s="305"/>
      <c r="WDZ202" s="306"/>
      <c r="WEC202" s="307"/>
      <c r="WEG202" s="304"/>
      <c r="WEH202" s="305"/>
      <c r="WEI202" s="306"/>
      <c r="WEL202" s="307"/>
      <c r="WEP202" s="304"/>
      <c r="WEQ202" s="305"/>
      <c r="WER202" s="306"/>
      <c r="WEU202" s="307"/>
      <c r="WEY202" s="304"/>
      <c r="WEZ202" s="305"/>
      <c r="WFA202" s="306"/>
      <c r="WFD202" s="307"/>
      <c r="WFH202" s="304"/>
      <c r="WFI202" s="305"/>
      <c r="WFJ202" s="306"/>
      <c r="WFM202" s="307"/>
      <c r="WFQ202" s="304"/>
      <c r="WFR202" s="305"/>
      <c r="WFS202" s="306"/>
      <c r="WFV202" s="307"/>
      <c r="WFZ202" s="304"/>
      <c r="WGA202" s="305"/>
      <c r="WGB202" s="306"/>
      <c r="WGE202" s="307"/>
      <c r="WGI202" s="304"/>
      <c r="WGJ202" s="305"/>
      <c r="WGK202" s="306"/>
      <c r="WGN202" s="307"/>
      <c r="WGR202" s="304"/>
      <c r="WGS202" s="305"/>
      <c r="WGT202" s="306"/>
      <c r="WGW202" s="307"/>
      <c r="WHA202" s="304"/>
      <c r="WHB202" s="305"/>
      <c r="WHC202" s="306"/>
      <c r="WHF202" s="307"/>
      <c r="WHJ202" s="304"/>
      <c r="WHK202" s="305"/>
      <c r="WHL202" s="306"/>
      <c r="WHO202" s="307"/>
      <c r="WHS202" s="304"/>
      <c r="WHT202" s="305"/>
      <c r="WHU202" s="306"/>
      <c r="WHX202" s="307"/>
      <c r="WIB202" s="304"/>
      <c r="WIC202" s="305"/>
      <c r="WID202" s="306"/>
      <c r="WIG202" s="307"/>
      <c r="WIK202" s="304"/>
      <c r="WIL202" s="305"/>
      <c r="WIM202" s="306"/>
      <c r="WIP202" s="307"/>
      <c r="WIT202" s="304"/>
      <c r="WIU202" s="305"/>
      <c r="WIV202" s="306"/>
      <c r="WIY202" s="307"/>
      <c r="WJC202" s="304"/>
      <c r="WJD202" s="305"/>
      <c r="WJE202" s="306"/>
      <c r="WJH202" s="307"/>
      <c r="WJL202" s="304"/>
      <c r="WJM202" s="305"/>
      <c r="WJN202" s="306"/>
      <c r="WJQ202" s="307"/>
      <c r="WJU202" s="304"/>
      <c r="WJV202" s="305"/>
      <c r="WJW202" s="306"/>
      <c r="WJZ202" s="307"/>
      <c r="WKD202" s="304"/>
      <c r="WKE202" s="305"/>
      <c r="WKF202" s="306"/>
      <c r="WKI202" s="307"/>
      <c r="WKM202" s="304"/>
      <c r="WKN202" s="305"/>
      <c r="WKO202" s="306"/>
      <c r="WKR202" s="307"/>
      <c r="WKV202" s="304"/>
      <c r="WKW202" s="305"/>
      <c r="WKX202" s="306"/>
      <c r="WLA202" s="307"/>
      <c r="WLE202" s="304"/>
      <c r="WLF202" s="305"/>
      <c r="WLG202" s="306"/>
      <c r="WLJ202" s="307"/>
      <c r="WLN202" s="304"/>
      <c r="WLO202" s="305"/>
      <c r="WLP202" s="306"/>
      <c r="WLS202" s="307"/>
      <c r="WLW202" s="304"/>
      <c r="WLX202" s="305"/>
      <c r="WLY202" s="306"/>
      <c r="WMB202" s="307"/>
      <c r="WMF202" s="304"/>
      <c r="WMG202" s="305"/>
      <c r="WMH202" s="306"/>
      <c r="WMK202" s="307"/>
      <c r="WMO202" s="304"/>
      <c r="WMP202" s="305"/>
      <c r="WMQ202" s="306"/>
      <c r="WMT202" s="307"/>
      <c r="WMX202" s="304"/>
      <c r="WMY202" s="305"/>
      <c r="WMZ202" s="306"/>
      <c r="WNC202" s="307"/>
      <c r="WNG202" s="304"/>
      <c r="WNH202" s="305"/>
      <c r="WNI202" s="306"/>
      <c r="WNL202" s="307"/>
      <c r="WNP202" s="304"/>
      <c r="WNQ202" s="305"/>
      <c r="WNR202" s="306"/>
      <c r="WNU202" s="307"/>
      <c r="WNY202" s="304"/>
      <c r="WNZ202" s="305"/>
      <c r="WOA202" s="306"/>
      <c r="WOD202" s="307"/>
      <c r="WOH202" s="304"/>
      <c r="WOI202" s="305"/>
      <c r="WOJ202" s="306"/>
      <c r="WOM202" s="307"/>
      <c r="WOQ202" s="304"/>
      <c r="WOR202" s="305"/>
      <c r="WOS202" s="306"/>
      <c r="WOV202" s="307"/>
      <c r="WOZ202" s="304"/>
      <c r="WPA202" s="305"/>
      <c r="WPB202" s="306"/>
      <c r="WPE202" s="307"/>
      <c r="WPI202" s="304"/>
      <c r="WPJ202" s="305"/>
      <c r="WPK202" s="306"/>
      <c r="WPN202" s="307"/>
      <c r="WPR202" s="304"/>
      <c r="WPS202" s="305"/>
      <c r="WPT202" s="306"/>
      <c r="WPW202" s="307"/>
      <c r="WQA202" s="304"/>
      <c r="WQB202" s="305"/>
      <c r="WQC202" s="306"/>
      <c r="WQF202" s="307"/>
      <c r="WQJ202" s="304"/>
      <c r="WQK202" s="305"/>
      <c r="WQL202" s="306"/>
      <c r="WQO202" s="307"/>
      <c r="WQS202" s="304"/>
      <c r="WQT202" s="305"/>
      <c r="WQU202" s="306"/>
      <c r="WQX202" s="307"/>
      <c r="WRB202" s="304"/>
      <c r="WRC202" s="305"/>
      <c r="WRD202" s="306"/>
      <c r="WRG202" s="307"/>
      <c r="WRK202" s="304"/>
      <c r="WRL202" s="305"/>
      <c r="WRM202" s="306"/>
      <c r="WRP202" s="307"/>
      <c r="WRT202" s="304"/>
      <c r="WRU202" s="305"/>
      <c r="WRV202" s="306"/>
      <c r="WRY202" s="307"/>
      <c r="WSC202" s="304"/>
      <c r="WSD202" s="305"/>
      <c r="WSE202" s="306"/>
      <c r="WSH202" s="307"/>
      <c r="WSL202" s="304"/>
      <c r="WSM202" s="305"/>
      <c r="WSN202" s="306"/>
      <c r="WSQ202" s="307"/>
      <c r="WSU202" s="304"/>
      <c r="WSV202" s="305"/>
      <c r="WSW202" s="306"/>
      <c r="WSZ202" s="307"/>
      <c r="WTD202" s="304"/>
      <c r="WTE202" s="305"/>
      <c r="WTF202" s="306"/>
      <c r="WTI202" s="307"/>
      <c r="WTM202" s="304"/>
      <c r="WTN202" s="305"/>
      <c r="WTO202" s="306"/>
      <c r="WTR202" s="307"/>
      <c r="WTV202" s="304"/>
      <c r="WTW202" s="305"/>
      <c r="WTX202" s="306"/>
      <c r="WUA202" s="307"/>
      <c r="WUE202" s="304"/>
      <c r="WUF202" s="305"/>
      <c r="WUG202" s="306"/>
      <c r="WUJ202" s="307"/>
      <c r="WUN202" s="304"/>
      <c r="WUO202" s="305"/>
      <c r="WUP202" s="306"/>
      <c r="WUS202" s="307"/>
      <c r="WUW202" s="304"/>
      <c r="WUX202" s="305"/>
      <c r="WUY202" s="306"/>
      <c r="WVB202" s="307"/>
      <c r="WVF202" s="304"/>
      <c r="WVG202" s="305"/>
      <c r="WVH202" s="306"/>
      <c r="WVK202" s="307"/>
      <c r="WVO202" s="304"/>
      <c r="WVP202" s="305"/>
      <c r="WVQ202" s="306"/>
      <c r="WVT202" s="307"/>
      <c r="WVX202" s="304"/>
      <c r="WVY202" s="305"/>
      <c r="WVZ202" s="306"/>
      <c r="WWC202" s="307"/>
      <c r="WWG202" s="304"/>
      <c r="WWH202" s="305"/>
      <c r="WWI202" s="306"/>
      <c r="WWL202" s="307"/>
      <c r="WWP202" s="304"/>
      <c r="WWQ202" s="305"/>
      <c r="WWR202" s="306"/>
      <c r="WWU202" s="307"/>
      <c r="WWY202" s="304"/>
      <c r="WWZ202" s="305"/>
      <c r="WXA202" s="306"/>
      <c r="WXD202" s="307"/>
      <c r="WXH202" s="304"/>
      <c r="WXI202" s="305"/>
      <c r="WXJ202" s="306"/>
      <c r="WXM202" s="307"/>
      <c r="WXQ202" s="304"/>
      <c r="WXR202" s="305"/>
      <c r="WXS202" s="306"/>
      <c r="WXV202" s="307"/>
      <c r="WXZ202" s="304"/>
      <c r="WYA202" s="305"/>
      <c r="WYB202" s="306"/>
      <c r="WYE202" s="307"/>
      <c r="WYI202" s="304"/>
      <c r="WYJ202" s="305"/>
      <c r="WYK202" s="306"/>
      <c r="WYN202" s="307"/>
      <c r="WYR202" s="304"/>
      <c r="WYS202" s="305"/>
      <c r="WYT202" s="306"/>
      <c r="WYW202" s="307"/>
      <c r="WZA202" s="304"/>
      <c r="WZB202" s="305"/>
      <c r="WZC202" s="306"/>
      <c r="WZF202" s="307"/>
      <c r="WZJ202" s="304"/>
      <c r="WZK202" s="305"/>
      <c r="WZL202" s="306"/>
      <c r="WZO202" s="307"/>
      <c r="WZS202" s="304"/>
      <c r="WZT202" s="305"/>
      <c r="WZU202" s="306"/>
      <c r="WZX202" s="307"/>
      <c r="XAB202" s="304"/>
      <c r="XAC202" s="305"/>
      <c r="XAD202" s="306"/>
      <c r="XAG202" s="307"/>
      <c r="XAK202" s="304"/>
      <c r="XAL202" s="305"/>
      <c r="XAM202" s="306"/>
      <c r="XAP202" s="307"/>
      <c r="XAT202" s="304"/>
      <c r="XAU202" s="305"/>
      <c r="XAV202" s="306"/>
      <c r="XAY202" s="307"/>
      <c r="XBC202" s="304"/>
      <c r="XBD202" s="305"/>
      <c r="XBE202" s="306"/>
      <c r="XBH202" s="307"/>
      <c r="XBL202" s="304"/>
      <c r="XBM202" s="305"/>
      <c r="XBN202" s="306"/>
      <c r="XBQ202" s="307"/>
      <c r="XBU202" s="304"/>
      <c r="XBV202" s="305"/>
      <c r="XBW202" s="306"/>
      <c r="XBZ202" s="307"/>
      <c r="XCD202" s="304"/>
      <c r="XCE202" s="305"/>
      <c r="XCF202" s="306"/>
      <c r="XCI202" s="307"/>
      <c r="XCM202" s="304"/>
      <c r="XCN202" s="305"/>
      <c r="XCO202" s="306"/>
      <c r="XCR202" s="307"/>
      <c r="XCV202" s="304"/>
      <c r="XCW202" s="305"/>
      <c r="XCX202" s="306"/>
      <c r="XDA202" s="307"/>
      <c r="XDE202" s="304"/>
      <c r="XDF202" s="305"/>
      <c r="XDG202" s="306"/>
      <c r="XDJ202" s="307"/>
      <c r="XDN202" s="304"/>
      <c r="XDO202" s="305"/>
      <c r="XDP202" s="306"/>
    </row>
    <row r="203" spans="1:2046 2050:3072 3076:4095 4098:6141 6145:7167 7171:8190 8193:9216 9219:11262 11266:12288 12292:13311 13314:15357 15361:16344" s="135" customFormat="1" ht="36.6" customHeight="1" outlineLevel="1">
      <c r="A203" s="334"/>
      <c r="B203" s="273" t="s">
        <v>467</v>
      </c>
      <c r="C203" s="335"/>
      <c r="D203" s="336"/>
      <c r="E203" s="337"/>
      <c r="F203" s="335"/>
      <c r="G203" s="245"/>
      <c r="H203" s="229">
        <f t="shared" si="13"/>
        <v>960.97471599999994</v>
      </c>
      <c r="I203" s="338">
        <f>713690516/1000000</f>
        <v>713.690516</v>
      </c>
      <c r="J203" s="338">
        <f>247284200/1000000</f>
        <v>247.2842</v>
      </c>
      <c r="K203" s="338"/>
      <c r="L203" s="338"/>
      <c r="M203" s="335"/>
      <c r="P203" s="304"/>
      <c r="Q203" s="305"/>
      <c r="R203" s="306"/>
      <c r="U203" s="307"/>
      <c r="Y203" s="304"/>
      <c r="Z203" s="305"/>
      <c r="AA203" s="306"/>
      <c r="AD203" s="307"/>
      <c r="AH203" s="304"/>
      <c r="AI203" s="305"/>
      <c r="AJ203" s="306"/>
      <c r="AM203" s="307"/>
      <c r="AQ203" s="304"/>
      <c r="AR203" s="305"/>
      <c r="AS203" s="306"/>
      <c r="AV203" s="307"/>
      <c r="AZ203" s="304"/>
      <c r="BA203" s="305"/>
      <c r="BB203" s="306"/>
      <c r="BE203" s="307"/>
      <c r="BI203" s="304"/>
      <c r="BJ203" s="305"/>
      <c r="BK203" s="306"/>
      <c r="BN203" s="307"/>
      <c r="BR203" s="304"/>
      <c r="BS203" s="305"/>
      <c r="BT203" s="306"/>
      <c r="BW203" s="307"/>
      <c r="CA203" s="304"/>
      <c r="CB203" s="305"/>
      <c r="CC203" s="306"/>
      <c r="CF203" s="307"/>
      <c r="CJ203" s="304"/>
      <c r="CK203" s="305"/>
      <c r="CL203" s="306"/>
      <c r="CO203" s="307"/>
      <c r="CS203" s="304"/>
      <c r="CT203" s="305"/>
      <c r="CU203" s="306"/>
      <c r="CX203" s="307"/>
      <c r="DB203" s="304"/>
      <c r="DC203" s="305"/>
      <c r="DD203" s="306"/>
      <c r="DG203" s="307"/>
      <c r="DK203" s="304"/>
      <c r="DL203" s="305"/>
      <c r="DM203" s="306"/>
      <c r="DP203" s="307"/>
      <c r="DT203" s="304"/>
      <c r="DU203" s="305"/>
      <c r="DV203" s="306"/>
      <c r="DY203" s="307"/>
      <c r="EC203" s="304"/>
      <c r="ED203" s="305"/>
      <c r="EE203" s="306"/>
      <c r="EH203" s="307"/>
      <c r="EL203" s="304"/>
      <c r="EM203" s="305"/>
      <c r="EN203" s="306"/>
      <c r="EQ203" s="307"/>
      <c r="EU203" s="304"/>
      <c r="EV203" s="305"/>
      <c r="EW203" s="306"/>
      <c r="EZ203" s="307"/>
      <c r="FD203" s="304"/>
      <c r="FE203" s="305"/>
      <c r="FF203" s="306"/>
      <c r="FI203" s="307"/>
      <c r="FM203" s="304"/>
      <c r="FN203" s="305"/>
      <c r="FO203" s="306"/>
      <c r="FR203" s="307"/>
      <c r="FV203" s="304"/>
      <c r="FW203" s="305"/>
      <c r="FX203" s="306"/>
      <c r="GA203" s="307"/>
      <c r="GE203" s="304"/>
      <c r="GF203" s="305"/>
      <c r="GG203" s="306"/>
      <c r="GJ203" s="307"/>
      <c r="GN203" s="304"/>
      <c r="GO203" s="305"/>
      <c r="GP203" s="306"/>
      <c r="GS203" s="307"/>
      <c r="GW203" s="304"/>
      <c r="GX203" s="305"/>
      <c r="GY203" s="306"/>
      <c r="HB203" s="307"/>
      <c r="HF203" s="304"/>
      <c r="HG203" s="305"/>
      <c r="HH203" s="306"/>
      <c r="HK203" s="307"/>
      <c r="HO203" s="304"/>
      <c r="HP203" s="305"/>
      <c r="HQ203" s="306"/>
      <c r="HT203" s="307"/>
      <c r="HX203" s="304"/>
      <c r="HY203" s="305"/>
      <c r="HZ203" s="306"/>
      <c r="IC203" s="307"/>
      <c r="IG203" s="304"/>
      <c r="IH203" s="305"/>
      <c r="II203" s="306"/>
      <c r="IL203" s="307"/>
      <c r="IP203" s="304"/>
      <c r="IQ203" s="305"/>
      <c r="IR203" s="306"/>
      <c r="IU203" s="307"/>
      <c r="IY203" s="304"/>
      <c r="IZ203" s="305"/>
      <c r="JA203" s="306"/>
      <c r="JD203" s="307"/>
      <c r="JH203" s="304"/>
      <c r="JI203" s="305"/>
      <c r="JJ203" s="306"/>
      <c r="JM203" s="307"/>
      <c r="JQ203" s="304"/>
      <c r="JR203" s="305"/>
      <c r="JS203" s="306"/>
      <c r="JV203" s="307"/>
      <c r="JZ203" s="304"/>
      <c r="KA203" s="305"/>
      <c r="KB203" s="306"/>
      <c r="KE203" s="307"/>
      <c r="KI203" s="304"/>
      <c r="KJ203" s="305"/>
      <c r="KK203" s="306"/>
      <c r="KN203" s="307"/>
      <c r="KR203" s="304"/>
      <c r="KS203" s="305"/>
      <c r="KT203" s="306"/>
      <c r="KW203" s="307"/>
      <c r="LA203" s="304"/>
      <c r="LB203" s="305"/>
      <c r="LC203" s="306"/>
      <c r="LF203" s="307"/>
      <c r="LJ203" s="304"/>
      <c r="LK203" s="305"/>
      <c r="LL203" s="306"/>
      <c r="LO203" s="307"/>
      <c r="LS203" s="304"/>
      <c r="LT203" s="305"/>
      <c r="LU203" s="306"/>
      <c r="LX203" s="307"/>
      <c r="MB203" s="304"/>
      <c r="MC203" s="305"/>
      <c r="MD203" s="306"/>
      <c r="MG203" s="307"/>
      <c r="MK203" s="304"/>
      <c r="ML203" s="305"/>
      <c r="MM203" s="306"/>
      <c r="MP203" s="307"/>
      <c r="MT203" s="304"/>
      <c r="MU203" s="305"/>
      <c r="MV203" s="306"/>
      <c r="MY203" s="307"/>
      <c r="NC203" s="304"/>
      <c r="ND203" s="305"/>
      <c r="NE203" s="306"/>
      <c r="NH203" s="307"/>
      <c r="NL203" s="304"/>
      <c r="NM203" s="305"/>
      <c r="NN203" s="306"/>
      <c r="NQ203" s="307"/>
      <c r="NU203" s="304"/>
      <c r="NV203" s="305"/>
      <c r="NW203" s="306"/>
      <c r="NZ203" s="307"/>
      <c r="OD203" s="304"/>
      <c r="OE203" s="305"/>
      <c r="OF203" s="306"/>
      <c r="OI203" s="307"/>
      <c r="OM203" s="304"/>
      <c r="ON203" s="305"/>
      <c r="OO203" s="306"/>
      <c r="OR203" s="307"/>
      <c r="OV203" s="304"/>
      <c r="OW203" s="305"/>
      <c r="OX203" s="306"/>
      <c r="PA203" s="307"/>
      <c r="PE203" s="304"/>
      <c r="PF203" s="305"/>
      <c r="PG203" s="306"/>
      <c r="PJ203" s="307"/>
      <c r="PN203" s="304"/>
      <c r="PO203" s="305"/>
      <c r="PP203" s="306"/>
      <c r="PS203" s="307"/>
      <c r="PW203" s="304"/>
      <c r="PX203" s="305"/>
      <c r="PY203" s="306"/>
      <c r="QB203" s="307"/>
      <c r="QF203" s="304"/>
      <c r="QG203" s="305"/>
      <c r="QH203" s="306"/>
      <c r="QK203" s="307"/>
      <c r="QO203" s="304"/>
      <c r="QP203" s="305"/>
      <c r="QQ203" s="306"/>
      <c r="QT203" s="307"/>
      <c r="QX203" s="304"/>
      <c r="QY203" s="305"/>
      <c r="QZ203" s="306"/>
      <c r="RC203" s="307"/>
      <c r="RG203" s="304"/>
      <c r="RH203" s="305"/>
      <c r="RI203" s="306"/>
      <c r="RL203" s="307"/>
      <c r="RP203" s="304"/>
      <c r="RQ203" s="305"/>
      <c r="RR203" s="306"/>
      <c r="RU203" s="307"/>
      <c r="RY203" s="304"/>
      <c r="RZ203" s="305"/>
      <c r="SA203" s="306"/>
      <c r="SD203" s="307"/>
      <c r="SH203" s="304"/>
      <c r="SI203" s="305"/>
      <c r="SJ203" s="306"/>
      <c r="SM203" s="307"/>
      <c r="SQ203" s="304"/>
      <c r="SR203" s="305"/>
      <c r="SS203" s="306"/>
      <c r="SV203" s="307"/>
      <c r="SZ203" s="304"/>
      <c r="TA203" s="305"/>
      <c r="TB203" s="306"/>
      <c r="TE203" s="307"/>
      <c r="TI203" s="304"/>
      <c r="TJ203" s="305"/>
      <c r="TK203" s="306"/>
      <c r="TN203" s="307"/>
      <c r="TR203" s="304"/>
      <c r="TS203" s="305"/>
      <c r="TT203" s="306"/>
      <c r="TW203" s="307"/>
      <c r="UA203" s="304"/>
      <c r="UB203" s="305"/>
      <c r="UC203" s="306"/>
      <c r="UF203" s="307"/>
      <c r="UJ203" s="304"/>
      <c r="UK203" s="305"/>
      <c r="UL203" s="306"/>
      <c r="UO203" s="307"/>
      <c r="US203" s="304"/>
      <c r="UT203" s="305"/>
      <c r="UU203" s="306"/>
      <c r="UX203" s="307"/>
      <c r="VB203" s="304"/>
      <c r="VC203" s="305"/>
      <c r="VD203" s="306"/>
      <c r="VG203" s="307"/>
      <c r="VK203" s="304"/>
      <c r="VL203" s="305"/>
      <c r="VM203" s="306"/>
      <c r="VP203" s="307"/>
      <c r="VT203" s="304"/>
      <c r="VU203" s="305"/>
      <c r="VV203" s="306"/>
      <c r="VY203" s="307"/>
      <c r="WC203" s="304"/>
      <c r="WD203" s="305"/>
      <c r="WE203" s="306"/>
      <c r="WH203" s="307"/>
      <c r="WL203" s="304"/>
      <c r="WM203" s="305"/>
      <c r="WN203" s="306"/>
      <c r="WQ203" s="307"/>
      <c r="WU203" s="304"/>
      <c r="WV203" s="305"/>
      <c r="WW203" s="306"/>
      <c r="WZ203" s="307"/>
      <c r="XD203" s="304"/>
      <c r="XE203" s="305"/>
      <c r="XF203" s="306"/>
      <c r="XI203" s="307"/>
      <c r="XM203" s="304"/>
      <c r="XN203" s="305"/>
      <c r="XO203" s="306"/>
      <c r="XR203" s="307"/>
      <c r="XV203" s="304"/>
      <c r="XW203" s="305"/>
      <c r="XX203" s="306"/>
      <c r="YA203" s="307"/>
      <c r="YE203" s="304"/>
      <c r="YF203" s="305"/>
      <c r="YG203" s="306"/>
      <c r="YJ203" s="307"/>
      <c r="YN203" s="304"/>
      <c r="YO203" s="305"/>
      <c r="YP203" s="306"/>
      <c r="YS203" s="307"/>
      <c r="YW203" s="304"/>
      <c r="YX203" s="305"/>
      <c r="YY203" s="306"/>
      <c r="ZB203" s="307"/>
      <c r="ZF203" s="304"/>
      <c r="ZG203" s="305"/>
      <c r="ZH203" s="306"/>
      <c r="ZK203" s="307"/>
      <c r="ZO203" s="304"/>
      <c r="ZP203" s="305"/>
      <c r="ZQ203" s="306"/>
      <c r="ZT203" s="307"/>
      <c r="ZX203" s="304"/>
      <c r="ZY203" s="305"/>
      <c r="ZZ203" s="306"/>
      <c r="AAC203" s="307"/>
      <c r="AAG203" s="304"/>
      <c r="AAH203" s="305"/>
      <c r="AAI203" s="306"/>
      <c r="AAL203" s="307"/>
      <c r="AAP203" s="304"/>
      <c r="AAQ203" s="305"/>
      <c r="AAR203" s="306"/>
      <c r="AAU203" s="307"/>
      <c r="AAY203" s="304"/>
      <c r="AAZ203" s="305"/>
      <c r="ABA203" s="306"/>
      <c r="ABD203" s="307"/>
      <c r="ABH203" s="304"/>
      <c r="ABI203" s="305"/>
      <c r="ABJ203" s="306"/>
      <c r="ABM203" s="307"/>
      <c r="ABQ203" s="304"/>
      <c r="ABR203" s="305"/>
      <c r="ABS203" s="306"/>
      <c r="ABV203" s="307"/>
      <c r="ABZ203" s="304"/>
      <c r="ACA203" s="305"/>
      <c r="ACB203" s="306"/>
      <c r="ACE203" s="307"/>
      <c r="ACI203" s="304"/>
      <c r="ACJ203" s="305"/>
      <c r="ACK203" s="306"/>
      <c r="ACN203" s="307"/>
      <c r="ACR203" s="304"/>
      <c r="ACS203" s="305"/>
      <c r="ACT203" s="306"/>
      <c r="ACW203" s="307"/>
      <c r="ADA203" s="304"/>
      <c r="ADB203" s="305"/>
      <c r="ADC203" s="306"/>
      <c r="ADF203" s="307"/>
      <c r="ADJ203" s="304"/>
      <c r="ADK203" s="305"/>
      <c r="ADL203" s="306"/>
      <c r="ADO203" s="307"/>
      <c r="ADS203" s="304"/>
      <c r="ADT203" s="305"/>
      <c r="ADU203" s="306"/>
      <c r="ADX203" s="307"/>
      <c r="AEB203" s="304"/>
      <c r="AEC203" s="305"/>
      <c r="AED203" s="306"/>
      <c r="AEG203" s="307"/>
      <c r="AEK203" s="304"/>
      <c r="AEL203" s="305"/>
      <c r="AEM203" s="306"/>
      <c r="AEP203" s="307"/>
      <c r="AET203" s="304"/>
      <c r="AEU203" s="305"/>
      <c r="AEV203" s="306"/>
      <c r="AEY203" s="307"/>
      <c r="AFC203" s="304"/>
      <c r="AFD203" s="305"/>
      <c r="AFE203" s="306"/>
      <c r="AFH203" s="307"/>
      <c r="AFL203" s="304"/>
      <c r="AFM203" s="305"/>
      <c r="AFN203" s="306"/>
      <c r="AFQ203" s="307"/>
      <c r="AFU203" s="304"/>
      <c r="AFV203" s="305"/>
      <c r="AFW203" s="306"/>
      <c r="AFZ203" s="307"/>
      <c r="AGD203" s="304"/>
      <c r="AGE203" s="305"/>
      <c r="AGF203" s="306"/>
      <c r="AGI203" s="307"/>
      <c r="AGM203" s="304"/>
      <c r="AGN203" s="305"/>
      <c r="AGO203" s="306"/>
      <c r="AGR203" s="307"/>
      <c r="AGV203" s="304"/>
      <c r="AGW203" s="305"/>
      <c r="AGX203" s="306"/>
      <c r="AHA203" s="307"/>
      <c r="AHE203" s="304"/>
      <c r="AHF203" s="305"/>
      <c r="AHG203" s="306"/>
      <c r="AHJ203" s="307"/>
      <c r="AHN203" s="304"/>
      <c r="AHO203" s="305"/>
      <c r="AHP203" s="306"/>
      <c r="AHS203" s="307"/>
      <c r="AHW203" s="304"/>
      <c r="AHX203" s="305"/>
      <c r="AHY203" s="306"/>
      <c r="AIB203" s="307"/>
      <c r="AIF203" s="304"/>
      <c r="AIG203" s="305"/>
      <c r="AIH203" s="306"/>
      <c r="AIK203" s="307"/>
      <c r="AIO203" s="304"/>
      <c r="AIP203" s="305"/>
      <c r="AIQ203" s="306"/>
      <c r="AIT203" s="307"/>
      <c r="AIX203" s="304"/>
      <c r="AIY203" s="305"/>
      <c r="AIZ203" s="306"/>
      <c r="AJC203" s="307"/>
      <c r="AJG203" s="304"/>
      <c r="AJH203" s="305"/>
      <c r="AJI203" s="306"/>
      <c r="AJL203" s="307"/>
      <c r="AJP203" s="304"/>
      <c r="AJQ203" s="305"/>
      <c r="AJR203" s="306"/>
      <c r="AJU203" s="307"/>
      <c r="AJY203" s="304"/>
      <c r="AJZ203" s="305"/>
      <c r="AKA203" s="306"/>
      <c r="AKD203" s="307"/>
      <c r="AKH203" s="304"/>
      <c r="AKI203" s="305"/>
      <c r="AKJ203" s="306"/>
      <c r="AKM203" s="307"/>
      <c r="AKQ203" s="304"/>
      <c r="AKR203" s="305"/>
      <c r="AKS203" s="306"/>
      <c r="AKV203" s="307"/>
      <c r="AKZ203" s="304"/>
      <c r="ALA203" s="305"/>
      <c r="ALB203" s="306"/>
      <c r="ALE203" s="307"/>
      <c r="ALI203" s="304"/>
      <c r="ALJ203" s="305"/>
      <c r="ALK203" s="306"/>
      <c r="ALN203" s="307"/>
      <c r="ALR203" s="304"/>
      <c r="ALS203" s="305"/>
      <c r="ALT203" s="306"/>
      <c r="ALW203" s="307"/>
      <c r="AMA203" s="304"/>
      <c r="AMB203" s="305"/>
      <c r="AMC203" s="306"/>
      <c r="AMF203" s="307"/>
      <c r="AMJ203" s="304"/>
      <c r="AMK203" s="305"/>
      <c r="AML203" s="306"/>
      <c r="AMO203" s="307"/>
      <c r="AMS203" s="304"/>
      <c r="AMT203" s="305"/>
      <c r="AMU203" s="306"/>
      <c r="AMX203" s="307"/>
      <c r="ANB203" s="304"/>
      <c r="ANC203" s="305"/>
      <c r="AND203" s="306"/>
      <c r="ANG203" s="307"/>
      <c r="ANK203" s="304"/>
      <c r="ANL203" s="305"/>
      <c r="ANM203" s="306"/>
      <c r="ANP203" s="307"/>
      <c r="ANT203" s="304"/>
      <c r="ANU203" s="305"/>
      <c r="ANV203" s="306"/>
      <c r="ANY203" s="307"/>
      <c r="AOC203" s="304"/>
      <c r="AOD203" s="305"/>
      <c r="AOE203" s="306"/>
      <c r="AOH203" s="307"/>
      <c r="AOL203" s="304"/>
      <c r="AOM203" s="305"/>
      <c r="AON203" s="306"/>
      <c r="AOQ203" s="307"/>
      <c r="AOU203" s="304"/>
      <c r="AOV203" s="305"/>
      <c r="AOW203" s="306"/>
      <c r="AOZ203" s="307"/>
      <c r="APD203" s="304"/>
      <c r="APE203" s="305"/>
      <c r="APF203" s="306"/>
      <c r="API203" s="307"/>
      <c r="APM203" s="304"/>
      <c r="APN203" s="305"/>
      <c r="APO203" s="306"/>
      <c r="APR203" s="307"/>
      <c r="APV203" s="304"/>
      <c r="APW203" s="305"/>
      <c r="APX203" s="306"/>
      <c r="AQA203" s="307"/>
      <c r="AQE203" s="304"/>
      <c r="AQF203" s="305"/>
      <c r="AQG203" s="306"/>
      <c r="AQJ203" s="307"/>
      <c r="AQN203" s="304"/>
      <c r="AQO203" s="305"/>
      <c r="AQP203" s="306"/>
      <c r="AQS203" s="307"/>
      <c r="AQW203" s="304"/>
      <c r="AQX203" s="305"/>
      <c r="AQY203" s="306"/>
      <c r="ARB203" s="307"/>
      <c r="ARF203" s="304"/>
      <c r="ARG203" s="305"/>
      <c r="ARH203" s="306"/>
      <c r="ARK203" s="307"/>
      <c r="ARO203" s="304"/>
      <c r="ARP203" s="305"/>
      <c r="ARQ203" s="306"/>
      <c r="ART203" s="307"/>
      <c r="ARX203" s="304"/>
      <c r="ARY203" s="305"/>
      <c r="ARZ203" s="306"/>
      <c r="ASC203" s="307"/>
      <c r="ASG203" s="304"/>
      <c r="ASH203" s="305"/>
      <c r="ASI203" s="306"/>
      <c r="ASL203" s="307"/>
      <c r="ASP203" s="304"/>
      <c r="ASQ203" s="305"/>
      <c r="ASR203" s="306"/>
      <c r="ASU203" s="307"/>
      <c r="ASY203" s="304"/>
      <c r="ASZ203" s="305"/>
      <c r="ATA203" s="306"/>
      <c r="ATD203" s="307"/>
      <c r="ATH203" s="304"/>
      <c r="ATI203" s="305"/>
      <c r="ATJ203" s="306"/>
      <c r="ATM203" s="307"/>
      <c r="ATQ203" s="304"/>
      <c r="ATR203" s="305"/>
      <c r="ATS203" s="306"/>
      <c r="ATV203" s="307"/>
      <c r="ATZ203" s="304"/>
      <c r="AUA203" s="305"/>
      <c r="AUB203" s="306"/>
      <c r="AUE203" s="307"/>
      <c r="AUI203" s="304"/>
      <c r="AUJ203" s="305"/>
      <c r="AUK203" s="306"/>
      <c r="AUN203" s="307"/>
      <c r="AUR203" s="304"/>
      <c r="AUS203" s="305"/>
      <c r="AUT203" s="306"/>
      <c r="AUW203" s="307"/>
      <c r="AVA203" s="304"/>
      <c r="AVB203" s="305"/>
      <c r="AVC203" s="306"/>
      <c r="AVF203" s="307"/>
      <c r="AVJ203" s="304"/>
      <c r="AVK203" s="305"/>
      <c r="AVL203" s="306"/>
      <c r="AVO203" s="307"/>
      <c r="AVS203" s="304"/>
      <c r="AVT203" s="305"/>
      <c r="AVU203" s="306"/>
      <c r="AVX203" s="307"/>
      <c r="AWB203" s="304"/>
      <c r="AWC203" s="305"/>
      <c r="AWD203" s="306"/>
      <c r="AWG203" s="307"/>
      <c r="AWK203" s="304"/>
      <c r="AWL203" s="305"/>
      <c r="AWM203" s="306"/>
      <c r="AWP203" s="307"/>
      <c r="AWT203" s="304"/>
      <c r="AWU203" s="305"/>
      <c r="AWV203" s="306"/>
      <c r="AWY203" s="307"/>
      <c r="AXC203" s="304"/>
      <c r="AXD203" s="305"/>
      <c r="AXE203" s="306"/>
      <c r="AXH203" s="307"/>
      <c r="AXL203" s="304"/>
      <c r="AXM203" s="305"/>
      <c r="AXN203" s="306"/>
      <c r="AXQ203" s="307"/>
      <c r="AXU203" s="304"/>
      <c r="AXV203" s="305"/>
      <c r="AXW203" s="306"/>
      <c r="AXZ203" s="307"/>
      <c r="AYD203" s="304"/>
      <c r="AYE203" s="305"/>
      <c r="AYF203" s="306"/>
      <c r="AYI203" s="307"/>
      <c r="AYM203" s="304"/>
      <c r="AYN203" s="305"/>
      <c r="AYO203" s="306"/>
      <c r="AYR203" s="307"/>
      <c r="AYV203" s="304"/>
      <c r="AYW203" s="305"/>
      <c r="AYX203" s="306"/>
      <c r="AZA203" s="307"/>
      <c r="AZE203" s="304"/>
      <c r="AZF203" s="305"/>
      <c r="AZG203" s="306"/>
      <c r="AZJ203" s="307"/>
      <c r="AZN203" s="304"/>
      <c r="AZO203" s="305"/>
      <c r="AZP203" s="306"/>
      <c r="AZS203" s="307"/>
      <c r="AZW203" s="304"/>
      <c r="AZX203" s="305"/>
      <c r="AZY203" s="306"/>
      <c r="BAB203" s="307"/>
      <c r="BAF203" s="304"/>
      <c r="BAG203" s="305"/>
      <c r="BAH203" s="306"/>
      <c r="BAK203" s="307"/>
      <c r="BAO203" s="304"/>
      <c r="BAP203" s="305"/>
      <c r="BAQ203" s="306"/>
      <c r="BAT203" s="307"/>
      <c r="BAX203" s="304"/>
      <c r="BAY203" s="305"/>
      <c r="BAZ203" s="306"/>
      <c r="BBC203" s="307"/>
      <c r="BBG203" s="304"/>
      <c r="BBH203" s="305"/>
      <c r="BBI203" s="306"/>
      <c r="BBL203" s="307"/>
      <c r="BBP203" s="304"/>
      <c r="BBQ203" s="305"/>
      <c r="BBR203" s="306"/>
      <c r="BBU203" s="307"/>
      <c r="BBY203" s="304"/>
      <c r="BBZ203" s="305"/>
      <c r="BCA203" s="306"/>
      <c r="BCD203" s="307"/>
      <c r="BCH203" s="304"/>
      <c r="BCI203" s="305"/>
      <c r="BCJ203" s="306"/>
      <c r="BCM203" s="307"/>
      <c r="BCQ203" s="304"/>
      <c r="BCR203" s="305"/>
      <c r="BCS203" s="306"/>
      <c r="BCV203" s="307"/>
      <c r="BCZ203" s="304"/>
      <c r="BDA203" s="305"/>
      <c r="BDB203" s="306"/>
      <c r="BDE203" s="307"/>
      <c r="BDI203" s="304"/>
      <c r="BDJ203" s="305"/>
      <c r="BDK203" s="306"/>
      <c r="BDN203" s="307"/>
      <c r="BDR203" s="304"/>
      <c r="BDS203" s="305"/>
      <c r="BDT203" s="306"/>
      <c r="BDW203" s="307"/>
      <c r="BEA203" s="304"/>
      <c r="BEB203" s="305"/>
      <c r="BEC203" s="306"/>
      <c r="BEF203" s="307"/>
      <c r="BEJ203" s="304"/>
      <c r="BEK203" s="305"/>
      <c r="BEL203" s="306"/>
      <c r="BEO203" s="307"/>
      <c r="BES203" s="304"/>
      <c r="BET203" s="305"/>
      <c r="BEU203" s="306"/>
      <c r="BEX203" s="307"/>
      <c r="BFB203" s="304"/>
      <c r="BFC203" s="305"/>
      <c r="BFD203" s="306"/>
      <c r="BFG203" s="307"/>
      <c r="BFK203" s="304"/>
      <c r="BFL203" s="305"/>
      <c r="BFM203" s="306"/>
      <c r="BFP203" s="307"/>
      <c r="BFT203" s="304"/>
      <c r="BFU203" s="305"/>
      <c r="BFV203" s="306"/>
      <c r="BFY203" s="307"/>
      <c r="BGC203" s="304"/>
      <c r="BGD203" s="305"/>
      <c r="BGE203" s="306"/>
      <c r="BGH203" s="307"/>
      <c r="BGL203" s="304"/>
      <c r="BGM203" s="305"/>
      <c r="BGN203" s="306"/>
      <c r="BGQ203" s="307"/>
      <c r="BGU203" s="304"/>
      <c r="BGV203" s="305"/>
      <c r="BGW203" s="306"/>
      <c r="BGZ203" s="307"/>
      <c r="BHD203" s="304"/>
      <c r="BHE203" s="305"/>
      <c r="BHF203" s="306"/>
      <c r="BHI203" s="307"/>
      <c r="BHM203" s="304"/>
      <c r="BHN203" s="305"/>
      <c r="BHO203" s="306"/>
      <c r="BHR203" s="307"/>
      <c r="BHV203" s="304"/>
      <c r="BHW203" s="305"/>
      <c r="BHX203" s="306"/>
      <c r="BIA203" s="307"/>
      <c r="BIE203" s="304"/>
      <c r="BIF203" s="305"/>
      <c r="BIG203" s="306"/>
      <c r="BIJ203" s="307"/>
      <c r="BIN203" s="304"/>
      <c r="BIO203" s="305"/>
      <c r="BIP203" s="306"/>
      <c r="BIS203" s="307"/>
      <c r="BIW203" s="304"/>
      <c r="BIX203" s="305"/>
      <c r="BIY203" s="306"/>
      <c r="BJB203" s="307"/>
      <c r="BJF203" s="304"/>
      <c r="BJG203" s="305"/>
      <c r="BJH203" s="306"/>
      <c r="BJK203" s="307"/>
      <c r="BJO203" s="304"/>
      <c r="BJP203" s="305"/>
      <c r="BJQ203" s="306"/>
      <c r="BJT203" s="307"/>
      <c r="BJX203" s="304"/>
      <c r="BJY203" s="305"/>
      <c r="BJZ203" s="306"/>
      <c r="BKC203" s="307"/>
      <c r="BKG203" s="304"/>
      <c r="BKH203" s="305"/>
      <c r="BKI203" s="306"/>
      <c r="BKL203" s="307"/>
      <c r="BKP203" s="304"/>
      <c r="BKQ203" s="305"/>
      <c r="BKR203" s="306"/>
      <c r="BKU203" s="307"/>
      <c r="BKY203" s="304"/>
      <c r="BKZ203" s="305"/>
      <c r="BLA203" s="306"/>
      <c r="BLD203" s="307"/>
      <c r="BLH203" s="304"/>
      <c r="BLI203" s="305"/>
      <c r="BLJ203" s="306"/>
      <c r="BLM203" s="307"/>
      <c r="BLQ203" s="304"/>
      <c r="BLR203" s="305"/>
      <c r="BLS203" s="306"/>
      <c r="BLV203" s="307"/>
      <c r="BLZ203" s="304"/>
      <c r="BMA203" s="305"/>
      <c r="BMB203" s="306"/>
      <c r="BME203" s="307"/>
      <c r="BMI203" s="304"/>
      <c r="BMJ203" s="305"/>
      <c r="BMK203" s="306"/>
      <c r="BMN203" s="307"/>
      <c r="BMR203" s="304"/>
      <c r="BMS203" s="305"/>
      <c r="BMT203" s="306"/>
      <c r="BMW203" s="307"/>
      <c r="BNA203" s="304"/>
      <c r="BNB203" s="305"/>
      <c r="BNC203" s="306"/>
      <c r="BNF203" s="307"/>
      <c r="BNJ203" s="304"/>
      <c r="BNK203" s="305"/>
      <c r="BNL203" s="306"/>
      <c r="BNO203" s="307"/>
      <c r="BNS203" s="304"/>
      <c r="BNT203" s="305"/>
      <c r="BNU203" s="306"/>
      <c r="BNX203" s="307"/>
      <c r="BOB203" s="304"/>
      <c r="BOC203" s="305"/>
      <c r="BOD203" s="306"/>
      <c r="BOG203" s="307"/>
      <c r="BOK203" s="304"/>
      <c r="BOL203" s="305"/>
      <c r="BOM203" s="306"/>
      <c r="BOP203" s="307"/>
      <c r="BOT203" s="304"/>
      <c r="BOU203" s="305"/>
      <c r="BOV203" s="306"/>
      <c r="BOY203" s="307"/>
      <c r="BPC203" s="304"/>
      <c r="BPD203" s="305"/>
      <c r="BPE203" s="306"/>
      <c r="BPH203" s="307"/>
      <c r="BPL203" s="304"/>
      <c r="BPM203" s="305"/>
      <c r="BPN203" s="306"/>
      <c r="BPQ203" s="307"/>
      <c r="BPU203" s="304"/>
      <c r="BPV203" s="305"/>
      <c r="BPW203" s="306"/>
      <c r="BPZ203" s="307"/>
      <c r="BQD203" s="304"/>
      <c r="BQE203" s="305"/>
      <c r="BQF203" s="306"/>
      <c r="BQI203" s="307"/>
      <c r="BQM203" s="304"/>
      <c r="BQN203" s="305"/>
      <c r="BQO203" s="306"/>
      <c r="BQR203" s="307"/>
      <c r="BQV203" s="304"/>
      <c r="BQW203" s="305"/>
      <c r="BQX203" s="306"/>
      <c r="BRA203" s="307"/>
      <c r="BRE203" s="304"/>
      <c r="BRF203" s="305"/>
      <c r="BRG203" s="306"/>
      <c r="BRJ203" s="307"/>
      <c r="BRN203" s="304"/>
      <c r="BRO203" s="305"/>
      <c r="BRP203" s="306"/>
      <c r="BRS203" s="307"/>
      <c r="BRW203" s="304"/>
      <c r="BRX203" s="305"/>
      <c r="BRY203" s="306"/>
      <c r="BSB203" s="307"/>
      <c r="BSF203" s="304"/>
      <c r="BSG203" s="305"/>
      <c r="BSH203" s="306"/>
      <c r="BSK203" s="307"/>
      <c r="BSO203" s="304"/>
      <c r="BSP203" s="305"/>
      <c r="BSQ203" s="306"/>
      <c r="BST203" s="307"/>
      <c r="BSX203" s="304"/>
      <c r="BSY203" s="305"/>
      <c r="BSZ203" s="306"/>
      <c r="BTC203" s="307"/>
      <c r="BTG203" s="304"/>
      <c r="BTH203" s="305"/>
      <c r="BTI203" s="306"/>
      <c r="BTL203" s="307"/>
      <c r="BTP203" s="304"/>
      <c r="BTQ203" s="305"/>
      <c r="BTR203" s="306"/>
      <c r="BTU203" s="307"/>
      <c r="BTY203" s="304"/>
      <c r="BTZ203" s="305"/>
      <c r="BUA203" s="306"/>
      <c r="BUD203" s="307"/>
      <c r="BUH203" s="304"/>
      <c r="BUI203" s="305"/>
      <c r="BUJ203" s="306"/>
      <c r="BUM203" s="307"/>
      <c r="BUQ203" s="304"/>
      <c r="BUR203" s="305"/>
      <c r="BUS203" s="306"/>
      <c r="BUV203" s="307"/>
      <c r="BUZ203" s="304"/>
      <c r="BVA203" s="305"/>
      <c r="BVB203" s="306"/>
      <c r="BVE203" s="307"/>
      <c r="BVI203" s="304"/>
      <c r="BVJ203" s="305"/>
      <c r="BVK203" s="306"/>
      <c r="BVN203" s="307"/>
      <c r="BVR203" s="304"/>
      <c r="BVS203" s="305"/>
      <c r="BVT203" s="306"/>
      <c r="BVW203" s="307"/>
      <c r="BWA203" s="304"/>
      <c r="BWB203" s="305"/>
      <c r="BWC203" s="306"/>
      <c r="BWF203" s="307"/>
      <c r="BWJ203" s="304"/>
      <c r="BWK203" s="305"/>
      <c r="BWL203" s="306"/>
      <c r="BWO203" s="307"/>
      <c r="BWS203" s="304"/>
      <c r="BWT203" s="305"/>
      <c r="BWU203" s="306"/>
      <c r="BWX203" s="307"/>
      <c r="BXB203" s="304"/>
      <c r="BXC203" s="305"/>
      <c r="BXD203" s="306"/>
      <c r="BXG203" s="307"/>
      <c r="BXK203" s="304"/>
      <c r="BXL203" s="305"/>
      <c r="BXM203" s="306"/>
      <c r="BXP203" s="307"/>
      <c r="BXT203" s="304"/>
      <c r="BXU203" s="305"/>
      <c r="BXV203" s="306"/>
      <c r="BXY203" s="307"/>
      <c r="BYC203" s="304"/>
      <c r="BYD203" s="305"/>
      <c r="BYE203" s="306"/>
      <c r="BYH203" s="307"/>
      <c r="BYL203" s="304"/>
      <c r="BYM203" s="305"/>
      <c r="BYN203" s="306"/>
      <c r="BYQ203" s="307"/>
      <c r="BYU203" s="304"/>
      <c r="BYV203" s="305"/>
      <c r="BYW203" s="306"/>
      <c r="BYZ203" s="307"/>
      <c r="BZD203" s="304"/>
      <c r="BZE203" s="305"/>
      <c r="BZF203" s="306"/>
      <c r="BZI203" s="307"/>
      <c r="BZM203" s="304"/>
      <c r="BZN203" s="305"/>
      <c r="BZO203" s="306"/>
      <c r="BZR203" s="307"/>
      <c r="BZV203" s="304"/>
      <c r="BZW203" s="305"/>
      <c r="BZX203" s="306"/>
      <c r="CAA203" s="307"/>
      <c r="CAE203" s="304"/>
      <c r="CAF203" s="305"/>
      <c r="CAG203" s="306"/>
      <c r="CAJ203" s="307"/>
      <c r="CAN203" s="304"/>
      <c r="CAO203" s="305"/>
      <c r="CAP203" s="306"/>
      <c r="CAS203" s="307"/>
      <c r="CAW203" s="304"/>
      <c r="CAX203" s="305"/>
      <c r="CAY203" s="306"/>
      <c r="CBB203" s="307"/>
      <c r="CBF203" s="304"/>
      <c r="CBG203" s="305"/>
      <c r="CBH203" s="306"/>
      <c r="CBK203" s="307"/>
      <c r="CBO203" s="304"/>
      <c r="CBP203" s="305"/>
      <c r="CBQ203" s="306"/>
      <c r="CBT203" s="307"/>
      <c r="CBX203" s="304"/>
      <c r="CBY203" s="305"/>
      <c r="CBZ203" s="306"/>
      <c r="CCC203" s="307"/>
      <c r="CCG203" s="304"/>
      <c r="CCH203" s="305"/>
      <c r="CCI203" s="306"/>
      <c r="CCL203" s="307"/>
      <c r="CCP203" s="304"/>
      <c r="CCQ203" s="305"/>
      <c r="CCR203" s="306"/>
      <c r="CCU203" s="307"/>
      <c r="CCY203" s="304"/>
      <c r="CCZ203" s="305"/>
      <c r="CDA203" s="306"/>
      <c r="CDD203" s="307"/>
      <c r="CDH203" s="304"/>
      <c r="CDI203" s="305"/>
      <c r="CDJ203" s="306"/>
      <c r="CDM203" s="307"/>
      <c r="CDQ203" s="304"/>
      <c r="CDR203" s="305"/>
      <c r="CDS203" s="306"/>
      <c r="CDV203" s="307"/>
      <c r="CDZ203" s="304"/>
      <c r="CEA203" s="305"/>
      <c r="CEB203" s="306"/>
      <c r="CEE203" s="307"/>
      <c r="CEI203" s="304"/>
      <c r="CEJ203" s="305"/>
      <c r="CEK203" s="306"/>
      <c r="CEN203" s="307"/>
      <c r="CER203" s="304"/>
      <c r="CES203" s="305"/>
      <c r="CET203" s="306"/>
      <c r="CEW203" s="307"/>
      <c r="CFA203" s="304"/>
      <c r="CFB203" s="305"/>
      <c r="CFC203" s="306"/>
      <c r="CFF203" s="307"/>
      <c r="CFJ203" s="304"/>
      <c r="CFK203" s="305"/>
      <c r="CFL203" s="306"/>
      <c r="CFO203" s="307"/>
      <c r="CFS203" s="304"/>
      <c r="CFT203" s="305"/>
      <c r="CFU203" s="306"/>
      <c r="CFX203" s="307"/>
      <c r="CGB203" s="304"/>
      <c r="CGC203" s="305"/>
      <c r="CGD203" s="306"/>
      <c r="CGG203" s="307"/>
      <c r="CGK203" s="304"/>
      <c r="CGL203" s="305"/>
      <c r="CGM203" s="306"/>
      <c r="CGP203" s="307"/>
      <c r="CGT203" s="304"/>
      <c r="CGU203" s="305"/>
      <c r="CGV203" s="306"/>
      <c r="CGY203" s="307"/>
      <c r="CHC203" s="304"/>
      <c r="CHD203" s="305"/>
      <c r="CHE203" s="306"/>
      <c r="CHH203" s="307"/>
      <c r="CHL203" s="304"/>
      <c r="CHM203" s="305"/>
      <c r="CHN203" s="306"/>
      <c r="CHQ203" s="307"/>
      <c r="CHU203" s="304"/>
      <c r="CHV203" s="305"/>
      <c r="CHW203" s="306"/>
      <c r="CHZ203" s="307"/>
      <c r="CID203" s="304"/>
      <c r="CIE203" s="305"/>
      <c r="CIF203" s="306"/>
      <c r="CII203" s="307"/>
      <c r="CIM203" s="304"/>
      <c r="CIN203" s="305"/>
      <c r="CIO203" s="306"/>
      <c r="CIR203" s="307"/>
      <c r="CIV203" s="304"/>
      <c r="CIW203" s="305"/>
      <c r="CIX203" s="306"/>
      <c r="CJA203" s="307"/>
      <c r="CJE203" s="304"/>
      <c r="CJF203" s="305"/>
      <c r="CJG203" s="306"/>
      <c r="CJJ203" s="307"/>
      <c r="CJN203" s="304"/>
      <c r="CJO203" s="305"/>
      <c r="CJP203" s="306"/>
      <c r="CJS203" s="307"/>
      <c r="CJW203" s="304"/>
      <c r="CJX203" s="305"/>
      <c r="CJY203" s="306"/>
      <c r="CKB203" s="307"/>
      <c r="CKF203" s="304"/>
      <c r="CKG203" s="305"/>
      <c r="CKH203" s="306"/>
      <c r="CKK203" s="307"/>
      <c r="CKO203" s="304"/>
      <c r="CKP203" s="305"/>
      <c r="CKQ203" s="306"/>
      <c r="CKT203" s="307"/>
      <c r="CKX203" s="304"/>
      <c r="CKY203" s="305"/>
      <c r="CKZ203" s="306"/>
      <c r="CLC203" s="307"/>
      <c r="CLG203" s="304"/>
      <c r="CLH203" s="305"/>
      <c r="CLI203" s="306"/>
      <c r="CLL203" s="307"/>
      <c r="CLP203" s="304"/>
      <c r="CLQ203" s="305"/>
      <c r="CLR203" s="306"/>
      <c r="CLU203" s="307"/>
      <c r="CLY203" s="304"/>
      <c r="CLZ203" s="305"/>
      <c r="CMA203" s="306"/>
      <c r="CMD203" s="307"/>
      <c r="CMH203" s="304"/>
      <c r="CMI203" s="305"/>
      <c r="CMJ203" s="306"/>
      <c r="CMM203" s="307"/>
      <c r="CMQ203" s="304"/>
      <c r="CMR203" s="305"/>
      <c r="CMS203" s="306"/>
      <c r="CMV203" s="307"/>
      <c r="CMZ203" s="304"/>
      <c r="CNA203" s="305"/>
      <c r="CNB203" s="306"/>
      <c r="CNE203" s="307"/>
      <c r="CNI203" s="304"/>
      <c r="CNJ203" s="305"/>
      <c r="CNK203" s="306"/>
      <c r="CNN203" s="307"/>
      <c r="CNR203" s="304"/>
      <c r="CNS203" s="305"/>
      <c r="CNT203" s="306"/>
      <c r="CNW203" s="307"/>
      <c r="COA203" s="304"/>
      <c r="COB203" s="305"/>
      <c r="COC203" s="306"/>
      <c r="COF203" s="307"/>
      <c r="COJ203" s="304"/>
      <c r="COK203" s="305"/>
      <c r="COL203" s="306"/>
      <c r="COO203" s="307"/>
      <c r="COS203" s="304"/>
      <c r="COT203" s="305"/>
      <c r="COU203" s="306"/>
      <c r="COX203" s="307"/>
      <c r="CPB203" s="304"/>
      <c r="CPC203" s="305"/>
      <c r="CPD203" s="306"/>
      <c r="CPG203" s="307"/>
      <c r="CPK203" s="304"/>
      <c r="CPL203" s="305"/>
      <c r="CPM203" s="306"/>
      <c r="CPP203" s="307"/>
      <c r="CPT203" s="304"/>
      <c r="CPU203" s="305"/>
      <c r="CPV203" s="306"/>
      <c r="CPY203" s="307"/>
      <c r="CQC203" s="304"/>
      <c r="CQD203" s="305"/>
      <c r="CQE203" s="306"/>
      <c r="CQH203" s="307"/>
      <c r="CQL203" s="304"/>
      <c r="CQM203" s="305"/>
      <c r="CQN203" s="306"/>
      <c r="CQQ203" s="307"/>
      <c r="CQU203" s="304"/>
      <c r="CQV203" s="305"/>
      <c r="CQW203" s="306"/>
      <c r="CQZ203" s="307"/>
      <c r="CRD203" s="304"/>
      <c r="CRE203" s="305"/>
      <c r="CRF203" s="306"/>
      <c r="CRI203" s="307"/>
      <c r="CRM203" s="304"/>
      <c r="CRN203" s="305"/>
      <c r="CRO203" s="306"/>
      <c r="CRR203" s="307"/>
      <c r="CRV203" s="304"/>
      <c r="CRW203" s="305"/>
      <c r="CRX203" s="306"/>
      <c r="CSA203" s="307"/>
      <c r="CSE203" s="304"/>
      <c r="CSF203" s="305"/>
      <c r="CSG203" s="306"/>
      <c r="CSJ203" s="307"/>
      <c r="CSN203" s="304"/>
      <c r="CSO203" s="305"/>
      <c r="CSP203" s="306"/>
      <c r="CSS203" s="307"/>
      <c r="CSW203" s="304"/>
      <c r="CSX203" s="305"/>
      <c r="CSY203" s="306"/>
      <c r="CTB203" s="307"/>
      <c r="CTF203" s="304"/>
      <c r="CTG203" s="305"/>
      <c r="CTH203" s="306"/>
      <c r="CTK203" s="307"/>
      <c r="CTO203" s="304"/>
      <c r="CTP203" s="305"/>
      <c r="CTQ203" s="306"/>
      <c r="CTT203" s="307"/>
      <c r="CTX203" s="304"/>
      <c r="CTY203" s="305"/>
      <c r="CTZ203" s="306"/>
      <c r="CUC203" s="307"/>
      <c r="CUG203" s="304"/>
      <c r="CUH203" s="305"/>
      <c r="CUI203" s="306"/>
      <c r="CUL203" s="307"/>
      <c r="CUP203" s="304"/>
      <c r="CUQ203" s="305"/>
      <c r="CUR203" s="306"/>
      <c r="CUU203" s="307"/>
      <c r="CUY203" s="304"/>
      <c r="CUZ203" s="305"/>
      <c r="CVA203" s="306"/>
      <c r="CVD203" s="307"/>
      <c r="CVH203" s="304"/>
      <c r="CVI203" s="305"/>
      <c r="CVJ203" s="306"/>
      <c r="CVM203" s="307"/>
      <c r="CVQ203" s="304"/>
      <c r="CVR203" s="305"/>
      <c r="CVS203" s="306"/>
      <c r="CVV203" s="307"/>
      <c r="CVZ203" s="304"/>
      <c r="CWA203" s="305"/>
      <c r="CWB203" s="306"/>
      <c r="CWE203" s="307"/>
      <c r="CWI203" s="304"/>
      <c r="CWJ203" s="305"/>
      <c r="CWK203" s="306"/>
      <c r="CWN203" s="307"/>
      <c r="CWR203" s="304"/>
      <c r="CWS203" s="305"/>
      <c r="CWT203" s="306"/>
      <c r="CWW203" s="307"/>
      <c r="CXA203" s="304"/>
      <c r="CXB203" s="305"/>
      <c r="CXC203" s="306"/>
      <c r="CXF203" s="307"/>
      <c r="CXJ203" s="304"/>
      <c r="CXK203" s="305"/>
      <c r="CXL203" s="306"/>
      <c r="CXO203" s="307"/>
      <c r="CXS203" s="304"/>
      <c r="CXT203" s="305"/>
      <c r="CXU203" s="306"/>
      <c r="CXX203" s="307"/>
      <c r="CYB203" s="304"/>
      <c r="CYC203" s="305"/>
      <c r="CYD203" s="306"/>
      <c r="CYG203" s="307"/>
      <c r="CYK203" s="304"/>
      <c r="CYL203" s="305"/>
      <c r="CYM203" s="306"/>
      <c r="CYP203" s="307"/>
      <c r="CYT203" s="304"/>
      <c r="CYU203" s="305"/>
      <c r="CYV203" s="306"/>
      <c r="CYY203" s="307"/>
      <c r="CZC203" s="304"/>
      <c r="CZD203" s="305"/>
      <c r="CZE203" s="306"/>
      <c r="CZH203" s="307"/>
      <c r="CZL203" s="304"/>
      <c r="CZM203" s="305"/>
      <c r="CZN203" s="306"/>
      <c r="CZQ203" s="307"/>
      <c r="CZU203" s="304"/>
      <c r="CZV203" s="305"/>
      <c r="CZW203" s="306"/>
      <c r="CZZ203" s="307"/>
      <c r="DAD203" s="304"/>
      <c r="DAE203" s="305"/>
      <c r="DAF203" s="306"/>
      <c r="DAI203" s="307"/>
      <c r="DAM203" s="304"/>
      <c r="DAN203" s="305"/>
      <c r="DAO203" s="306"/>
      <c r="DAR203" s="307"/>
      <c r="DAV203" s="304"/>
      <c r="DAW203" s="305"/>
      <c r="DAX203" s="306"/>
      <c r="DBA203" s="307"/>
      <c r="DBE203" s="304"/>
      <c r="DBF203" s="305"/>
      <c r="DBG203" s="306"/>
      <c r="DBJ203" s="307"/>
      <c r="DBN203" s="304"/>
      <c r="DBO203" s="305"/>
      <c r="DBP203" s="306"/>
      <c r="DBS203" s="307"/>
      <c r="DBW203" s="304"/>
      <c r="DBX203" s="305"/>
      <c r="DBY203" s="306"/>
      <c r="DCB203" s="307"/>
      <c r="DCF203" s="304"/>
      <c r="DCG203" s="305"/>
      <c r="DCH203" s="306"/>
      <c r="DCK203" s="307"/>
      <c r="DCO203" s="304"/>
      <c r="DCP203" s="305"/>
      <c r="DCQ203" s="306"/>
      <c r="DCT203" s="307"/>
      <c r="DCX203" s="304"/>
      <c r="DCY203" s="305"/>
      <c r="DCZ203" s="306"/>
      <c r="DDC203" s="307"/>
      <c r="DDG203" s="304"/>
      <c r="DDH203" s="305"/>
      <c r="DDI203" s="306"/>
      <c r="DDL203" s="307"/>
      <c r="DDP203" s="304"/>
      <c r="DDQ203" s="305"/>
      <c r="DDR203" s="306"/>
      <c r="DDU203" s="307"/>
      <c r="DDY203" s="304"/>
      <c r="DDZ203" s="305"/>
      <c r="DEA203" s="306"/>
      <c r="DED203" s="307"/>
      <c r="DEH203" s="304"/>
      <c r="DEI203" s="305"/>
      <c r="DEJ203" s="306"/>
      <c r="DEM203" s="307"/>
      <c r="DEQ203" s="304"/>
      <c r="DER203" s="305"/>
      <c r="DES203" s="306"/>
      <c r="DEV203" s="307"/>
      <c r="DEZ203" s="304"/>
      <c r="DFA203" s="305"/>
      <c r="DFB203" s="306"/>
      <c r="DFE203" s="307"/>
      <c r="DFI203" s="304"/>
      <c r="DFJ203" s="305"/>
      <c r="DFK203" s="306"/>
      <c r="DFN203" s="307"/>
      <c r="DFR203" s="304"/>
      <c r="DFS203" s="305"/>
      <c r="DFT203" s="306"/>
      <c r="DFW203" s="307"/>
      <c r="DGA203" s="304"/>
      <c r="DGB203" s="305"/>
      <c r="DGC203" s="306"/>
      <c r="DGF203" s="307"/>
      <c r="DGJ203" s="304"/>
      <c r="DGK203" s="305"/>
      <c r="DGL203" s="306"/>
      <c r="DGO203" s="307"/>
      <c r="DGS203" s="304"/>
      <c r="DGT203" s="305"/>
      <c r="DGU203" s="306"/>
      <c r="DGX203" s="307"/>
      <c r="DHB203" s="304"/>
      <c r="DHC203" s="305"/>
      <c r="DHD203" s="306"/>
      <c r="DHG203" s="307"/>
      <c r="DHK203" s="304"/>
      <c r="DHL203" s="305"/>
      <c r="DHM203" s="306"/>
      <c r="DHP203" s="307"/>
      <c r="DHT203" s="304"/>
      <c r="DHU203" s="305"/>
      <c r="DHV203" s="306"/>
      <c r="DHY203" s="307"/>
      <c r="DIC203" s="304"/>
      <c r="DID203" s="305"/>
      <c r="DIE203" s="306"/>
      <c r="DIH203" s="307"/>
      <c r="DIL203" s="304"/>
      <c r="DIM203" s="305"/>
      <c r="DIN203" s="306"/>
      <c r="DIQ203" s="307"/>
      <c r="DIU203" s="304"/>
      <c r="DIV203" s="305"/>
      <c r="DIW203" s="306"/>
      <c r="DIZ203" s="307"/>
      <c r="DJD203" s="304"/>
      <c r="DJE203" s="305"/>
      <c r="DJF203" s="306"/>
      <c r="DJI203" s="307"/>
      <c r="DJM203" s="304"/>
      <c r="DJN203" s="305"/>
      <c r="DJO203" s="306"/>
      <c r="DJR203" s="307"/>
      <c r="DJV203" s="304"/>
      <c r="DJW203" s="305"/>
      <c r="DJX203" s="306"/>
      <c r="DKA203" s="307"/>
      <c r="DKE203" s="304"/>
      <c r="DKF203" s="305"/>
      <c r="DKG203" s="306"/>
      <c r="DKJ203" s="307"/>
      <c r="DKN203" s="304"/>
      <c r="DKO203" s="305"/>
      <c r="DKP203" s="306"/>
      <c r="DKS203" s="307"/>
      <c r="DKW203" s="304"/>
      <c r="DKX203" s="305"/>
      <c r="DKY203" s="306"/>
      <c r="DLB203" s="307"/>
      <c r="DLF203" s="304"/>
      <c r="DLG203" s="305"/>
      <c r="DLH203" s="306"/>
      <c r="DLK203" s="307"/>
      <c r="DLO203" s="304"/>
      <c r="DLP203" s="305"/>
      <c r="DLQ203" s="306"/>
      <c r="DLT203" s="307"/>
      <c r="DLX203" s="304"/>
      <c r="DLY203" s="305"/>
      <c r="DLZ203" s="306"/>
      <c r="DMC203" s="307"/>
      <c r="DMG203" s="304"/>
      <c r="DMH203" s="305"/>
      <c r="DMI203" s="306"/>
      <c r="DML203" s="307"/>
      <c r="DMP203" s="304"/>
      <c r="DMQ203" s="305"/>
      <c r="DMR203" s="306"/>
      <c r="DMU203" s="307"/>
      <c r="DMY203" s="304"/>
      <c r="DMZ203" s="305"/>
      <c r="DNA203" s="306"/>
      <c r="DND203" s="307"/>
      <c r="DNH203" s="304"/>
      <c r="DNI203" s="305"/>
      <c r="DNJ203" s="306"/>
      <c r="DNM203" s="307"/>
      <c r="DNQ203" s="304"/>
      <c r="DNR203" s="305"/>
      <c r="DNS203" s="306"/>
      <c r="DNV203" s="307"/>
      <c r="DNZ203" s="304"/>
      <c r="DOA203" s="305"/>
      <c r="DOB203" s="306"/>
      <c r="DOE203" s="307"/>
      <c r="DOI203" s="304"/>
      <c r="DOJ203" s="305"/>
      <c r="DOK203" s="306"/>
      <c r="DON203" s="307"/>
      <c r="DOR203" s="304"/>
      <c r="DOS203" s="305"/>
      <c r="DOT203" s="306"/>
      <c r="DOW203" s="307"/>
      <c r="DPA203" s="304"/>
      <c r="DPB203" s="305"/>
      <c r="DPC203" s="306"/>
      <c r="DPF203" s="307"/>
      <c r="DPJ203" s="304"/>
      <c r="DPK203" s="305"/>
      <c r="DPL203" s="306"/>
      <c r="DPO203" s="307"/>
      <c r="DPS203" s="304"/>
      <c r="DPT203" s="305"/>
      <c r="DPU203" s="306"/>
      <c r="DPX203" s="307"/>
      <c r="DQB203" s="304"/>
      <c r="DQC203" s="305"/>
      <c r="DQD203" s="306"/>
      <c r="DQG203" s="307"/>
      <c r="DQK203" s="304"/>
      <c r="DQL203" s="305"/>
      <c r="DQM203" s="306"/>
      <c r="DQP203" s="307"/>
      <c r="DQT203" s="304"/>
      <c r="DQU203" s="305"/>
      <c r="DQV203" s="306"/>
      <c r="DQY203" s="307"/>
      <c r="DRC203" s="304"/>
      <c r="DRD203" s="305"/>
      <c r="DRE203" s="306"/>
      <c r="DRH203" s="307"/>
      <c r="DRL203" s="304"/>
      <c r="DRM203" s="305"/>
      <c r="DRN203" s="306"/>
      <c r="DRQ203" s="307"/>
      <c r="DRU203" s="304"/>
      <c r="DRV203" s="305"/>
      <c r="DRW203" s="306"/>
      <c r="DRZ203" s="307"/>
      <c r="DSD203" s="304"/>
      <c r="DSE203" s="305"/>
      <c r="DSF203" s="306"/>
      <c r="DSI203" s="307"/>
      <c r="DSM203" s="304"/>
      <c r="DSN203" s="305"/>
      <c r="DSO203" s="306"/>
      <c r="DSR203" s="307"/>
      <c r="DSV203" s="304"/>
      <c r="DSW203" s="305"/>
      <c r="DSX203" s="306"/>
      <c r="DTA203" s="307"/>
      <c r="DTE203" s="304"/>
      <c r="DTF203" s="305"/>
      <c r="DTG203" s="306"/>
      <c r="DTJ203" s="307"/>
      <c r="DTN203" s="304"/>
      <c r="DTO203" s="305"/>
      <c r="DTP203" s="306"/>
      <c r="DTS203" s="307"/>
      <c r="DTW203" s="304"/>
      <c r="DTX203" s="305"/>
      <c r="DTY203" s="306"/>
      <c r="DUB203" s="307"/>
      <c r="DUF203" s="304"/>
      <c r="DUG203" s="305"/>
      <c r="DUH203" s="306"/>
      <c r="DUK203" s="307"/>
      <c r="DUO203" s="304"/>
      <c r="DUP203" s="305"/>
      <c r="DUQ203" s="306"/>
      <c r="DUT203" s="307"/>
      <c r="DUX203" s="304"/>
      <c r="DUY203" s="305"/>
      <c r="DUZ203" s="306"/>
      <c r="DVC203" s="307"/>
      <c r="DVG203" s="304"/>
      <c r="DVH203" s="305"/>
      <c r="DVI203" s="306"/>
      <c r="DVL203" s="307"/>
      <c r="DVP203" s="304"/>
      <c r="DVQ203" s="305"/>
      <c r="DVR203" s="306"/>
      <c r="DVU203" s="307"/>
      <c r="DVY203" s="304"/>
      <c r="DVZ203" s="305"/>
      <c r="DWA203" s="306"/>
      <c r="DWD203" s="307"/>
      <c r="DWH203" s="304"/>
      <c r="DWI203" s="305"/>
      <c r="DWJ203" s="306"/>
      <c r="DWM203" s="307"/>
      <c r="DWQ203" s="304"/>
      <c r="DWR203" s="305"/>
      <c r="DWS203" s="306"/>
      <c r="DWV203" s="307"/>
      <c r="DWZ203" s="304"/>
      <c r="DXA203" s="305"/>
      <c r="DXB203" s="306"/>
      <c r="DXE203" s="307"/>
      <c r="DXI203" s="304"/>
      <c r="DXJ203" s="305"/>
      <c r="DXK203" s="306"/>
      <c r="DXN203" s="307"/>
      <c r="DXR203" s="304"/>
      <c r="DXS203" s="305"/>
      <c r="DXT203" s="306"/>
      <c r="DXW203" s="307"/>
      <c r="DYA203" s="304"/>
      <c r="DYB203" s="305"/>
      <c r="DYC203" s="306"/>
      <c r="DYF203" s="307"/>
      <c r="DYJ203" s="304"/>
      <c r="DYK203" s="305"/>
      <c r="DYL203" s="306"/>
      <c r="DYO203" s="307"/>
      <c r="DYS203" s="304"/>
      <c r="DYT203" s="305"/>
      <c r="DYU203" s="306"/>
      <c r="DYX203" s="307"/>
      <c r="DZB203" s="304"/>
      <c r="DZC203" s="305"/>
      <c r="DZD203" s="306"/>
      <c r="DZG203" s="307"/>
      <c r="DZK203" s="304"/>
      <c r="DZL203" s="305"/>
      <c r="DZM203" s="306"/>
      <c r="DZP203" s="307"/>
      <c r="DZT203" s="304"/>
      <c r="DZU203" s="305"/>
      <c r="DZV203" s="306"/>
      <c r="DZY203" s="307"/>
      <c r="EAC203" s="304"/>
      <c r="EAD203" s="305"/>
      <c r="EAE203" s="306"/>
      <c r="EAH203" s="307"/>
      <c r="EAL203" s="304"/>
      <c r="EAM203" s="305"/>
      <c r="EAN203" s="306"/>
      <c r="EAQ203" s="307"/>
      <c r="EAU203" s="304"/>
      <c r="EAV203" s="305"/>
      <c r="EAW203" s="306"/>
      <c r="EAZ203" s="307"/>
      <c r="EBD203" s="304"/>
      <c r="EBE203" s="305"/>
      <c r="EBF203" s="306"/>
      <c r="EBI203" s="307"/>
      <c r="EBM203" s="304"/>
      <c r="EBN203" s="305"/>
      <c r="EBO203" s="306"/>
      <c r="EBR203" s="307"/>
      <c r="EBV203" s="304"/>
      <c r="EBW203" s="305"/>
      <c r="EBX203" s="306"/>
      <c r="ECA203" s="307"/>
      <c r="ECE203" s="304"/>
      <c r="ECF203" s="305"/>
      <c r="ECG203" s="306"/>
      <c r="ECJ203" s="307"/>
      <c r="ECN203" s="304"/>
      <c r="ECO203" s="305"/>
      <c r="ECP203" s="306"/>
      <c r="ECS203" s="307"/>
      <c r="ECW203" s="304"/>
      <c r="ECX203" s="305"/>
      <c r="ECY203" s="306"/>
      <c r="EDB203" s="307"/>
      <c r="EDF203" s="304"/>
      <c r="EDG203" s="305"/>
      <c r="EDH203" s="306"/>
      <c r="EDK203" s="307"/>
      <c r="EDO203" s="304"/>
      <c r="EDP203" s="305"/>
      <c r="EDQ203" s="306"/>
      <c r="EDT203" s="307"/>
      <c r="EDX203" s="304"/>
      <c r="EDY203" s="305"/>
      <c r="EDZ203" s="306"/>
      <c r="EEC203" s="307"/>
      <c r="EEG203" s="304"/>
      <c r="EEH203" s="305"/>
      <c r="EEI203" s="306"/>
      <c r="EEL203" s="307"/>
      <c r="EEP203" s="304"/>
      <c r="EEQ203" s="305"/>
      <c r="EER203" s="306"/>
      <c r="EEU203" s="307"/>
      <c r="EEY203" s="304"/>
      <c r="EEZ203" s="305"/>
      <c r="EFA203" s="306"/>
      <c r="EFD203" s="307"/>
      <c r="EFH203" s="304"/>
      <c r="EFI203" s="305"/>
      <c r="EFJ203" s="306"/>
      <c r="EFM203" s="307"/>
      <c r="EFQ203" s="304"/>
      <c r="EFR203" s="305"/>
      <c r="EFS203" s="306"/>
      <c r="EFV203" s="307"/>
      <c r="EFZ203" s="304"/>
      <c r="EGA203" s="305"/>
      <c r="EGB203" s="306"/>
      <c r="EGE203" s="307"/>
      <c r="EGI203" s="304"/>
      <c r="EGJ203" s="305"/>
      <c r="EGK203" s="306"/>
      <c r="EGN203" s="307"/>
      <c r="EGR203" s="304"/>
      <c r="EGS203" s="305"/>
      <c r="EGT203" s="306"/>
      <c r="EGW203" s="307"/>
      <c r="EHA203" s="304"/>
      <c r="EHB203" s="305"/>
      <c r="EHC203" s="306"/>
      <c r="EHF203" s="307"/>
      <c r="EHJ203" s="304"/>
      <c r="EHK203" s="305"/>
      <c r="EHL203" s="306"/>
      <c r="EHO203" s="307"/>
      <c r="EHS203" s="304"/>
      <c r="EHT203" s="305"/>
      <c r="EHU203" s="306"/>
      <c r="EHX203" s="307"/>
      <c r="EIB203" s="304"/>
      <c r="EIC203" s="305"/>
      <c r="EID203" s="306"/>
      <c r="EIG203" s="307"/>
      <c r="EIK203" s="304"/>
      <c r="EIL203" s="305"/>
      <c r="EIM203" s="306"/>
      <c r="EIP203" s="307"/>
      <c r="EIT203" s="304"/>
      <c r="EIU203" s="305"/>
      <c r="EIV203" s="306"/>
      <c r="EIY203" s="307"/>
      <c r="EJC203" s="304"/>
      <c r="EJD203" s="305"/>
      <c r="EJE203" s="306"/>
      <c r="EJH203" s="307"/>
      <c r="EJL203" s="304"/>
      <c r="EJM203" s="305"/>
      <c r="EJN203" s="306"/>
      <c r="EJQ203" s="307"/>
      <c r="EJU203" s="304"/>
      <c r="EJV203" s="305"/>
      <c r="EJW203" s="306"/>
      <c r="EJZ203" s="307"/>
      <c r="EKD203" s="304"/>
      <c r="EKE203" s="305"/>
      <c r="EKF203" s="306"/>
      <c r="EKI203" s="307"/>
      <c r="EKM203" s="304"/>
      <c r="EKN203" s="305"/>
      <c r="EKO203" s="306"/>
      <c r="EKR203" s="307"/>
      <c r="EKV203" s="304"/>
      <c r="EKW203" s="305"/>
      <c r="EKX203" s="306"/>
      <c r="ELA203" s="307"/>
      <c r="ELE203" s="304"/>
      <c r="ELF203" s="305"/>
      <c r="ELG203" s="306"/>
      <c r="ELJ203" s="307"/>
      <c r="ELN203" s="304"/>
      <c r="ELO203" s="305"/>
      <c r="ELP203" s="306"/>
      <c r="ELS203" s="307"/>
      <c r="ELW203" s="304"/>
      <c r="ELX203" s="305"/>
      <c r="ELY203" s="306"/>
      <c r="EMB203" s="307"/>
      <c r="EMF203" s="304"/>
      <c r="EMG203" s="305"/>
      <c r="EMH203" s="306"/>
      <c r="EMK203" s="307"/>
      <c r="EMO203" s="304"/>
      <c r="EMP203" s="305"/>
      <c r="EMQ203" s="306"/>
      <c r="EMT203" s="307"/>
      <c r="EMX203" s="304"/>
      <c r="EMY203" s="305"/>
      <c r="EMZ203" s="306"/>
      <c r="ENC203" s="307"/>
      <c r="ENG203" s="304"/>
      <c r="ENH203" s="305"/>
      <c r="ENI203" s="306"/>
      <c r="ENL203" s="307"/>
      <c r="ENP203" s="304"/>
      <c r="ENQ203" s="305"/>
      <c r="ENR203" s="306"/>
      <c r="ENU203" s="307"/>
      <c r="ENY203" s="304"/>
      <c r="ENZ203" s="305"/>
      <c r="EOA203" s="306"/>
      <c r="EOD203" s="307"/>
      <c r="EOH203" s="304"/>
      <c r="EOI203" s="305"/>
      <c r="EOJ203" s="306"/>
      <c r="EOM203" s="307"/>
      <c r="EOQ203" s="304"/>
      <c r="EOR203" s="305"/>
      <c r="EOS203" s="306"/>
      <c r="EOV203" s="307"/>
      <c r="EOZ203" s="304"/>
      <c r="EPA203" s="305"/>
      <c r="EPB203" s="306"/>
      <c r="EPE203" s="307"/>
      <c r="EPI203" s="304"/>
      <c r="EPJ203" s="305"/>
      <c r="EPK203" s="306"/>
      <c r="EPN203" s="307"/>
      <c r="EPR203" s="304"/>
      <c r="EPS203" s="305"/>
      <c r="EPT203" s="306"/>
      <c r="EPW203" s="307"/>
      <c r="EQA203" s="304"/>
      <c r="EQB203" s="305"/>
      <c r="EQC203" s="306"/>
      <c r="EQF203" s="307"/>
      <c r="EQJ203" s="304"/>
      <c r="EQK203" s="305"/>
      <c r="EQL203" s="306"/>
      <c r="EQO203" s="307"/>
      <c r="EQS203" s="304"/>
      <c r="EQT203" s="305"/>
      <c r="EQU203" s="306"/>
      <c r="EQX203" s="307"/>
      <c r="ERB203" s="304"/>
      <c r="ERC203" s="305"/>
      <c r="ERD203" s="306"/>
      <c r="ERG203" s="307"/>
      <c r="ERK203" s="304"/>
      <c r="ERL203" s="305"/>
      <c r="ERM203" s="306"/>
      <c r="ERP203" s="307"/>
      <c r="ERT203" s="304"/>
      <c r="ERU203" s="305"/>
      <c r="ERV203" s="306"/>
      <c r="ERY203" s="307"/>
      <c r="ESC203" s="304"/>
      <c r="ESD203" s="305"/>
      <c r="ESE203" s="306"/>
      <c r="ESH203" s="307"/>
      <c r="ESL203" s="304"/>
      <c r="ESM203" s="305"/>
      <c r="ESN203" s="306"/>
      <c r="ESQ203" s="307"/>
      <c r="ESU203" s="304"/>
      <c r="ESV203" s="305"/>
      <c r="ESW203" s="306"/>
      <c r="ESZ203" s="307"/>
      <c r="ETD203" s="304"/>
      <c r="ETE203" s="305"/>
      <c r="ETF203" s="306"/>
      <c r="ETI203" s="307"/>
      <c r="ETM203" s="304"/>
      <c r="ETN203" s="305"/>
      <c r="ETO203" s="306"/>
      <c r="ETR203" s="307"/>
      <c r="ETV203" s="304"/>
      <c r="ETW203" s="305"/>
      <c r="ETX203" s="306"/>
      <c r="EUA203" s="307"/>
      <c r="EUE203" s="304"/>
      <c r="EUF203" s="305"/>
      <c r="EUG203" s="306"/>
      <c r="EUJ203" s="307"/>
      <c r="EUN203" s="304"/>
      <c r="EUO203" s="305"/>
      <c r="EUP203" s="306"/>
      <c r="EUS203" s="307"/>
      <c r="EUW203" s="304"/>
      <c r="EUX203" s="305"/>
      <c r="EUY203" s="306"/>
      <c r="EVB203" s="307"/>
      <c r="EVF203" s="304"/>
      <c r="EVG203" s="305"/>
      <c r="EVH203" s="306"/>
      <c r="EVK203" s="307"/>
      <c r="EVO203" s="304"/>
      <c r="EVP203" s="305"/>
      <c r="EVQ203" s="306"/>
      <c r="EVT203" s="307"/>
      <c r="EVX203" s="304"/>
      <c r="EVY203" s="305"/>
      <c r="EVZ203" s="306"/>
      <c r="EWC203" s="307"/>
      <c r="EWG203" s="304"/>
      <c r="EWH203" s="305"/>
      <c r="EWI203" s="306"/>
      <c r="EWL203" s="307"/>
      <c r="EWP203" s="304"/>
      <c r="EWQ203" s="305"/>
      <c r="EWR203" s="306"/>
      <c r="EWU203" s="307"/>
      <c r="EWY203" s="304"/>
      <c r="EWZ203" s="305"/>
      <c r="EXA203" s="306"/>
      <c r="EXD203" s="307"/>
      <c r="EXH203" s="304"/>
      <c r="EXI203" s="305"/>
      <c r="EXJ203" s="306"/>
      <c r="EXM203" s="307"/>
      <c r="EXQ203" s="304"/>
      <c r="EXR203" s="305"/>
      <c r="EXS203" s="306"/>
      <c r="EXV203" s="307"/>
      <c r="EXZ203" s="304"/>
      <c r="EYA203" s="305"/>
      <c r="EYB203" s="306"/>
      <c r="EYE203" s="307"/>
      <c r="EYI203" s="304"/>
      <c r="EYJ203" s="305"/>
      <c r="EYK203" s="306"/>
      <c r="EYN203" s="307"/>
      <c r="EYR203" s="304"/>
      <c r="EYS203" s="305"/>
      <c r="EYT203" s="306"/>
      <c r="EYW203" s="307"/>
      <c r="EZA203" s="304"/>
      <c r="EZB203" s="305"/>
      <c r="EZC203" s="306"/>
      <c r="EZF203" s="307"/>
      <c r="EZJ203" s="304"/>
      <c r="EZK203" s="305"/>
      <c r="EZL203" s="306"/>
      <c r="EZO203" s="307"/>
      <c r="EZS203" s="304"/>
      <c r="EZT203" s="305"/>
      <c r="EZU203" s="306"/>
      <c r="EZX203" s="307"/>
      <c r="FAB203" s="304"/>
      <c r="FAC203" s="305"/>
      <c r="FAD203" s="306"/>
      <c r="FAG203" s="307"/>
      <c r="FAK203" s="304"/>
      <c r="FAL203" s="305"/>
      <c r="FAM203" s="306"/>
      <c r="FAP203" s="307"/>
      <c r="FAT203" s="304"/>
      <c r="FAU203" s="305"/>
      <c r="FAV203" s="306"/>
      <c r="FAY203" s="307"/>
      <c r="FBC203" s="304"/>
      <c r="FBD203" s="305"/>
      <c r="FBE203" s="306"/>
      <c r="FBH203" s="307"/>
      <c r="FBL203" s="304"/>
      <c r="FBM203" s="305"/>
      <c r="FBN203" s="306"/>
      <c r="FBQ203" s="307"/>
      <c r="FBU203" s="304"/>
      <c r="FBV203" s="305"/>
      <c r="FBW203" s="306"/>
      <c r="FBZ203" s="307"/>
      <c r="FCD203" s="304"/>
      <c r="FCE203" s="305"/>
      <c r="FCF203" s="306"/>
      <c r="FCI203" s="307"/>
      <c r="FCM203" s="304"/>
      <c r="FCN203" s="305"/>
      <c r="FCO203" s="306"/>
      <c r="FCR203" s="307"/>
      <c r="FCV203" s="304"/>
      <c r="FCW203" s="305"/>
      <c r="FCX203" s="306"/>
      <c r="FDA203" s="307"/>
      <c r="FDE203" s="304"/>
      <c r="FDF203" s="305"/>
      <c r="FDG203" s="306"/>
      <c r="FDJ203" s="307"/>
      <c r="FDN203" s="304"/>
      <c r="FDO203" s="305"/>
      <c r="FDP203" s="306"/>
      <c r="FDS203" s="307"/>
      <c r="FDW203" s="304"/>
      <c r="FDX203" s="305"/>
      <c r="FDY203" s="306"/>
      <c r="FEB203" s="307"/>
      <c r="FEF203" s="304"/>
      <c r="FEG203" s="305"/>
      <c r="FEH203" s="306"/>
      <c r="FEK203" s="307"/>
      <c r="FEO203" s="304"/>
      <c r="FEP203" s="305"/>
      <c r="FEQ203" s="306"/>
      <c r="FET203" s="307"/>
      <c r="FEX203" s="304"/>
      <c r="FEY203" s="305"/>
      <c r="FEZ203" s="306"/>
      <c r="FFC203" s="307"/>
      <c r="FFG203" s="304"/>
      <c r="FFH203" s="305"/>
      <c r="FFI203" s="306"/>
      <c r="FFL203" s="307"/>
      <c r="FFP203" s="304"/>
      <c r="FFQ203" s="305"/>
      <c r="FFR203" s="306"/>
      <c r="FFU203" s="307"/>
      <c r="FFY203" s="304"/>
      <c r="FFZ203" s="305"/>
      <c r="FGA203" s="306"/>
      <c r="FGD203" s="307"/>
      <c r="FGH203" s="304"/>
      <c r="FGI203" s="305"/>
      <c r="FGJ203" s="306"/>
      <c r="FGM203" s="307"/>
      <c r="FGQ203" s="304"/>
      <c r="FGR203" s="305"/>
      <c r="FGS203" s="306"/>
      <c r="FGV203" s="307"/>
      <c r="FGZ203" s="304"/>
      <c r="FHA203" s="305"/>
      <c r="FHB203" s="306"/>
      <c r="FHE203" s="307"/>
      <c r="FHI203" s="304"/>
      <c r="FHJ203" s="305"/>
      <c r="FHK203" s="306"/>
      <c r="FHN203" s="307"/>
      <c r="FHR203" s="304"/>
      <c r="FHS203" s="305"/>
      <c r="FHT203" s="306"/>
      <c r="FHW203" s="307"/>
      <c r="FIA203" s="304"/>
      <c r="FIB203" s="305"/>
      <c r="FIC203" s="306"/>
      <c r="FIF203" s="307"/>
      <c r="FIJ203" s="304"/>
      <c r="FIK203" s="305"/>
      <c r="FIL203" s="306"/>
      <c r="FIO203" s="307"/>
      <c r="FIS203" s="304"/>
      <c r="FIT203" s="305"/>
      <c r="FIU203" s="306"/>
      <c r="FIX203" s="307"/>
      <c r="FJB203" s="304"/>
      <c r="FJC203" s="305"/>
      <c r="FJD203" s="306"/>
      <c r="FJG203" s="307"/>
      <c r="FJK203" s="304"/>
      <c r="FJL203" s="305"/>
      <c r="FJM203" s="306"/>
      <c r="FJP203" s="307"/>
      <c r="FJT203" s="304"/>
      <c r="FJU203" s="305"/>
      <c r="FJV203" s="306"/>
      <c r="FJY203" s="307"/>
      <c r="FKC203" s="304"/>
      <c r="FKD203" s="305"/>
      <c r="FKE203" s="306"/>
      <c r="FKH203" s="307"/>
      <c r="FKL203" s="304"/>
      <c r="FKM203" s="305"/>
      <c r="FKN203" s="306"/>
      <c r="FKQ203" s="307"/>
      <c r="FKU203" s="304"/>
      <c r="FKV203" s="305"/>
      <c r="FKW203" s="306"/>
      <c r="FKZ203" s="307"/>
      <c r="FLD203" s="304"/>
      <c r="FLE203" s="305"/>
      <c r="FLF203" s="306"/>
      <c r="FLI203" s="307"/>
      <c r="FLM203" s="304"/>
      <c r="FLN203" s="305"/>
      <c r="FLO203" s="306"/>
      <c r="FLR203" s="307"/>
      <c r="FLV203" s="304"/>
      <c r="FLW203" s="305"/>
      <c r="FLX203" s="306"/>
      <c r="FMA203" s="307"/>
      <c r="FME203" s="304"/>
      <c r="FMF203" s="305"/>
      <c r="FMG203" s="306"/>
      <c r="FMJ203" s="307"/>
      <c r="FMN203" s="304"/>
      <c r="FMO203" s="305"/>
      <c r="FMP203" s="306"/>
      <c r="FMS203" s="307"/>
      <c r="FMW203" s="304"/>
      <c r="FMX203" s="305"/>
      <c r="FMY203" s="306"/>
      <c r="FNB203" s="307"/>
      <c r="FNF203" s="304"/>
      <c r="FNG203" s="305"/>
      <c r="FNH203" s="306"/>
      <c r="FNK203" s="307"/>
      <c r="FNO203" s="304"/>
      <c r="FNP203" s="305"/>
      <c r="FNQ203" s="306"/>
      <c r="FNT203" s="307"/>
      <c r="FNX203" s="304"/>
      <c r="FNY203" s="305"/>
      <c r="FNZ203" s="306"/>
      <c r="FOC203" s="307"/>
      <c r="FOG203" s="304"/>
      <c r="FOH203" s="305"/>
      <c r="FOI203" s="306"/>
      <c r="FOL203" s="307"/>
      <c r="FOP203" s="304"/>
      <c r="FOQ203" s="305"/>
      <c r="FOR203" s="306"/>
      <c r="FOU203" s="307"/>
      <c r="FOY203" s="304"/>
      <c r="FOZ203" s="305"/>
      <c r="FPA203" s="306"/>
      <c r="FPD203" s="307"/>
      <c r="FPH203" s="304"/>
      <c r="FPI203" s="305"/>
      <c r="FPJ203" s="306"/>
      <c r="FPM203" s="307"/>
      <c r="FPQ203" s="304"/>
      <c r="FPR203" s="305"/>
      <c r="FPS203" s="306"/>
      <c r="FPV203" s="307"/>
      <c r="FPZ203" s="304"/>
      <c r="FQA203" s="305"/>
      <c r="FQB203" s="306"/>
      <c r="FQE203" s="307"/>
      <c r="FQI203" s="304"/>
      <c r="FQJ203" s="305"/>
      <c r="FQK203" s="306"/>
      <c r="FQN203" s="307"/>
      <c r="FQR203" s="304"/>
      <c r="FQS203" s="305"/>
      <c r="FQT203" s="306"/>
      <c r="FQW203" s="307"/>
      <c r="FRA203" s="304"/>
      <c r="FRB203" s="305"/>
      <c r="FRC203" s="306"/>
      <c r="FRF203" s="307"/>
      <c r="FRJ203" s="304"/>
      <c r="FRK203" s="305"/>
      <c r="FRL203" s="306"/>
      <c r="FRO203" s="307"/>
      <c r="FRS203" s="304"/>
      <c r="FRT203" s="305"/>
      <c r="FRU203" s="306"/>
      <c r="FRX203" s="307"/>
      <c r="FSB203" s="304"/>
      <c r="FSC203" s="305"/>
      <c r="FSD203" s="306"/>
      <c r="FSG203" s="307"/>
      <c r="FSK203" s="304"/>
      <c r="FSL203" s="305"/>
      <c r="FSM203" s="306"/>
      <c r="FSP203" s="307"/>
      <c r="FST203" s="304"/>
      <c r="FSU203" s="305"/>
      <c r="FSV203" s="306"/>
      <c r="FSY203" s="307"/>
      <c r="FTC203" s="304"/>
      <c r="FTD203" s="305"/>
      <c r="FTE203" s="306"/>
      <c r="FTH203" s="307"/>
      <c r="FTL203" s="304"/>
      <c r="FTM203" s="305"/>
      <c r="FTN203" s="306"/>
      <c r="FTQ203" s="307"/>
      <c r="FTU203" s="304"/>
      <c r="FTV203" s="305"/>
      <c r="FTW203" s="306"/>
      <c r="FTZ203" s="307"/>
      <c r="FUD203" s="304"/>
      <c r="FUE203" s="305"/>
      <c r="FUF203" s="306"/>
      <c r="FUI203" s="307"/>
      <c r="FUM203" s="304"/>
      <c r="FUN203" s="305"/>
      <c r="FUO203" s="306"/>
      <c r="FUR203" s="307"/>
      <c r="FUV203" s="304"/>
      <c r="FUW203" s="305"/>
      <c r="FUX203" s="306"/>
      <c r="FVA203" s="307"/>
      <c r="FVE203" s="304"/>
      <c r="FVF203" s="305"/>
      <c r="FVG203" s="306"/>
      <c r="FVJ203" s="307"/>
      <c r="FVN203" s="304"/>
      <c r="FVO203" s="305"/>
      <c r="FVP203" s="306"/>
      <c r="FVS203" s="307"/>
      <c r="FVW203" s="304"/>
      <c r="FVX203" s="305"/>
      <c r="FVY203" s="306"/>
      <c r="FWB203" s="307"/>
      <c r="FWF203" s="304"/>
      <c r="FWG203" s="305"/>
      <c r="FWH203" s="306"/>
      <c r="FWK203" s="307"/>
      <c r="FWO203" s="304"/>
      <c r="FWP203" s="305"/>
      <c r="FWQ203" s="306"/>
      <c r="FWT203" s="307"/>
      <c r="FWX203" s="304"/>
      <c r="FWY203" s="305"/>
      <c r="FWZ203" s="306"/>
      <c r="FXC203" s="307"/>
      <c r="FXG203" s="304"/>
      <c r="FXH203" s="305"/>
      <c r="FXI203" s="306"/>
      <c r="FXL203" s="307"/>
      <c r="FXP203" s="304"/>
      <c r="FXQ203" s="305"/>
      <c r="FXR203" s="306"/>
      <c r="FXU203" s="307"/>
      <c r="FXY203" s="304"/>
      <c r="FXZ203" s="305"/>
      <c r="FYA203" s="306"/>
      <c r="FYD203" s="307"/>
      <c r="FYH203" s="304"/>
      <c r="FYI203" s="305"/>
      <c r="FYJ203" s="306"/>
      <c r="FYM203" s="307"/>
      <c r="FYQ203" s="304"/>
      <c r="FYR203" s="305"/>
      <c r="FYS203" s="306"/>
      <c r="FYV203" s="307"/>
      <c r="FYZ203" s="304"/>
      <c r="FZA203" s="305"/>
      <c r="FZB203" s="306"/>
      <c r="FZE203" s="307"/>
      <c r="FZI203" s="304"/>
      <c r="FZJ203" s="305"/>
      <c r="FZK203" s="306"/>
      <c r="FZN203" s="307"/>
      <c r="FZR203" s="304"/>
      <c r="FZS203" s="305"/>
      <c r="FZT203" s="306"/>
      <c r="FZW203" s="307"/>
      <c r="GAA203" s="304"/>
      <c r="GAB203" s="305"/>
      <c r="GAC203" s="306"/>
      <c r="GAF203" s="307"/>
      <c r="GAJ203" s="304"/>
      <c r="GAK203" s="305"/>
      <c r="GAL203" s="306"/>
      <c r="GAO203" s="307"/>
      <c r="GAS203" s="304"/>
      <c r="GAT203" s="305"/>
      <c r="GAU203" s="306"/>
      <c r="GAX203" s="307"/>
      <c r="GBB203" s="304"/>
      <c r="GBC203" s="305"/>
      <c r="GBD203" s="306"/>
      <c r="GBG203" s="307"/>
      <c r="GBK203" s="304"/>
      <c r="GBL203" s="305"/>
      <c r="GBM203" s="306"/>
      <c r="GBP203" s="307"/>
      <c r="GBT203" s="304"/>
      <c r="GBU203" s="305"/>
      <c r="GBV203" s="306"/>
      <c r="GBY203" s="307"/>
      <c r="GCC203" s="304"/>
      <c r="GCD203" s="305"/>
      <c r="GCE203" s="306"/>
      <c r="GCH203" s="307"/>
      <c r="GCL203" s="304"/>
      <c r="GCM203" s="305"/>
      <c r="GCN203" s="306"/>
      <c r="GCQ203" s="307"/>
      <c r="GCU203" s="304"/>
      <c r="GCV203" s="305"/>
      <c r="GCW203" s="306"/>
      <c r="GCZ203" s="307"/>
      <c r="GDD203" s="304"/>
      <c r="GDE203" s="305"/>
      <c r="GDF203" s="306"/>
      <c r="GDI203" s="307"/>
      <c r="GDM203" s="304"/>
      <c r="GDN203" s="305"/>
      <c r="GDO203" s="306"/>
      <c r="GDR203" s="307"/>
      <c r="GDV203" s="304"/>
      <c r="GDW203" s="305"/>
      <c r="GDX203" s="306"/>
      <c r="GEA203" s="307"/>
      <c r="GEE203" s="304"/>
      <c r="GEF203" s="305"/>
      <c r="GEG203" s="306"/>
      <c r="GEJ203" s="307"/>
      <c r="GEN203" s="304"/>
      <c r="GEO203" s="305"/>
      <c r="GEP203" s="306"/>
      <c r="GES203" s="307"/>
      <c r="GEW203" s="304"/>
      <c r="GEX203" s="305"/>
      <c r="GEY203" s="306"/>
      <c r="GFB203" s="307"/>
      <c r="GFF203" s="304"/>
      <c r="GFG203" s="305"/>
      <c r="GFH203" s="306"/>
      <c r="GFK203" s="307"/>
      <c r="GFO203" s="304"/>
      <c r="GFP203" s="305"/>
      <c r="GFQ203" s="306"/>
      <c r="GFT203" s="307"/>
      <c r="GFX203" s="304"/>
      <c r="GFY203" s="305"/>
      <c r="GFZ203" s="306"/>
      <c r="GGC203" s="307"/>
      <c r="GGG203" s="304"/>
      <c r="GGH203" s="305"/>
      <c r="GGI203" s="306"/>
      <c r="GGL203" s="307"/>
      <c r="GGP203" s="304"/>
      <c r="GGQ203" s="305"/>
      <c r="GGR203" s="306"/>
      <c r="GGU203" s="307"/>
      <c r="GGY203" s="304"/>
      <c r="GGZ203" s="305"/>
      <c r="GHA203" s="306"/>
      <c r="GHD203" s="307"/>
      <c r="GHH203" s="304"/>
      <c r="GHI203" s="305"/>
      <c r="GHJ203" s="306"/>
      <c r="GHM203" s="307"/>
      <c r="GHQ203" s="304"/>
      <c r="GHR203" s="305"/>
      <c r="GHS203" s="306"/>
      <c r="GHV203" s="307"/>
      <c r="GHZ203" s="304"/>
      <c r="GIA203" s="305"/>
      <c r="GIB203" s="306"/>
      <c r="GIE203" s="307"/>
      <c r="GII203" s="304"/>
      <c r="GIJ203" s="305"/>
      <c r="GIK203" s="306"/>
      <c r="GIN203" s="307"/>
      <c r="GIR203" s="304"/>
      <c r="GIS203" s="305"/>
      <c r="GIT203" s="306"/>
      <c r="GIW203" s="307"/>
      <c r="GJA203" s="304"/>
      <c r="GJB203" s="305"/>
      <c r="GJC203" s="306"/>
      <c r="GJF203" s="307"/>
      <c r="GJJ203" s="304"/>
      <c r="GJK203" s="305"/>
      <c r="GJL203" s="306"/>
      <c r="GJO203" s="307"/>
      <c r="GJS203" s="304"/>
      <c r="GJT203" s="305"/>
      <c r="GJU203" s="306"/>
      <c r="GJX203" s="307"/>
      <c r="GKB203" s="304"/>
      <c r="GKC203" s="305"/>
      <c r="GKD203" s="306"/>
      <c r="GKG203" s="307"/>
      <c r="GKK203" s="304"/>
      <c r="GKL203" s="305"/>
      <c r="GKM203" s="306"/>
      <c r="GKP203" s="307"/>
      <c r="GKT203" s="304"/>
      <c r="GKU203" s="305"/>
      <c r="GKV203" s="306"/>
      <c r="GKY203" s="307"/>
      <c r="GLC203" s="304"/>
      <c r="GLD203" s="305"/>
      <c r="GLE203" s="306"/>
      <c r="GLH203" s="307"/>
      <c r="GLL203" s="304"/>
      <c r="GLM203" s="305"/>
      <c r="GLN203" s="306"/>
      <c r="GLQ203" s="307"/>
      <c r="GLU203" s="304"/>
      <c r="GLV203" s="305"/>
      <c r="GLW203" s="306"/>
      <c r="GLZ203" s="307"/>
      <c r="GMD203" s="304"/>
      <c r="GME203" s="305"/>
      <c r="GMF203" s="306"/>
      <c r="GMI203" s="307"/>
      <c r="GMM203" s="304"/>
      <c r="GMN203" s="305"/>
      <c r="GMO203" s="306"/>
      <c r="GMR203" s="307"/>
      <c r="GMV203" s="304"/>
      <c r="GMW203" s="305"/>
      <c r="GMX203" s="306"/>
      <c r="GNA203" s="307"/>
      <c r="GNE203" s="304"/>
      <c r="GNF203" s="305"/>
      <c r="GNG203" s="306"/>
      <c r="GNJ203" s="307"/>
      <c r="GNN203" s="304"/>
      <c r="GNO203" s="305"/>
      <c r="GNP203" s="306"/>
      <c r="GNS203" s="307"/>
      <c r="GNW203" s="304"/>
      <c r="GNX203" s="305"/>
      <c r="GNY203" s="306"/>
      <c r="GOB203" s="307"/>
      <c r="GOF203" s="304"/>
      <c r="GOG203" s="305"/>
      <c r="GOH203" s="306"/>
      <c r="GOK203" s="307"/>
      <c r="GOO203" s="304"/>
      <c r="GOP203" s="305"/>
      <c r="GOQ203" s="306"/>
      <c r="GOT203" s="307"/>
      <c r="GOX203" s="304"/>
      <c r="GOY203" s="305"/>
      <c r="GOZ203" s="306"/>
      <c r="GPC203" s="307"/>
      <c r="GPG203" s="304"/>
      <c r="GPH203" s="305"/>
      <c r="GPI203" s="306"/>
      <c r="GPL203" s="307"/>
      <c r="GPP203" s="304"/>
      <c r="GPQ203" s="305"/>
      <c r="GPR203" s="306"/>
      <c r="GPU203" s="307"/>
      <c r="GPY203" s="304"/>
      <c r="GPZ203" s="305"/>
      <c r="GQA203" s="306"/>
      <c r="GQD203" s="307"/>
      <c r="GQH203" s="304"/>
      <c r="GQI203" s="305"/>
      <c r="GQJ203" s="306"/>
      <c r="GQM203" s="307"/>
      <c r="GQQ203" s="304"/>
      <c r="GQR203" s="305"/>
      <c r="GQS203" s="306"/>
      <c r="GQV203" s="307"/>
      <c r="GQZ203" s="304"/>
      <c r="GRA203" s="305"/>
      <c r="GRB203" s="306"/>
      <c r="GRE203" s="307"/>
      <c r="GRI203" s="304"/>
      <c r="GRJ203" s="305"/>
      <c r="GRK203" s="306"/>
      <c r="GRN203" s="307"/>
      <c r="GRR203" s="304"/>
      <c r="GRS203" s="305"/>
      <c r="GRT203" s="306"/>
      <c r="GRW203" s="307"/>
      <c r="GSA203" s="304"/>
      <c r="GSB203" s="305"/>
      <c r="GSC203" s="306"/>
      <c r="GSF203" s="307"/>
      <c r="GSJ203" s="304"/>
      <c r="GSK203" s="305"/>
      <c r="GSL203" s="306"/>
      <c r="GSO203" s="307"/>
      <c r="GSS203" s="304"/>
      <c r="GST203" s="305"/>
      <c r="GSU203" s="306"/>
      <c r="GSX203" s="307"/>
      <c r="GTB203" s="304"/>
      <c r="GTC203" s="305"/>
      <c r="GTD203" s="306"/>
      <c r="GTG203" s="307"/>
      <c r="GTK203" s="304"/>
      <c r="GTL203" s="305"/>
      <c r="GTM203" s="306"/>
      <c r="GTP203" s="307"/>
      <c r="GTT203" s="304"/>
      <c r="GTU203" s="305"/>
      <c r="GTV203" s="306"/>
      <c r="GTY203" s="307"/>
      <c r="GUC203" s="304"/>
      <c r="GUD203" s="305"/>
      <c r="GUE203" s="306"/>
      <c r="GUH203" s="307"/>
      <c r="GUL203" s="304"/>
      <c r="GUM203" s="305"/>
      <c r="GUN203" s="306"/>
      <c r="GUQ203" s="307"/>
      <c r="GUU203" s="304"/>
      <c r="GUV203" s="305"/>
      <c r="GUW203" s="306"/>
      <c r="GUZ203" s="307"/>
      <c r="GVD203" s="304"/>
      <c r="GVE203" s="305"/>
      <c r="GVF203" s="306"/>
      <c r="GVI203" s="307"/>
      <c r="GVM203" s="304"/>
      <c r="GVN203" s="305"/>
      <c r="GVO203" s="306"/>
      <c r="GVR203" s="307"/>
      <c r="GVV203" s="304"/>
      <c r="GVW203" s="305"/>
      <c r="GVX203" s="306"/>
      <c r="GWA203" s="307"/>
      <c r="GWE203" s="304"/>
      <c r="GWF203" s="305"/>
      <c r="GWG203" s="306"/>
      <c r="GWJ203" s="307"/>
      <c r="GWN203" s="304"/>
      <c r="GWO203" s="305"/>
      <c r="GWP203" s="306"/>
      <c r="GWS203" s="307"/>
      <c r="GWW203" s="304"/>
      <c r="GWX203" s="305"/>
      <c r="GWY203" s="306"/>
      <c r="GXB203" s="307"/>
      <c r="GXF203" s="304"/>
      <c r="GXG203" s="305"/>
      <c r="GXH203" s="306"/>
      <c r="GXK203" s="307"/>
      <c r="GXO203" s="304"/>
      <c r="GXP203" s="305"/>
      <c r="GXQ203" s="306"/>
      <c r="GXT203" s="307"/>
      <c r="GXX203" s="304"/>
      <c r="GXY203" s="305"/>
      <c r="GXZ203" s="306"/>
      <c r="GYC203" s="307"/>
      <c r="GYG203" s="304"/>
      <c r="GYH203" s="305"/>
      <c r="GYI203" s="306"/>
      <c r="GYL203" s="307"/>
      <c r="GYP203" s="304"/>
      <c r="GYQ203" s="305"/>
      <c r="GYR203" s="306"/>
      <c r="GYU203" s="307"/>
      <c r="GYY203" s="304"/>
      <c r="GYZ203" s="305"/>
      <c r="GZA203" s="306"/>
      <c r="GZD203" s="307"/>
      <c r="GZH203" s="304"/>
      <c r="GZI203" s="305"/>
      <c r="GZJ203" s="306"/>
      <c r="GZM203" s="307"/>
      <c r="GZQ203" s="304"/>
      <c r="GZR203" s="305"/>
      <c r="GZS203" s="306"/>
      <c r="GZV203" s="307"/>
      <c r="GZZ203" s="304"/>
      <c r="HAA203" s="305"/>
      <c r="HAB203" s="306"/>
      <c r="HAE203" s="307"/>
      <c r="HAI203" s="304"/>
      <c r="HAJ203" s="305"/>
      <c r="HAK203" s="306"/>
      <c r="HAN203" s="307"/>
      <c r="HAR203" s="304"/>
      <c r="HAS203" s="305"/>
      <c r="HAT203" s="306"/>
      <c r="HAW203" s="307"/>
      <c r="HBA203" s="304"/>
      <c r="HBB203" s="305"/>
      <c r="HBC203" s="306"/>
      <c r="HBF203" s="307"/>
      <c r="HBJ203" s="304"/>
      <c r="HBK203" s="305"/>
      <c r="HBL203" s="306"/>
      <c r="HBO203" s="307"/>
      <c r="HBS203" s="304"/>
      <c r="HBT203" s="305"/>
      <c r="HBU203" s="306"/>
      <c r="HBX203" s="307"/>
      <c r="HCB203" s="304"/>
      <c r="HCC203" s="305"/>
      <c r="HCD203" s="306"/>
      <c r="HCG203" s="307"/>
      <c r="HCK203" s="304"/>
      <c r="HCL203" s="305"/>
      <c r="HCM203" s="306"/>
      <c r="HCP203" s="307"/>
      <c r="HCT203" s="304"/>
      <c r="HCU203" s="305"/>
      <c r="HCV203" s="306"/>
      <c r="HCY203" s="307"/>
      <c r="HDC203" s="304"/>
      <c r="HDD203" s="305"/>
      <c r="HDE203" s="306"/>
      <c r="HDH203" s="307"/>
      <c r="HDL203" s="304"/>
      <c r="HDM203" s="305"/>
      <c r="HDN203" s="306"/>
      <c r="HDQ203" s="307"/>
      <c r="HDU203" s="304"/>
      <c r="HDV203" s="305"/>
      <c r="HDW203" s="306"/>
      <c r="HDZ203" s="307"/>
      <c r="HED203" s="304"/>
      <c r="HEE203" s="305"/>
      <c r="HEF203" s="306"/>
      <c r="HEI203" s="307"/>
      <c r="HEM203" s="304"/>
      <c r="HEN203" s="305"/>
      <c r="HEO203" s="306"/>
      <c r="HER203" s="307"/>
      <c r="HEV203" s="304"/>
      <c r="HEW203" s="305"/>
      <c r="HEX203" s="306"/>
      <c r="HFA203" s="307"/>
      <c r="HFE203" s="304"/>
      <c r="HFF203" s="305"/>
      <c r="HFG203" s="306"/>
      <c r="HFJ203" s="307"/>
      <c r="HFN203" s="304"/>
      <c r="HFO203" s="305"/>
      <c r="HFP203" s="306"/>
      <c r="HFS203" s="307"/>
      <c r="HFW203" s="304"/>
      <c r="HFX203" s="305"/>
      <c r="HFY203" s="306"/>
      <c r="HGB203" s="307"/>
      <c r="HGF203" s="304"/>
      <c r="HGG203" s="305"/>
      <c r="HGH203" s="306"/>
      <c r="HGK203" s="307"/>
      <c r="HGO203" s="304"/>
      <c r="HGP203" s="305"/>
      <c r="HGQ203" s="306"/>
      <c r="HGT203" s="307"/>
      <c r="HGX203" s="304"/>
      <c r="HGY203" s="305"/>
      <c r="HGZ203" s="306"/>
      <c r="HHC203" s="307"/>
      <c r="HHG203" s="304"/>
      <c r="HHH203" s="305"/>
      <c r="HHI203" s="306"/>
      <c r="HHL203" s="307"/>
      <c r="HHP203" s="304"/>
      <c r="HHQ203" s="305"/>
      <c r="HHR203" s="306"/>
      <c r="HHU203" s="307"/>
      <c r="HHY203" s="304"/>
      <c r="HHZ203" s="305"/>
      <c r="HIA203" s="306"/>
      <c r="HID203" s="307"/>
      <c r="HIH203" s="304"/>
      <c r="HII203" s="305"/>
      <c r="HIJ203" s="306"/>
      <c r="HIM203" s="307"/>
      <c r="HIQ203" s="304"/>
      <c r="HIR203" s="305"/>
      <c r="HIS203" s="306"/>
      <c r="HIV203" s="307"/>
      <c r="HIZ203" s="304"/>
      <c r="HJA203" s="305"/>
      <c r="HJB203" s="306"/>
      <c r="HJE203" s="307"/>
      <c r="HJI203" s="304"/>
      <c r="HJJ203" s="305"/>
      <c r="HJK203" s="306"/>
      <c r="HJN203" s="307"/>
      <c r="HJR203" s="304"/>
      <c r="HJS203" s="305"/>
      <c r="HJT203" s="306"/>
      <c r="HJW203" s="307"/>
      <c r="HKA203" s="304"/>
      <c r="HKB203" s="305"/>
      <c r="HKC203" s="306"/>
      <c r="HKF203" s="307"/>
      <c r="HKJ203" s="304"/>
      <c r="HKK203" s="305"/>
      <c r="HKL203" s="306"/>
      <c r="HKO203" s="307"/>
      <c r="HKS203" s="304"/>
      <c r="HKT203" s="305"/>
      <c r="HKU203" s="306"/>
      <c r="HKX203" s="307"/>
      <c r="HLB203" s="304"/>
      <c r="HLC203" s="305"/>
      <c r="HLD203" s="306"/>
      <c r="HLG203" s="307"/>
      <c r="HLK203" s="304"/>
      <c r="HLL203" s="305"/>
      <c r="HLM203" s="306"/>
      <c r="HLP203" s="307"/>
      <c r="HLT203" s="304"/>
      <c r="HLU203" s="305"/>
      <c r="HLV203" s="306"/>
      <c r="HLY203" s="307"/>
      <c r="HMC203" s="304"/>
      <c r="HMD203" s="305"/>
      <c r="HME203" s="306"/>
      <c r="HMH203" s="307"/>
      <c r="HML203" s="304"/>
      <c r="HMM203" s="305"/>
      <c r="HMN203" s="306"/>
      <c r="HMQ203" s="307"/>
      <c r="HMU203" s="304"/>
      <c r="HMV203" s="305"/>
      <c r="HMW203" s="306"/>
      <c r="HMZ203" s="307"/>
      <c r="HND203" s="304"/>
      <c r="HNE203" s="305"/>
      <c r="HNF203" s="306"/>
      <c r="HNI203" s="307"/>
      <c r="HNM203" s="304"/>
      <c r="HNN203" s="305"/>
      <c r="HNO203" s="306"/>
      <c r="HNR203" s="307"/>
      <c r="HNV203" s="304"/>
      <c r="HNW203" s="305"/>
      <c r="HNX203" s="306"/>
      <c r="HOA203" s="307"/>
      <c r="HOE203" s="304"/>
      <c r="HOF203" s="305"/>
      <c r="HOG203" s="306"/>
      <c r="HOJ203" s="307"/>
      <c r="HON203" s="304"/>
      <c r="HOO203" s="305"/>
      <c r="HOP203" s="306"/>
      <c r="HOS203" s="307"/>
      <c r="HOW203" s="304"/>
      <c r="HOX203" s="305"/>
      <c r="HOY203" s="306"/>
      <c r="HPB203" s="307"/>
      <c r="HPF203" s="304"/>
      <c r="HPG203" s="305"/>
      <c r="HPH203" s="306"/>
      <c r="HPK203" s="307"/>
      <c r="HPO203" s="304"/>
      <c r="HPP203" s="305"/>
      <c r="HPQ203" s="306"/>
      <c r="HPT203" s="307"/>
      <c r="HPX203" s="304"/>
      <c r="HPY203" s="305"/>
      <c r="HPZ203" s="306"/>
      <c r="HQC203" s="307"/>
      <c r="HQG203" s="304"/>
      <c r="HQH203" s="305"/>
      <c r="HQI203" s="306"/>
      <c r="HQL203" s="307"/>
      <c r="HQP203" s="304"/>
      <c r="HQQ203" s="305"/>
      <c r="HQR203" s="306"/>
      <c r="HQU203" s="307"/>
      <c r="HQY203" s="304"/>
      <c r="HQZ203" s="305"/>
      <c r="HRA203" s="306"/>
      <c r="HRD203" s="307"/>
      <c r="HRH203" s="304"/>
      <c r="HRI203" s="305"/>
      <c r="HRJ203" s="306"/>
      <c r="HRM203" s="307"/>
      <c r="HRQ203" s="304"/>
      <c r="HRR203" s="305"/>
      <c r="HRS203" s="306"/>
      <c r="HRV203" s="307"/>
      <c r="HRZ203" s="304"/>
      <c r="HSA203" s="305"/>
      <c r="HSB203" s="306"/>
      <c r="HSE203" s="307"/>
      <c r="HSI203" s="304"/>
      <c r="HSJ203" s="305"/>
      <c r="HSK203" s="306"/>
      <c r="HSN203" s="307"/>
      <c r="HSR203" s="304"/>
      <c r="HSS203" s="305"/>
      <c r="HST203" s="306"/>
      <c r="HSW203" s="307"/>
      <c r="HTA203" s="304"/>
      <c r="HTB203" s="305"/>
      <c r="HTC203" s="306"/>
      <c r="HTF203" s="307"/>
      <c r="HTJ203" s="304"/>
      <c r="HTK203" s="305"/>
      <c r="HTL203" s="306"/>
      <c r="HTO203" s="307"/>
      <c r="HTS203" s="304"/>
      <c r="HTT203" s="305"/>
      <c r="HTU203" s="306"/>
      <c r="HTX203" s="307"/>
      <c r="HUB203" s="304"/>
      <c r="HUC203" s="305"/>
      <c r="HUD203" s="306"/>
      <c r="HUG203" s="307"/>
      <c r="HUK203" s="304"/>
      <c r="HUL203" s="305"/>
      <c r="HUM203" s="306"/>
      <c r="HUP203" s="307"/>
      <c r="HUT203" s="304"/>
      <c r="HUU203" s="305"/>
      <c r="HUV203" s="306"/>
      <c r="HUY203" s="307"/>
      <c r="HVC203" s="304"/>
      <c r="HVD203" s="305"/>
      <c r="HVE203" s="306"/>
      <c r="HVH203" s="307"/>
      <c r="HVL203" s="304"/>
      <c r="HVM203" s="305"/>
      <c r="HVN203" s="306"/>
      <c r="HVQ203" s="307"/>
      <c r="HVU203" s="304"/>
      <c r="HVV203" s="305"/>
      <c r="HVW203" s="306"/>
      <c r="HVZ203" s="307"/>
      <c r="HWD203" s="304"/>
      <c r="HWE203" s="305"/>
      <c r="HWF203" s="306"/>
      <c r="HWI203" s="307"/>
      <c r="HWM203" s="304"/>
      <c r="HWN203" s="305"/>
      <c r="HWO203" s="306"/>
      <c r="HWR203" s="307"/>
      <c r="HWV203" s="304"/>
      <c r="HWW203" s="305"/>
      <c r="HWX203" s="306"/>
      <c r="HXA203" s="307"/>
      <c r="HXE203" s="304"/>
      <c r="HXF203" s="305"/>
      <c r="HXG203" s="306"/>
      <c r="HXJ203" s="307"/>
      <c r="HXN203" s="304"/>
      <c r="HXO203" s="305"/>
      <c r="HXP203" s="306"/>
      <c r="HXS203" s="307"/>
      <c r="HXW203" s="304"/>
      <c r="HXX203" s="305"/>
      <c r="HXY203" s="306"/>
      <c r="HYB203" s="307"/>
      <c r="HYF203" s="304"/>
      <c r="HYG203" s="305"/>
      <c r="HYH203" s="306"/>
      <c r="HYK203" s="307"/>
      <c r="HYO203" s="304"/>
      <c r="HYP203" s="305"/>
      <c r="HYQ203" s="306"/>
      <c r="HYT203" s="307"/>
      <c r="HYX203" s="304"/>
      <c r="HYY203" s="305"/>
      <c r="HYZ203" s="306"/>
      <c r="HZC203" s="307"/>
      <c r="HZG203" s="304"/>
      <c r="HZH203" s="305"/>
      <c r="HZI203" s="306"/>
      <c r="HZL203" s="307"/>
      <c r="HZP203" s="304"/>
      <c r="HZQ203" s="305"/>
      <c r="HZR203" s="306"/>
      <c r="HZU203" s="307"/>
      <c r="HZY203" s="304"/>
      <c r="HZZ203" s="305"/>
      <c r="IAA203" s="306"/>
      <c r="IAD203" s="307"/>
      <c r="IAH203" s="304"/>
      <c r="IAI203" s="305"/>
      <c r="IAJ203" s="306"/>
      <c r="IAM203" s="307"/>
      <c r="IAQ203" s="304"/>
      <c r="IAR203" s="305"/>
      <c r="IAS203" s="306"/>
      <c r="IAV203" s="307"/>
      <c r="IAZ203" s="304"/>
      <c r="IBA203" s="305"/>
      <c r="IBB203" s="306"/>
      <c r="IBE203" s="307"/>
      <c r="IBI203" s="304"/>
      <c r="IBJ203" s="305"/>
      <c r="IBK203" s="306"/>
      <c r="IBN203" s="307"/>
      <c r="IBR203" s="304"/>
      <c r="IBS203" s="305"/>
      <c r="IBT203" s="306"/>
      <c r="IBW203" s="307"/>
      <c r="ICA203" s="304"/>
      <c r="ICB203" s="305"/>
      <c r="ICC203" s="306"/>
      <c r="ICF203" s="307"/>
      <c r="ICJ203" s="304"/>
      <c r="ICK203" s="305"/>
      <c r="ICL203" s="306"/>
      <c r="ICO203" s="307"/>
      <c r="ICS203" s="304"/>
      <c r="ICT203" s="305"/>
      <c r="ICU203" s="306"/>
      <c r="ICX203" s="307"/>
      <c r="IDB203" s="304"/>
      <c r="IDC203" s="305"/>
      <c r="IDD203" s="306"/>
      <c r="IDG203" s="307"/>
      <c r="IDK203" s="304"/>
      <c r="IDL203" s="305"/>
      <c r="IDM203" s="306"/>
      <c r="IDP203" s="307"/>
      <c r="IDT203" s="304"/>
      <c r="IDU203" s="305"/>
      <c r="IDV203" s="306"/>
      <c r="IDY203" s="307"/>
      <c r="IEC203" s="304"/>
      <c r="IED203" s="305"/>
      <c r="IEE203" s="306"/>
      <c r="IEH203" s="307"/>
      <c r="IEL203" s="304"/>
      <c r="IEM203" s="305"/>
      <c r="IEN203" s="306"/>
      <c r="IEQ203" s="307"/>
      <c r="IEU203" s="304"/>
      <c r="IEV203" s="305"/>
      <c r="IEW203" s="306"/>
      <c r="IEZ203" s="307"/>
      <c r="IFD203" s="304"/>
      <c r="IFE203" s="305"/>
      <c r="IFF203" s="306"/>
      <c r="IFI203" s="307"/>
      <c r="IFM203" s="304"/>
      <c r="IFN203" s="305"/>
      <c r="IFO203" s="306"/>
      <c r="IFR203" s="307"/>
      <c r="IFV203" s="304"/>
      <c r="IFW203" s="305"/>
      <c r="IFX203" s="306"/>
      <c r="IGA203" s="307"/>
      <c r="IGE203" s="304"/>
      <c r="IGF203" s="305"/>
      <c r="IGG203" s="306"/>
      <c r="IGJ203" s="307"/>
      <c r="IGN203" s="304"/>
      <c r="IGO203" s="305"/>
      <c r="IGP203" s="306"/>
      <c r="IGS203" s="307"/>
      <c r="IGW203" s="304"/>
      <c r="IGX203" s="305"/>
      <c r="IGY203" s="306"/>
      <c r="IHB203" s="307"/>
      <c r="IHF203" s="304"/>
      <c r="IHG203" s="305"/>
      <c r="IHH203" s="306"/>
      <c r="IHK203" s="307"/>
      <c r="IHO203" s="304"/>
      <c r="IHP203" s="305"/>
      <c r="IHQ203" s="306"/>
      <c r="IHT203" s="307"/>
      <c r="IHX203" s="304"/>
      <c r="IHY203" s="305"/>
      <c r="IHZ203" s="306"/>
      <c r="IIC203" s="307"/>
      <c r="IIG203" s="304"/>
      <c r="IIH203" s="305"/>
      <c r="III203" s="306"/>
      <c r="IIL203" s="307"/>
      <c r="IIP203" s="304"/>
      <c r="IIQ203" s="305"/>
      <c r="IIR203" s="306"/>
      <c r="IIU203" s="307"/>
      <c r="IIY203" s="304"/>
      <c r="IIZ203" s="305"/>
      <c r="IJA203" s="306"/>
      <c r="IJD203" s="307"/>
      <c r="IJH203" s="304"/>
      <c r="IJI203" s="305"/>
      <c r="IJJ203" s="306"/>
      <c r="IJM203" s="307"/>
      <c r="IJQ203" s="304"/>
      <c r="IJR203" s="305"/>
      <c r="IJS203" s="306"/>
      <c r="IJV203" s="307"/>
      <c r="IJZ203" s="304"/>
      <c r="IKA203" s="305"/>
      <c r="IKB203" s="306"/>
      <c r="IKE203" s="307"/>
      <c r="IKI203" s="304"/>
      <c r="IKJ203" s="305"/>
      <c r="IKK203" s="306"/>
      <c r="IKN203" s="307"/>
      <c r="IKR203" s="304"/>
      <c r="IKS203" s="305"/>
      <c r="IKT203" s="306"/>
      <c r="IKW203" s="307"/>
      <c r="ILA203" s="304"/>
      <c r="ILB203" s="305"/>
      <c r="ILC203" s="306"/>
      <c r="ILF203" s="307"/>
      <c r="ILJ203" s="304"/>
      <c r="ILK203" s="305"/>
      <c r="ILL203" s="306"/>
      <c r="ILO203" s="307"/>
      <c r="ILS203" s="304"/>
      <c r="ILT203" s="305"/>
      <c r="ILU203" s="306"/>
      <c r="ILX203" s="307"/>
      <c r="IMB203" s="304"/>
      <c r="IMC203" s="305"/>
      <c r="IMD203" s="306"/>
      <c r="IMG203" s="307"/>
      <c r="IMK203" s="304"/>
      <c r="IML203" s="305"/>
      <c r="IMM203" s="306"/>
      <c r="IMP203" s="307"/>
      <c r="IMT203" s="304"/>
      <c r="IMU203" s="305"/>
      <c r="IMV203" s="306"/>
      <c r="IMY203" s="307"/>
      <c r="INC203" s="304"/>
      <c r="IND203" s="305"/>
      <c r="INE203" s="306"/>
      <c r="INH203" s="307"/>
      <c r="INL203" s="304"/>
      <c r="INM203" s="305"/>
      <c r="INN203" s="306"/>
      <c r="INQ203" s="307"/>
      <c r="INU203" s="304"/>
      <c r="INV203" s="305"/>
      <c r="INW203" s="306"/>
      <c r="INZ203" s="307"/>
      <c r="IOD203" s="304"/>
      <c r="IOE203" s="305"/>
      <c r="IOF203" s="306"/>
      <c r="IOI203" s="307"/>
      <c r="IOM203" s="304"/>
      <c r="ION203" s="305"/>
      <c r="IOO203" s="306"/>
      <c r="IOR203" s="307"/>
      <c r="IOV203" s="304"/>
      <c r="IOW203" s="305"/>
      <c r="IOX203" s="306"/>
      <c r="IPA203" s="307"/>
      <c r="IPE203" s="304"/>
      <c r="IPF203" s="305"/>
      <c r="IPG203" s="306"/>
      <c r="IPJ203" s="307"/>
      <c r="IPN203" s="304"/>
      <c r="IPO203" s="305"/>
      <c r="IPP203" s="306"/>
      <c r="IPS203" s="307"/>
      <c r="IPW203" s="304"/>
      <c r="IPX203" s="305"/>
      <c r="IPY203" s="306"/>
      <c r="IQB203" s="307"/>
      <c r="IQF203" s="304"/>
      <c r="IQG203" s="305"/>
      <c r="IQH203" s="306"/>
      <c r="IQK203" s="307"/>
      <c r="IQO203" s="304"/>
      <c r="IQP203" s="305"/>
      <c r="IQQ203" s="306"/>
      <c r="IQT203" s="307"/>
      <c r="IQX203" s="304"/>
      <c r="IQY203" s="305"/>
      <c r="IQZ203" s="306"/>
      <c r="IRC203" s="307"/>
      <c r="IRG203" s="304"/>
      <c r="IRH203" s="305"/>
      <c r="IRI203" s="306"/>
      <c r="IRL203" s="307"/>
      <c r="IRP203" s="304"/>
      <c r="IRQ203" s="305"/>
      <c r="IRR203" s="306"/>
      <c r="IRU203" s="307"/>
      <c r="IRY203" s="304"/>
      <c r="IRZ203" s="305"/>
      <c r="ISA203" s="306"/>
      <c r="ISD203" s="307"/>
      <c r="ISH203" s="304"/>
      <c r="ISI203" s="305"/>
      <c r="ISJ203" s="306"/>
      <c r="ISM203" s="307"/>
      <c r="ISQ203" s="304"/>
      <c r="ISR203" s="305"/>
      <c r="ISS203" s="306"/>
      <c r="ISV203" s="307"/>
      <c r="ISZ203" s="304"/>
      <c r="ITA203" s="305"/>
      <c r="ITB203" s="306"/>
      <c r="ITE203" s="307"/>
      <c r="ITI203" s="304"/>
      <c r="ITJ203" s="305"/>
      <c r="ITK203" s="306"/>
      <c r="ITN203" s="307"/>
      <c r="ITR203" s="304"/>
      <c r="ITS203" s="305"/>
      <c r="ITT203" s="306"/>
      <c r="ITW203" s="307"/>
      <c r="IUA203" s="304"/>
      <c r="IUB203" s="305"/>
      <c r="IUC203" s="306"/>
      <c r="IUF203" s="307"/>
      <c r="IUJ203" s="304"/>
      <c r="IUK203" s="305"/>
      <c r="IUL203" s="306"/>
      <c r="IUO203" s="307"/>
      <c r="IUS203" s="304"/>
      <c r="IUT203" s="305"/>
      <c r="IUU203" s="306"/>
      <c r="IUX203" s="307"/>
      <c r="IVB203" s="304"/>
      <c r="IVC203" s="305"/>
      <c r="IVD203" s="306"/>
      <c r="IVG203" s="307"/>
      <c r="IVK203" s="304"/>
      <c r="IVL203" s="305"/>
      <c r="IVM203" s="306"/>
      <c r="IVP203" s="307"/>
      <c r="IVT203" s="304"/>
      <c r="IVU203" s="305"/>
      <c r="IVV203" s="306"/>
      <c r="IVY203" s="307"/>
      <c r="IWC203" s="304"/>
      <c r="IWD203" s="305"/>
      <c r="IWE203" s="306"/>
      <c r="IWH203" s="307"/>
      <c r="IWL203" s="304"/>
      <c r="IWM203" s="305"/>
      <c r="IWN203" s="306"/>
      <c r="IWQ203" s="307"/>
      <c r="IWU203" s="304"/>
      <c r="IWV203" s="305"/>
      <c r="IWW203" s="306"/>
      <c r="IWZ203" s="307"/>
      <c r="IXD203" s="304"/>
      <c r="IXE203" s="305"/>
      <c r="IXF203" s="306"/>
      <c r="IXI203" s="307"/>
      <c r="IXM203" s="304"/>
      <c r="IXN203" s="305"/>
      <c r="IXO203" s="306"/>
      <c r="IXR203" s="307"/>
      <c r="IXV203" s="304"/>
      <c r="IXW203" s="305"/>
      <c r="IXX203" s="306"/>
      <c r="IYA203" s="307"/>
      <c r="IYE203" s="304"/>
      <c r="IYF203" s="305"/>
      <c r="IYG203" s="306"/>
      <c r="IYJ203" s="307"/>
      <c r="IYN203" s="304"/>
      <c r="IYO203" s="305"/>
      <c r="IYP203" s="306"/>
      <c r="IYS203" s="307"/>
      <c r="IYW203" s="304"/>
      <c r="IYX203" s="305"/>
      <c r="IYY203" s="306"/>
      <c r="IZB203" s="307"/>
      <c r="IZF203" s="304"/>
      <c r="IZG203" s="305"/>
      <c r="IZH203" s="306"/>
      <c r="IZK203" s="307"/>
      <c r="IZO203" s="304"/>
      <c r="IZP203" s="305"/>
      <c r="IZQ203" s="306"/>
      <c r="IZT203" s="307"/>
      <c r="IZX203" s="304"/>
      <c r="IZY203" s="305"/>
      <c r="IZZ203" s="306"/>
      <c r="JAC203" s="307"/>
      <c r="JAG203" s="304"/>
      <c r="JAH203" s="305"/>
      <c r="JAI203" s="306"/>
      <c r="JAL203" s="307"/>
      <c r="JAP203" s="304"/>
      <c r="JAQ203" s="305"/>
      <c r="JAR203" s="306"/>
      <c r="JAU203" s="307"/>
      <c r="JAY203" s="304"/>
      <c r="JAZ203" s="305"/>
      <c r="JBA203" s="306"/>
      <c r="JBD203" s="307"/>
      <c r="JBH203" s="304"/>
      <c r="JBI203" s="305"/>
      <c r="JBJ203" s="306"/>
      <c r="JBM203" s="307"/>
      <c r="JBQ203" s="304"/>
      <c r="JBR203" s="305"/>
      <c r="JBS203" s="306"/>
      <c r="JBV203" s="307"/>
      <c r="JBZ203" s="304"/>
      <c r="JCA203" s="305"/>
      <c r="JCB203" s="306"/>
      <c r="JCE203" s="307"/>
      <c r="JCI203" s="304"/>
      <c r="JCJ203" s="305"/>
      <c r="JCK203" s="306"/>
      <c r="JCN203" s="307"/>
      <c r="JCR203" s="304"/>
      <c r="JCS203" s="305"/>
      <c r="JCT203" s="306"/>
      <c r="JCW203" s="307"/>
      <c r="JDA203" s="304"/>
      <c r="JDB203" s="305"/>
      <c r="JDC203" s="306"/>
      <c r="JDF203" s="307"/>
      <c r="JDJ203" s="304"/>
      <c r="JDK203" s="305"/>
      <c r="JDL203" s="306"/>
      <c r="JDO203" s="307"/>
      <c r="JDS203" s="304"/>
      <c r="JDT203" s="305"/>
      <c r="JDU203" s="306"/>
      <c r="JDX203" s="307"/>
      <c r="JEB203" s="304"/>
      <c r="JEC203" s="305"/>
      <c r="JED203" s="306"/>
      <c r="JEG203" s="307"/>
      <c r="JEK203" s="304"/>
      <c r="JEL203" s="305"/>
      <c r="JEM203" s="306"/>
      <c r="JEP203" s="307"/>
      <c r="JET203" s="304"/>
      <c r="JEU203" s="305"/>
      <c r="JEV203" s="306"/>
      <c r="JEY203" s="307"/>
      <c r="JFC203" s="304"/>
      <c r="JFD203" s="305"/>
      <c r="JFE203" s="306"/>
      <c r="JFH203" s="307"/>
      <c r="JFL203" s="304"/>
      <c r="JFM203" s="305"/>
      <c r="JFN203" s="306"/>
      <c r="JFQ203" s="307"/>
      <c r="JFU203" s="304"/>
      <c r="JFV203" s="305"/>
      <c r="JFW203" s="306"/>
      <c r="JFZ203" s="307"/>
      <c r="JGD203" s="304"/>
      <c r="JGE203" s="305"/>
      <c r="JGF203" s="306"/>
      <c r="JGI203" s="307"/>
      <c r="JGM203" s="304"/>
      <c r="JGN203" s="305"/>
      <c r="JGO203" s="306"/>
      <c r="JGR203" s="307"/>
      <c r="JGV203" s="304"/>
      <c r="JGW203" s="305"/>
      <c r="JGX203" s="306"/>
      <c r="JHA203" s="307"/>
      <c r="JHE203" s="304"/>
      <c r="JHF203" s="305"/>
      <c r="JHG203" s="306"/>
      <c r="JHJ203" s="307"/>
      <c r="JHN203" s="304"/>
      <c r="JHO203" s="305"/>
      <c r="JHP203" s="306"/>
      <c r="JHS203" s="307"/>
      <c r="JHW203" s="304"/>
      <c r="JHX203" s="305"/>
      <c r="JHY203" s="306"/>
      <c r="JIB203" s="307"/>
      <c r="JIF203" s="304"/>
      <c r="JIG203" s="305"/>
      <c r="JIH203" s="306"/>
      <c r="JIK203" s="307"/>
      <c r="JIO203" s="304"/>
      <c r="JIP203" s="305"/>
      <c r="JIQ203" s="306"/>
      <c r="JIT203" s="307"/>
      <c r="JIX203" s="304"/>
      <c r="JIY203" s="305"/>
      <c r="JIZ203" s="306"/>
      <c r="JJC203" s="307"/>
      <c r="JJG203" s="304"/>
      <c r="JJH203" s="305"/>
      <c r="JJI203" s="306"/>
      <c r="JJL203" s="307"/>
      <c r="JJP203" s="304"/>
      <c r="JJQ203" s="305"/>
      <c r="JJR203" s="306"/>
      <c r="JJU203" s="307"/>
      <c r="JJY203" s="304"/>
      <c r="JJZ203" s="305"/>
      <c r="JKA203" s="306"/>
      <c r="JKD203" s="307"/>
      <c r="JKH203" s="304"/>
      <c r="JKI203" s="305"/>
      <c r="JKJ203" s="306"/>
      <c r="JKM203" s="307"/>
      <c r="JKQ203" s="304"/>
      <c r="JKR203" s="305"/>
      <c r="JKS203" s="306"/>
      <c r="JKV203" s="307"/>
      <c r="JKZ203" s="304"/>
      <c r="JLA203" s="305"/>
      <c r="JLB203" s="306"/>
      <c r="JLE203" s="307"/>
      <c r="JLI203" s="304"/>
      <c r="JLJ203" s="305"/>
      <c r="JLK203" s="306"/>
      <c r="JLN203" s="307"/>
      <c r="JLR203" s="304"/>
      <c r="JLS203" s="305"/>
      <c r="JLT203" s="306"/>
      <c r="JLW203" s="307"/>
      <c r="JMA203" s="304"/>
      <c r="JMB203" s="305"/>
      <c r="JMC203" s="306"/>
      <c r="JMF203" s="307"/>
      <c r="JMJ203" s="304"/>
      <c r="JMK203" s="305"/>
      <c r="JML203" s="306"/>
      <c r="JMO203" s="307"/>
      <c r="JMS203" s="304"/>
      <c r="JMT203" s="305"/>
      <c r="JMU203" s="306"/>
      <c r="JMX203" s="307"/>
      <c r="JNB203" s="304"/>
      <c r="JNC203" s="305"/>
      <c r="JND203" s="306"/>
      <c r="JNG203" s="307"/>
      <c r="JNK203" s="304"/>
      <c r="JNL203" s="305"/>
      <c r="JNM203" s="306"/>
      <c r="JNP203" s="307"/>
      <c r="JNT203" s="304"/>
      <c r="JNU203" s="305"/>
      <c r="JNV203" s="306"/>
      <c r="JNY203" s="307"/>
      <c r="JOC203" s="304"/>
      <c r="JOD203" s="305"/>
      <c r="JOE203" s="306"/>
      <c r="JOH203" s="307"/>
      <c r="JOL203" s="304"/>
      <c r="JOM203" s="305"/>
      <c r="JON203" s="306"/>
      <c r="JOQ203" s="307"/>
      <c r="JOU203" s="304"/>
      <c r="JOV203" s="305"/>
      <c r="JOW203" s="306"/>
      <c r="JOZ203" s="307"/>
      <c r="JPD203" s="304"/>
      <c r="JPE203" s="305"/>
      <c r="JPF203" s="306"/>
      <c r="JPI203" s="307"/>
      <c r="JPM203" s="304"/>
      <c r="JPN203" s="305"/>
      <c r="JPO203" s="306"/>
      <c r="JPR203" s="307"/>
      <c r="JPV203" s="304"/>
      <c r="JPW203" s="305"/>
      <c r="JPX203" s="306"/>
      <c r="JQA203" s="307"/>
      <c r="JQE203" s="304"/>
      <c r="JQF203" s="305"/>
      <c r="JQG203" s="306"/>
      <c r="JQJ203" s="307"/>
      <c r="JQN203" s="304"/>
      <c r="JQO203" s="305"/>
      <c r="JQP203" s="306"/>
      <c r="JQS203" s="307"/>
      <c r="JQW203" s="304"/>
      <c r="JQX203" s="305"/>
      <c r="JQY203" s="306"/>
      <c r="JRB203" s="307"/>
      <c r="JRF203" s="304"/>
      <c r="JRG203" s="305"/>
      <c r="JRH203" s="306"/>
      <c r="JRK203" s="307"/>
      <c r="JRO203" s="304"/>
      <c r="JRP203" s="305"/>
      <c r="JRQ203" s="306"/>
      <c r="JRT203" s="307"/>
      <c r="JRX203" s="304"/>
      <c r="JRY203" s="305"/>
      <c r="JRZ203" s="306"/>
      <c r="JSC203" s="307"/>
      <c r="JSG203" s="304"/>
      <c r="JSH203" s="305"/>
      <c r="JSI203" s="306"/>
      <c r="JSL203" s="307"/>
      <c r="JSP203" s="304"/>
      <c r="JSQ203" s="305"/>
      <c r="JSR203" s="306"/>
      <c r="JSU203" s="307"/>
      <c r="JSY203" s="304"/>
      <c r="JSZ203" s="305"/>
      <c r="JTA203" s="306"/>
      <c r="JTD203" s="307"/>
      <c r="JTH203" s="304"/>
      <c r="JTI203" s="305"/>
      <c r="JTJ203" s="306"/>
      <c r="JTM203" s="307"/>
      <c r="JTQ203" s="304"/>
      <c r="JTR203" s="305"/>
      <c r="JTS203" s="306"/>
      <c r="JTV203" s="307"/>
      <c r="JTZ203" s="304"/>
      <c r="JUA203" s="305"/>
      <c r="JUB203" s="306"/>
      <c r="JUE203" s="307"/>
      <c r="JUI203" s="304"/>
      <c r="JUJ203" s="305"/>
      <c r="JUK203" s="306"/>
      <c r="JUN203" s="307"/>
      <c r="JUR203" s="304"/>
      <c r="JUS203" s="305"/>
      <c r="JUT203" s="306"/>
      <c r="JUW203" s="307"/>
      <c r="JVA203" s="304"/>
      <c r="JVB203" s="305"/>
      <c r="JVC203" s="306"/>
      <c r="JVF203" s="307"/>
      <c r="JVJ203" s="304"/>
      <c r="JVK203" s="305"/>
      <c r="JVL203" s="306"/>
      <c r="JVO203" s="307"/>
      <c r="JVS203" s="304"/>
      <c r="JVT203" s="305"/>
      <c r="JVU203" s="306"/>
      <c r="JVX203" s="307"/>
      <c r="JWB203" s="304"/>
      <c r="JWC203" s="305"/>
      <c r="JWD203" s="306"/>
      <c r="JWG203" s="307"/>
      <c r="JWK203" s="304"/>
      <c r="JWL203" s="305"/>
      <c r="JWM203" s="306"/>
      <c r="JWP203" s="307"/>
      <c r="JWT203" s="304"/>
      <c r="JWU203" s="305"/>
      <c r="JWV203" s="306"/>
      <c r="JWY203" s="307"/>
      <c r="JXC203" s="304"/>
      <c r="JXD203" s="305"/>
      <c r="JXE203" s="306"/>
      <c r="JXH203" s="307"/>
      <c r="JXL203" s="304"/>
      <c r="JXM203" s="305"/>
      <c r="JXN203" s="306"/>
      <c r="JXQ203" s="307"/>
      <c r="JXU203" s="304"/>
      <c r="JXV203" s="305"/>
      <c r="JXW203" s="306"/>
      <c r="JXZ203" s="307"/>
      <c r="JYD203" s="304"/>
      <c r="JYE203" s="305"/>
      <c r="JYF203" s="306"/>
      <c r="JYI203" s="307"/>
      <c r="JYM203" s="304"/>
      <c r="JYN203" s="305"/>
      <c r="JYO203" s="306"/>
      <c r="JYR203" s="307"/>
      <c r="JYV203" s="304"/>
      <c r="JYW203" s="305"/>
      <c r="JYX203" s="306"/>
      <c r="JZA203" s="307"/>
      <c r="JZE203" s="304"/>
      <c r="JZF203" s="305"/>
      <c r="JZG203" s="306"/>
      <c r="JZJ203" s="307"/>
      <c r="JZN203" s="304"/>
      <c r="JZO203" s="305"/>
      <c r="JZP203" s="306"/>
      <c r="JZS203" s="307"/>
      <c r="JZW203" s="304"/>
      <c r="JZX203" s="305"/>
      <c r="JZY203" s="306"/>
      <c r="KAB203" s="307"/>
      <c r="KAF203" s="304"/>
      <c r="KAG203" s="305"/>
      <c r="KAH203" s="306"/>
      <c r="KAK203" s="307"/>
      <c r="KAO203" s="304"/>
      <c r="KAP203" s="305"/>
      <c r="KAQ203" s="306"/>
      <c r="KAT203" s="307"/>
      <c r="KAX203" s="304"/>
      <c r="KAY203" s="305"/>
      <c r="KAZ203" s="306"/>
      <c r="KBC203" s="307"/>
      <c r="KBG203" s="304"/>
      <c r="KBH203" s="305"/>
      <c r="KBI203" s="306"/>
      <c r="KBL203" s="307"/>
      <c r="KBP203" s="304"/>
      <c r="KBQ203" s="305"/>
      <c r="KBR203" s="306"/>
      <c r="KBU203" s="307"/>
      <c r="KBY203" s="304"/>
      <c r="KBZ203" s="305"/>
      <c r="KCA203" s="306"/>
      <c r="KCD203" s="307"/>
      <c r="KCH203" s="304"/>
      <c r="KCI203" s="305"/>
      <c r="KCJ203" s="306"/>
      <c r="KCM203" s="307"/>
      <c r="KCQ203" s="304"/>
      <c r="KCR203" s="305"/>
      <c r="KCS203" s="306"/>
      <c r="KCV203" s="307"/>
      <c r="KCZ203" s="304"/>
      <c r="KDA203" s="305"/>
      <c r="KDB203" s="306"/>
      <c r="KDE203" s="307"/>
      <c r="KDI203" s="304"/>
      <c r="KDJ203" s="305"/>
      <c r="KDK203" s="306"/>
      <c r="KDN203" s="307"/>
      <c r="KDR203" s="304"/>
      <c r="KDS203" s="305"/>
      <c r="KDT203" s="306"/>
      <c r="KDW203" s="307"/>
      <c r="KEA203" s="304"/>
      <c r="KEB203" s="305"/>
      <c r="KEC203" s="306"/>
      <c r="KEF203" s="307"/>
      <c r="KEJ203" s="304"/>
      <c r="KEK203" s="305"/>
      <c r="KEL203" s="306"/>
      <c r="KEO203" s="307"/>
      <c r="KES203" s="304"/>
      <c r="KET203" s="305"/>
      <c r="KEU203" s="306"/>
      <c r="KEX203" s="307"/>
      <c r="KFB203" s="304"/>
      <c r="KFC203" s="305"/>
      <c r="KFD203" s="306"/>
      <c r="KFG203" s="307"/>
      <c r="KFK203" s="304"/>
      <c r="KFL203" s="305"/>
      <c r="KFM203" s="306"/>
      <c r="KFP203" s="307"/>
      <c r="KFT203" s="304"/>
      <c r="KFU203" s="305"/>
      <c r="KFV203" s="306"/>
      <c r="KFY203" s="307"/>
      <c r="KGC203" s="304"/>
      <c r="KGD203" s="305"/>
      <c r="KGE203" s="306"/>
      <c r="KGH203" s="307"/>
      <c r="KGL203" s="304"/>
      <c r="KGM203" s="305"/>
      <c r="KGN203" s="306"/>
      <c r="KGQ203" s="307"/>
      <c r="KGU203" s="304"/>
      <c r="KGV203" s="305"/>
      <c r="KGW203" s="306"/>
      <c r="KGZ203" s="307"/>
      <c r="KHD203" s="304"/>
      <c r="KHE203" s="305"/>
      <c r="KHF203" s="306"/>
      <c r="KHI203" s="307"/>
      <c r="KHM203" s="304"/>
      <c r="KHN203" s="305"/>
      <c r="KHO203" s="306"/>
      <c r="KHR203" s="307"/>
      <c r="KHV203" s="304"/>
      <c r="KHW203" s="305"/>
      <c r="KHX203" s="306"/>
      <c r="KIA203" s="307"/>
      <c r="KIE203" s="304"/>
      <c r="KIF203" s="305"/>
      <c r="KIG203" s="306"/>
      <c r="KIJ203" s="307"/>
      <c r="KIN203" s="304"/>
      <c r="KIO203" s="305"/>
      <c r="KIP203" s="306"/>
      <c r="KIS203" s="307"/>
      <c r="KIW203" s="304"/>
      <c r="KIX203" s="305"/>
      <c r="KIY203" s="306"/>
      <c r="KJB203" s="307"/>
      <c r="KJF203" s="304"/>
      <c r="KJG203" s="305"/>
      <c r="KJH203" s="306"/>
      <c r="KJK203" s="307"/>
      <c r="KJO203" s="304"/>
      <c r="KJP203" s="305"/>
      <c r="KJQ203" s="306"/>
      <c r="KJT203" s="307"/>
      <c r="KJX203" s="304"/>
      <c r="KJY203" s="305"/>
      <c r="KJZ203" s="306"/>
      <c r="KKC203" s="307"/>
      <c r="KKG203" s="304"/>
      <c r="KKH203" s="305"/>
      <c r="KKI203" s="306"/>
      <c r="KKL203" s="307"/>
      <c r="KKP203" s="304"/>
      <c r="KKQ203" s="305"/>
      <c r="KKR203" s="306"/>
      <c r="KKU203" s="307"/>
      <c r="KKY203" s="304"/>
      <c r="KKZ203" s="305"/>
      <c r="KLA203" s="306"/>
      <c r="KLD203" s="307"/>
      <c r="KLH203" s="304"/>
      <c r="KLI203" s="305"/>
      <c r="KLJ203" s="306"/>
      <c r="KLM203" s="307"/>
      <c r="KLQ203" s="304"/>
      <c r="KLR203" s="305"/>
      <c r="KLS203" s="306"/>
      <c r="KLV203" s="307"/>
      <c r="KLZ203" s="304"/>
      <c r="KMA203" s="305"/>
      <c r="KMB203" s="306"/>
      <c r="KME203" s="307"/>
      <c r="KMI203" s="304"/>
      <c r="KMJ203" s="305"/>
      <c r="KMK203" s="306"/>
      <c r="KMN203" s="307"/>
      <c r="KMR203" s="304"/>
      <c r="KMS203" s="305"/>
      <c r="KMT203" s="306"/>
      <c r="KMW203" s="307"/>
      <c r="KNA203" s="304"/>
      <c r="KNB203" s="305"/>
      <c r="KNC203" s="306"/>
      <c r="KNF203" s="307"/>
      <c r="KNJ203" s="304"/>
      <c r="KNK203" s="305"/>
      <c r="KNL203" s="306"/>
      <c r="KNO203" s="307"/>
      <c r="KNS203" s="304"/>
      <c r="KNT203" s="305"/>
      <c r="KNU203" s="306"/>
      <c r="KNX203" s="307"/>
      <c r="KOB203" s="304"/>
      <c r="KOC203" s="305"/>
      <c r="KOD203" s="306"/>
      <c r="KOG203" s="307"/>
      <c r="KOK203" s="304"/>
      <c r="KOL203" s="305"/>
      <c r="KOM203" s="306"/>
      <c r="KOP203" s="307"/>
      <c r="KOT203" s="304"/>
      <c r="KOU203" s="305"/>
      <c r="KOV203" s="306"/>
      <c r="KOY203" s="307"/>
      <c r="KPC203" s="304"/>
      <c r="KPD203" s="305"/>
      <c r="KPE203" s="306"/>
      <c r="KPH203" s="307"/>
      <c r="KPL203" s="304"/>
      <c r="KPM203" s="305"/>
      <c r="KPN203" s="306"/>
      <c r="KPQ203" s="307"/>
      <c r="KPU203" s="304"/>
      <c r="KPV203" s="305"/>
      <c r="KPW203" s="306"/>
      <c r="KPZ203" s="307"/>
      <c r="KQD203" s="304"/>
      <c r="KQE203" s="305"/>
      <c r="KQF203" s="306"/>
      <c r="KQI203" s="307"/>
      <c r="KQM203" s="304"/>
      <c r="KQN203" s="305"/>
      <c r="KQO203" s="306"/>
      <c r="KQR203" s="307"/>
      <c r="KQV203" s="304"/>
      <c r="KQW203" s="305"/>
      <c r="KQX203" s="306"/>
      <c r="KRA203" s="307"/>
      <c r="KRE203" s="304"/>
      <c r="KRF203" s="305"/>
      <c r="KRG203" s="306"/>
      <c r="KRJ203" s="307"/>
      <c r="KRN203" s="304"/>
      <c r="KRO203" s="305"/>
      <c r="KRP203" s="306"/>
      <c r="KRS203" s="307"/>
      <c r="KRW203" s="304"/>
      <c r="KRX203" s="305"/>
      <c r="KRY203" s="306"/>
      <c r="KSB203" s="307"/>
      <c r="KSF203" s="304"/>
      <c r="KSG203" s="305"/>
      <c r="KSH203" s="306"/>
      <c r="KSK203" s="307"/>
      <c r="KSO203" s="304"/>
      <c r="KSP203" s="305"/>
      <c r="KSQ203" s="306"/>
      <c r="KST203" s="307"/>
      <c r="KSX203" s="304"/>
      <c r="KSY203" s="305"/>
      <c r="KSZ203" s="306"/>
      <c r="KTC203" s="307"/>
      <c r="KTG203" s="304"/>
      <c r="KTH203" s="305"/>
      <c r="KTI203" s="306"/>
      <c r="KTL203" s="307"/>
      <c r="KTP203" s="304"/>
      <c r="KTQ203" s="305"/>
      <c r="KTR203" s="306"/>
      <c r="KTU203" s="307"/>
      <c r="KTY203" s="304"/>
      <c r="KTZ203" s="305"/>
      <c r="KUA203" s="306"/>
      <c r="KUD203" s="307"/>
      <c r="KUH203" s="304"/>
      <c r="KUI203" s="305"/>
      <c r="KUJ203" s="306"/>
      <c r="KUM203" s="307"/>
      <c r="KUQ203" s="304"/>
      <c r="KUR203" s="305"/>
      <c r="KUS203" s="306"/>
      <c r="KUV203" s="307"/>
      <c r="KUZ203" s="304"/>
      <c r="KVA203" s="305"/>
      <c r="KVB203" s="306"/>
      <c r="KVE203" s="307"/>
      <c r="KVI203" s="304"/>
      <c r="KVJ203" s="305"/>
      <c r="KVK203" s="306"/>
      <c r="KVN203" s="307"/>
      <c r="KVR203" s="304"/>
      <c r="KVS203" s="305"/>
      <c r="KVT203" s="306"/>
      <c r="KVW203" s="307"/>
      <c r="KWA203" s="304"/>
      <c r="KWB203" s="305"/>
      <c r="KWC203" s="306"/>
      <c r="KWF203" s="307"/>
      <c r="KWJ203" s="304"/>
      <c r="KWK203" s="305"/>
      <c r="KWL203" s="306"/>
      <c r="KWO203" s="307"/>
      <c r="KWS203" s="304"/>
      <c r="KWT203" s="305"/>
      <c r="KWU203" s="306"/>
      <c r="KWX203" s="307"/>
      <c r="KXB203" s="304"/>
      <c r="KXC203" s="305"/>
      <c r="KXD203" s="306"/>
      <c r="KXG203" s="307"/>
      <c r="KXK203" s="304"/>
      <c r="KXL203" s="305"/>
      <c r="KXM203" s="306"/>
      <c r="KXP203" s="307"/>
      <c r="KXT203" s="304"/>
      <c r="KXU203" s="305"/>
      <c r="KXV203" s="306"/>
      <c r="KXY203" s="307"/>
      <c r="KYC203" s="304"/>
      <c r="KYD203" s="305"/>
      <c r="KYE203" s="306"/>
      <c r="KYH203" s="307"/>
      <c r="KYL203" s="304"/>
      <c r="KYM203" s="305"/>
      <c r="KYN203" s="306"/>
      <c r="KYQ203" s="307"/>
      <c r="KYU203" s="304"/>
      <c r="KYV203" s="305"/>
      <c r="KYW203" s="306"/>
      <c r="KYZ203" s="307"/>
      <c r="KZD203" s="304"/>
      <c r="KZE203" s="305"/>
      <c r="KZF203" s="306"/>
      <c r="KZI203" s="307"/>
      <c r="KZM203" s="304"/>
      <c r="KZN203" s="305"/>
      <c r="KZO203" s="306"/>
      <c r="KZR203" s="307"/>
      <c r="KZV203" s="304"/>
      <c r="KZW203" s="305"/>
      <c r="KZX203" s="306"/>
      <c r="LAA203" s="307"/>
      <c r="LAE203" s="304"/>
      <c r="LAF203" s="305"/>
      <c r="LAG203" s="306"/>
      <c r="LAJ203" s="307"/>
      <c r="LAN203" s="304"/>
      <c r="LAO203" s="305"/>
      <c r="LAP203" s="306"/>
      <c r="LAS203" s="307"/>
      <c r="LAW203" s="304"/>
      <c r="LAX203" s="305"/>
      <c r="LAY203" s="306"/>
      <c r="LBB203" s="307"/>
      <c r="LBF203" s="304"/>
      <c r="LBG203" s="305"/>
      <c r="LBH203" s="306"/>
      <c r="LBK203" s="307"/>
      <c r="LBO203" s="304"/>
      <c r="LBP203" s="305"/>
      <c r="LBQ203" s="306"/>
      <c r="LBT203" s="307"/>
      <c r="LBX203" s="304"/>
      <c r="LBY203" s="305"/>
      <c r="LBZ203" s="306"/>
      <c r="LCC203" s="307"/>
      <c r="LCG203" s="304"/>
      <c r="LCH203" s="305"/>
      <c r="LCI203" s="306"/>
      <c r="LCL203" s="307"/>
      <c r="LCP203" s="304"/>
      <c r="LCQ203" s="305"/>
      <c r="LCR203" s="306"/>
      <c r="LCU203" s="307"/>
      <c r="LCY203" s="304"/>
      <c r="LCZ203" s="305"/>
      <c r="LDA203" s="306"/>
      <c r="LDD203" s="307"/>
      <c r="LDH203" s="304"/>
      <c r="LDI203" s="305"/>
      <c r="LDJ203" s="306"/>
      <c r="LDM203" s="307"/>
      <c r="LDQ203" s="304"/>
      <c r="LDR203" s="305"/>
      <c r="LDS203" s="306"/>
      <c r="LDV203" s="307"/>
      <c r="LDZ203" s="304"/>
      <c r="LEA203" s="305"/>
      <c r="LEB203" s="306"/>
      <c r="LEE203" s="307"/>
      <c r="LEI203" s="304"/>
      <c r="LEJ203" s="305"/>
      <c r="LEK203" s="306"/>
      <c r="LEN203" s="307"/>
      <c r="LER203" s="304"/>
      <c r="LES203" s="305"/>
      <c r="LET203" s="306"/>
      <c r="LEW203" s="307"/>
      <c r="LFA203" s="304"/>
      <c r="LFB203" s="305"/>
      <c r="LFC203" s="306"/>
      <c r="LFF203" s="307"/>
      <c r="LFJ203" s="304"/>
      <c r="LFK203" s="305"/>
      <c r="LFL203" s="306"/>
      <c r="LFO203" s="307"/>
      <c r="LFS203" s="304"/>
      <c r="LFT203" s="305"/>
      <c r="LFU203" s="306"/>
      <c r="LFX203" s="307"/>
      <c r="LGB203" s="304"/>
      <c r="LGC203" s="305"/>
      <c r="LGD203" s="306"/>
      <c r="LGG203" s="307"/>
      <c r="LGK203" s="304"/>
      <c r="LGL203" s="305"/>
      <c r="LGM203" s="306"/>
      <c r="LGP203" s="307"/>
      <c r="LGT203" s="304"/>
      <c r="LGU203" s="305"/>
      <c r="LGV203" s="306"/>
      <c r="LGY203" s="307"/>
      <c r="LHC203" s="304"/>
      <c r="LHD203" s="305"/>
      <c r="LHE203" s="306"/>
      <c r="LHH203" s="307"/>
      <c r="LHL203" s="304"/>
      <c r="LHM203" s="305"/>
      <c r="LHN203" s="306"/>
      <c r="LHQ203" s="307"/>
      <c r="LHU203" s="304"/>
      <c r="LHV203" s="305"/>
      <c r="LHW203" s="306"/>
      <c r="LHZ203" s="307"/>
      <c r="LID203" s="304"/>
      <c r="LIE203" s="305"/>
      <c r="LIF203" s="306"/>
      <c r="LII203" s="307"/>
      <c r="LIM203" s="304"/>
      <c r="LIN203" s="305"/>
      <c r="LIO203" s="306"/>
      <c r="LIR203" s="307"/>
      <c r="LIV203" s="304"/>
      <c r="LIW203" s="305"/>
      <c r="LIX203" s="306"/>
      <c r="LJA203" s="307"/>
      <c r="LJE203" s="304"/>
      <c r="LJF203" s="305"/>
      <c r="LJG203" s="306"/>
      <c r="LJJ203" s="307"/>
      <c r="LJN203" s="304"/>
      <c r="LJO203" s="305"/>
      <c r="LJP203" s="306"/>
      <c r="LJS203" s="307"/>
      <c r="LJW203" s="304"/>
      <c r="LJX203" s="305"/>
      <c r="LJY203" s="306"/>
      <c r="LKB203" s="307"/>
      <c r="LKF203" s="304"/>
      <c r="LKG203" s="305"/>
      <c r="LKH203" s="306"/>
      <c r="LKK203" s="307"/>
      <c r="LKO203" s="304"/>
      <c r="LKP203" s="305"/>
      <c r="LKQ203" s="306"/>
      <c r="LKT203" s="307"/>
      <c r="LKX203" s="304"/>
      <c r="LKY203" s="305"/>
      <c r="LKZ203" s="306"/>
      <c r="LLC203" s="307"/>
      <c r="LLG203" s="304"/>
      <c r="LLH203" s="305"/>
      <c r="LLI203" s="306"/>
      <c r="LLL203" s="307"/>
      <c r="LLP203" s="304"/>
      <c r="LLQ203" s="305"/>
      <c r="LLR203" s="306"/>
      <c r="LLU203" s="307"/>
      <c r="LLY203" s="304"/>
      <c r="LLZ203" s="305"/>
      <c r="LMA203" s="306"/>
      <c r="LMD203" s="307"/>
      <c r="LMH203" s="304"/>
      <c r="LMI203" s="305"/>
      <c r="LMJ203" s="306"/>
      <c r="LMM203" s="307"/>
      <c r="LMQ203" s="304"/>
      <c r="LMR203" s="305"/>
      <c r="LMS203" s="306"/>
      <c r="LMV203" s="307"/>
      <c r="LMZ203" s="304"/>
      <c r="LNA203" s="305"/>
      <c r="LNB203" s="306"/>
      <c r="LNE203" s="307"/>
      <c r="LNI203" s="304"/>
      <c r="LNJ203" s="305"/>
      <c r="LNK203" s="306"/>
      <c r="LNN203" s="307"/>
      <c r="LNR203" s="304"/>
      <c r="LNS203" s="305"/>
      <c r="LNT203" s="306"/>
      <c r="LNW203" s="307"/>
      <c r="LOA203" s="304"/>
      <c r="LOB203" s="305"/>
      <c r="LOC203" s="306"/>
      <c r="LOF203" s="307"/>
      <c r="LOJ203" s="304"/>
      <c r="LOK203" s="305"/>
      <c r="LOL203" s="306"/>
      <c r="LOO203" s="307"/>
      <c r="LOS203" s="304"/>
      <c r="LOT203" s="305"/>
      <c r="LOU203" s="306"/>
      <c r="LOX203" s="307"/>
      <c r="LPB203" s="304"/>
      <c r="LPC203" s="305"/>
      <c r="LPD203" s="306"/>
      <c r="LPG203" s="307"/>
      <c r="LPK203" s="304"/>
      <c r="LPL203" s="305"/>
      <c r="LPM203" s="306"/>
      <c r="LPP203" s="307"/>
      <c r="LPT203" s="304"/>
      <c r="LPU203" s="305"/>
      <c r="LPV203" s="306"/>
      <c r="LPY203" s="307"/>
      <c r="LQC203" s="304"/>
      <c r="LQD203" s="305"/>
      <c r="LQE203" s="306"/>
      <c r="LQH203" s="307"/>
      <c r="LQL203" s="304"/>
      <c r="LQM203" s="305"/>
      <c r="LQN203" s="306"/>
      <c r="LQQ203" s="307"/>
      <c r="LQU203" s="304"/>
      <c r="LQV203" s="305"/>
      <c r="LQW203" s="306"/>
      <c r="LQZ203" s="307"/>
      <c r="LRD203" s="304"/>
      <c r="LRE203" s="305"/>
      <c r="LRF203" s="306"/>
      <c r="LRI203" s="307"/>
      <c r="LRM203" s="304"/>
      <c r="LRN203" s="305"/>
      <c r="LRO203" s="306"/>
      <c r="LRR203" s="307"/>
      <c r="LRV203" s="304"/>
      <c r="LRW203" s="305"/>
      <c r="LRX203" s="306"/>
      <c r="LSA203" s="307"/>
      <c r="LSE203" s="304"/>
      <c r="LSF203" s="305"/>
      <c r="LSG203" s="306"/>
      <c r="LSJ203" s="307"/>
      <c r="LSN203" s="304"/>
      <c r="LSO203" s="305"/>
      <c r="LSP203" s="306"/>
      <c r="LSS203" s="307"/>
      <c r="LSW203" s="304"/>
      <c r="LSX203" s="305"/>
      <c r="LSY203" s="306"/>
      <c r="LTB203" s="307"/>
      <c r="LTF203" s="304"/>
      <c r="LTG203" s="305"/>
      <c r="LTH203" s="306"/>
      <c r="LTK203" s="307"/>
      <c r="LTO203" s="304"/>
      <c r="LTP203" s="305"/>
      <c r="LTQ203" s="306"/>
      <c r="LTT203" s="307"/>
      <c r="LTX203" s="304"/>
      <c r="LTY203" s="305"/>
      <c r="LTZ203" s="306"/>
      <c r="LUC203" s="307"/>
      <c r="LUG203" s="304"/>
      <c r="LUH203" s="305"/>
      <c r="LUI203" s="306"/>
      <c r="LUL203" s="307"/>
      <c r="LUP203" s="304"/>
      <c r="LUQ203" s="305"/>
      <c r="LUR203" s="306"/>
      <c r="LUU203" s="307"/>
      <c r="LUY203" s="304"/>
      <c r="LUZ203" s="305"/>
      <c r="LVA203" s="306"/>
      <c r="LVD203" s="307"/>
      <c r="LVH203" s="304"/>
      <c r="LVI203" s="305"/>
      <c r="LVJ203" s="306"/>
      <c r="LVM203" s="307"/>
      <c r="LVQ203" s="304"/>
      <c r="LVR203" s="305"/>
      <c r="LVS203" s="306"/>
      <c r="LVV203" s="307"/>
      <c r="LVZ203" s="304"/>
      <c r="LWA203" s="305"/>
      <c r="LWB203" s="306"/>
      <c r="LWE203" s="307"/>
      <c r="LWI203" s="304"/>
      <c r="LWJ203" s="305"/>
      <c r="LWK203" s="306"/>
      <c r="LWN203" s="307"/>
      <c r="LWR203" s="304"/>
      <c r="LWS203" s="305"/>
      <c r="LWT203" s="306"/>
      <c r="LWW203" s="307"/>
      <c r="LXA203" s="304"/>
      <c r="LXB203" s="305"/>
      <c r="LXC203" s="306"/>
      <c r="LXF203" s="307"/>
      <c r="LXJ203" s="304"/>
      <c r="LXK203" s="305"/>
      <c r="LXL203" s="306"/>
      <c r="LXO203" s="307"/>
      <c r="LXS203" s="304"/>
      <c r="LXT203" s="305"/>
      <c r="LXU203" s="306"/>
      <c r="LXX203" s="307"/>
      <c r="LYB203" s="304"/>
      <c r="LYC203" s="305"/>
      <c r="LYD203" s="306"/>
      <c r="LYG203" s="307"/>
      <c r="LYK203" s="304"/>
      <c r="LYL203" s="305"/>
      <c r="LYM203" s="306"/>
      <c r="LYP203" s="307"/>
      <c r="LYT203" s="304"/>
      <c r="LYU203" s="305"/>
      <c r="LYV203" s="306"/>
      <c r="LYY203" s="307"/>
      <c r="LZC203" s="304"/>
      <c r="LZD203" s="305"/>
      <c r="LZE203" s="306"/>
      <c r="LZH203" s="307"/>
      <c r="LZL203" s="304"/>
      <c r="LZM203" s="305"/>
      <c r="LZN203" s="306"/>
      <c r="LZQ203" s="307"/>
      <c r="LZU203" s="304"/>
      <c r="LZV203" s="305"/>
      <c r="LZW203" s="306"/>
      <c r="LZZ203" s="307"/>
      <c r="MAD203" s="304"/>
      <c r="MAE203" s="305"/>
      <c r="MAF203" s="306"/>
      <c r="MAI203" s="307"/>
      <c r="MAM203" s="304"/>
      <c r="MAN203" s="305"/>
      <c r="MAO203" s="306"/>
      <c r="MAR203" s="307"/>
      <c r="MAV203" s="304"/>
      <c r="MAW203" s="305"/>
      <c r="MAX203" s="306"/>
      <c r="MBA203" s="307"/>
      <c r="MBE203" s="304"/>
      <c r="MBF203" s="305"/>
      <c r="MBG203" s="306"/>
      <c r="MBJ203" s="307"/>
      <c r="MBN203" s="304"/>
      <c r="MBO203" s="305"/>
      <c r="MBP203" s="306"/>
      <c r="MBS203" s="307"/>
      <c r="MBW203" s="304"/>
      <c r="MBX203" s="305"/>
      <c r="MBY203" s="306"/>
      <c r="MCB203" s="307"/>
      <c r="MCF203" s="304"/>
      <c r="MCG203" s="305"/>
      <c r="MCH203" s="306"/>
      <c r="MCK203" s="307"/>
      <c r="MCO203" s="304"/>
      <c r="MCP203" s="305"/>
      <c r="MCQ203" s="306"/>
      <c r="MCT203" s="307"/>
      <c r="MCX203" s="304"/>
      <c r="MCY203" s="305"/>
      <c r="MCZ203" s="306"/>
      <c r="MDC203" s="307"/>
      <c r="MDG203" s="304"/>
      <c r="MDH203" s="305"/>
      <c r="MDI203" s="306"/>
      <c r="MDL203" s="307"/>
      <c r="MDP203" s="304"/>
      <c r="MDQ203" s="305"/>
      <c r="MDR203" s="306"/>
      <c r="MDU203" s="307"/>
      <c r="MDY203" s="304"/>
      <c r="MDZ203" s="305"/>
      <c r="MEA203" s="306"/>
      <c r="MED203" s="307"/>
      <c r="MEH203" s="304"/>
      <c r="MEI203" s="305"/>
      <c r="MEJ203" s="306"/>
      <c r="MEM203" s="307"/>
      <c r="MEQ203" s="304"/>
      <c r="MER203" s="305"/>
      <c r="MES203" s="306"/>
      <c r="MEV203" s="307"/>
      <c r="MEZ203" s="304"/>
      <c r="MFA203" s="305"/>
      <c r="MFB203" s="306"/>
      <c r="MFE203" s="307"/>
      <c r="MFI203" s="304"/>
      <c r="MFJ203" s="305"/>
      <c r="MFK203" s="306"/>
      <c r="MFN203" s="307"/>
      <c r="MFR203" s="304"/>
      <c r="MFS203" s="305"/>
      <c r="MFT203" s="306"/>
      <c r="MFW203" s="307"/>
      <c r="MGA203" s="304"/>
      <c r="MGB203" s="305"/>
      <c r="MGC203" s="306"/>
      <c r="MGF203" s="307"/>
      <c r="MGJ203" s="304"/>
      <c r="MGK203" s="305"/>
      <c r="MGL203" s="306"/>
      <c r="MGO203" s="307"/>
      <c r="MGS203" s="304"/>
      <c r="MGT203" s="305"/>
      <c r="MGU203" s="306"/>
      <c r="MGX203" s="307"/>
      <c r="MHB203" s="304"/>
      <c r="MHC203" s="305"/>
      <c r="MHD203" s="306"/>
      <c r="MHG203" s="307"/>
      <c r="MHK203" s="304"/>
      <c r="MHL203" s="305"/>
      <c r="MHM203" s="306"/>
      <c r="MHP203" s="307"/>
      <c r="MHT203" s="304"/>
      <c r="MHU203" s="305"/>
      <c r="MHV203" s="306"/>
      <c r="MHY203" s="307"/>
      <c r="MIC203" s="304"/>
      <c r="MID203" s="305"/>
      <c r="MIE203" s="306"/>
      <c r="MIH203" s="307"/>
      <c r="MIL203" s="304"/>
      <c r="MIM203" s="305"/>
      <c r="MIN203" s="306"/>
      <c r="MIQ203" s="307"/>
      <c r="MIU203" s="304"/>
      <c r="MIV203" s="305"/>
      <c r="MIW203" s="306"/>
      <c r="MIZ203" s="307"/>
      <c r="MJD203" s="304"/>
      <c r="MJE203" s="305"/>
      <c r="MJF203" s="306"/>
      <c r="MJI203" s="307"/>
      <c r="MJM203" s="304"/>
      <c r="MJN203" s="305"/>
      <c r="MJO203" s="306"/>
      <c r="MJR203" s="307"/>
      <c r="MJV203" s="304"/>
      <c r="MJW203" s="305"/>
      <c r="MJX203" s="306"/>
      <c r="MKA203" s="307"/>
      <c r="MKE203" s="304"/>
      <c r="MKF203" s="305"/>
      <c r="MKG203" s="306"/>
      <c r="MKJ203" s="307"/>
      <c r="MKN203" s="304"/>
      <c r="MKO203" s="305"/>
      <c r="MKP203" s="306"/>
      <c r="MKS203" s="307"/>
      <c r="MKW203" s="304"/>
      <c r="MKX203" s="305"/>
      <c r="MKY203" s="306"/>
      <c r="MLB203" s="307"/>
      <c r="MLF203" s="304"/>
      <c r="MLG203" s="305"/>
      <c r="MLH203" s="306"/>
      <c r="MLK203" s="307"/>
      <c r="MLO203" s="304"/>
      <c r="MLP203" s="305"/>
      <c r="MLQ203" s="306"/>
      <c r="MLT203" s="307"/>
      <c r="MLX203" s="304"/>
      <c r="MLY203" s="305"/>
      <c r="MLZ203" s="306"/>
      <c r="MMC203" s="307"/>
      <c r="MMG203" s="304"/>
      <c r="MMH203" s="305"/>
      <c r="MMI203" s="306"/>
      <c r="MML203" s="307"/>
      <c r="MMP203" s="304"/>
      <c r="MMQ203" s="305"/>
      <c r="MMR203" s="306"/>
      <c r="MMU203" s="307"/>
      <c r="MMY203" s="304"/>
      <c r="MMZ203" s="305"/>
      <c r="MNA203" s="306"/>
      <c r="MND203" s="307"/>
      <c r="MNH203" s="304"/>
      <c r="MNI203" s="305"/>
      <c r="MNJ203" s="306"/>
      <c r="MNM203" s="307"/>
      <c r="MNQ203" s="304"/>
      <c r="MNR203" s="305"/>
      <c r="MNS203" s="306"/>
      <c r="MNV203" s="307"/>
      <c r="MNZ203" s="304"/>
      <c r="MOA203" s="305"/>
      <c r="MOB203" s="306"/>
      <c r="MOE203" s="307"/>
      <c r="MOI203" s="304"/>
      <c r="MOJ203" s="305"/>
      <c r="MOK203" s="306"/>
      <c r="MON203" s="307"/>
      <c r="MOR203" s="304"/>
      <c r="MOS203" s="305"/>
      <c r="MOT203" s="306"/>
      <c r="MOW203" s="307"/>
      <c r="MPA203" s="304"/>
      <c r="MPB203" s="305"/>
      <c r="MPC203" s="306"/>
      <c r="MPF203" s="307"/>
      <c r="MPJ203" s="304"/>
      <c r="MPK203" s="305"/>
      <c r="MPL203" s="306"/>
      <c r="MPO203" s="307"/>
      <c r="MPS203" s="304"/>
      <c r="MPT203" s="305"/>
      <c r="MPU203" s="306"/>
      <c r="MPX203" s="307"/>
      <c r="MQB203" s="304"/>
      <c r="MQC203" s="305"/>
      <c r="MQD203" s="306"/>
      <c r="MQG203" s="307"/>
      <c r="MQK203" s="304"/>
      <c r="MQL203" s="305"/>
      <c r="MQM203" s="306"/>
      <c r="MQP203" s="307"/>
      <c r="MQT203" s="304"/>
      <c r="MQU203" s="305"/>
      <c r="MQV203" s="306"/>
      <c r="MQY203" s="307"/>
      <c r="MRC203" s="304"/>
      <c r="MRD203" s="305"/>
      <c r="MRE203" s="306"/>
      <c r="MRH203" s="307"/>
      <c r="MRL203" s="304"/>
      <c r="MRM203" s="305"/>
      <c r="MRN203" s="306"/>
      <c r="MRQ203" s="307"/>
      <c r="MRU203" s="304"/>
      <c r="MRV203" s="305"/>
      <c r="MRW203" s="306"/>
      <c r="MRZ203" s="307"/>
      <c r="MSD203" s="304"/>
      <c r="MSE203" s="305"/>
      <c r="MSF203" s="306"/>
      <c r="MSI203" s="307"/>
      <c r="MSM203" s="304"/>
      <c r="MSN203" s="305"/>
      <c r="MSO203" s="306"/>
      <c r="MSR203" s="307"/>
      <c r="MSV203" s="304"/>
      <c r="MSW203" s="305"/>
      <c r="MSX203" s="306"/>
      <c r="MTA203" s="307"/>
      <c r="MTE203" s="304"/>
      <c r="MTF203" s="305"/>
      <c r="MTG203" s="306"/>
      <c r="MTJ203" s="307"/>
      <c r="MTN203" s="304"/>
      <c r="MTO203" s="305"/>
      <c r="MTP203" s="306"/>
      <c r="MTS203" s="307"/>
      <c r="MTW203" s="304"/>
      <c r="MTX203" s="305"/>
      <c r="MTY203" s="306"/>
      <c r="MUB203" s="307"/>
      <c r="MUF203" s="304"/>
      <c r="MUG203" s="305"/>
      <c r="MUH203" s="306"/>
      <c r="MUK203" s="307"/>
      <c r="MUO203" s="304"/>
      <c r="MUP203" s="305"/>
      <c r="MUQ203" s="306"/>
      <c r="MUT203" s="307"/>
      <c r="MUX203" s="304"/>
      <c r="MUY203" s="305"/>
      <c r="MUZ203" s="306"/>
      <c r="MVC203" s="307"/>
      <c r="MVG203" s="304"/>
      <c r="MVH203" s="305"/>
      <c r="MVI203" s="306"/>
      <c r="MVL203" s="307"/>
      <c r="MVP203" s="304"/>
      <c r="MVQ203" s="305"/>
      <c r="MVR203" s="306"/>
      <c r="MVU203" s="307"/>
      <c r="MVY203" s="304"/>
      <c r="MVZ203" s="305"/>
      <c r="MWA203" s="306"/>
      <c r="MWD203" s="307"/>
      <c r="MWH203" s="304"/>
      <c r="MWI203" s="305"/>
      <c r="MWJ203" s="306"/>
      <c r="MWM203" s="307"/>
      <c r="MWQ203" s="304"/>
      <c r="MWR203" s="305"/>
      <c r="MWS203" s="306"/>
      <c r="MWV203" s="307"/>
      <c r="MWZ203" s="304"/>
      <c r="MXA203" s="305"/>
      <c r="MXB203" s="306"/>
      <c r="MXE203" s="307"/>
      <c r="MXI203" s="304"/>
      <c r="MXJ203" s="305"/>
      <c r="MXK203" s="306"/>
      <c r="MXN203" s="307"/>
      <c r="MXR203" s="304"/>
      <c r="MXS203" s="305"/>
      <c r="MXT203" s="306"/>
      <c r="MXW203" s="307"/>
      <c r="MYA203" s="304"/>
      <c r="MYB203" s="305"/>
      <c r="MYC203" s="306"/>
      <c r="MYF203" s="307"/>
      <c r="MYJ203" s="304"/>
      <c r="MYK203" s="305"/>
      <c r="MYL203" s="306"/>
      <c r="MYO203" s="307"/>
      <c r="MYS203" s="304"/>
      <c r="MYT203" s="305"/>
      <c r="MYU203" s="306"/>
      <c r="MYX203" s="307"/>
      <c r="MZB203" s="304"/>
      <c r="MZC203" s="305"/>
      <c r="MZD203" s="306"/>
      <c r="MZG203" s="307"/>
      <c r="MZK203" s="304"/>
      <c r="MZL203" s="305"/>
      <c r="MZM203" s="306"/>
      <c r="MZP203" s="307"/>
      <c r="MZT203" s="304"/>
      <c r="MZU203" s="305"/>
      <c r="MZV203" s="306"/>
      <c r="MZY203" s="307"/>
      <c r="NAC203" s="304"/>
      <c r="NAD203" s="305"/>
      <c r="NAE203" s="306"/>
      <c r="NAH203" s="307"/>
      <c r="NAL203" s="304"/>
      <c r="NAM203" s="305"/>
      <c r="NAN203" s="306"/>
      <c r="NAQ203" s="307"/>
      <c r="NAU203" s="304"/>
      <c r="NAV203" s="305"/>
      <c r="NAW203" s="306"/>
      <c r="NAZ203" s="307"/>
      <c r="NBD203" s="304"/>
      <c r="NBE203" s="305"/>
      <c r="NBF203" s="306"/>
      <c r="NBI203" s="307"/>
      <c r="NBM203" s="304"/>
      <c r="NBN203" s="305"/>
      <c r="NBO203" s="306"/>
      <c r="NBR203" s="307"/>
      <c r="NBV203" s="304"/>
      <c r="NBW203" s="305"/>
      <c r="NBX203" s="306"/>
      <c r="NCA203" s="307"/>
      <c r="NCE203" s="304"/>
      <c r="NCF203" s="305"/>
      <c r="NCG203" s="306"/>
      <c r="NCJ203" s="307"/>
      <c r="NCN203" s="304"/>
      <c r="NCO203" s="305"/>
      <c r="NCP203" s="306"/>
      <c r="NCS203" s="307"/>
      <c r="NCW203" s="304"/>
      <c r="NCX203" s="305"/>
      <c r="NCY203" s="306"/>
      <c r="NDB203" s="307"/>
      <c r="NDF203" s="304"/>
      <c r="NDG203" s="305"/>
      <c r="NDH203" s="306"/>
      <c r="NDK203" s="307"/>
      <c r="NDO203" s="304"/>
      <c r="NDP203" s="305"/>
      <c r="NDQ203" s="306"/>
      <c r="NDT203" s="307"/>
      <c r="NDX203" s="304"/>
      <c r="NDY203" s="305"/>
      <c r="NDZ203" s="306"/>
      <c r="NEC203" s="307"/>
      <c r="NEG203" s="304"/>
      <c r="NEH203" s="305"/>
      <c r="NEI203" s="306"/>
      <c r="NEL203" s="307"/>
      <c r="NEP203" s="304"/>
      <c r="NEQ203" s="305"/>
      <c r="NER203" s="306"/>
      <c r="NEU203" s="307"/>
      <c r="NEY203" s="304"/>
      <c r="NEZ203" s="305"/>
      <c r="NFA203" s="306"/>
      <c r="NFD203" s="307"/>
      <c r="NFH203" s="304"/>
      <c r="NFI203" s="305"/>
      <c r="NFJ203" s="306"/>
      <c r="NFM203" s="307"/>
      <c r="NFQ203" s="304"/>
      <c r="NFR203" s="305"/>
      <c r="NFS203" s="306"/>
      <c r="NFV203" s="307"/>
      <c r="NFZ203" s="304"/>
      <c r="NGA203" s="305"/>
      <c r="NGB203" s="306"/>
      <c r="NGE203" s="307"/>
      <c r="NGI203" s="304"/>
      <c r="NGJ203" s="305"/>
      <c r="NGK203" s="306"/>
      <c r="NGN203" s="307"/>
      <c r="NGR203" s="304"/>
      <c r="NGS203" s="305"/>
      <c r="NGT203" s="306"/>
      <c r="NGW203" s="307"/>
      <c r="NHA203" s="304"/>
      <c r="NHB203" s="305"/>
      <c r="NHC203" s="306"/>
      <c r="NHF203" s="307"/>
      <c r="NHJ203" s="304"/>
      <c r="NHK203" s="305"/>
      <c r="NHL203" s="306"/>
      <c r="NHO203" s="307"/>
      <c r="NHS203" s="304"/>
      <c r="NHT203" s="305"/>
      <c r="NHU203" s="306"/>
      <c r="NHX203" s="307"/>
      <c r="NIB203" s="304"/>
      <c r="NIC203" s="305"/>
      <c r="NID203" s="306"/>
      <c r="NIG203" s="307"/>
      <c r="NIK203" s="304"/>
      <c r="NIL203" s="305"/>
      <c r="NIM203" s="306"/>
      <c r="NIP203" s="307"/>
      <c r="NIT203" s="304"/>
      <c r="NIU203" s="305"/>
      <c r="NIV203" s="306"/>
      <c r="NIY203" s="307"/>
      <c r="NJC203" s="304"/>
      <c r="NJD203" s="305"/>
      <c r="NJE203" s="306"/>
      <c r="NJH203" s="307"/>
      <c r="NJL203" s="304"/>
      <c r="NJM203" s="305"/>
      <c r="NJN203" s="306"/>
      <c r="NJQ203" s="307"/>
      <c r="NJU203" s="304"/>
      <c r="NJV203" s="305"/>
      <c r="NJW203" s="306"/>
      <c r="NJZ203" s="307"/>
      <c r="NKD203" s="304"/>
      <c r="NKE203" s="305"/>
      <c r="NKF203" s="306"/>
      <c r="NKI203" s="307"/>
      <c r="NKM203" s="304"/>
      <c r="NKN203" s="305"/>
      <c r="NKO203" s="306"/>
      <c r="NKR203" s="307"/>
      <c r="NKV203" s="304"/>
      <c r="NKW203" s="305"/>
      <c r="NKX203" s="306"/>
      <c r="NLA203" s="307"/>
      <c r="NLE203" s="304"/>
      <c r="NLF203" s="305"/>
      <c r="NLG203" s="306"/>
      <c r="NLJ203" s="307"/>
      <c r="NLN203" s="304"/>
      <c r="NLO203" s="305"/>
      <c r="NLP203" s="306"/>
      <c r="NLS203" s="307"/>
      <c r="NLW203" s="304"/>
      <c r="NLX203" s="305"/>
      <c r="NLY203" s="306"/>
      <c r="NMB203" s="307"/>
      <c r="NMF203" s="304"/>
      <c r="NMG203" s="305"/>
      <c r="NMH203" s="306"/>
      <c r="NMK203" s="307"/>
      <c r="NMO203" s="304"/>
      <c r="NMP203" s="305"/>
      <c r="NMQ203" s="306"/>
      <c r="NMT203" s="307"/>
      <c r="NMX203" s="304"/>
      <c r="NMY203" s="305"/>
      <c r="NMZ203" s="306"/>
      <c r="NNC203" s="307"/>
      <c r="NNG203" s="304"/>
      <c r="NNH203" s="305"/>
      <c r="NNI203" s="306"/>
      <c r="NNL203" s="307"/>
      <c r="NNP203" s="304"/>
      <c r="NNQ203" s="305"/>
      <c r="NNR203" s="306"/>
      <c r="NNU203" s="307"/>
      <c r="NNY203" s="304"/>
      <c r="NNZ203" s="305"/>
      <c r="NOA203" s="306"/>
      <c r="NOD203" s="307"/>
      <c r="NOH203" s="304"/>
      <c r="NOI203" s="305"/>
      <c r="NOJ203" s="306"/>
      <c r="NOM203" s="307"/>
      <c r="NOQ203" s="304"/>
      <c r="NOR203" s="305"/>
      <c r="NOS203" s="306"/>
      <c r="NOV203" s="307"/>
      <c r="NOZ203" s="304"/>
      <c r="NPA203" s="305"/>
      <c r="NPB203" s="306"/>
      <c r="NPE203" s="307"/>
      <c r="NPI203" s="304"/>
      <c r="NPJ203" s="305"/>
      <c r="NPK203" s="306"/>
      <c r="NPN203" s="307"/>
      <c r="NPR203" s="304"/>
      <c r="NPS203" s="305"/>
      <c r="NPT203" s="306"/>
      <c r="NPW203" s="307"/>
      <c r="NQA203" s="304"/>
      <c r="NQB203" s="305"/>
      <c r="NQC203" s="306"/>
      <c r="NQF203" s="307"/>
      <c r="NQJ203" s="304"/>
      <c r="NQK203" s="305"/>
      <c r="NQL203" s="306"/>
      <c r="NQO203" s="307"/>
      <c r="NQS203" s="304"/>
      <c r="NQT203" s="305"/>
      <c r="NQU203" s="306"/>
      <c r="NQX203" s="307"/>
      <c r="NRB203" s="304"/>
      <c r="NRC203" s="305"/>
      <c r="NRD203" s="306"/>
      <c r="NRG203" s="307"/>
      <c r="NRK203" s="304"/>
      <c r="NRL203" s="305"/>
      <c r="NRM203" s="306"/>
      <c r="NRP203" s="307"/>
      <c r="NRT203" s="304"/>
      <c r="NRU203" s="305"/>
      <c r="NRV203" s="306"/>
      <c r="NRY203" s="307"/>
      <c r="NSC203" s="304"/>
      <c r="NSD203" s="305"/>
      <c r="NSE203" s="306"/>
      <c r="NSH203" s="307"/>
      <c r="NSL203" s="304"/>
      <c r="NSM203" s="305"/>
      <c r="NSN203" s="306"/>
      <c r="NSQ203" s="307"/>
      <c r="NSU203" s="304"/>
      <c r="NSV203" s="305"/>
      <c r="NSW203" s="306"/>
      <c r="NSZ203" s="307"/>
      <c r="NTD203" s="304"/>
      <c r="NTE203" s="305"/>
      <c r="NTF203" s="306"/>
      <c r="NTI203" s="307"/>
      <c r="NTM203" s="304"/>
      <c r="NTN203" s="305"/>
      <c r="NTO203" s="306"/>
      <c r="NTR203" s="307"/>
      <c r="NTV203" s="304"/>
      <c r="NTW203" s="305"/>
      <c r="NTX203" s="306"/>
      <c r="NUA203" s="307"/>
      <c r="NUE203" s="304"/>
      <c r="NUF203" s="305"/>
      <c r="NUG203" s="306"/>
      <c r="NUJ203" s="307"/>
      <c r="NUN203" s="304"/>
      <c r="NUO203" s="305"/>
      <c r="NUP203" s="306"/>
      <c r="NUS203" s="307"/>
      <c r="NUW203" s="304"/>
      <c r="NUX203" s="305"/>
      <c r="NUY203" s="306"/>
      <c r="NVB203" s="307"/>
      <c r="NVF203" s="304"/>
      <c r="NVG203" s="305"/>
      <c r="NVH203" s="306"/>
      <c r="NVK203" s="307"/>
      <c r="NVO203" s="304"/>
      <c r="NVP203" s="305"/>
      <c r="NVQ203" s="306"/>
      <c r="NVT203" s="307"/>
      <c r="NVX203" s="304"/>
      <c r="NVY203" s="305"/>
      <c r="NVZ203" s="306"/>
      <c r="NWC203" s="307"/>
      <c r="NWG203" s="304"/>
      <c r="NWH203" s="305"/>
      <c r="NWI203" s="306"/>
      <c r="NWL203" s="307"/>
      <c r="NWP203" s="304"/>
      <c r="NWQ203" s="305"/>
      <c r="NWR203" s="306"/>
      <c r="NWU203" s="307"/>
      <c r="NWY203" s="304"/>
      <c r="NWZ203" s="305"/>
      <c r="NXA203" s="306"/>
      <c r="NXD203" s="307"/>
      <c r="NXH203" s="304"/>
      <c r="NXI203" s="305"/>
      <c r="NXJ203" s="306"/>
      <c r="NXM203" s="307"/>
      <c r="NXQ203" s="304"/>
      <c r="NXR203" s="305"/>
      <c r="NXS203" s="306"/>
      <c r="NXV203" s="307"/>
      <c r="NXZ203" s="304"/>
      <c r="NYA203" s="305"/>
      <c r="NYB203" s="306"/>
      <c r="NYE203" s="307"/>
      <c r="NYI203" s="304"/>
      <c r="NYJ203" s="305"/>
      <c r="NYK203" s="306"/>
      <c r="NYN203" s="307"/>
      <c r="NYR203" s="304"/>
      <c r="NYS203" s="305"/>
      <c r="NYT203" s="306"/>
      <c r="NYW203" s="307"/>
      <c r="NZA203" s="304"/>
      <c r="NZB203" s="305"/>
      <c r="NZC203" s="306"/>
      <c r="NZF203" s="307"/>
      <c r="NZJ203" s="304"/>
      <c r="NZK203" s="305"/>
      <c r="NZL203" s="306"/>
      <c r="NZO203" s="307"/>
      <c r="NZS203" s="304"/>
      <c r="NZT203" s="305"/>
      <c r="NZU203" s="306"/>
      <c r="NZX203" s="307"/>
      <c r="OAB203" s="304"/>
      <c r="OAC203" s="305"/>
      <c r="OAD203" s="306"/>
      <c r="OAG203" s="307"/>
      <c r="OAK203" s="304"/>
      <c r="OAL203" s="305"/>
      <c r="OAM203" s="306"/>
      <c r="OAP203" s="307"/>
      <c r="OAT203" s="304"/>
      <c r="OAU203" s="305"/>
      <c r="OAV203" s="306"/>
      <c r="OAY203" s="307"/>
      <c r="OBC203" s="304"/>
      <c r="OBD203" s="305"/>
      <c r="OBE203" s="306"/>
      <c r="OBH203" s="307"/>
      <c r="OBL203" s="304"/>
      <c r="OBM203" s="305"/>
      <c r="OBN203" s="306"/>
      <c r="OBQ203" s="307"/>
      <c r="OBU203" s="304"/>
      <c r="OBV203" s="305"/>
      <c r="OBW203" s="306"/>
      <c r="OBZ203" s="307"/>
      <c r="OCD203" s="304"/>
      <c r="OCE203" s="305"/>
      <c r="OCF203" s="306"/>
      <c r="OCI203" s="307"/>
      <c r="OCM203" s="304"/>
      <c r="OCN203" s="305"/>
      <c r="OCO203" s="306"/>
      <c r="OCR203" s="307"/>
      <c r="OCV203" s="304"/>
      <c r="OCW203" s="305"/>
      <c r="OCX203" s="306"/>
      <c r="ODA203" s="307"/>
      <c r="ODE203" s="304"/>
      <c r="ODF203" s="305"/>
      <c r="ODG203" s="306"/>
      <c r="ODJ203" s="307"/>
      <c r="ODN203" s="304"/>
      <c r="ODO203" s="305"/>
      <c r="ODP203" s="306"/>
      <c r="ODS203" s="307"/>
      <c r="ODW203" s="304"/>
      <c r="ODX203" s="305"/>
      <c r="ODY203" s="306"/>
      <c r="OEB203" s="307"/>
      <c r="OEF203" s="304"/>
      <c r="OEG203" s="305"/>
      <c r="OEH203" s="306"/>
      <c r="OEK203" s="307"/>
      <c r="OEO203" s="304"/>
      <c r="OEP203" s="305"/>
      <c r="OEQ203" s="306"/>
      <c r="OET203" s="307"/>
      <c r="OEX203" s="304"/>
      <c r="OEY203" s="305"/>
      <c r="OEZ203" s="306"/>
      <c r="OFC203" s="307"/>
      <c r="OFG203" s="304"/>
      <c r="OFH203" s="305"/>
      <c r="OFI203" s="306"/>
      <c r="OFL203" s="307"/>
      <c r="OFP203" s="304"/>
      <c r="OFQ203" s="305"/>
      <c r="OFR203" s="306"/>
      <c r="OFU203" s="307"/>
      <c r="OFY203" s="304"/>
      <c r="OFZ203" s="305"/>
      <c r="OGA203" s="306"/>
      <c r="OGD203" s="307"/>
      <c r="OGH203" s="304"/>
      <c r="OGI203" s="305"/>
      <c r="OGJ203" s="306"/>
      <c r="OGM203" s="307"/>
      <c r="OGQ203" s="304"/>
      <c r="OGR203" s="305"/>
      <c r="OGS203" s="306"/>
      <c r="OGV203" s="307"/>
      <c r="OGZ203" s="304"/>
      <c r="OHA203" s="305"/>
      <c r="OHB203" s="306"/>
      <c r="OHE203" s="307"/>
      <c r="OHI203" s="304"/>
      <c r="OHJ203" s="305"/>
      <c r="OHK203" s="306"/>
      <c r="OHN203" s="307"/>
      <c r="OHR203" s="304"/>
      <c r="OHS203" s="305"/>
      <c r="OHT203" s="306"/>
      <c r="OHW203" s="307"/>
      <c r="OIA203" s="304"/>
      <c r="OIB203" s="305"/>
      <c r="OIC203" s="306"/>
      <c r="OIF203" s="307"/>
      <c r="OIJ203" s="304"/>
      <c r="OIK203" s="305"/>
      <c r="OIL203" s="306"/>
      <c r="OIO203" s="307"/>
      <c r="OIS203" s="304"/>
      <c r="OIT203" s="305"/>
      <c r="OIU203" s="306"/>
      <c r="OIX203" s="307"/>
      <c r="OJB203" s="304"/>
      <c r="OJC203" s="305"/>
      <c r="OJD203" s="306"/>
      <c r="OJG203" s="307"/>
      <c r="OJK203" s="304"/>
      <c r="OJL203" s="305"/>
      <c r="OJM203" s="306"/>
      <c r="OJP203" s="307"/>
      <c r="OJT203" s="304"/>
      <c r="OJU203" s="305"/>
      <c r="OJV203" s="306"/>
      <c r="OJY203" s="307"/>
      <c r="OKC203" s="304"/>
      <c r="OKD203" s="305"/>
      <c r="OKE203" s="306"/>
      <c r="OKH203" s="307"/>
      <c r="OKL203" s="304"/>
      <c r="OKM203" s="305"/>
      <c r="OKN203" s="306"/>
      <c r="OKQ203" s="307"/>
      <c r="OKU203" s="304"/>
      <c r="OKV203" s="305"/>
      <c r="OKW203" s="306"/>
      <c r="OKZ203" s="307"/>
      <c r="OLD203" s="304"/>
      <c r="OLE203" s="305"/>
      <c r="OLF203" s="306"/>
      <c r="OLI203" s="307"/>
      <c r="OLM203" s="304"/>
      <c r="OLN203" s="305"/>
      <c r="OLO203" s="306"/>
      <c r="OLR203" s="307"/>
      <c r="OLV203" s="304"/>
      <c r="OLW203" s="305"/>
      <c r="OLX203" s="306"/>
      <c r="OMA203" s="307"/>
      <c r="OME203" s="304"/>
      <c r="OMF203" s="305"/>
      <c r="OMG203" s="306"/>
      <c r="OMJ203" s="307"/>
      <c r="OMN203" s="304"/>
      <c r="OMO203" s="305"/>
      <c r="OMP203" s="306"/>
      <c r="OMS203" s="307"/>
      <c r="OMW203" s="304"/>
      <c r="OMX203" s="305"/>
      <c r="OMY203" s="306"/>
      <c r="ONB203" s="307"/>
      <c r="ONF203" s="304"/>
      <c r="ONG203" s="305"/>
      <c r="ONH203" s="306"/>
      <c r="ONK203" s="307"/>
      <c r="ONO203" s="304"/>
      <c r="ONP203" s="305"/>
      <c r="ONQ203" s="306"/>
      <c r="ONT203" s="307"/>
      <c r="ONX203" s="304"/>
      <c r="ONY203" s="305"/>
      <c r="ONZ203" s="306"/>
      <c r="OOC203" s="307"/>
      <c r="OOG203" s="304"/>
      <c r="OOH203" s="305"/>
      <c r="OOI203" s="306"/>
      <c r="OOL203" s="307"/>
      <c r="OOP203" s="304"/>
      <c r="OOQ203" s="305"/>
      <c r="OOR203" s="306"/>
      <c r="OOU203" s="307"/>
      <c r="OOY203" s="304"/>
      <c r="OOZ203" s="305"/>
      <c r="OPA203" s="306"/>
      <c r="OPD203" s="307"/>
      <c r="OPH203" s="304"/>
      <c r="OPI203" s="305"/>
      <c r="OPJ203" s="306"/>
      <c r="OPM203" s="307"/>
      <c r="OPQ203" s="304"/>
      <c r="OPR203" s="305"/>
      <c r="OPS203" s="306"/>
      <c r="OPV203" s="307"/>
      <c r="OPZ203" s="304"/>
      <c r="OQA203" s="305"/>
      <c r="OQB203" s="306"/>
      <c r="OQE203" s="307"/>
      <c r="OQI203" s="304"/>
      <c r="OQJ203" s="305"/>
      <c r="OQK203" s="306"/>
      <c r="OQN203" s="307"/>
      <c r="OQR203" s="304"/>
      <c r="OQS203" s="305"/>
      <c r="OQT203" s="306"/>
      <c r="OQW203" s="307"/>
      <c r="ORA203" s="304"/>
      <c r="ORB203" s="305"/>
      <c r="ORC203" s="306"/>
      <c r="ORF203" s="307"/>
      <c r="ORJ203" s="304"/>
      <c r="ORK203" s="305"/>
      <c r="ORL203" s="306"/>
      <c r="ORO203" s="307"/>
      <c r="ORS203" s="304"/>
      <c r="ORT203" s="305"/>
      <c r="ORU203" s="306"/>
      <c r="ORX203" s="307"/>
      <c r="OSB203" s="304"/>
      <c r="OSC203" s="305"/>
      <c r="OSD203" s="306"/>
      <c r="OSG203" s="307"/>
      <c r="OSK203" s="304"/>
      <c r="OSL203" s="305"/>
      <c r="OSM203" s="306"/>
      <c r="OSP203" s="307"/>
      <c r="OST203" s="304"/>
      <c r="OSU203" s="305"/>
      <c r="OSV203" s="306"/>
      <c r="OSY203" s="307"/>
      <c r="OTC203" s="304"/>
      <c r="OTD203" s="305"/>
      <c r="OTE203" s="306"/>
      <c r="OTH203" s="307"/>
      <c r="OTL203" s="304"/>
      <c r="OTM203" s="305"/>
      <c r="OTN203" s="306"/>
      <c r="OTQ203" s="307"/>
      <c r="OTU203" s="304"/>
      <c r="OTV203" s="305"/>
      <c r="OTW203" s="306"/>
      <c r="OTZ203" s="307"/>
      <c r="OUD203" s="304"/>
      <c r="OUE203" s="305"/>
      <c r="OUF203" s="306"/>
      <c r="OUI203" s="307"/>
      <c r="OUM203" s="304"/>
      <c r="OUN203" s="305"/>
      <c r="OUO203" s="306"/>
      <c r="OUR203" s="307"/>
      <c r="OUV203" s="304"/>
      <c r="OUW203" s="305"/>
      <c r="OUX203" s="306"/>
      <c r="OVA203" s="307"/>
      <c r="OVE203" s="304"/>
      <c r="OVF203" s="305"/>
      <c r="OVG203" s="306"/>
      <c r="OVJ203" s="307"/>
      <c r="OVN203" s="304"/>
      <c r="OVO203" s="305"/>
      <c r="OVP203" s="306"/>
      <c r="OVS203" s="307"/>
      <c r="OVW203" s="304"/>
      <c r="OVX203" s="305"/>
      <c r="OVY203" s="306"/>
      <c r="OWB203" s="307"/>
      <c r="OWF203" s="304"/>
      <c r="OWG203" s="305"/>
      <c r="OWH203" s="306"/>
      <c r="OWK203" s="307"/>
      <c r="OWO203" s="304"/>
      <c r="OWP203" s="305"/>
      <c r="OWQ203" s="306"/>
      <c r="OWT203" s="307"/>
      <c r="OWX203" s="304"/>
      <c r="OWY203" s="305"/>
      <c r="OWZ203" s="306"/>
      <c r="OXC203" s="307"/>
      <c r="OXG203" s="304"/>
      <c r="OXH203" s="305"/>
      <c r="OXI203" s="306"/>
      <c r="OXL203" s="307"/>
      <c r="OXP203" s="304"/>
      <c r="OXQ203" s="305"/>
      <c r="OXR203" s="306"/>
      <c r="OXU203" s="307"/>
      <c r="OXY203" s="304"/>
      <c r="OXZ203" s="305"/>
      <c r="OYA203" s="306"/>
      <c r="OYD203" s="307"/>
      <c r="OYH203" s="304"/>
      <c r="OYI203" s="305"/>
      <c r="OYJ203" s="306"/>
      <c r="OYM203" s="307"/>
      <c r="OYQ203" s="304"/>
      <c r="OYR203" s="305"/>
      <c r="OYS203" s="306"/>
      <c r="OYV203" s="307"/>
      <c r="OYZ203" s="304"/>
      <c r="OZA203" s="305"/>
      <c r="OZB203" s="306"/>
      <c r="OZE203" s="307"/>
      <c r="OZI203" s="304"/>
      <c r="OZJ203" s="305"/>
      <c r="OZK203" s="306"/>
      <c r="OZN203" s="307"/>
      <c r="OZR203" s="304"/>
      <c r="OZS203" s="305"/>
      <c r="OZT203" s="306"/>
      <c r="OZW203" s="307"/>
      <c r="PAA203" s="304"/>
      <c r="PAB203" s="305"/>
      <c r="PAC203" s="306"/>
      <c r="PAF203" s="307"/>
      <c r="PAJ203" s="304"/>
      <c r="PAK203" s="305"/>
      <c r="PAL203" s="306"/>
      <c r="PAO203" s="307"/>
      <c r="PAS203" s="304"/>
      <c r="PAT203" s="305"/>
      <c r="PAU203" s="306"/>
      <c r="PAX203" s="307"/>
      <c r="PBB203" s="304"/>
      <c r="PBC203" s="305"/>
      <c r="PBD203" s="306"/>
      <c r="PBG203" s="307"/>
      <c r="PBK203" s="304"/>
      <c r="PBL203" s="305"/>
      <c r="PBM203" s="306"/>
      <c r="PBP203" s="307"/>
      <c r="PBT203" s="304"/>
      <c r="PBU203" s="305"/>
      <c r="PBV203" s="306"/>
      <c r="PBY203" s="307"/>
      <c r="PCC203" s="304"/>
      <c r="PCD203" s="305"/>
      <c r="PCE203" s="306"/>
      <c r="PCH203" s="307"/>
      <c r="PCL203" s="304"/>
      <c r="PCM203" s="305"/>
      <c r="PCN203" s="306"/>
      <c r="PCQ203" s="307"/>
      <c r="PCU203" s="304"/>
      <c r="PCV203" s="305"/>
      <c r="PCW203" s="306"/>
      <c r="PCZ203" s="307"/>
      <c r="PDD203" s="304"/>
      <c r="PDE203" s="305"/>
      <c r="PDF203" s="306"/>
      <c r="PDI203" s="307"/>
      <c r="PDM203" s="304"/>
      <c r="PDN203" s="305"/>
      <c r="PDO203" s="306"/>
      <c r="PDR203" s="307"/>
      <c r="PDV203" s="304"/>
      <c r="PDW203" s="305"/>
      <c r="PDX203" s="306"/>
      <c r="PEA203" s="307"/>
      <c r="PEE203" s="304"/>
      <c r="PEF203" s="305"/>
      <c r="PEG203" s="306"/>
      <c r="PEJ203" s="307"/>
      <c r="PEN203" s="304"/>
      <c r="PEO203" s="305"/>
      <c r="PEP203" s="306"/>
      <c r="PES203" s="307"/>
      <c r="PEW203" s="304"/>
      <c r="PEX203" s="305"/>
      <c r="PEY203" s="306"/>
      <c r="PFB203" s="307"/>
      <c r="PFF203" s="304"/>
      <c r="PFG203" s="305"/>
      <c r="PFH203" s="306"/>
      <c r="PFK203" s="307"/>
      <c r="PFO203" s="304"/>
      <c r="PFP203" s="305"/>
      <c r="PFQ203" s="306"/>
      <c r="PFT203" s="307"/>
      <c r="PFX203" s="304"/>
      <c r="PFY203" s="305"/>
      <c r="PFZ203" s="306"/>
      <c r="PGC203" s="307"/>
      <c r="PGG203" s="304"/>
      <c r="PGH203" s="305"/>
      <c r="PGI203" s="306"/>
      <c r="PGL203" s="307"/>
      <c r="PGP203" s="304"/>
      <c r="PGQ203" s="305"/>
      <c r="PGR203" s="306"/>
      <c r="PGU203" s="307"/>
      <c r="PGY203" s="304"/>
      <c r="PGZ203" s="305"/>
      <c r="PHA203" s="306"/>
      <c r="PHD203" s="307"/>
      <c r="PHH203" s="304"/>
      <c r="PHI203" s="305"/>
      <c r="PHJ203" s="306"/>
      <c r="PHM203" s="307"/>
      <c r="PHQ203" s="304"/>
      <c r="PHR203" s="305"/>
      <c r="PHS203" s="306"/>
      <c r="PHV203" s="307"/>
      <c r="PHZ203" s="304"/>
      <c r="PIA203" s="305"/>
      <c r="PIB203" s="306"/>
      <c r="PIE203" s="307"/>
      <c r="PII203" s="304"/>
      <c r="PIJ203" s="305"/>
      <c r="PIK203" s="306"/>
      <c r="PIN203" s="307"/>
      <c r="PIR203" s="304"/>
      <c r="PIS203" s="305"/>
      <c r="PIT203" s="306"/>
      <c r="PIW203" s="307"/>
      <c r="PJA203" s="304"/>
      <c r="PJB203" s="305"/>
      <c r="PJC203" s="306"/>
      <c r="PJF203" s="307"/>
      <c r="PJJ203" s="304"/>
      <c r="PJK203" s="305"/>
      <c r="PJL203" s="306"/>
      <c r="PJO203" s="307"/>
      <c r="PJS203" s="304"/>
      <c r="PJT203" s="305"/>
      <c r="PJU203" s="306"/>
      <c r="PJX203" s="307"/>
      <c r="PKB203" s="304"/>
      <c r="PKC203" s="305"/>
      <c r="PKD203" s="306"/>
      <c r="PKG203" s="307"/>
      <c r="PKK203" s="304"/>
      <c r="PKL203" s="305"/>
      <c r="PKM203" s="306"/>
      <c r="PKP203" s="307"/>
      <c r="PKT203" s="304"/>
      <c r="PKU203" s="305"/>
      <c r="PKV203" s="306"/>
      <c r="PKY203" s="307"/>
      <c r="PLC203" s="304"/>
      <c r="PLD203" s="305"/>
      <c r="PLE203" s="306"/>
      <c r="PLH203" s="307"/>
      <c r="PLL203" s="304"/>
      <c r="PLM203" s="305"/>
      <c r="PLN203" s="306"/>
      <c r="PLQ203" s="307"/>
      <c r="PLU203" s="304"/>
      <c r="PLV203" s="305"/>
      <c r="PLW203" s="306"/>
      <c r="PLZ203" s="307"/>
      <c r="PMD203" s="304"/>
      <c r="PME203" s="305"/>
      <c r="PMF203" s="306"/>
      <c r="PMI203" s="307"/>
      <c r="PMM203" s="304"/>
      <c r="PMN203" s="305"/>
      <c r="PMO203" s="306"/>
      <c r="PMR203" s="307"/>
      <c r="PMV203" s="304"/>
      <c r="PMW203" s="305"/>
      <c r="PMX203" s="306"/>
      <c r="PNA203" s="307"/>
      <c r="PNE203" s="304"/>
      <c r="PNF203" s="305"/>
      <c r="PNG203" s="306"/>
      <c r="PNJ203" s="307"/>
      <c r="PNN203" s="304"/>
      <c r="PNO203" s="305"/>
      <c r="PNP203" s="306"/>
      <c r="PNS203" s="307"/>
      <c r="PNW203" s="304"/>
      <c r="PNX203" s="305"/>
      <c r="PNY203" s="306"/>
      <c r="POB203" s="307"/>
      <c r="POF203" s="304"/>
      <c r="POG203" s="305"/>
      <c r="POH203" s="306"/>
      <c r="POK203" s="307"/>
      <c r="POO203" s="304"/>
      <c r="POP203" s="305"/>
      <c r="POQ203" s="306"/>
      <c r="POT203" s="307"/>
      <c r="POX203" s="304"/>
      <c r="POY203" s="305"/>
      <c r="POZ203" s="306"/>
      <c r="PPC203" s="307"/>
      <c r="PPG203" s="304"/>
      <c r="PPH203" s="305"/>
      <c r="PPI203" s="306"/>
      <c r="PPL203" s="307"/>
      <c r="PPP203" s="304"/>
      <c r="PPQ203" s="305"/>
      <c r="PPR203" s="306"/>
      <c r="PPU203" s="307"/>
      <c r="PPY203" s="304"/>
      <c r="PPZ203" s="305"/>
      <c r="PQA203" s="306"/>
      <c r="PQD203" s="307"/>
      <c r="PQH203" s="304"/>
      <c r="PQI203" s="305"/>
      <c r="PQJ203" s="306"/>
      <c r="PQM203" s="307"/>
      <c r="PQQ203" s="304"/>
      <c r="PQR203" s="305"/>
      <c r="PQS203" s="306"/>
      <c r="PQV203" s="307"/>
      <c r="PQZ203" s="304"/>
      <c r="PRA203" s="305"/>
      <c r="PRB203" s="306"/>
      <c r="PRE203" s="307"/>
      <c r="PRI203" s="304"/>
      <c r="PRJ203" s="305"/>
      <c r="PRK203" s="306"/>
      <c r="PRN203" s="307"/>
      <c r="PRR203" s="304"/>
      <c r="PRS203" s="305"/>
      <c r="PRT203" s="306"/>
      <c r="PRW203" s="307"/>
      <c r="PSA203" s="304"/>
      <c r="PSB203" s="305"/>
      <c r="PSC203" s="306"/>
      <c r="PSF203" s="307"/>
      <c r="PSJ203" s="304"/>
      <c r="PSK203" s="305"/>
      <c r="PSL203" s="306"/>
      <c r="PSO203" s="307"/>
      <c r="PSS203" s="304"/>
      <c r="PST203" s="305"/>
      <c r="PSU203" s="306"/>
      <c r="PSX203" s="307"/>
      <c r="PTB203" s="304"/>
      <c r="PTC203" s="305"/>
      <c r="PTD203" s="306"/>
      <c r="PTG203" s="307"/>
      <c r="PTK203" s="304"/>
      <c r="PTL203" s="305"/>
      <c r="PTM203" s="306"/>
      <c r="PTP203" s="307"/>
      <c r="PTT203" s="304"/>
      <c r="PTU203" s="305"/>
      <c r="PTV203" s="306"/>
      <c r="PTY203" s="307"/>
      <c r="PUC203" s="304"/>
      <c r="PUD203" s="305"/>
      <c r="PUE203" s="306"/>
      <c r="PUH203" s="307"/>
      <c r="PUL203" s="304"/>
      <c r="PUM203" s="305"/>
      <c r="PUN203" s="306"/>
      <c r="PUQ203" s="307"/>
      <c r="PUU203" s="304"/>
      <c r="PUV203" s="305"/>
      <c r="PUW203" s="306"/>
      <c r="PUZ203" s="307"/>
      <c r="PVD203" s="304"/>
      <c r="PVE203" s="305"/>
      <c r="PVF203" s="306"/>
      <c r="PVI203" s="307"/>
      <c r="PVM203" s="304"/>
      <c r="PVN203" s="305"/>
      <c r="PVO203" s="306"/>
      <c r="PVR203" s="307"/>
      <c r="PVV203" s="304"/>
      <c r="PVW203" s="305"/>
      <c r="PVX203" s="306"/>
      <c r="PWA203" s="307"/>
      <c r="PWE203" s="304"/>
      <c r="PWF203" s="305"/>
      <c r="PWG203" s="306"/>
      <c r="PWJ203" s="307"/>
      <c r="PWN203" s="304"/>
      <c r="PWO203" s="305"/>
      <c r="PWP203" s="306"/>
      <c r="PWS203" s="307"/>
      <c r="PWW203" s="304"/>
      <c r="PWX203" s="305"/>
      <c r="PWY203" s="306"/>
      <c r="PXB203" s="307"/>
      <c r="PXF203" s="304"/>
      <c r="PXG203" s="305"/>
      <c r="PXH203" s="306"/>
      <c r="PXK203" s="307"/>
      <c r="PXO203" s="304"/>
      <c r="PXP203" s="305"/>
      <c r="PXQ203" s="306"/>
      <c r="PXT203" s="307"/>
      <c r="PXX203" s="304"/>
      <c r="PXY203" s="305"/>
      <c r="PXZ203" s="306"/>
      <c r="PYC203" s="307"/>
      <c r="PYG203" s="304"/>
      <c r="PYH203" s="305"/>
      <c r="PYI203" s="306"/>
      <c r="PYL203" s="307"/>
      <c r="PYP203" s="304"/>
      <c r="PYQ203" s="305"/>
      <c r="PYR203" s="306"/>
      <c r="PYU203" s="307"/>
      <c r="PYY203" s="304"/>
      <c r="PYZ203" s="305"/>
      <c r="PZA203" s="306"/>
      <c r="PZD203" s="307"/>
      <c r="PZH203" s="304"/>
      <c r="PZI203" s="305"/>
      <c r="PZJ203" s="306"/>
      <c r="PZM203" s="307"/>
      <c r="PZQ203" s="304"/>
      <c r="PZR203" s="305"/>
      <c r="PZS203" s="306"/>
      <c r="PZV203" s="307"/>
      <c r="PZZ203" s="304"/>
      <c r="QAA203" s="305"/>
      <c r="QAB203" s="306"/>
      <c r="QAE203" s="307"/>
      <c r="QAI203" s="304"/>
      <c r="QAJ203" s="305"/>
      <c r="QAK203" s="306"/>
      <c r="QAN203" s="307"/>
      <c r="QAR203" s="304"/>
      <c r="QAS203" s="305"/>
      <c r="QAT203" s="306"/>
      <c r="QAW203" s="307"/>
      <c r="QBA203" s="304"/>
      <c r="QBB203" s="305"/>
      <c r="QBC203" s="306"/>
      <c r="QBF203" s="307"/>
      <c r="QBJ203" s="304"/>
      <c r="QBK203" s="305"/>
      <c r="QBL203" s="306"/>
      <c r="QBO203" s="307"/>
      <c r="QBS203" s="304"/>
      <c r="QBT203" s="305"/>
      <c r="QBU203" s="306"/>
      <c r="QBX203" s="307"/>
      <c r="QCB203" s="304"/>
      <c r="QCC203" s="305"/>
      <c r="QCD203" s="306"/>
      <c r="QCG203" s="307"/>
      <c r="QCK203" s="304"/>
      <c r="QCL203" s="305"/>
      <c r="QCM203" s="306"/>
      <c r="QCP203" s="307"/>
      <c r="QCT203" s="304"/>
      <c r="QCU203" s="305"/>
      <c r="QCV203" s="306"/>
      <c r="QCY203" s="307"/>
      <c r="QDC203" s="304"/>
      <c r="QDD203" s="305"/>
      <c r="QDE203" s="306"/>
      <c r="QDH203" s="307"/>
      <c r="QDL203" s="304"/>
      <c r="QDM203" s="305"/>
      <c r="QDN203" s="306"/>
      <c r="QDQ203" s="307"/>
      <c r="QDU203" s="304"/>
      <c r="QDV203" s="305"/>
      <c r="QDW203" s="306"/>
      <c r="QDZ203" s="307"/>
      <c r="QED203" s="304"/>
      <c r="QEE203" s="305"/>
      <c r="QEF203" s="306"/>
      <c r="QEI203" s="307"/>
      <c r="QEM203" s="304"/>
      <c r="QEN203" s="305"/>
      <c r="QEO203" s="306"/>
      <c r="QER203" s="307"/>
      <c r="QEV203" s="304"/>
      <c r="QEW203" s="305"/>
      <c r="QEX203" s="306"/>
      <c r="QFA203" s="307"/>
      <c r="QFE203" s="304"/>
      <c r="QFF203" s="305"/>
      <c r="QFG203" s="306"/>
      <c r="QFJ203" s="307"/>
      <c r="QFN203" s="304"/>
      <c r="QFO203" s="305"/>
      <c r="QFP203" s="306"/>
      <c r="QFS203" s="307"/>
      <c r="QFW203" s="304"/>
      <c r="QFX203" s="305"/>
      <c r="QFY203" s="306"/>
      <c r="QGB203" s="307"/>
      <c r="QGF203" s="304"/>
      <c r="QGG203" s="305"/>
      <c r="QGH203" s="306"/>
      <c r="QGK203" s="307"/>
      <c r="QGO203" s="304"/>
      <c r="QGP203" s="305"/>
      <c r="QGQ203" s="306"/>
      <c r="QGT203" s="307"/>
      <c r="QGX203" s="304"/>
      <c r="QGY203" s="305"/>
      <c r="QGZ203" s="306"/>
      <c r="QHC203" s="307"/>
      <c r="QHG203" s="304"/>
      <c r="QHH203" s="305"/>
      <c r="QHI203" s="306"/>
      <c r="QHL203" s="307"/>
      <c r="QHP203" s="304"/>
      <c r="QHQ203" s="305"/>
      <c r="QHR203" s="306"/>
      <c r="QHU203" s="307"/>
      <c r="QHY203" s="304"/>
      <c r="QHZ203" s="305"/>
      <c r="QIA203" s="306"/>
      <c r="QID203" s="307"/>
      <c r="QIH203" s="304"/>
      <c r="QII203" s="305"/>
      <c r="QIJ203" s="306"/>
      <c r="QIM203" s="307"/>
      <c r="QIQ203" s="304"/>
      <c r="QIR203" s="305"/>
      <c r="QIS203" s="306"/>
      <c r="QIV203" s="307"/>
      <c r="QIZ203" s="304"/>
      <c r="QJA203" s="305"/>
      <c r="QJB203" s="306"/>
      <c r="QJE203" s="307"/>
      <c r="QJI203" s="304"/>
      <c r="QJJ203" s="305"/>
      <c r="QJK203" s="306"/>
      <c r="QJN203" s="307"/>
      <c r="QJR203" s="304"/>
      <c r="QJS203" s="305"/>
      <c r="QJT203" s="306"/>
      <c r="QJW203" s="307"/>
      <c r="QKA203" s="304"/>
      <c r="QKB203" s="305"/>
      <c r="QKC203" s="306"/>
      <c r="QKF203" s="307"/>
      <c r="QKJ203" s="304"/>
      <c r="QKK203" s="305"/>
      <c r="QKL203" s="306"/>
      <c r="QKO203" s="307"/>
      <c r="QKS203" s="304"/>
      <c r="QKT203" s="305"/>
      <c r="QKU203" s="306"/>
      <c r="QKX203" s="307"/>
      <c r="QLB203" s="304"/>
      <c r="QLC203" s="305"/>
      <c r="QLD203" s="306"/>
      <c r="QLG203" s="307"/>
      <c r="QLK203" s="304"/>
      <c r="QLL203" s="305"/>
      <c r="QLM203" s="306"/>
      <c r="QLP203" s="307"/>
      <c r="QLT203" s="304"/>
      <c r="QLU203" s="305"/>
      <c r="QLV203" s="306"/>
      <c r="QLY203" s="307"/>
      <c r="QMC203" s="304"/>
      <c r="QMD203" s="305"/>
      <c r="QME203" s="306"/>
      <c r="QMH203" s="307"/>
      <c r="QML203" s="304"/>
      <c r="QMM203" s="305"/>
      <c r="QMN203" s="306"/>
      <c r="QMQ203" s="307"/>
      <c r="QMU203" s="304"/>
      <c r="QMV203" s="305"/>
      <c r="QMW203" s="306"/>
      <c r="QMZ203" s="307"/>
      <c r="QND203" s="304"/>
      <c r="QNE203" s="305"/>
      <c r="QNF203" s="306"/>
      <c r="QNI203" s="307"/>
      <c r="QNM203" s="304"/>
      <c r="QNN203" s="305"/>
      <c r="QNO203" s="306"/>
      <c r="QNR203" s="307"/>
      <c r="QNV203" s="304"/>
      <c r="QNW203" s="305"/>
      <c r="QNX203" s="306"/>
      <c r="QOA203" s="307"/>
      <c r="QOE203" s="304"/>
      <c r="QOF203" s="305"/>
      <c r="QOG203" s="306"/>
      <c r="QOJ203" s="307"/>
      <c r="QON203" s="304"/>
      <c r="QOO203" s="305"/>
      <c r="QOP203" s="306"/>
      <c r="QOS203" s="307"/>
      <c r="QOW203" s="304"/>
      <c r="QOX203" s="305"/>
      <c r="QOY203" s="306"/>
      <c r="QPB203" s="307"/>
      <c r="QPF203" s="304"/>
      <c r="QPG203" s="305"/>
      <c r="QPH203" s="306"/>
      <c r="QPK203" s="307"/>
      <c r="QPO203" s="304"/>
      <c r="QPP203" s="305"/>
      <c r="QPQ203" s="306"/>
      <c r="QPT203" s="307"/>
      <c r="QPX203" s="304"/>
      <c r="QPY203" s="305"/>
      <c r="QPZ203" s="306"/>
      <c r="QQC203" s="307"/>
      <c r="QQG203" s="304"/>
      <c r="QQH203" s="305"/>
      <c r="QQI203" s="306"/>
      <c r="QQL203" s="307"/>
      <c r="QQP203" s="304"/>
      <c r="QQQ203" s="305"/>
      <c r="QQR203" s="306"/>
      <c r="QQU203" s="307"/>
      <c r="QQY203" s="304"/>
      <c r="QQZ203" s="305"/>
      <c r="QRA203" s="306"/>
      <c r="QRD203" s="307"/>
      <c r="QRH203" s="304"/>
      <c r="QRI203" s="305"/>
      <c r="QRJ203" s="306"/>
      <c r="QRM203" s="307"/>
      <c r="QRQ203" s="304"/>
      <c r="QRR203" s="305"/>
      <c r="QRS203" s="306"/>
      <c r="QRV203" s="307"/>
      <c r="QRZ203" s="304"/>
      <c r="QSA203" s="305"/>
      <c r="QSB203" s="306"/>
      <c r="QSE203" s="307"/>
      <c r="QSI203" s="304"/>
      <c r="QSJ203" s="305"/>
      <c r="QSK203" s="306"/>
      <c r="QSN203" s="307"/>
      <c r="QSR203" s="304"/>
      <c r="QSS203" s="305"/>
      <c r="QST203" s="306"/>
      <c r="QSW203" s="307"/>
      <c r="QTA203" s="304"/>
      <c r="QTB203" s="305"/>
      <c r="QTC203" s="306"/>
      <c r="QTF203" s="307"/>
      <c r="QTJ203" s="304"/>
      <c r="QTK203" s="305"/>
      <c r="QTL203" s="306"/>
      <c r="QTO203" s="307"/>
      <c r="QTS203" s="304"/>
      <c r="QTT203" s="305"/>
      <c r="QTU203" s="306"/>
      <c r="QTX203" s="307"/>
      <c r="QUB203" s="304"/>
      <c r="QUC203" s="305"/>
      <c r="QUD203" s="306"/>
      <c r="QUG203" s="307"/>
      <c r="QUK203" s="304"/>
      <c r="QUL203" s="305"/>
      <c r="QUM203" s="306"/>
      <c r="QUP203" s="307"/>
      <c r="QUT203" s="304"/>
      <c r="QUU203" s="305"/>
      <c r="QUV203" s="306"/>
      <c r="QUY203" s="307"/>
      <c r="QVC203" s="304"/>
      <c r="QVD203" s="305"/>
      <c r="QVE203" s="306"/>
      <c r="QVH203" s="307"/>
      <c r="QVL203" s="304"/>
      <c r="QVM203" s="305"/>
      <c r="QVN203" s="306"/>
      <c r="QVQ203" s="307"/>
      <c r="QVU203" s="304"/>
      <c r="QVV203" s="305"/>
      <c r="QVW203" s="306"/>
      <c r="QVZ203" s="307"/>
      <c r="QWD203" s="304"/>
      <c r="QWE203" s="305"/>
      <c r="QWF203" s="306"/>
      <c r="QWI203" s="307"/>
      <c r="QWM203" s="304"/>
      <c r="QWN203" s="305"/>
      <c r="QWO203" s="306"/>
      <c r="QWR203" s="307"/>
      <c r="QWV203" s="304"/>
      <c r="QWW203" s="305"/>
      <c r="QWX203" s="306"/>
      <c r="QXA203" s="307"/>
      <c r="QXE203" s="304"/>
      <c r="QXF203" s="305"/>
      <c r="QXG203" s="306"/>
      <c r="QXJ203" s="307"/>
      <c r="QXN203" s="304"/>
      <c r="QXO203" s="305"/>
      <c r="QXP203" s="306"/>
      <c r="QXS203" s="307"/>
      <c r="QXW203" s="304"/>
      <c r="QXX203" s="305"/>
      <c r="QXY203" s="306"/>
      <c r="QYB203" s="307"/>
      <c r="QYF203" s="304"/>
      <c r="QYG203" s="305"/>
      <c r="QYH203" s="306"/>
      <c r="QYK203" s="307"/>
      <c r="QYO203" s="304"/>
      <c r="QYP203" s="305"/>
      <c r="QYQ203" s="306"/>
      <c r="QYT203" s="307"/>
      <c r="QYX203" s="304"/>
      <c r="QYY203" s="305"/>
      <c r="QYZ203" s="306"/>
      <c r="QZC203" s="307"/>
      <c r="QZG203" s="304"/>
      <c r="QZH203" s="305"/>
      <c r="QZI203" s="306"/>
      <c r="QZL203" s="307"/>
      <c r="QZP203" s="304"/>
      <c r="QZQ203" s="305"/>
      <c r="QZR203" s="306"/>
      <c r="QZU203" s="307"/>
      <c r="QZY203" s="304"/>
      <c r="QZZ203" s="305"/>
      <c r="RAA203" s="306"/>
      <c r="RAD203" s="307"/>
      <c r="RAH203" s="304"/>
      <c r="RAI203" s="305"/>
      <c r="RAJ203" s="306"/>
      <c r="RAM203" s="307"/>
      <c r="RAQ203" s="304"/>
      <c r="RAR203" s="305"/>
      <c r="RAS203" s="306"/>
      <c r="RAV203" s="307"/>
      <c r="RAZ203" s="304"/>
      <c r="RBA203" s="305"/>
      <c r="RBB203" s="306"/>
      <c r="RBE203" s="307"/>
      <c r="RBI203" s="304"/>
      <c r="RBJ203" s="305"/>
      <c r="RBK203" s="306"/>
      <c r="RBN203" s="307"/>
      <c r="RBR203" s="304"/>
      <c r="RBS203" s="305"/>
      <c r="RBT203" s="306"/>
      <c r="RBW203" s="307"/>
      <c r="RCA203" s="304"/>
      <c r="RCB203" s="305"/>
      <c r="RCC203" s="306"/>
      <c r="RCF203" s="307"/>
      <c r="RCJ203" s="304"/>
      <c r="RCK203" s="305"/>
      <c r="RCL203" s="306"/>
      <c r="RCO203" s="307"/>
      <c r="RCS203" s="304"/>
      <c r="RCT203" s="305"/>
      <c r="RCU203" s="306"/>
      <c r="RCX203" s="307"/>
      <c r="RDB203" s="304"/>
      <c r="RDC203" s="305"/>
      <c r="RDD203" s="306"/>
      <c r="RDG203" s="307"/>
      <c r="RDK203" s="304"/>
      <c r="RDL203" s="305"/>
      <c r="RDM203" s="306"/>
      <c r="RDP203" s="307"/>
      <c r="RDT203" s="304"/>
      <c r="RDU203" s="305"/>
      <c r="RDV203" s="306"/>
      <c r="RDY203" s="307"/>
      <c r="REC203" s="304"/>
      <c r="RED203" s="305"/>
      <c r="REE203" s="306"/>
      <c r="REH203" s="307"/>
      <c r="REL203" s="304"/>
      <c r="REM203" s="305"/>
      <c r="REN203" s="306"/>
      <c r="REQ203" s="307"/>
      <c r="REU203" s="304"/>
      <c r="REV203" s="305"/>
      <c r="REW203" s="306"/>
      <c r="REZ203" s="307"/>
      <c r="RFD203" s="304"/>
      <c r="RFE203" s="305"/>
      <c r="RFF203" s="306"/>
      <c r="RFI203" s="307"/>
      <c r="RFM203" s="304"/>
      <c r="RFN203" s="305"/>
      <c r="RFO203" s="306"/>
      <c r="RFR203" s="307"/>
      <c r="RFV203" s="304"/>
      <c r="RFW203" s="305"/>
      <c r="RFX203" s="306"/>
      <c r="RGA203" s="307"/>
      <c r="RGE203" s="304"/>
      <c r="RGF203" s="305"/>
      <c r="RGG203" s="306"/>
      <c r="RGJ203" s="307"/>
      <c r="RGN203" s="304"/>
      <c r="RGO203" s="305"/>
      <c r="RGP203" s="306"/>
      <c r="RGS203" s="307"/>
      <c r="RGW203" s="304"/>
      <c r="RGX203" s="305"/>
      <c r="RGY203" s="306"/>
      <c r="RHB203" s="307"/>
      <c r="RHF203" s="304"/>
      <c r="RHG203" s="305"/>
      <c r="RHH203" s="306"/>
      <c r="RHK203" s="307"/>
      <c r="RHO203" s="304"/>
      <c r="RHP203" s="305"/>
      <c r="RHQ203" s="306"/>
      <c r="RHT203" s="307"/>
      <c r="RHX203" s="304"/>
      <c r="RHY203" s="305"/>
      <c r="RHZ203" s="306"/>
      <c r="RIC203" s="307"/>
      <c r="RIG203" s="304"/>
      <c r="RIH203" s="305"/>
      <c r="RII203" s="306"/>
      <c r="RIL203" s="307"/>
      <c r="RIP203" s="304"/>
      <c r="RIQ203" s="305"/>
      <c r="RIR203" s="306"/>
      <c r="RIU203" s="307"/>
      <c r="RIY203" s="304"/>
      <c r="RIZ203" s="305"/>
      <c r="RJA203" s="306"/>
      <c r="RJD203" s="307"/>
      <c r="RJH203" s="304"/>
      <c r="RJI203" s="305"/>
      <c r="RJJ203" s="306"/>
      <c r="RJM203" s="307"/>
      <c r="RJQ203" s="304"/>
      <c r="RJR203" s="305"/>
      <c r="RJS203" s="306"/>
      <c r="RJV203" s="307"/>
      <c r="RJZ203" s="304"/>
      <c r="RKA203" s="305"/>
      <c r="RKB203" s="306"/>
      <c r="RKE203" s="307"/>
      <c r="RKI203" s="304"/>
      <c r="RKJ203" s="305"/>
      <c r="RKK203" s="306"/>
      <c r="RKN203" s="307"/>
      <c r="RKR203" s="304"/>
      <c r="RKS203" s="305"/>
      <c r="RKT203" s="306"/>
      <c r="RKW203" s="307"/>
      <c r="RLA203" s="304"/>
      <c r="RLB203" s="305"/>
      <c r="RLC203" s="306"/>
      <c r="RLF203" s="307"/>
      <c r="RLJ203" s="304"/>
      <c r="RLK203" s="305"/>
      <c r="RLL203" s="306"/>
      <c r="RLO203" s="307"/>
      <c r="RLS203" s="304"/>
      <c r="RLT203" s="305"/>
      <c r="RLU203" s="306"/>
      <c r="RLX203" s="307"/>
      <c r="RMB203" s="304"/>
      <c r="RMC203" s="305"/>
      <c r="RMD203" s="306"/>
      <c r="RMG203" s="307"/>
      <c r="RMK203" s="304"/>
      <c r="RML203" s="305"/>
      <c r="RMM203" s="306"/>
      <c r="RMP203" s="307"/>
      <c r="RMT203" s="304"/>
      <c r="RMU203" s="305"/>
      <c r="RMV203" s="306"/>
      <c r="RMY203" s="307"/>
      <c r="RNC203" s="304"/>
      <c r="RND203" s="305"/>
      <c r="RNE203" s="306"/>
      <c r="RNH203" s="307"/>
      <c r="RNL203" s="304"/>
      <c r="RNM203" s="305"/>
      <c r="RNN203" s="306"/>
      <c r="RNQ203" s="307"/>
      <c r="RNU203" s="304"/>
      <c r="RNV203" s="305"/>
      <c r="RNW203" s="306"/>
      <c r="RNZ203" s="307"/>
      <c r="ROD203" s="304"/>
      <c r="ROE203" s="305"/>
      <c r="ROF203" s="306"/>
      <c r="ROI203" s="307"/>
      <c r="ROM203" s="304"/>
      <c r="RON203" s="305"/>
      <c r="ROO203" s="306"/>
      <c r="ROR203" s="307"/>
      <c r="ROV203" s="304"/>
      <c r="ROW203" s="305"/>
      <c r="ROX203" s="306"/>
      <c r="RPA203" s="307"/>
      <c r="RPE203" s="304"/>
      <c r="RPF203" s="305"/>
      <c r="RPG203" s="306"/>
      <c r="RPJ203" s="307"/>
      <c r="RPN203" s="304"/>
      <c r="RPO203" s="305"/>
      <c r="RPP203" s="306"/>
      <c r="RPS203" s="307"/>
      <c r="RPW203" s="304"/>
      <c r="RPX203" s="305"/>
      <c r="RPY203" s="306"/>
      <c r="RQB203" s="307"/>
      <c r="RQF203" s="304"/>
      <c r="RQG203" s="305"/>
      <c r="RQH203" s="306"/>
      <c r="RQK203" s="307"/>
      <c r="RQO203" s="304"/>
      <c r="RQP203" s="305"/>
      <c r="RQQ203" s="306"/>
      <c r="RQT203" s="307"/>
      <c r="RQX203" s="304"/>
      <c r="RQY203" s="305"/>
      <c r="RQZ203" s="306"/>
      <c r="RRC203" s="307"/>
      <c r="RRG203" s="304"/>
      <c r="RRH203" s="305"/>
      <c r="RRI203" s="306"/>
      <c r="RRL203" s="307"/>
      <c r="RRP203" s="304"/>
      <c r="RRQ203" s="305"/>
      <c r="RRR203" s="306"/>
      <c r="RRU203" s="307"/>
      <c r="RRY203" s="304"/>
      <c r="RRZ203" s="305"/>
      <c r="RSA203" s="306"/>
      <c r="RSD203" s="307"/>
      <c r="RSH203" s="304"/>
      <c r="RSI203" s="305"/>
      <c r="RSJ203" s="306"/>
      <c r="RSM203" s="307"/>
      <c r="RSQ203" s="304"/>
      <c r="RSR203" s="305"/>
      <c r="RSS203" s="306"/>
      <c r="RSV203" s="307"/>
      <c r="RSZ203" s="304"/>
      <c r="RTA203" s="305"/>
      <c r="RTB203" s="306"/>
      <c r="RTE203" s="307"/>
      <c r="RTI203" s="304"/>
      <c r="RTJ203" s="305"/>
      <c r="RTK203" s="306"/>
      <c r="RTN203" s="307"/>
      <c r="RTR203" s="304"/>
      <c r="RTS203" s="305"/>
      <c r="RTT203" s="306"/>
      <c r="RTW203" s="307"/>
      <c r="RUA203" s="304"/>
      <c r="RUB203" s="305"/>
      <c r="RUC203" s="306"/>
      <c r="RUF203" s="307"/>
      <c r="RUJ203" s="304"/>
      <c r="RUK203" s="305"/>
      <c r="RUL203" s="306"/>
      <c r="RUO203" s="307"/>
      <c r="RUS203" s="304"/>
      <c r="RUT203" s="305"/>
      <c r="RUU203" s="306"/>
      <c r="RUX203" s="307"/>
      <c r="RVB203" s="304"/>
      <c r="RVC203" s="305"/>
      <c r="RVD203" s="306"/>
      <c r="RVG203" s="307"/>
      <c r="RVK203" s="304"/>
      <c r="RVL203" s="305"/>
      <c r="RVM203" s="306"/>
      <c r="RVP203" s="307"/>
      <c r="RVT203" s="304"/>
      <c r="RVU203" s="305"/>
      <c r="RVV203" s="306"/>
      <c r="RVY203" s="307"/>
      <c r="RWC203" s="304"/>
      <c r="RWD203" s="305"/>
      <c r="RWE203" s="306"/>
      <c r="RWH203" s="307"/>
      <c r="RWL203" s="304"/>
      <c r="RWM203" s="305"/>
      <c r="RWN203" s="306"/>
      <c r="RWQ203" s="307"/>
      <c r="RWU203" s="304"/>
      <c r="RWV203" s="305"/>
      <c r="RWW203" s="306"/>
      <c r="RWZ203" s="307"/>
      <c r="RXD203" s="304"/>
      <c r="RXE203" s="305"/>
      <c r="RXF203" s="306"/>
      <c r="RXI203" s="307"/>
      <c r="RXM203" s="304"/>
      <c r="RXN203" s="305"/>
      <c r="RXO203" s="306"/>
      <c r="RXR203" s="307"/>
      <c r="RXV203" s="304"/>
      <c r="RXW203" s="305"/>
      <c r="RXX203" s="306"/>
      <c r="RYA203" s="307"/>
      <c r="RYE203" s="304"/>
      <c r="RYF203" s="305"/>
      <c r="RYG203" s="306"/>
      <c r="RYJ203" s="307"/>
      <c r="RYN203" s="304"/>
      <c r="RYO203" s="305"/>
      <c r="RYP203" s="306"/>
      <c r="RYS203" s="307"/>
      <c r="RYW203" s="304"/>
      <c r="RYX203" s="305"/>
      <c r="RYY203" s="306"/>
      <c r="RZB203" s="307"/>
      <c r="RZF203" s="304"/>
      <c r="RZG203" s="305"/>
      <c r="RZH203" s="306"/>
      <c r="RZK203" s="307"/>
      <c r="RZO203" s="304"/>
      <c r="RZP203" s="305"/>
      <c r="RZQ203" s="306"/>
      <c r="RZT203" s="307"/>
      <c r="RZX203" s="304"/>
      <c r="RZY203" s="305"/>
      <c r="RZZ203" s="306"/>
      <c r="SAC203" s="307"/>
      <c r="SAG203" s="304"/>
      <c r="SAH203" s="305"/>
      <c r="SAI203" s="306"/>
      <c r="SAL203" s="307"/>
      <c r="SAP203" s="304"/>
      <c r="SAQ203" s="305"/>
      <c r="SAR203" s="306"/>
      <c r="SAU203" s="307"/>
      <c r="SAY203" s="304"/>
      <c r="SAZ203" s="305"/>
      <c r="SBA203" s="306"/>
      <c r="SBD203" s="307"/>
      <c r="SBH203" s="304"/>
      <c r="SBI203" s="305"/>
      <c r="SBJ203" s="306"/>
      <c r="SBM203" s="307"/>
      <c r="SBQ203" s="304"/>
      <c r="SBR203" s="305"/>
      <c r="SBS203" s="306"/>
      <c r="SBV203" s="307"/>
      <c r="SBZ203" s="304"/>
      <c r="SCA203" s="305"/>
      <c r="SCB203" s="306"/>
      <c r="SCE203" s="307"/>
      <c r="SCI203" s="304"/>
      <c r="SCJ203" s="305"/>
      <c r="SCK203" s="306"/>
      <c r="SCN203" s="307"/>
      <c r="SCR203" s="304"/>
      <c r="SCS203" s="305"/>
      <c r="SCT203" s="306"/>
      <c r="SCW203" s="307"/>
      <c r="SDA203" s="304"/>
      <c r="SDB203" s="305"/>
      <c r="SDC203" s="306"/>
      <c r="SDF203" s="307"/>
      <c r="SDJ203" s="304"/>
      <c r="SDK203" s="305"/>
      <c r="SDL203" s="306"/>
      <c r="SDO203" s="307"/>
      <c r="SDS203" s="304"/>
      <c r="SDT203" s="305"/>
      <c r="SDU203" s="306"/>
      <c r="SDX203" s="307"/>
      <c r="SEB203" s="304"/>
      <c r="SEC203" s="305"/>
      <c r="SED203" s="306"/>
      <c r="SEG203" s="307"/>
      <c r="SEK203" s="304"/>
      <c r="SEL203" s="305"/>
      <c r="SEM203" s="306"/>
      <c r="SEP203" s="307"/>
      <c r="SET203" s="304"/>
      <c r="SEU203" s="305"/>
      <c r="SEV203" s="306"/>
      <c r="SEY203" s="307"/>
      <c r="SFC203" s="304"/>
      <c r="SFD203" s="305"/>
      <c r="SFE203" s="306"/>
      <c r="SFH203" s="307"/>
      <c r="SFL203" s="304"/>
      <c r="SFM203" s="305"/>
      <c r="SFN203" s="306"/>
      <c r="SFQ203" s="307"/>
      <c r="SFU203" s="304"/>
      <c r="SFV203" s="305"/>
      <c r="SFW203" s="306"/>
      <c r="SFZ203" s="307"/>
      <c r="SGD203" s="304"/>
      <c r="SGE203" s="305"/>
      <c r="SGF203" s="306"/>
      <c r="SGI203" s="307"/>
      <c r="SGM203" s="304"/>
      <c r="SGN203" s="305"/>
      <c r="SGO203" s="306"/>
      <c r="SGR203" s="307"/>
      <c r="SGV203" s="304"/>
      <c r="SGW203" s="305"/>
      <c r="SGX203" s="306"/>
      <c r="SHA203" s="307"/>
      <c r="SHE203" s="304"/>
      <c r="SHF203" s="305"/>
      <c r="SHG203" s="306"/>
      <c r="SHJ203" s="307"/>
      <c r="SHN203" s="304"/>
      <c r="SHO203" s="305"/>
      <c r="SHP203" s="306"/>
      <c r="SHS203" s="307"/>
      <c r="SHW203" s="304"/>
      <c r="SHX203" s="305"/>
      <c r="SHY203" s="306"/>
      <c r="SIB203" s="307"/>
      <c r="SIF203" s="304"/>
      <c r="SIG203" s="305"/>
      <c r="SIH203" s="306"/>
      <c r="SIK203" s="307"/>
      <c r="SIO203" s="304"/>
      <c r="SIP203" s="305"/>
      <c r="SIQ203" s="306"/>
      <c r="SIT203" s="307"/>
      <c r="SIX203" s="304"/>
      <c r="SIY203" s="305"/>
      <c r="SIZ203" s="306"/>
      <c r="SJC203" s="307"/>
      <c r="SJG203" s="304"/>
      <c r="SJH203" s="305"/>
      <c r="SJI203" s="306"/>
      <c r="SJL203" s="307"/>
      <c r="SJP203" s="304"/>
      <c r="SJQ203" s="305"/>
      <c r="SJR203" s="306"/>
      <c r="SJU203" s="307"/>
      <c r="SJY203" s="304"/>
      <c r="SJZ203" s="305"/>
      <c r="SKA203" s="306"/>
      <c r="SKD203" s="307"/>
      <c r="SKH203" s="304"/>
      <c r="SKI203" s="305"/>
      <c r="SKJ203" s="306"/>
      <c r="SKM203" s="307"/>
      <c r="SKQ203" s="304"/>
      <c r="SKR203" s="305"/>
      <c r="SKS203" s="306"/>
      <c r="SKV203" s="307"/>
      <c r="SKZ203" s="304"/>
      <c r="SLA203" s="305"/>
      <c r="SLB203" s="306"/>
      <c r="SLE203" s="307"/>
      <c r="SLI203" s="304"/>
      <c r="SLJ203" s="305"/>
      <c r="SLK203" s="306"/>
      <c r="SLN203" s="307"/>
      <c r="SLR203" s="304"/>
      <c r="SLS203" s="305"/>
      <c r="SLT203" s="306"/>
      <c r="SLW203" s="307"/>
      <c r="SMA203" s="304"/>
      <c r="SMB203" s="305"/>
      <c r="SMC203" s="306"/>
      <c r="SMF203" s="307"/>
      <c r="SMJ203" s="304"/>
      <c r="SMK203" s="305"/>
      <c r="SML203" s="306"/>
      <c r="SMO203" s="307"/>
      <c r="SMS203" s="304"/>
      <c r="SMT203" s="305"/>
      <c r="SMU203" s="306"/>
      <c r="SMX203" s="307"/>
      <c r="SNB203" s="304"/>
      <c r="SNC203" s="305"/>
      <c r="SND203" s="306"/>
      <c r="SNG203" s="307"/>
      <c r="SNK203" s="304"/>
      <c r="SNL203" s="305"/>
      <c r="SNM203" s="306"/>
      <c r="SNP203" s="307"/>
      <c r="SNT203" s="304"/>
      <c r="SNU203" s="305"/>
      <c r="SNV203" s="306"/>
      <c r="SNY203" s="307"/>
      <c r="SOC203" s="304"/>
      <c r="SOD203" s="305"/>
      <c r="SOE203" s="306"/>
      <c r="SOH203" s="307"/>
      <c r="SOL203" s="304"/>
      <c r="SOM203" s="305"/>
      <c r="SON203" s="306"/>
      <c r="SOQ203" s="307"/>
      <c r="SOU203" s="304"/>
      <c r="SOV203" s="305"/>
      <c r="SOW203" s="306"/>
      <c r="SOZ203" s="307"/>
      <c r="SPD203" s="304"/>
      <c r="SPE203" s="305"/>
      <c r="SPF203" s="306"/>
      <c r="SPI203" s="307"/>
      <c r="SPM203" s="304"/>
      <c r="SPN203" s="305"/>
      <c r="SPO203" s="306"/>
      <c r="SPR203" s="307"/>
      <c r="SPV203" s="304"/>
      <c r="SPW203" s="305"/>
      <c r="SPX203" s="306"/>
      <c r="SQA203" s="307"/>
      <c r="SQE203" s="304"/>
      <c r="SQF203" s="305"/>
      <c r="SQG203" s="306"/>
      <c r="SQJ203" s="307"/>
      <c r="SQN203" s="304"/>
      <c r="SQO203" s="305"/>
      <c r="SQP203" s="306"/>
      <c r="SQS203" s="307"/>
      <c r="SQW203" s="304"/>
      <c r="SQX203" s="305"/>
      <c r="SQY203" s="306"/>
      <c r="SRB203" s="307"/>
      <c r="SRF203" s="304"/>
      <c r="SRG203" s="305"/>
      <c r="SRH203" s="306"/>
      <c r="SRK203" s="307"/>
      <c r="SRO203" s="304"/>
      <c r="SRP203" s="305"/>
      <c r="SRQ203" s="306"/>
      <c r="SRT203" s="307"/>
      <c r="SRX203" s="304"/>
      <c r="SRY203" s="305"/>
      <c r="SRZ203" s="306"/>
      <c r="SSC203" s="307"/>
      <c r="SSG203" s="304"/>
      <c r="SSH203" s="305"/>
      <c r="SSI203" s="306"/>
      <c r="SSL203" s="307"/>
      <c r="SSP203" s="304"/>
      <c r="SSQ203" s="305"/>
      <c r="SSR203" s="306"/>
      <c r="SSU203" s="307"/>
      <c r="SSY203" s="304"/>
      <c r="SSZ203" s="305"/>
      <c r="STA203" s="306"/>
      <c r="STD203" s="307"/>
      <c r="STH203" s="304"/>
      <c r="STI203" s="305"/>
      <c r="STJ203" s="306"/>
      <c r="STM203" s="307"/>
      <c r="STQ203" s="304"/>
      <c r="STR203" s="305"/>
      <c r="STS203" s="306"/>
      <c r="STV203" s="307"/>
      <c r="STZ203" s="304"/>
      <c r="SUA203" s="305"/>
      <c r="SUB203" s="306"/>
      <c r="SUE203" s="307"/>
      <c r="SUI203" s="304"/>
      <c r="SUJ203" s="305"/>
      <c r="SUK203" s="306"/>
      <c r="SUN203" s="307"/>
      <c r="SUR203" s="304"/>
      <c r="SUS203" s="305"/>
      <c r="SUT203" s="306"/>
      <c r="SUW203" s="307"/>
      <c r="SVA203" s="304"/>
      <c r="SVB203" s="305"/>
      <c r="SVC203" s="306"/>
      <c r="SVF203" s="307"/>
      <c r="SVJ203" s="304"/>
      <c r="SVK203" s="305"/>
      <c r="SVL203" s="306"/>
      <c r="SVO203" s="307"/>
      <c r="SVS203" s="304"/>
      <c r="SVT203" s="305"/>
      <c r="SVU203" s="306"/>
      <c r="SVX203" s="307"/>
      <c r="SWB203" s="304"/>
      <c r="SWC203" s="305"/>
      <c r="SWD203" s="306"/>
      <c r="SWG203" s="307"/>
      <c r="SWK203" s="304"/>
      <c r="SWL203" s="305"/>
      <c r="SWM203" s="306"/>
      <c r="SWP203" s="307"/>
      <c r="SWT203" s="304"/>
      <c r="SWU203" s="305"/>
      <c r="SWV203" s="306"/>
      <c r="SWY203" s="307"/>
      <c r="SXC203" s="304"/>
      <c r="SXD203" s="305"/>
      <c r="SXE203" s="306"/>
      <c r="SXH203" s="307"/>
      <c r="SXL203" s="304"/>
      <c r="SXM203" s="305"/>
      <c r="SXN203" s="306"/>
      <c r="SXQ203" s="307"/>
      <c r="SXU203" s="304"/>
      <c r="SXV203" s="305"/>
      <c r="SXW203" s="306"/>
      <c r="SXZ203" s="307"/>
      <c r="SYD203" s="304"/>
      <c r="SYE203" s="305"/>
      <c r="SYF203" s="306"/>
      <c r="SYI203" s="307"/>
      <c r="SYM203" s="304"/>
      <c r="SYN203" s="305"/>
      <c r="SYO203" s="306"/>
      <c r="SYR203" s="307"/>
      <c r="SYV203" s="304"/>
      <c r="SYW203" s="305"/>
      <c r="SYX203" s="306"/>
      <c r="SZA203" s="307"/>
      <c r="SZE203" s="304"/>
      <c r="SZF203" s="305"/>
      <c r="SZG203" s="306"/>
      <c r="SZJ203" s="307"/>
      <c r="SZN203" s="304"/>
      <c r="SZO203" s="305"/>
      <c r="SZP203" s="306"/>
      <c r="SZS203" s="307"/>
      <c r="SZW203" s="304"/>
      <c r="SZX203" s="305"/>
      <c r="SZY203" s="306"/>
      <c r="TAB203" s="307"/>
      <c r="TAF203" s="304"/>
      <c r="TAG203" s="305"/>
      <c r="TAH203" s="306"/>
      <c r="TAK203" s="307"/>
      <c r="TAO203" s="304"/>
      <c r="TAP203" s="305"/>
      <c r="TAQ203" s="306"/>
      <c r="TAT203" s="307"/>
      <c r="TAX203" s="304"/>
      <c r="TAY203" s="305"/>
      <c r="TAZ203" s="306"/>
      <c r="TBC203" s="307"/>
      <c r="TBG203" s="304"/>
      <c r="TBH203" s="305"/>
      <c r="TBI203" s="306"/>
      <c r="TBL203" s="307"/>
      <c r="TBP203" s="304"/>
      <c r="TBQ203" s="305"/>
      <c r="TBR203" s="306"/>
      <c r="TBU203" s="307"/>
      <c r="TBY203" s="304"/>
      <c r="TBZ203" s="305"/>
      <c r="TCA203" s="306"/>
      <c r="TCD203" s="307"/>
      <c r="TCH203" s="304"/>
      <c r="TCI203" s="305"/>
      <c r="TCJ203" s="306"/>
      <c r="TCM203" s="307"/>
      <c r="TCQ203" s="304"/>
      <c r="TCR203" s="305"/>
      <c r="TCS203" s="306"/>
      <c r="TCV203" s="307"/>
      <c r="TCZ203" s="304"/>
      <c r="TDA203" s="305"/>
      <c r="TDB203" s="306"/>
      <c r="TDE203" s="307"/>
      <c r="TDI203" s="304"/>
      <c r="TDJ203" s="305"/>
      <c r="TDK203" s="306"/>
      <c r="TDN203" s="307"/>
      <c r="TDR203" s="304"/>
      <c r="TDS203" s="305"/>
      <c r="TDT203" s="306"/>
      <c r="TDW203" s="307"/>
      <c r="TEA203" s="304"/>
      <c r="TEB203" s="305"/>
      <c r="TEC203" s="306"/>
      <c r="TEF203" s="307"/>
      <c r="TEJ203" s="304"/>
      <c r="TEK203" s="305"/>
      <c r="TEL203" s="306"/>
      <c r="TEO203" s="307"/>
      <c r="TES203" s="304"/>
      <c r="TET203" s="305"/>
      <c r="TEU203" s="306"/>
      <c r="TEX203" s="307"/>
      <c r="TFB203" s="304"/>
      <c r="TFC203" s="305"/>
      <c r="TFD203" s="306"/>
      <c r="TFG203" s="307"/>
      <c r="TFK203" s="304"/>
      <c r="TFL203" s="305"/>
      <c r="TFM203" s="306"/>
      <c r="TFP203" s="307"/>
      <c r="TFT203" s="304"/>
      <c r="TFU203" s="305"/>
      <c r="TFV203" s="306"/>
      <c r="TFY203" s="307"/>
      <c r="TGC203" s="304"/>
      <c r="TGD203" s="305"/>
      <c r="TGE203" s="306"/>
      <c r="TGH203" s="307"/>
      <c r="TGL203" s="304"/>
      <c r="TGM203" s="305"/>
      <c r="TGN203" s="306"/>
      <c r="TGQ203" s="307"/>
      <c r="TGU203" s="304"/>
      <c r="TGV203" s="305"/>
      <c r="TGW203" s="306"/>
      <c r="TGZ203" s="307"/>
      <c r="THD203" s="304"/>
      <c r="THE203" s="305"/>
      <c r="THF203" s="306"/>
      <c r="THI203" s="307"/>
      <c r="THM203" s="304"/>
      <c r="THN203" s="305"/>
      <c r="THO203" s="306"/>
      <c r="THR203" s="307"/>
      <c r="THV203" s="304"/>
      <c r="THW203" s="305"/>
      <c r="THX203" s="306"/>
      <c r="TIA203" s="307"/>
      <c r="TIE203" s="304"/>
      <c r="TIF203" s="305"/>
      <c r="TIG203" s="306"/>
      <c r="TIJ203" s="307"/>
      <c r="TIN203" s="304"/>
      <c r="TIO203" s="305"/>
      <c r="TIP203" s="306"/>
      <c r="TIS203" s="307"/>
      <c r="TIW203" s="304"/>
      <c r="TIX203" s="305"/>
      <c r="TIY203" s="306"/>
      <c r="TJB203" s="307"/>
      <c r="TJF203" s="304"/>
      <c r="TJG203" s="305"/>
      <c r="TJH203" s="306"/>
      <c r="TJK203" s="307"/>
      <c r="TJO203" s="304"/>
      <c r="TJP203" s="305"/>
      <c r="TJQ203" s="306"/>
      <c r="TJT203" s="307"/>
      <c r="TJX203" s="304"/>
      <c r="TJY203" s="305"/>
      <c r="TJZ203" s="306"/>
      <c r="TKC203" s="307"/>
      <c r="TKG203" s="304"/>
      <c r="TKH203" s="305"/>
      <c r="TKI203" s="306"/>
      <c r="TKL203" s="307"/>
      <c r="TKP203" s="304"/>
      <c r="TKQ203" s="305"/>
      <c r="TKR203" s="306"/>
      <c r="TKU203" s="307"/>
      <c r="TKY203" s="304"/>
      <c r="TKZ203" s="305"/>
      <c r="TLA203" s="306"/>
      <c r="TLD203" s="307"/>
      <c r="TLH203" s="304"/>
      <c r="TLI203" s="305"/>
      <c r="TLJ203" s="306"/>
      <c r="TLM203" s="307"/>
      <c r="TLQ203" s="304"/>
      <c r="TLR203" s="305"/>
      <c r="TLS203" s="306"/>
      <c r="TLV203" s="307"/>
      <c r="TLZ203" s="304"/>
      <c r="TMA203" s="305"/>
      <c r="TMB203" s="306"/>
      <c r="TME203" s="307"/>
      <c r="TMI203" s="304"/>
      <c r="TMJ203" s="305"/>
      <c r="TMK203" s="306"/>
      <c r="TMN203" s="307"/>
      <c r="TMR203" s="304"/>
      <c r="TMS203" s="305"/>
      <c r="TMT203" s="306"/>
      <c r="TMW203" s="307"/>
      <c r="TNA203" s="304"/>
      <c r="TNB203" s="305"/>
      <c r="TNC203" s="306"/>
      <c r="TNF203" s="307"/>
      <c r="TNJ203" s="304"/>
      <c r="TNK203" s="305"/>
      <c r="TNL203" s="306"/>
      <c r="TNO203" s="307"/>
      <c r="TNS203" s="304"/>
      <c r="TNT203" s="305"/>
      <c r="TNU203" s="306"/>
      <c r="TNX203" s="307"/>
      <c r="TOB203" s="304"/>
      <c r="TOC203" s="305"/>
      <c r="TOD203" s="306"/>
      <c r="TOG203" s="307"/>
      <c r="TOK203" s="304"/>
      <c r="TOL203" s="305"/>
      <c r="TOM203" s="306"/>
      <c r="TOP203" s="307"/>
      <c r="TOT203" s="304"/>
      <c r="TOU203" s="305"/>
      <c r="TOV203" s="306"/>
      <c r="TOY203" s="307"/>
      <c r="TPC203" s="304"/>
      <c r="TPD203" s="305"/>
      <c r="TPE203" s="306"/>
      <c r="TPH203" s="307"/>
      <c r="TPL203" s="304"/>
      <c r="TPM203" s="305"/>
      <c r="TPN203" s="306"/>
      <c r="TPQ203" s="307"/>
      <c r="TPU203" s="304"/>
      <c r="TPV203" s="305"/>
      <c r="TPW203" s="306"/>
      <c r="TPZ203" s="307"/>
      <c r="TQD203" s="304"/>
      <c r="TQE203" s="305"/>
      <c r="TQF203" s="306"/>
      <c r="TQI203" s="307"/>
      <c r="TQM203" s="304"/>
      <c r="TQN203" s="305"/>
      <c r="TQO203" s="306"/>
      <c r="TQR203" s="307"/>
      <c r="TQV203" s="304"/>
      <c r="TQW203" s="305"/>
      <c r="TQX203" s="306"/>
      <c r="TRA203" s="307"/>
      <c r="TRE203" s="304"/>
      <c r="TRF203" s="305"/>
      <c r="TRG203" s="306"/>
      <c r="TRJ203" s="307"/>
      <c r="TRN203" s="304"/>
      <c r="TRO203" s="305"/>
      <c r="TRP203" s="306"/>
      <c r="TRS203" s="307"/>
      <c r="TRW203" s="304"/>
      <c r="TRX203" s="305"/>
      <c r="TRY203" s="306"/>
      <c r="TSB203" s="307"/>
      <c r="TSF203" s="304"/>
      <c r="TSG203" s="305"/>
      <c r="TSH203" s="306"/>
      <c r="TSK203" s="307"/>
      <c r="TSO203" s="304"/>
      <c r="TSP203" s="305"/>
      <c r="TSQ203" s="306"/>
      <c r="TST203" s="307"/>
      <c r="TSX203" s="304"/>
      <c r="TSY203" s="305"/>
      <c r="TSZ203" s="306"/>
      <c r="TTC203" s="307"/>
      <c r="TTG203" s="304"/>
      <c r="TTH203" s="305"/>
      <c r="TTI203" s="306"/>
      <c r="TTL203" s="307"/>
      <c r="TTP203" s="304"/>
      <c r="TTQ203" s="305"/>
      <c r="TTR203" s="306"/>
      <c r="TTU203" s="307"/>
      <c r="TTY203" s="304"/>
      <c r="TTZ203" s="305"/>
      <c r="TUA203" s="306"/>
      <c r="TUD203" s="307"/>
      <c r="TUH203" s="304"/>
      <c r="TUI203" s="305"/>
      <c r="TUJ203" s="306"/>
      <c r="TUM203" s="307"/>
      <c r="TUQ203" s="304"/>
      <c r="TUR203" s="305"/>
      <c r="TUS203" s="306"/>
      <c r="TUV203" s="307"/>
      <c r="TUZ203" s="304"/>
      <c r="TVA203" s="305"/>
      <c r="TVB203" s="306"/>
      <c r="TVE203" s="307"/>
      <c r="TVI203" s="304"/>
      <c r="TVJ203" s="305"/>
      <c r="TVK203" s="306"/>
      <c r="TVN203" s="307"/>
      <c r="TVR203" s="304"/>
      <c r="TVS203" s="305"/>
      <c r="TVT203" s="306"/>
      <c r="TVW203" s="307"/>
      <c r="TWA203" s="304"/>
      <c r="TWB203" s="305"/>
      <c r="TWC203" s="306"/>
      <c r="TWF203" s="307"/>
      <c r="TWJ203" s="304"/>
      <c r="TWK203" s="305"/>
      <c r="TWL203" s="306"/>
      <c r="TWO203" s="307"/>
      <c r="TWS203" s="304"/>
      <c r="TWT203" s="305"/>
      <c r="TWU203" s="306"/>
      <c r="TWX203" s="307"/>
      <c r="TXB203" s="304"/>
      <c r="TXC203" s="305"/>
      <c r="TXD203" s="306"/>
      <c r="TXG203" s="307"/>
      <c r="TXK203" s="304"/>
      <c r="TXL203" s="305"/>
      <c r="TXM203" s="306"/>
      <c r="TXP203" s="307"/>
      <c r="TXT203" s="304"/>
      <c r="TXU203" s="305"/>
      <c r="TXV203" s="306"/>
      <c r="TXY203" s="307"/>
      <c r="TYC203" s="304"/>
      <c r="TYD203" s="305"/>
      <c r="TYE203" s="306"/>
      <c r="TYH203" s="307"/>
      <c r="TYL203" s="304"/>
      <c r="TYM203" s="305"/>
      <c r="TYN203" s="306"/>
      <c r="TYQ203" s="307"/>
      <c r="TYU203" s="304"/>
      <c r="TYV203" s="305"/>
      <c r="TYW203" s="306"/>
      <c r="TYZ203" s="307"/>
      <c r="TZD203" s="304"/>
      <c r="TZE203" s="305"/>
      <c r="TZF203" s="306"/>
      <c r="TZI203" s="307"/>
      <c r="TZM203" s="304"/>
      <c r="TZN203" s="305"/>
      <c r="TZO203" s="306"/>
      <c r="TZR203" s="307"/>
      <c r="TZV203" s="304"/>
      <c r="TZW203" s="305"/>
      <c r="TZX203" s="306"/>
      <c r="UAA203" s="307"/>
      <c r="UAE203" s="304"/>
      <c r="UAF203" s="305"/>
      <c r="UAG203" s="306"/>
      <c r="UAJ203" s="307"/>
      <c r="UAN203" s="304"/>
      <c r="UAO203" s="305"/>
      <c r="UAP203" s="306"/>
      <c r="UAS203" s="307"/>
      <c r="UAW203" s="304"/>
      <c r="UAX203" s="305"/>
      <c r="UAY203" s="306"/>
      <c r="UBB203" s="307"/>
      <c r="UBF203" s="304"/>
      <c r="UBG203" s="305"/>
      <c r="UBH203" s="306"/>
      <c r="UBK203" s="307"/>
      <c r="UBO203" s="304"/>
      <c r="UBP203" s="305"/>
      <c r="UBQ203" s="306"/>
      <c r="UBT203" s="307"/>
      <c r="UBX203" s="304"/>
      <c r="UBY203" s="305"/>
      <c r="UBZ203" s="306"/>
      <c r="UCC203" s="307"/>
      <c r="UCG203" s="304"/>
      <c r="UCH203" s="305"/>
      <c r="UCI203" s="306"/>
      <c r="UCL203" s="307"/>
      <c r="UCP203" s="304"/>
      <c r="UCQ203" s="305"/>
      <c r="UCR203" s="306"/>
      <c r="UCU203" s="307"/>
      <c r="UCY203" s="304"/>
      <c r="UCZ203" s="305"/>
      <c r="UDA203" s="306"/>
      <c r="UDD203" s="307"/>
      <c r="UDH203" s="304"/>
      <c r="UDI203" s="305"/>
      <c r="UDJ203" s="306"/>
      <c r="UDM203" s="307"/>
      <c r="UDQ203" s="304"/>
      <c r="UDR203" s="305"/>
      <c r="UDS203" s="306"/>
      <c r="UDV203" s="307"/>
      <c r="UDZ203" s="304"/>
      <c r="UEA203" s="305"/>
      <c r="UEB203" s="306"/>
      <c r="UEE203" s="307"/>
      <c r="UEI203" s="304"/>
      <c r="UEJ203" s="305"/>
      <c r="UEK203" s="306"/>
      <c r="UEN203" s="307"/>
      <c r="UER203" s="304"/>
      <c r="UES203" s="305"/>
      <c r="UET203" s="306"/>
      <c r="UEW203" s="307"/>
      <c r="UFA203" s="304"/>
      <c r="UFB203" s="305"/>
      <c r="UFC203" s="306"/>
      <c r="UFF203" s="307"/>
      <c r="UFJ203" s="304"/>
      <c r="UFK203" s="305"/>
      <c r="UFL203" s="306"/>
      <c r="UFO203" s="307"/>
      <c r="UFS203" s="304"/>
      <c r="UFT203" s="305"/>
      <c r="UFU203" s="306"/>
      <c r="UFX203" s="307"/>
      <c r="UGB203" s="304"/>
      <c r="UGC203" s="305"/>
      <c r="UGD203" s="306"/>
      <c r="UGG203" s="307"/>
      <c r="UGK203" s="304"/>
      <c r="UGL203" s="305"/>
      <c r="UGM203" s="306"/>
      <c r="UGP203" s="307"/>
      <c r="UGT203" s="304"/>
      <c r="UGU203" s="305"/>
      <c r="UGV203" s="306"/>
      <c r="UGY203" s="307"/>
      <c r="UHC203" s="304"/>
      <c r="UHD203" s="305"/>
      <c r="UHE203" s="306"/>
      <c r="UHH203" s="307"/>
      <c r="UHL203" s="304"/>
      <c r="UHM203" s="305"/>
      <c r="UHN203" s="306"/>
      <c r="UHQ203" s="307"/>
      <c r="UHU203" s="304"/>
      <c r="UHV203" s="305"/>
      <c r="UHW203" s="306"/>
      <c r="UHZ203" s="307"/>
      <c r="UID203" s="304"/>
      <c r="UIE203" s="305"/>
      <c r="UIF203" s="306"/>
      <c r="UII203" s="307"/>
      <c r="UIM203" s="304"/>
      <c r="UIN203" s="305"/>
      <c r="UIO203" s="306"/>
      <c r="UIR203" s="307"/>
      <c r="UIV203" s="304"/>
      <c r="UIW203" s="305"/>
      <c r="UIX203" s="306"/>
      <c r="UJA203" s="307"/>
      <c r="UJE203" s="304"/>
      <c r="UJF203" s="305"/>
      <c r="UJG203" s="306"/>
      <c r="UJJ203" s="307"/>
      <c r="UJN203" s="304"/>
      <c r="UJO203" s="305"/>
      <c r="UJP203" s="306"/>
      <c r="UJS203" s="307"/>
      <c r="UJW203" s="304"/>
      <c r="UJX203" s="305"/>
      <c r="UJY203" s="306"/>
      <c r="UKB203" s="307"/>
      <c r="UKF203" s="304"/>
      <c r="UKG203" s="305"/>
      <c r="UKH203" s="306"/>
      <c r="UKK203" s="307"/>
      <c r="UKO203" s="304"/>
      <c r="UKP203" s="305"/>
      <c r="UKQ203" s="306"/>
      <c r="UKT203" s="307"/>
      <c r="UKX203" s="304"/>
      <c r="UKY203" s="305"/>
      <c r="UKZ203" s="306"/>
      <c r="ULC203" s="307"/>
      <c r="ULG203" s="304"/>
      <c r="ULH203" s="305"/>
      <c r="ULI203" s="306"/>
      <c r="ULL203" s="307"/>
      <c r="ULP203" s="304"/>
      <c r="ULQ203" s="305"/>
      <c r="ULR203" s="306"/>
      <c r="ULU203" s="307"/>
      <c r="ULY203" s="304"/>
      <c r="ULZ203" s="305"/>
      <c r="UMA203" s="306"/>
      <c r="UMD203" s="307"/>
      <c r="UMH203" s="304"/>
      <c r="UMI203" s="305"/>
      <c r="UMJ203" s="306"/>
      <c r="UMM203" s="307"/>
      <c r="UMQ203" s="304"/>
      <c r="UMR203" s="305"/>
      <c r="UMS203" s="306"/>
      <c r="UMV203" s="307"/>
      <c r="UMZ203" s="304"/>
      <c r="UNA203" s="305"/>
      <c r="UNB203" s="306"/>
      <c r="UNE203" s="307"/>
      <c r="UNI203" s="304"/>
      <c r="UNJ203" s="305"/>
      <c r="UNK203" s="306"/>
      <c r="UNN203" s="307"/>
      <c r="UNR203" s="304"/>
      <c r="UNS203" s="305"/>
      <c r="UNT203" s="306"/>
      <c r="UNW203" s="307"/>
      <c r="UOA203" s="304"/>
      <c r="UOB203" s="305"/>
      <c r="UOC203" s="306"/>
      <c r="UOF203" s="307"/>
      <c r="UOJ203" s="304"/>
      <c r="UOK203" s="305"/>
      <c r="UOL203" s="306"/>
      <c r="UOO203" s="307"/>
      <c r="UOS203" s="304"/>
      <c r="UOT203" s="305"/>
      <c r="UOU203" s="306"/>
      <c r="UOX203" s="307"/>
      <c r="UPB203" s="304"/>
      <c r="UPC203" s="305"/>
      <c r="UPD203" s="306"/>
      <c r="UPG203" s="307"/>
      <c r="UPK203" s="304"/>
      <c r="UPL203" s="305"/>
      <c r="UPM203" s="306"/>
      <c r="UPP203" s="307"/>
      <c r="UPT203" s="304"/>
      <c r="UPU203" s="305"/>
      <c r="UPV203" s="306"/>
      <c r="UPY203" s="307"/>
      <c r="UQC203" s="304"/>
      <c r="UQD203" s="305"/>
      <c r="UQE203" s="306"/>
      <c r="UQH203" s="307"/>
      <c r="UQL203" s="304"/>
      <c r="UQM203" s="305"/>
      <c r="UQN203" s="306"/>
      <c r="UQQ203" s="307"/>
      <c r="UQU203" s="304"/>
      <c r="UQV203" s="305"/>
      <c r="UQW203" s="306"/>
      <c r="UQZ203" s="307"/>
      <c r="URD203" s="304"/>
      <c r="URE203" s="305"/>
      <c r="URF203" s="306"/>
      <c r="URI203" s="307"/>
      <c r="URM203" s="304"/>
      <c r="URN203" s="305"/>
      <c r="URO203" s="306"/>
      <c r="URR203" s="307"/>
      <c r="URV203" s="304"/>
      <c r="URW203" s="305"/>
      <c r="URX203" s="306"/>
      <c r="USA203" s="307"/>
      <c r="USE203" s="304"/>
      <c r="USF203" s="305"/>
      <c r="USG203" s="306"/>
      <c r="USJ203" s="307"/>
      <c r="USN203" s="304"/>
      <c r="USO203" s="305"/>
      <c r="USP203" s="306"/>
      <c r="USS203" s="307"/>
      <c r="USW203" s="304"/>
      <c r="USX203" s="305"/>
      <c r="USY203" s="306"/>
      <c r="UTB203" s="307"/>
      <c r="UTF203" s="304"/>
      <c r="UTG203" s="305"/>
      <c r="UTH203" s="306"/>
      <c r="UTK203" s="307"/>
      <c r="UTO203" s="304"/>
      <c r="UTP203" s="305"/>
      <c r="UTQ203" s="306"/>
      <c r="UTT203" s="307"/>
      <c r="UTX203" s="304"/>
      <c r="UTY203" s="305"/>
      <c r="UTZ203" s="306"/>
      <c r="UUC203" s="307"/>
      <c r="UUG203" s="304"/>
      <c r="UUH203" s="305"/>
      <c r="UUI203" s="306"/>
      <c r="UUL203" s="307"/>
      <c r="UUP203" s="304"/>
      <c r="UUQ203" s="305"/>
      <c r="UUR203" s="306"/>
      <c r="UUU203" s="307"/>
      <c r="UUY203" s="304"/>
      <c r="UUZ203" s="305"/>
      <c r="UVA203" s="306"/>
      <c r="UVD203" s="307"/>
      <c r="UVH203" s="304"/>
      <c r="UVI203" s="305"/>
      <c r="UVJ203" s="306"/>
      <c r="UVM203" s="307"/>
      <c r="UVQ203" s="304"/>
      <c r="UVR203" s="305"/>
      <c r="UVS203" s="306"/>
      <c r="UVV203" s="307"/>
      <c r="UVZ203" s="304"/>
      <c r="UWA203" s="305"/>
      <c r="UWB203" s="306"/>
      <c r="UWE203" s="307"/>
      <c r="UWI203" s="304"/>
      <c r="UWJ203" s="305"/>
      <c r="UWK203" s="306"/>
      <c r="UWN203" s="307"/>
      <c r="UWR203" s="304"/>
      <c r="UWS203" s="305"/>
      <c r="UWT203" s="306"/>
      <c r="UWW203" s="307"/>
      <c r="UXA203" s="304"/>
      <c r="UXB203" s="305"/>
      <c r="UXC203" s="306"/>
      <c r="UXF203" s="307"/>
      <c r="UXJ203" s="304"/>
      <c r="UXK203" s="305"/>
      <c r="UXL203" s="306"/>
      <c r="UXO203" s="307"/>
      <c r="UXS203" s="304"/>
      <c r="UXT203" s="305"/>
      <c r="UXU203" s="306"/>
      <c r="UXX203" s="307"/>
      <c r="UYB203" s="304"/>
      <c r="UYC203" s="305"/>
      <c r="UYD203" s="306"/>
      <c r="UYG203" s="307"/>
      <c r="UYK203" s="304"/>
      <c r="UYL203" s="305"/>
      <c r="UYM203" s="306"/>
      <c r="UYP203" s="307"/>
      <c r="UYT203" s="304"/>
      <c r="UYU203" s="305"/>
      <c r="UYV203" s="306"/>
      <c r="UYY203" s="307"/>
      <c r="UZC203" s="304"/>
      <c r="UZD203" s="305"/>
      <c r="UZE203" s="306"/>
      <c r="UZH203" s="307"/>
      <c r="UZL203" s="304"/>
      <c r="UZM203" s="305"/>
      <c r="UZN203" s="306"/>
      <c r="UZQ203" s="307"/>
      <c r="UZU203" s="304"/>
      <c r="UZV203" s="305"/>
      <c r="UZW203" s="306"/>
      <c r="UZZ203" s="307"/>
      <c r="VAD203" s="304"/>
      <c r="VAE203" s="305"/>
      <c r="VAF203" s="306"/>
      <c r="VAI203" s="307"/>
      <c r="VAM203" s="304"/>
      <c r="VAN203" s="305"/>
      <c r="VAO203" s="306"/>
      <c r="VAR203" s="307"/>
      <c r="VAV203" s="304"/>
      <c r="VAW203" s="305"/>
      <c r="VAX203" s="306"/>
      <c r="VBA203" s="307"/>
      <c r="VBE203" s="304"/>
      <c r="VBF203" s="305"/>
      <c r="VBG203" s="306"/>
      <c r="VBJ203" s="307"/>
      <c r="VBN203" s="304"/>
      <c r="VBO203" s="305"/>
      <c r="VBP203" s="306"/>
      <c r="VBS203" s="307"/>
      <c r="VBW203" s="304"/>
      <c r="VBX203" s="305"/>
      <c r="VBY203" s="306"/>
      <c r="VCB203" s="307"/>
      <c r="VCF203" s="304"/>
      <c r="VCG203" s="305"/>
      <c r="VCH203" s="306"/>
      <c r="VCK203" s="307"/>
      <c r="VCO203" s="304"/>
      <c r="VCP203" s="305"/>
      <c r="VCQ203" s="306"/>
      <c r="VCT203" s="307"/>
      <c r="VCX203" s="304"/>
      <c r="VCY203" s="305"/>
      <c r="VCZ203" s="306"/>
      <c r="VDC203" s="307"/>
      <c r="VDG203" s="304"/>
      <c r="VDH203" s="305"/>
      <c r="VDI203" s="306"/>
      <c r="VDL203" s="307"/>
      <c r="VDP203" s="304"/>
      <c r="VDQ203" s="305"/>
      <c r="VDR203" s="306"/>
      <c r="VDU203" s="307"/>
      <c r="VDY203" s="304"/>
      <c r="VDZ203" s="305"/>
      <c r="VEA203" s="306"/>
      <c r="VED203" s="307"/>
      <c r="VEH203" s="304"/>
      <c r="VEI203" s="305"/>
      <c r="VEJ203" s="306"/>
      <c r="VEM203" s="307"/>
      <c r="VEQ203" s="304"/>
      <c r="VER203" s="305"/>
      <c r="VES203" s="306"/>
      <c r="VEV203" s="307"/>
      <c r="VEZ203" s="304"/>
      <c r="VFA203" s="305"/>
      <c r="VFB203" s="306"/>
      <c r="VFE203" s="307"/>
      <c r="VFI203" s="304"/>
      <c r="VFJ203" s="305"/>
      <c r="VFK203" s="306"/>
      <c r="VFN203" s="307"/>
      <c r="VFR203" s="304"/>
      <c r="VFS203" s="305"/>
      <c r="VFT203" s="306"/>
      <c r="VFW203" s="307"/>
      <c r="VGA203" s="304"/>
      <c r="VGB203" s="305"/>
      <c r="VGC203" s="306"/>
      <c r="VGF203" s="307"/>
      <c r="VGJ203" s="304"/>
      <c r="VGK203" s="305"/>
      <c r="VGL203" s="306"/>
      <c r="VGO203" s="307"/>
      <c r="VGS203" s="304"/>
      <c r="VGT203" s="305"/>
      <c r="VGU203" s="306"/>
      <c r="VGX203" s="307"/>
      <c r="VHB203" s="304"/>
      <c r="VHC203" s="305"/>
      <c r="VHD203" s="306"/>
      <c r="VHG203" s="307"/>
      <c r="VHK203" s="304"/>
      <c r="VHL203" s="305"/>
      <c r="VHM203" s="306"/>
      <c r="VHP203" s="307"/>
      <c r="VHT203" s="304"/>
      <c r="VHU203" s="305"/>
      <c r="VHV203" s="306"/>
      <c r="VHY203" s="307"/>
      <c r="VIC203" s="304"/>
      <c r="VID203" s="305"/>
      <c r="VIE203" s="306"/>
      <c r="VIH203" s="307"/>
      <c r="VIL203" s="304"/>
      <c r="VIM203" s="305"/>
      <c r="VIN203" s="306"/>
      <c r="VIQ203" s="307"/>
      <c r="VIU203" s="304"/>
      <c r="VIV203" s="305"/>
      <c r="VIW203" s="306"/>
      <c r="VIZ203" s="307"/>
      <c r="VJD203" s="304"/>
      <c r="VJE203" s="305"/>
      <c r="VJF203" s="306"/>
      <c r="VJI203" s="307"/>
      <c r="VJM203" s="304"/>
      <c r="VJN203" s="305"/>
      <c r="VJO203" s="306"/>
      <c r="VJR203" s="307"/>
      <c r="VJV203" s="304"/>
      <c r="VJW203" s="305"/>
      <c r="VJX203" s="306"/>
      <c r="VKA203" s="307"/>
      <c r="VKE203" s="304"/>
      <c r="VKF203" s="305"/>
      <c r="VKG203" s="306"/>
      <c r="VKJ203" s="307"/>
      <c r="VKN203" s="304"/>
      <c r="VKO203" s="305"/>
      <c r="VKP203" s="306"/>
      <c r="VKS203" s="307"/>
      <c r="VKW203" s="304"/>
      <c r="VKX203" s="305"/>
      <c r="VKY203" s="306"/>
      <c r="VLB203" s="307"/>
      <c r="VLF203" s="304"/>
      <c r="VLG203" s="305"/>
      <c r="VLH203" s="306"/>
      <c r="VLK203" s="307"/>
      <c r="VLO203" s="304"/>
      <c r="VLP203" s="305"/>
      <c r="VLQ203" s="306"/>
      <c r="VLT203" s="307"/>
      <c r="VLX203" s="304"/>
      <c r="VLY203" s="305"/>
      <c r="VLZ203" s="306"/>
      <c r="VMC203" s="307"/>
      <c r="VMG203" s="304"/>
      <c r="VMH203" s="305"/>
      <c r="VMI203" s="306"/>
      <c r="VML203" s="307"/>
      <c r="VMP203" s="304"/>
      <c r="VMQ203" s="305"/>
      <c r="VMR203" s="306"/>
      <c r="VMU203" s="307"/>
      <c r="VMY203" s="304"/>
      <c r="VMZ203" s="305"/>
      <c r="VNA203" s="306"/>
      <c r="VND203" s="307"/>
      <c r="VNH203" s="304"/>
      <c r="VNI203" s="305"/>
      <c r="VNJ203" s="306"/>
      <c r="VNM203" s="307"/>
      <c r="VNQ203" s="304"/>
      <c r="VNR203" s="305"/>
      <c r="VNS203" s="306"/>
      <c r="VNV203" s="307"/>
      <c r="VNZ203" s="304"/>
      <c r="VOA203" s="305"/>
      <c r="VOB203" s="306"/>
      <c r="VOE203" s="307"/>
      <c r="VOI203" s="304"/>
      <c r="VOJ203" s="305"/>
      <c r="VOK203" s="306"/>
      <c r="VON203" s="307"/>
      <c r="VOR203" s="304"/>
      <c r="VOS203" s="305"/>
      <c r="VOT203" s="306"/>
      <c r="VOW203" s="307"/>
      <c r="VPA203" s="304"/>
      <c r="VPB203" s="305"/>
      <c r="VPC203" s="306"/>
      <c r="VPF203" s="307"/>
      <c r="VPJ203" s="304"/>
      <c r="VPK203" s="305"/>
      <c r="VPL203" s="306"/>
      <c r="VPO203" s="307"/>
      <c r="VPS203" s="304"/>
      <c r="VPT203" s="305"/>
      <c r="VPU203" s="306"/>
      <c r="VPX203" s="307"/>
      <c r="VQB203" s="304"/>
      <c r="VQC203" s="305"/>
      <c r="VQD203" s="306"/>
      <c r="VQG203" s="307"/>
      <c r="VQK203" s="304"/>
      <c r="VQL203" s="305"/>
      <c r="VQM203" s="306"/>
      <c r="VQP203" s="307"/>
      <c r="VQT203" s="304"/>
      <c r="VQU203" s="305"/>
      <c r="VQV203" s="306"/>
      <c r="VQY203" s="307"/>
      <c r="VRC203" s="304"/>
      <c r="VRD203" s="305"/>
      <c r="VRE203" s="306"/>
      <c r="VRH203" s="307"/>
      <c r="VRL203" s="304"/>
      <c r="VRM203" s="305"/>
      <c r="VRN203" s="306"/>
      <c r="VRQ203" s="307"/>
      <c r="VRU203" s="304"/>
      <c r="VRV203" s="305"/>
      <c r="VRW203" s="306"/>
      <c r="VRZ203" s="307"/>
      <c r="VSD203" s="304"/>
      <c r="VSE203" s="305"/>
      <c r="VSF203" s="306"/>
      <c r="VSI203" s="307"/>
      <c r="VSM203" s="304"/>
      <c r="VSN203" s="305"/>
      <c r="VSO203" s="306"/>
      <c r="VSR203" s="307"/>
      <c r="VSV203" s="304"/>
      <c r="VSW203" s="305"/>
      <c r="VSX203" s="306"/>
      <c r="VTA203" s="307"/>
      <c r="VTE203" s="304"/>
      <c r="VTF203" s="305"/>
      <c r="VTG203" s="306"/>
      <c r="VTJ203" s="307"/>
      <c r="VTN203" s="304"/>
      <c r="VTO203" s="305"/>
      <c r="VTP203" s="306"/>
      <c r="VTS203" s="307"/>
      <c r="VTW203" s="304"/>
      <c r="VTX203" s="305"/>
      <c r="VTY203" s="306"/>
      <c r="VUB203" s="307"/>
      <c r="VUF203" s="304"/>
      <c r="VUG203" s="305"/>
      <c r="VUH203" s="306"/>
      <c r="VUK203" s="307"/>
      <c r="VUO203" s="304"/>
      <c r="VUP203" s="305"/>
      <c r="VUQ203" s="306"/>
      <c r="VUT203" s="307"/>
      <c r="VUX203" s="304"/>
      <c r="VUY203" s="305"/>
      <c r="VUZ203" s="306"/>
      <c r="VVC203" s="307"/>
      <c r="VVG203" s="304"/>
      <c r="VVH203" s="305"/>
      <c r="VVI203" s="306"/>
      <c r="VVL203" s="307"/>
      <c r="VVP203" s="304"/>
      <c r="VVQ203" s="305"/>
      <c r="VVR203" s="306"/>
      <c r="VVU203" s="307"/>
      <c r="VVY203" s="304"/>
      <c r="VVZ203" s="305"/>
      <c r="VWA203" s="306"/>
      <c r="VWD203" s="307"/>
      <c r="VWH203" s="304"/>
      <c r="VWI203" s="305"/>
      <c r="VWJ203" s="306"/>
      <c r="VWM203" s="307"/>
      <c r="VWQ203" s="304"/>
      <c r="VWR203" s="305"/>
      <c r="VWS203" s="306"/>
      <c r="VWV203" s="307"/>
      <c r="VWZ203" s="304"/>
      <c r="VXA203" s="305"/>
      <c r="VXB203" s="306"/>
      <c r="VXE203" s="307"/>
      <c r="VXI203" s="304"/>
      <c r="VXJ203" s="305"/>
      <c r="VXK203" s="306"/>
      <c r="VXN203" s="307"/>
      <c r="VXR203" s="304"/>
      <c r="VXS203" s="305"/>
      <c r="VXT203" s="306"/>
      <c r="VXW203" s="307"/>
      <c r="VYA203" s="304"/>
      <c r="VYB203" s="305"/>
      <c r="VYC203" s="306"/>
      <c r="VYF203" s="307"/>
      <c r="VYJ203" s="304"/>
      <c r="VYK203" s="305"/>
      <c r="VYL203" s="306"/>
      <c r="VYO203" s="307"/>
      <c r="VYS203" s="304"/>
      <c r="VYT203" s="305"/>
      <c r="VYU203" s="306"/>
      <c r="VYX203" s="307"/>
      <c r="VZB203" s="304"/>
      <c r="VZC203" s="305"/>
      <c r="VZD203" s="306"/>
      <c r="VZG203" s="307"/>
      <c r="VZK203" s="304"/>
      <c r="VZL203" s="305"/>
      <c r="VZM203" s="306"/>
      <c r="VZP203" s="307"/>
      <c r="VZT203" s="304"/>
      <c r="VZU203" s="305"/>
      <c r="VZV203" s="306"/>
      <c r="VZY203" s="307"/>
      <c r="WAC203" s="304"/>
      <c r="WAD203" s="305"/>
      <c r="WAE203" s="306"/>
      <c r="WAH203" s="307"/>
      <c r="WAL203" s="304"/>
      <c r="WAM203" s="305"/>
      <c r="WAN203" s="306"/>
      <c r="WAQ203" s="307"/>
      <c r="WAU203" s="304"/>
      <c r="WAV203" s="305"/>
      <c r="WAW203" s="306"/>
      <c r="WAZ203" s="307"/>
      <c r="WBD203" s="304"/>
      <c r="WBE203" s="305"/>
      <c r="WBF203" s="306"/>
      <c r="WBI203" s="307"/>
      <c r="WBM203" s="304"/>
      <c r="WBN203" s="305"/>
      <c r="WBO203" s="306"/>
      <c r="WBR203" s="307"/>
      <c r="WBV203" s="304"/>
      <c r="WBW203" s="305"/>
      <c r="WBX203" s="306"/>
      <c r="WCA203" s="307"/>
      <c r="WCE203" s="304"/>
      <c r="WCF203" s="305"/>
      <c r="WCG203" s="306"/>
      <c r="WCJ203" s="307"/>
      <c r="WCN203" s="304"/>
      <c r="WCO203" s="305"/>
      <c r="WCP203" s="306"/>
      <c r="WCS203" s="307"/>
      <c r="WCW203" s="304"/>
      <c r="WCX203" s="305"/>
      <c r="WCY203" s="306"/>
      <c r="WDB203" s="307"/>
      <c r="WDF203" s="304"/>
      <c r="WDG203" s="305"/>
      <c r="WDH203" s="306"/>
      <c r="WDK203" s="307"/>
      <c r="WDO203" s="304"/>
      <c r="WDP203" s="305"/>
      <c r="WDQ203" s="306"/>
      <c r="WDT203" s="307"/>
      <c r="WDX203" s="304"/>
      <c r="WDY203" s="305"/>
      <c r="WDZ203" s="306"/>
      <c r="WEC203" s="307"/>
      <c r="WEG203" s="304"/>
      <c r="WEH203" s="305"/>
      <c r="WEI203" s="306"/>
      <c r="WEL203" s="307"/>
      <c r="WEP203" s="304"/>
      <c r="WEQ203" s="305"/>
      <c r="WER203" s="306"/>
      <c r="WEU203" s="307"/>
      <c r="WEY203" s="304"/>
      <c r="WEZ203" s="305"/>
      <c r="WFA203" s="306"/>
      <c r="WFD203" s="307"/>
      <c r="WFH203" s="304"/>
      <c r="WFI203" s="305"/>
      <c r="WFJ203" s="306"/>
      <c r="WFM203" s="307"/>
      <c r="WFQ203" s="304"/>
      <c r="WFR203" s="305"/>
      <c r="WFS203" s="306"/>
      <c r="WFV203" s="307"/>
      <c r="WFZ203" s="304"/>
      <c r="WGA203" s="305"/>
      <c r="WGB203" s="306"/>
      <c r="WGE203" s="307"/>
      <c r="WGI203" s="304"/>
      <c r="WGJ203" s="305"/>
      <c r="WGK203" s="306"/>
      <c r="WGN203" s="307"/>
      <c r="WGR203" s="304"/>
      <c r="WGS203" s="305"/>
      <c r="WGT203" s="306"/>
      <c r="WGW203" s="307"/>
      <c r="WHA203" s="304"/>
      <c r="WHB203" s="305"/>
      <c r="WHC203" s="306"/>
      <c r="WHF203" s="307"/>
      <c r="WHJ203" s="304"/>
      <c r="WHK203" s="305"/>
      <c r="WHL203" s="306"/>
      <c r="WHO203" s="307"/>
      <c r="WHS203" s="304"/>
      <c r="WHT203" s="305"/>
      <c r="WHU203" s="306"/>
      <c r="WHX203" s="307"/>
      <c r="WIB203" s="304"/>
      <c r="WIC203" s="305"/>
      <c r="WID203" s="306"/>
      <c r="WIG203" s="307"/>
      <c r="WIK203" s="304"/>
      <c r="WIL203" s="305"/>
      <c r="WIM203" s="306"/>
      <c r="WIP203" s="307"/>
      <c r="WIT203" s="304"/>
      <c r="WIU203" s="305"/>
      <c r="WIV203" s="306"/>
      <c r="WIY203" s="307"/>
      <c r="WJC203" s="304"/>
      <c r="WJD203" s="305"/>
      <c r="WJE203" s="306"/>
      <c r="WJH203" s="307"/>
      <c r="WJL203" s="304"/>
      <c r="WJM203" s="305"/>
      <c r="WJN203" s="306"/>
      <c r="WJQ203" s="307"/>
      <c r="WJU203" s="304"/>
      <c r="WJV203" s="305"/>
      <c r="WJW203" s="306"/>
      <c r="WJZ203" s="307"/>
      <c r="WKD203" s="304"/>
      <c r="WKE203" s="305"/>
      <c r="WKF203" s="306"/>
      <c r="WKI203" s="307"/>
      <c r="WKM203" s="304"/>
      <c r="WKN203" s="305"/>
      <c r="WKO203" s="306"/>
      <c r="WKR203" s="307"/>
      <c r="WKV203" s="304"/>
      <c r="WKW203" s="305"/>
      <c r="WKX203" s="306"/>
      <c r="WLA203" s="307"/>
      <c r="WLE203" s="304"/>
      <c r="WLF203" s="305"/>
      <c r="WLG203" s="306"/>
      <c r="WLJ203" s="307"/>
      <c r="WLN203" s="304"/>
      <c r="WLO203" s="305"/>
      <c r="WLP203" s="306"/>
      <c r="WLS203" s="307"/>
      <c r="WLW203" s="304"/>
      <c r="WLX203" s="305"/>
      <c r="WLY203" s="306"/>
      <c r="WMB203" s="307"/>
      <c r="WMF203" s="304"/>
      <c r="WMG203" s="305"/>
      <c r="WMH203" s="306"/>
      <c r="WMK203" s="307"/>
      <c r="WMO203" s="304"/>
      <c r="WMP203" s="305"/>
      <c r="WMQ203" s="306"/>
      <c r="WMT203" s="307"/>
      <c r="WMX203" s="304"/>
      <c r="WMY203" s="305"/>
      <c r="WMZ203" s="306"/>
      <c r="WNC203" s="307"/>
      <c r="WNG203" s="304"/>
      <c r="WNH203" s="305"/>
      <c r="WNI203" s="306"/>
      <c r="WNL203" s="307"/>
      <c r="WNP203" s="304"/>
      <c r="WNQ203" s="305"/>
      <c r="WNR203" s="306"/>
      <c r="WNU203" s="307"/>
      <c r="WNY203" s="304"/>
      <c r="WNZ203" s="305"/>
      <c r="WOA203" s="306"/>
      <c r="WOD203" s="307"/>
      <c r="WOH203" s="304"/>
      <c r="WOI203" s="305"/>
      <c r="WOJ203" s="306"/>
      <c r="WOM203" s="307"/>
      <c r="WOQ203" s="304"/>
      <c r="WOR203" s="305"/>
      <c r="WOS203" s="306"/>
      <c r="WOV203" s="307"/>
      <c r="WOZ203" s="304"/>
      <c r="WPA203" s="305"/>
      <c r="WPB203" s="306"/>
      <c r="WPE203" s="307"/>
      <c r="WPI203" s="304"/>
      <c r="WPJ203" s="305"/>
      <c r="WPK203" s="306"/>
      <c r="WPN203" s="307"/>
      <c r="WPR203" s="304"/>
      <c r="WPS203" s="305"/>
      <c r="WPT203" s="306"/>
      <c r="WPW203" s="307"/>
      <c r="WQA203" s="304"/>
      <c r="WQB203" s="305"/>
      <c r="WQC203" s="306"/>
      <c r="WQF203" s="307"/>
      <c r="WQJ203" s="304"/>
      <c r="WQK203" s="305"/>
      <c r="WQL203" s="306"/>
      <c r="WQO203" s="307"/>
      <c r="WQS203" s="304"/>
      <c r="WQT203" s="305"/>
      <c r="WQU203" s="306"/>
      <c r="WQX203" s="307"/>
      <c r="WRB203" s="304"/>
      <c r="WRC203" s="305"/>
      <c r="WRD203" s="306"/>
      <c r="WRG203" s="307"/>
      <c r="WRK203" s="304"/>
      <c r="WRL203" s="305"/>
      <c r="WRM203" s="306"/>
      <c r="WRP203" s="307"/>
      <c r="WRT203" s="304"/>
      <c r="WRU203" s="305"/>
      <c r="WRV203" s="306"/>
      <c r="WRY203" s="307"/>
      <c r="WSC203" s="304"/>
      <c r="WSD203" s="305"/>
      <c r="WSE203" s="306"/>
      <c r="WSH203" s="307"/>
      <c r="WSL203" s="304"/>
      <c r="WSM203" s="305"/>
      <c r="WSN203" s="306"/>
      <c r="WSQ203" s="307"/>
      <c r="WSU203" s="304"/>
      <c r="WSV203" s="305"/>
      <c r="WSW203" s="306"/>
      <c r="WSZ203" s="307"/>
      <c r="WTD203" s="304"/>
      <c r="WTE203" s="305"/>
      <c r="WTF203" s="306"/>
      <c r="WTI203" s="307"/>
      <c r="WTM203" s="304"/>
      <c r="WTN203" s="305"/>
      <c r="WTO203" s="306"/>
      <c r="WTR203" s="307"/>
      <c r="WTV203" s="304"/>
      <c r="WTW203" s="305"/>
      <c r="WTX203" s="306"/>
      <c r="WUA203" s="307"/>
      <c r="WUE203" s="304"/>
      <c r="WUF203" s="305"/>
      <c r="WUG203" s="306"/>
      <c r="WUJ203" s="307"/>
      <c r="WUN203" s="304"/>
      <c r="WUO203" s="305"/>
      <c r="WUP203" s="306"/>
      <c r="WUS203" s="307"/>
      <c r="WUW203" s="304"/>
      <c r="WUX203" s="305"/>
      <c r="WUY203" s="306"/>
      <c r="WVB203" s="307"/>
      <c r="WVF203" s="304"/>
      <c r="WVG203" s="305"/>
      <c r="WVH203" s="306"/>
      <c r="WVK203" s="307"/>
      <c r="WVO203" s="304"/>
      <c r="WVP203" s="305"/>
      <c r="WVQ203" s="306"/>
      <c r="WVT203" s="307"/>
      <c r="WVX203" s="304"/>
      <c r="WVY203" s="305"/>
      <c r="WVZ203" s="306"/>
      <c r="WWC203" s="307"/>
      <c r="WWG203" s="304"/>
      <c r="WWH203" s="305"/>
      <c r="WWI203" s="306"/>
      <c r="WWL203" s="307"/>
      <c r="WWP203" s="304"/>
      <c r="WWQ203" s="305"/>
      <c r="WWR203" s="306"/>
      <c r="WWU203" s="307"/>
      <c r="WWY203" s="304"/>
      <c r="WWZ203" s="305"/>
      <c r="WXA203" s="306"/>
      <c r="WXD203" s="307"/>
      <c r="WXH203" s="304"/>
      <c r="WXI203" s="305"/>
      <c r="WXJ203" s="306"/>
      <c r="WXM203" s="307"/>
      <c r="WXQ203" s="304"/>
      <c r="WXR203" s="305"/>
      <c r="WXS203" s="306"/>
      <c r="WXV203" s="307"/>
      <c r="WXZ203" s="304"/>
      <c r="WYA203" s="305"/>
      <c r="WYB203" s="306"/>
      <c r="WYE203" s="307"/>
      <c r="WYI203" s="304"/>
      <c r="WYJ203" s="305"/>
      <c r="WYK203" s="306"/>
      <c r="WYN203" s="307"/>
      <c r="WYR203" s="304"/>
      <c r="WYS203" s="305"/>
      <c r="WYT203" s="306"/>
      <c r="WYW203" s="307"/>
      <c r="WZA203" s="304"/>
      <c r="WZB203" s="305"/>
      <c r="WZC203" s="306"/>
      <c r="WZF203" s="307"/>
      <c r="WZJ203" s="304"/>
      <c r="WZK203" s="305"/>
      <c r="WZL203" s="306"/>
      <c r="WZO203" s="307"/>
      <c r="WZS203" s="304"/>
      <c r="WZT203" s="305"/>
      <c r="WZU203" s="306"/>
      <c r="WZX203" s="307"/>
      <c r="XAB203" s="304"/>
      <c r="XAC203" s="305"/>
      <c r="XAD203" s="306"/>
      <c r="XAG203" s="307"/>
      <c r="XAK203" s="304"/>
      <c r="XAL203" s="305"/>
      <c r="XAM203" s="306"/>
      <c r="XAP203" s="307"/>
      <c r="XAT203" s="304"/>
      <c r="XAU203" s="305"/>
      <c r="XAV203" s="306"/>
      <c r="XAY203" s="307"/>
      <c r="XBC203" s="304"/>
      <c r="XBD203" s="305"/>
      <c r="XBE203" s="306"/>
      <c r="XBH203" s="307"/>
      <c r="XBL203" s="304"/>
      <c r="XBM203" s="305"/>
      <c r="XBN203" s="306"/>
      <c r="XBQ203" s="307"/>
      <c r="XBU203" s="304"/>
      <c r="XBV203" s="305"/>
      <c r="XBW203" s="306"/>
      <c r="XBZ203" s="307"/>
      <c r="XCD203" s="304"/>
      <c r="XCE203" s="305"/>
      <c r="XCF203" s="306"/>
      <c r="XCI203" s="307"/>
      <c r="XCM203" s="304"/>
      <c r="XCN203" s="305"/>
      <c r="XCO203" s="306"/>
      <c r="XCR203" s="307"/>
      <c r="XCV203" s="304"/>
      <c r="XCW203" s="305"/>
      <c r="XCX203" s="306"/>
      <c r="XDA203" s="307"/>
      <c r="XDE203" s="304"/>
      <c r="XDF203" s="305"/>
      <c r="XDG203" s="306"/>
      <c r="XDJ203" s="307"/>
      <c r="XDN203" s="304"/>
      <c r="XDO203" s="305"/>
      <c r="XDP203" s="306"/>
    </row>
    <row r="204" spans="1:2046 2050:3072 3076:4095 4098:6141 6145:7167 7171:8190 8193:9216 9219:11262 11266:12288 12292:13311 13314:15357 15361:16344" s="281" customFormat="1" ht="21" customHeight="1">
      <c r="A204" s="339" t="s">
        <v>168</v>
      </c>
      <c r="B204" s="340" t="s">
        <v>169</v>
      </c>
      <c r="C204" s="341">
        <v>0</v>
      </c>
      <c r="D204" s="342">
        <v>1042.9359999999999</v>
      </c>
      <c r="E204" s="342">
        <v>747.50599999999997</v>
      </c>
      <c r="F204" s="342">
        <v>295.43</v>
      </c>
      <c r="G204" s="245">
        <v>0</v>
      </c>
      <c r="H204" s="229">
        <f t="shared" si="13"/>
        <v>31</v>
      </c>
      <c r="I204" s="343">
        <f>SUM(I205:I209)</f>
        <v>31</v>
      </c>
      <c r="J204" s="343">
        <f>SUM(J205:J209)</f>
        <v>0</v>
      </c>
      <c r="K204" s="343">
        <f t="shared" ref="K204:L204" si="14">SUM(K205:K208)</f>
        <v>0</v>
      </c>
      <c r="L204" s="343">
        <f t="shared" si="14"/>
        <v>0</v>
      </c>
      <c r="M204" s="341"/>
      <c r="HK204" s="133"/>
      <c r="HL204" s="133"/>
      <c r="HT204" s="133"/>
      <c r="HU204" s="133"/>
      <c r="HV204" s="133"/>
      <c r="HW204" s="133"/>
      <c r="HX204" s="133"/>
      <c r="HY204" s="133"/>
      <c r="HZ204" s="133"/>
      <c r="IA204" s="133"/>
      <c r="IB204" s="133"/>
      <c r="IC204" s="133"/>
      <c r="ID204" s="133"/>
      <c r="IE204" s="133"/>
      <c r="IF204" s="133"/>
      <c r="IG204" s="133"/>
      <c r="RG204" s="133"/>
      <c r="RH204" s="133"/>
      <c r="RP204" s="133"/>
      <c r="RQ204" s="133"/>
      <c r="RR204" s="133"/>
      <c r="RS204" s="133"/>
      <c r="RT204" s="133"/>
      <c r="RU204" s="133"/>
      <c r="RV204" s="133"/>
      <c r="RW204" s="133"/>
      <c r="RX204" s="133"/>
      <c r="RY204" s="133"/>
      <c r="RZ204" s="133"/>
      <c r="SA204" s="133"/>
      <c r="SB204" s="133"/>
      <c r="SC204" s="133"/>
      <c r="ABC204" s="133"/>
      <c r="ABD204" s="133"/>
      <c r="ABL204" s="133"/>
      <c r="ABM204" s="133"/>
      <c r="ABN204" s="133"/>
      <c r="ABO204" s="133"/>
      <c r="ABP204" s="133"/>
      <c r="ABQ204" s="133"/>
      <c r="ABR204" s="133"/>
      <c r="ABS204" s="133"/>
      <c r="ABT204" s="133"/>
      <c r="ABU204" s="133"/>
      <c r="ABV204" s="133"/>
      <c r="ABW204" s="133"/>
      <c r="ABX204" s="133"/>
      <c r="ABY204" s="133"/>
      <c r="AKY204" s="133"/>
      <c r="AKZ204" s="133"/>
      <c r="ALH204" s="133"/>
      <c r="ALI204" s="133"/>
      <c r="ALJ204" s="133"/>
      <c r="ALK204" s="133"/>
      <c r="ALL204" s="133"/>
      <c r="ALM204" s="133"/>
      <c r="ALN204" s="133"/>
      <c r="ALO204" s="133"/>
      <c r="ALP204" s="133"/>
      <c r="ALQ204" s="133"/>
      <c r="ALR204" s="133"/>
      <c r="ALS204" s="133"/>
      <c r="ALT204" s="133"/>
      <c r="ALU204" s="133"/>
      <c r="AUU204" s="133"/>
      <c r="AUV204" s="133"/>
      <c r="AVD204" s="133"/>
      <c r="AVE204" s="133"/>
      <c r="AVF204" s="133"/>
      <c r="AVG204" s="133"/>
      <c r="AVH204" s="133"/>
      <c r="AVI204" s="133"/>
      <c r="AVJ204" s="133"/>
      <c r="AVK204" s="133"/>
      <c r="AVL204" s="133"/>
      <c r="AVM204" s="133"/>
      <c r="AVN204" s="133"/>
      <c r="AVO204" s="133"/>
      <c r="AVP204" s="133"/>
      <c r="AVQ204" s="133"/>
      <c r="BEQ204" s="133"/>
      <c r="BER204" s="133"/>
      <c r="BEZ204" s="133"/>
      <c r="BFA204" s="133"/>
      <c r="BFB204" s="133"/>
      <c r="BFC204" s="133"/>
      <c r="BFD204" s="133"/>
      <c r="BFE204" s="133"/>
      <c r="BFF204" s="133"/>
      <c r="BFG204" s="133"/>
      <c r="BFH204" s="133"/>
      <c r="BFI204" s="133"/>
      <c r="BFJ204" s="133"/>
      <c r="BFK204" s="133"/>
      <c r="BFL204" s="133"/>
      <c r="BFM204" s="133"/>
      <c r="BOM204" s="133"/>
      <c r="BON204" s="133"/>
      <c r="BOV204" s="133"/>
      <c r="BOW204" s="133"/>
      <c r="BOX204" s="133"/>
      <c r="BOY204" s="133"/>
      <c r="BOZ204" s="133"/>
      <c r="BPA204" s="133"/>
      <c r="BPB204" s="133"/>
      <c r="BPC204" s="133"/>
      <c r="BPD204" s="133"/>
      <c r="BPE204" s="133"/>
      <c r="BPF204" s="133"/>
      <c r="BPG204" s="133"/>
      <c r="BPH204" s="133"/>
      <c r="BPI204" s="133"/>
      <c r="BYI204" s="133"/>
      <c r="BYJ204" s="133"/>
      <c r="BYR204" s="133"/>
      <c r="BYS204" s="133"/>
      <c r="BYT204" s="133"/>
      <c r="BYU204" s="133"/>
      <c r="BYV204" s="133"/>
      <c r="BYW204" s="133"/>
      <c r="BYX204" s="133"/>
      <c r="BYY204" s="133"/>
      <c r="BYZ204" s="133"/>
      <c r="BZA204" s="133"/>
      <c r="BZB204" s="133"/>
      <c r="BZC204" s="133"/>
      <c r="BZD204" s="133"/>
      <c r="BZE204" s="133"/>
      <c r="CIE204" s="133"/>
      <c r="CIF204" s="133"/>
      <c r="CIN204" s="133"/>
      <c r="CIO204" s="133"/>
      <c r="CIP204" s="133"/>
      <c r="CIQ204" s="133"/>
      <c r="CIR204" s="133"/>
      <c r="CIS204" s="133"/>
      <c r="CIT204" s="133"/>
      <c r="CIU204" s="133"/>
      <c r="CIV204" s="133"/>
      <c r="CIW204" s="133"/>
      <c r="CIX204" s="133"/>
      <c r="CIY204" s="133"/>
      <c r="CIZ204" s="133"/>
      <c r="CJA204" s="133"/>
      <c r="CSA204" s="133"/>
      <c r="CSB204" s="133"/>
      <c r="CSJ204" s="133"/>
      <c r="CSK204" s="133"/>
      <c r="CSL204" s="133"/>
      <c r="CSM204" s="133"/>
      <c r="CSN204" s="133"/>
      <c r="CSO204" s="133"/>
      <c r="CSP204" s="133"/>
      <c r="CSQ204" s="133"/>
      <c r="CSR204" s="133"/>
      <c r="CSS204" s="133"/>
      <c r="CST204" s="133"/>
      <c r="CSU204" s="133"/>
      <c r="CSV204" s="133"/>
      <c r="CSW204" s="133"/>
      <c r="DBW204" s="133"/>
      <c r="DBX204" s="133"/>
      <c r="DCF204" s="133"/>
      <c r="DCG204" s="133"/>
      <c r="DCH204" s="133"/>
      <c r="DCI204" s="133"/>
      <c r="DCJ204" s="133"/>
      <c r="DCK204" s="133"/>
      <c r="DCL204" s="133"/>
      <c r="DCM204" s="133"/>
      <c r="DCN204" s="133"/>
      <c r="DCO204" s="133"/>
      <c r="DCP204" s="133"/>
      <c r="DCQ204" s="133"/>
      <c r="DCR204" s="133"/>
      <c r="DCS204" s="133"/>
      <c r="DLS204" s="133"/>
      <c r="DLT204" s="133"/>
      <c r="DMB204" s="133"/>
      <c r="DMC204" s="133"/>
      <c r="DMD204" s="133"/>
      <c r="DME204" s="133"/>
      <c r="DMF204" s="133"/>
      <c r="DMG204" s="133"/>
      <c r="DMH204" s="133"/>
      <c r="DMI204" s="133"/>
      <c r="DMJ204" s="133"/>
      <c r="DMK204" s="133"/>
      <c r="DML204" s="133"/>
      <c r="DMM204" s="133"/>
      <c r="DMN204" s="133"/>
      <c r="DMO204" s="133"/>
      <c r="DVO204" s="133"/>
      <c r="DVP204" s="133"/>
      <c r="DVX204" s="133"/>
      <c r="DVY204" s="133"/>
      <c r="DVZ204" s="133"/>
      <c r="DWA204" s="133"/>
      <c r="DWB204" s="133"/>
      <c r="DWC204" s="133"/>
      <c r="DWD204" s="133"/>
      <c r="DWE204" s="133"/>
      <c r="DWF204" s="133"/>
      <c r="DWG204" s="133"/>
      <c r="DWH204" s="133"/>
      <c r="DWI204" s="133"/>
      <c r="DWJ204" s="133"/>
      <c r="DWK204" s="133"/>
      <c r="EFK204" s="133"/>
      <c r="EFL204" s="133"/>
      <c r="EFT204" s="133"/>
      <c r="EFU204" s="133"/>
      <c r="EFV204" s="133"/>
      <c r="EFW204" s="133"/>
      <c r="EFX204" s="133"/>
      <c r="EFY204" s="133"/>
      <c r="EFZ204" s="133"/>
      <c r="EGA204" s="133"/>
      <c r="EGB204" s="133"/>
      <c r="EGC204" s="133"/>
      <c r="EGD204" s="133"/>
      <c r="EGE204" s="133"/>
      <c r="EGF204" s="133"/>
      <c r="EGG204" s="133"/>
      <c r="EPG204" s="133"/>
      <c r="EPH204" s="133"/>
      <c r="EPP204" s="133"/>
      <c r="EPQ204" s="133"/>
      <c r="EPR204" s="133"/>
      <c r="EPS204" s="133"/>
      <c r="EPT204" s="133"/>
      <c r="EPU204" s="133"/>
      <c r="EPV204" s="133"/>
      <c r="EPW204" s="133"/>
      <c r="EPX204" s="133"/>
      <c r="EPY204" s="133"/>
      <c r="EPZ204" s="133"/>
      <c r="EQA204" s="133"/>
      <c r="EQB204" s="133"/>
      <c r="EQC204" s="133"/>
      <c r="EZC204" s="133"/>
      <c r="EZD204" s="133"/>
      <c r="EZL204" s="133"/>
      <c r="EZM204" s="133"/>
      <c r="EZN204" s="133"/>
      <c r="EZO204" s="133"/>
      <c r="EZP204" s="133"/>
      <c r="EZQ204" s="133"/>
      <c r="EZR204" s="133"/>
      <c r="EZS204" s="133"/>
      <c r="EZT204" s="133"/>
      <c r="EZU204" s="133"/>
      <c r="EZV204" s="133"/>
      <c r="EZW204" s="133"/>
      <c r="EZX204" s="133"/>
      <c r="EZY204" s="133"/>
      <c r="FIY204" s="133"/>
      <c r="FIZ204" s="133"/>
      <c r="FJH204" s="133"/>
      <c r="FJI204" s="133"/>
      <c r="FJJ204" s="133"/>
      <c r="FJK204" s="133"/>
      <c r="FJL204" s="133"/>
      <c r="FJM204" s="133"/>
      <c r="FJN204" s="133"/>
      <c r="FJO204" s="133"/>
      <c r="FJP204" s="133"/>
      <c r="FJQ204" s="133"/>
      <c r="FJR204" s="133"/>
      <c r="FJS204" s="133"/>
      <c r="FJT204" s="133"/>
      <c r="FJU204" s="133"/>
      <c r="FSU204" s="133"/>
      <c r="FSV204" s="133"/>
      <c r="FTD204" s="133"/>
      <c r="FTE204" s="133"/>
      <c r="FTF204" s="133"/>
      <c r="FTG204" s="133"/>
      <c r="FTH204" s="133"/>
      <c r="FTI204" s="133"/>
      <c r="FTJ204" s="133"/>
      <c r="FTK204" s="133"/>
      <c r="FTL204" s="133"/>
      <c r="FTM204" s="133"/>
      <c r="FTN204" s="133"/>
      <c r="FTO204" s="133"/>
      <c r="FTP204" s="133"/>
      <c r="FTQ204" s="133"/>
      <c r="GCQ204" s="133"/>
      <c r="GCR204" s="133"/>
      <c r="GCZ204" s="133"/>
      <c r="GDA204" s="133"/>
      <c r="GDB204" s="133"/>
      <c r="GDC204" s="133"/>
      <c r="GDD204" s="133"/>
      <c r="GDE204" s="133"/>
      <c r="GDF204" s="133"/>
      <c r="GDG204" s="133"/>
      <c r="GDH204" s="133"/>
      <c r="GDI204" s="133"/>
      <c r="GDJ204" s="133"/>
      <c r="GDK204" s="133"/>
      <c r="GDL204" s="133"/>
      <c r="GDM204" s="133"/>
      <c r="GMM204" s="133"/>
      <c r="GMN204" s="133"/>
      <c r="GMV204" s="133"/>
      <c r="GMW204" s="133"/>
      <c r="GMX204" s="133"/>
      <c r="GMY204" s="133"/>
      <c r="GMZ204" s="133"/>
      <c r="GNA204" s="133"/>
      <c r="GNB204" s="133"/>
      <c r="GNC204" s="133"/>
      <c r="GND204" s="133"/>
      <c r="GNE204" s="133"/>
      <c r="GNF204" s="133"/>
      <c r="GNG204" s="133"/>
      <c r="GNH204" s="133"/>
      <c r="GNI204" s="133"/>
      <c r="GWI204" s="133"/>
      <c r="GWJ204" s="133"/>
      <c r="GWR204" s="133"/>
      <c r="GWS204" s="133"/>
      <c r="GWT204" s="133"/>
      <c r="GWU204" s="133"/>
      <c r="GWV204" s="133"/>
      <c r="GWW204" s="133"/>
      <c r="GWX204" s="133"/>
      <c r="GWY204" s="133"/>
      <c r="GWZ204" s="133"/>
      <c r="GXA204" s="133"/>
      <c r="GXB204" s="133"/>
      <c r="GXC204" s="133"/>
      <c r="GXD204" s="133"/>
      <c r="GXE204" s="133"/>
      <c r="HGE204" s="133"/>
      <c r="HGF204" s="133"/>
      <c r="HGN204" s="133"/>
      <c r="HGO204" s="133"/>
      <c r="HGP204" s="133"/>
      <c r="HGQ204" s="133"/>
      <c r="HGR204" s="133"/>
      <c r="HGS204" s="133"/>
      <c r="HGT204" s="133"/>
      <c r="HGU204" s="133"/>
      <c r="HGV204" s="133"/>
      <c r="HGW204" s="133"/>
      <c r="HGX204" s="133"/>
      <c r="HGY204" s="133"/>
      <c r="HGZ204" s="133"/>
      <c r="HHA204" s="133"/>
      <c r="HQA204" s="133"/>
      <c r="HQB204" s="133"/>
      <c r="HQJ204" s="133"/>
      <c r="HQK204" s="133"/>
      <c r="HQL204" s="133"/>
      <c r="HQM204" s="133"/>
      <c r="HQN204" s="133"/>
      <c r="HQO204" s="133"/>
      <c r="HQP204" s="133"/>
      <c r="HQQ204" s="133"/>
      <c r="HQR204" s="133"/>
      <c r="HQS204" s="133"/>
      <c r="HQT204" s="133"/>
      <c r="HQU204" s="133"/>
      <c r="HQV204" s="133"/>
      <c r="HQW204" s="133"/>
      <c r="HZW204" s="133"/>
      <c r="HZX204" s="133"/>
      <c r="IAF204" s="133"/>
      <c r="IAG204" s="133"/>
      <c r="IAH204" s="133"/>
      <c r="IAI204" s="133"/>
      <c r="IAJ204" s="133"/>
      <c r="IAK204" s="133"/>
      <c r="IAL204" s="133"/>
      <c r="IAM204" s="133"/>
      <c r="IAN204" s="133"/>
      <c r="IAO204" s="133"/>
      <c r="IAP204" s="133"/>
      <c r="IAQ204" s="133"/>
      <c r="IAR204" s="133"/>
      <c r="IAS204" s="133"/>
      <c r="IJS204" s="133"/>
      <c r="IJT204" s="133"/>
      <c r="IKB204" s="133"/>
      <c r="IKC204" s="133"/>
      <c r="IKD204" s="133"/>
      <c r="IKE204" s="133"/>
      <c r="IKF204" s="133"/>
      <c r="IKG204" s="133"/>
      <c r="IKH204" s="133"/>
      <c r="IKI204" s="133"/>
      <c r="IKJ204" s="133"/>
      <c r="IKK204" s="133"/>
      <c r="IKL204" s="133"/>
      <c r="IKM204" s="133"/>
      <c r="IKN204" s="133"/>
      <c r="IKO204" s="133"/>
      <c r="ITO204" s="133"/>
      <c r="ITP204" s="133"/>
      <c r="ITX204" s="133"/>
      <c r="ITY204" s="133"/>
      <c r="ITZ204" s="133"/>
      <c r="IUA204" s="133"/>
      <c r="IUB204" s="133"/>
      <c r="IUC204" s="133"/>
      <c r="IUD204" s="133"/>
      <c r="IUE204" s="133"/>
      <c r="IUF204" s="133"/>
      <c r="IUG204" s="133"/>
      <c r="IUH204" s="133"/>
      <c r="IUI204" s="133"/>
      <c r="IUJ204" s="133"/>
      <c r="IUK204" s="133"/>
      <c r="JDK204" s="133"/>
      <c r="JDL204" s="133"/>
      <c r="JDT204" s="133"/>
      <c r="JDU204" s="133"/>
      <c r="JDV204" s="133"/>
      <c r="JDW204" s="133"/>
      <c r="JDX204" s="133"/>
      <c r="JDY204" s="133"/>
      <c r="JDZ204" s="133"/>
      <c r="JEA204" s="133"/>
      <c r="JEB204" s="133"/>
      <c r="JEC204" s="133"/>
      <c r="JED204" s="133"/>
      <c r="JEE204" s="133"/>
      <c r="JEF204" s="133"/>
      <c r="JEG204" s="133"/>
      <c r="JNG204" s="133"/>
      <c r="JNH204" s="133"/>
      <c r="JNP204" s="133"/>
      <c r="JNQ204" s="133"/>
      <c r="JNR204" s="133"/>
      <c r="JNS204" s="133"/>
      <c r="JNT204" s="133"/>
      <c r="JNU204" s="133"/>
      <c r="JNV204" s="133"/>
      <c r="JNW204" s="133"/>
      <c r="JNX204" s="133"/>
      <c r="JNY204" s="133"/>
      <c r="JNZ204" s="133"/>
      <c r="JOA204" s="133"/>
      <c r="JOB204" s="133"/>
      <c r="JOC204" s="133"/>
      <c r="JXC204" s="133"/>
      <c r="JXD204" s="133"/>
      <c r="JXL204" s="133"/>
      <c r="JXM204" s="133"/>
      <c r="JXN204" s="133"/>
      <c r="JXO204" s="133"/>
      <c r="JXP204" s="133"/>
      <c r="JXQ204" s="133"/>
      <c r="JXR204" s="133"/>
      <c r="JXS204" s="133"/>
      <c r="JXT204" s="133"/>
      <c r="JXU204" s="133"/>
      <c r="JXV204" s="133"/>
      <c r="JXW204" s="133"/>
      <c r="JXX204" s="133"/>
      <c r="JXY204" s="133"/>
      <c r="KGY204" s="133"/>
      <c r="KGZ204" s="133"/>
      <c r="KHH204" s="133"/>
      <c r="KHI204" s="133"/>
      <c r="KHJ204" s="133"/>
      <c r="KHK204" s="133"/>
      <c r="KHL204" s="133"/>
      <c r="KHM204" s="133"/>
      <c r="KHN204" s="133"/>
      <c r="KHO204" s="133"/>
      <c r="KHP204" s="133"/>
      <c r="KHQ204" s="133"/>
      <c r="KHR204" s="133"/>
      <c r="KHS204" s="133"/>
      <c r="KHT204" s="133"/>
      <c r="KHU204" s="133"/>
      <c r="KQU204" s="133"/>
      <c r="KQV204" s="133"/>
      <c r="KRD204" s="133"/>
      <c r="KRE204" s="133"/>
      <c r="KRF204" s="133"/>
      <c r="KRG204" s="133"/>
      <c r="KRH204" s="133"/>
      <c r="KRI204" s="133"/>
      <c r="KRJ204" s="133"/>
      <c r="KRK204" s="133"/>
      <c r="KRL204" s="133"/>
      <c r="KRM204" s="133"/>
      <c r="KRN204" s="133"/>
      <c r="KRO204" s="133"/>
      <c r="KRP204" s="133"/>
      <c r="KRQ204" s="133"/>
      <c r="LAQ204" s="133"/>
      <c r="LAR204" s="133"/>
      <c r="LAZ204" s="133"/>
      <c r="LBA204" s="133"/>
      <c r="LBB204" s="133"/>
      <c r="LBC204" s="133"/>
      <c r="LBD204" s="133"/>
      <c r="LBE204" s="133"/>
      <c r="LBF204" s="133"/>
      <c r="LBG204" s="133"/>
      <c r="LBH204" s="133"/>
      <c r="LBI204" s="133"/>
      <c r="LBJ204" s="133"/>
      <c r="LBK204" s="133"/>
      <c r="LBL204" s="133"/>
      <c r="LBM204" s="133"/>
      <c r="LKM204" s="133"/>
      <c r="LKN204" s="133"/>
      <c r="LKV204" s="133"/>
      <c r="LKW204" s="133"/>
      <c r="LKX204" s="133"/>
      <c r="LKY204" s="133"/>
      <c r="LKZ204" s="133"/>
      <c r="LLA204" s="133"/>
      <c r="LLB204" s="133"/>
      <c r="LLC204" s="133"/>
      <c r="LLD204" s="133"/>
      <c r="LLE204" s="133"/>
      <c r="LLF204" s="133"/>
      <c r="LLG204" s="133"/>
      <c r="LLH204" s="133"/>
      <c r="LLI204" s="133"/>
      <c r="LUI204" s="133"/>
      <c r="LUJ204" s="133"/>
      <c r="LUR204" s="133"/>
      <c r="LUS204" s="133"/>
      <c r="LUT204" s="133"/>
      <c r="LUU204" s="133"/>
      <c r="LUV204" s="133"/>
      <c r="LUW204" s="133"/>
      <c r="LUX204" s="133"/>
      <c r="LUY204" s="133"/>
      <c r="LUZ204" s="133"/>
      <c r="LVA204" s="133"/>
      <c r="LVB204" s="133"/>
      <c r="LVC204" s="133"/>
      <c r="LVD204" s="133"/>
      <c r="LVE204" s="133"/>
      <c r="MEE204" s="133"/>
      <c r="MEF204" s="133"/>
      <c r="MEN204" s="133"/>
      <c r="MEO204" s="133"/>
      <c r="MEP204" s="133"/>
      <c r="MEQ204" s="133"/>
      <c r="MER204" s="133"/>
      <c r="MES204" s="133"/>
      <c r="MET204" s="133"/>
      <c r="MEU204" s="133"/>
      <c r="MEV204" s="133"/>
      <c r="MEW204" s="133"/>
      <c r="MEX204" s="133"/>
      <c r="MEY204" s="133"/>
      <c r="MEZ204" s="133"/>
      <c r="MFA204" s="133"/>
      <c r="MOA204" s="133"/>
      <c r="MOB204" s="133"/>
      <c r="MOJ204" s="133"/>
      <c r="MOK204" s="133"/>
      <c r="MOL204" s="133"/>
      <c r="MOM204" s="133"/>
      <c r="MON204" s="133"/>
      <c r="MOO204" s="133"/>
      <c r="MOP204" s="133"/>
      <c r="MOQ204" s="133"/>
      <c r="MOR204" s="133"/>
      <c r="MOS204" s="133"/>
      <c r="MOT204" s="133"/>
      <c r="MOU204" s="133"/>
      <c r="MOV204" s="133"/>
      <c r="MOW204" s="133"/>
      <c r="MXW204" s="133"/>
      <c r="MXX204" s="133"/>
      <c r="MYF204" s="133"/>
      <c r="MYG204" s="133"/>
      <c r="MYH204" s="133"/>
      <c r="MYI204" s="133"/>
      <c r="MYJ204" s="133"/>
      <c r="MYK204" s="133"/>
      <c r="MYL204" s="133"/>
      <c r="MYM204" s="133"/>
      <c r="MYN204" s="133"/>
      <c r="MYO204" s="133"/>
      <c r="MYP204" s="133"/>
      <c r="MYQ204" s="133"/>
      <c r="MYR204" s="133"/>
      <c r="MYS204" s="133"/>
      <c r="NHS204" s="133"/>
      <c r="NHT204" s="133"/>
      <c r="NIB204" s="133"/>
      <c r="NIC204" s="133"/>
      <c r="NID204" s="133"/>
      <c r="NIE204" s="133"/>
      <c r="NIF204" s="133"/>
      <c r="NIG204" s="133"/>
      <c r="NIH204" s="133"/>
      <c r="NII204" s="133"/>
      <c r="NIJ204" s="133"/>
      <c r="NIK204" s="133"/>
      <c r="NIL204" s="133"/>
      <c r="NIM204" s="133"/>
      <c r="NIN204" s="133"/>
      <c r="NIO204" s="133"/>
      <c r="NRO204" s="133"/>
      <c r="NRP204" s="133"/>
      <c r="NRX204" s="133"/>
      <c r="NRY204" s="133"/>
      <c r="NRZ204" s="133"/>
      <c r="NSA204" s="133"/>
      <c r="NSB204" s="133"/>
      <c r="NSC204" s="133"/>
      <c r="NSD204" s="133"/>
      <c r="NSE204" s="133"/>
      <c r="NSF204" s="133"/>
      <c r="NSG204" s="133"/>
      <c r="NSH204" s="133"/>
      <c r="NSI204" s="133"/>
      <c r="NSJ204" s="133"/>
      <c r="NSK204" s="133"/>
      <c r="OBK204" s="133"/>
      <c r="OBL204" s="133"/>
      <c r="OBT204" s="133"/>
      <c r="OBU204" s="133"/>
      <c r="OBV204" s="133"/>
      <c r="OBW204" s="133"/>
      <c r="OBX204" s="133"/>
      <c r="OBY204" s="133"/>
      <c r="OBZ204" s="133"/>
      <c r="OCA204" s="133"/>
      <c r="OCB204" s="133"/>
      <c r="OCC204" s="133"/>
      <c r="OCD204" s="133"/>
      <c r="OCE204" s="133"/>
      <c r="OCF204" s="133"/>
      <c r="OCG204" s="133"/>
      <c r="OLG204" s="133"/>
      <c r="OLH204" s="133"/>
      <c r="OLP204" s="133"/>
      <c r="OLQ204" s="133"/>
      <c r="OLR204" s="133"/>
      <c r="OLS204" s="133"/>
      <c r="OLT204" s="133"/>
      <c r="OLU204" s="133"/>
      <c r="OLV204" s="133"/>
      <c r="OLW204" s="133"/>
      <c r="OLX204" s="133"/>
      <c r="OLY204" s="133"/>
      <c r="OLZ204" s="133"/>
      <c r="OMA204" s="133"/>
      <c r="OMB204" s="133"/>
      <c r="OMC204" s="133"/>
      <c r="OVC204" s="133"/>
      <c r="OVD204" s="133"/>
      <c r="OVL204" s="133"/>
      <c r="OVM204" s="133"/>
      <c r="OVN204" s="133"/>
      <c r="OVO204" s="133"/>
      <c r="OVP204" s="133"/>
      <c r="OVQ204" s="133"/>
      <c r="OVR204" s="133"/>
      <c r="OVS204" s="133"/>
      <c r="OVT204" s="133"/>
      <c r="OVU204" s="133"/>
      <c r="OVV204" s="133"/>
      <c r="OVW204" s="133"/>
      <c r="OVX204" s="133"/>
      <c r="OVY204" s="133"/>
      <c r="PEY204" s="133"/>
      <c r="PEZ204" s="133"/>
      <c r="PFH204" s="133"/>
      <c r="PFI204" s="133"/>
      <c r="PFJ204" s="133"/>
      <c r="PFK204" s="133"/>
      <c r="PFL204" s="133"/>
      <c r="PFM204" s="133"/>
      <c r="PFN204" s="133"/>
      <c r="PFO204" s="133"/>
      <c r="PFP204" s="133"/>
      <c r="PFQ204" s="133"/>
      <c r="PFR204" s="133"/>
      <c r="PFS204" s="133"/>
      <c r="PFT204" s="133"/>
      <c r="PFU204" s="133"/>
      <c r="POU204" s="133"/>
      <c r="POV204" s="133"/>
      <c r="PPD204" s="133"/>
      <c r="PPE204" s="133"/>
      <c r="PPF204" s="133"/>
      <c r="PPG204" s="133"/>
      <c r="PPH204" s="133"/>
      <c r="PPI204" s="133"/>
      <c r="PPJ204" s="133"/>
      <c r="PPK204" s="133"/>
      <c r="PPL204" s="133"/>
      <c r="PPM204" s="133"/>
      <c r="PPN204" s="133"/>
      <c r="PPO204" s="133"/>
      <c r="PPP204" s="133"/>
      <c r="PPQ204" s="133"/>
      <c r="PYQ204" s="133"/>
      <c r="PYR204" s="133"/>
      <c r="PYZ204" s="133"/>
      <c r="PZA204" s="133"/>
      <c r="PZB204" s="133"/>
      <c r="PZC204" s="133"/>
      <c r="PZD204" s="133"/>
      <c r="PZE204" s="133"/>
      <c r="PZF204" s="133"/>
      <c r="PZG204" s="133"/>
      <c r="PZH204" s="133"/>
      <c r="PZI204" s="133"/>
      <c r="PZJ204" s="133"/>
      <c r="PZK204" s="133"/>
      <c r="PZL204" s="133"/>
      <c r="PZM204" s="133"/>
      <c r="QIM204" s="133"/>
      <c r="QIN204" s="133"/>
      <c r="QIV204" s="133"/>
      <c r="QIW204" s="133"/>
      <c r="QIX204" s="133"/>
      <c r="QIY204" s="133"/>
      <c r="QIZ204" s="133"/>
      <c r="QJA204" s="133"/>
      <c r="QJB204" s="133"/>
      <c r="QJC204" s="133"/>
      <c r="QJD204" s="133"/>
      <c r="QJE204" s="133"/>
      <c r="QJF204" s="133"/>
      <c r="QJG204" s="133"/>
      <c r="QJH204" s="133"/>
      <c r="QJI204" s="133"/>
      <c r="QSI204" s="133"/>
      <c r="QSJ204" s="133"/>
      <c r="QSR204" s="133"/>
      <c r="QSS204" s="133"/>
      <c r="QST204" s="133"/>
      <c r="QSU204" s="133"/>
      <c r="QSV204" s="133"/>
      <c r="QSW204" s="133"/>
      <c r="QSX204" s="133"/>
      <c r="QSY204" s="133"/>
      <c r="QSZ204" s="133"/>
      <c r="QTA204" s="133"/>
      <c r="QTB204" s="133"/>
      <c r="QTC204" s="133"/>
      <c r="QTD204" s="133"/>
      <c r="QTE204" s="133"/>
      <c r="RCE204" s="133"/>
      <c r="RCF204" s="133"/>
      <c r="RCN204" s="133"/>
      <c r="RCO204" s="133"/>
      <c r="RCP204" s="133"/>
      <c r="RCQ204" s="133"/>
      <c r="RCR204" s="133"/>
      <c r="RCS204" s="133"/>
      <c r="RCT204" s="133"/>
      <c r="RCU204" s="133"/>
      <c r="RCV204" s="133"/>
      <c r="RCW204" s="133"/>
      <c r="RCX204" s="133"/>
      <c r="RCY204" s="133"/>
      <c r="RCZ204" s="133"/>
      <c r="RDA204" s="133"/>
      <c r="RMA204" s="133"/>
      <c r="RMB204" s="133"/>
      <c r="RMJ204" s="133"/>
      <c r="RMK204" s="133"/>
      <c r="RML204" s="133"/>
      <c r="RMM204" s="133"/>
      <c r="RMN204" s="133"/>
      <c r="RMO204" s="133"/>
      <c r="RMP204" s="133"/>
      <c r="RMQ204" s="133"/>
      <c r="RMR204" s="133"/>
      <c r="RMS204" s="133"/>
      <c r="RMT204" s="133"/>
      <c r="RMU204" s="133"/>
      <c r="RMV204" s="133"/>
      <c r="RMW204" s="133"/>
      <c r="RVW204" s="133"/>
      <c r="RVX204" s="133"/>
      <c r="RWF204" s="133"/>
      <c r="RWG204" s="133"/>
      <c r="RWH204" s="133"/>
      <c r="RWI204" s="133"/>
      <c r="RWJ204" s="133"/>
      <c r="RWK204" s="133"/>
      <c r="RWL204" s="133"/>
      <c r="RWM204" s="133"/>
      <c r="RWN204" s="133"/>
      <c r="RWO204" s="133"/>
      <c r="RWP204" s="133"/>
      <c r="RWQ204" s="133"/>
      <c r="RWR204" s="133"/>
      <c r="RWS204" s="133"/>
      <c r="SFS204" s="133"/>
      <c r="SFT204" s="133"/>
      <c r="SGB204" s="133"/>
      <c r="SGC204" s="133"/>
      <c r="SGD204" s="133"/>
      <c r="SGE204" s="133"/>
      <c r="SGF204" s="133"/>
      <c r="SGG204" s="133"/>
      <c r="SGH204" s="133"/>
      <c r="SGI204" s="133"/>
      <c r="SGJ204" s="133"/>
      <c r="SGK204" s="133"/>
      <c r="SGL204" s="133"/>
      <c r="SGM204" s="133"/>
      <c r="SGN204" s="133"/>
      <c r="SGO204" s="133"/>
      <c r="SPO204" s="133"/>
      <c r="SPP204" s="133"/>
      <c r="SPX204" s="133"/>
      <c r="SPY204" s="133"/>
      <c r="SPZ204" s="133"/>
      <c r="SQA204" s="133"/>
      <c r="SQB204" s="133"/>
      <c r="SQC204" s="133"/>
      <c r="SQD204" s="133"/>
      <c r="SQE204" s="133"/>
      <c r="SQF204" s="133"/>
      <c r="SQG204" s="133"/>
      <c r="SQH204" s="133"/>
      <c r="SQI204" s="133"/>
      <c r="SQJ204" s="133"/>
      <c r="SQK204" s="133"/>
      <c r="SZK204" s="133"/>
      <c r="SZL204" s="133"/>
      <c r="SZT204" s="133"/>
      <c r="SZU204" s="133"/>
      <c r="SZV204" s="133"/>
      <c r="SZW204" s="133"/>
      <c r="SZX204" s="133"/>
      <c r="SZY204" s="133"/>
      <c r="SZZ204" s="133"/>
      <c r="TAA204" s="133"/>
      <c r="TAB204" s="133"/>
      <c r="TAC204" s="133"/>
      <c r="TAD204" s="133"/>
      <c r="TAE204" s="133"/>
      <c r="TAF204" s="133"/>
      <c r="TAG204" s="133"/>
      <c r="TJG204" s="133"/>
      <c r="TJH204" s="133"/>
      <c r="TJP204" s="133"/>
      <c r="TJQ204" s="133"/>
      <c r="TJR204" s="133"/>
      <c r="TJS204" s="133"/>
      <c r="TJT204" s="133"/>
      <c r="TJU204" s="133"/>
      <c r="TJV204" s="133"/>
      <c r="TJW204" s="133"/>
      <c r="TJX204" s="133"/>
      <c r="TJY204" s="133"/>
      <c r="TJZ204" s="133"/>
      <c r="TKA204" s="133"/>
      <c r="TKB204" s="133"/>
      <c r="TKC204" s="133"/>
      <c r="TTC204" s="133"/>
      <c r="TTD204" s="133"/>
      <c r="TTL204" s="133"/>
      <c r="TTM204" s="133"/>
      <c r="TTN204" s="133"/>
      <c r="TTO204" s="133"/>
      <c r="TTP204" s="133"/>
      <c r="TTQ204" s="133"/>
      <c r="TTR204" s="133"/>
      <c r="TTS204" s="133"/>
      <c r="TTT204" s="133"/>
      <c r="TTU204" s="133"/>
      <c r="TTV204" s="133"/>
      <c r="TTW204" s="133"/>
      <c r="TTX204" s="133"/>
      <c r="TTY204" s="133"/>
      <c r="UCY204" s="133"/>
      <c r="UCZ204" s="133"/>
      <c r="UDH204" s="133"/>
      <c r="UDI204" s="133"/>
      <c r="UDJ204" s="133"/>
      <c r="UDK204" s="133"/>
      <c r="UDL204" s="133"/>
      <c r="UDM204" s="133"/>
      <c r="UDN204" s="133"/>
      <c r="UDO204" s="133"/>
      <c r="UDP204" s="133"/>
      <c r="UDQ204" s="133"/>
      <c r="UDR204" s="133"/>
      <c r="UDS204" s="133"/>
      <c r="UDT204" s="133"/>
      <c r="UDU204" s="133"/>
      <c r="UMU204" s="133"/>
      <c r="UMV204" s="133"/>
      <c r="UND204" s="133"/>
      <c r="UNE204" s="133"/>
      <c r="UNF204" s="133"/>
      <c r="UNG204" s="133"/>
      <c r="UNH204" s="133"/>
      <c r="UNI204" s="133"/>
      <c r="UNJ204" s="133"/>
      <c r="UNK204" s="133"/>
      <c r="UNL204" s="133"/>
      <c r="UNM204" s="133"/>
      <c r="UNN204" s="133"/>
      <c r="UNO204" s="133"/>
      <c r="UNP204" s="133"/>
      <c r="UNQ204" s="133"/>
      <c r="UWQ204" s="133"/>
      <c r="UWR204" s="133"/>
      <c r="UWZ204" s="133"/>
      <c r="UXA204" s="133"/>
      <c r="UXB204" s="133"/>
      <c r="UXC204" s="133"/>
      <c r="UXD204" s="133"/>
      <c r="UXE204" s="133"/>
      <c r="UXF204" s="133"/>
      <c r="UXG204" s="133"/>
      <c r="UXH204" s="133"/>
      <c r="UXI204" s="133"/>
      <c r="UXJ204" s="133"/>
      <c r="UXK204" s="133"/>
      <c r="UXL204" s="133"/>
      <c r="UXM204" s="133"/>
      <c r="VGM204" s="133"/>
      <c r="VGN204" s="133"/>
      <c r="VGV204" s="133"/>
      <c r="VGW204" s="133"/>
      <c r="VGX204" s="133"/>
      <c r="VGY204" s="133"/>
      <c r="VGZ204" s="133"/>
      <c r="VHA204" s="133"/>
      <c r="VHB204" s="133"/>
      <c r="VHC204" s="133"/>
      <c r="VHD204" s="133"/>
      <c r="VHE204" s="133"/>
      <c r="VHF204" s="133"/>
      <c r="VHG204" s="133"/>
      <c r="VHH204" s="133"/>
      <c r="VHI204" s="133"/>
      <c r="VQI204" s="133"/>
      <c r="VQJ204" s="133"/>
      <c r="VQR204" s="133"/>
      <c r="VQS204" s="133"/>
      <c r="VQT204" s="133"/>
      <c r="VQU204" s="133"/>
      <c r="VQV204" s="133"/>
      <c r="VQW204" s="133"/>
      <c r="VQX204" s="133"/>
      <c r="VQY204" s="133"/>
      <c r="VQZ204" s="133"/>
      <c r="VRA204" s="133"/>
      <c r="VRB204" s="133"/>
      <c r="VRC204" s="133"/>
      <c r="VRD204" s="133"/>
      <c r="VRE204" s="133"/>
      <c r="WAE204" s="133"/>
      <c r="WAF204" s="133"/>
      <c r="WAN204" s="133"/>
      <c r="WAO204" s="133"/>
      <c r="WAP204" s="133"/>
      <c r="WAQ204" s="133"/>
      <c r="WAR204" s="133"/>
      <c r="WAS204" s="133"/>
      <c r="WAT204" s="133"/>
      <c r="WAU204" s="133"/>
      <c r="WAV204" s="133"/>
      <c r="WAW204" s="133"/>
      <c r="WAX204" s="133"/>
      <c r="WAY204" s="133"/>
      <c r="WAZ204" s="133"/>
      <c r="WBA204" s="133"/>
      <c r="WKA204" s="133"/>
      <c r="WKB204" s="133"/>
      <c r="WKJ204" s="133"/>
      <c r="WKK204" s="133"/>
      <c r="WKL204" s="133"/>
      <c r="WKM204" s="133"/>
      <c r="WKN204" s="133"/>
      <c r="WKO204" s="133"/>
      <c r="WKP204" s="133"/>
      <c r="WKQ204" s="133"/>
      <c r="WKR204" s="133"/>
      <c r="WKS204" s="133"/>
      <c r="WKT204" s="133"/>
      <c r="WKU204" s="133"/>
      <c r="WKV204" s="133"/>
      <c r="WKW204" s="133"/>
      <c r="WTW204" s="133"/>
      <c r="WTX204" s="133"/>
      <c r="WUF204" s="133"/>
      <c r="WUG204" s="133"/>
      <c r="WUH204" s="133"/>
      <c r="WUI204" s="133"/>
      <c r="WUJ204" s="133"/>
      <c r="WUK204" s="133"/>
      <c r="WUL204" s="133"/>
      <c r="WUM204" s="133"/>
      <c r="WUN204" s="133"/>
      <c r="WUO204" s="133"/>
      <c r="WUP204" s="133"/>
      <c r="WUQ204" s="133"/>
      <c r="WUR204" s="133"/>
      <c r="WUS204" s="133"/>
    </row>
    <row r="205" spans="1:2046 2050:3072 3076:4095 4098:6141 6145:7167 7171:8190 8193:9216 9219:11262 11266:12288 12292:13311 13314:15357 15361:16344" s="271" customFormat="1" ht="39" customHeight="1" outlineLevel="1">
      <c r="A205" s="240"/>
      <c r="B205" s="273" t="s">
        <v>489</v>
      </c>
      <c r="C205" s="248"/>
      <c r="D205" s="258">
        <v>761.22199999999998</v>
      </c>
      <c r="E205" s="257">
        <v>697.50599999999997</v>
      </c>
      <c r="F205" s="258">
        <v>63.716000000000008</v>
      </c>
      <c r="G205" s="245">
        <v>0</v>
      </c>
      <c r="H205" s="229">
        <f t="shared" si="13"/>
        <v>0</v>
      </c>
      <c r="I205" s="247"/>
      <c r="J205" s="247"/>
      <c r="K205" s="247"/>
      <c r="L205" s="247"/>
      <c r="M205" s="238">
        <v>833</v>
      </c>
      <c r="HK205" s="131"/>
      <c r="HL205" s="131"/>
      <c r="HT205" s="131"/>
      <c r="HU205" s="131"/>
      <c r="HV205" s="131"/>
      <c r="HW205" s="131"/>
      <c r="HX205" s="131"/>
      <c r="HY205" s="131"/>
      <c r="HZ205" s="131"/>
      <c r="IA205" s="131"/>
      <c r="IB205" s="131"/>
      <c r="IC205" s="131"/>
      <c r="ID205" s="131"/>
      <c r="IE205" s="131"/>
      <c r="IF205" s="131"/>
      <c r="IG205" s="131"/>
      <c r="RG205" s="131"/>
      <c r="RH205" s="131"/>
      <c r="RP205" s="131"/>
      <c r="RQ205" s="131"/>
      <c r="RR205" s="131"/>
      <c r="RS205" s="131"/>
      <c r="RT205" s="131"/>
      <c r="RU205" s="131"/>
      <c r="RV205" s="131"/>
      <c r="RW205" s="131"/>
      <c r="RX205" s="131"/>
      <c r="RY205" s="131"/>
      <c r="RZ205" s="131"/>
      <c r="SA205" s="131"/>
      <c r="SB205" s="131"/>
      <c r="SC205" s="131"/>
      <c r="ABC205" s="131"/>
      <c r="ABD205" s="131"/>
      <c r="ABL205" s="131"/>
      <c r="ABM205" s="131"/>
      <c r="ABN205" s="131"/>
      <c r="ABO205" s="131"/>
      <c r="ABP205" s="131"/>
      <c r="ABQ205" s="131"/>
      <c r="ABR205" s="131"/>
      <c r="ABS205" s="131"/>
      <c r="ABT205" s="131"/>
      <c r="ABU205" s="131"/>
      <c r="ABV205" s="131"/>
      <c r="ABW205" s="131"/>
      <c r="ABX205" s="131"/>
      <c r="ABY205" s="131"/>
      <c r="AKY205" s="131"/>
      <c r="AKZ205" s="131"/>
      <c r="ALH205" s="131"/>
      <c r="ALI205" s="131"/>
      <c r="ALJ205" s="131"/>
      <c r="ALK205" s="131"/>
      <c r="ALL205" s="131"/>
      <c r="ALM205" s="131"/>
      <c r="ALN205" s="131"/>
      <c r="ALO205" s="131"/>
      <c r="ALP205" s="131"/>
      <c r="ALQ205" s="131"/>
      <c r="ALR205" s="131"/>
      <c r="ALS205" s="131"/>
      <c r="ALT205" s="131"/>
      <c r="ALU205" s="131"/>
      <c r="AUU205" s="131"/>
      <c r="AUV205" s="131"/>
      <c r="AVD205" s="131"/>
      <c r="AVE205" s="131"/>
      <c r="AVF205" s="131"/>
      <c r="AVG205" s="131"/>
      <c r="AVH205" s="131"/>
      <c r="AVI205" s="131"/>
      <c r="AVJ205" s="131"/>
      <c r="AVK205" s="131"/>
      <c r="AVL205" s="131"/>
      <c r="AVM205" s="131"/>
      <c r="AVN205" s="131"/>
      <c r="AVO205" s="131"/>
      <c r="AVP205" s="131"/>
      <c r="AVQ205" s="131"/>
      <c r="BEQ205" s="131"/>
      <c r="BER205" s="131"/>
      <c r="BEZ205" s="131"/>
      <c r="BFA205" s="131"/>
      <c r="BFB205" s="131"/>
      <c r="BFC205" s="131"/>
      <c r="BFD205" s="131"/>
      <c r="BFE205" s="131"/>
      <c r="BFF205" s="131"/>
      <c r="BFG205" s="131"/>
      <c r="BFH205" s="131"/>
      <c r="BFI205" s="131"/>
      <c r="BFJ205" s="131"/>
      <c r="BFK205" s="131"/>
      <c r="BFL205" s="131"/>
      <c r="BFM205" s="131"/>
      <c r="BOM205" s="131"/>
      <c r="BON205" s="131"/>
      <c r="BOV205" s="131"/>
      <c r="BOW205" s="131"/>
      <c r="BOX205" s="131"/>
      <c r="BOY205" s="131"/>
      <c r="BOZ205" s="131"/>
      <c r="BPA205" s="131"/>
      <c r="BPB205" s="131"/>
      <c r="BPC205" s="131"/>
      <c r="BPD205" s="131"/>
      <c r="BPE205" s="131"/>
      <c r="BPF205" s="131"/>
      <c r="BPG205" s="131"/>
      <c r="BPH205" s="131"/>
      <c r="BPI205" s="131"/>
      <c r="BYI205" s="131"/>
      <c r="BYJ205" s="131"/>
      <c r="BYR205" s="131"/>
      <c r="BYS205" s="131"/>
      <c r="BYT205" s="131"/>
      <c r="BYU205" s="131"/>
      <c r="BYV205" s="131"/>
      <c r="BYW205" s="131"/>
      <c r="BYX205" s="131"/>
      <c r="BYY205" s="131"/>
      <c r="BYZ205" s="131"/>
      <c r="BZA205" s="131"/>
      <c r="BZB205" s="131"/>
      <c r="BZC205" s="131"/>
      <c r="BZD205" s="131"/>
      <c r="BZE205" s="131"/>
      <c r="CIE205" s="131"/>
      <c r="CIF205" s="131"/>
      <c r="CIN205" s="131"/>
      <c r="CIO205" s="131"/>
      <c r="CIP205" s="131"/>
      <c r="CIQ205" s="131"/>
      <c r="CIR205" s="131"/>
      <c r="CIS205" s="131"/>
      <c r="CIT205" s="131"/>
      <c r="CIU205" s="131"/>
      <c r="CIV205" s="131"/>
      <c r="CIW205" s="131"/>
      <c r="CIX205" s="131"/>
      <c r="CIY205" s="131"/>
      <c r="CIZ205" s="131"/>
      <c r="CJA205" s="131"/>
      <c r="CSA205" s="131"/>
      <c r="CSB205" s="131"/>
      <c r="CSJ205" s="131"/>
      <c r="CSK205" s="131"/>
      <c r="CSL205" s="131"/>
      <c r="CSM205" s="131"/>
      <c r="CSN205" s="131"/>
      <c r="CSO205" s="131"/>
      <c r="CSP205" s="131"/>
      <c r="CSQ205" s="131"/>
      <c r="CSR205" s="131"/>
      <c r="CSS205" s="131"/>
      <c r="CST205" s="131"/>
      <c r="CSU205" s="131"/>
      <c r="CSV205" s="131"/>
      <c r="CSW205" s="131"/>
      <c r="DBW205" s="131"/>
      <c r="DBX205" s="131"/>
      <c r="DCF205" s="131"/>
      <c r="DCG205" s="131"/>
      <c r="DCH205" s="131"/>
      <c r="DCI205" s="131"/>
      <c r="DCJ205" s="131"/>
      <c r="DCK205" s="131"/>
      <c r="DCL205" s="131"/>
      <c r="DCM205" s="131"/>
      <c r="DCN205" s="131"/>
      <c r="DCO205" s="131"/>
      <c r="DCP205" s="131"/>
      <c r="DCQ205" s="131"/>
      <c r="DCR205" s="131"/>
      <c r="DCS205" s="131"/>
      <c r="DLS205" s="131"/>
      <c r="DLT205" s="131"/>
      <c r="DMB205" s="131"/>
      <c r="DMC205" s="131"/>
      <c r="DMD205" s="131"/>
      <c r="DME205" s="131"/>
      <c r="DMF205" s="131"/>
      <c r="DMG205" s="131"/>
      <c r="DMH205" s="131"/>
      <c r="DMI205" s="131"/>
      <c r="DMJ205" s="131"/>
      <c r="DMK205" s="131"/>
      <c r="DML205" s="131"/>
      <c r="DMM205" s="131"/>
      <c r="DMN205" s="131"/>
      <c r="DMO205" s="131"/>
      <c r="DVO205" s="131"/>
      <c r="DVP205" s="131"/>
      <c r="DVX205" s="131"/>
      <c r="DVY205" s="131"/>
      <c r="DVZ205" s="131"/>
      <c r="DWA205" s="131"/>
      <c r="DWB205" s="131"/>
      <c r="DWC205" s="131"/>
      <c r="DWD205" s="131"/>
      <c r="DWE205" s="131"/>
      <c r="DWF205" s="131"/>
      <c r="DWG205" s="131"/>
      <c r="DWH205" s="131"/>
      <c r="DWI205" s="131"/>
      <c r="DWJ205" s="131"/>
      <c r="DWK205" s="131"/>
      <c r="EFK205" s="131"/>
      <c r="EFL205" s="131"/>
      <c r="EFT205" s="131"/>
      <c r="EFU205" s="131"/>
      <c r="EFV205" s="131"/>
      <c r="EFW205" s="131"/>
      <c r="EFX205" s="131"/>
      <c r="EFY205" s="131"/>
      <c r="EFZ205" s="131"/>
      <c r="EGA205" s="131"/>
      <c r="EGB205" s="131"/>
      <c r="EGC205" s="131"/>
      <c r="EGD205" s="131"/>
      <c r="EGE205" s="131"/>
      <c r="EGF205" s="131"/>
      <c r="EGG205" s="131"/>
      <c r="EPG205" s="131"/>
      <c r="EPH205" s="131"/>
      <c r="EPP205" s="131"/>
      <c r="EPQ205" s="131"/>
      <c r="EPR205" s="131"/>
      <c r="EPS205" s="131"/>
      <c r="EPT205" s="131"/>
      <c r="EPU205" s="131"/>
      <c r="EPV205" s="131"/>
      <c r="EPW205" s="131"/>
      <c r="EPX205" s="131"/>
      <c r="EPY205" s="131"/>
      <c r="EPZ205" s="131"/>
      <c r="EQA205" s="131"/>
      <c r="EQB205" s="131"/>
      <c r="EQC205" s="131"/>
      <c r="EZC205" s="131"/>
      <c r="EZD205" s="131"/>
      <c r="EZL205" s="131"/>
      <c r="EZM205" s="131"/>
      <c r="EZN205" s="131"/>
      <c r="EZO205" s="131"/>
      <c r="EZP205" s="131"/>
      <c r="EZQ205" s="131"/>
      <c r="EZR205" s="131"/>
      <c r="EZS205" s="131"/>
      <c r="EZT205" s="131"/>
      <c r="EZU205" s="131"/>
      <c r="EZV205" s="131"/>
      <c r="EZW205" s="131"/>
      <c r="EZX205" s="131"/>
      <c r="EZY205" s="131"/>
      <c r="FIY205" s="131"/>
      <c r="FIZ205" s="131"/>
      <c r="FJH205" s="131"/>
      <c r="FJI205" s="131"/>
      <c r="FJJ205" s="131"/>
      <c r="FJK205" s="131"/>
      <c r="FJL205" s="131"/>
      <c r="FJM205" s="131"/>
      <c r="FJN205" s="131"/>
      <c r="FJO205" s="131"/>
      <c r="FJP205" s="131"/>
      <c r="FJQ205" s="131"/>
      <c r="FJR205" s="131"/>
      <c r="FJS205" s="131"/>
      <c r="FJT205" s="131"/>
      <c r="FJU205" s="131"/>
      <c r="FSU205" s="131"/>
      <c r="FSV205" s="131"/>
      <c r="FTD205" s="131"/>
      <c r="FTE205" s="131"/>
      <c r="FTF205" s="131"/>
      <c r="FTG205" s="131"/>
      <c r="FTH205" s="131"/>
      <c r="FTI205" s="131"/>
      <c r="FTJ205" s="131"/>
      <c r="FTK205" s="131"/>
      <c r="FTL205" s="131"/>
      <c r="FTM205" s="131"/>
      <c r="FTN205" s="131"/>
      <c r="FTO205" s="131"/>
      <c r="FTP205" s="131"/>
      <c r="FTQ205" s="131"/>
      <c r="GCQ205" s="131"/>
      <c r="GCR205" s="131"/>
      <c r="GCZ205" s="131"/>
      <c r="GDA205" s="131"/>
      <c r="GDB205" s="131"/>
      <c r="GDC205" s="131"/>
      <c r="GDD205" s="131"/>
      <c r="GDE205" s="131"/>
      <c r="GDF205" s="131"/>
      <c r="GDG205" s="131"/>
      <c r="GDH205" s="131"/>
      <c r="GDI205" s="131"/>
      <c r="GDJ205" s="131"/>
      <c r="GDK205" s="131"/>
      <c r="GDL205" s="131"/>
      <c r="GDM205" s="131"/>
      <c r="GMM205" s="131"/>
      <c r="GMN205" s="131"/>
      <c r="GMV205" s="131"/>
      <c r="GMW205" s="131"/>
      <c r="GMX205" s="131"/>
      <c r="GMY205" s="131"/>
      <c r="GMZ205" s="131"/>
      <c r="GNA205" s="131"/>
      <c r="GNB205" s="131"/>
      <c r="GNC205" s="131"/>
      <c r="GND205" s="131"/>
      <c r="GNE205" s="131"/>
      <c r="GNF205" s="131"/>
      <c r="GNG205" s="131"/>
      <c r="GNH205" s="131"/>
      <c r="GNI205" s="131"/>
      <c r="GWI205" s="131"/>
      <c r="GWJ205" s="131"/>
      <c r="GWR205" s="131"/>
      <c r="GWS205" s="131"/>
      <c r="GWT205" s="131"/>
      <c r="GWU205" s="131"/>
      <c r="GWV205" s="131"/>
      <c r="GWW205" s="131"/>
      <c r="GWX205" s="131"/>
      <c r="GWY205" s="131"/>
      <c r="GWZ205" s="131"/>
      <c r="GXA205" s="131"/>
      <c r="GXB205" s="131"/>
      <c r="GXC205" s="131"/>
      <c r="GXD205" s="131"/>
      <c r="GXE205" s="131"/>
      <c r="HGE205" s="131"/>
      <c r="HGF205" s="131"/>
      <c r="HGN205" s="131"/>
      <c r="HGO205" s="131"/>
      <c r="HGP205" s="131"/>
      <c r="HGQ205" s="131"/>
      <c r="HGR205" s="131"/>
      <c r="HGS205" s="131"/>
      <c r="HGT205" s="131"/>
      <c r="HGU205" s="131"/>
      <c r="HGV205" s="131"/>
      <c r="HGW205" s="131"/>
      <c r="HGX205" s="131"/>
      <c r="HGY205" s="131"/>
      <c r="HGZ205" s="131"/>
      <c r="HHA205" s="131"/>
      <c r="HQA205" s="131"/>
      <c r="HQB205" s="131"/>
      <c r="HQJ205" s="131"/>
      <c r="HQK205" s="131"/>
      <c r="HQL205" s="131"/>
      <c r="HQM205" s="131"/>
      <c r="HQN205" s="131"/>
      <c r="HQO205" s="131"/>
      <c r="HQP205" s="131"/>
      <c r="HQQ205" s="131"/>
      <c r="HQR205" s="131"/>
      <c r="HQS205" s="131"/>
      <c r="HQT205" s="131"/>
      <c r="HQU205" s="131"/>
      <c r="HQV205" s="131"/>
      <c r="HQW205" s="131"/>
      <c r="HZW205" s="131"/>
      <c r="HZX205" s="131"/>
      <c r="IAF205" s="131"/>
      <c r="IAG205" s="131"/>
      <c r="IAH205" s="131"/>
      <c r="IAI205" s="131"/>
      <c r="IAJ205" s="131"/>
      <c r="IAK205" s="131"/>
      <c r="IAL205" s="131"/>
      <c r="IAM205" s="131"/>
      <c r="IAN205" s="131"/>
      <c r="IAO205" s="131"/>
      <c r="IAP205" s="131"/>
      <c r="IAQ205" s="131"/>
      <c r="IAR205" s="131"/>
      <c r="IAS205" s="131"/>
      <c r="IJS205" s="131"/>
      <c r="IJT205" s="131"/>
      <c r="IKB205" s="131"/>
      <c r="IKC205" s="131"/>
      <c r="IKD205" s="131"/>
      <c r="IKE205" s="131"/>
      <c r="IKF205" s="131"/>
      <c r="IKG205" s="131"/>
      <c r="IKH205" s="131"/>
      <c r="IKI205" s="131"/>
      <c r="IKJ205" s="131"/>
      <c r="IKK205" s="131"/>
      <c r="IKL205" s="131"/>
      <c r="IKM205" s="131"/>
      <c r="IKN205" s="131"/>
      <c r="IKO205" s="131"/>
      <c r="ITO205" s="131"/>
      <c r="ITP205" s="131"/>
      <c r="ITX205" s="131"/>
      <c r="ITY205" s="131"/>
      <c r="ITZ205" s="131"/>
      <c r="IUA205" s="131"/>
      <c r="IUB205" s="131"/>
      <c r="IUC205" s="131"/>
      <c r="IUD205" s="131"/>
      <c r="IUE205" s="131"/>
      <c r="IUF205" s="131"/>
      <c r="IUG205" s="131"/>
      <c r="IUH205" s="131"/>
      <c r="IUI205" s="131"/>
      <c r="IUJ205" s="131"/>
      <c r="IUK205" s="131"/>
      <c r="JDK205" s="131"/>
      <c r="JDL205" s="131"/>
      <c r="JDT205" s="131"/>
      <c r="JDU205" s="131"/>
      <c r="JDV205" s="131"/>
      <c r="JDW205" s="131"/>
      <c r="JDX205" s="131"/>
      <c r="JDY205" s="131"/>
      <c r="JDZ205" s="131"/>
      <c r="JEA205" s="131"/>
      <c r="JEB205" s="131"/>
      <c r="JEC205" s="131"/>
      <c r="JED205" s="131"/>
      <c r="JEE205" s="131"/>
      <c r="JEF205" s="131"/>
      <c r="JEG205" s="131"/>
      <c r="JNG205" s="131"/>
      <c r="JNH205" s="131"/>
      <c r="JNP205" s="131"/>
      <c r="JNQ205" s="131"/>
      <c r="JNR205" s="131"/>
      <c r="JNS205" s="131"/>
      <c r="JNT205" s="131"/>
      <c r="JNU205" s="131"/>
      <c r="JNV205" s="131"/>
      <c r="JNW205" s="131"/>
      <c r="JNX205" s="131"/>
      <c r="JNY205" s="131"/>
      <c r="JNZ205" s="131"/>
      <c r="JOA205" s="131"/>
      <c r="JOB205" s="131"/>
      <c r="JOC205" s="131"/>
      <c r="JXC205" s="131"/>
      <c r="JXD205" s="131"/>
      <c r="JXL205" s="131"/>
      <c r="JXM205" s="131"/>
      <c r="JXN205" s="131"/>
      <c r="JXO205" s="131"/>
      <c r="JXP205" s="131"/>
      <c r="JXQ205" s="131"/>
      <c r="JXR205" s="131"/>
      <c r="JXS205" s="131"/>
      <c r="JXT205" s="131"/>
      <c r="JXU205" s="131"/>
      <c r="JXV205" s="131"/>
      <c r="JXW205" s="131"/>
      <c r="JXX205" s="131"/>
      <c r="JXY205" s="131"/>
      <c r="KGY205" s="131"/>
      <c r="KGZ205" s="131"/>
      <c r="KHH205" s="131"/>
      <c r="KHI205" s="131"/>
      <c r="KHJ205" s="131"/>
      <c r="KHK205" s="131"/>
      <c r="KHL205" s="131"/>
      <c r="KHM205" s="131"/>
      <c r="KHN205" s="131"/>
      <c r="KHO205" s="131"/>
      <c r="KHP205" s="131"/>
      <c r="KHQ205" s="131"/>
      <c r="KHR205" s="131"/>
      <c r="KHS205" s="131"/>
      <c r="KHT205" s="131"/>
      <c r="KHU205" s="131"/>
      <c r="KQU205" s="131"/>
      <c r="KQV205" s="131"/>
      <c r="KRD205" s="131"/>
      <c r="KRE205" s="131"/>
      <c r="KRF205" s="131"/>
      <c r="KRG205" s="131"/>
      <c r="KRH205" s="131"/>
      <c r="KRI205" s="131"/>
      <c r="KRJ205" s="131"/>
      <c r="KRK205" s="131"/>
      <c r="KRL205" s="131"/>
      <c r="KRM205" s="131"/>
      <c r="KRN205" s="131"/>
      <c r="KRO205" s="131"/>
      <c r="KRP205" s="131"/>
      <c r="KRQ205" s="131"/>
      <c r="LAQ205" s="131"/>
      <c r="LAR205" s="131"/>
      <c r="LAZ205" s="131"/>
      <c r="LBA205" s="131"/>
      <c r="LBB205" s="131"/>
      <c r="LBC205" s="131"/>
      <c r="LBD205" s="131"/>
      <c r="LBE205" s="131"/>
      <c r="LBF205" s="131"/>
      <c r="LBG205" s="131"/>
      <c r="LBH205" s="131"/>
      <c r="LBI205" s="131"/>
      <c r="LBJ205" s="131"/>
      <c r="LBK205" s="131"/>
      <c r="LBL205" s="131"/>
      <c r="LBM205" s="131"/>
      <c r="LKM205" s="131"/>
      <c r="LKN205" s="131"/>
      <c r="LKV205" s="131"/>
      <c r="LKW205" s="131"/>
      <c r="LKX205" s="131"/>
      <c r="LKY205" s="131"/>
      <c r="LKZ205" s="131"/>
      <c r="LLA205" s="131"/>
      <c r="LLB205" s="131"/>
      <c r="LLC205" s="131"/>
      <c r="LLD205" s="131"/>
      <c r="LLE205" s="131"/>
      <c r="LLF205" s="131"/>
      <c r="LLG205" s="131"/>
      <c r="LLH205" s="131"/>
      <c r="LLI205" s="131"/>
      <c r="LUI205" s="131"/>
      <c r="LUJ205" s="131"/>
      <c r="LUR205" s="131"/>
      <c r="LUS205" s="131"/>
      <c r="LUT205" s="131"/>
      <c r="LUU205" s="131"/>
      <c r="LUV205" s="131"/>
      <c r="LUW205" s="131"/>
      <c r="LUX205" s="131"/>
      <c r="LUY205" s="131"/>
      <c r="LUZ205" s="131"/>
      <c r="LVA205" s="131"/>
      <c r="LVB205" s="131"/>
      <c r="LVC205" s="131"/>
      <c r="LVD205" s="131"/>
      <c r="LVE205" s="131"/>
      <c r="MEE205" s="131"/>
      <c r="MEF205" s="131"/>
      <c r="MEN205" s="131"/>
      <c r="MEO205" s="131"/>
      <c r="MEP205" s="131"/>
      <c r="MEQ205" s="131"/>
      <c r="MER205" s="131"/>
      <c r="MES205" s="131"/>
      <c r="MET205" s="131"/>
      <c r="MEU205" s="131"/>
      <c r="MEV205" s="131"/>
      <c r="MEW205" s="131"/>
      <c r="MEX205" s="131"/>
      <c r="MEY205" s="131"/>
      <c r="MEZ205" s="131"/>
      <c r="MFA205" s="131"/>
      <c r="MOA205" s="131"/>
      <c r="MOB205" s="131"/>
      <c r="MOJ205" s="131"/>
      <c r="MOK205" s="131"/>
      <c r="MOL205" s="131"/>
      <c r="MOM205" s="131"/>
      <c r="MON205" s="131"/>
      <c r="MOO205" s="131"/>
      <c r="MOP205" s="131"/>
      <c r="MOQ205" s="131"/>
      <c r="MOR205" s="131"/>
      <c r="MOS205" s="131"/>
      <c r="MOT205" s="131"/>
      <c r="MOU205" s="131"/>
      <c r="MOV205" s="131"/>
      <c r="MOW205" s="131"/>
      <c r="MXW205" s="131"/>
      <c r="MXX205" s="131"/>
      <c r="MYF205" s="131"/>
      <c r="MYG205" s="131"/>
      <c r="MYH205" s="131"/>
      <c r="MYI205" s="131"/>
      <c r="MYJ205" s="131"/>
      <c r="MYK205" s="131"/>
      <c r="MYL205" s="131"/>
      <c r="MYM205" s="131"/>
      <c r="MYN205" s="131"/>
      <c r="MYO205" s="131"/>
      <c r="MYP205" s="131"/>
      <c r="MYQ205" s="131"/>
      <c r="MYR205" s="131"/>
      <c r="MYS205" s="131"/>
      <c r="NHS205" s="131"/>
      <c r="NHT205" s="131"/>
      <c r="NIB205" s="131"/>
      <c r="NIC205" s="131"/>
      <c r="NID205" s="131"/>
      <c r="NIE205" s="131"/>
      <c r="NIF205" s="131"/>
      <c r="NIG205" s="131"/>
      <c r="NIH205" s="131"/>
      <c r="NII205" s="131"/>
      <c r="NIJ205" s="131"/>
      <c r="NIK205" s="131"/>
      <c r="NIL205" s="131"/>
      <c r="NIM205" s="131"/>
      <c r="NIN205" s="131"/>
      <c r="NIO205" s="131"/>
      <c r="NRO205" s="131"/>
      <c r="NRP205" s="131"/>
      <c r="NRX205" s="131"/>
      <c r="NRY205" s="131"/>
      <c r="NRZ205" s="131"/>
      <c r="NSA205" s="131"/>
      <c r="NSB205" s="131"/>
      <c r="NSC205" s="131"/>
      <c r="NSD205" s="131"/>
      <c r="NSE205" s="131"/>
      <c r="NSF205" s="131"/>
      <c r="NSG205" s="131"/>
      <c r="NSH205" s="131"/>
      <c r="NSI205" s="131"/>
      <c r="NSJ205" s="131"/>
      <c r="NSK205" s="131"/>
      <c r="OBK205" s="131"/>
      <c r="OBL205" s="131"/>
      <c r="OBT205" s="131"/>
      <c r="OBU205" s="131"/>
      <c r="OBV205" s="131"/>
      <c r="OBW205" s="131"/>
      <c r="OBX205" s="131"/>
      <c r="OBY205" s="131"/>
      <c r="OBZ205" s="131"/>
      <c r="OCA205" s="131"/>
      <c r="OCB205" s="131"/>
      <c r="OCC205" s="131"/>
      <c r="OCD205" s="131"/>
      <c r="OCE205" s="131"/>
      <c r="OCF205" s="131"/>
      <c r="OCG205" s="131"/>
      <c r="OLG205" s="131"/>
      <c r="OLH205" s="131"/>
      <c r="OLP205" s="131"/>
      <c r="OLQ205" s="131"/>
      <c r="OLR205" s="131"/>
      <c r="OLS205" s="131"/>
      <c r="OLT205" s="131"/>
      <c r="OLU205" s="131"/>
      <c r="OLV205" s="131"/>
      <c r="OLW205" s="131"/>
      <c r="OLX205" s="131"/>
      <c r="OLY205" s="131"/>
      <c r="OLZ205" s="131"/>
      <c r="OMA205" s="131"/>
      <c r="OMB205" s="131"/>
      <c r="OMC205" s="131"/>
      <c r="OVC205" s="131"/>
      <c r="OVD205" s="131"/>
      <c r="OVL205" s="131"/>
      <c r="OVM205" s="131"/>
      <c r="OVN205" s="131"/>
      <c r="OVO205" s="131"/>
      <c r="OVP205" s="131"/>
      <c r="OVQ205" s="131"/>
      <c r="OVR205" s="131"/>
      <c r="OVS205" s="131"/>
      <c r="OVT205" s="131"/>
      <c r="OVU205" s="131"/>
      <c r="OVV205" s="131"/>
      <c r="OVW205" s="131"/>
      <c r="OVX205" s="131"/>
      <c r="OVY205" s="131"/>
      <c r="PEY205" s="131"/>
      <c r="PEZ205" s="131"/>
      <c r="PFH205" s="131"/>
      <c r="PFI205" s="131"/>
      <c r="PFJ205" s="131"/>
      <c r="PFK205" s="131"/>
      <c r="PFL205" s="131"/>
      <c r="PFM205" s="131"/>
      <c r="PFN205" s="131"/>
      <c r="PFO205" s="131"/>
      <c r="PFP205" s="131"/>
      <c r="PFQ205" s="131"/>
      <c r="PFR205" s="131"/>
      <c r="PFS205" s="131"/>
      <c r="PFT205" s="131"/>
      <c r="PFU205" s="131"/>
      <c r="POU205" s="131"/>
      <c r="POV205" s="131"/>
      <c r="PPD205" s="131"/>
      <c r="PPE205" s="131"/>
      <c r="PPF205" s="131"/>
      <c r="PPG205" s="131"/>
      <c r="PPH205" s="131"/>
      <c r="PPI205" s="131"/>
      <c r="PPJ205" s="131"/>
      <c r="PPK205" s="131"/>
      <c r="PPL205" s="131"/>
      <c r="PPM205" s="131"/>
      <c r="PPN205" s="131"/>
      <c r="PPO205" s="131"/>
      <c r="PPP205" s="131"/>
      <c r="PPQ205" s="131"/>
      <c r="PYQ205" s="131"/>
      <c r="PYR205" s="131"/>
      <c r="PYZ205" s="131"/>
      <c r="PZA205" s="131"/>
      <c r="PZB205" s="131"/>
      <c r="PZC205" s="131"/>
      <c r="PZD205" s="131"/>
      <c r="PZE205" s="131"/>
      <c r="PZF205" s="131"/>
      <c r="PZG205" s="131"/>
      <c r="PZH205" s="131"/>
      <c r="PZI205" s="131"/>
      <c r="PZJ205" s="131"/>
      <c r="PZK205" s="131"/>
      <c r="PZL205" s="131"/>
      <c r="PZM205" s="131"/>
      <c r="QIM205" s="131"/>
      <c r="QIN205" s="131"/>
      <c r="QIV205" s="131"/>
      <c r="QIW205" s="131"/>
      <c r="QIX205" s="131"/>
      <c r="QIY205" s="131"/>
      <c r="QIZ205" s="131"/>
      <c r="QJA205" s="131"/>
      <c r="QJB205" s="131"/>
      <c r="QJC205" s="131"/>
      <c r="QJD205" s="131"/>
      <c r="QJE205" s="131"/>
      <c r="QJF205" s="131"/>
      <c r="QJG205" s="131"/>
      <c r="QJH205" s="131"/>
      <c r="QJI205" s="131"/>
      <c r="QSI205" s="131"/>
      <c r="QSJ205" s="131"/>
      <c r="QSR205" s="131"/>
      <c r="QSS205" s="131"/>
      <c r="QST205" s="131"/>
      <c r="QSU205" s="131"/>
      <c r="QSV205" s="131"/>
      <c r="QSW205" s="131"/>
      <c r="QSX205" s="131"/>
      <c r="QSY205" s="131"/>
      <c r="QSZ205" s="131"/>
      <c r="QTA205" s="131"/>
      <c r="QTB205" s="131"/>
      <c r="QTC205" s="131"/>
      <c r="QTD205" s="131"/>
      <c r="QTE205" s="131"/>
      <c r="RCE205" s="131"/>
      <c r="RCF205" s="131"/>
      <c r="RCN205" s="131"/>
      <c r="RCO205" s="131"/>
      <c r="RCP205" s="131"/>
      <c r="RCQ205" s="131"/>
      <c r="RCR205" s="131"/>
      <c r="RCS205" s="131"/>
      <c r="RCT205" s="131"/>
      <c r="RCU205" s="131"/>
      <c r="RCV205" s="131"/>
      <c r="RCW205" s="131"/>
      <c r="RCX205" s="131"/>
      <c r="RCY205" s="131"/>
      <c r="RCZ205" s="131"/>
      <c r="RDA205" s="131"/>
      <c r="RMA205" s="131"/>
      <c r="RMB205" s="131"/>
      <c r="RMJ205" s="131"/>
      <c r="RMK205" s="131"/>
      <c r="RML205" s="131"/>
      <c r="RMM205" s="131"/>
      <c r="RMN205" s="131"/>
      <c r="RMO205" s="131"/>
      <c r="RMP205" s="131"/>
      <c r="RMQ205" s="131"/>
      <c r="RMR205" s="131"/>
      <c r="RMS205" s="131"/>
      <c r="RMT205" s="131"/>
      <c r="RMU205" s="131"/>
      <c r="RMV205" s="131"/>
      <c r="RMW205" s="131"/>
      <c r="RVW205" s="131"/>
      <c r="RVX205" s="131"/>
      <c r="RWF205" s="131"/>
      <c r="RWG205" s="131"/>
      <c r="RWH205" s="131"/>
      <c r="RWI205" s="131"/>
      <c r="RWJ205" s="131"/>
      <c r="RWK205" s="131"/>
      <c r="RWL205" s="131"/>
      <c r="RWM205" s="131"/>
      <c r="RWN205" s="131"/>
      <c r="RWO205" s="131"/>
      <c r="RWP205" s="131"/>
      <c r="RWQ205" s="131"/>
      <c r="RWR205" s="131"/>
      <c r="RWS205" s="131"/>
      <c r="SFS205" s="131"/>
      <c r="SFT205" s="131"/>
      <c r="SGB205" s="131"/>
      <c r="SGC205" s="131"/>
      <c r="SGD205" s="131"/>
      <c r="SGE205" s="131"/>
      <c r="SGF205" s="131"/>
      <c r="SGG205" s="131"/>
      <c r="SGH205" s="131"/>
      <c r="SGI205" s="131"/>
      <c r="SGJ205" s="131"/>
      <c r="SGK205" s="131"/>
      <c r="SGL205" s="131"/>
      <c r="SGM205" s="131"/>
      <c r="SGN205" s="131"/>
      <c r="SGO205" s="131"/>
      <c r="SPO205" s="131"/>
      <c r="SPP205" s="131"/>
      <c r="SPX205" s="131"/>
      <c r="SPY205" s="131"/>
      <c r="SPZ205" s="131"/>
      <c r="SQA205" s="131"/>
      <c r="SQB205" s="131"/>
      <c r="SQC205" s="131"/>
      <c r="SQD205" s="131"/>
      <c r="SQE205" s="131"/>
      <c r="SQF205" s="131"/>
      <c r="SQG205" s="131"/>
      <c r="SQH205" s="131"/>
      <c r="SQI205" s="131"/>
      <c r="SQJ205" s="131"/>
      <c r="SQK205" s="131"/>
      <c r="SZK205" s="131"/>
      <c r="SZL205" s="131"/>
      <c r="SZT205" s="131"/>
      <c r="SZU205" s="131"/>
      <c r="SZV205" s="131"/>
      <c r="SZW205" s="131"/>
      <c r="SZX205" s="131"/>
      <c r="SZY205" s="131"/>
      <c r="SZZ205" s="131"/>
      <c r="TAA205" s="131"/>
      <c r="TAB205" s="131"/>
      <c r="TAC205" s="131"/>
      <c r="TAD205" s="131"/>
      <c r="TAE205" s="131"/>
      <c r="TAF205" s="131"/>
      <c r="TAG205" s="131"/>
      <c r="TJG205" s="131"/>
      <c r="TJH205" s="131"/>
      <c r="TJP205" s="131"/>
      <c r="TJQ205" s="131"/>
      <c r="TJR205" s="131"/>
      <c r="TJS205" s="131"/>
      <c r="TJT205" s="131"/>
      <c r="TJU205" s="131"/>
      <c r="TJV205" s="131"/>
      <c r="TJW205" s="131"/>
      <c r="TJX205" s="131"/>
      <c r="TJY205" s="131"/>
      <c r="TJZ205" s="131"/>
      <c r="TKA205" s="131"/>
      <c r="TKB205" s="131"/>
      <c r="TKC205" s="131"/>
      <c r="TTC205" s="131"/>
      <c r="TTD205" s="131"/>
      <c r="TTL205" s="131"/>
      <c r="TTM205" s="131"/>
      <c r="TTN205" s="131"/>
      <c r="TTO205" s="131"/>
      <c r="TTP205" s="131"/>
      <c r="TTQ205" s="131"/>
      <c r="TTR205" s="131"/>
      <c r="TTS205" s="131"/>
      <c r="TTT205" s="131"/>
      <c r="TTU205" s="131"/>
      <c r="TTV205" s="131"/>
      <c r="TTW205" s="131"/>
      <c r="TTX205" s="131"/>
      <c r="TTY205" s="131"/>
      <c r="UCY205" s="131"/>
      <c r="UCZ205" s="131"/>
      <c r="UDH205" s="131"/>
      <c r="UDI205" s="131"/>
      <c r="UDJ205" s="131"/>
      <c r="UDK205" s="131"/>
      <c r="UDL205" s="131"/>
      <c r="UDM205" s="131"/>
      <c r="UDN205" s="131"/>
      <c r="UDO205" s="131"/>
      <c r="UDP205" s="131"/>
      <c r="UDQ205" s="131"/>
      <c r="UDR205" s="131"/>
      <c r="UDS205" s="131"/>
      <c r="UDT205" s="131"/>
      <c r="UDU205" s="131"/>
      <c r="UMU205" s="131"/>
      <c r="UMV205" s="131"/>
      <c r="UND205" s="131"/>
      <c r="UNE205" s="131"/>
      <c r="UNF205" s="131"/>
      <c r="UNG205" s="131"/>
      <c r="UNH205" s="131"/>
      <c r="UNI205" s="131"/>
      <c r="UNJ205" s="131"/>
      <c r="UNK205" s="131"/>
      <c r="UNL205" s="131"/>
      <c r="UNM205" s="131"/>
      <c r="UNN205" s="131"/>
      <c r="UNO205" s="131"/>
      <c r="UNP205" s="131"/>
      <c r="UNQ205" s="131"/>
      <c r="UWQ205" s="131"/>
      <c r="UWR205" s="131"/>
      <c r="UWZ205" s="131"/>
      <c r="UXA205" s="131"/>
      <c r="UXB205" s="131"/>
      <c r="UXC205" s="131"/>
      <c r="UXD205" s="131"/>
      <c r="UXE205" s="131"/>
      <c r="UXF205" s="131"/>
      <c r="UXG205" s="131"/>
      <c r="UXH205" s="131"/>
      <c r="UXI205" s="131"/>
      <c r="UXJ205" s="131"/>
      <c r="UXK205" s="131"/>
      <c r="UXL205" s="131"/>
      <c r="UXM205" s="131"/>
      <c r="VGM205" s="131"/>
      <c r="VGN205" s="131"/>
      <c r="VGV205" s="131"/>
      <c r="VGW205" s="131"/>
      <c r="VGX205" s="131"/>
      <c r="VGY205" s="131"/>
      <c r="VGZ205" s="131"/>
      <c r="VHA205" s="131"/>
      <c r="VHB205" s="131"/>
      <c r="VHC205" s="131"/>
      <c r="VHD205" s="131"/>
      <c r="VHE205" s="131"/>
      <c r="VHF205" s="131"/>
      <c r="VHG205" s="131"/>
      <c r="VHH205" s="131"/>
      <c r="VHI205" s="131"/>
      <c r="VQI205" s="131"/>
      <c r="VQJ205" s="131"/>
      <c r="VQR205" s="131"/>
      <c r="VQS205" s="131"/>
      <c r="VQT205" s="131"/>
      <c r="VQU205" s="131"/>
      <c r="VQV205" s="131"/>
      <c r="VQW205" s="131"/>
      <c r="VQX205" s="131"/>
      <c r="VQY205" s="131"/>
      <c r="VQZ205" s="131"/>
      <c r="VRA205" s="131"/>
      <c r="VRB205" s="131"/>
      <c r="VRC205" s="131"/>
      <c r="VRD205" s="131"/>
      <c r="VRE205" s="131"/>
      <c r="WAE205" s="131"/>
      <c r="WAF205" s="131"/>
      <c r="WAN205" s="131"/>
      <c r="WAO205" s="131"/>
      <c r="WAP205" s="131"/>
      <c r="WAQ205" s="131"/>
      <c r="WAR205" s="131"/>
      <c r="WAS205" s="131"/>
      <c r="WAT205" s="131"/>
      <c r="WAU205" s="131"/>
      <c r="WAV205" s="131"/>
      <c r="WAW205" s="131"/>
      <c r="WAX205" s="131"/>
      <c r="WAY205" s="131"/>
      <c r="WAZ205" s="131"/>
      <c r="WBA205" s="131"/>
      <c r="WKA205" s="131"/>
      <c r="WKB205" s="131"/>
      <c r="WKJ205" s="131"/>
      <c r="WKK205" s="131"/>
      <c r="WKL205" s="131"/>
      <c r="WKM205" s="131"/>
      <c r="WKN205" s="131"/>
      <c r="WKO205" s="131"/>
      <c r="WKP205" s="131"/>
      <c r="WKQ205" s="131"/>
      <c r="WKR205" s="131"/>
      <c r="WKS205" s="131"/>
      <c r="WKT205" s="131"/>
      <c r="WKU205" s="131"/>
      <c r="WKV205" s="131"/>
      <c r="WKW205" s="131"/>
      <c r="WTW205" s="131"/>
      <c r="WTX205" s="131"/>
      <c r="WUF205" s="131"/>
      <c r="WUG205" s="131"/>
      <c r="WUH205" s="131"/>
      <c r="WUI205" s="131"/>
      <c r="WUJ205" s="131"/>
      <c r="WUK205" s="131"/>
      <c r="WUL205" s="131"/>
      <c r="WUM205" s="131"/>
      <c r="WUN205" s="131"/>
      <c r="WUO205" s="131"/>
      <c r="WUP205" s="131"/>
      <c r="WUQ205" s="131"/>
      <c r="WUR205" s="131"/>
      <c r="WUS205" s="131"/>
    </row>
    <row r="206" spans="1:2046 2050:3072 3076:4095 4098:6141 6145:7167 7171:8190 8193:9216 9219:11262 11266:12288 12292:13311 13314:15357 15361:16344" s="271" customFormat="1" ht="51.95" customHeight="1" outlineLevel="1">
      <c r="A206" s="240"/>
      <c r="B206" s="273" t="s">
        <v>490</v>
      </c>
      <c r="C206" s="248"/>
      <c r="D206" s="258"/>
      <c r="E206" s="257"/>
      <c r="F206" s="258">
        <v>63.713999999999999</v>
      </c>
      <c r="G206" s="245">
        <v>0</v>
      </c>
      <c r="H206" s="229">
        <f t="shared" si="13"/>
        <v>0</v>
      </c>
      <c r="I206" s="247"/>
      <c r="J206" s="247"/>
      <c r="K206" s="247"/>
      <c r="L206" s="247"/>
      <c r="M206" s="238"/>
      <c r="HK206" s="131"/>
      <c r="HL206" s="131"/>
      <c r="HT206" s="131"/>
      <c r="HU206" s="131"/>
      <c r="HV206" s="131"/>
      <c r="HW206" s="131"/>
      <c r="HX206" s="131"/>
      <c r="HY206" s="131"/>
      <c r="HZ206" s="131"/>
      <c r="IA206" s="131"/>
      <c r="IB206" s="131"/>
      <c r="IC206" s="131"/>
      <c r="ID206" s="131"/>
      <c r="IE206" s="131"/>
      <c r="IF206" s="131"/>
      <c r="IG206" s="131"/>
      <c r="RG206" s="131"/>
      <c r="RH206" s="131"/>
      <c r="RP206" s="131"/>
      <c r="RQ206" s="131"/>
      <c r="RR206" s="131"/>
      <c r="RS206" s="131"/>
      <c r="RT206" s="131"/>
      <c r="RU206" s="131"/>
      <c r="RV206" s="131"/>
      <c r="RW206" s="131"/>
      <c r="RX206" s="131"/>
      <c r="RY206" s="131"/>
      <c r="RZ206" s="131"/>
      <c r="SA206" s="131"/>
      <c r="SB206" s="131"/>
      <c r="SC206" s="131"/>
      <c r="ABC206" s="131"/>
      <c r="ABD206" s="131"/>
      <c r="ABL206" s="131"/>
      <c r="ABM206" s="131"/>
      <c r="ABN206" s="131"/>
      <c r="ABO206" s="131"/>
      <c r="ABP206" s="131"/>
      <c r="ABQ206" s="131"/>
      <c r="ABR206" s="131"/>
      <c r="ABS206" s="131"/>
      <c r="ABT206" s="131"/>
      <c r="ABU206" s="131"/>
      <c r="ABV206" s="131"/>
      <c r="ABW206" s="131"/>
      <c r="ABX206" s="131"/>
      <c r="ABY206" s="131"/>
      <c r="AKY206" s="131"/>
      <c r="AKZ206" s="131"/>
      <c r="ALH206" s="131"/>
      <c r="ALI206" s="131"/>
      <c r="ALJ206" s="131"/>
      <c r="ALK206" s="131"/>
      <c r="ALL206" s="131"/>
      <c r="ALM206" s="131"/>
      <c r="ALN206" s="131"/>
      <c r="ALO206" s="131"/>
      <c r="ALP206" s="131"/>
      <c r="ALQ206" s="131"/>
      <c r="ALR206" s="131"/>
      <c r="ALS206" s="131"/>
      <c r="ALT206" s="131"/>
      <c r="ALU206" s="131"/>
      <c r="AUU206" s="131"/>
      <c r="AUV206" s="131"/>
      <c r="AVD206" s="131"/>
      <c r="AVE206" s="131"/>
      <c r="AVF206" s="131"/>
      <c r="AVG206" s="131"/>
      <c r="AVH206" s="131"/>
      <c r="AVI206" s="131"/>
      <c r="AVJ206" s="131"/>
      <c r="AVK206" s="131"/>
      <c r="AVL206" s="131"/>
      <c r="AVM206" s="131"/>
      <c r="AVN206" s="131"/>
      <c r="AVO206" s="131"/>
      <c r="AVP206" s="131"/>
      <c r="AVQ206" s="131"/>
      <c r="BEQ206" s="131"/>
      <c r="BER206" s="131"/>
      <c r="BEZ206" s="131"/>
      <c r="BFA206" s="131"/>
      <c r="BFB206" s="131"/>
      <c r="BFC206" s="131"/>
      <c r="BFD206" s="131"/>
      <c r="BFE206" s="131"/>
      <c r="BFF206" s="131"/>
      <c r="BFG206" s="131"/>
      <c r="BFH206" s="131"/>
      <c r="BFI206" s="131"/>
      <c r="BFJ206" s="131"/>
      <c r="BFK206" s="131"/>
      <c r="BFL206" s="131"/>
      <c r="BFM206" s="131"/>
      <c r="BOM206" s="131"/>
      <c r="BON206" s="131"/>
      <c r="BOV206" s="131"/>
      <c r="BOW206" s="131"/>
      <c r="BOX206" s="131"/>
      <c r="BOY206" s="131"/>
      <c r="BOZ206" s="131"/>
      <c r="BPA206" s="131"/>
      <c r="BPB206" s="131"/>
      <c r="BPC206" s="131"/>
      <c r="BPD206" s="131"/>
      <c r="BPE206" s="131"/>
      <c r="BPF206" s="131"/>
      <c r="BPG206" s="131"/>
      <c r="BPH206" s="131"/>
      <c r="BPI206" s="131"/>
      <c r="BYI206" s="131"/>
      <c r="BYJ206" s="131"/>
      <c r="BYR206" s="131"/>
      <c r="BYS206" s="131"/>
      <c r="BYT206" s="131"/>
      <c r="BYU206" s="131"/>
      <c r="BYV206" s="131"/>
      <c r="BYW206" s="131"/>
      <c r="BYX206" s="131"/>
      <c r="BYY206" s="131"/>
      <c r="BYZ206" s="131"/>
      <c r="BZA206" s="131"/>
      <c r="BZB206" s="131"/>
      <c r="BZC206" s="131"/>
      <c r="BZD206" s="131"/>
      <c r="BZE206" s="131"/>
      <c r="CIE206" s="131"/>
      <c r="CIF206" s="131"/>
      <c r="CIN206" s="131"/>
      <c r="CIO206" s="131"/>
      <c r="CIP206" s="131"/>
      <c r="CIQ206" s="131"/>
      <c r="CIR206" s="131"/>
      <c r="CIS206" s="131"/>
      <c r="CIT206" s="131"/>
      <c r="CIU206" s="131"/>
      <c r="CIV206" s="131"/>
      <c r="CIW206" s="131"/>
      <c r="CIX206" s="131"/>
      <c r="CIY206" s="131"/>
      <c r="CIZ206" s="131"/>
      <c r="CJA206" s="131"/>
      <c r="CSA206" s="131"/>
      <c r="CSB206" s="131"/>
      <c r="CSJ206" s="131"/>
      <c r="CSK206" s="131"/>
      <c r="CSL206" s="131"/>
      <c r="CSM206" s="131"/>
      <c r="CSN206" s="131"/>
      <c r="CSO206" s="131"/>
      <c r="CSP206" s="131"/>
      <c r="CSQ206" s="131"/>
      <c r="CSR206" s="131"/>
      <c r="CSS206" s="131"/>
      <c r="CST206" s="131"/>
      <c r="CSU206" s="131"/>
      <c r="CSV206" s="131"/>
      <c r="CSW206" s="131"/>
      <c r="DBW206" s="131"/>
      <c r="DBX206" s="131"/>
      <c r="DCF206" s="131"/>
      <c r="DCG206" s="131"/>
      <c r="DCH206" s="131"/>
      <c r="DCI206" s="131"/>
      <c r="DCJ206" s="131"/>
      <c r="DCK206" s="131"/>
      <c r="DCL206" s="131"/>
      <c r="DCM206" s="131"/>
      <c r="DCN206" s="131"/>
      <c r="DCO206" s="131"/>
      <c r="DCP206" s="131"/>
      <c r="DCQ206" s="131"/>
      <c r="DCR206" s="131"/>
      <c r="DCS206" s="131"/>
      <c r="DLS206" s="131"/>
      <c r="DLT206" s="131"/>
      <c r="DMB206" s="131"/>
      <c r="DMC206" s="131"/>
      <c r="DMD206" s="131"/>
      <c r="DME206" s="131"/>
      <c r="DMF206" s="131"/>
      <c r="DMG206" s="131"/>
      <c r="DMH206" s="131"/>
      <c r="DMI206" s="131"/>
      <c r="DMJ206" s="131"/>
      <c r="DMK206" s="131"/>
      <c r="DML206" s="131"/>
      <c r="DMM206" s="131"/>
      <c r="DMN206" s="131"/>
      <c r="DMO206" s="131"/>
      <c r="DVO206" s="131"/>
      <c r="DVP206" s="131"/>
      <c r="DVX206" s="131"/>
      <c r="DVY206" s="131"/>
      <c r="DVZ206" s="131"/>
      <c r="DWA206" s="131"/>
      <c r="DWB206" s="131"/>
      <c r="DWC206" s="131"/>
      <c r="DWD206" s="131"/>
      <c r="DWE206" s="131"/>
      <c r="DWF206" s="131"/>
      <c r="DWG206" s="131"/>
      <c r="DWH206" s="131"/>
      <c r="DWI206" s="131"/>
      <c r="DWJ206" s="131"/>
      <c r="DWK206" s="131"/>
      <c r="EFK206" s="131"/>
      <c r="EFL206" s="131"/>
      <c r="EFT206" s="131"/>
      <c r="EFU206" s="131"/>
      <c r="EFV206" s="131"/>
      <c r="EFW206" s="131"/>
      <c r="EFX206" s="131"/>
      <c r="EFY206" s="131"/>
      <c r="EFZ206" s="131"/>
      <c r="EGA206" s="131"/>
      <c r="EGB206" s="131"/>
      <c r="EGC206" s="131"/>
      <c r="EGD206" s="131"/>
      <c r="EGE206" s="131"/>
      <c r="EGF206" s="131"/>
      <c r="EGG206" s="131"/>
      <c r="EPG206" s="131"/>
      <c r="EPH206" s="131"/>
      <c r="EPP206" s="131"/>
      <c r="EPQ206" s="131"/>
      <c r="EPR206" s="131"/>
      <c r="EPS206" s="131"/>
      <c r="EPT206" s="131"/>
      <c r="EPU206" s="131"/>
      <c r="EPV206" s="131"/>
      <c r="EPW206" s="131"/>
      <c r="EPX206" s="131"/>
      <c r="EPY206" s="131"/>
      <c r="EPZ206" s="131"/>
      <c r="EQA206" s="131"/>
      <c r="EQB206" s="131"/>
      <c r="EQC206" s="131"/>
      <c r="EZC206" s="131"/>
      <c r="EZD206" s="131"/>
      <c r="EZL206" s="131"/>
      <c r="EZM206" s="131"/>
      <c r="EZN206" s="131"/>
      <c r="EZO206" s="131"/>
      <c r="EZP206" s="131"/>
      <c r="EZQ206" s="131"/>
      <c r="EZR206" s="131"/>
      <c r="EZS206" s="131"/>
      <c r="EZT206" s="131"/>
      <c r="EZU206" s="131"/>
      <c r="EZV206" s="131"/>
      <c r="EZW206" s="131"/>
      <c r="EZX206" s="131"/>
      <c r="EZY206" s="131"/>
      <c r="FIY206" s="131"/>
      <c r="FIZ206" s="131"/>
      <c r="FJH206" s="131"/>
      <c r="FJI206" s="131"/>
      <c r="FJJ206" s="131"/>
      <c r="FJK206" s="131"/>
      <c r="FJL206" s="131"/>
      <c r="FJM206" s="131"/>
      <c r="FJN206" s="131"/>
      <c r="FJO206" s="131"/>
      <c r="FJP206" s="131"/>
      <c r="FJQ206" s="131"/>
      <c r="FJR206" s="131"/>
      <c r="FJS206" s="131"/>
      <c r="FJT206" s="131"/>
      <c r="FJU206" s="131"/>
      <c r="FSU206" s="131"/>
      <c r="FSV206" s="131"/>
      <c r="FTD206" s="131"/>
      <c r="FTE206" s="131"/>
      <c r="FTF206" s="131"/>
      <c r="FTG206" s="131"/>
      <c r="FTH206" s="131"/>
      <c r="FTI206" s="131"/>
      <c r="FTJ206" s="131"/>
      <c r="FTK206" s="131"/>
      <c r="FTL206" s="131"/>
      <c r="FTM206" s="131"/>
      <c r="FTN206" s="131"/>
      <c r="FTO206" s="131"/>
      <c r="FTP206" s="131"/>
      <c r="FTQ206" s="131"/>
      <c r="GCQ206" s="131"/>
      <c r="GCR206" s="131"/>
      <c r="GCZ206" s="131"/>
      <c r="GDA206" s="131"/>
      <c r="GDB206" s="131"/>
      <c r="GDC206" s="131"/>
      <c r="GDD206" s="131"/>
      <c r="GDE206" s="131"/>
      <c r="GDF206" s="131"/>
      <c r="GDG206" s="131"/>
      <c r="GDH206" s="131"/>
      <c r="GDI206" s="131"/>
      <c r="GDJ206" s="131"/>
      <c r="GDK206" s="131"/>
      <c r="GDL206" s="131"/>
      <c r="GDM206" s="131"/>
      <c r="GMM206" s="131"/>
      <c r="GMN206" s="131"/>
      <c r="GMV206" s="131"/>
      <c r="GMW206" s="131"/>
      <c r="GMX206" s="131"/>
      <c r="GMY206" s="131"/>
      <c r="GMZ206" s="131"/>
      <c r="GNA206" s="131"/>
      <c r="GNB206" s="131"/>
      <c r="GNC206" s="131"/>
      <c r="GND206" s="131"/>
      <c r="GNE206" s="131"/>
      <c r="GNF206" s="131"/>
      <c r="GNG206" s="131"/>
      <c r="GNH206" s="131"/>
      <c r="GNI206" s="131"/>
      <c r="GWI206" s="131"/>
      <c r="GWJ206" s="131"/>
      <c r="GWR206" s="131"/>
      <c r="GWS206" s="131"/>
      <c r="GWT206" s="131"/>
      <c r="GWU206" s="131"/>
      <c r="GWV206" s="131"/>
      <c r="GWW206" s="131"/>
      <c r="GWX206" s="131"/>
      <c r="GWY206" s="131"/>
      <c r="GWZ206" s="131"/>
      <c r="GXA206" s="131"/>
      <c r="GXB206" s="131"/>
      <c r="GXC206" s="131"/>
      <c r="GXD206" s="131"/>
      <c r="GXE206" s="131"/>
      <c r="HGE206" s="131"/>
      <c r="HGF206" s="131"/>
      <c r="HGN206" s="131"/>
      <c r="HGO206" s="131"/>
      <c r="HGP206" s="131"/>
      <c r="HGQ206" s="131"/>
      <c r="HGR206" s="131"/>
      <c r="HGS206" s="131"/>
      <c r="HGT206" s="131"/>
      <c r="HGU206" s="131"/>
      <c r="HGV206" s="131"/>
      <c r="HGW206" s="131"/>
      <c r="HGX206" s="131"/>
      <c r="HGY206" s="131"/>
      <c r="HGZ206" s="131"/>
      <c r="HHA206" s="131"/>
      <c r="HQA206" s="131"/>
      <c r="HQB206" s="131"/>
      <c r="HQJ206" s="131"/>
      <c r="HQK206" s="131"/>
      <c r="HQL206" s="131"/>
      <c r="HQM206" s="131"/>
      <c r="HQN206" s="131"/>
      <c r="HQO206" s="131"/>
      <c r="HQP206" s="131"/>
      <c r="HQQ206" s="131"/>
      <c r="HQR206" s="131"/>
      <c r="HQS206" s="131"/>
      <c r="HQT206" s="131"/>
      <c r="HQU206" s="131"/>
      <c r="HQV206" s="131"/>
      <c r="HQW206" s="131"/>
      <c r="HZW206" s="131"/>
      <c r="HZX206" s="131"/>
      <c r="IAF206" s="131"/>
      <c r="IAG206" s="131"/>
      <c r="IAH206" s="131"/>
      <c r="IAI206" s="131"/>
      <c r="IAJ206" s="131"/>
      <c r="IAK206" s="131"/>
      <c r="IAL206" s="131"/>
      <c r="IAM206" s="131"/>
      <c r="IAN206" s="131"/>
      <c r="IAO206" s="131"/>
      <c r="IAP206" s="131"/>
      <c r="IAQ206" s="131"/>
      <c r="IAR206" s="131"/>
      <c r="IAS206" s="131"/>
      <c r="IJS206" s="131"/>
      <c r="IJT206" s="131"/>
      <c r="IKB206" s="131"/>
      <c r="IKC206" s="131"/>
      <c r="IKD206" s="131"/>
      <c r="IKE206" s="131"/>
      <c r="IKF206" s="131"/>
      <c r="IKG206" s="131"/>
      <c r="IKH206" s="131"/>
      <c r="IKI206" s="131"/>
      <c r="IKJ206" s="131"/>
      <c r="IKK206" s="131"/>
      <c r="IKL206" s="131"/>
      <c r="IKM206" s="131"/>
      <c r="IKN206" s="131"/>
      <c r="IKO206" s="131"/>
      <c r="ITO206" s="131"/>
      <c r="ITP206" s="131"/>
      <c r="ITX206" s="131"/>
      <c r="ITY206" s="131"/>
      <c r="ITZ206" s="131"/>
      <c r="IUA206" s="131"/>
      <c r="IUB206" s="131"/>
      <c r="IUC206" s="131"/>
      <c r="IUD206" s="131"/>
      <c r="IUE206" s="131"/>
      <c r="IUF206" s="131"/>
      <c r="IUG206" s="131"/>
      <c r="IUH206" s="131"/>
      <c r="IUI206" s="131"/>
      <c r="IUJ206" s="131"/>
      <c r="IUK206" s="131"/>
      <c r="JDK206" s="131"/>
      <c r="JDL206" s="131"/>
      <c r="JDT206" s="131"/>
      <c r="JDU206" s="131"/>
      <c r="JDV206" s="131"/>
      <c r="JDW206" s="131"/>
      <c r="JDX206" s="131"/>
      <c r="JDY206" s="131"/>
      <c r="JDZ206" s="131"/>
      <c r="JEA206" s="131"/>
      <c r="JEB206" s="131"/>
      <c r="JEC206" s="131"/>
      <c r="JED206" s="131"/>
      <c r="JEE206" s="131"/>
      <c r="JEF206" s="131"/>
      <c r="JEG206" s="131"/>
      <c r="JNG206" s="131"/>
      <c r="JNH206" s="131"/>
      <c r="JNP206" s="131"/>
      <c r="JNQ206" s="131"/>
      <c r="JNR206" s="131"/>
      <c r="JNS206" s="131"/>
      <c r="JNT206" s="131"/>
      <c r="JNU206" s="131"/>
      <c r="JNV206" s="131"/>
      <c r="JNW206" s="131"/>
      <c r="JNX206" s="131"/>
      <c r="JNY206" s="131"/>
      <c r="JNZ206" s="131"/>
      <c r="JOA206" s="131"/>
      <c r="JOB206" s="131"/>
      <c r="JOC206" s="131"/>
      <c r="JXC206" s="131"/>
      <c r="JXD206" s="131"/>
      <c r="JXL206" s="131"/>
      <c r="JXM206" s="131"/>
      <c r="JXN206" s="131"/>
      <c r="JXO206" s="131"/>
      <c r="JXP206" s="131"/>
      <c r="JXQ206" s="131"/>
      <c r="JXR206" s="131"/>
      <c r="JXS206" s="131"/>
      <c r="JXT206" s="131"/>
      <c r="JXU206" s="131"/>
      <c r="JXV206" s="131"/>
      <c r="JXW206" s="131"/>
      <c r="JXX206" s="131"/>
      <c r="JXY206" s="131"/>
      <c r="KGY206" s="131"/>
      <c r="KGZ206" s="131"/>
      <c r="KHH206" s="131"/>
      <c r="KHI206" s="131"/>
      <c r="KHJ206" s="131"/>
      <c r="KHK206" s="131"/>
      <c r="KHL206" s="131"/>
      <c r="KHM206" s="131"/>
      <c r="KHN206" s="131"/>
      <c r="KHO206" s="131"/>
      <c r="KHP206" s="131"/>
      <c r="KHQ206" s="131"/>
      <c r="KHR206" s="131"/>
      <c r="KHS206" s="131"/>
      <c r="KHT206" s="131"/>
      <c r="KHU206" s="131"/>
      <c r="KQU206" s="131"/>
      <c r="KQV206" s="131"/>
      <c r="KRD206" s="131"/>
      <c r="KRE206" s="131"/>
      <c r="KRF206" s="131"/>
      <c r="KRG206" s="131"/>
      <c r="KRH206" s="131"/>
      <c r="KRI206" s="131"/>
      <c r="KRJ206" s="131"/>
      <c r="KRK206" s="131"/>
      <c r="KRL206" s="131"/>
      <c r="KRM206" s="131"/>
      <c r="KRN206" s="131"/>
      <c r="KRO206" s="131"/>
      <c r="KRP206" s="131"/>
      <c r="KRQ206" s="131"/>
      <c r="LAQ206" s="131"/>
      <c r="LAR206" s="131"/>
      <c r="LAZ206" s="131"/>
      <c r="LBA206" s="131"/>
      <c r="LBB206" s="131"/>
      <c r="LBC206" s="131"/>
      <c r="LBD206" s="131"/>
      <c r="LBE206" s="131"/>
      <c r="LBF206" s="131"/>
      <c r="LBG206" s="131"/>
      <c r="LBH206" s="131"/>
      <c r="LBI206" s="131"/>
      <c r="LBJ206" s="131"/>
      <c r="LBK206" s="131"/>
      <c r="LBL206" s="131"/>
      <c r="LBM206" s="131"/>
      <c r="LKM206" s="131"/>
      <c r="LKN206" s="131"/>
      <c r="LKV206" s="131"/>
      <c r="LKW206" s="131"/>
      <c r="LKX206" s="131"/>
      <c r="LKY206" s="131"/>
      <c r="LKZ206" s="131"/>
      <c r="LLA206" s="131"/>
      <c r="LLB206" s="131"/>
      <c r="LLC206" s="131"/>
      <c r="LLD206" s="131"/>
      <c r="LLE206" s="131"/>
      <c r="LLF206" s="131"/>
      <c r="LLG206" s="131"/>
      <c r="LLH206" s="131"/>
      <c r="LLI206" s="131"/>
      <c r="LUI206" s="131"/>
      <c r="LUJ206" s="131"/>
      <c r="LUR206" s="131"/>
      <c r="LUS206" s="131"/>
      <c r="LUT206" s="131"/>
      <c r="LUU206" s="131"/>
      <c r="LUV206" s="131"/>
      <c r="LUW206" s="131"/>
      <c r="LUX206" s="131"/>
      <c r="LUY206" s="131"/>
      <c r="LUZ206" s="131"/>
      <c r="LVA206" s="131"/>
      <c r="LVB206" s="131"/>
      <c r="LVC206" s="131"/>
      <c r="LVD206" s="131"/>
      <c r="LVE206" s="131"/>
      <c r="MEE206" s="131"/>
      <c r="MEF206" s="131"/>
      <c r="MEN206" s="131"/>
      <c r="MEO206" s="131"/>
      <c r="MEP206" s="131"/>
      <c r="MEQ206" s="131"/>
      <c r="MER206" s="131"/>
      <c r="MES206" s="131"/>
      <c r="MET206" s="131"/>
      <c r="MEU206" s="131"/>
      <c r="MEV206" s="131"/>
      <c r="MEW206" s="131"/>
      <c r="MEX206" s="131"/>
      <c r="MEY206" s="131"/>
      <c r="MEZ206" s="131"/>
      <c r="MFA206" s="131"/>
      <c r="MOA206" s="131"/>
      <c r="MOB206" s="131"/>
      <c r="MOJ206" s="131"/>
      <c r="MOK206" s="131"/>
      <c r="MOL206" s="131"/>
      <c r="MOM206" s="131"/>
      <c r="MON206" s="131"/>
      <c r="MOO206" s="131"/>
      <c r="MOP206" s="131"/>
      <c r="MOQ206" s="131"/>
      <c r="MOR206" s="131"/>
      <c r="MOS206" s="131"/>
      <c r="MOT206" s="131"/>
      <c r="MOU206" s="131"/>
      <c r="MOV206" s="131"/>
      <c r="MOW206" s="131"/>
      <c r="MXW206" s="131"/>
      <c r="MXX206" s="131"/>
      <c r="MYF206" s="131"/>
      <c r="MYG206" s="131"/>
      <c r="MYH206" s="131"/>
      <c r="MYI206" s="131"/>
      <c r="MYJ206" s="131"/>
      <c r="MYK206" s="131"/>
      <c r="MYL206" s="131"/>
      <c r="MYM206" s="131"/>
      <c r="MYN206" s="131"/>
      <c r="MYO206" s="131"/>
      <c r="MYP206" s="131"/>
      <c r="MYQ206" s="131"/>
      <c r="MYR206" s="131"/>
      <c r="MYS206" s="131"/>
      <c r="NHS206" s="131"/>
      <c r="NHT206" s="131"/>
      <c r="NIB206" s="131"/>
      <c r="NIC206" s="131"/>
      <c r="NID206" s="131"/>
      <c r="NIE206" s="131"/>
      <c r="NIF206" s="131"/>
      <c r="NIG206" s="131"/>
      <c r="NIH206" s="131"/>
      <c r="NII206" s="131"/>
      <c r="NIJ206" s="131"/>
      <c r="NIK206" s="131"/>
      <c r="NIL206" s="131"/>
      <c r="NIM206" s="131"/>
      <c r="NIN206" s="131"/>
      <c r="NIO206" s="131"/>
      <c r="NRO206" s="131"/>
      <c r="NRP206" s="131"/>
      <c r="NRX206" s="131"/>
      <c r="NRY206" s="131"/>
      <c r="NRZ206" s="131"/>
      <c r="NSA206" s="131"/>
      <c r="NSB206" s="131"/>
      <c r="NSC206" s="131"/>
      <c r="NSD206" s="131"/>
      <c r="NSE206" s="131"/>
      <c r="NSF206" s="131"/>
      <c r="NSG206" s="131"/>
      <c r="NSH206" s="131"/>
      <c r="NSI206" s="131"/>
      <c r="NSJ206" s="131"/>
      <c r="NSK206" s="131"/>
      <c r="OBK206" s="131"/>
      <c r="OBL206" s="131"/>
      <c r="OBT206" s="131"/>
      <c r="OBU206" s="131"/>
      <c r="OBV206" s="131"/>
      <c r="OBW206" s="131"/>
      <c r="OBX206" s="131"/>
      <c r="OBY206" s="131"/>
      <c r="OBZ206" s="131"/>
      <c r="OCA206" s="131"/>
      <c r="OCB206" s="131"/>
      <c r="OCC206" s="131"/>
      <c r="OCD206" s="131"/>
      <c r="OCE206" s="131"/>
      <c r="OCF206" s="131"/>
      <c r="OCG206" s="131"/>
      <c r="OLG206" s="131"/>
      <c r="OLH206" s="131"/>
      <c r="OLP206" s="131"/>
      <c r="OLQ206" s="131"/>
      <c r="OLR206" s="131"/>
      <c r="OLS206" s="131"/>
      <c r="OLT206" s="131"/>
      <c r="OLU206" s="131"/>
      <c r="OLV206" s="131"/>
      <c r="OLW206" s="131"/>
      <c r="OLX206" s="131"/>
      <c r="OLY206" s="131"/>
      <c r="OLZ206" s="131"/>
      <c r="OMA206" s="131"/>
      <c r="OMB206" s="131"/>
      <c r="OMC206" s="131"/>
      <c r="OVC206" s="131"/>
      <c r="OVD206" s="131"/>
      <c r="OVL206" s="131"/>
      <c r="OVM206" s="131"/>
      <c r="OVN206" s="131"/>
      <c r="OVO206" s="131"/>
      <c r="OVP206" s="131"/>
      <c r="OVQ206" s="131"/>
      <c r="OVR206" s="131"/>
      <c r="OVS206" s="131"/>
      <c r="OVT206" s="131"/>
      <c r="OVU206" s="131"/>
      <c r="OVV206" s="131"/>
      <c r="OVW206" s="131"/>
      <c r="OVX206" s="131"/>
      <c r="OVY206" s="131"/>
      <c r="PEY206" s="131"/>
      <c r="PEZ206" s="131"/>
      <c r="PFH206" s="131"/>
      <c r="PFI206" s="131"/>
      <c r="PFJ206" s="131"/>
      <c r="PFK206" s="131"/>
      <c r="PFL206" s="131"/>
      <c r="PFM206" s="131"/>
      <c r="PFN206" s="131"/>
      <c r="PFO206" s="131"/>
      <c r="PFP206" s="131"/>
      <c r="PFQ206" s="131"/>
      <c r="PFR206" s="131"/>
      <c r="PFS206" s="131"/>
      <c r="PFT206" s="131"/>
      <c r="PFU206" s="131"/>
      <c r="POU206" s="131"/>
      <c r="POV206" s="131"/>
      <c r="PPD206" s="131"/>
      <c r="PPE206" s="131"/>
      <c r="PPF206" s="131"/>
      <c r="PPG206" s="131"/>
      <c r="PPH206" s="131"/>
      <c r="PPI206" s="131"/>
      <c r="PPJ206" s="131"/>
      <c r="PPK206" s="131"/>
      <c r="PPL206" s="131"/>
      <c r="PPM206" s="131"/>
      <c r="PPN206" s="131"/>
      <c r="PPO206" s="131"/>
      <c r="PPP206" s="131"/>
      <c r="PPQ206" s="131"/>
      <c r="PYQ206" s="131"/>
      <c r="PYR206" s="131"/>
      <c r="PYZ206" s="131"/>
      <c r="PZA206" s="131"/>
      <c r="PZB206" s="131"/>
      <c r="PZC206" s="131"/>
      <c r="PZD206" s="131"/>
      <c r="PZE206" s="131"/>
      <c r="PZF206" s="131"/>
      <c r="PZG206" s="131"/>
      <c r="PZH206" s="131"/>
      <c r="PZI206" s="131"/>
      <c r="PZJ206" s="131"/>
      <c r="PZK206" s="131"/>
      <c r="PZL206" s="131"/>
      <c r="PZM206" s="131"/>
      <c r="QIM206" s="131"/>
      <c r="QIN206" s="131"/>
      <c r="QIV206" s="131"/>
      <c r="QIW206" s="131"/>
      <c r="QIX206" s="131"/>
      <c r="QIY206" s="131"/>
      <c r="QIZ206" s="131"/>
      <c r="QJA206" s="131"/>
      <c r="QJB206" s="131"/>
      <c r="QJC206" s="131"/>
      <c r="QJD206" s="131"/>
      <c r="QJE206" s="131"/>
      <c r="QJF206" s="131"/>
      <c r="QJG206" s="131"/>
      <c r="QJH206" s="131"/>
      <c r="QJI206" s="131"/>
      <c r="QSI206" s="131"/>
      <c r="QSJ206" s="131"/>
      <c r="QSR206" s="131"/>
      <c r="QSS206" s="131"/>
      <c r="QST206" s="131"/>
      <c r="QSU206" s="131"/>
      <c r="QSV206" s="131"/>
      <c r="QSW206" s="131"/>
      <c r="QSX206" s="131"/>
      <c r="QSY206" s="131"/>
      <c r="QSZ206" s="131"/>
      <c r="QTA206" s="131"/>
      <c r="QTB206" s="131"/>
      <c r="QTC206" s="131"/>
      <c r="QTD206" s="131"/>
      <c r="QTE206" s="131"/>
      <c r="RCE206" s="131"/>
      <c r="RCF206" s="131"/>
      <c r="RCN206" s="131"/>
      <c r="RCO206" s="131"/>
      <c r="RCP206" s="131"/>
      <c r="RCQ206" s="131"/>
      <c r="RCR206" s="131"/>
      <c r="RCS206" s="131"/>
      <c r="RCT206" s="131"/>
      <c r="RCU206" s="131"/>
      <c r="RCV206" s="131"/>
      <c r="RCW206" s="131"/>
      <c r="RCX206" s="131"/>
      <c r="RCY206" s="131"/>
      <c r="RCZ206" s="131"/>
      <c r="RDA206" s="131"/>
      <c r="RMA206" s="131"/>
      <c r="RMB206" s="131"/>
      <c r="RMJ206" s="131"/>
      <c r="RMK206" s="131"/>
      <c r="RML206" s="131"/>
      <c r="RMM206" s="131"/>
      <c r="RMN206" s="131"/>
      <c r="RMO206" s="131"/>
      <c r="RMP206" s="131"/>
      <c r="RMQ206" s="131"/>
      <c r="RMR206" s="131"/>
      <c r="RMS206" s="131"/>
      <c r="RMT206" s="131"/>
      <c r="RMU206" s="131"/>
      <c r="RMV206" s="131"/>
      <c r="RMW206" s="131"/>
      <c r="RVW206" s="131"/>
      <c r="RVX206" s="131"/>
      <c r="RWF206" s="131"/>
      <c r="RWG206" s="131"/>
      <c r="RWH206" s="131"/>
      <c r="RWI206" s="131"/>
      <c r="RWJ206" s="131"/>
      <c r="RWK206" s="131"/>
      <c r="RWL206" s="131"/>
      <c r="RWM206" s="131"/>
      <c r="RWN206" s="131"/>
      <c r="RWO206" s="131"/>
      <c r="RWP206" s="131"/>
      <c r="RWQ206" s="131"/>
      <c r="RWR206" s="131"/>
      <c r="RWS206" s="131"/>
      <c r="SFS206" s="131"/>
      <c r="SFT206" s="131"/>
      <c r="SGB206" s="131"/>
      <c r="SGC206" s="131"/>
      <c r="SGD206" s="131"/>
      <c r="SGE206" s="131"/>
      <c r="SGF206" s="131"/>
      <c r="SGG206" s="131"/>
      <c r="SGH206" s="131"/>
      <c r="SGI206" s="131"/>
      <c r="SGJ206" s="131"/>
      <c r="SGK206" s="131"/>
      <c r="SGL206" s="131"/>
      <c r="SGM206" s="131"/>
      <c r="SGN206" s="131"/>
      <c r="SGO206" s="131"/>
      <c r="SPO206" s="131"/>
      <c r="SPP206" s="131"/>
      <c r="SPX206" s="131"/>
      <c r="SPY206" s="131"/>
      <c r="SPZ206" s="131"/>
      <c r="SQA206" s="131"/>
      <c r="SQB206" s="131"/>
      <c r="SQC206" s="131"/>
      <c r="SQD206" s="131"/>
      <c r="SQE206" s="131"/>
      <c r="SQF206" s="131"/>
      <c r="SQG206" s="131"/>
      <c r="SQH206" s="131"/>
      <c r="SQI206" s="131"/>
      <c r="SQJ206" s="131"/>
      <c r="SQK206" s="131"/>
      <c r="SZK206" s="131"/>
      <c r="SZL206" s="131"/>
      <c r="SZT206" s="131"/>
      <c r="SZU206" s="131"/>
      <c r="SZV206" s="131"/>
      <c r="SZW206" s="131"/>
      <c r="SZX206" s="131"/>
      <c r="SZY206" s="131"/>
      <c r="SZZ206" s="131"/>
      <c r="TAA206" s="131"/>
      <c r="TAB206" s="131"/>
      <c r="TAC206" s="131"/>
      <c r="TAD206" s="131"/>
      <c r="TAE206" s="131"/>
      <c r="TAF206" s="131"/>
      <c r="TAG206" s="131"/>
      <c r="TJG206" s="131"/>
      <c r="TJH206" s="131"/>
      <c r="TJP206" s="131"/>
      <c r="TJQ206" s="131"/>
      <c r="TJR206" s="131"/>
      <c r="TJS206" s="131"/>
      <c r="TJT206" s="131"/>
      <c r="TJU206" s="131"/>
      <c r="TJV206" s="131"/>
      <c r="TJW206" s="131"/>
      <c r="TJX206" s="131"/>
      <c r="TJY206" s="131"/>
      <c r="TJZ206" s="131"/>
      <c r="TKA206" s="131"/>
      <c r="TKB206" s="131"/>
      <c r="TKC206" s="131"/>
      <c r="TTC206" s="131"/>
      <c r="TTD206" s="131"/>
      <c r="TTL206" s="131"/>
      <c r="TTM206" s="131"/>
      <c r="TTN206" s="131"/>
      <c r="TTO206" s="131"/>
      <c r="TTP206" s="131"/>
      <c r="TTQ206" s="131"/>
      <c r="TTR206" s="131"/>
      <c r="TTS206" s="131"/>
      <c r="TTT206" s="131"/>
      <c r="TTU206" s="131"/>
      <c r="TTV206" s="131"/>
      <c r="TTW206" s="131"/>
      <c r="TTX206" s="131"/>
      <c r="TTY206" s="131"/>
      <c r="UCY206" s="131"/>
      <c r="UCZ206" s="131"/>
      <c r="UDH206" s="131"/>
      <c r="UDI206" s="131"/>
      <c r="UDJ206" s="131"/>
      <c r="UDK206" s="131"/>
      <c r="UDL206" s="131"/>
      <c r="UDM206" s="131"/>
      <c r="UDN206" s="131"/>
      <c r="UDO206" s="131"/>
      <c r="UDP206" s="131"/>
      <c r="UDQ206" s="131"/>
      <c r="UDR206" s="131"/>
      <c r="UDS206" s="131"/>
      <c r="UDT206" s="131"/>
      <c r="UDU206" s="131"/>
      <c r="UMU206" s="131"/>
      <c r="UMV206" s="131"/>
      <c r="UND206" s="131"/>
      <c r="UNE206" s="131"/>
      <c r="UNF206" s="131"/>
      <c r="UNG206" s="131"/>
      <c r="UNH206" s="131"/>
      <c r="UNI206" s="131"/>
      <c r="UNJ206" s="131"/>
      <c r="UNK206" s="131"/>
      <c r="UNL206" s="131"/>
      <c r="UNM206" s="131"/>
      <c r="UNN206" s="131"/>
      <c r="UNO206" s="131"/>
      <c r="UNP206" s="131"/>
      <c r="UNQ206" s="131"/>
      <c r="UWQ206" s="131"/>
      <c r="UWR206" s="131"/>
      <c r="UWZ206" s="131"/>
      <c r="UXA206" s="131"/>
      <c r="UXB206" s="131"/>
      <c r="UXC206" s="131"/>
      <c r="UXD206" s="131"/>
      <c r="UXE206" s="131"/>
      <c r="UXF206" s="131"/>
      <c r="UXG206" s="131"/>
      <c r="UXH206" s="131"/>
      <c r="UXI206" s="131"/>
      <c r="UXJ206" s="131"/>
      <c r="UXK206" s="131"/>
      <c r="UXL206" s="131"/>
      <c r="UXM206" s="131"/>
      <c r="VGM206" s="131"/>
      <c r="VGN206" s="131"/>
      <c r="VGV206" s="131"/>
      <c r="VGW206" s="131"/>
      <c r="VGX206" s="131"/>
      <c r="VGY206" s="131"/>
      <c r="VGZ206" s="131"/>
      <c r="VHA206" s="131"/>
      <c r="VHB206" s="131"/>
      <c r="VHC206" s="131"/>
      <c r="VHD206" s="131"/>
      <c r="VHE206" s="131"/>
      <c r="VHF206" s="131"/>
      <c r="VHG206" s="131"/>
      <c r="VHH206" s="131"/>
      <c r="VHI206" s="131"/>
      <c r="VQI206" s="131"/>
      <c r="VQJ206" s="131"/>
      <c r="VQR206" s="131"/>
      <c r="VQS206" s="131"/>
      <c r="VQT206" s="131"/>
      <c r="VQU206" s="131"/>
      <c r="VQV206" s="131"/>
      <c r="VQW206" s="131"/>
      <c r="VQX206" s="131"/>
      <c r="VQY206" s="131"/>
      <c r="VQZ206" s="131"/>
      <c r="VRA206" s="131"/>
      <c r="VRB206" s="131"/>
      <c r="VRC206" s="131"/>
      <c r="VRD206" s="131"/>
      <c r="VRE206" s="131"/>
      <c r="WAE206" s="131"/>
      <c r="WAF206" s="131"/>
      <c r="WAN206" s="131"/>
      <c r="WAO206" s="131"/>
      <c r="WAP206" s="131"/>
      <c r="WAQ206" s="131"/>
      <c r="WAR206" s="131"/>
      <c r="WAS206" s="131"/>
      <c r="WAT206" s="131"/>
      <c r="WAU206" s="131"/>
      <c r="WAV206" s="131"/>
      <c r="WAW206" s="131"/>
      <c r="WAX206" s="131"/>
      <c r="WAY206" s="131"/>
      <c r="WAZ206" s="131"/>
      <c r="WBA206" s="131"/>
      <c r="WKA206" s="131"/>
      <c r="WKB206" s="131"/>
      <c r="WKJ206" s="131"/>
      <c r="WKK206" s="131"/>
      <c r="WKL206" s="131"/>
      <c r="WKM206" s="131"/>
      <c r="WKN206" s="131"/>
      <c r="WKO206" s="131"/>
      <c r="WKP206" s="131"/>
      <c r="WKQ206" s="131"/>
      <c r="WKR206" s="131"/>
      <c r="WKS206" s="131"/>
      <c r="WKT206" s="131"/>
      <c r="WKU206" s="131"/>
      <c r="WKV206" s="131"/>
      <c r="WKW206" s="131"/>
      <c r="WTW206" s="131"/>
      <c r="WTX206" s="131"/>
      <c r="WUF206" s="131"/>
      <c r="WUG206" s="131"/>
      <c r="WUH206" s="131"/>
      <c r="WUI206" s="131"/>
      <c r="WUJ206" s="131"/>
      <c r="WUK206" s="131"/>
      <c r="WUL206" s="131"/>
      <c r="WUM206" s="131"/>
      <c r="WUN206" s="131"/>
      <c r="WUO206" s="131"/>
      <c r="WUP206" s="131"/>
      <c r="WUQ206" s="131"/>
      <c r="WUR206" s="131"/>
      <c r="WUS206" s="131"/>
    </row>
    <row r="207" spans="1:2046 2050:3072 3076:4095 4098:6141 6145:7167 7171:8190 8193:9216 9219:11262 11266:12288 12292:13311 13314:15357 15361:16344" s="271" customFormat="1" ht="69" customHeight="1" outlineLevel="1">
      <c r="A207" s="240"/>
      <c r="B207" s="273" t="s">
        <v>476</v>
      </c>
      <c r="C207" s="248"/>
      <c r="D207" s="258">
        <v>50</v>
      </c>
      <c r="E207" s="260">
        <v>50</v>
      </c>
      <c r="F207" s="258">
        <v>0</v>
      </c>
      <c r="G207" s="245">
        <v>0</v>
      </c>
      <c r="H207" s="229">
        <f t="shared" si="13"/>
        <v>0</v>
      </c>
      <c r="I207" s="247"/>
      <c r="J207" s="247"/>
      <c r="K207" s="247"/>
      <c r="L207" s="247"/>
      <c r="M207" s="238"/>
      <c r="HK207" s="131"/>
      <c r="HL207" s="131"/>
      <c r="HT207" s="131"/>
      <c r="HU207" s="131"/>
      <c r="HV207" s="131"/>
      <c r="HW207" s="131"/>
      <c r="HX207" s="131"/>
      <c r="HY207" s="131"/>
      <c r="HZ207" s="131"/>
      <c r="IA207" s="131"/>
      <c r="IB207" s="131"/>
      <c r="IC207" s="131"/>
      <c r="ID207" s="131"/>
      <c r="IE207" s="131"/>
      <c r="IF207" s="131"/>
      <c r="IG207" s="131"/>
      <c r="RG207" s="131"/>
      <c r="RH207" s="131"/>
      <c r="RP207" s="131"/>
      <c r="RQ207" s="131"/>
      <c r="RR207" s="131"/>
      <c r="RS207" s="131"/>
      <c r="RT207" s="131"/>
      <c r="RU207" s="131"/>
      <c r="RV207" s="131"/>
      <c r="RW207" s="131"/>
      <c r="RX207" s="131"/>
      <c r="RY207" s="131"/>
      <c r="RZ207" s="131"/>
      <c r="SA207" s="131"/>
      <c r="SB207" s="131"/>
      <c r="SC207" s="131"/>
      <c r="ABC207" s="131"/>
      <c r="ABD207" s="131"/>
      <c r="ABL207" s="131"/>
      <c r="ABM207" s="131"/>
      <c r="ABN207" s="131"/>
      <c r="ABO207" s="131"/>
      <c r="ABP207" s="131"/>
      <c r="ABQ207" s="131"/>
      <c r="ABR207" s="131"/>
      <c r="ABS207" s="131"/>
      <c r="ABT207" s="131"/>
      <c r="ABU207" s="131"/>
      <c r="ABV207" s="131"/>
      <c r="ABW207" s="131"/>
      <c r="ABX207" s="131"/>
      <c r="ABY207" s="131"/>
      <c r="AKY207" s="131"/>
      <c r="AKZ207" s="131"/>
      <c r="ALH207" s="131"/>
      <c r="ALI207" s="131"/>
      <c r="ALJ207" s="131"/>
      <c r="ALK207" s="131"/>
      <c r="ALL207" s="131"/>
      <c r="ALM207" s="131"/>
      <c r="ALN207" s="131"/>
      <c r="ALO207" s="131"/>
      <c r="ALP207" s="131"/>
      <c r="ALQ207" s="131"/>
      <c r="ALR207" s="131"/>
      <c r="ALS207" s="131"/>
      <c r="ALT207" s="131"/>
      <c r="ALU207" s="131"/>
      <c r="AUU207" s="131"/>
      <c r="AUV207" s="131"/>
      <c r="AVD207" s="131"/>
      <c r="AVE207" s="131"/>
      <c r="AVF207" s="131"/>
      <c r="AVG207" s="131"/>
      <c r="AVH207" s="131"/>
      <c r="AVI207" s="131"/>
      <c r="AVJ207" s="131"/>
      <c r="AVK207" s="131"/>
      <c r="AVL207" s="131"/>
      <c r="AVM207" s="131"/>
      <c r="AVN207" s="131"/>
      <c r="AVO207" s="131"/>
      <c r="AVP207" s="131"/>
      <c r="AVQ207" s="131"/>
      <c r="BEQ207" s="131"/>
      <c r="BER207" s="131"/>
      <c r="BEZ207" s="131"/>
      <c r="BFA207" s="131"/>
      <c r="BFB207" s="131"/>
      <c r="BFC207" s="131"/>
      <c r="BFD207" s="131"/>
      <c r="BFE207" s="131"/>
      <c r="BFF207" s="131"/>
      <c r="BFG207" s="131"/>
      <c r="BFH207" s="131"/>
      <c r="BFI207" s="131"/>
      <c r="BFJ207" s="131"/>
      <c r="BFK207" s="131"/>
      <c r="BFL207" s="131"/>
      <c r="BFM207" s="131"/>
      <c r="BOM207" s="131"/>
      <c r="BON207" s="131"/>
      <c r="BOV207" s="131"/>
      <c r="BOW207" s="131"/>
      <c r="BOX207" s="131"/>
      <c r="BOY207" s="131"/>
      <c r="BOZ207" s="131"/>
      <c r="BPA207" s="131"/>
      <c r="BPB207" s="131"/>
      <c r="BPC207" s="131"/>
      <c r="BPD207" s="131"/>
      <c r="BPE207" s="131"/>
      <c r="BPF207" s="131"/>
      <c r="BPG207" s="131"/>
      <c r="BPH207" s="131"/>
      <c r="BPI207" s="131"/>
      <c r="BYI207" s="131"/>
      <c r="BYJ207" s="131"/>
      <c r="BYR207" s="131"/>
      <c r="BYS207" s="131"/>
      <c r="BYT207" s="131"/>
      <c r="BYU207" s="131"/>
      <c r="BYV207" s="131"/>
      <c r="BYW207" s="131"/>
      <c r="BYX207" s="131"/>
      <c r="BYY207" s="131"/>
      <c r="BYZ207" s="131"/>
      <c r="BZA207" s="131"/>
      <c r="BZB207" s="131"/>
      <c r="BZC207" s="131"/>
      <c r="BZD207" s="131"/>
      <c r="BZE207" s="131"/>
      <c r="CIE207" s="131"/>
      <c r="CIF207" s="131"/>
      <c r="CIN207" s="131"/>
      <c r="CIO207" s="131"/>
      <c r="CIP207" s="131"/>
      <c r="CIQ207" s="131"/>
      <c r="CIR207" s="131"/>
      <c r="CIS207" s="131"/>
      <c r="CIT207" s="131"/>
      <c r="CIU207" s="131"/>
      <c r="CIV207" s="131"/>
      <c r="CIW207" s="131"/>
      <c r="CIX207" s="131"/>
      <c r="CIY207" s="131"/>
      <c r="CIZ207" s="131"/>
      <c r="CJA207" s="131"/>
      <c r="CSA207" s="131"/>
      <c r="CSB207" s="131"/>
      <c r="CSJ207" s="131"/>
      <c r="CSK207" s="131"/>
      <c r="CSL207" s="131"/>
      <c r="CSM207" s="131"/>
      <c r="CSN207" s="131"/>
      <c r="CSO207" s="131"/>
      <c r="CSP207" s="131"/>
      <c r="CSQ207" s="131"/>
      <c r="CSR207" s="131"/>
      <c r="CSS207" s="131"/>
      <c r="CST207" s="131"/>
      <c r="CSU207" s="131"/>
      <c r="CSV207" s="131"/>
      <c r="CSW207" s="131"/>
      <c r="DBW207" s="131"/>
      <c r="DBX207" s="131"/>
      <c r="DCF207" s="131"/>
      <c r="DCG207" s="131"/>
      <c r="DCH207" s="131"/>
      <c r="DCI207" s="131"/>
      <c r="DCJ207" s="131"/>
      <c r="DCK207" s="131"/>
      <c r="DCL207" s="131"/>
      <c r="DCM207" s="131"/>
      <c r="DCN207" s="131"/>
      <c r="DCO207" s="131"/>
      <c r="DCP207" s="131"/>
      <c r="DCQ207" s="131"/>
      <c r="DCR207" s="131"/>
      <c r="DCS207" s="131"/>
      <c r="DLS207" s="131"/>
      <c r="DLT207" s="131"/>
      <c r="DMB207" s="131"/>
      <c r="DMC207" s="131"/>
      <c r="DMD207" s="131"/>
      <c r="DME207" s="131"/>
      <c r="DMF207" s="131"/>
      <c r="DMG207" s="131"/>
      <c r="DMH207" s="131"/>
      <c r="DMI207" s="131"/>
      <c r="DMJ207" s="131"/>
      <c r="DMK207" s="131"/>
      <c r="DML207" s="131"/>
      <c r="DMM207" s="131"/>
      <c r="DMN207" s="131"/>
      <c r="DMO207" s="131"/>
      <c r="DVO207" s="131"/>
      <c r="DVP207" s="131"/>
      <c r="DVX207" s="131"/>
      <c r="DVY207" s="131"/>
      <c r="DVZ207" s="131"/>
      <c r="DWA207" s="131"/>
      <c r="DWB207" s="131"/>
      <c r="DWC207" s="131"/>
      <c r="DWD207" s="131"/>
      <c r="DWE207" s="131"/>
      <c r="DWF207" s="131"/>
      <c r="DWG207" s="131"/>
      <c r="DWH207" s="131"/>
      <c r="DWI207" s="131"/>
      <c r="DWJ207" s="131"/>
      <c r="DWK207" s="131"/>
      <c r="EFK207" s="131"/>
      <c r="EFL207" s="131"/>
      <c r="EFT207" s="131"/>
      <c r="EFU207" s="131"/>
      <c r="EFV207" s="131"/>
      <c r="EFW207" s="131"/>
      <c r="EFX207" s="131"/>
      <c r="EFY207" s="131"/>
      <c r="EFZ207" s="131"/>
      <c r="EGA207" s="131"/>
      <c r="EGB207" s="131"/>
      <c r="EGC207" s="131"/>
      <c r="EGD207" s="131"/>
      <c r="EGE207" s="131"/>
      <c r="EGF207" s="131"/>
      <c r="EGG207" s="131"/>
      <c r="EPG207" s="131"/>
      <c r="EPH207" s="131"/>
      <c r="EPP207" s="131"/>
      <c r="EPQ207" s="131"/>
      <c r="EPR207" s="131"/>
      <c r="EPS207" s="131"/>
      <c r="EPT207" s="131"/>
      <c r="EPU207" s="131"/>
      <c r="EPV207" s="131"/>
      <c r="EPW207" s="131"/>
      <c r="EPX207" s="131"/>
      <c r="EPY207" s="131"/>
      <c r="EPZ207" s="131"/>
      <c r="EQA207" s="131"/>
      <c r="EQB207" s="131"/>
      <c r="EQC207" s="131"/>
      <c r="EZC207" s="131"/>
      <c r="EZD207" s="131"/>
      <c r="EZL207" s="131"/>
      <c r="EZM207" s="131"/>
      <c r="EZN207" s="131"/>
      <c r="EZO207" s="131"/>
      <c r="EZP207" s="131"/>
      <c r="EZQ207" s="131"/>
      <c r="EZR207" s="131"/>
      <c r="EZS207" s="131"/>
      <c r="EZT207" s="131"/>
      <c r="EZU207" s="131"/>
      <c r="EZV207" s="131"/>
      <c r="EZW207" s="131"/>
      <c r="EZX207" s="131"/>
      <c r="EZY207" s="131"/>
      <c r="FIY207" s="131"/>
      <c r="FIZ207" s="131"/>
      <c r="FJH207" s="131"/>
      <c r="FJI207" s="131"/>
      <c r="FJJ207" s="131"/>
      <c r="FJK207" s="131"/>
      <c r="FJL207" s="131"/>
      <c r="FJM207" s="131"/>
      <c r="FJN207" s="131"/>
      <c r="FJO207" s="131"/>
      <c r="FJP207" s="131"/>
      <c r="FJQ207" s="131"/>
      <c r="FJR207" s="131"/>
      <c r="FJS207" s="131"/>
      <c r="FJT207" s="131"/>
      <c r="FJU207" s="131"/>
      <c r="FSU207" s="131"/>
      <c r="FSV207" s="131"/>
      <c r="FTD207" s="131"/>
      <c r="FTE207" s="131"/>
      <c r="FTF207" s="131"/>
      <c r="FTG207" s="131"/>
      <c r="FTH207" s="131"/>
      <c r="FTI207" s="131"/>
      <c r="FTJ207" s="131"/>
      <c r="FTK207" s="131"/>
      <c r="FTL207" s="131"/>
      <c r="FTM207" s="131"/>
      <c r="FTN207" s="131"/>
      <c r="FTO207" s="131"/>
      <c r="FTP207" s="131"/>
      <c r="FTQ207" s="131"/>
      <c r="GCQ207" s="131"/>
      <c r="GCR207" s="131"/>
      <c r="GCZ207" s="131"/>
      <c r="GDA207" s="131"/>
      <c r="GDB207" s="131"/>
      <c r="GDC207" s="131"/>
      <c r="GDD207" s="131"/>
      <c r="GDE207" s="131"/>
      <c r="GDF207" s="131"/>
      <c r="GDG207" s="131"/>
      <c r="GDH207" s="131"/>
      <c r="GDI207" s="131"/>
      <c r="GDJ207" s="131"/>
      <c r="GDK207" s="131"/>
      <c r="GDL207" s="131"/>
      <c r="GDM207" s="131"/>
      <c r="GMM207" s="131"/>
      <c r="GMN207" s="131"/>
      <c r="GMV207" s="131"/>
      <c r="GMW207" s="131"/>
      <c r="GMX207" s="131"/>
      <c r="GMY207" s="131"/>
      <c r="GMZ207" s="131"/>
      <c r="GNA207" s="131"/>
      <c r="GNB207" s="131"/>
      <c r="GNC207" s="131"/>
      <c r="GND207" s="131"/>
      <c r="GNE207" s="131"/>
      <c r="GNF207" s="131"/>
      <c r="GNG207" s="131"/>
      <c r="GNH207" s="131"/>
      <c r="GNI207" s="131"/>
      <c r="GWI207" s="131"/>
      <c r="GWJ207" s="131"/>
      <c r="GWR207" s="131"/>
      <c r="GWS207" s="131"/>
      <c r="GWT207" s="131"/>
      <c r="GWU207" s="131"/>
      <c r="GWV207" s="131"/>
      <c r="GWW207" s="131"/>
      <c r="GWX207" s="131"/>
      <c r="GWY207" s="131"/>
      <c r="GWZ207" s="131"/>
      <c r="GXA207" s="131"/>
      <c r="GXB207" s="131"/>
      <c r="GXC207" s="131"/>
      <c r="GXD207" s="131"/>
      <c r="GXE207" s="131"/>
      <c r="HGE207" s="131"/>
      <c r="HGF207" s="131"/>
      <c r="HGN207" s="131"/>
      <c r="HGO207" s="131"/>
      <c r="HGP207" s="131"/>
      <c r="HGQ207" s="131"/>
      <c r="HGR207" s="131"/>
      <c r="HGS207" s="131"/>
      <c r="HGT207" s="131"/>
      <c r="HGU207" s="131"/>
      <c r="HGV207" s="131"/>
      <c r="HGW207" s="131"/>
      <c r="HGX207" s="131"/>
      <c r="HGY207" s="131"/>
      <c r="HGZ207" s="131"/>
      <c r="HHA207" s="131"/>
      <c r="HQA207" s="131"/>
      <c r="HQB207" s="131"/>
      <c r="HQJ207" s="131"/>
      <c r="HQK207" s="131"/>
      <c r="HQL207" s="131"/>
      <c r="HQM207" s="131"/>
      <c r="HQN207" s="131"/>
      <c r="HQO207" s="131"/>
      <c r="HQP207" s="131"/>
      <c r="HQQ207" s="131"/>
      <c r="HQR207" s="131"/>
      <c r="HQS207" s="131"/>
      <c r="HQT207" s="131"/>
      <c r="HQU207" s="131"/>
      <c r="HQV207" s="131"/>
      <c r="HQW207" s="131"/>
      <c r="HZW207" s="131"/>
      <c r="HZX207" s="131"/>
      <c r="IAF207" s="131"/>
      <c r="IAG207" s="131"/>
      <c r="IAH207" s="131"/>
      <c r="IAI207" s="131"/>
      <c r="IAJ207" s="131"/>
      <c r="IAK207" s="131"/>
      <c r="IAL207" s="131"/>
      <c r="IAM207" s="131"/>
      <c r="IAN207" s="131"/>
      <c r="IAO207" s="131"/>
      <c r="IAP207" s="131"/>
      <c r="IAQ207" s="131"/>
      <c r="IAR207" s="131"/>
      <c r="IAS207" s="131"/>
      <c r="IJS207" s="131"/>
      <c r="IJT207" s="131"/>
      <c r="IKB207" s="131"/>
      <c r="IKC207" s="131"/>
      <c r="IKD207" s="131"/>
      <c r="IKE207" s="131"/>
      <c r="IKF207" s="131"/>
      <c r="IKG207" s="131"/>
      <c r="IKH207" s="131"/>
      <c r="IKI207" s="131"/>
      <c r="IKJ207" s="131"/>
      <c r="IKK207" s="131"/>
      <c r="IKL207" s="131"/>
      <c r="IKM207" s="131"/>
      <c r="IKN207" s="131"/>
      <c r="IKO207" s="131"/>
      <c r="ITO207" s="131"/>
      <c r="ITP207" s="131"/>
      <c r="ITX207" s="131"/>
      <c r="ITY207" s="131"/>
      <c r="ITZ207" s="131"/>
      <c r="IUA207" s="131"/>
      <c r="IUB207" s="131"/>
      <c r="IUC207" s="131"/>
      <c r="IUD207" s="131"/>
      <c r="IUE207" s="131"/>
      <c r="IUF207" s="131"/>
      <c r="IUG207" s="131"/>
      <c r="IUH207" s="131"/>
      <c r="IUI207" s="131"/>
      <c r="IUJ207" s="131"/>
      <c r="IUK207" s="131"/>
      <c r="JDK207" s="131"/>
      <c r="JDL207" s="131"/>
      <c r="JDT207" s="131"/>
      <c r="JDU207" s="131"/>
      <c r="JDV207" s="131"/>
      <c r="JDW207" s="131"/>
      <c r="JDX207" s="131"/>
      <c r="JDY207" s="131"/>
      <c r="JDZ207" s="131"/>
      <c r="JEA207" s="131"/>
      <c r="JEB207" s="131"/>
      <c r="JEC207" s="131"/>
      <c r="JED207" s="131"/>
      <c r="JEE207" s="131"/>
      <c r="JEF207" s="131"/>
      <c r="JEG207" s="131"/>
      <c r="JNG207" s="131"/>
      <c r="JNH207" s="131"/>
      <c r="JNP207" s="131"/>
      <c r="JNQ207" s="131"/>
      <c r="JNR207" s="131"/>
      <c r="JNS207" s="131"/>
      <c r="JNT207" s="131"/>
      <c r="JNU207" s="131"/>
      <c r="JNV207" s="131"/>
      <c r="JNW207" s="131"/>
      <c r="JNX207" s="131"/>
      <c r="JNY207" s="131"/>
      <c r="JNZ207" s="131"/>
      <c r="JOA207" s="131"/>
      <c r="JOB207" s="131"/>
      <c r="JOC207" s="131"/>
      <c r="JXC207" s="131"/>
      <c r="JXD207" s="131"/>
      <c r="JXL207" s="131"/>
      <c r="JXM207" s="131"/>
      <c r="JXN207" s="131"/>
      <c r="JXO207" s="131"/>
      <c r="JXP207" s="131"/>
      <c r="JXQ207" s="131"/>
      <c r="JXR207" s="131"/>
      <c r="JXS207" s="131"/>
      <c r="JXT207" s="131"/>
      <c r="JXU207" s="131"/>
      <c r="JXV207" s="131"/>
      <c r="JXW207" s="131"/>
      <c r="JXX207" s="131"/>
      <c r="JXY207" s="131"/>
      <c r="KGY207" s="131"/>
      <c r="KGZ207" s="131"/>
      <c r="KHH207" s="131"/>
      <c r="KHI207" s="131"/>
      <c r="KHJ207" s="131"/>
      <c r="KHK207" s="131"/>
      <c r="KHL207" s="131"/>
      <c r="KHM207" s="131"/>
      <c r="KHN207" s="131"/>
      <c r="KHO207" s="131"/>
      <c r="KHP207" s="131"/>
      <c r="KHQ207" s="131"/>
      <c r="KHR207" s="131"/>
      <c r="KHS207" s="131"/>
      <c r="KHT207" s="131"/>
      <c r="KHU207" s="131"/>
      <c r="KQU207" s="131"/>
      <c r="KQV207" s="131"/>
      <c r="KRD207" s="131"/>
      <c r="KRE207" s="131"/>
      <c r="KRF207" s="131"/>
      <c r="KRG207" s="131"/>
      <c r="KRH207" s="131"/>
      <c r="KRI207" s="131"/>
      <c r="KRJ207" s="131"/>
      <c r="KRK207" s="131"/>
      <c r="KRL207" s="131"/>
      <c r="KRM207" s="131"/>
      <c r="KRN207" s="131"/>
      <c r="KRO207" s="131"/>
      <c r="KRP207" s="131"/>
      <c r="KRQ207" s="131"/>
      <c r="LAQ207" s="131"/>
      <c r="LAR207" s="131"/>
      <c r="LAZ207" s="131"/>
      <c r="LBA207" s="131"/>
      <c r="LBB207" s="131"/>
      <c r="LBC207" s="131"/>
      <c r="LBD207" s="131"/>
      <c r="LBE207" s="131"/>
      <c r="LBF207" s="131"/>
      <c r="LBG207" s="131"/>
      <c r="LBH207" s="131"/>
      <c r="LBI207" s="131"/>
      <c r="LBJ207" s="131"/>
      <c r="LBK207" s="131"/>
      <c r="LBL207" s="131"/>
      <c r="LBM207" s="131"/>
      <c r="LKM207" s="131"/>
      <c r="LKN207" s="131"/>
      <c r="LKV207" s="131"/>
      <c r="LKW207" s="131"/>
      <c r="LKX207" s="131"/>
      <c r="LKY207" s="131"/>
      <c r="LKZ207" s="131"/>
      <c r="LLA207" s="131"/>
      <c r="LLB207" s="131"/>
      <c r="LLC207" s="131"/>
      <c r="LLD207" s="131"/>
      <c r="LLE207" s="131"/>
      <c r="LLF207" s="131"/>
      <c r="LLG207" s="131"/>
      <c r="LLH207" s="131"/>
      <c r="LLI207" s="131"/>
      <c r="LUI207" s="131"/>
      <c r="LUJ207" s="131"/>
      <c r="LUR207" s="131"/>
      <c r="LUS207" s="131"/>
      <c r="LUT207" s="131"/>
      <c r="LUU207" s="131"/>
      <c r="LUV207" s="131"/>
      <c r="LUW207" s="131"/>
      <c r="LUX207" s="131"/>
      <c r="LUY207" s="131"/>
      <c r="LUZ207" s="131"/>
      <c r="LVA207" s="131"/>
      <c r="LVB207" s="131"/>
      <c r="LVC207" s="131"/>
      <c r="LVD207" s="131"/>
      <c r="LVE207" s="131"/>
      <c r="MEE207" s="131"/>
      <c r="MEF207" s="131"/>
      <c r="MEN207" s="131"/>
      <c r="MEO207" s="131"/>
      <c r="MEP207" s="131"/>
      <c r="MEQ207" s="131"/>
      <c r="MER207" s="131"/>
      <c r="MES207" s="131"/>
      <c r="MET207" s="131"/>
      <c r="MEU207" s="131"/>
      <c r="MEV207" s="131"/>
      <c r="MEW207" s="131"/>
      <c r="MEX207" s="131"/>
      <c r="MEY207" s="131"/>
      <c r="MEZ207" s="131"/>
      <c r="MFA207" s="131"/>
      <c r="MOA207" s="131"/>
      <c r="MOB207" s="131"/>
      <c r="MOJ207" s="131"/>
      <c r="MOK207" s="131"/>
      <c r="MOL207" s="131"/>
      <c r="MOM207" s="131"/>
      <c r="MON207" s="131"/>
      <c r="MOO207" s="131"/>
      <c r="MOP207" s="131"/>
      <c r="MOQ207" s="131"/>
      <c r="MOR207" s="131"/>
      <c r="MOS207" s="131"/>
      <c r="MOT207" s="131"/>
      <c r="MOU207" s="131"/>
      <c r="MOV207" s="131"/>
      <c r="MOW207" s="131"/>
      <c r="MXW207" s="131"/>
      <c r="MXX207" s="131"/>
      <c r="MYF207" s="131"/>
      <c r="MYG207" s="131"/>
      <c r="MYH207" s="131"/>
      <c r="MYI207" s="131"/>
      <c r="MYJ207" s="131"/>
      <c r="MYK207" s="131"/>
      <c r="MYL207" s="131"/>
      <c r="MYM207" s="131"/>
      <c r="MYN207" s="131"/>
      <c r="MYO207" s="131"/>
      <c r="MYP207" s="131"/>
      <c r="MYQ207" s="131"/>
      <c r="MYR207" s="131"/>
      <c r="MYS207" s="131"/>
      <c r="NHS207" s="131"/>
      <c r="NHT207" s="131"/>
      <c r="NIB207" s="131"/>
      <c r="NIC207" s="131"/>
      <c r="NID207" s="131"/>
      <c r="NIE207" s="131"/>
      <c r="NIF207" s="131"/>
      <c r="NIG207" s="131"/>
      <c r="NIH207" s="131"/>
      <c r="NII207" s="131"/>
      <c r="NIJ207" s="131"/>
      <c r="NIK207" s="131"/>
      <c r="NIL207" s="131"/>
      <c r="NIM207" s="131"/>
      <c r="NIN207" s="131"/>
      <c r="NIO207" s="131"/>
      <c r="NRO207" s="131"/>
      <c r="NRP207" s="131"/>
      <c r="NRX207" s="131"/>
      <c r="NRY207" s="131"/>
      <c r="NRZ207" s="131"/>
      <c r="NSA207" s="131"/>
      <c r="NSB207" s="131"/>
      <c r="NSC207" s="131"/>
      <c r="NSD207" s="131"/>
      <c r="NSE207" s="131"/>
      <c r="NSF207" s="131"/>
      <c r="NSG207" s="131"/>
      <c r="NSH207" s="131"/>
      <c r="NSI207" s="131"/>
      <c r="NSJ207" s="131"/>
      <c r="NSK207" s="131"/>
      <c r="OBK207" s="131"/>
      <c r="OBL207" s="131"/>
      <c r="OBT207" s="131"/>
      <c r="OBU207" s="131"/>
      <c r="OBV207" s="131"/>
      <c r="OBW207" s="131"/>
      <c r="OBX207" s="131"/>
      <c r="OBY207" s="131"/>
      <c r="OBZ207" s="131"/>
      <c r="OCA207" s="131"/>
      <c r="OCB207" s="131"/>
      <c r="OCC207" s="131"/>
      <c r="OCD207" s="131"/>
      <c r="OCE207" s="131"/>
      <c r="OCF207" s="131"/>
      <c r="OCG207" s="131"/>
      <c r="OLG207" s="131"/>
      <c r="OLH207" s="131"/>
      <c r="OLP207" s="131"/>
      <c r="OLQ207" s="131"/>
      <c r="OLR207" s="131"/>
      <c r="OLS207" s="131"/>
      <c r="OLT207" s="131"/>
      <c r="OLU207" s="131"/>
      <c r="OLV207" s="131"/>
      <c r="OLW207" s="131"/>
      <c r="OLX207" s="131"/>
      <c r="OLY207" s="131"/>
      <c r="OLZ207" s="131"/>
      <c r="OMA207" s="131"/>
      <c r="OMB207" s="131"/>
      <c r="OMC207" s="131"/>
      <c r="OVC207" s="131"/>
      <c r="OVD207" s="131"/>
      <c r="OVL207" s="131"/>
      <c r="OVM207" s="131"/>
      <c r="OVN207" s="131"/>
      <c r="OVO207" s="131"/>
      <c r="OVP207" s="131"/>
      <c r="OVQ207" s="131"/>
      <c r="OVR207" s="131"/>
      <c r="OVS207" s="131"/>
      <c r="OVT207" s="131"/>
      <c r="OVU207" s="131"/>
      <c r="OVV207" s="131"/>
      <c r="OVW207" s="131"/>
      <c r="OVX207" s="131"/>
      <c r="OVY207" s="131"/>
      <c r="PEY207" s="131"/>
      <c r="PEZ207" s="131"/>
      <c r="PFH207" s="131"/>
      <c r="PFI207" s="131"/>
      <c r="PFJ207" s="131"/>
      <c r="PFK207" s="131"/>
      <c r="PFL207" s="131"/>
      <c r="PFM207" s="131"/>
      <c r="PFN207" s="131"/>
      <c r="PFO207" s="131"/>
      <c r="PFP207" s="131"/>
      <c r="PFQ207" s="131"/>
      <c r="PFR207" s="131"/>
      <c r="PFS207" s="131"/>
      <c r="PFT207" s="131"/>
      <c r="PFU207" s="131"/>
      <c r="POU207" s="131"/>
      <c r="POV207" s="131"/>
      <c r="PPD207" s="131"/>
      <c r="PPE207" s="131"/>
      <c r="PPF207" s="131"/>
      <c r="PPG207" s="131"/>
      <c r="PPH207" s="131"/>
      <c r="PPI207" s="131"/>
      <c r="PPJ207" s="131"/>
      <c r="PPK207" s="131"/>
      <c r="PPL207" s="131"/>
      <c r="PPM207" s="131"/>
      <c r="PPN207" s="131"/>
      <c r="PPO207" s="131"/>
      <c r="PPP207" s="131"/>
      <c r="PPQ207" s="131"/>
      <c r="PYQ207" s="131"/>
      <c r="PYR207" s="131"/>
      <c r="PYZ207" s="131"/>
      <c r="PZA207" s="131"/>
      <c r="PZB207" s="131"/>
      <c r="PZC207" s="131"/>
      <c r="PZD207" s="131"/>
      <c r="PZE207" s="131"/>
      <c r="PZF207" s="131"/>
      <c r="PZG207" s="131"/>
      <c r="PZH207" s="131"/>
      <c r="PZI207" s="131"/>
      <c r="PZJ207" s="131"/>
      <c r="PZK207" s="131"/>
      <c r="PZL207" s="131"/>
      <c r="PZM207" s="131"/>
      <c r="QIM207" s="131"/>
      <c r="QIN207" s="131"/>
      <c r="QIV207" s="131"/>
      <c r="QIW207" s="131"/>
      <c r="QIX207" s="131"/>
      <c r="QIY207" s="131"/>
      <c r="QIZ207" s="131"/>
      <c r="QJA207" s="131"/>
      <c r="QJB207" s="131"/>
      <c r="QJC207" s="131"/>
      <c r="QJD207" s="131"/>
      <c r="QJE207" s="131"/>
      <c r="QJF207" s="131"/>
      <c r="QJG207" s="131"/>
      <c r="QJH207" s="131"/>
      <c r="QJI207" s="131"/>
      <c r="QSI207" s="131"/>
      <c r="QSJ207" s="131"/>
      <c r="QSR207" s="131"/>
      <c r="QSS207" s="131"/>
      <c r="QST207" s="131"/>
      <c r="QSU207" s="131"/>
      <c r="QSV207" s="131"/>
      <c r="QSW207" s="131"/>
      <c r="QSX207" s="131"/>
      <c r="QSY207" s="131"/>
      <c r="QSZ207" s="131"/>
      <c r="QTA207" s="131"/>
      <c r="QTB207" s="131"/>
      <c r="QTC207" s="131"/>
      <c r="QTD207" s="131"/>
      <c r="QTE207" s="131"/>
      <c r="RCE207" s="131"/>
      <c r="RCF207" s="131"/>
      <c r="RCN207" s="131"/>
      <c r="RCO207" s="131"/>
      <c r="RCP207" s="131"/>
      <c r="RCQ207" s="131"/>
      <c r="RCR207" s="131"/>
      <c r="RCS207" s="131"/>
      <c r="RCT207" s="131"/>
      <c r="RCU207" s="131"/>
      <c r="RCV207" s="131"/>
      <c r="RCW207" s="131"/>
      <c r="RCX207" s="131"/>
      <c r="RCY207" s="131"/>
      <c r="RCZ207" s="131"/>
      <c r="RDA207" s="131"/>
      <c r="RMA207" s="131"/>
      <c r="RMB207" s="131"/>
      <c r="RMJ207" s="131"/>
      <c r="RMK207" s="131"/>
      <c r="RML207" s="131"/>
      <c r="RMM207" s="131"/>
      <c r="RMN207" s="131"/>
      <c r="RMO207" s="131"/>
      <c r="RMP207" s="131"/>
      <c r="RMQ207" s="131"/>
      <c r="RMR207" s="131"/>
      <c r="RMS207" s="131"/>
      <c r="RMT207" s="131"/>
      <c r="RMU207" s="131"/>
      <c r="RMV207" s="131"/>
      <c r="RMW207" s="131"/>
      <c r="RVW207" s="131"/>
      <c r="RVX207" s="131"/>
      <c r="RWF207" s="131"/>
      <c r="RWG207" s="131"/>
      <c r="RWH207" s="131"/>
      <c r="RWI207" s="131"/>
      <c r="RWJ207" s="131"/>
      <c r="RWK207" s="131"/>
      <c r="RWL207" s="131"/>
      <c r="RWM207" s="131"/>
      <c r="RWN207" s="131"/>
      <c r="RWO207" s="131"/>
      <c r="RWP207" s="131"/>
      <c r="RWQ207" s="131"/>
      <c r="RWR207" s="131"/>
      <c r="RWS207" s="131"/>
      <c r="SFS207" s="131"/>
      <c r="SFT207" s="131"/>
      <c r="SGB207" s="131"/>
      <c r="SGC207" s="131"/>
      <c r="SGD207" s="131"/>
      <c r="SGE207" s="131"/>
      <c r="SGF207" s="131"/>
      <c r="SGG207" s="131"/>
      <c r="SGH207" s="131"/>
      <c r="SGI207" s="131"/>
      <c r="SGJ207" s="131"/>
      <c r="SGK207" s="131"/>
      <c r="SGL207" s="131"/>
      <c r="SGM207" s="131"/>
      <c r="SGN207" s="131"/>
      <c r="SGO207" s="131"/>
      <c r="SPO207" s="131"/>
      <c r="SPP207" s="131"/>
      <c r="SPX207" s="131"/>
      <c r="SPY207" s="131"/>
      <c r="SPZ207" s="131"/>
      <c r="SQA207" s="131"/>
      <c r="SQB207" s="131"/>
      <c r="SQC207" s="131"/>
      <c r="SQD207" s="131"/>
      <c r="SQE207" s="131"/>
      <c r="SQF207" s="131"/>
      <c r="SQG207" s="131"/>
      <c r="SQH207" s="131"/>
      <c r="SQI207" s="131"/>
      <c r="SQJ207" s="131"/>
      <c r="SQK207" s="131"/>
      <c r="SZK207" s="131"/>
      <c r="SZL207" s="131"/>
      <c r="SZT207" s="131"/>
      <c r="SZU207" s="131"/>
      <c r="SZV207" s="131"/>
      <c r="SZW207" s="131"/>
      <c r="SZX207" s="131"/>
      <c r="SZY207" s="131"/>
      <c r="SZZ207" s="131"/>
      <c r="TAA207" s="131"/>
      <c r="TAB207" s="131"/>
      <c r="TAC207" s="131"/>
      <c r="TAD207" s="131"/>
      <c r="TAE207" s="131"/>
      <c r="TAF207" s="131"/>
      <c r="TAG207" s="131"/>
      <c r="TJG207" s="131"/>
      <c r="TJH207" s="131"/>
      <c r="TJP207" s="131"/>
      <c r="TJQ207" s="131"/>
      <c r="TJR207" s="131"/>
      <c r="TJS207" s="131"/>
      <c r="TJT207" s="131"/>
      <c r="TJU207" s="131"/>
      <c r="TJV207" s="131"/>
      <c r="TJW207" s="131"/>
      <c r="TJX207" s="131"/>
      <c r="TJY207" s="131"/>
      <c r="TJZ207" s="131"/>
      <c r="TKA207" s="131"/>
      <c r="TKB207" s="131"/>
      <c r="TKC207" s="131"/>
      <c r="TTC207" s="131"/>
      <c r="TTD207" s="131"/>
      <c r="TTL207" s="131"/>
      <c r="TTM207" s="131"/>
      <c r="TTN207" s="131"/>
      <c r="TTO207" s="131"/>
      <c r="TTP207" s="131"/>
      <c r="TTQ207" s="131"/>
      <c r="TTR207" s="131"/>
      <c r="TTS207" s="131"/>
      <c r="TTT207" s="131"/>
      <c r="TTU207" s="131"/>
      <c r="TTV207" s="131"/>
      <c r="TTW207" s="131"/>
      <c r="TTX207" s="131"/>
      <c r="TTY207" s="131"/>
      <c r="UCY207" s="131"/>
      <c r="UCZ207" s="131"/>
      <c r="UDH207" s="131"/>
      <c r="UDI207" s="131"/>
      <c r="UDJ207" s="131"/>
      <c r="UDK207" s="131"/>
      <c r="UDL207" s="131"/>
      <c r="UDM207" s="131"/>
      <c r="UDN207" s="131"/>
      <c r="UDO207" s="131"/>
      <c r="UDP207" s="131"/>
      <c r="UDQ207" s="131"/>
      <c r="UDR207" s="131"/>
      <c r="UDS207" s="131"/>
      <c r="UDT207" s="131"/>
      <c r="UDU207" s="131"/>
      <c r="UMU207" s="131"/>
      <c r="UMV207" s="131"/>
      <c r="UND207" s="131"/>
      <c r="UNE207" s="131"/>
      <c r="UNF207" s="131"/>
      <c r="UNG207" s="131"/>
      <c r="UNH207" s="131"/>
      <c r="UNI207" s="131"/>
      <c r="UNJ207" s="131"/>
      <c r="UNK207" s="131"/>
      <c r="UNL207" s="131"/>
      <c r="UNM207" s="131"/>
      <c r="UNN207" s="131"/>
      <c r="UNO207" s="131"/>
      <c r="UNP207" s="131"/>
      <c r="UNQ207" s="131"/>
      <c r="UWQ207" s="131"/>
      <c r="UWR207" s="131"/>
      <c r="UWZ207" s="131"/>
      <c r="UXA207" s="131"/>
      <c r="UXB207" s="131"/>
      <c r="UXC207" s="131"/>
      <c r="UXD207" s="131"/>
      <c r="UXE207" s="131"/>
      <c r="UXF207" s="131"/>
      <c r="UXG207" s="131"/>
      <c r="UXH207" s="131"/>
      <c r="UXI207" s="131"/>
      <c r="UXJ207" s="131"/>
      <c r="UXK207" s="131"/>
      <c r="UXL207" s="131"/>
      <c r="UXM207" s="131"/>
      <c r="VGM207" s="131"/>
      <c r="VGN207" s="131"/>
      <c r="VGV207" s="131"/>
      <c r="VGW207" s="131"/>
      <c r="VGX207" s="131"/>
      <c r="VGY207" s="131"/>
      <c r="VGZ207" s="131"/>
      <c r="VHA207" s="131"/>
      <c r="VHB207" s="131"/>
      <c r="VHC207" s="131"/>
      <c r="VHD207" s="131"/>
      <c r="VHE207" s="131"/>
      <c r="VHF207" s="131"/>
      <c r="VHG207" s="131"/>
      <c r="VHH207" s="131"/>
      <c r="VHI207" s="131"/>
      <c r="VQI207" s="131"/>
      <c r="VQJ207" s="131"/>
      <c r="VQR207" s="131"/>
      <c r="VQS207" s="131"/>
      <c r="VQT207" s="131"/>
      <c r="VQU207" s="131"/>
      <c r="VQV207" s="131"/>
      <c r="VQW207" s="131"/>
      <c r="VQX207" s="131"/>
      <c r="VQY207" s="131"/>
      <c r="VQZ207" s="131"/>
      <c r="VRA207" s="131"/>
      <c r="VRB207" s="131"/>
      <c r="VRC207" s="131"/>
      <c r="VRD207" s="131"/>
      <c r="VRE207" s="131"/>
      <c r="WAE207" s="131"/>
      <c r="WAF207" s="131"/>
      <c r="WAN207" s="131"/>
      <c r="WAO207" s="131"/>
      <c r="WAP207" s="131"/>
      <c r="WAQ207" s="131"/>
      <c r="WAR207" s="131"/>
      <c r="WAS207" s="131"/>
      <c r="WAT207" s="131"/>
      <c r="WAU207" s="131"/>
      <c r="WAV207" s="131"/>
      <c r="WAW207" s="131"/>
      <c r="WAX207" s="131"/>
      <c r="WAY207" s="131"/>
      <c r="WAZ207" s="131"/>
      <c r="WBA207" s="131"/>
      <c r="WKA207" s="131"/>
      <c r="WKB207" s="131"/>
      <c r="WKJ207" s="131"/>
      <c r="WKK207" s="131"/>
      <c r="WKL207" s="131"/>
      <c r="WKM207" s="131"/>
      <c r="WKN207" s="131"/>
      <c r="WKO207" s="131"/>
      <c r="WKP207" s="131"/>
      <c r="WKQ207" s="131"/>
      <c r="WKR207" s="131"/>
      <c r="WKS207" s="131"/>
      <c r="WKT207" s="131"/>
      <c r="WKU207" s="131"/>
      <c r="WKV207" s="131"/>
      <c r="WKW207" s="131"/>
      <c r="WTW207" s="131"/>
      <c r="WTX207" s="131"/>
      <c r="WUF207" s="131"/>
      <c r="WUG207" s="131"/>
      <c r="WUH207" s="131"/>
      <c r="WUI207" s="131"/>
      <c r="WUJ207" s="131"/>
      <c r="WUK207" s="131"/>
      <c r="WUL207" s="131"/>
      <c r="WUM207" s="131"/>
      <c r="WUN207" s="131"/>
      <c r="WUO207" s="131"/>
      <c r="WUP207" s="131"/>
      <c r="WUQ207" s="131"/>
      <c r="WUR207" s="131"/>
      <c r="WUS207" s="131"/>
    </row>
    <row r="208" spans="1:2046 2050:3072 3076:4095 4098:6141 6145:7167 7171:8190 8193:9216 9219:11262 11266:12288 12292:13311 13314:15357 15361:16344" s="271" customFormat="1" ht="31.5" outlineLevel="1">
      <c r="A208" s="240"/>
      <c r="B208" s="273" t="s">
        <v>491</v>
      </c>
      <c r="C208" s="248"/>
      <c r="D208" s="258">
        <v>168</v>
      </c>
      <c r="E208" s="260"/>
      <c r="F208" s="258">
        <v>168</v>
      </c>
      <c r="G208" s="245">
        <v>0</v>
      </c>
      <c r="H208" s="229">
        <f t="shared" si="13"/>
        <v>0</v>
      </c>
      <c r="I208" s="247"/>
      <c r="J208" s="247"/>
      <c r="K208" s="247"/>
      <c r="L208" s="247"/>
      <c r="M208" s="238">
        <v>833</v>
      </c>
      <c r="HK208" s="131"/>
      <c r="HL208" s="131"/>
      <c r="HT208" s="131"/>
      <c r="HU208" s="131"/>
      <c r="HV208" s="131"/>
      <c r="HW208" s="131"/>
      <c r="HX208" s="131"/>
      <c r="HY208" s="131"/>
      <c r="HZ208" s="131"/>
      <c r="IA208" s="131"/>
      <c r="IB208" s="131"/>
      <c r="IC208" s="131"/>
      <c r="ID208" s="131"/>
      <c r="IE208" s="131"/>
      <c r="IF208" s="131"/>
      <c r="IG208" s="131"/>
      <c r="RG208" s="131"/>
      <c r="RH208" s="131"/>
      <c r="RP208" s="131"/>
      <c r="RQ208" s="131"/>
      <c r="RR208" s="131"/>
      <c r="RS208" s="131"/>
      <c r="RT208" s="131"/>
      <c r="RU208" s="131"/>
      <c r="RV208" s="131"/>
      <c r="RW208" s="131"/>
      <c r="RX208" s="131"/>
      <c r="RY208" s="131"/>
      <c r="RZ208" s="131"/>
      <c r="SA208" s="131"/>
      <c r="SB208" s="131"/>
      <c r="SC208" s="131"/>
      <c r="ABC208" s="131"/>
      <c r="ABD208" s="131"/>
      <c r="ABL208" s="131"/>
      <c r="ABM208" s="131"/>
      <c r="ABN208" s="131"/>
      <c r="ABO208" s="131"/>
      <c r="ABP208" s="131"/>
      <c r="ABQ208" s="131"/>
      <c r="ABR208" s="131"/>
      <c r="ABS208" s="131"/>
      <c r="ABT208" s="131"/>
      <c r="ABU208" s="131"/>
      <c r="ABV208" s="131"/>
      <c r="ABW208" s="131"/>
      <c r="ABX208" s="131"/>
      <c r="ABY208" s="131"/>
      <c r="AKY208" s="131"/>
      <c r="AKZ208" s="131"/>
      <c r="ALH208" s="131"/>
      <c r="ALI208" s="131"/>
      <c r="ALJ208" s="131"/>
      <c r="ALK208" s="131"/>
      <c r="ALL208" s="131"/>
      <c r="ALM208" s="131"/>
      <c r="ALN208" s="131"/>
      <c r="ALO208" s="131"/>
      <c r="ALP208" s="131"/>
      <c r="ALQ208" s="131"/>
      <c r="ALR208" s="131"/>
      <c r="ALS208" s="131"/>
      <c r="ALT208" s="131"/>
      <c r="ALU208" s="131"/>
      <c r="AUU208" s="131"/>
      <c r="AUV208" s="131"/>
      <c r="AVD208" s="131"/>
      <c r="AVE208" s="131"/>
      <c r="AVF208" s="131"/>
      <c r="AVG208" s="131"/>
      <c r="AVH208" s="131"/>
      <c r="AVI208" s="131"/>
      <c r="AVJ208" s="131"/>
      <c r="AVK208" s="131"/>
      <c r="AVL208" s="131"/>
      <c r="AVM208" s="131"/>
      <c r="AVN208" s="131"/>
      <c r="AVO208" s="131"/>
      <c r="AVP208" s="131"/>
      <c r="AVQ208" s="131"/>
      <c r="BEQ208" s="131"/>
      <c r="BER208" s="131"/>
      <c r="BEZ208" s="131"/>
      <c r="BFA208" s="131"/>
      <c r="BFB208" s="131"/>
      <c r="BFC208" s="131"/>
      <c r="BFD208" s="131"/>
      <c r="BFE208" s="131"/>
      <c r="BFF208" s="131"/>
      <c r="BFG208" s="131"/>
      <c r="BFH208" s="131"/>
      <c r="BFI208" s="131"/>
      <c r="BFJ208" s="131"/>
      <c r="BFK208" s="131"/>
      <c r="BFL208" s="131"/>
      <c r="BFM208" s="131"/>
      <c r="BOM208" s="131"/>
      <c r="BON208" s="131"/>
      <c r="BOV208" s="131"/>
      <c r="BOW208" s="131"/>
      <c r="BOX208" s="131"/>
      <c r="BOY208" s="131"/>
      <c r="BOZ208" s="131"/>
      <c r="BPA208" s="131"/>
      <c r="BPB208" s="131"/>
      <c r="BPC208" s="131"/>
      <c r="BPD208" s="131"/>
      <c r="BPE208" s="131"/>
      <c r="BPF208" s="131"/>
      <c r="BPG208" s="131"/>
      <c r="BPH208" s="131"/>
      <c r="BPI208" s="131"/>
      <c r="BYI208" s="131"/>
      <c r="BYJ208" s="131"/>
      <c r="BYR208" s="131"/>
      <c r="BYS208" s="131"/>
      <c r="BYT208" s="131"/>
      <c r="BYU208" s="131"/>
      <c r="BYV208" s="131"/>
      <c r="BYW208" s="131"/>
      <c r="BYX208" s="131"/>
      <c r="BYY208" s="131"/>
      <c r="BYZ208" s="131"/>
      <c r="BZA208" s="131"/>
      <c r="BZB208" s="131"/>
      <c r="BZC208" s="131"/>
      <c r="BZD208" s="131"/>
      <c r="BZE208" s="131"/>
      <c r="CIE208" s="131"/>
      <c r="CIF208" s="131"/>
      <c r="CIN208" s="131"/>
      <c r="CIO208" s="131"/>
      <c r="CIP208" s="131"/>
      <c r="CIQ208" s="131"/>
      <c r="CIR208" s="131"/>
      <c r="CIS208" s="131"/>
      <c r="CIT208" s="131"/>
      <c r="CIU208" s="131"/>
      <c r="CIV208" s="131"/>
      <c r="CIW208" s="131"/>
      <c r="CIX208" s="131"/>
      <c r="CIY208" s="131"/>
      <c r="CIZ208" s="131"/>
      <c r="CJA208" s="131"/>
      <c r="CSA208" s="131"/>
      <c r="CSB208" s="131"/>
      <c r="CSJ208" s="131"/>
      <c r="CSK208" s="131"/>
      <c r="CSL208" s="131"/>
      <c r="CSM208" s="131"/>
      <c r="CSN208" s="131"/>
      <c r="CSO208" s="131"/>
      <c r="CSP208" s="131"/>
      <c r="CSQ208" s="131"/>
      <c r="CSR208" s="131"/>
      <c r="CSS208" s="131"/>
      <c r="CST208" s="131"/>
      <c r="CSU208" s="131"/>
      <c r="CSV208" s="131"/>
      <c r="CSW208" s="131"/>
      <c r="DBW208" s="131"/>
      <c r="DBX208" s="131"/>
      <c r="DCF208" s="131"/>
      <c r="DCG208" s="131"/>
      <c r="DCH208" s="131"/>
      <c r="DCI208" s="131"/>
      <c r="DCJ208" s="131"/>
      <c r="DCK208" s="131"/>
      <c r="DCL208" s="131"/>
      <c r="DCM208" s="131"/>
      <c r="DCN208" s="131"/>
      <c r="DCO208" s="131"/>
      <c r="DCP208" s="131"/>
      <c r="DCQ208" s="131"/>
      <c r="DCR208" s="131"/>
      <c r="DCS208" s="131"/>
      <c r="DLS208" s="131"/>
      <c r="DLT208" s="131"/>
      <c r="DMB208" s="131"/>
      <c r="DMC208" s="131"/>
      <c r="DMD208" s="131"/>
      <c r="DME208" s="131"/>
      <c r="DMF208" s="131"/>
      <c r="DMG208" s="131"/>
      <c r="DMH208" s="131"/>
      <c r="DMI208" s="131"/>
      <c r="DMJ208" s="131"/>
      <c r="DMK208" s="131"/>
      <c r="DML208" s="131"/>
      <c r="DMM208" s="131"/>
      <c r="DMN208" s="131"/>
      <c r="DMO208" s="131"/>
      <c r="DVO208" s="131"/>
      <c r="DVP208" s="131"/>
      <c r="DVX208" s="131"/>
      <c r="DVY208" s="131"/>
      <c r="DVZ208" s="131"/>
      <c r="DWA208" s="131"/>
      <c r="DWB208" s="131"/>
      <c r="DWC208" s="131"/>
      <c r="DWD208" s="131"/>
      <c r="DWE208" s="131"/>
      <c r="DWF208" s="131"/>
      <c r="DWG208" s="131"/>
      <c r="DWH208" s="131"/>
      <c r="DWI208" s="131"/>
      <c r="DWJ208" s="131"/>
      <c r="DWK208" s="131"/>
      <c r="EFK208" s="131"/>
      <c r="EFL208" s="131"/>
      <c r="EFT208" s="131"/>
      <c r="EFU208" s="131"/>
      <c r="EFV208" s="131"/>
      <c r="EFW208" s="131"/>
      <c r="EFX208" s="131"/>
      <c r="EFY208" s="131"/>
      <c r="EFZ208" s="131"/>
      <c r="EGA208" s="131"/>
      <c r="EGB208" s="131"/>
      <c r="EGC208" s="131"/>
      <c r="EGD208" s="131"/>
      <c r="EGE208" s="131"/>
      <c r="EGF208" s="131"/>
      <c r="EGG208" s="131"/>
      <c r="EPG208" s="131"/>
      <c r="EPH208" s="131"/>
      <c r="EPP208" s="131"/>
      <c r="EPQ208" s="131"/>
      <c r="EPR208" s="131"/>
      <c r="EPS208" s="131"/>
      <c r="EPT208" s="131"/>
      <c r="EPU208" s="131"/>
      <c r="EPV208" s="131"/>
      <c r="EPW208" s="131"/>
      <c r="EPX208" s="131"/>
      <c r="EPY208" s="131"/>
      <c r="EPZ208" s="131"/>
      <c r="EQA208" s="131"/>
      <c r="EQB208" s="131"/>
      <c r="EQC208" s="131"/>
      <c r="EZC208" s="131"/>
      <c r="EZD208" s="131"/>
      <c r="EZL208" s="131"/>
      <c r="EZM208" s="131"/>
      <c r="EZN208" s="131"/>
      <c r="EZO208" s="131"/>
      <c r="EZP208" s="131"/>
      <c r="EZQ208" s="131"/>
      <c r="EZR208" s="131"/>
      <c r="EZS208" s="131"/>
      <c r="EZT208" s="131"/>
      <c r="EZU208" s="131"/>
      <c r="EZV208" s="131"/>
      <c r="EZW208" s="131"/>
      <c r="EZX208" s="131"/>
      <c r="EZY208" s="131"/>
      <c r="FIY208" s="131"/>
      <c r="FIZ208" s="131"/>
      <c r="FJH208" s="131"/>
      <c r="FJI208" s="131"/>
      <c r="FJJ208" s="131"/>
      <c r="FJK208" s="131"/>
      <c r="FJL208" s="131"/>
      <c r="FJM208" s="131"/>
      <c r="FJN208" s="131"/>
      <c r="FJO208" s="131"/>
      <c r="FJP208" s="131"/>
      <c r="FJQ208" s="131"/>
      <c r="FJR208" s="131"/>
      <c r="FJS208" s="131"/>
      <c r="FJT208" s="131"/>
      <c r="FJU208" s="131"/>
      <c r="FSU208" s="131"/>
      <c r="FSV208" s="131"/>
      <c r="FTD208" s="131"/>
      <c r="FTE208" s="131"/>
      <c r="FTF208" s="131"/>
      <c r="FTG208" s="131"/>
      <c r="FTH208" s="131"/>
      <c r="FTI208" s="131"/>
      <c r="FTJ208" s="131"/>
      <c r="FTK208" s="131"/>
      <c r="FTL208" s="131"/>
      <c r="FTM208" s="131"/>
      <c r="FTN208" s="131"/>
      <c r="FTO208" s="131"/>
      <c r="FTP208" s="131"/>
      <c r="FTQ208" s="131"/>
      <c r="GCQ208" s="131"/>
      <c r="GCR208" s="131"/>
      <c r="GCZ208" s="131"/>
      <c r="GDA208" s="131"/>
      <c r="GDB208" s="131"/>
      <c r="GDC208" s="131"/>
      <c r="GDD208" s="131"/>
      <c r="GDE208" s="131"/>
      <c r="GDF208" s="131"/>
      <c r="GDG208" s="131"/>
      <c r="GDH208" s="131"/>
      <c r="GDI208" s="131"/>
      <c r="GDJ208" s="131"/>
      <c r="GDK208" s="131"/>
      <c r="GDL208" s="131"/>
      <c r="GDM208" s="131"/>
      <c r="GMM208" s="131"/>
      <c r="GMN208" s="131"/>
      <c r="GMV208" s="131"/>
      <c r="GMW208" s="131"/>
      <c r="GMX208" s="131"/>
      <c r="GMY208" s="131"/>
      <c r="GMZ208" s="131"/>
      <c r="GNA208" s="131"/>
      <c r="GNB208" s="131"/>
      <c r="GNC208" s="131"/>
      <c r="GND208" s="131"/>
      <c r="GNE208" s="131"/>
      <c r="GNF208" s="131"/>
      <c r="GNG208" s="131"/>
      <c r="GNH208" s="131"/>
      <c r="GNI208" s="131"/>
      <c r="GWI208" s="131"/>
      <c r="GWJ208" s="131"/>
      <c r="GWR208" s="131"/>
      <c r="GWS208" s="131"/>
      <c r="GWT208" s="131"/>
      <c r="GWU208" s="131"/>
      <c r="GWV208" s="131"/>
      <c r="GWW208" s="131"/>
      <c r="GWX208" s="131"/>
      <c r="GWY208" s="131"/>
      <c r="GWZ208" s="131"/>
      <c r="GXA208" s="131"/>
      <c r="GXB208" s="131"/>
      <c r="GXC208" s="131"/>
      <c r="GXD208" s="131"/>
      <c r="GXE208" s="131"/>
      <c r="HGE208" s="131"/>
      <c r="HGF208" s="131"/>
      <c r="HGN208" s="131"/>
      <c r="HGO208" s="131"/>
      <c r="HGP208" s="131"/>
      <c r="HGQ208" s="131"/>
      <c r="HGR208" s="131"/>
      <c r="HGS208" s="131"/>
      <c r="HGT208" s="131"/>
      <c r="HGU208" s="131"/>
      <c r="HGV208" s="131"/>
      <c r="HGW208" s="131"/>
      <c r="HGX208" s="131"/>
      <c r="HGY208" s="131"/>
      <c r="HGZ208" s="131"/>
      <c r="HHA208" s="131"/>
      <c r="HQA208" s="131"/>
      <c r="HQB208" s="131"/>
      <c r="HQJ208" s="131"/>
      <c r="HQK208" s="131"/>
      <c r="HQL208" s="131"/>
      <c r="HQM208" s="131"/>
      <c r="HQN208" s="131"/>
      <c r="HQO208" s="131"/>
      <c r="HQP208" s="131"/>
      <c r="HQQ208" s="131"/>
      <c r="HQR208" s="131"/>
      <c r="HQS208" s="131"/>
      <c r="HQT208" s="131"/>
      <c r="HQU208" s="131"/>
      <c r="HQV208" s="131"/>
      <c r="HQW208" s="131"/>
      <c r="HZW208" s="131"/>
      <c r="HZX208" s="131"/>
      <c r="IAF208" s="131"/>
      <c r="IAG208" s="131"/>
      <c r="IAH208" s="131"/>
      <c r="IAI208" s="131"/>
      <c r="IAJ208" s="131"/>
      <c r="IAK208" s="131"/>
      <c r="IAL208" s="131"/>
      <c r="IAM208" s="131"/>
      <c r="IAN208" s="131"/>
      <c r="IAO208" s="131"/>
      <c r="IAP208" s="131"/>
      <c r="IAQ208" s="131"/>
      <c r="IAR208" s="131"/>
      <c r="IAS208" s="131"/>
      <c r="IJS208" s="131"/>
      <c r="IJT208" s="131"/>
      <c r="IKB208" s="131"/>
      <c r="IKC208" s="131"/>
      <c r="IKD208" s="131"/>
      <c r="IKE208" s="131"/>
      <c r="IKF208" s="131"/>
      <c r="IKG208" s="131"/>
      <c r="IKH208" s="131"/>
      <c r="IKI208" s="131"/>
      <c r="IKJ208" s="131"/>
      <c r="IKK208" s="131"/>
      <c r="IKL208" s="131"/>
      <c r="IKM208" s="131"/>
      <c r="IKN208" s="131"/>
      <c r="IKO208" s="131"/>
      <c r="ITO208" s="131"/>
      <c r="ITP208" s="131"/>
      <c r="ITX208" s="131"/>
      <c r="ITY208" s="131"/>
      <c r="ITZ208" s="131"/>
      <c r="IUA208" s="131"/>
      <c r="IUB208" s="131"/>
      <c r="IUC208" s="131"/>
      <c r="IUD208" s="131"/>
      <c r="IUE208" s="131"/>
      <c r="IUF208" s="131"/>
      <c r="IUG208" s="131"/>
      <c r="IUH208" s="131"/>
      <c r="IUI208" s="131"/>
      <c r="IUJ208" s="131"/>
      <c r="IUK208" s="131"/>
      <c r="JDK208" s="131"/>
      <c r="JDL208" s="131"/>
      <c r="JDT208" s="131"/>
      <c r="JDU208" s="131"/>
      <c r="JDV208" s="131"/>
      <c r="JDW208" s="131"/>
      <c r="JDX208" s="131"/>
      <c r="JDY208" s="131"/>
      <c r="JDZ208" s="131"/>
      <c r="JEA208" s="131"/>
      <c r="JEB208" s="131"/>
      <c r="JEC208" s="131"/>
      <c r="JED208" s="131"/>
      <c r="JEE208" s="131"/>
      <c r="JEF208" s="131"/>
      <c r="JEG208" s="131"/>
      <c r="JNG208" s="131"/>
      <c r="JNH208" s="131"/>
      <c r="JNP208" s="131"/>
      <c r="JNQ208" s="131"/>
      <c r="JNR208" s="131"/>
      <c r="JNS208" s="131"/>
      <c r="JNT208" s="131"/>
      <c r="JNU208" s="131"/>
      <c r="JNV208" s="131"/>
      <c r="JNW208" s="131"/>
      <c r="JNX208" s="131"/>
      <c r="JNY208" s="131"/>
      <c r="JNZ208" s="131"/>
      <c r="JOA208" s="131"/>
      <c r="JOB208" s="131"/>
      <c r="JOC208" s="131"/>
      <c r="JXC208" s="131"/>
      <c r="JXD208" s="131"/>
      <c r="JXL208" s="131"/>
      <c r="JXM208" s="131"/>
      <c r="JXN208" s="131"/>
      <c r="JXO208" s="131"/>
      <c r="JXP208" s="131"/>
      <c r="JXQ208" s="131"/>
      <c r="JXR208" s="131"/>
      <c r="JXS208" s="131"/>
      <c r="JXT208" s="131"/>
      <c r="JXU208" s="131"/>
      <c r="JXV208" s="131"/>
      <c r="JXW208" s="131"/>
      <c r="JXX208" s="131"/>
      <c r="JXY208" s="131"/>
      <c r="KGY208" s="131"/>
      <c r="KGZ208" s="131"/>
      <c r="KHH208" s="131"/>
      <c r="KHI208" s="131"/>
      <c r="KHJ208" s="131"/>
      <c r="KHK208" s="131"/>
      <c r="KHL208" s="131"/>
      <c r="KHM208" s="131"/>
      <c r="KHN208" s="131"/>
      <c r="KHO208" s="131"/>
      <c r="KHP208" s="131"/>
      <c r="KHQ208" s="131"/>
      <c r="KHR208" s="131"/>
      <c r="KHS208" s="131"/>
      <c r="KHT208" s="131"/>
      <c r="KHU208" s="131"/>
      <c r="KQU208" s="131"/>
      <c r="KQV208" s="131"/>
      <c r="KRD208" s="131"/>
      <c r="KRE208" s="131"/>
      <c r="KRF208" s="131"/>
      <c r="KRG208" s="131"/>
      <c r="KRH208" s="131"/>
      <c r="KRI208" s="131"/>
      <c r="KRJ208" s="131"/>
      <c r="KRK208" s="131"/>
      <c r="KRL208" s="131"/>
      <c r="KRM208" s="131"/>
      <c r="KRN208" s="131"/>
      <c r="KRO208" s="131"/>
      <c r="KRP208" s="131"/>
      <c r="KRQ208" s="131"/>
      <c r="LAQ208" s="131"/>
      <c r="LAR208" s="131"/>
      <c r="LAZ208" s="131"/>
      <c r="LBA208" s="131"/>
      <c r="LBB208" s="131"/>
      <c r="LBC208" s="131"/>
      <c r="LBD208" s="131"/>
      <c r="LBE208" s="131"/>
      <c r="LBF208" s="131"/>
      <c r="LBG208" s="131"/>
      <c r="LBH208" s="131"/>
      <c r="LBI208" s="131"/>
      <c r="LBJ208" s="131"/>
      <c r="LBK208" s="131"/>
      <c r="LBL208" s="131"/>
      <c r="LBM208" s="131"/>
      <c r="LKM208" s="131"/>
      <c r="LKN208" s="131"/>
      <c r="LKV208" s="131"/>
      <c r="LKW208" s="131"/>
      <c r="LKX208" s="131"/>
      <c r="LKY208" s="131"/>
      <c r="LKZ208" s="131"/>
      <c r="LLA208" s="131"/>
      <c r="LLB208" s="131"/>
      <c r="LLC208" s="131"/>
      <c r="LLD208" s="131"/>
      <c r="LLE208" s="131"/>
      <c r="LLF208" s="131"/>
      <c r="LLG208" s="131"/>
      <c r="LLH208" s="131"/>
      <c r="LLI208" s="131"/>
      <c r="LUI208" s="131"/>
      <c r="LUJ208" s="131"/>
      <c r="LUR208" s="131"/>
      <c r="LUS208" s="131"/>
      <c r="LUT208" s="131"/>
      <c r="LUU208" s="131"/>
      <c r="LUV208" s="131"/>
      <c r="LUW208" s="131"/>
      <c r="LUX208" s="131"/>
      <c r="LUY208" s="131"/>
      <c r="LUZ208" s="131"/>
      <c r="LVA208" s="131"/>
      <c r="LVB208" s="131"/>
      <c r="LVC208" s="131"/>
      <c r="LVD208" s="131"/>
      <c r="LVE208" s="131"/>
      <c r="MEE208" s="131"/>
      <c r="MEF208" s="131"/>
      <c r="MEN208" s="131"/>
      <c r="MEO208" s="131"/>
      <c r="MEP208" s="131"/>
      <c r="MEQ208" s="131"/>
      <c r="MER208" s="131"/>
      <c r="MES208" s="131"/>
      <c r="MET208" s="131"/>
      <c r="MEU208" s="131"/>
      <c r="MEV208" s="131"/>
      <c r="MEW208" s="131"/>
      <c r="MEX208" s="131"/>
      <c r="MEY208" s="131"/>
      <c r="MEZ208" s="131"/>
      <c r="MFA208" s="131"/>
      <c r="MOA208" s="131"/>
      <c r="MOB208" s="131"/>
      <c r="MOJ208" s="131"/>
      <c r="MOK208" s="131"/>
      <c r="MOL208" s="131"/>
      <c r="MOM208" s="131"/>
      <c r="MON208" s="131"/>
      <c r="MOO208" s="131"/>
      <c r="MOP208" s="131"/>
      <c r="MOQ208" s="131"/>
      <c r="MOR208" s="131"/>
      <c r="MOS208" s="131"/>
      <c r="MOT208" s="131"/>
      <c r="MOU208" s="131"/>
      <c r="MOV208" s="131"/>
      <c r="MOW208" s="131"/>
      <c r="MXW208" s="131"/>
      <c r="MXX208" s="131"/>
      <c r="MYF208" s="131"/>
      <c r="MYG208" s="131"/>
      <c r="MYH208" s="131"/>
      <c r="MYI208" s="131"/>
      <c r="MYJ208" s="131"/>
      <c r="MYK208" s="131"/>
      <c r="MYL208" s="131"/>
      <c r="MYM208" s="131"/>
      <c r="MYN208" s="131"/>
      <c r="MYO208" s="131"/>
      <c r="MYP208" s="131"/>
      <c r="MYQ208" s="131"/>
      <c r="MYR208" s="131"/>
      <c r="MYS208" s="131"/>
      <c r="NHS208" s="131"/>
      <c r="NHT208" s="131"/>
      <c r="NIB208" s="131"/>
      <c r="NIC208" s="131"/>
      <c r="NID208" s="131"/>
      <c r="NIE208" s="131"/>
      <c r="NIF208" s="131"/>
      <c r="NIG208" s="131"/>
      <c r="NIH208" s="131"/>
      <c r="NII208" s="131"/>
      <c r="NIJ208" s="131"/>
      <c r="NIK208" s="131"/>
      <c r="NIL208" s="131"/>
      <c r="NIM208" s="131"/>
      <c r="NIN208" s="131"/>
      <c r="NIO208" s="131"/>
      <c r="NRO208" s="131"/>
      <c r="NRP208" s="131"/>
      <c r="NRX208" s="131"/>
      <c r="NRY208" s="131"/>
      <c r="NRZ208" s="131"/>
      <c r="NSA208" s="131"/>
      <c r="NSB208" s="131"/>
      <c r="NSC208" s="131"/>
      <c r="NSD208" s="131"/>
      <c r="NSE208" s="131"/>
      <c r="NSF208" s="131"/>
      <c r="NSG208" s="131"/>
      <c r="NSH208" s="131"/>
      <c r="NSI208" s="131"/>
      <c r="NSJ208" s="131"/>
      <c r="NSK208" s="131"/>
      <c r="OBK208" s="131"/>
      <c r="OBL208" s="131"/>
      <c r="OBT208" s="131"/>
      <c r="OBU208" s="131"/>
      <c r="OBV208" s="131"/>
      <c r="OBW208" s="131"/>
      <c r="OBX208" s="131"/>
      <c r="OBY208" s="131"/>
      <c r="OBZ208" s="131"/>
      <c r="OCA208" s="131"/>
      <c r="OCB208" s="131"/>
      <c r="OCC208" s="131"/>
      <c r="OCD208" s="131"/>
      <c r="OCE208" s="131"/>
      <c r="OCF208" s="131"/>
      <c r="OCG208" s="131"/>
      <c r="OLG208" s="131"/>
      <c r="OLH208" s="131"/>
      <c r="OLP208" s="131"/>
      <c r="OLQ208" s="131"/>
      <c r="OLR208" s="131"/>
      <c r="OLS208" s="131"/>
      <c r="OLT208" s="131"/>
      <c r="OLU208" s="131"/>
      <c r="OLV208" s="131"/>
      <c r="OLW208" s="131"/>
      <c r="OLX208" s="131"/>
      <c r="OLY208" s="131"/>
      <c r="OLZ208" s="131"/>
      <c r="OMA208" s="131"/>
      <c r="OMB208" s="131"/>
      <c r="OMC208" s="131"/>
      <c r="OVC208" s="131"/>
      <c r="OVD208" s="131"/>
      <c r="OVL208" s="131"/>
      <c r="OVM208" s="131"/>
      <c r="OVN208" s="131"/>
      <c r="OVO208" s="131"/>
      <c r="OVP208" s="131"/>
      <c r="OVQ208" s="131"/>
      <c r="OVR208" s="131"/>
      <c r="OVS208" s="131"/>
      <c r="OVT208" s="131"/>
      <c r="OVU208" s="131"/>
      <c r="OVV208" s="131"/>
      <c r="OVW208" s="131"/>
      <c r="OVX208" s="131"/>
      <c r="OVY208" s="131"/>
      <c r="PEY208" s="131"/>
      <c r="PEZ208" s="131"/>
      <c r="PFH208" s="131"/>
      <c r="PFI208" s="131"/>
      <c r="PFJ208" s="131"/>
      <c r="PFK208" s="131"/>
      <c r="PFL208" s="131"/>
      <c r="PFM208" s="131"/>
      <c r="PFN208" s="131"/>
      <c r="PFO208" s="131"/>
      <c r="PFP208" s="131"/>
      <c r="PFQ208" s="131"/>
      <c r="PFR208" s="131"/>
      <c r="PFS208" s="131"/>
      <c r="PFT208" s="131"/>
      <c r="PFU208" s="131"/>
      <c r="POU208" s="131"/>
      <c r="POV208" s="131"/>
      <c r="PPD208" s="131"/>
      <c r="PPE208" s="131"/>
      <c r="PPF208" s="131"/>
      <c r="PPG208" s="131"/>
      <c r="PPH208" s="131"/>
      <c r="PPI208" s="131"/>
      <c r="PPJ208" s="131"/>
      <c r="PPK208" s="131"/>
      <c r="PPL208" s="131"/>
      <c r="PPM208" s="131"/>
      <c r="PPN208" s="131"/>
      <c r="PPO208" s="131"/>
      <c r="PPP208" s="131"/>
      <c r="PPQ208" s="131"/>
      <c r="PYQ208" s="131"/>
      <c r="PYR208" s="131"/>
      <c r="PYZ208" s="131"/>
      <c r="PZA208" s="131"/>
      <c r="PZB208" s="131"/>
      <c r="PZC208" s="131"/>
      <c r="PZD208" s="131"/>
      <c r="PZE208" s="131"/>
      <c r="PZF208" s="131"/>
      <c r="PZG208" s="131"/>
      <c r="PZH208" s="131"/>
      <c r="PZI208" s="131"/>
      <c r="PZJ208" s="131"/>
      <c r="PZK208" s="131"/>
      <c r="PZL208" s="131"/>
      <c r="PZM208" s="131"/>
      <c r="QIM208" s="131"/>
      <c r="QIN208" s="131"/>
      <c r="QIV208" s="131"/>
      <c r="QIW208" s="131"/>
      <c r="QIX208" s="131"/>
      <c r="QIY208" s="131"/>
      <c r="QIZ208" s="131"/>
      <c r="QJA208" s="131"/>
      <c r="QJB208" s="131"/>
      <c r="QJC208" s="131"/>
      <c r="QJD208" s="131"/>
      <c r="QJE208" s="131"/>
      <c r="QJF208" s="131"/>
      <c r="QJG208" s="131"/>
      <c r="QJH208" s="131"/>
      <c r="QJI208" s="131"/>
      <c r="QSI208" s="131"/>
      <c r="QSJ208" s="131"/>
      <c r="QSR208" s="131"/>
      <c r="QSS208" s="131"/>
      <c r="QST208" s="131"/>
      <c r="QSU208" s="131"/>
      <c r="QSV208" s="131"/>
      <c r="QSW208" s="131"/>
      <c r="QSX208" s="131"/>
      <c r="QSY208" s="131"/>
      <c r="QSZ208" s="131"/>
      <c r="QTA208" s="131"/>
      <c r="QTB208" s="131"/>
      <c r="QTC208" s="131"/>
      <c r="QTD208" s="131"/>
      <c r="QTE208" s="131"/>
      <c r="RCE208" s="131"/>
      <c r="RCF208" s="131"/>
      <c r="RCN208" s="131"/>
      <c r="RCO208" s="131"/>
      <c r="RCP208" s="131"/>
      <c r="RCQ208" s="131"/>
      <c r="RCR208" s="131"/>
      <c r="RCS208" s="131"/>
      <c r="RCT208" s="131"/>
      <c r="RCU208" s="131"/>
      <c r="RCV208" s="131"/>
      <c r="RCW208" s="131"/>
      <c r="RCX208" s="131"/>
      <c r="RCY208" s="131"/>
      <c r="RCZ208" s="131"/>
      <c r="RDA208" s="131"/>
      <c r="RMA208" s="131"/>
      <c r="RMB208" s="131"/>
      <c r="RMJ208" s="131"/>
      <c r="RMK208" s="131"/>
      <c r="RML208" s="131"/>
      <c r="RMM208" s="131"/>
      <c r="RMN208" s="131"/>
      <c r="RMO208" s="131"/>
      <c r="RMP208" s="131"/>
      <c r="RMQ208" s="131"/>
      <c r="RMR208" s="131"/>
      <c r="RMS208" s="131"/>
      <c r="RMT208" s="131"/>
      <c r="RMU208" s="131"/>
      <c r="RMV208" s="131"/>
      <c r="RMW208" s="131"/>
      <c r="RVW208" s="131"/>
      <c r="RVX208" s="131"/>
      <c r="RWF208" s="131"/>
      <c r="RWG208" s="131"/>
      <c r="RWH208" s="131"/>
      <c r="RWI208" s="131"/>
      <c r="RWJ208" s="131"/>
      <c r="RWK208" s="131"/>
      <c r="RWL208" s="131"/>
      <c r="RWM208" s="131"/>
      <c r="RWN208" s="131"/>
      <c r="RWO208" s="131"/>
      <c r="RWP208" s="131"/>
      <c r="RWQ208" s="131"/>
      <c r="RWR208" s="131"/>
      <c r="RWS208" s="131"/>
      <c r="SFS208" s="131"/>
      <c r="SFT208" s="131"/>
      <c r="SGB208" s="131"/>
      <c r="SGC208" s="131"/>
      <c r="SGD208" s="131"/>
      <c r="SGE208" s="131"/>
      <c r="SGF208" s="131"/>
      <c r="SGG208" s="131"/>
      <c r="SGH208" s="131"/>
      <c r="SGI208" s="131"/>
      <c r="SGJ208" s="131"/>
      <c r="SGK208" s="131"/>
      <c r="SGL208" s="131"/>
      <c r="SGM208" s="131"/>
      <c r="SGN208" s="131"/>
      <c r="SGO208" s="131"/>
      <c r="SPO208" s="131"/>
      <c r="SPP208" s="131"/>
      <c r="SPX208" s="131"/>
      <c r="SPY208" s="131"/>
      <c r="SPZ208" s="131"/>
      <c r="SQA208" s="131"/>
      <c r="SQB208" s="131"/>
      <c r="SQC208" s="131"/>
      <c r="SQD208" s="131"/>
      <c r="SQE208" s="131"/>
      <c r="SQF208" s="131"/>
      <c r="SQG208" s="131"/>
      <c r="SQH208" s="131"/>
      <c r="SQI208" s="131"/>
      <c r="SQJ208" s="131"/>
      <c r="SQK208" s="131"/>
      <c r="SZK208" s="131"/>
      <c r="SZL208" s="131"/>
      <c r="SZT208" s="131"/>
      <c r="SZU208" s="131"/>
      <c r="SZV208" s="131"/>
      <c r="SZW208" s="131"/>
      <c r="SZX208" s="131"/>
      <c r="SZY208" s="131"/>
      <c r="SZZ208" s="131"/>
      <c r="TAA208" s="131"/>
      <c r="TAB208" s="131"/>
      <c r="TAC208" s="131"/>
      <c r="TAD208" s="131"/>
      <c r="TAE208" s="131"/>
      <c r="TAF208" s="131"/>
      <c r="TAG208" s="131"/>
      <c r="TJG208" s="131"/>
      <c r="TJH208" s="131"/>
      <c r="TJP208" s="131"/>
      <c r="TJQ208" s="131"/>
      <c r="TJR208" s="131"/>
      <c r="TJS208" s="131"/>
      <c r="TJT208" s="131"/>
      <c r="TJU208" s="131"/>
      <c r="TJV208" s="131"/>
      <c r="TJW208" s="131"/>
      <c r="TJX208" s="131"/>
      <c r="TJY208" s="131"/>
      <c r="TJZ208" s="131"/>
      <c r="TKA208" s="131"/>
      <c r="TKB208" s="131"/>
      <c r="TKC208" s="131"/>
      <c r="TTC208" s="131"/>
      <c r="TTD208" s="131"/>
      <c r="TTL208" s="131"/>
      <c r="TTM208" s="131"/>
      <c r="TTN208" s="131"/>
      <c r="TTO208" s="131"/>
      <c r="TTP208" s="131"/>
      <c r="TTQ208" s="131"/>
      <c r="TTR208" s="131"/>
      <c r="TTS208" s="131"/>
      <c r="TTT208" s="131"/>
      <c r="TTU208" s="131"/>
      <c r="TTV208" s="131"/>
      <c r="TTW208" s="131"/>
      <c r="TTX208" s="131"/>
      <c r="TTY208" s="131"/>
      <c r="UCY208" s="131"/>
      <c r="UCZ208" s="131"/>
      <c r="UDH208" s="131"/>
      <c r="UDI208" s="131"/>
      <c r="UDJ208" s="131"/>
      <c r="UDK208" s="131"/>
      <c r="UDL208" s="131"/>
      <c r="UDM208" s="131"/>
      <c r="UDN208" s="131"/>
      <c r="UDO208" s="131"/>
      <c r="UDP208" s="131"/>
      <c r="UDQ208" s="131"/>
      <c r="UDR208" s="131"/>
      <c r="UDS208" s="131"/>
      <c r="UDT208" s="131"/>
      <c r="UDU208" s="131"/>
      <c r="UMU208" s="131"/>
      <c r="UMV208" s="131"/>
      <c r="UND208" s="131"/>
      <c r="UNE208" s="131"/>
      <c r="UNF208" s="131"/>
      <c r="UNG208" s="131"/>
      <c r="UNH208" s="131"/>
      <c r="UNI208" s="131"/>
      <c r="UNJ208" s="131"/>
      <c r="UNK208" s="131"/>
      <c r="UNL208" s="131"/>
      <c r="UNM208" s="131"/>
      <c r="UNN208" s="131"/>
      <c r="UNO208" s="131"/>
      <c r="UNP208" s="131"/>
      <c r="UNQ208" s="131"/>
      <c r="UWQ208" s="131"/>
      <c r="UWR208" s="131"/>
      <c r="UWZ208" s="131"/>
      <c r="UXA208" s="131"/>
      <c r="UXB208" s="131"/>
      <c r="UXC208" s="131"/>
      <c r="UXD208" s="131"/>
      <c r="UXE208" s="131"/>
      <c r="UXF208" s="131"/>
      <c r="UXG208" s="131"/>
      <c r="UXH208" s="131"/>
      <c r="UXI208" s="131"/>
      <c r="UXJ208" s="131"/>
      <c r="UXK208" s="131"/>
      <c r="UXL208" s="131"/>
      <c r="UXM208" s="131"/>
      <c r="VGM208" s="131"/>
      <c r="VGN208" s="131"/>
      <c r="VGV208" s="131"/>
      <c r="VGW208" s="131"/>
      <c r="VGX208" s="131"/>
      <c r="VGY208" s="131"/>
      <c r="VGZ208" s="131"/>
      <c r="VHA208" s="131"/>
      <c r="VHB208" s="131"/>
      <c r="VHC208" s="131"/>
      <c r="VHD208" s="131"/>
      <c r="VHE208" s="131"/>
      <c r="VHF208" s="131"/>
      <c r="VHG208" s="131"/>
      <c r="VHH208" s="131"/>
      <c r="VHI208" s="131"/>
      <c r="VQI208" s="131"/>
      <c r="VQJ208" s="131"/>
      <c r="VQR208" s="131"/>
      <c r="VQS208" s="131"/>
      <c r="VQT208" s="131"/>
      <c r="VQU208" s="131"/>
      <c r="VQV208" s="131"/>
      <c r="VQW208" s="131"/>
      <c r="VQX208" s="131"/>
      <c r="VQY208" s="131"/>
      <c r="VQZ208" s="131"/>
      <c r="VRA208" s="131"/>
      <c r="VRB208" s="131"/>
      <c r="VRC208" s="131"/>
      <c r="VRD208" s="131"/>
      <c r="VRE208" s="131"/>
      <c r="WAE208" s="131"/>
      <c r="WAF208" s="131"/>
      <c r="WAN208" s="131"/>
      <c r="WAO208" s="131"/>
      <c r="WAP208" s="131"/>
      <c r="WAQ208" s="131"/>
      <c r="WAR208" s="131"/>
      <c r="WAS208" s="131"/>
      <c r="WAT208" s="131"/>
      <c r="WAU208" s="131"/>
      <c r="WAV208" s="131"/>
      <c r="WAW208" s="131"/>
      <c r="WAX208" s="131"/>
      <c r="WAY208" s="131"/>
      <c r="WAZ208" s="131"/>
      <c r="WBA208" s="131"/>
      <c r="WKA208" s="131"/>
      <c r="WKB208" s="131"/>
      <c r="WKJ208" s="131"/>
      <c r="WKK208" s="131"/>
      <c r="WKL208" s="131"/>
      <c r="WKM208" s="131"/>
      <c r="WKN208" s="131"/>
      <c r="WKO208" s="131"/>
      <c r="WKP208" s="131"/>
      <c r="WKQ208" s="131"/>
      <c r="WKR208" s="131"/>
      <c r="WKS208" s="131"/>
      <c r="WKT208" s="131"/>
      <c r="WKU208" s="131"/>
      <c r="WKV208" s="131"/>
      <c r="WKW208" s="131"/>
      <c r="WTW208" s="131"/>
      <c r="WTX208" s="131"/>
      <c r="WUF208" s="131"/>
      <c r="WUG208" s="131"/>
      <c r="WUH208" s="131"/>
      <c r="WUI208" s="131"/>
      <c r="WUJ208" s="131"/>
      <c r="WUK208" s="131"/>
      <c r="WUL208" s="131"/>
      <c r="WUM208" s="131"/>
      <c r="WUN208" s="131"/>
      <c r="WUO208" s="131"/>
      <c r="WUP208" s="131"/>
      <c r="WUQ208" s="131"/>
      <c r="WUR208" s="131"/>
      <c r="WUS208" s="131"/>
    </row>
    <row r="209" spans="1:1009 1243:2033 2267:3057 3291:4081 4315:5105 5339:6129 6363:7153 7387:8177 8411:9201 9435:10225 10459:11249 11483:12273 12507:13297 13531:14321 14555:15345 15579:16113" s="271" customFormat="1" ht="27" customHeight="1" outlineLevel="1">
      <c r="A209" s="240"/>
      <c r="B209" s="273" t="s">
        <v>467</v>
      </c>
      <c r="C209" s="248"/>
      <c r="D209" s="258"/>
      <c r="E209" s="260"/>
      <c r="F209" s="258"/>
      <c r="G209" s="245"/>
      <c r="H209" s="229">
        <f t="shared" si="13"/>
        <v>31</v>
      </c>
      <c r="I209" s="247">
        <f>31000000/1000000</f>
        <v>31</v>
      </c>
      <c r="J209" s="247"/>
      <c r="K209" s="247"/>
      <c r="L209" s="247"/>
      <c r="M209" s="238"/>
      <c r="HK209" s="131"/>
      <c r="HL209" s="131"/>
      <c r="HT209" s="131"/>
      <c r="HU209" s="131"/>
      <c r="HV209" s="131"/>
      <c r="HW209" s="131"/>
      <c r="HX209" s="131"/>
      <c r="HY209" s="131"/>
      <c r="HZ209" s="131"/>
      <c r="IA209" s="131"/>
      <c r="IB209" s="131"/>
      <c r="IC209" s="131"/>
      <c r="ID209" s="131"/>
      <c r="IE209" s="131"/>
      <c r="IF209" s="131"/>
      <c r="IG209" s="131"/>
      <c r="RG209" s="131"/>
      <c r="RH209" s="131"/>
      <c r="RP209" s="131"/>
      <c r="RQ209" s="131"/>
      <c r="RR209" s="131"/>
      <c r="RS209" s="131"/>
      <c r="RT209" s="131"/>
      <c r="RU209" s="131"/>
      <c r="RV209" s="131"/>
      <c r="RW209" s="131"/>
      <c r="RX209" s="131"/>
      <c r="RY209" s="131"/>
      <c r="RZ209" s="131"/>
      <c r="SA209" s="131"/>
      <c r="SB209" s="131"/>
      <c r="SC209" s="131"/>
      <c r="ABC209" s="131"/>
      <c r="ABD209" s="131"/>
      <c r="ABL209" s="131"/>
      <c r="ABM209" s="131"/>
      <c r="ABN209" s="131"/>
      <c r="ABO209" s="131"/>
      <c r="ABP209" s="131"/>
      <c r="ABQ209" s="131"/>
      <c r="ABR209" s="131"/>
      <c r="ABS209" s="131"/>
      <c r="ABT209" s="131"/>
      <c r="ABU209" s="131"/>
      <c r="ABV209" s="131"/>
      <c r="ABW209" s="131"/>
      <c r="ABX209" s="131"/>
      <c r="ABY209" s="131"/>
      <c r="AKY209" s="131"/>
      <c r="AKZ209" s="131"/>
      <c r="ALH209" s="131"/>
      <c r="ALI209" s="131"/>
      <c r="ALJ209" s="131"/>
      <c r="ALK209" s="131"/>
      <c r="ALL209" s="131"/>
      <c r="ALM209" s="131"/>
      <c r="ALN209" s="131"/>
      <c r="ALO209" s="131"/>
      <c r="ALP209" s="131"/>
      <c r="ALQ209" s="131"/>
      <c r="ALR209" s="131"/>
      <c r="ALS209" s="131"/>
      <c r="ALT209" s="131"/>
      <c r="ALU209" s="131"/>
      <c r="AUU209" s="131"/>
      <c r="AUV209" s="131"/>
      <c r="AVD209" s="131"/>
      <c r="AVE209" s="131"/>
      <c r="AVF209" s="131"/>
      <c r="AVG209" s="131"/>
      <c r="AVH209" s="131"/>
      <c r="AVI209" s="131"/>
      <c r="AVJ209" s="131"/>
      <c r="AVK209" s="131"/>
      <c r="AVL209" s="131"/>
      <c r="AVM209" s="131"/>
      <c r="AVN209" s="131"/>
      <c r="AVO209" s="131"/>
      <c r="AVP209" s="131"/>
      <c r="AVQ209" s="131"/>
      <c r="BEQ209" s="131"/>
      <c r="BER209" s="131"/>
      <c r="BEZ209" s="131"/>
      <c r="BFA209" s="131"/>
      <c r="BFB209" s="131"/>
      <c r="BFC209" s="131"/>
      <c r="BFD209" s="131"/>
      <c r="BFE209" s="131"/>
      <c r="BFF209" s="131"/>
      <c r="BFG209" s="131"/>
      <c r="BFH209" s="131"/>
      <c r="BFI209" s="131"/>
      <c r="BFJ209" s="131"/>
      <c r="BFK209" s="131"/>
      <c r="BFL209" s="131"/>
      <c r="BFM209" s="131"/>
      <c r="BOM209" s="131"/>
      <c r="BON209" s="131"/>
      <c r="BOV209" s="131"/>
      <c r="BOW209" s="131"/>
      <c r="BOX209" s="131"/>
      <c r="BOY209" s="131"/>
      <c r="BOZ209" s="131"/>
      <c r="BPA209" s="131"/>
      <c r="BPB209" s="131"/>
      <c r="BPC209" s="131"/>
      <c r="BPD209" s="131"/>
      <c r="BPE209" s="131"/>
      <c r="BPF209" s="131"/>
      <c r="BPG209" s="131"/>
      <c r="BPH209" s="131"/>
      <c r="BPI209" s="131"/>
      <c r="BYI209" s="131"/>
      <c r="BYJ209" s="131"/>
      <c r="BYR209" s="131"/>
      <c r="BYS209" s="131"/>
      <c r="BYT209" s="131"/>
      <c r="BYU209" s="131"/>
      <c r="BYV209" s="131"/>
      <c r="BYW209" s="131"/>
      <c r="BYX209" s="131"/>
      <c r="BYY209" s="131"/>
      <c r="BYZ209" s="131"/>
      <c r="BZA209" s="131"/>
      <c r="BZB209" s="131"/>
      <c r="BZC209" s="131"/>
      <c r="BZD209" s="131"/>
      <c r="BZE209" s="131"/>
      <c r="CIE209" s="131"/>
      <c r="CIF209" s="131"/>
      <c r="CIN209" s="131"/>
      <c r="CIO209" s="131"/>
      <c r="CIP209" s="131"/>
      <c r="CIQ209" s="131"/>
      <c r="CIR209" s="131"/>
      <c r="CIS209" s="131"/>
      <c r="CIT209" s="131"/>
      <c r="CIU209" s="131"/>
      <c r="CIV209" s="131"/>
      <c r="CIW209" s="131"/>
      <c r="CIX209" s="131"/>
      <c r="CIY209" s="131"/>
      <c r="CIZ209" s="131"/>
      <c r="CJA209" s="131"/>
      <c r="CSA209" s="131"/>
      <c r="CSB209" s="131"/>
      <c r="CSJ209" s="131"/>
      <c r="CSK209" s="131"/>
      <c r="CSL209" s="131"/>
      <c r="CSM209" s="131"/>
      <c r="CSN209" s="131"/>
      <c r="CSO209" s="131"/>
      <c r="CSP209" s="131"/>
      <c r="CSQ209" s="131"/>
      <c r="CSR209" s="131"/>
      <c r="CSS209" s="131"/>
      <c r="CST209" s="131"/>
      <c r="CSU209" s="131"/>
      <c r="CSV209" s="131"/>
      <c r="CSW209" s="131"/>
      <c r="DBW209" s="131"/>
      <c r="DBX209" s="131"/>
      <c r="DCF209" s="131"/>
      <c r="DCG209" s="131"/>
      <c r="DCH209" s="131"/>
      <c r="DCI209" s="131"/>
      <c r="DCJ209" s="131"/>
      <c r="DCK209" s="131"/>
      <c r="DCL209" s="131"/>
      <c r="DCM209" s="131"/>
      <c r="DCN209" s="131"/>
      <c r="DCO209" s="131"/>
      <c r="DCP209" s="131"/>
      <c r="DCQ209" s="131"/>
      <c r="DCR209" s="131"/>
      <c r="DCS209" s="131"/>
      <c r="DLS209" s="131"/>
      <c r="DLT209" s="131"/>
      <c r="DMB209" s="131"/>
      <c r="DMC209" s="131"/>
      <c r="DMD209" s="131"/>
      <c r="DME209" s="131"/>
      <c r="DMF209" s="131"/>
      <c r="DMG209" s="131"/>
      <c r="DMH209" s="131"/>
      <c r="DMI209" s="131"/>
      <c r="DMJ209" s="131"/>
      <c r="DMK209" s="131"/>
      <c r="DML209" s="131"/>
      <c r="DMM209" s="131"/>
      <c r="DMN209" s="131"/>
      <c r="DMO209" s="131"/>
      <c r="DVO209" s="131"/>
      <c r="DVP209" s="131"/>
      <c r="DVX209" s="131"/>
      <c r="DVY209" s="131"/>
      <c r="DVZ209" s="131"/>
      <c r="DWA209" s="131"/>
      <c r="DWB209" s="131"/>
      <c r="DWC209" s="131"/>
      <c r="DWD209" s="131"/>
      <c r="DWE209" s="131"/>
      <c r="DWF209" s="131"/>
      <c r="DWG209" s="131"/>
      <c r="DWH209" s="131"/>
      <c r="DWI209" s="131"/>
      <c r="DWJ209" s="131"/>
      <c r="DWK209" s="131"/>
      <c r="EFK209" s="131"/>
      <c r="EFL209" s="131"/>
      <c r="EFT209" s="131"/>
      <c r="EFU209" s="131"/>
      <c r="EFV209" s="131"/>
      <c r="EFW209" s="131"/>
      <c r="EFX209" s="131"/>
      <c r="EFY209" s="131"/>
      <c r="EFZ209" s="131"/>
      <c r="EGA209" s="131"/>
      <c r="EGB209" s="131"/>
      <c r="EGC209" s="131"/>
      <c r="EGD209" s="131"/>
      <c r="EGE209" s="131"/>
      <c r="EGF209" s="131"/>
      <c r="EGG209" s="131"/>
      <c r="EPG209" s="131"/>
      <c r="EPH209" s="131"/>
      <c r="EPP209" s="131"/>
      <c r="EPQ209" s="131"/>
      <c r="EPR209" s="131"/>
      <c r="EPS209" s="131"/>
      <c r="EPT209" s="131"/>
      <c r="EPU209" s="131"/>
      <c r="EPV209" s="131"/>
      <c r="EPW209" s="131"/>
      <c r="EPX209" s="131"/>
      <c r="EPY209" s="131"/>
      <c r="EPZ209" s="131"/>
      <c r="EQA209" s="131"/>
      <c r="EQB209" s="131"/>
      <c r="EQC209" s="131"/>
      <c r="EZC209" s="131"/>
      <c r="EZD209" s="131"/>
      <c r="EZL209" s="131"/>
      <c r="EZM209" s="131"/>
      <c r="EZN209" s="131"/>
      <c r="EZO209" s="131"/>
      <c r="EZP209" s="131"/>
      <c r="EZQ209" s="131"/>
      <c r="EZR209" s="131"/>
      <c r="EZS209" s="131"/>
      <c r="EZT209" s="131"/>
      <c r="EZU209" s="131"/>
      <c r="EZV209" s="131"/>
      <c r="EZW209" s="131"/>
      <c r="EZX209" s="131"/>
      <c r="EZY209" s="131"/>
      <c r="FIY209" s="131"/>
      <c r="FIZ209" s="131"/>
      <c r="FJH209" s="131"/>
      <c r="FJI209" s="131"/>
      <c r="FJJ209" s="131"/>
      <c r="FJK209" s="131"/>
      <c r="FJL209" s="131"/>
      <c r="FJM209" s="131"/>
      <c r="FJN209" s="131"/>
      <c r="FJO209" s="131"/>
      <c r="FJP209" s="131"/>
      <c r="FJQ209" s="131"/>
      <c r="FJR209" s="131"/>
      <c r="FJS209" s="131"/>
      <c r="FJT209" s="131"/>
      <c r="FJU209" s="131"/>
      <c r="FSU209" s="131"/>
      <c r="FSV209" s="131"/>
      <c r="FTD209" s="131"/>
      <c r="FTE209" s="131"/>
      <c r="FTF209" s="131"/>
      <c r="FTG209" s="131"/>
      <c r="FTH209" s="131"/>
      <c r="FTI209" s="131"/>
      <c r="FTJ209" s="131"/>
      <c r="FTK209" s="131"/>
      <c r="FTL209" s="131"/>
      <c r="FTM209" s="131"/>
      <c r="FTN209" s="131"/>
      <c r="FTO209" s="131"/>
      <c r="FTP209" s="131"/>
      <c r="FTQ209" s="131"/>
      <c r="GCQ209" s="131"/>
      <c r="GCR209" s="131"/>
      <c r="GCZ209" s="131"/>
      <c r="GDA209" s="131"/>
      <c r="GDB209" s="131"/>
      <c r="GDC209" s="131"/>
      <c r="GDD209" s="131"/>
      <c r="GDE209" s="131"/>
      <c r="GDF209" s="131"/>
      <c r="GDG209" s="131"/>
      <c r="GDH209" s="131"/>
      <c r="GDI209" s="131"/>
      <c r="GDJ209" s="131"/>
      <c r="GDK209" s="131"/>
      <c r="GDL209" s="131"/>
      <c r="GDM209" s="131"/>
      <c r="GMM209" s="131"/>
      <c r="GMN209" s="131"/>
      <c r="GMV209" s="131"/>
      <c r="GMW209" s="131"/>
      <c r="GMX209" s="131"/>
      <c r="GMY209" s="131"/>
      <c r="GMZ209" s="131"/>
      <c r="GNA209" s="131"/>
      <c r="GNB209" s="131"/>
      <c r="GNC209" s="131"/>
      <c r="GND209" s="131"/>
      <c r="GNE209" s="131"/>
      <c r="GNF209" s="131"/>
      <c r="GNG209" s="131"/>
      <c r="GNH209" s="131"/>
      <c r="GNI209" s="131"/>
      <c r="GWI209" s="131"/>
      <c r="GWJ209" s="131"/>
      <c r="GWR209" s="131"/>
      <c r="GWS209" s="131"/>
      <c r="GWT209" s="131"/>
      <c r="GWU209" s="131"/>
      <c r="GWV209" s="131"/>
      <c r="GWW209" s="131"/>
      <c r="GWX209" s="131"/>
      <c r="GWY209" s="131"/>
      <c r="GWZ209" s="131"/>
      <c r="GXA209" s="131"/>
      <c r="GXB209" s="131"/>
      <c r="GXC209" s="131"/>
      <c r="GXD209" s="131"/>
      <c r="GXE209" s="131"/>
      <c r="HGE209" s="131"/>
      <c r="HGF209" s="131"/>
      <c r="HGN209" s="131"/>
      <c r="HGO209" s="131"/>
      <c r="HGP209" s="131"/>
      <c r="HGQ209" s="131"/>
      <c r="HGR209" s="131"/>
      <c r="HGS209" s="131"/>
      <c r="HGT209" s="131"/>
      <c r="HGU209" s="131"/>
      <c r="HGV209" s="131"/>
      <c r="HGW209" s="131"/>
      <c r="HGX209" s="131"/>
      <c r="HGY209" s="131"/>
      <c r="HGZ209" s="131"/>
      <c r="HHA209" s="131"/>
      <c r="HQA209" s="131"/>
      <c r="HQB209" s="131"/>
      <c r="HQJ209" s="131"/>
      <c r="HQK209" s="131"/>
      <c r="HQL209" s="131"/>
      <c r="HQM209" s="131"/>
      <c r="HQN209" s="131"/>
      <c r="HQO209" s="131"/>
      <c r="HQP209" s="131"/>
      <c r="HQQ209" s="131"/>
      <c r="HQR209" s="131"/>
      <c r="HQS209" s="131"/>
      <c r="HQT209" s="131"/>
      <c r="HQU209" s="131"/>
      <c r="HQV209" s="131"/>
      <c r="HQW209" s="131"/>
      <c r="HZW209" s="131"/>
      <c r="HZX209" s="131"/>
      <c r="IAF209" s="131"/>
      <c r="IAG209" s="131"/>
      <c r="IAH209" s="131"/>
      <c r="IAI209" s="131"/>
      <c r="IAJ209" s="131"/>
      <c r="IAK209" s="131"/>
      <c r="IAL209" s="131"/>
      <c r="IAM209" s="131"/>
      <c r="IAN209" s="131"/>
      <c r="IAO209" s="131"/>
      <c r="IAP209" s="131"/>
      <c r="IAQ209" s="131"/>
      <c r="IAR209" s="131"/>
      <c r="IAS209" s="131"/>
      <c r="IJS209" s="131"/>
      <c r="IJT209" s="131"/>
      <c r="IKB209" s="131"/>
      <c r="IKC209" s="131"/>
      <c r="IKD209" s="131"/>
      <c r="IKE209" s="131"/>
      <c r="IKF209" s="131"/>
      <c r="IKG209" s="131"/>
      <c r="IKH209" s="131"/>
      <c r="IKI209" s="131"/>
      <c r="IKJ209" s="131"/>
      <c r="IKK209" s="131"/>
      <c r="IKL209" s="131"/>
      <c r="IKM209" s="131"/>
      <c r="IKN209" s="131"/>
      <c r="IKO209" s="131"/>
      <c r="ITO209" s="131"/>
      <c r="ITP209" s="131"/>
      <c r="ITX209" s="131"/>
      <c r="ITY209" s="131"/>
      <c r="ITZ209" s="131"/>
      <c r="IUA209" s="131"/>
      <c r="IUB209" s="131"/>
      <c r="IUC209" s="131"/>
      <c r="IUD209" s="131"/>
      <c r="IUE209" s="131"/>
      <c r="IUF209" s="131"/>
      <c r="IUG209" s="131"/>
      <c r="IUH209" s="131"/>
      <c r="IUI209" s="131"/>
      <c r="IUJ209" s="131"/>
      <c r="IUK209" s="131"/>
      <c r="JDK209" s="131"/>
      <c r="JDL209" s="131"/>
      <c r="JDT209" s="131"/>
      <c r="JDU209" s="131"/>
      <c r="JDV209" s="131"/>
      <c r="JDW209" s="131"/>
      <c r="JDX209" s="131"/>
      <c r="JDY209" s="131"/>
      <c r="JDZ209" s="131"/>
      <c r="JEA209" s="131"/>
      <c r="JEB209" s="131"/>
      <c r="JEC209" s="131"/>
      <c r="JED209" s="131"/>
      <c r="JEE209" s="131"/>
      <c r="JEF209" s="131"/>
      <c r="JEG209" s="131"/>
      <c r="JNG209" s="131"/>
      <c r="JNH209" s="131"/>
      <c r="JNP209" s="131"/>
      <c r="JNQ209" s="131"/>
      <c r="JNR209" s="131"/>
      <c r="JNS209" s="131"/>
      <c r="JNT209" s="131"/>
      <c r="JNU209" s="131"/>
      <c r="JNV209" s="131"/>
      <c r="JNW209" s="131"/>
      <c r="JNX209" s="131"/>
      <c r="JNY209" s="131"/>
      <c r="JNZ209" s="131"/>
      <c r="JOA209" s="131"/>
      <c r="JOB209" s="131"/>
      <c r="JOC209" s="131"/>
      <c r="JXC209" s="131"/>
      <c r="JXD209" s="131"/>
      <c r="JXL209" s="131"/>
      <c r="JXM209" s="131"/>
      <c r="JXN209" s="131"/>
      <c r="JXO209" s="131"/>
      <c r="JXP209" s="131"/>
      <c r="JXQ209" s="131"/>
      <c r="JXR209" s="131"/>
      <c r="JXS209" s="131"/>
      <c r="JXT209" s="131"/>
      <c r="JXU209" s="131"/>
      <c r="JXV209" s="131"/>
      <c r="JXW209" s="131"/>
      <c r="JXX209" s="131"/>
      <c r="JXY209" s="131"/>
      <c r="KGY209" s="131"/>
      <c r="KGZ209" s="131"/>
      <c r="KHH209" s="131"/>
      <c r="KHI209" s="131"/>
      <c r="KHJ209" s="131"/>
      <c r="KHK209" s="131"/>
      <c r="KHL209" s="131"/>
      <c r="KHM209" s="131"/>
      <c r="KHN209" s="131"/>
      <c r="KHO209" s="131"/>
      <c r="KHP209" s="131"/>
      <c r="KHQ209" s="131"/>
      <c r="KHR209" s="131"/>
      <c r="KHS209" s="131"/>
      <c r="KHT209" s="131"/>
      <c r="KHU209" s="131"/>
      <c r="KQU209" s="131"/>
      <c r="KQV209" s="131"/>
      <c r="KRD209" s="131"/>
      <c r="KRE209" s="131"/>
      <c r="KRF209" s="131"/>
      <c r="KRG209" s="131"/>
      <c r="KRH209" s="131"/>
      <c r="KRI209" s="131"/>
      <c r="KRJ209" s="131"/>
      <c r="KRK209" s="131"/>
      <c r="KRL209" s="131"/>
      <c r="KRM209" s="131"/>
      <c r="KRN209" s="131"/>
      <c r="KRO209" s="131"/>
      <c r="KRP209" s="131"/>
      <c r="KRQ209" s="131"/>
      <c r="LAQ209" s="131"/>
      <c r="LAR209" s="131"/>
      <c r="LAZ209" s="131"/>
      <c r="LBA209" s="131"/>
      <c r="LBB209" s="131"/>
      <c r="LBC209" s="131"/>
      <c r="LBD209" s="131"/>
      <c r="LBE209" s="131"/>
      <c r="LBF209" s="131"/>
      <c r="LBG209" s="131"/>
      <c r="LBH209" s="131"/>
      <c r="LBI209" s="131"/>
      <c r="LBJ209" s="131"/>
      <c r="LBK209" s="131"/>
      <c r="LBL209" s="131"/>
      <c r="LBM209" s="131"/>
      <c r="LKM209" s="131"/>
      <c r="LKN209" s="131"/>
      <c r="LKV209" s="131"/>
      <c r="LKW209" s="131"/>
      <c r="LKX209" s="131"/>
      <c r="LKY209" s="131"/>
      <c r="LKZ209" s="131"/>
      <c r="LLA209" s="131"/>
      <c r="LLB209" s="131"/>
      <c r="LLC209" s="131"/>
      <c r="LLD209" s="131"/>
      <c r="LLE209" s="131"/>
      <c r="LLF209" s="131"/>
      <c r="LLG209" s="131"/>
      <c r="LLH209" s="131"/>
      <c r="LLI209" s="131"/>
      <c r="LUI209" s="131"/>
      <c r="LUJ209" s="131"/>
      <c r="LUR209" s="131"/>
      <c r="LUS209" s="131"/>
      <c r="LUT209" s="131"/>
      <c r="LUU209" s="131"/>
      <c r="LUV209" s="131"/>
      <c r="LUW209" s="131"/>
      <c r="LUX209" s="131"/>
      <c r="LUY209" s="131"/>
      <c r="LUZ209" s="131"/>
      <c r="LVA209" s="131"/>
      <c r="LVB209" s="131"/>
      <c r="LVC209" s="131"/>
      <c r="LVD209" s="131"/>
      <c r="LVE209" s="131"/>
      <c r="MEE209" s="131"/>
      <c r="MEF209" s="131"/>
      <c r="MEN209" s="131"/>
      <c r="MEO209" s="131"/>
      <c r="MEP209" s="131"/>
      <c r="MEQ209" s="131"/>
      <c r="MER209" s="131"/>
      <c r="MES209" s="131"/>
      <c r="MET209" s="131"/>
      <c r="MEU209" s="131"/>
      <c r="MEV209" s="131"/>
      <c r="MEW209" s="131"/>
      <c r="MEX209" s="131"/>
      <c r="MEY209" s="131"/>
      <c r="MEZ209" s="131"/>
      <c r="MFA209" s="131"/>
      <c r="MOA209" s="131"/>
      <c r="MOB209" s="131"/>
      <c r="MOJ209" s="131"/>
      <c r="MOK209" s="131"/>
      <c r="MOL209" s="131"/>
      <c r="MOM209" s="131"/>
      <c r="MON209" s="131"/>
      <c r="MOO209" s="131"/>
      <c r="MOP209" s="131"/>
      <c r="MOQ209" s="131"/>
      <c r="MOR209" s="131"/>
      <c r="MOS209" s="131"/>
      <c r="MOT209" s="131"/>
      <c r="MOU209" s="131"/>
      <c r="MOV209" s="131"/>
      <c r="MOW209" s="131"/>
      <c r="MXW209" s="131"/>
      <c r="MXX209" s="131"/>
      <c r="MYF209" s="131"/>
      <c r="MYG209" s="131"/>
      <c r="MYH209" s="131"/>
      <c r="MYI209" s="131"/>
      <c r="MYJ209" s="131"/>
      <c r="MYK209" s="131"/>
      <c r="MYL209" s="131"/>
      <c r="MYM209" s="131"/>
      <c r="MYN209" s="131"/>
      <c r="MYO209" s="131"/>
      <c r="MYP209" s="131"/>
      <c r="MYQ209" s="131"/>
      <c r="MYR209" s="131"/>
      <c r="MYS209" s="131"/>
      <c r="NHS209" s="131"/>
      <c r="NHT209" s="131"/>
      <c r="NIB209" s="131"/>
      <c r="NIC209" s="131"/>
      <c r="NID209" s="131"/>
      <c r="NIE209" s="131"/>
      <c r="NIF209" s="131"/>
      <c r="NIG209" s="131"/>
      <c r="NIH209" s="131"/>
      <c r="NII209" s="131"/>
      <c r="NIJ209" s="131"/>
      <c r="NIK209" s="131"/>
      <c r="NIL209" s="131"/>
      <c r="NIM209" s="131"/>
      <c r="NIN209" s="131"/>
      <c r="NIO209" s="131"/>
      <c r="NRO209" s="131"/>
      <c r="NRP209" s="131"/>
      <c r="NRX209" s="131"/>
      <c r="NRY209" s="131"/>
      <c r="NRZ209" s="131"/>
      <c r="NSA209" s="131"/>
      <c r="NSB209" s="131"/>
      <c r="NSC209" s="131"/>
      <c r="NSD209" s="131"/>
      <c r="NSE209" s="131"/>
      <c r="NSF209" s="131"/>
      <c r="NSG209" s="131"/>
      <c r="NSH209" s="131"/>
      <c r="NSI209" s="131"/>
      <c r="NSJ209" s="131"/>
      <c r="NSK209" s="131"/>
      <c r="OBK209" s="131"/>
      <c r="OBL209" s="131"/>
      <c r="OBT209" s="131"/>
      <c r="OBU209" s="131"/>
      <c r="OBV209" s="131"/>
      <c r="OBW209" s="131"/>
      <c r="OBX209" s="131"/>
      <c r="OBY209" s="131"/>
      <c r="OBZ209" s="131"/>
      <c r="OCA209" s="131"/>
      <c r="OCB209" s="131"/>
      <c r="OCC209" s="131"/>
      <c r="OCD209" s="131"/>
      <c r="OCE209" s="131"/>
      <c r="OCF209" s="131"/>
      <c r="OCG209" s="131"/>
      <c r="OLG209" s="131"/>
      <c r="OLH209" s="131"/>
      <c r="OLP209" s="131"/>
      <c r="OLQ209" s="131"/>
      <c r="OLR209" s="131"/>
      <c r="OLS209" s="131"/>
      <c r="OLT209" s="131"/>
      <c r="OLU209" s="131"/>
      <c r="OLV209" s="131"/>
      <c r="OLW209" s="131"/>
      <c r="OLX209" s="131"/>
      <c r="OLY209" s="131"/>
      <c r="OLZ209" s="131"/>
      <c r="OMA209" s="131"/>
      <c r="OMB209" s="131"/>
      <c r="OMC209" s="131"/>
      <c r="OVC209" s="131"/>
      <c r="OVD209" s="131"/>
      <c r="OVL209" s="131"/>
      <c r="OVM209" s="131"/>
      <c r="OVN209" s="131"/>
      <c r="OVO209" s="131"/>
      <c r="OVP209" s="131"/>
      <c r="OVQ209" s="131"/>
      <c r="OVR209" s="131"/>
      <c r="OVS209" s="131"/>
      <c r="OVT209" s="131"/>
      <c r="OVU209" s="131"/>
      <c r="OVV209" s="131"/>
      <c r="OVW209" s="131"/>
      <c r="OVX209" s="131"/>
      <c r="OVY209" s="131"/>
      <c r="PEY209" s="131"/>
      <c r="PEZ209" s="131"/>
      <c r="PFH209" s="131"/>
      <c r="PFI209" s="131"/>
      <c r="PFJ209" s="131"/>
      <c r="PFK209" s="131"/>
      <c r="PFL209" s="131"/>
      <c r="PFM209" s="131"/>
      <c r="PFN209" s="131"/>
      <c r="PFO209" s="131"/>
      <c r="PFP209" s="131"/>
      <c r="PFQ209" s="131"/>
      <c r="PFR209" s="131"/>
      <c r="PFS209" s="131"/>
      <c r="PFT209" s="131"/>
      <c r="PFU209" s="131"/>
      <c r="POU209" s="131"/>
      <c r="POV209" s="131"/>
      <c r="PPD209" s="131"/>
      <c r="PPE209" s="131"/>
      <c r="PPF209" s="131"/>
      <c r="PPG209" s="131"/>
      <c r="PPH209" s="131"/>
      <c r="PPI209" s="131"/>
      <c r="PPJ209" s="131"/>
      <c r="PPK209" s="131"/>
      <c r="PPL209" s="131"/>
      <c r="PPM209" s="131"/>
      <c r="PPN209" s="131"/>
      <c r="PPO209" s="131"/>
      <c r="PPP209" s="131"/>
      <c r="PPQ209" s="131"/>
      <c r="PYQ209" s="131"/>
      <c r="PYR209" s="131"/>
      <c r="PYZ209" s="131"/>
      <c r="PZA209" s="131"/>
      <c r="PZB209" s="131"/>
      <c r="PZC209" s="131"/>
      <c r="PZD209" s="131"/>
      <c r="PZE209" s="131"/>
      <c r="PZF209" s="131"/>
      <c r="PZG209" s="131"/>
      <c r="PZH209" s="131"/>
      <c r="PZI209" s="131"/>
      <c r="PZJ209" s="131"/>
      <c r="PZK209" s="131"/>
      <c r="PZL209" s="131"/>
      <c r="PZM209" s="131"/>
      <c r="QIM209" s="131"/>
      <c r="QIN209" s="131"/>
      <c r="QIV209" s="131"/>
      <c r="QIW209" s="131"/>
      <c r="QIX209" s="131"/>
      <c r="QIY209" s="131"/>
      <c r="QIZ209" s="131"/>
      <c r="QJA209" s="131"/>
      <c r="QJB209" s="131"/>
      <c r="QJC209" s="131"/>
      <c r="QJD209" s="131"/>
      <c r="QJE209" s="131"/>
      <c r="QJF209" s="131"/>
      <c r="QJG209" s="131"/>
      <c r="QJH209" s="131"/>
      <c r="QJI209" s="131"/>
      <c r="QSI209" s="131"/>
      <c r="QSJ209" s="131"/>
      <c r="QSR209" s="131"/>
      <c r="QSS209" s="131"/>
      <c r="QST209" s="131"/>
      <c r="QSU209" s="131"/>
      <c r="QSV209" s="131"/>
      <c r="QSW209" s="131"/>
      <c r="QSX209" s="131"/>
      <c r="QSY209" s="131"/>
      <c r="QSZ209" s="131"/>
      <c r="QTA209" s="131"/>
      <c r="QTB209" s="131"/>
      <c r="QTC209" s="131"/>
      <c r="QTD209" s="131"/>
      <c r="QTE209" s="131"/>
      <c r="RCE209" s="131"/>
      <c r="RCF209" s="131"/>
      <c r="RCN209" s="131"/>
      <c r="RCO209" s="131"/>
      <c r="RCP209" s="131"/>
      <c r="RCQ209" s="131"/>
      <c r="RCR209" s="131"/>
      <c r="RCS209" s="131"/>
      <c r="RCT209" s="131"/>
      <c r="RCU209" s="131"/>
      <c r="RCV209" s="131"/>
      <c r="RCW209" s="131"/>
      <c r="RCX209" s="131"/>
      <c r="RCY209" s="131"/>
      <c r="RCZ209" s="131"/>
      <c r="RDA209" s="131"/>
      <c r="RMA209" s="131"/>
      <c r="RMB209" s="131"/>
      <c r="RMJ209" s="131"/>
      <c r="RMK209" s="131"/>
      <c r="RML209" s="131"/>
      <c r="RMM209" s="131"/>
      <c r="RMN209" s="131"/>
      <c r="RMO209" s="131"/>
      <c r="RMP209" s="131"/>
      <c r="RMQ209" s="131"/>
      <c r="RMR209" s="131"/>
      <c r="RMS209" s="131"/>
      <c r="RMT209" s="131"/>
      <c r="RMU209" s="131"/>
      <c r="RMV209" s="131"/>
      <c r="RMW209" s="131"/>
      <c r="RVW209" s="131"/>
      <c r="RVX209" s="131"/>
      <c r="RWF209" s="131"/>
      <c r="RWG209" s="131"/>
      <c r="RWH209" s="131"/>
      <c r="RWI209" s="131"/>
      <c r="RWJ209" s="131"/>
      <c r="RWK209" s="131"/>
      <c r="RWL209" s="131"/>
      <c r="RWM209" s="131"/>
      <c r="RWN209" s="131"/>
      <c r="RWO209" s="131"/>
      <c r="RWP209" s="131"/>
      <c r="RWQ209" s="131"/>
      <c r="RWR209" s="131"/>
      <c r="RWS209" s="131"/>
      <c r="SFS209" s="131"/>
      <c r="SFT209" s="131"/>
      <c r="SGB209" s="131"/>
      <c r="SGC209" s="131"/>
      <c r="SGD209" s="131"/>
      <c r="SGE209" s="131"/>
      <c r="SGF209" s="131"/>
      <c r="SGG209" s="131"/>
      <c r="SGH209" s="131"/>
      <c r="SGI209" s="131"/>
      <c r="SGJ209" s="131"/>
      <c r="SGK209" s="131"/>
      <c r="SGL209" s="131"/>
      <c r="SGM209" s="131"/>
      <c r="SGN209" s="131"/>
      <c r="SGO209" s="131"/>
      <c r="SPO209" s="131"/>
      <c r="SPP209" s="131"/>
      <c r="SPX209" s="131"/>
      <c r="SPY209" s="131"/>
      <c r="SPZ209" s="131"/>
      <c r="SQA209" s="131"/>
      <c r="SQB209" s="131"/>
      <c r="SQC209" s="131"/>
      <c r="SQD209" s="131"/>
      <c r="SQE209" s="131"/>
      <c r="SQF209" s="131"/>
      <c r="SQG209" s="131"/>
      <c r="SQH209" s="131"/>
      <c r="SQI209" s="131"/>
      <c r="SQJ209" s="131"/>
      <c r="SQK209" s="131"/>
      <c r="SZK209" s="131"/>
      <c r="SZL209" s="131"/>
      <c r="SZT209" s="131"/>
      <c r="SZU209" s="131"/>
      <c r="SZV209" s="131"/>
      <c r="SZW209" s="131"/>
      <c r="SZX209" s="131"/>
      <c r="SZY209" s="131"/>
      <c r="SZZ209" s="131"/>
      <c r="TAA209" s="131"/>
      <c r="TAB209" s="131"/>
      <c r="TAC209" s="131"/>
      <c r="TAD209" s="131"/>
      <c r="TAE209" s="131"/>
      <c r="TAF209" s="131"/>
      <c r="TAG209" s="131"/>
      <c r="TJG209" s="131"/>
      <c r="TJH209" s="131"/>
      <c r="TJP209" s="131"/>
      <c r="TJQ209" s="131"/>
      <c r="TJR209" s="131"/>
      <c r="TJS209" s="131"/>
      <c r="TJT209" s="131"/>
      <c r="TJU209" s="131"/>
      <c r="TJV209" s="131"/>
      <c r="TJW209" s="131"/>
      <c r="TJX209" s="131"/>
      <c r="TJY209" s="131"/>
      <c r="TJZ209" s="131"/>
      <c r="TKA209" s="131"/>
      <c r="TKB209" s="131"/>
      <c r="TKC209" s="131"/>
      <c r="TTC209" s="131"/>
      <c r="TTD209" s="131"/>
      <c r="TTL209" s="131"/>
      <c r="TTM209" s="131"/>
      <c r="TTN209" s="131"/>
      <c r="TTO209" s="131"/>
      <c r="TTP209" s="131"/>
      <c r="TTQ209" s="131"/>
      <c r="TTR209" s="131"/>
      <c r="TTS209" s="131"/>
      <c r="TTT209" s="131"/>
      <c r="TTU209" s="131"/>
      <c r="TTV209" s="131"/>
      <c r="TTW209" s="131"/>
      <c r="TTX209" s="131"/>
      <c r="TTY209" s="131"/>
      <c r="UCY209" s="131"/>
      <c r="UCZ209" s="131"/>
      <c r="UDH209" s="131"/>
      <c r="UDI209" s="131"/>
      <c r="UDJ209" s="131"/>
      <c r="UDK209" s="131"/>
      <c r="UDL209" s="131"/>
      <c r="UDM209" s="131"/>
      <c r="UDN209" s="131"/>
      <c r="UDO209" s="131"/>
      <c r="UDP209" s="131"/>
      <c r="UDQ209" s="131"/>
      <c r="UDR209" s="131"/>
      <c r="UDS209" s="131"/>
      <c r="UDT209" s="131"/>
      <c r="UDU209" s="131"/>
      <c r="UMU209" s="131"/>
      <c r="UMV209" s="131"/>
      <c r="UND209" s="131"/>
      <c r="UNE209" s="131"/>
      <c r="UNF209" s="131"/>
      <c r="UNG209" s="131"/>
      <c r="UNH209" s="131"/>
      <c r="UNI209" s="131"/>
      <c r="UNJ209" s="131"/>
      <c r="UNK209" s="131"/>
      <c r="UNL209" s="131"/>
      <c r="UNM209" s="131"/>
      <c r="UNN209" s="131"/>
      <c r="UNO209" s="131"/>
      <c r="UNP209" s="131"/>
      <c r="UNQ209" s="131"/>
      <c r="UWQ209" s="131"/>
      <c r="UWR209" s="131"/>
      <c r="UWZ209" s="131"/>
      <c r="UXA209" s="131"/>
      <c r="UXB209" s="131"/>
      <c r="UXC209" s="131"/>
      <c r="UXD209" s="131"/>
      <c r="UXE209" s="131"/>
      <c r="UXF209" s="131"/>
      <c r="UXG209" s="131"/>
      <c r="UXH209" s="131"/>
      <c r="UXI209" s="131"/>
      <c r="UXJ209" s="131"/>
      <c r="UXK209" s="131"/>
      <c r="UXL209" s="131"/>
      <c r="UXM209" s="131"/>
      <c r="VGM209" s="131"/>
      <c r="VGN209" s="131"/>
      <c r="VGV209" s="131"/>
      <c r="VGW209" s="131"/>
      <c r="VGX209" s="131"/>
      <c r="VGY209" s="131"/>
      <c r="VGZ209" s="131"/>
      <c r="VHA209" s="131"/>
      <c r="VHB209" s="131"/>
      <c r="VHC209" s="131"/>
      <c r="VHD209" s="131"/>
      <c r="VHE209" s="131"/>
      <c r="VHF209" s="131"/>
      <c r="VHG209" s="131"/>
      <c r="VHH209" s="131"/>
      <c r="VHI209" s="131"/>
      <c r="VQI209" s="131"/>
      <c r="VQJ209" s="131"/>
      <c r="VQR209" s="131"/>
      <c r="VQS209" s="131"/>
      <c r="VQT209" s="131"/>
      <c r="VQU209" s="131"/>
      <c r="VQV209" s="131"/>
      <c r="VQW209" s="131"/>
      <c r="VQX209" s="131"/>
      <c r="VQY209" s="131"/>
      <c r="VQZ209" s="131"/>
      <c r="VRA209" s="131"/>
      <c r="VRB209" s="131"/>
      <c r="VRC209" s="131"/>
      <c r="VRD209" s="131"/>
      <c r="VRE209" s="131"/>
      <c r="WAE209" s="131"/>
      <c r="WAF209" s="131"/>
      <c r="WAN209" s="131"/>
      <c r="WAO209" s="131"/>
      <c r="WAP209" s="131"/>
      <c r="WAQ209" s="131"/>
      <c r="WAR209" s="131"/>
      <c r="WAS209" s="131"/>
      <c r="WAT209" s="131"/>
      <c r="WAU209" s="131"/>
      <c r="WAV209" s="131"/>
      <c r="WAW209" s="131"/>
      <c r="WAX209" s="131"/>
      <c r="WAY209" s="131"/>
      <c r="WAZ209" s="131"/>
      <c r="WBA209" s="131"/>
      <c r="WKA209" s="131"/>
      <c r="WKB209" s="131"/>
      <c r="WKJ209" s="131"/>
      <c r="WKK209" s="131"/>
      <c r="WKL209" s="131"/>
      <c r="WKM209" s="131"/>
      <c r="WKN209" s="131"/>
      <c r="WKO209" s="131"/>
      <c r="WKP209" s="131"/>
      <c r="WKQ209" s="131"/>
      <c r="WKR209" s="131"/>
      <c r="WKS209" s="131"/>
      <c r="WKT209" s="131"/>
      <c r="WKU209" s="131"/>
      <c r="WKV209" s="131"/>
      <c r="WKW209" s="131"/>
      <c r="WTW209" s="131"/>
      <c r="WTX209" s="131"/>
      <c r="WUF209" s="131"/>
      <c r="WUG209" s="131"/>
      <c r="WUH209" s="131"/>
      <c r="WUI209" s="131"/>
      <c r="WUJ209" s="131"/>
      <c r="WUK209" s="131"/>
      <c r="WUL209" s="131"/>
      <c r="WUM209" s="131"/>
      <c r="WUN209" s="131"/>
      <c r="WUO209" s="131"/>
      <c r="WUP209" s="131"/>
      <c r="WUQ209" s="131"/>
      <c r="WUR209" s="131"/>
      <c r="WUS209" s="131"/>
    </row>
    <row r="210" spans="1:1009 1243:2033 2267:3057 3291:4081 4315:5105 5339:6129 6363:7153 7387:8177 8411:9201 9435:10225 10459:11249 11483:12273 12507:13297 13531:14321 14555:15345 15579:16113" s="281" customFormat="1" ht="21.95" customHeight="1">
      <c r="A210" s="138" t="s">
        <v>492</v>
      </c>
      <c r="B210" s="232" t="s">
        <v>153</v>
      </c>
      <c r="C210" s="238"/>
      <c r="D210" s="217">
        <v>0</v>
      </c>
      <c r="E210" s="217">
        <v>0</v>
      </c>
      <c r="F210" s="217">
        <v>0</v>
      </c>
      <c r="G210" s="245">
        <v>0</v>
      </c>
      <c r="H210" s="229">
        <f t="shared" si="13"/>
        <v>0</v>
      </c>
      <c r="I210" s="254"/>
      <c r="J210" s="254">
        <f>+J211</f>
        <v>0</v>
      </c>
      <c r="K210" s="254"/>
      <c r="L210" s="254"/>
      <c r="M210" s="238"/>
      <c r="HK210" s="133"/>
      <c r="HL210" s="133"/>
      <c r="HT210" s="133"/>
      <c r="HU210" s="133"/>
      <c r="HV210" s="133"/>
      <c r="HW210" s="133"/>
      <c r="HX210" s="133"/>
      <c r="HY210" s="133"/>
      <c r="HZ210" s="133"/>
      <c r="IA210" s="133"/>
      <c r="IB210" s="133"/>
      <c r="IC210" s="133"/>
      <c r="ID210" s="133"/>
      <c r="IE210" s="133"/>
      <c r="IF210" s="133"/>
      <c r="IG210" s="133"/>
      <c r="RG210" s="133"/>
      <c r="RH210" s="133"/>
      <c r="RP210" s="133"/>
      <c r="RQ210" s="133"/>
      <c r="RR210" s="133"/>
      <c r="RS210" s="133"/>
      <c r="RT210" s="133"/>
      <c r="RU210" s="133"/>
      <c r="RV210" s="133"/>
      <c r="RW210" s="133"/>
      <c r="RX210" s="133"/>
      <c r="RY210" s="133"/>
      <c r="RZ210" s="133"/>
      <c r="SA210" s="133"/>
      <c r="SB210" s="133"/>
      <c r="SC210" s="133"/>
      <c r="ABC210" s="133"/>
      <c r="ABD210" s="133"/>
      <c r="ABL210" s="133"/>
      <c r="ABM210" s="133"/>
      <c r="ABN210" s="133"/>
      <c r="ABO210" s="133"/>
      <c r="ABP210" s="133"/>
      <c r="ABQ210" s="133"/>
      <c r="ABR210" s="133"/>
      <c r="ABS210" s="133"/>
      <c r="ABT210" s="133"/>
      <c r="ABU210" s="133"/>
      <c r="ABV210" s="133"/>
      <c r="ABW210" s="133"/>
      <c r="ABX210" s="133"/>
      <c r="ABY210" s="133"/>
      <c r="AKY210" s="133"/>
      <c r="AKZ210" s="133"/>
      <c r="ALH210" s="133"/>
      <c r="ALI210" s="133"/>
      <c r="ALJ210" s="133"/>
      <c r="ALK210" s="133"/>
      <c r="ALL210" s="133"/>
      <c r="ALM210" s="133"/>
      <c r="ALN210" s="133"/>
      <c r="ALO210" s="133"/>
      <c r="ALP210" s="133"/>
      <c r="ALQ210" s="133"/>
      <c r="ALR210" s="133"/>
      <c r="ALS210" s="133"/>
      <c r="ALT210" s="133"/>
      <c r="ALU210" s="133"/>
      <c r="AUU210" s="133"/>
      <c r="AUV210" s="133"/>
      <c r="AVD210" s="133"/>
      <c r="AVE210" s="133"/>
      <c r="AVF210" s="133"/>
      <c r="AVG210" s="133"/>
      <c r="AVH210" s="133"/>
      <c r="AVI210" s="133"/>
      <c r="AVJ210" s="133"/>
      <c r="AVK210" s="133"/>
      <c r="AVL210" s="133"/>
      <c r="AVM210" s="133"/>
      <c r="AVN210" s="133"/>
      <c r="AVO210" s="133"/>
      <c r="AVP210" s="133"/>
      <c r="AVQ210" s="133"/>
      <c r="BEQ210" s="133"/>
      <c r="BER210" s="133"/>
      <c r="BEZ210" s="133"/>
      <c r="BFA210" s="133"/>
      <c r="BFB210" s="133"/>
      <c r="BFC210" s="133"/>
      <c r="BFD210" s="133"/>
      <c r="BFE210" s="133"/>
      <c r="BFF210" s="133"/>
      <c r="BFG210" s="133"/>
      <c r="BFH210" s="133"/>
      <c r="BFI210" s="133"/>
      <c r="BFJ210" s="133"/>
      <c r="BFK210" s="133"/>
      <c r="BFL210" s="133"/>
      <c r="BFM210" s="133"/>
      <c r="BOM210" s="133"/>
      <c r="BON210" s="133"/>
      <c r="BOV210" s="133"/>
      <c r="BOW210" s="133"/>
      <c r="BOX210" s="133"/>
      <c r="BOY210" s="133"/>
      <c r="BOZ210" s="133"/>
      <c r="BPA210" s="133"/>
      <c r="BPB210" s="133"/>
      <c r="BPC210" s="133"/>
      <c r="BPD210" s="133"/>
      <c r="BPE210" s="133"/>
      <c r="BPF210" s="133"/>
      <c r="BPG210" s="133"/>
      <c r="BPH210" s="133"/>
      <c r="BPI210" s="133"/>
      <c r="BYI210" s="133"/>
      <c r="BYJ210" s="133"/>
      <c r="BYR210" s="133"/>
      <c r="BYS210" s="133"/>
      <c r="BYT210" s="133"/>
      <c r="BYU210" s="133"/>
      <c r="BYV210" s="133"/>
      <c r="BYW210" s="133"/>
      <c r="BYX210" s="133"/>
      <c r="BYY210" s="133"/>
      <c r="BYZ210" s="133"/>
      <c r="BZA210" s="133"/>
      <c r="BZB210" s="133"/>
      <c r="BZC210" s="133"/>
      <c r="BZD210" s="133"/>
      <c r="BZE210" s="133"/>
      <c r="CIE210" s="133"/>
      <c r="CIF210" s="133"/>
      <c r="CIN210" s="133"/>
      <c r="CIO210" s="133"/>
      <c r="CIP210" s="133"/>
      <c r="CIQ210" s="133"/>
      <c r="CIR210" s="133"/>
      <c r="CIS210" s="133"/>
      <c r="CIT210" s="133"/>
      <c r="CIU210" s="133"/>
      <c r="CIV210" s="133"/>
      <c r="CIW210" s="133"/>
      <c r="CIX210" s="133"/>
      <c r="CIY210" s="133"/>
      <c r="CIZ210" s="133"/>
      <c r="CJA210" s="133"/>
      <c r="CSA210" s="133"/>
      <c r="CSB210" s="133"/>
      <c r="CSJ210" s="133"/>
      <c r="CSK210" s="133"/>
      <c r="CSL210" s="133"/>
      <c r="CSM210" s="133"/>
      <c r="CSN210" s="133"/>
      <c r="CSO210" s="133"/>
      <c r="CSP210" s="133"/>
      <c r="CSQ210" s="133"/>
      <c r="CSR210" s="133"/>
      <c r="CSS210" s="133"/>
      <c r="CST210" s="133"/>
      <c r="CSU210" s="133"/>
      <c r="CSV210" s="133"/>
      <c r="CSW210" s="133"/>
      <c r="DBW210" s="133"/>
      <c r="DBX210" s="133"/>
      <c r="DCF210" s="133"/>
      <c r="DCG210" s="133"/>
      <c r="DCH210" s="133"/>
      <c r="DCI210" s="133"/>
      <c r="DCJ210" s="133"/>
      <c r="DCK210" s="133"/>
      <c r="DCL210" s="133"/>
      <c r="DCM210" s="133"/>
      <c r="DCN210" s="133"/>
      <c r="DCO210" s="133"/>
      <c r="DCP210" s="133"/>
      <c r="DCQ210" s="133"/>
      <c r="DCR210" s="133"/>
      <c r="DCS210" s="133"/>
      <c r="DLS210" s="133"/>
      <c r="DLT210" s="133"/>
      <c r="DMB210" s="133"/>
      <c r="DMC210" s="133"/>
      <c r="DMD210" s="133"/>
      <c r="DME210" s="133"/>
      <c r="DMF210" s="133"/>
      <c r="DMG210" s="133"/>
      <c r="DMH210" s="133"/>
      <c r="DMI210" s="133"/>
      <c r="DMJ210" s="133"/>
      <c r="DMK210" s="133"/>
      <c r="DML210" s="133"/>
      <c r="DMM210" s="133"/>
      <c r="DMN210" s="133"/>
      <c r="DMO210" s="133"/>
      <c r="DVO210" s="133"/>
      <c r="DVP210" s="133"/>
      <c r="DVX210" s="133"/>
      <c r="DVY210" s="133"/>
      <c r="DVZ210" s="133"/>
      <c r="DWA210" s="133"/>
      <c r="DWB210" s="133"/>
      <c r="DWC210" s="133"/>
      <c r="DWD210" s="133"/>
      <c r="DWE210" s="133"/>
      <c r="DWF210" s="133"/>
      <c r="DWG210" s="133"/>
      <c r="DWH210" s="133"/>
      <c r="DWI210" s="133"/>
      <c r="DWJ210" s="133"/>
      <c r="DWK210" s="133"/>
      <c r="EFK210" s="133"/>
      <c r="EFL210" s="133"/>
      <c r="EFT210" s="133"/>
      <c r="EFU210" s="133"/>
      <c r="EFV210" s="133"/>
      <c r="EFW210" s="133"/>
      <c r="EFX210" s="133"/>
      <c r="EFY210" s="133"/>
      <c r="EFZ210" s="133"/>
      <c r="EGA210" s="133"/>
      <c r="EGB210" s="133"/>
      <c r="EGC210" s="133"/>
      <c r="EGD210" s="133"/>
      <c r="EGE210" s="133"/>
      <c r="EGF210" s="133"/>
      <c r="EGG210" s="133"/>
      <c r="EPG210" s="133"/>
      <c r="EPH210" s="133"/>
      <c r="EPP210" s="133"/>
      <c r="EPQ210" s="133"/>
      <c r="EPR210" s="133"/>
      <c r="EPS210" s="133"/>
      <c r="EPT210" s="133"/>
      <c r="EPU210" s="133"/>
      <c r="EPV210" s="133"/>
      <c r="EPW210" s="133"/>
      <c r="EPX210" s="133"/>
      <c r="EPY210" s="133"/>
      <c r="EPZ210" s="133"/>
      <c r="EQA210" s="133"/>
      <c r="EQB210" s="133"/>
      <c r="EQC210" s="133"/>
      <c r="EZC210" s="133"/>
      <c r="EZD210" s="133"/>
      <c r="EZL210" s="133"/>
      <c r="EZM210" s="133"/>
      <c r="EZN210" s="133"/>
      <c r="EZO210" s="133"/>
      <c r="EZP210" s="133"/>
      <c r="EZQ210" s="133"/>
      <c r="EZR210" s="133"/>
      <c r="EZS210" s="133"/>
      <c r="EZT210" s="133"/>
      <c r="EZU210" s="133"/>
      <c r="EZV210" s="133"/>
      <c r="EZW210" s="133"/>
      <c r="EZX210" s="133"/>
      <c r="EZY210" s="133"/>
      <c r="FIY210" s="133"/>
      <c r="FIZ210" s="133"/>
      <c r="FJH210" s="133"/>
      <c r="FJI210" s="133"/>
      <c r="FJJ210" s="133"/>
      <c r="FJK210" s="133"/>
      <c r="FJL210" s="133"/>
      <c r="FJM210" s="133"/>
      <c r="FJN210" s="133"/>
      <c r="FJO210" s="133"/>
      <c r="FJP210" s="133"/>
      <c r="FJQ210" s="133"/>
      <c r="FJR210" s="133"/>
      <c r="FJS210" s="133"/>
      <c r="FJT210" s="133"/>
      <c r="FJU210" s="133"/>
      <c r="FSU210" s="133"/>
      <c r="FSV210" s="133"/>
      <c r="FTD210" s="133"/>
      <c r="FTE210" s="133"/>
      <c r="FTF210" s="133"/>
      <c r="FTG210" s="133"/>
      <c r="FTH210" s="133"/>
      <c r="FTI210" s="133"/>
      <c r="FTJ210" s="133"/>
      <c r="FTK210" s="133"/>
      <c r="FTL210" s="133"/>
      <c r="FTM210" s="133"/>
      <c r="FTN210" s="133"/>
      <c r="FTO210" s="133"/>
      <c r="FTP210" s="133"/>
      <c r="FTQ210" s="133"/>
      <c r="GCQ210" s="133"/>
      <c r="GCR210" s="133"/>
      <c r="GCZ210" s="133"/>
      <c r="GDA210" s="133"/>
      <c r="GDB210" s="133"/>
      <c r="GDC210" s="133"/>
      <c r="GDD210" s="133"/>
      <c r="GDE210" s="133"/>
      <c r="GDF210" s="133"/>
      <c r="GDG210" s="133"/>
      <c r="GDH210" s="133"/>
      <c r="GDI210" s="133"/>
      <c r="GDJ210" s="133"/>
      <c r="GDK210" s="133"/>
      <c r="GDL210" s="133"/>
      <c r="GDM210" s="133"/>
      <c r="GMM210" s="133"/>
      <c r="GMN210" s="133"/>
      <c r="GMV210" s="133"/>
      <c r="GMW210" s="133"/>
      <c r="GMX210" s="133"/>
      <c r="GMY210" s="133"/>
      <c r="GMZ210" s="133"/>
      <c r="GNA210" s="133"/>
      <c r="GNB210" s="133"/>
      <c r="GNC210" s="133"/>
      <c r="GND210" s="133"/>
      <c r="GNE210" s="133"/>
      <c r="GNF210" s="133"/>
      <c r="GNG210" s="133"/>
      <c r="GNH210" s="133"/>
      <c r="GNI210" s="133"/>
      <c r="GWI210" s="133"/>
      <c r="GWJ210" s="133"/>
      <c r="GWR210" s="133"/>
      <c r="GWS210" s="133"/>
      <c r="GWT210" s="133"/>
      <c r="GWU210" s="133"/>
      <c r="GWV210" s="133"/>
      <c r="GWW210" s="133"/>
      <c r="GWX210" s="133"/>
      <c r="GWY210" s="133"/>
      <c r="GWZ210" s="133"/>
      <c r="GXA210" s="133"/>
      <c r="GXB210" s="133"/>
      <c r="GXC210" s="133"/>
      <c r="GXD210" s="133"/>
      <c r="GXE210" s="133"/>
      <c r="HGE210" s="133"/>
      <c r="HGF210" s="133"/>
      <c r="HGN210" s="133"/>
      <c r="HGO210" s="133"/>
      <c r="HGP210" s="133"/>
      <c r="HGQ210" s="133"/>
      <c r="HGR210" s="133"/>
      <c r="HGS210" s="133"/>
      <c r="HGT210" s="133"/>
      <c r="HGU210" s="133"/>
      <c r="HGV210" s="133"/>
      <c r="HGW210" s="133"/>
      <c r="HGX210" s="133"/>
      <c r="HGY210" s="133"/>
      <c r="HGZ210" s="133"/>
      <c r="HHA210" s="133"/>
      <c r="HQA210" s="133"/>
      <c r="HQB210" s="133"/>
      <c r="HQJ210" s="133"/>
      <c r="HQK210" s="133"/>
      <c r="HQL210" s="133"/>
      <c r="HQM210" s="133"/>
      <c r="HQN210" s="133"/>
      <c r="HQO210" s="133"/>
      <c r="HQP210" s="133"/>
      <c r="HQQ210" s="133"/>
      <c r="HQR210" s="133"/>
      <c r="HQS210" s="133"/>
      <c r="HQT210" s="133"/>
      <c r="HQU210" s="133"/>
      <c r="HQV210" s="133"/>
      <c r="HQW210" s="133"/>
      <c r="HZW210" s="133"/>
      <c r="HZX210" s="133"/>
      <c r="IAF210" s="133"/>
      <c r="IAG210" s="133"/>
      <c r="IAH210" s="133"/>
      <c r="IAI210" s="133"/>
      <c r="IAJ210" s="133"/>
      <c r="IAK210" s="133"/>
      <c r="IAL210" s="133"/>
      <c r="IAM210" s="133"/>
      <c r="IAN210" s="133"/>
      <c r="IAO210" s="133"/>
      <c r="IAP210" s="133"/>
      <c r="IAQ210" s="133"/>
      <c r="IAR210" s="133"/>
      <c r="IAS210" s="133"/>
      <c r="IJS210" s="133"/>
      <c r="IJT210" s="133"/>
      <c r="IKB210" s="133"/>
      <c r="IKC210" s="133"/>
      <c r="IKD210" s="133"/>
      <c r="IKE210" s="133"/>
      <c r="IKF210" s="133"/>
      <c r="IKG210" s="133"/>
      <c r="IKH210" s="133"/>
      <c r="IKI210" s="133"/>
      <c r="IKJ210" s="133"/>
      <c r="IKK210" s="133"/>
      <c r="IKL210" s="133"/>
      <c r="IKM210" s="133"/>
      <c r="IKN210" s="133"/>
      <c r="IKO210" s="133"/>
      <c r="ITO210" s="133"/>
      <c r="ITP210" s="133"/>
      <c r="ITX210" s="133"/>
      <c r="ITY210" s="133"/>
      <c r="ITZ210" s="133"/>
      <c r="IUA210" s="133"/>
      <c r="IUB210" s="133"/>
      <c r="IUC210" s="133"/>
      <c r="IUD210" s="133"/>
      <c r="IUE210" s="133"/>
      <c r="IUF210" s="133"/>
      <c r="IUG210" s="133"/>
      <c r="IUH210" s="133"/>
      <c r="IUI210" s="133"/>
      <c r="IUJ210" s="133"/>
      <c r="IUK210" s="133"/>
      <c r="JDK210" s="133"/>
      <c r="JDL210" s="133"/>
      <c r="JDT210" s="133"/>
      <c r="JDU210" s="133"/>
      <c r="JDV210" s="133"/>
      <c r="JDW210" s="133"/>
      <c r="JDX210" s="133"/>
      <c r="JDY210" s="133"/>
      <c r="JDZ210" s="133"/>
      <c r="JEA210" s="133"/>
      <c r="JEB210" s="133"/>
      <c r="JEC210" s="133"/>
      <c r="JED210" s="133"/>
      <c r="JEE210" s="133"/>
      <c r="JEF210" s="133"/>
      <c r="JEG210" s="133"/>
      <c r="JNG210" s="133"/>
      <c r="JNH210" s="133"/>
      <c r="JNP210" s="133"/>
      <c r="JNQ210" s="133"/>
      <c r="JNR210" s="133"/>
      <c r="JNS210" s="133"/>
      <c r="JNT210" s="133"/>
      <c r="JNU210" s="133"/>
      <c r="JNV210" s="133"/>
      <c r="JNW210" s="133"/>
      <c r="JNX210" s="133"/>
      <c r="JNY210" s="133"/>
      <c r="JNZ210" s="133"/>
      <c r="JOA210" s="133"/>
      <c r="JOB210" s="133"/>
      <c r="JOC210" s="133"/>
      <c r="JXC210" s="133"/>
      <c r="JXD210" s="133"/>
      <c r="JXL210" s="133"/>
      <c r="JXM210" s="133"/>
      <c r="JXN210" s="133"/>
      <c r="JXO210" s="133"/>
      <c r="JXP210" s="133"/>
      <c r="JXQ210" s="133"/>
      <c r="JXR210" s="133"/>
      <c r="JXS210" s="133"/>
      <c r="JXT210" s="133"/>
      <c r="JXU210" s="133"/>
      <c r="JXV210" s="133"/>
      <c r="JXW210" s="133"/>
      <c r="JXX210" s="133"/>
      <c r="JXY210" s="133"/>
      <c r="KGY210" s="133"/>
      <c r="KGZ210" s="133"/>
      <c r="KHH210" s="133"/>
      <c r="KHI210" s="133"/>
      <c r="KHJ210" s="133"/>
      <c r="KHK210" s="133"/>
      <c r="KHL210" s="133"/>
      <c r="KHM210" s="133"/>
      <c r="KHN210" s="133"/>
      <c r="KHO210" s="133"/>
      <c r="KHP210" s="133"/>
      <c r="KHQ210" s="133"/>
      <c r="KHR210" s="133"/>
      <c r="KHS210" s="133"/>
      <c r="KHT210" s="133"/>
      <c r="KHU210" s="133"/>
      <c r="KQU210" s="133"/>
      <c r="KQV210" s="133"/>
      <c r="KRD210" s="133"/>
      <c r="KRE210" s="133"/>
      <c r="KRF210" s="133"/>
      <c r="KRG210" s="133"/>
      <c r="KRH210" s="133"/>
      <c r="KRI210" s="133"/>
      <c r="KRJ210" s="133"/>
      <c r="KRK210" s="133"/>
      <c r="KRL210" s="133"/>
      <c r="KRM210" s="133"/>
      <c r="KRN210" s="133"/>
      <c r="KRO210" s="133"/>
      <c r="KRP210" s="133"/>
      <c r="KRQ210" s="133"/>
      <c r="LAQ210" s="133"/>
      <c r="LAR210" s="133"/>
      <c r="LAZ210" s="133"/>
      <c r="LBA210" s="133"/>
      <c r="LBB210" s="133"/>
      <c r="LBC210" s="133"/>
      <c r="LBD210" s="133"/>
      <c r="LBE210" s="133"/>
      <c r="LBF210" s="133"/>
      <c r="LBG210" s="133"/>
      <c r="LBH210" s="133"/>
      <c r="LBI210" s="133"/>
      <c r="LBJ210" s="133"/>
      <c r="LBK210" s="133"/>
      <c r="LBL210" s="133"/>
      <c r="LBM210" s="133"/>
      <c r="LKM210" s="133"/>
      <c r="LKN210" s="133"/>
      <c r="LKV210" s="133"/>
      <c r="LKW210" s="133"/>
      <c r="LKX210" s="133"/>
      <c r="LKY210" s="133"/>
      <c r="LKZ210" s="133"/>
      <c r="LLA210" s="133"/>
      <c r="LLB210" s="133"/>
      <c r="LLC210" s="133"/>
      <c r="LLD210" s="133"/>
      <c r="LLE210" s="133"/>
      <c r="LLF210" s="133"/>
      <c r="LLG210" s="133"/>
      <c r="LLH210" s="133"/>
      <c r="LLI210" s="133"/>
      <c r="LUI210" s="133"/>
      <c r="LUJ210" s="133"/>
      <c r="LUR210" s="133"/>
      <c r="LUS210" s="133"/>
      <c r="LUT210" s="133"/>
      <c r="LUU210" s="133"/>
      <c r="LUV210" s="133"/>
      <c r="LUW210" s="133"/>
      <c r="LUX210" s="133"/>
      <c r="LUY210" s="133"/>
      <c r="LUZ210" s="133"/>
      <c r="LVA210" s="133"/>
      <c r="LVB210" s="133"/>
      <c r="LVC210" s="133"/>
      <c r="LVD210" s="133"/>
      <c r="LVE210" s="133"/>
      <c r="MEE210" s="133"/>
      <c r="MEF210" s="133"/>
      <c r="MEN210" s="133"/>
      <c r="MEO210" s="133"/>
      <c r="MEP210" s="133"/>
      <c r="MEQ210" s="133"/>
      <c r="MER210" s="133"/>
      <c r="MES210" s="133"/>
      <c r="MET210" s="133"/>
      <c r="MEU210" s="133"/>
      <c r="MEV210" s="133"/>
      <c r="MEW210" s="133"/>
      <c r="MEX210" s="133"/>
      <c r="MEY210" s="133"/>
      <c r="MEZ210" s="133"/>
      <c r="MFA210" s="133"/>
      <c r="MOA210" s="133"/>
      <c r="MOB210" s="133"/>
      <c r="MOJ210" s="133"/>
      <c r="MOK210" s="133"/>
      <c r="MOL210" s="133"/>
      <c r="MOM210" s="133"/>
      <c r="MON210" s="133"/>
      <c r="MOO210" s="133"/>
      <c r="MOP210" s="133"/>
      <c r="MOQ210" s="133"/>
      <c r="MOR210" s="133"/>
      <c r="MOS210" s="133"/>
      <c r="MOT210" s="133"/>
      <c r="MOU210" s="133"/>
      <c r="MOV210" s="133"/>
      <c r="MOW210" s="133"/>
      <c r="MXW210" s="133"/>
      <c r="MXX210" s="133"/>
      <c r="MYF210" s="133"/>
      <c r="MYG210" s="133"/>
      <c r="MYH210" s="133"/>
      <c r="MYI210" s="133"/>
      <c r="MYJ210" s="133"/>
      <c r="MYK210" s="133"/>
      <c r="MYL210" s="133"/>
      <c r="MYM210" s="133"/>
      <c r="MYN210" s="133"/>
      <c r="MYO210" s="133"/>
      <c r="MYP210" s="133"/>
      <c r="MYQ210" s="133"/>
      <c r="MYR210" s="133"/>
      <c r="MYS210" s="133"/>
      <c r="NHS210" s="133"/>
      <c r="NHT210" s="133"/>
      <c r="NIB210" s="133"/>
      <c r="NIC210" s="133"/>
      <c r="NID210" s="133"/>
      <c r="NIE210" s="133"/>
      <c r="NIF210" s="133"/>
      <c r="NIG210" s="133"/>
      <c r="NIH210" s="133"/>
      <c r="NII210" s="133"/>
      <c r="NIJ210" s="133"/>
      <c r="NIK210" s="133"/>
      <c r="NIL210" s="133"/>
      <c r="NIM210" s="133"/>
      <c r="NIN210" s="133"/>
      <c r="NIO210" s="133"/>
      <c r="NRO210" s="133"/>
      <c r="NRP210" s="133"/>
      <c r="NRX210" s="133"/>
      <c r="NRY210" s="133"/>
      <c r="NRZ210" s="133"/>
      <c r="NSA210" s="133"/>
      <c r="NSB210" s="133"/>
      <c r="NSC210" s="133"/>
      <c r="NSD210" s="133"/>
      <c r="NSE210" s="133"/>
      <c r="NSF210" s="133"/>
      <c r="NSG210" s="133"/>
      <c r="NSH210" s="133"/>
      <c r="NSI210" s="133"/>
      <c r="NSJ210" s="133"/>
      <c r="NSK210" s="133"/>
      <c r="OBK210" s="133"/>
      <c r="OBL210" s="133"/>
      <c r="OBT210" s="133"/>
      <c r="OBU210" s="133"/>
      <c r="OBV210" s="133"/>
      <c r="OBW210" s="133"/>
      <c r="OBX210" s="133"/>
      <c r="OBY210" s="133"/>
      <c r="OBZ210" s="133"/>
      <c r="OCA210" s="133"/>
      <c r="OCB210" s="133"/>
      <c r="OCC210" s="133"/>
      <c r="OCD210" s="133"/>
      <c r="OCE210" s="133"/>
      <c r="OCF210" s="133"/>
      <c r="OCG210" s="133"/>
      <c r="OLG210" s="133"/>
      <c r="OLH210" s="133"/>
      <c r="OLP210" s="133"/>
      <c r="OLQ210" s="133"/>
      <c r="OLR210" s="133"/>
      <c r="OLS210" s="133"/>
      <c r="OLT210" s="133"/>
      <c r="OLU210" s="133"/>
      <c r="OLV210" s="133"/>
      <c r="OLW210" s="133"/>
      <c r="OLX210" s="133"/>
      <c r="OLY210" s="133"/>
      <c r="OLZ210" s="133"/>
      <c r="OMA210" s="133"/>
      <c r="OMB210" s="133"/>
      <c r="OMC210" s="133"/>
      <c r="OVC210" s="133"/>
      <c r="OVD210" s="133"/>
      <c r="OVL210" s="133"/>
      <c r="OVM210" s="133"/>
      <c r="OVN210" s="133"/>
      <c r="OVO210" s="133"/>
      <c r="OVP210" s="133"/>
      <c r="OVQ210" s="133"/>
      <c r="OVR210" s="133"/>
      <c r="OVS210" s="133"/>
      <c r="OVT210" s="133"/>
      <c r="OVU210" s="133"/>
      <c r="OVV210" s="133"/>
      <c r="OVW210" s="133"/>
      <c r="OVX210" s="133"/>
      <c r="OVY210" s="133"/>
      <c r="PEY210" s="133"/>
      <c r="PEZ210" s="133"/>
      <c r="PFH210" s="133"/>
      <c r="PFI210" s="133"/>
      <c r="PFJ210" s="133"/>
      <c r="PFK210" s="133"/>
      <c r="PFL210" s="133"/>
      <c r="PFM210" s="133"/>
      <c r="PFN210" s="133"/>
      <c r="PFO210" s="133"/>
      <c r="PFP210" s="133"/>
      <c r="PFQ210" s="133"/>
      <c r="PFR210" s="133"/>
      <c r="PFS210" s="133"/>
      <c r="PFT210" s="133"/>
      <c r="PFU210" s="133"/>
      <c r="POU210" s="133"/>
      <c r="POV210" s="133"/>
      <c r="PPD210" s="133"/>
      <c r="PPE210" s="133"/>
      <c r="PPF210" s="133"/>
      <c r="PPG210" s="133"/>
      <c r="PPH210" s="133"/>
      <c r="PPI210" s="133"/>
      <c r="PPJ210" s="133"/>
      <c r="PPK210" s="133"/>
      <c r="PPL210" s="133"/>
      <c r="PPM210" s="133"/>
      <c r="PPN210" s="133"/>
      <c r="PPO210" s="133"/>
      <c r="PPP210" s="133"/>
      <c r="PPQ210" s="133"/>
      <c r="PYQ210" s="133"/>
      <c r="PYR210" s="133"/>
      <c r="PYZ210" s="133"/>
      <c r="PZA210" s="133"/>
      <c r="PZB210" s="133"/>
      <c r="PZC210" s="133"/>
      <c r="PZD210" s="133"/>
      <c r="PZE210" s="133"/>
      <c r="PZF210" s="133"/>
      <c r="PZG210" s="133"/>
      <c r="PZH210" s="133"/>
      <c r="PZI210" s="133"/>
      <c r="PZJ210" s="133"/>
      <c r="PZK210" s="133"/>
      <c r="PZL210" s="133"/>
      <c r="PZM210" s="133"/>
      <c r="QIM210" s="133"/>
      <c r="QIN210" s="133"/>
      <c r="QIV210" s="133"/>
      <c r="QIW210" s="133"/>
      <c r="QIX210" s="133"/>
      <c r="QIY210" s="133"/>
      <c r="QIZ210" s="133"/>
      <c r="QJA210" s="133"/>
      <c r="QJB210" s="133"/>
      <c r="QJC210" s="133"/>
      <c r="QJD210" s="133"/>
      <c r="QJE210" s="133"/>
      <c r="QJF210" s="133"/>
      <c r="QJG210" s="133"/>
      <c r="QJH210" s="133"/>
      <c r="QJI210" s="133"/>
      <c r="QSI210" s="133"/>
      <c r="QSJ210" s="133"/>
      <c r="QSR210" s="133"/>
      <c r="QSS210" s="133"/>
      <c r="QST210" s="133"/>
      <c r="QSU210" s="133"/>
      <c r="QSV210" s="133"/>
      <c r="QSW210" s="133"/>
      <c r="QSX210" s="133"/>
      <c r="QSY210" s="133"/>
      <c r="QSZ210" s="133"/>
      <c r="QTA210" s="133"/>
      <c r="QTB210" s="133"/>
      <c r="QTC210" s="133"/>
      <c r="QTD210" s="133"/>
      <c r="QTE210" s="133"/>
      <c r="RCE210" s="133"/>
      <c r="RCF210" s="133"/>
      <c r="RCN210" s="133"/>
      <c r="RCO210" s="133"/>
      <c r="RCP210" s="133"/>
      <c r="RCQ210" s="133"/>
      <c r="RCR210" s="133"/>
      <c r="RCS210" s="133"/>
      <c r="RCT210" s="133"/>
      <c r="RCU210" s="133"/>
      <c r="RCV210" s="133"/>
      <c r="RCW210" s="133"/>
      <c r="RCX210" s="133"/>
      <c r="RCY210" s="133"/>
      <c r="RCZ210" s="133"/>
      <c r="RDA210" s="133"/>
      <c r="RMA210" s="133"/>
      <c r="RMB210" s="133"/>
      <c r="RMJ210" s="133"/>
      <c r="RMK210" s="133"/>
      <c r="RML210" s="133"/>
      <c r="RMM210" s="133"/>
      <c r="RMN210" s="133"/>
      <c r="RMO210" s="133"/>
      <c r="RMP210" s="133"/>
      <c r="RMQ210" s="133"/>
      <c r="RMR210" s="133"/>
      <c r="RMS210" s="133"/>
      <c r="RMT210" s="133"/>
      <c r="RMU210" s="133"/>
      <c r="RMV210" s="133"/>
      <c r="RMW210" s="133"/>
      <c r="RVW210" s="133"/>
      <c r="RVX210" s="133"/>
      <c r="RWF210" s="133"/>
      <c r="RWG210" s="133"/>
      <c r="RWH210" s="133"/>
      <c r="RWI210" s="133"/>
      <c r="RWJ210" s="133"/>
      <c r="RWK210" s="133"/>
      <c r="RWL210" s="133"/>
      <c r="RWM210" s="133"/>
      <c r="RWN210" s="133"/>
      <c r="RWO210" s="133"/>
      <c r="RWP210" s="133"/>
      <c r="RWQ210" s="133"/>
      <c r="RWR210" s="133"/>
      <c r="RWS210" s="133"/>
      <c r="SFS210" s="133"/>
      <c r="SFT210" s="133"/>
      <c r="SGB210" s="133"/>
      <c r="SGC210" s="133"/>
      <c r="SGD210" s="133"/>
      <c r="SGE210" s="133"/>
      <c r="SGF210" s="133"/>
      <c r="SGG210" s="133"/>
      <c r="SGH210" s="133"/>
      <c r="SGI210" s="133"/>
      <c r="SGJ210" s="133"/>
      <c r="SGK210" s="133"/>
      <c r="SGL210" s="133"/>
      <c r="SGM210" s="133"/>
      <c r="SGN210" s="133"/>
      <c r="SGO210" s="133"/>
      <c r="SPO210" s="133"/>
      <c r="SPP210" s="133"/>
      <c r="SPX210" s="133"/>
      <c r="SPY210" s="133"/>
      <c r="SPZ210" s="133"/>
      <c r="SQA210" s="133"/>
      <c r="SQB210" s="133"/>
      <c r="SQC210" s="133"/>
      <c r="SQD210" s="133"/>
      <c r="SQE210" s="133"/>
      <c r="SQF210" s="133"/>
      <c r="SQG210" s="133"/>
      <c r="SQH210" s="133"/>
      <c r="SQI210" s="133"/>
      <c r="SQJ210" s="133"/>
      <c r="SQK210" s="133"/>
      <c r="SZK210" s="133"/>
      <c r="SZL210" s="133"/>
      <c r="SZT210" s="133"/>
      <c r="SZU210" s="133"/>
      <c r="SZV210" s="133"/>
      <c r="SZW210" s="133"/>
      <c r="SZX210" s="133"/>
      <c r="SZY210" s="133"/>
      <c r="SZZ210" s="133"/>
      <c r="TAA210" s="133"/>
      <c r="TAB210" s="133"/>
      <c r="TAC210" s="133"/>
      <c r="TAD210" s="133"/>
      <c r="TAE210" s="133"/>
      <c r="TAF210" s="133"/>
      <c r="TAG210" s="133"/>
      <c r="TJG210" s="133"/>
      <c r="TJH210" s="133"/>
      <c r="TJP210" s="133"/>
      <c r="TJQ210" s="133"/>
      <c r="TJR210" s="133"/>
      <c r="TJS210" s="133"/>
      <c r="TJT210" s="133"/>
      <c r="TJU210" s="133"/>
      <c r="TJV210" s="133"/>
      <c r="TJW210" s="133"/>
      <c r="TJX210" s="133"/>
      <c r="TJY210" s="133"/>
      <c r="TJZ210" s="133"/>
      <c r="TKA210" s="133"/>
      <c r="TKB210" s="133"/>
      <c r="TKC210" s="133"/>
      <c r="TTC210" s="133"/>
      <c r="TTD210" s="133"/>
      <c r="TTL210" s="133"/>
      <c r="TTM210" s="133"/>
      <c r="TTN210" s="133"/>
      <c r="TTO210" s="133"/>
      <c r="TTP210" s="133"/>
      <c r="TTQ210" s="133"/>
      <c r="TTR210" s="133"/>
      <c r="TTS210" s="133"/>
      <c r="TTT210" s="133"/>
      <c r="TTU210" s="133"/>
      <c r="TTV210" s="133"/>
      <c r="TTW210" s="133"/>
      <c r="TTX210" s="133"/>
      <c r="TTY210" s="133"/>
      <c r="UCY210" s="133"/>
      <c r="UCZ210" s="133"/>
      <c r="UDH210" s="133"/>
      <c r="UDI210" s="133"/>
      <c r="UDJ210" s="133"/>
      <c r="UDK210" s="133"/>
      <c r="UDL210" s="133"/>
      <c r="UDM210" s="133"/>
      <c r="UDN210" s="133"/>
      <c r="UDO210" s="133"/>
      <c r="UDP210" s="133"/>
      <c r="UDQ210" s="133"/>
      <c r="UDR210" s="133"/>
      <c r="UDS210" s="133"/>
      <c r="UDT210" s="133"/>
      <c r="UDU210" s="133"/>
      <c r="UMU210" s="133"/>
      <c r="UMV210" s="133"/>
      <c r="UND210" s="133"/>
      <c r="UNE210" s="133"/>
      <c r="UNF210" s="133"/>
      <c r="UNG210" s="133"/>
      <c r="UNH210" s="133"/>
      <c r="UNI210" s="133"/>
      <c r="UNJ210" s="133"/>
      <c r="UNK210" s="133"/>
      <c r="UNL210" s="133"/>
      <c r="UNM210" s="133"/>
      <c r="UNN210" s="133"/>
      <c r="UNO210" s="133"/>
      <c r="UNP210" s="133"/>
      <c r="UNQ210" s="133"/>
      <c r="UWQ210" s="133"/>
      <c r="UWR210" s="133"/>
      <c r="UWZ210" s="133"/>
      <c r="UXA210" s="133"/>
      <c r="UXB210" s="133"/>
      <c r="UXC210" s="133"/>
      <c r="UXD210" s="133"/>
      <c r="UXE210" s="133"/>
      <c r="UXF210" s="133"/>
      <c r="UXG210" s="133"/>
      <c r="UXH210" s="133"/>
      <c r="UXI210" s="133"/>
      <c r="UXJ210" s="133"/>
      <c r="UXK210" s="133"/>
      <c r="UXL210" s="133"/>
      <c r="UXM210" s="133"/>
      <c r="VGM210" s="133"/>
      <c r="VGN210" s="133"/>
      <c r="VGV210" s="133"/>
      <c r="VGW210" s="133"/>
      <c r="VGX210" s="133"/>
      <c r="VGY210" s="133"/>
      <c r="VGZ210" s="133"/>
      <c r="VHA210" s="133"/>
      <c r="VHB210" s="133"/>
      <c r="VHC210" s="133"/>
      <c r="VHD210" s="133"/>
      <c r="VHE210" s="133"/>
      <c r="VHF210" s="133"/>
      <c r="VHG210" s="133"/>
      <c r="VHH210" s="133"/>
      <c r="VHI210" s="133"/>
      <c r="VQI210" s="133"/>
      <c r="VQJ210" s="133"/>
      <c r="VQR210" s="133"/>
      <c r="VQS210" s="133"/>
      <c r="VQT210" s="133"/>
      <c r="VQU210" s="133"/>
      <c r="VQV210" s="133"/>
      <c r="VQW210" s="133"/>
      <c r="VQX210" s="133"/>
      <c r="VQY210" s="133"/>
      <c r="VQZ210" s="133"/>
      <c r="VRA210" s="133"/>
      <c r="VRB210" s="133"/>
      <c r="VRC210" s="133"/>
      <c r="VRD210" s="133"/>
      <c r="VRE210" s="133"/>
      <c r="WAE210" s="133"/>
      <c r="WAF210" s="133"/>
      <c r="WAN210" s="133"/>
      <c r="WAO210" s="133"/>
      <c r="WAP210" s="133"/>
      <c r="WAQ210" s="133"/>
      <c r="WAR210" s="133"/>
      <c r="WAS210" s="133"/>
      <c r="WAT210" s="133"/>
      <c r="WAU210" s="133"/>
      <c r="WAV210" s="133"/>
      <c r="WAW210" s="133"/>
      <c r="WAX210" s="133"/>
      <c r="WAY210" s="133"/>
      <c r="WAZ210" s="133"/>
      <c r="WBA210" s="133"/>
      <c r="WKA210" s="133"/>
      <c r="WKB210" s="133"/>
      <c r="WKJ210" s="133"/>
      <c r="WKK210" s="133"/>
      <c r="WKL210" s="133"/>
      <c r="WKM210" s="133"/>
      <c r="WKN210" s="133"/>
      <c r="WKO210" s="133"/>
      <c r="WKP210" s="133"/>
      <c r="WKQ210" s="133"/>
      <c r="WKR210" s="133"/>
      <c r="WKS210" s="133"/>
      <c r="WKT210" s="133"/>
      <c r="WKU210" s="133"/>
      <c r="WKV210" s="133"/>
      <c r="WKW210" s="133"/>
      <c r="WTW210" s="133"/>
      <c r="WTX210" s="133"/>
      <c r="WUF210" s="133"/>
      <c r="WUG210" s="133"/>
      <c r="WUH210" s="133"/>
      <c r="WUI210" s="133"/>
      <c r="WUJ210" s="133"/>
      <c r="WUK210" s="133"/>
      <c r="WUL210" s="133"/>
      <c r="WUM210" s="133"/>
      <c r="WUN210" s="133"/>
      <c r="WUO210" s="133"/>
      <c r="WUP210" s="133"/>
      <c r="WUQ210" s="133"/>
      <c r="WUR210" s="133"/>
      <c r="WUS210" s="133"/>
    </row>
    <row r="211" spans="1:1009 1243:2033 2267:3057 3291:4081 4315:5105 5339:6129 6363:7153 7387:8177 8411:9201 9435:10225 10459:11249 11483:12273 12507:13297 13531:14321 14555:15345 15579:16113" s="271" customFormat="1" ht="22.5" customHeight="1" outlineLevel="1">
      <c r="A211" s="240"/>
      <c r="B211" s="273" t="s">
        <v>493</v>
      </c>
      <c r="C211" s="248"/>
      <c r="D211" s="258">
        <v>60</v>
      </c>
      <c r="E211" s="260"/>
      <c r="F211" s="258">
        <v>60</v>
      </c>
      <c r="G211" s="245">
        <v>0</v>
      </c>
      <c r="H211" s="229">
        <f t="shared" si="13"/>
        <v>0</v>
      </c>
      <c r="I211" s="247"/>
      <c r="J211" s="247"/>
      <c r="K211" s="247"/>
      <c r="L211" s="247"/>
      <c r="M211" s="217" t="s">
        <v>494</v>
      </c>
      <c r="HK211" s="131"/>
      <c r="HL211" s="131"/>
      <c r="HT211" s="131"/>
      <c r="HU211" s="131"/>
      <c r="HV211" s="131"/>
      <c r="HW211" s="131"/>
      <c r="HX211" s="131"/>
      <c r="HY211" s="131"/>
      <c r="HZ211" s="131"/>
      <c r="IA211" s="131"/>
      <c r="IB211" s="131"/>
      <c r="IC211" s="131"/>
      <c r="ID211" s="131"/>
      <c r="IE211" s="131"/>
      <c r="IF211" s="131"/>
      <c r="IG211" s="131"/>
      <c r="RG211" s="131"/>
      <c r="RH211" s="131"/>
      <c r="RP211" s="131"/>
      <c r="RQ211" s="131"/>
      <c r="RR211" s="131"/>
      <c r="RS211" s="131"/>
      <c r="RT211" s="131"/>
      <c r="RU211" s="131"/>
      <c r="RV211" s="131"/>
      <c r="RW211" s="131"/>
      <c r="RX211" s="131"/>
      <c r="RY211" s="131"/>
      <c r="RZ211" s="131"/>
      <c r="SA211" s="131"/>
      <c r="SB211" s="131"/>
      <c r="SC211" s="131"/>
      <c r="ABC211" s="131"/>
      <c r="ABD211" s="131"/>
      <c r="ABL211" s="131"/>
      <c r="ABM211" s="131"/>
      <c r="ABN211" s="131"/>
      <c r="ABO211" s="131"/>
      <c r="ABP211" s="131"/>
      <c r="ABQ211" s="131"/>
      <c r="ABR211" s="131"/>
      <c r="ABS211" s="131"/>
      <c r="ABT211" s="131"/>
      <c r="ABU211" s="131"/>
      <c r="ABV211" s="131"/>
      <c r="ABW211" s="131"/>
      <c r="ABX211" s="131"/>
      <c r="ABY211" s="131"/>
      <c r="AKY211" s="131"/>
      <c r="AKZ211" s="131"/>
      <c r="ALH211" s="131"/>
      <c r="ALI211" s="131"/>
      <c r="ALJ211" s="131"/>
      <c r="ALK211" s="131"/>
      <c r="ALL211" s="131"/>
      <c r="ALM211" s="131"/>
      <c r="ALN211" s="131"/>
      <c r="ALO211" s="131"/>
      <c r="ALP211" s="131"/>
      <c r="ALQ211" s="131"/>
      <c r="ALR211" s="131"/>
      <c r="ALS211" s="131"/>
      <c r="ALT211" s="131"/>
      <c r="ALU211" s="131"/>
      <c r="AUU211" s="131"/>
      <c r="AUV211" s="131"/>
      <c r="AVD211" s="131"/>
      <c r="AVE211" s="131"/>
      <c r="AVF211" s="131"/>
      <c r="AVG211" s="131"/>
      <c r="AVH211" s="131"/>
      <c r="AVI211" s="131"/>
      <c r="AVJ211" s="131"/>
      <c r="AVK211" s="131"/>
      <c r="AVL211" s="131"/>
      <c r="AVM211" s="131"/>
      <c r="AVN211" s="131"/>
      <c r="AVO211" s="131"/>
      <c r="AVP211" s="131"/>
      <c r="AVQ211" s="131"/>
      <c r="BEQ211" s="131"/>
      <c r="BER211" s="131"/>
      <c r="BEZ211" s="131"/>
      <c r="BFA211" s="131"/>
      <c r="BFB211" s="131"/>
      <c r="BFC211" s="131"/>
      <c r="BFD211" s="131"/>
      <c r="BFE211" s="131"/>
      <c r="BFF211" s="131"/>
      <c r="BFG211" s="131"/>
      <c r="BFH211" s="131"/>
      <c r="BFI211" s="131"/>
      <c r="BFJ211" s="131"/>
      <c r="BFK211" s="131"/>
      <c r="BFL211" s="131"/>
      <c r="BFM211" s="131"/>
      <c r="BOM211" s="131"/>
      <c r="BON211" s="131"/>
      <c r="BOV211" s="131"/>
      <c r="BOW211" s="131"/>
      <c r="BOX211" s="131"/>
      <c r="BOY211" s="131"/>
      <c r="BOZ211" s="131"/>
      <c r="BPA211" s="131"/>
      <c r="BPB211" s="131"/>
      <c r="BPC211" s="131"/>
      <c r="BPD211" s="131"/>
      <c r="BPE211" s="131"/>
      <c r="BPF211" s="131"/>
      <c r="BPG211" s="131"/>
      <c r="BPH211" s="131"/>
      <c r="BPI211" s="131"/>
      <c r="BYI211" s="131"/>
      <c r="BYJ211" s="131"/>
      <c r="BYR211" s="131"/>
      <c r="BYS211" s="131"/>
      <c r="BYT211" s="131"/>
      <c r="BYU211" s="131"/>
      <c r="BYV211" s="131"/>
      <c r="BYW211" s="131"/>
      <c r="BYX211" s="131"/>
      <c r="BYY211" s="131"/>
      <c r="BYZ211" s="131"/>
      <c r="BZA211" s="131"/>
      <c r="BZB211" s="131"/>
      <c r="BZC211" s="131"/>
      <c r="BZD211" s="131"/>
      <c r="BZE211" s="131"/>
      <c r="CIE211" s="131"/>
      <c r="CIF211" s="131"/>
      <c r="CIN211" s="131"/>
      <c r="CIO211" s="131"/>
      <c r="CIP211" s="131"/>
      <c r="CIQ211" s="131"/>
      <c r="CIR211" s="131"/>
      <c r="CIS211" s="131"/>
      <c r="CIT211" s="131"/>
      <c r="CIU211" s="131"/>
      <c r="CIV211" s="131"/>
      <c r="CIW211" s="131"/>
      <c r="CIX211" s="131"/>
      <c r="CIY211" s="131"/>
      <c r="CIZ211" s="131"/>
      <c r="CJA211" s="131"/>
      <c r="CSA211" s="131"/>
      <c r="CSB211" s="131"/>
      <c r="CSJ211" s="131"/>
      <c r="CSK211" s="131"/>
      <c r="CSL211" s="131"/>
      <c r="CSM211" s="131"/>
      <c r="CSN211" s="131"/>
      <c r="CSO211" s="131"/>
      <c r="CSP211" s="131"/>
      <c r="CSQ211" s="131"/>
      <c r="CSR211" s="131"/>
      <c r="CSS211" s="131"/>
      <c r="CST211" s="131"/>
      <c r="CSU211" s="131"/>
      <c r="CSV211" s="131"/>
      <c r="CSW211" s="131"/>
      <c r="DBW211" s="131"/>
      <c r="DBX211" s="131"/>
      <c r="DCF211" s="131"/>
      <c r="DCG211" s="131"/>
      <c r="DCH211" s="131"/>
      <c r="DCI211" s="131"/>
      <c r="DCJ211" s="131"/>
      <c r="DCK211" s="131"/>
      <c r="DCL211" s="131"/>
      <c r="DCM211" s="131"/>
      <c r="DCN211" s="131"/>
      <c r="DCO211" s="131"/>
      <c r="DCP211" s="131"/>
      <c r="DCQ211" s="131"/>
      <c r="DCR211" s="131"/>
      <c r="DCS211" s="131"/>
      <c r="DLS211" s="131"/>
      <c r="DLT211" s="131"/>
      <c r="DMB211" s="131"/>
      <c r="DMC211" s="131"/>
      <c r="DMD211" s="131"/>
      <c r="DME211" s="131"/>
      <c r="DMF211" s="131"/>
      <c r="DMG211" s="131"/>
      <c r="DMH211" s="131"/>
      <c r="DMI211" s="131"/>
      <c r="DMJ211" s="131"/>
      <c r="DMK211" s="131"/>
      <c r="DML211" s="131"/>
      <c r="DMM211" s="131"/>
      <c r="DMN211" s="131"/>
      <c r="DMO211" s="131"/>
      <c r="DVO211" s="131"/>
      <c r="DVP211" s="131"/>
      <c r="DVX211" s="131"/>
      <c r="DVY211" s="131"/>
      <c r="DVZ211" s="131"/>
      <c r="DWA211" s="131"/>
      <c r="DWB211" s="131"/>
      <c r="DWC211" s="131"/>
      <c r="DWD211" s="131"/>
      <c r="DWE211" s="131"/>
      <c r="DWF211" s="131"/>
      <c r="DWG211" s="131"/>
      <c r="DWH211" s="131"/>
      <c r="DWI211" s="131"/>
      <c r="DWJ211" s="131"/>
      <c r="DWK211" s="131"/>
      <c r="EFK211" s="131"/>
      <c r="EFL211" s="131"/>
      <c r="EFT211" s="131"/>
      <c r="EFU211" s="131"/>
      <c r="EFV211" s="131"/>
      <c r="EFW211" s="131"/>
      <c r="EFX211" s="131"/>
      <c r="EFY211" s="131"/>
      <c r="EFZ211" s="131"/>
      <c r="EGA211" s="131"/>
      <c r="EGB211" s="131"/>
      <c r="EGC211" s="131"/>
      <c r="EGD211" s="131"/>
      <c r="EGE211" s="131"/>
      <c r="EGF211" s="131"/>
      <c r="EGG211" s="131"/>
      <c r="EPG211" s="131"/>
      <c r="EPH211" s="131"/>
      <c r="EPP211" s="131"/>
      <c r="EPQ211" s="131"/>
      <c r="EPR211" s="131"/>
      <c r="EPS211" s="131"/>
      <c r="EPT211" s="131"/>
      <c r="EPU211" s="131"/>
      <c r="EPV211" s="131"/>
      <c r="EPW211" s="131"/>
      <c r="EPX211" s="131"/>
      <c r="EPY211" s="131"/>
      <c r="EPZ211" s="131"/>
      <c r="EQA211" s="131"/>
      <c r="EQB211" s="131"/>
      <c r="EQC211" s="131"/>
      <c r="EZC211" s="131"/>
      <c r="EZD211" s="131"/>
      <c r="EZL211" s="131"/>
      <c r="EZM211" s="131"/>
      <c r="EZN211" s="131"/>
      <c r="EZO211" s="131"/>
      <c r="EZP211" s="131"/>
      <c r="EZQ211" s="131"/>
      <c r="EZR211" s="131"/>
      <c r="EZS211" s="131"/>
      <c r="EZT211" s="131"/>
      <c r="EZU211" s="131"/>
      <c r="EZV211" s="131"/>
      <c r="EZW211" s="131"/>
      <c r="EZX211" s="131"/>
      <c r="EZY211" s="131"/>
      <c r="FIY211" s="131"/>
      <c r="FIZ211" s="131"/>
      <c r="FJH211" s="131"/>
      <c r="FJI211" s="131"/>
      <c r="FJJ211" s="131"/>
      <c r="FJK211" s="131"/>
      <c r="FJL211" s="131"/>
      <c r="FJM211" s="131"/>
      <c r="FJN211" s="131"/>
      <c r="FJO211" s="131"/>
      <c r="FJP211" s="131"/>
      <c r="FJQ211" s="131"/>
      <c r="FJR211" s="131"/>
      <c r="FJS211" s="131"/>
      <c r="FJT211" s="131"/>
      <c r="FJU211" s="131"/>
      <c r="FSU211" s="131"/>
      <c r="FSV211" s="131"/>
      <c r="FTD211" s="131"/>
      <c r="FTE211" s="131"/>
      <c r="FTF211" s="131"/>
      <c r="FTG211" s="131"/>
      <c r="FTH211" s="131"/>
      <c r="FTI211" s="131"/>
      <c r="FTJ211" s="131"/>
      <c r="FTK211" s="131"/>
      <c r="FTL211" s="131"/>
      <c r="FTM211" s="131"/>
      <c r="FTN211" s="131"/>
      <c r="FTO211" s="131"/>
      <c r="FTP211" s="131"/>
      <c r="FTQ211" s="131"/>
      <c r="GCQ211" s="131"/>
      <c r="GCR211" s="131"/>
      <c r="GCZ211" s="131"/>
      <c r="GDA211" s="131"/>
      <c r="GDB211" s="131"/>
      <c r="GDC211" s="131"/>
      <c r="GDD211" s="131"/>
      <c r="GDE211" s="131"/>
      <c r="GDF211" s="131"/>
      <c r="GDG211" s="131"/>
      <c r="GDH211" s="131"/>
      <c r="GDI211" s="131"/>
      <c r="GDJ211" s="131"/>
      <c r="GDK211" s="131"/>
      <c r="GDL211" s="131"/>
      <c r="GDM211" s="131"/>
      <c r="GMM211" s="131"/>
      <c r="GMN211" s="131"/>
      <c r="GMV211" s="131"/>
      <c r="GMW211" s="131"/>
      <c r="GMX211" s="131"/>
      <c r="GMY211" s="131"/>
      <c r="GMZ211" s="131"/>
      <c r="GNA211" s="131"/>
      <c r="GNB211" s="131"/>
      <c r="GNC211" s="131"/>
      <c r="GND211" s="131"/>
      <c r="GNE211" s="131"/>
      <c r="GNF211" s="131"/>
      <c r="GNG211" s="131"/>
      <c r="GNH211" s="131"/>
      <c r="GNI211" s="131"/>
      <c r="GWI211" s="131"/>
      <c r="GWJ211" s="131"/>
      <c r="GWR211" s="131"/>
      <c r="GWS211" s="131"/>
      <c r="GWT211" s="131"/>
      <c r="GWU211" s="131"/>
      <c r="GWV211" s="131"/>
      <c r="GWW211" s="131"/>
      <c r="GWX211" s="131"/>
      <c r="GWY211" s="131"/>
      <c r="GWZ211" s="131"/>
      <c r="GXA211" s="131"/>
      <c r="GXB211" s="131"/>
      <c r="GXC211" s="131"/>
      <c r="GXD211" s="131"/>
      <c r="GXE211" s="131"/>
      <c r="HGE211" s="131"/>
      <c r="HGF211" s="131"/>
      <c r="HGN211" s="131"/>
      <c r="HGO211" s="131"/>
      <c r="HGP211" s="131"/>
      <c r="HGQ211" s="131"/>
      <c r="HGR211" s="131"/>
      <c r="HGS211" s="131"/>
      <c r="HGT211" s="131"/>
      <c r="HGU211" s="131"/>
      <c r="HGV211" s="131"/>
      <c r="HGW211" s="131"/>
      <c r="HGX211" s="131"/>
      <c r="HGY211" s="131"/>
      <c r="HGZ211" s="131"/>
      <c r="HHA211" s="131"/>
      <c r="HQA211" s="131"/>
      <c r="HQB211" s="131"/>
      <c r="HQJ211" s="131"/>
      <c r="HQK211" s="131"/>
      <c r="HQL211" s="131"/>
      <c r="HQM211" s="131"/>
      <c r="HQN211" s="131"/>
      <c r="HQO211" s="131"/>
      <c r="HQP211" s="131"/>
      <c r="HQQ211" s="131"/>
      <c r="HQR211" s="131"/>
      <c r="HQS211" s="131"/>
      <c r="HQT211" s="131"/>
      <c r="HQU211" s="131"/>
      <c r="HQV211" s="131"/>
      <c r="HQW211" s="131"/>
      <c r="HZW211" s="131"/>
      <c r="HZX211" s="131"/>
      <c r="IAF211" s="131"/>
      <c r="IAG211" s="131"/>
      <c r="IAH211" s="131"/>
      <c r="IAI211" s="131"/>
      <c r="IAJ211" s="131"/>
      <c r="IAK211" s="131"/>
      <c r="IAL211" s="131"/>
      <c r="IAM211" s="131"/>
      <c r="IAN211" s="131"/>
      <c r="IAO211" s="131"/>
      <c r="IAP211" s="131"/>
      <c r="IAQ211" s="131"/>
      <c r="IAR211" s="131"/>
      <c r="IAS211" s="131"/>
      <c r="IJS211" s="131"/>
      <c r="IJT211" s="131"/>
      <c r="IKB211" s="131"/>
      <c r="IKC211" s="131"/>
      <c r="IKD211" s="131"/>
      <c r="IKE211" s="131"/>
      <c r="IKF211" s="131"/>
      <c r="IKG211" s="131"/>
      <c r="IKH211" s="131"/>
      <c r="IKI211" s="131"/>
      <c r="IKJ211" s="131"/>
      <c r="IKK211" s="131"/>
      <c r="IKL211" s="131"/>
      <c r="IKM211" s="131"/>
      <c r="IKN211" s="131"/>
      <c r="IKO211" s="131"/>
      <c r="ITO211" s="131"/>
      <c r="ITP211" s="131"/>
      <c r="ITX211" s="131"/>
      <c r="ITY211" s="131"/>
      <c r="ITZ211" s="131"/>
      <c r="IUA211" s="131"/>
      <c r="IUB211" s="131"/>
      <c r="IUC211" s="131"/>
      <c r="IUD211" s="131"/>
      <c r="IUE211" s="131"/>
      <c r="IUF211" s="131"/>
      <c r="IUG211" s="131"/>
      <c r="IUH211" s="131"/>
      <c r="IUI211" s="131"/>
      <c r="IUJ211" s="131"/>
      <c r="IUK211" s="131"/>
      <c r="JDK211" s="131"/>
      <c r="JDL211" s="131"/>
      <c r="JDT211" s="131"/>
      <c r="JDU211" s="131"/>
      <c r="JDV211" s="131"/>
      <c r="JDW211" s="131"/>
      <c r="JDX211" s="131"/>
      <c r="JDY211" s="131"/>
      <c r="JDZ211" s="131"/>
      <c r="JEA211" s="131"/>
      <c r="JEB211" s="131"/>
      <c r="JEC211" s="131"/>
      <c r="JED211" s="131"/>
      <c r="JEE211" s="131"/>
      <c r="JEF211" s="131"/>
      <c r="JEG211" s="131"/>
      <c r="JNG211" s="131"/>
      <c r="JNH211" s="131"/>
      <c r="JNP211" s="131"/>
      <c r="JNQ211" s="131"/>
      <c r="JNR211" s="131"/>
      <c r="JNS211" s="131"/>
      <c r="JNT211" s="131"/>
      <c r="JNU211" s="131"/>
      <c r="JNV211" s="131"/>
      <c r="JNW211" s="131"/>
      <c r="JNX211" s="131"/>
      <c r="JNY211" s="131"/>
      <c r="JNZ211" s="131"/>
      <c r="JOA211" s="131"/>
      <c r="JOB211" s="131"/>
      <c r="JOC211" s="131"/>
      <c r="JXC211" s="131"/>
      <c r="JXD211" s="131"/>
      <c r="JXL211" s="131"/>
      <c r="JXM211" s="131"/>
      <c r="JXN211" s="131"/>
      <c r="JXO211" s="131"/>
      <c r="JXP211" s="131"/>
      <c r="JXQ211" s="131"/>
      <c r="JXR211" s="131"/>
      <c r="JXS211" s="131"/>
      <c r="JXT211" s="131"/>
      <c r="JXU211" s="131"/>
      <c r="JXV211" s="131"/>
      <c r="JXW211" s="131"/>
      <c r="JXX211" s="131"/>
      <c r="JXY211" s="131"/>
      <c r="KGY211" s="131"/>
      <c r="KGZ211" s="131"/>
      <c r="KHH211" s="131"/>
      <c r="KHI211" s="131"/>
      <c r="KHJ211" s="131"/>
      <c r="KHK211" s="131"/>
      <c r="KHL211" s="131"/>
      <c r="KHM211" s="131"/>
      <c r="KHN211" s="131"/>
      <c r="KHO211" s="131"/>
      <c r="KHP211" s="131"/>
      <c r="KHQ211" s="131"/>
      <c r="KHR211" s="131"/>
      <c r="KHS211" s="131"/>
      <c r="KHT211" s="131"/>
      <c r="KHU211" s="131"/>
      <c r="KQU211" s="131"/>
      <c r="KQV211" s="131"/>
      <c r="KRD211" s="131"/>
      <c r="KRE211" s="131"/>
      <c r="KRF211" s="131"/>
      <c r="KRG211" s="131"/>
      <c r="KRH211" s="131"/>
      <c r="KRI211" s="131"/>
      <c r="KRJ211" s="131"/>
      <c r="KRK211" s="131"/>
      <c r="KRL211" s="131"/>
      <c r="KRM211" s="131"/>
      <c r="KRN211" s="131"/>
      <c r="KRO211" s="131"/>
      <c r="KRP211" s="131"/>
      <c r="KRQ211" s="131"/>
      <c r="LAQ211" s="131"/>
      <c r="LAR211" s="131"/>
      <c r="LAZ211" s="131"/>
      <c r="LBA211" s="131"/>
      <c r="LBB211" s="131"/>
      <c r="LBC211" s="131"/>
      <c r="LBD211" s="131"/>
      <c r="LBE211" s="131"/>
      <c r="LBF211" s="131"/>
      <c r="LBG211" s="131"/>
      <c r="LBH211" s="131"/>
      <c r="LBI211" s="131"/>
      <c r="LBJ211" s="131"/>
      <c r="LBK211" s="131"/>
      <c r="LBL211" s="131"/>
      <c r="LBM211" s="131"/>
      <c r="LKM211" s="131"/>
      <c r="LKN211" s="131"/>
      <c r="LKV211" s="131"/>
      <c r="LKW211" s="131"/>
      <c r="LKX211" s="131"/>
      <c r="LKY211" s="131"/>
      <c r="LKZ211" s="131"/>
      <c r="LLA211" s="131"/>
      <c r="LLB211" s="131"/>
      <c r="LLC211" s="131"/>
      <c r="LLD211" s="131"/>
      <c r="LLE211" s="131"/>
      <c r="LLF211" s="131"/>
      <c r="LLG211" s="131"/>
      <c r="LLH211" s="131"/>
      <c r="LLI211" s="131"/>
      <c r="LUI211" s="131"/>
      <c r="LUJ211" s="131"/>
      <c r="LUR211" s="131"/>
      <c r="LUS211" s="131"/>
      <c r="LUT211" s="131"/>
      <c r="LUU211" s="131"/>
      <c r="LUV211" s="131"/>
      <c r="LUW211" s="131"/>
      <c r="LUX211" s="131"/>
      <c r="LUY211" s="131"/>
      <c r="LUZ211" s="131"/>
      <c r="LVA211" s="131"/>
      <c r="LVB211" s="131"/>
      <c r="LVC211" s="131"/>
      <c r="LVD211" s="131"/>
      <c r="LVE211" s="131"/>
      <c r="MEE211" s="131"/>
      <c r="MEF211" s="131"/>
      <c r="MEN211" s="131"/>
      <c r="MEO211" s="131"/>
      <c r="MEP211" s="131"/>
      <c r="MEQ211" s="131"/>
      <c r="MER211" s="131"/>
      <c r="MES211" s="131"/>
      <c r="MET211" s="131"/>
      <c r="MEU211" s="131"/>
      <c r="MEV211" s="131"/>
      <c r="MEW211" s="131"/>
      <c r="MEX211" s="131"/>
      <c r="MEY211" s="131"/>
      <c r="MEZ211" s="131"/>
      <c r="MFA211" s="131"/>
      <c r="MOA211" s="131"/>
      <c r="MOB211" s="131"/>
      <c r="MOJ211" s="131"/>
      <c r="MOK211" s="131"/>
      <c r="MOL211" s="131"/>
      <c r="MOM211" s="131"/>
      <c r="MON211" s="131"/>
      <c r="MOO211" s="131"/>
      <c r="MOP211" s="131"/>
      <c r="MOQ211" s="131"/>
      <c r="MOR211" s="131"/>
      <c r="MOS211" s="131"/>
      <c r="MOT211" s="131"/>
      <c r="MOU211" s="131"/>
      <c r="MOV211" s="131"/>
      <c r="MOW211" s="131"/>
      <c r="MXW211" s="131"/>
      <c r="MXX211" s="131"/>
      <c r="MYF211" s="131"/>
      <c r="MYG211" s="131"/>
      <c r="MYH211" s="131"/>
      <c r="MYI211" s="131"/>
      <c r="MYJ211" s="131"/>
      <c r="MYK211" s="131"/>
      <c r="MYL211" s="131"/>
      <c r="MYM211" s="131"/>
      <c r="MYN211" s="131"/>
      <c r="MYO211" s="131"/>
      <c r="MYP211" s="131"/>
      <c r="MYQ211" s="131"/>
      <c r="MYR211" s="131"/>
      <c r="MYS211" s="131"/>
      <c r="NHS211" s="131"/>
      <c r="NHT211" s="131"/>
      <c r="NIB211" s="131"/>
      <c r="NIC211" s="131"/>
      <c r="NID211" s="131"/>
      <c r="NIE211" s="131"/>
      <c r="NIF211" s="131"/>
      <c r="NIG211" s="131"/>
      <c r="NIH211" s="131"/>
      <c r="NII211" s="131"/>
      <c r="NIJ211" s="131"/>
      <c r="NIK211" s="131"/>
      <c r="NIL211" s="131"/>
      <c r="NIM211" s="131"/>
      <c r="NIN211" s="131"/>
      <c r="NIO211" s="131"/>
      <c r="NRO211" s="131"/>
      <c r="NRP211" s="131"/>
      <c r="NRX211" s="131"/>
      <c r="NRY211" s="131"/>
      <c r="NRZ211" s="131"/>
      <c r="NSA211" s="131"/>
      <c r="NSB211" s="131"/>
      <c r="NSC211" s="131"/>
      <c r="NSD211" s="131"/>
      <c r="NSE211" s="131"/>
      <c r="NSF211" s="131"/>
      <c r="NSG211" s="131"/>
      <c r="NSH211" s="131"/>
      <c r="NSI211" s="131"/>
      <c r="NSJ211" s="131"/>
      <c r="NSK211" s="131"/>
      <c r="OBK211" s="131"/>
      <c r="OBL211" s="131"/>
      <c r="OBT211" s="131"/>
      <c r="OBU211" s="131"/>
      <c r="OBV211" s="131"/>
      <c r="OBW211" s="131"/>
      <c r="OBX211" s="131"/>
      <c r="OBY211" s="131"/>
      <c r="OBZ211" s="131"/>
      <c r="OCA211" s="131"/>
      <c r="OCB211" s="131"/>
      <c r="OCC211" s="131"/>
      <c r="OCD211" s="131"/>
      <c r="OCE211" s="131"/>
      <c r="OCF211" s="131"/>
      <c r="OCG211" s="131"/>
      <c r="OLG211" s="131"/>
      <c r="OLH211" s="131"/>
      <c r="OLP211" s="131"/>
      <c r="OLQ211" s="131"/>
      <c r="OLR211" s="131"/>
      <c r="OLS211" s="131"/>
      <c r="OLT211" s="131"/>
      <c r="OLU211" s="131"/>
      <c r="OLV211" s="131"/>
      <c r="OLW211" s="131"/>
      <c r="OLX211" s="131"/>
      <c r="OLY211" s="131"/>
      <c r="OLZ211" s="131"/>
      <c r="OMA211" s="131"/>
      <c r="OMB211" s="131"/>
      <c r="OMC211" s="131"/>
      <c r="OVC211" s="131"/>
      <c r="OVD211" s="131"/>
      <c r="OVL211" s="131"/>
      <c r="OVM211" s="131"/>
      <c r="OVN211" s="131"/>
      <c r="OVO211" s="131"/>
      <c r="OVP211" s="131"/>
      <c r="OVQ211" s="131"/>
      <c r="OVR211" s="131"/>
      <c r="OVS211" s="131"/>
      <c r="OVT211" s="131"/>
      <c r="OVU211" s="131"/>
      <c r="OVV211" s="131"/>
      <c r="OVW211" s="131"/>
      <c r="OVX211" s="131"/>
      <c r="OVY211" s="131"/>
      <c r="PEY211" s="131"/>
      <c r="PEZ211" s="131"/>
      <c r="PFH211" s="131"/>
      <c r="PFI211" s="131"/>
      <c r="PFJ211" s="131"/>
      <c r="PFK211" s="131"/>
      <c r="PFL211" s="131"/>
      <c r="PFM211" s="131"/>
      <c r="PFN211" s="131"/>
      <c r="PFO211" s="131"/>
      <c r="PFP211" s="131"/>
      <c r="PFQ211" s="131"/>
      <c r="PFR211" s="131"/>
      <c r="PFS211" s="131"/>
      <c r="PFT211" s="131"/>
      <c r="PFU211" s="131"/>
      <c r="POU211" s="131"/>
      <c r="POV211" s="131"/>
      <c r="PPD211" s="131"/>
      <c r="PPE211" s="131"/>
      <c r="PPF211" s="131"/>
      <c r="PPG211" s="131"/>
      <c r="PPH211" s="131"/>
      <c r="PPI211" s="131"/>
      <c r="PPJ211" s="131"/>
      <c r="PPK211" s="131"/>
      <c r="PPL211" s="131"/>
      <c r="PPM211" s="131"/>
      <c r="PPN211" s="131"/>
      <c r="PPO211" s="131"/>
      <c r="PPP211" s="131"/>
      <c r="PPQ211" s="131"/>
      <c r="PYQ211" s="131"/>
      <c r="PYR211" s="131"/>
      <c r="PYZ211" s="131"/>
      <c r="PZA211" s="131"/>
      <c r="PZB211" s="131"/>
      <c r="PZC211" s="131"/>
      <c r="PZD211" s="131"/>
      <c r="PZE211" s="131"/>
      <c r="PZF211" s="131"/>
      <c r="PZG211" s="131"/>
      <c r="PZH211" s="131"/>
      <c r="PZI211" s="131"/>
      <c r="PZJ211" s="131"/>
      <c r="PZK211" s="131"/>
      <c r="PZL211" s="131"/>
      <c r="PZM211" s="131"/>
      <c r="QIM211" s="131"/>
      <c r="QIN211" s="131"/>
      <c r="QIV211" s="131"/>
      <c r="QIW211" s="131"/>
      <c r="QIX211" s="131"/>
      <c r="QIY211" s="131"/>
      <c r="QIZ211" s="131"/>
      <c r="QJA211" s="131"/>
      <c r="QJB211" s="131"/>
      <c r="QJC211" s="131"/>
      <c r="QJD211" s="131"/>
      <c r="QJE211" s="131"/>
      <c r="QJF211" s="131"/>
      <c r="QJG211" s="131"/>
      <c r="QJH211" s="131"/>
      <c r="QJI211" s="131"/>
      <c r="QSI211" s="131"/>
      <c r="QSJ211" s="131"/>
      <c r="QSR211" s="131"/>
      <c r="QSS211" s="131"/>
      <c r="QST211" s="131"/>
      <c r="QSU211" s="131"/>
      <c r="QSV211" s="131"/>
      <c r="QSW211" s="131"/>
      <c r="QSX211" s="131"/>
      <c r="QSY211" s="131"/>
      <c r="QSZ211" s="131"/>
      <c r="QTA211" s="131"/>
      <c r="QTB211" s="131"/>
      <c r="QTC211" s="131"/>
      <c r="QTD211" s="131"/>
      <c r="QTE211" s="131"/>
      <c r="RCE211" s="131"/>
      <c r="RCF211" s="131"/>
      <c r="RCN211" s="131"/>
      <c r="RCO211" s="131"/>
      <c r="RCP211" s="131"/>
      <c r="RCQ211" s="131"/>
      <c r="RCR211" s="131"/>
      <c r="RCS211" s="131"/>
      <c r="RCT211" s="131"/>
      <c r="RCU211" s="131"/>
      <c r="RCV211" s="131"/>
      <c r="RCW211" s="131"/>
      <c r="RCX211" s="131"/>
      <c r="RCY211" s="131"/>
      <c r="RCZ211" s="131"/>
      <c r="RDA211" s="131"/>
      <c r="RMA211" s="131"/>
      <c r="RMB211" s="131"/>
      <c r="RMJ211" s="131"/>
      <c r="RMK211" s="131"/>
      <c r="RML211" s="131"/>
      <c r="RMM211" s="131"/>
      <c r="RMN211" s="131"/>
      <c r="RMO211" s="131"/>
      <c r="RMP211" s="131"/>
      <c r="RMQ211" s="131"/>
      <c r="RMR211" s="131"/>
      <c r="RMS211" s="131"/>
      <c r="RMT211" s="131"/>
      <c r="RMU211" s="131"/>
      <c r="RMV211" s="131"/>
      <c r="RMW211" s="131"/>
      <c r="RVW211" s="131"/>
      <c r="RVX211" s="131"/>
      <c r="RWF211" s="131"/>
      <c r="RWG211" s="131"/>
      <c r="RWH211" s="131"/>
      <c r="RWI211" s="131"/>
      <c r="RWJ211" s="131"/>
      <c r="RWK211" s="131"/>
      <c r="RWL211" s="131"/>
      <c r="RWM211" s="131"/>
      <c r="RWN211" s="131"/>
      <c r="RWO211" s="131"/>
      <c r="RWP211" s="131"/>
      <c r="RWQ211" s="131"/>
      <c r="RWR211" s="131"/>
      <c r="RWS211" s="131"/>
      <c r="SFS211" s="131"/>
      <c r="SFT211" s="131"/>
      <c r="SGB211" s="131"/>
      <c r="SGC211" s="131"/>
      <c r="SGD211" s="131"/>
      <c r="SGE211" s="131"/>
      <c r="SGF211" s="131"/>
      <c r="SGG211" s="131"/>
      <c r="SGH211" s="131"/>
      <c r="SGI211" s="131"/>
      <c r="SGJ211" s="131"/>
      <c r="SGK211" s="131"/>
      <c r="SGL211" s="131"/>
      <c r="SGM211" s="131"/>
      <c r="SGN211" s="131"/>
      <c r="SGO211" s="131"/>
      <c r="SPO211" s="131"/>
      <c r="SPP211" s="131"/>
      <c r="SPX211" s="131"/>
      <c r="SPY211" s="131"/>
      <c r="SPZ211" s="131"/>
      <c r="SQA211" s="131"/>
      <c r="SQB211" s="131"/>
      <c r="SQC211" s="131"/>
      <c r="SQD211" s="131"/>
      <c r="SQE211" s="131"/>
      <c r="SQF211" s="131"/>
      <c r="SQG211" s="131"/>
      <c r="SQH211" s="131"/>
      <c r="SQI211" s="131"/>
      <c r="SQJ211" s="131"/>
      <c r="SQK211" s="131"/>
      <c r="SZK211" s="131"/>
      <c r="SZL211" s="131"/>
      <c r="SZT211" s="131"/>
      <c r="SZU211" s="131"/>
      <c r="SZV211" s="131"/>
      <c r="SZW211" s="131"/>
      <c r="SZX211" s="131"/>
      <c r="SZY211" s="131"/>
      <c r="SZZ211" s="131"/>
      <c r="TAA211" s="131"/>
      <c r="TAB211" s="131"/>
      <c r="TAC211" s="131"/>
      <c r="TAD211" s="131"/>
      <c r="TAE211" s="131"/>
      <c r="TAF211" s="131"/>
      <c r="TAG211" s="131"/>
      <c r="TJG211" s="131"/>
      <c r="TJH211" s="131"/>
      <c r="TJP211" s="131"/>
      <c r="TJQ211" s="131"/>
      <c r="TJR211" s="131"/>
      <c r="TJS211" s="131"/>
      <c r="TJT211" s="131"/>
      <c r="TJU211" s="131"/>
      <c r="TJV211" s="131"/>
      <c r="TJW211" s="131"/>
      <c r="TJX211" s="131"/>
      <c r="TJY211" s="131"/>
      <c r="TJZ211" s="131"/>
      <c r="TKA211" s="131"/>
      <c r="TKB211" s="131"/>
      <c r="TKC211" s="131"/>
      <c r="TTC211" s="131"/>
      <c r="TTD211" s="131"/>
      <c r="TTL211" s="131"/>
      <c r="TTM211" s="131"/>
      <c r="TTN211" s="131"/>
      <c r="TTO211" s="131"/>
      <c r="TTP211" s="131"/>
      <c r="TTQ211" s="131"/>
      <c r="TTR211" s="131"/>
      <c r="TTS211" s="131"/>
      <c r="TTT211" s="131"/>
      <c r="TTU211" s="131"/>
      <c r="TTV211" s="131"/>
      <c r="TTW211" s="131"/>
      <c r="TTX211" s="131"/>
      <c r="TTY211" s="131"/>
      <c r="UCY211" s="131"/>
      <c r="UCZ211" s="131"/>
      <c r="UDH211" s="131"/>
      <c r="UDI211" s="131"/>
      <c r="UDJ211" s="131"/>
      <c r="UDK211" s="131"/>
      <c r="UDL211" s="131"/>
      <c r="UDM211" s="131"/>
      <c r="UDN211" s="131"/>
      <c r="UDO211" s="131"/>
      <c r="UDP211" s="131"/>
      <c r="UDQ211" s="131"/>
      <c r="UDR211" s="131"/>
      <c r="UDS211" s="131"/>
      <c r="UDT211" s="131"/>
      <c r="UDU211" s="131"/>
      <c r="UMU211" s="131"/>
      <c r="UMV211" s="131"/>
      <c r="UND211" s="131"/>
      <c r="UNE211" s="131"/>
      <c r="UNF211" s="131"/>
      <c r="UNG211" s="131"/>
      <c r="UNH211" s="131"/>
      <c r="UNI211" s="131"/>
      <c r="UNJ211" s="131"/>
      <c r="UNK211" s="131"/>
      <c r="UNL211" s="131"/>
      <c r="UNM211" s="131"/>
      <c r="UNN211" s="131"/>
      <c r="UNO211" s="131"/>
      <c r="UNP211" s="131"/>
      <c r="UNQ211" s="131"/>
      <c r="UWQ211" s="131"/>
      <c r="UWR211" s="131"/>
      <c r="UWZ211" s="131"/>
      <c r="UXA211" s="131"/>
      <c r="UXB211" s="131"/>
      <c r="UXC211" s="131"/>
      <c r="UXD211" s="131"/>
      <c r="UXE211" s="131"/>
      <c r="UXF211" s="131"/>
      <c r="UXG211" s="131"/>
      <c r="UXH211" s="131"/>
      <c r="UXI211" s="131"/>
      <c r="UXJ211" s="131"/>
      <c r="UXK211" s="131"/>
      <c r="UXL211" s="131"/>
      <c r="UXM211" s="131"/>
      <c r="VGM211" s="131"/>
      <c r="VGN211" s="131"/>
      <c r="VGV211" s="131"/>
      <c r="VGW211" s="131"/>
      <c r="VGX211" s="131"/>
      <c r="VGY211" s="131"/>
      <c r="VGZ211" s="131"/>
      <c r="VHA211" s="131"/>
      <c r="VHB211" s="131"/>
      <c r="VHC211" s="131"/>
      <c r="VHD211" s="131"/>
      <c r="VHE211" s="131"/>
      <c r="VHF211" s="131"/>
      <c r="VHG211" s="131"/>
      <c r="VHH211" s="131"/>
      <c r="VHI211" s="131"/>
      <c r="VQI211" s="131"/>
      <c r="VQJ211" s="131"/>
      <c r="VQR211" s="131"/>
      <c r="VQS211" s="131"/>
      <c r="VQT211" s="131"/>
      <c r="VQU211" s="131"/>
      <c r="VQV211" s="131"/>
      <c r="VQW211" s="131"/>
      <c r="VQX211" s="131"/>
      <c r="VQY211" s="131"/>
      <c r="VQZ211" s="131"/>
      <c r="VRA211" s="131"/>
      <c r="VRB211" s="131"/>
      <c r="VRC211" s="131"/>
      <c r="VRD211" s="131"/>
      <c r="VRE211" s="131"/>
      <c r="WAE211" s="131"/>
      <c r="WAF211" s="131"/>
      <c r="WAN211" s="131"/>
      <c r="WAO211" s="131"/>
      <c r="WAP211" s="131"/>
      <c r="WAQ211" s="131"/>
      <c r="WAR211" s="131"/>
      <c r="WAS211" s="131"/>
      <c r="WAT211" s="131"/>
      <c r="WAU211" s="131"/>
      <c r="WAV211" s="131"/>
      <c r="WAW211" s="131"/>
      <c r="WAX211" s="131"/>
      <c r="WAY211" s="131"/>
      <c r="WAZ211" s="131"/>
      <c r="WBA211" s="131"/>
      <c r="WKA211" s="131"/>
      <c r="WKB211" s="131"/>
      <c r="WKJ211" s="131"/>
      <c r="WKK211" s="131"/>
      <c r="WKL211" s="131"/>
      <c r="WKM211" s="131"/>
      <c r="WKN211" s="131"/>
      <c r="WKO211" s="131"/>
      <c r="WKP211" s="131"/>
      <c r="WKQ211" s="131"/>
      <c r="WKR211" s="131"/>
      <c r="WKS211" s="131"/>
      <c r="WKT211" s="131"/>
      <c r="WKU211" s="131"/>
      <c r="WKV211" s="131"/>
      <c r="WKW211" s="131"/>
      <c r="WTW211" s="131"/>
      <c r="WTX211" s="131"/>
      <c r="WUF211" s="131"/>
      <c r="WUG211" s="131"/>
      <c r="WUH211" s="131"/>
      <c r="WUI211" s="131"/>
      <c r="WUJ211" s="131"/>
      <c r="WUK211" s="131"/>
      <c r="WUL211" s="131"/>
      <c r="WUM211" s="131"/>
      <c r="WUN211" s="131"/>
      <c r="WUO211" s="131"/>
      <c r="WUP211" s="131"/>
      <c r="WUQ211" s="131"/>
      <c r="WUR211" s="131"/>
      <c r="WUS211" s="131"/>
    </row>
    <row r="212" spans="1:1009 1243:2033 2267:3057 3291:4081 4315:5105 5339:6129 6363:7153 7387:8177 8411:9201 9435:10225 10459:11249 11483:12273 12507:13297 13531:14321 14555:15345 15579:16113" s="225" customFormat="1" ht="21.6" customHeight="1">
      <c r="A212" s="218" t="s">
        <v>173</v>
      </c>
      <c r="B212" s="226" t="s">
        <v>171</v>
      </c>
      <c r="C212" s="230">
        <v>0</v>
      </c>
      <c r="D212" s="250">
        <v>4283.8339999999998</v>
      </c>
      <c r="E212" s="250">
        <v>4042.114</v>
      </c>
      <c r="F212" s="250">
        <v>241.72</v>
      </c>
      <c r="G212" s="251">
        <v>0</v>
      </c>
      <c r="H212" s="229">
        <f t="shared" si="13"/>
        <v>0</v>
      </c>
      <c r="I212" s="229">
        <f t="shared" ref="I212:L212" si="15">I213+I219</f>
        <v>0</v>
      </c>
      <c r="J212" s="229">
        <f t="shared" si="15"/>
        <v>0</v>
      </c>
      <c r="K212" s="229">
        <f t="shared" si="15"/>
        <v>0</v>
      </c>
      <c r="L212" s="229">
        <f t="shared" si="15"/>
        <v>0</v>
      </c>
      <c r="M212" s="230"/>
      <c r="HK212" s="46"/>
      <c r="HL212" s="46"/>
      <c r="HT212" s="46"/>
      <c r="HU212" s="46"/>
      <c r="HV212" s="46"/>
      <c r="HW212" s="46"/>
      <c r="HX212" s="46"/>
      <c r="HY212" s="46"/>
      <c r="HZ212" s="46"/>
      <c r="IA212" s="46"/>
      <c r="IB212" s="46"/>
      <c r="IC212" s="46"/>
      <c r="ID212" s="46"/>
      <c r="IE212" s="46"/>
      <c r="IF212" s="46"/>
      <c r="IG212" s="46"/>
      <c r="RG212" s="46"/>
      <c r="RH212" s="46"/>
      <c r="RP212" s="46"/>
      <c r="RQ212" s="46"/>
      <c r="RR212" s="46"/>
      <c r="RS212" s="46"/>
      <c r="RT212" s="46"/>
      <c r="RU212" s="46"/>
      <c r="RV212" s="46"/>
      <c r="RW212" s="46"/>
      <c r="RX212" s="46"/>
      <c r="RY212" s="46"/>
      <c r="RZ212" s="46"/>
      <c r="SA212" s="46"/>
      <c r="SB212" s="46"/>
      <c r="SC212" s="46"/>
      <c r="ABC212" s="46"/>
      <c r="ABD212" s="46"/>
      <c r="ABL212" s="46"/>
      <c r="ABM212" s="46"/>
      <c r="ABN212" s="46"/>
      <c r="ABO212" s="46"/>
      <c r="ABP212" s="46"/>
      <c r="ABQ212" s="46"/>
      <c r="ABR212" s="46"/>
      <c r="ABS212" s="46"/>
      <c r="ABT212" s="46"/>
      <c r="ABU212" s="46"/>
      <c r="ABV212" s="46"/>
      <c r="ABW212" s="46"/>
      <c r="ABX212" s="46"/>
      <c r="ABY212" s="46"/>
      <c r="AKY212" s="46"/>
      <c r="AKZ212" s="46"/>
      <c r="ALH212" s="46"/>
      <c r="ALI212" s="46"/>
      <c r="ALJ212" s="46"/>
      <c r="ALK212" s="46"/>
      <c r="ALL212" s="46"/>
      <c r="ALM212" s="46"/>
      <c r="ALN212" s="46"/>
      <c r="ALO212" s="46"/>
      <c r="ALP212" s="46"/>
      <c r="ALQ212" s="46"/>
      <c r="ALR212" s="46"/>
      <c r="ALS212" s="46"/>
      <c r="ALT212" s="46"/>
      <c r="ALU212" s="46"/>
      <c r="AUU212" s="46"/>
      <c r="AUV212" s="46"/>
      <c r="AVD212" s="46"/>
      <c r="AVE212" s="46"/>
      <c r="AVF212" s="46"/>
      <c r="AVG212" s="46"/>
      <c r="AVH212" s="46"/>
      <c r="AVI212" s="46"/>
      <c r="AVJ212" s="46"/>
      <c r="AVK212" s="46"/>
      <c r="AVL212" s="46"/>
      <c r="AVM212" s="46"/>
      <c r="AVN212" s="46"/>
      <c r="AVO212" s="46"/>
      <c r="AVP212" s="46"/>
      <c r="AVQ212" s="46"/>
      <c r="BEQ212" s="46"/>
      <c r="BER212" s="46"/>
      <c r="BEZ212" s="46"/>
      <c r="BFA212" s="46"/>
      <c r="BFB212" s="46"/>
      <c r="BFC212" s="46"/>
      <c r="BFD212" s="46"/>
      <c r="BFE212" s="46"/>
      <c r="BFF212" s="46"/>
      <c r="BFG212" s="46"/>
      <c r="BFH212" s="46"/>
      <c r="BFI212" s="46"/>
      <c r="BFJ212" s="46"/>
      <c r="BFK212" s="46"/>
      <c r="BFL212" s="46"/>
      <c r="BFM212" s="46"/>
      <c r="BOM212" s="46"/>
      <c r="BON212" s="46"/>
      <c r="BOV212" s="46"/>
      <c r="BOW212" s="46"/>
      <c r="BOX212" s="46"/>
      <c r="BOY212" s="46"/>
      <c r="BOZ212" s="46"/>
      <c r="BPA212" s="46"/>
      <c r="BPB212" s="46"/>
      <c r="BPC212" s="46"/>
      <c r="BPD212" s="46"/>
      <c r="BPE212" s="46"/>
      <c r="BPF212" s="46"/>
      <c r="BPG212" s="46"/>
      <c r="BPH212" s="46"/>
      <c r="BPI212" s="46"/>
      <c r="BYI212" s="46"/>
      <c r="BYJ212" s="46"/>
      <c r="BYR212" s="46"/>
      <c r="BYS212" s="46"/>
      <c r="BYT212" s="46"/>
      <c r="BYU212" s="46"/>
      <c r="BYV212" s="46"/>
      <c r="BYW212" s="46"/>
      <c r="BYX212" s="46"/>
      <c r="BYY212" s="46"/>
      <c r="BYZ212" s="46"/>
      <c r="BZA212" s="46"/>
      <c r="BZB212" s="46"/>
      <c r="BZC212" s="46"/>
      <c r="BZD212" s="46"/>
      <c r="BZE212" s="46"/>
      <c r="CIE212" s="46"/>
      <c r="CIF212" s="46"/>
      <c r="CIN212" s="46"/>
      <c r="CIO212" s="46"/>
      <c r="CIP212" s="46"/>
      <c r="CIQ212" s="46"/>
      <c r="CIR212" s="46"/>
      <c r="CIS212" s="46"/>
      <c r="CIT212" s="46"/>
      <c r="CIU212" s="46"/>
      <c r="CIV212" s="46"/>
      <c r="CIW212" s="46"/>
      <c r="CIX212" s="46"/>
      <c r="CIY212" s="46"/>
      <c r="CIZ212" s="46"/>
      <c r="CJA212" s="46"/>
      <c r="CSA212" s="46"/>
      <c r="CSB212" s="46"/>
      <c r="CSJ212" s="46"/>
      <c r="CSK212" s="46"/>
      <c r="CSL212" s="46"/>
      <c r="CSM212" s="46"/>
      <c r="CSN212" s="46"/>
      <c r="CSO212" s="46"/>
      <c r="CSP212" s="46"/>
      <c r="CSQ212" s="46"/>
      <c r="CSR212" s="46"/>
      <c r="CSS212" s="46"/>
      <c r="CST212" s="46"/>
      <c r="CSU212" s="46"/>
      <c r="CSV212" s="46"/>
      <c r="CSW212" s="46"/>
      <c r="DBW212" s="46"/>
      <c r="DBX212" s="46"/>
      <c r="DCF212" s="46"/>
      <c r="DCG212" s="46"/>
      <c r="DCH212" s="46"/>
      <c r="DCI212" s="46"/>
      <c r="DCJ212" s="46"/>
      <c r="DCK212" s="46"/>
      <c r="DCL212" s="46"/>
      <c r="DCM212" s="46"/>
      <c r="DCN212" s="46"/>
      <c r="DCO212" s="46"/>
      <c r="DCP212" s="46"/>
      <c r="DCQ212" s="46"/>
      <c r="DCR212" s="46"/>
      <c r="DCS212" s="46"/>
      <c r="DLS212" s="46"/>
      <c r="DLT212" s="46"/>
      <c r="DMB212" s="46"/>
      <c r="DMC212" s="46"/>
      <c r="DMD212" s="46"/>
      <c r="DME212" s="46"/>
      <c r="DMF212" s="46"/>
      <c r="DMG212" s="46"/>
      <c r="DMH212" s="46"/>
      <c r="DMI212" s="46"/>
      <c r="DMJ212" s="46"/>
      <c r="DMK212" s="46"/>
      <c r="DML212" s="46"/>
      <c r="DMM212" s="46"/>
      <c r="DMN212" s="46"/>
      <c r="DMO212" s="46"/>
      <c r="DVO212" s="46"/>
      <c r="DVP212" s="46"/>
      <c r="DVX212" s="46"/>
      <c r="DVY212" s="46"/>
      <c r="DVZ212" s="46"/>
      <c r="DWA212" s="46"/>
      <c r="DWB212" s="46"/>
      <c r="DWC212" s="46"/>
      <c r="DWD212" s="46"/>
      <c r="DWE212" s="46"/>
      <c r="DWF212" s="46"/>
      <c r="DWG212" s="46"/>
      <c r="DWH212" s="46"/>
      <c r="DWI212" s="46"/>
      <c r="DWJ212" s="46"/>
      <c r="DWK212" s="46"/>
      <c r="EFK212" s="46"/>
      <c r="EFL212" s="46"/>
      <c r="EFT212" s="46"/>
      <c r="EFU212" s="46"/>
      <c r="EFV212" s="46"/>
      <c r="EFW212" s="46"/>
      <c r="EFX212" s="46"/>
      <c r="EFY212" s="46"/>
      <c r="EFZ212" s="46"/>
      <c r="EGA212" s="46"/>
      <c r="EGB212" s="46"/>
      <c r="EGC212" s="46"/>
      <c r="EGD212" s="46"/>
      <c r="EGE212" s="46"/>
      <c r="EGF212" s="46"/>
      <c r="EGG212" s="46"/>
      <c r="EPG212" s="46"/>
      <c r="EPH212" s="46"/>
      <c r="EPP212" s="46"/>
      <c r="EPQ212" s="46"/>
      <c r="EPR212" s="46"/>
      <c r="EPS212" s="46"/>
      <c r="EPT212" s="46"/>
      <c r="EPU212" s="46"/>
      <c r="EPV212" s="46"/>
      <c r="EPW212" s="46"/>
      <c r="EPX212" s="46"/>
      <c r="EPY212" s="46"/>
      <c r="EPZ212" s="46"/>
      <c r="EQA212" s="46"/>
      <c r="EQB212" s="46"/>
      <c r="EQC212" s="46"/>
      <c r="EZC212" s="46"/>
      <c r="EZD212" s="46"/>
      <c r="EZL212" s="46"/>
      <c r="EZM212" s="46"/>
      <c r="EZN212" s="46"/>
      <c r="EZO212" s="46"/>
      <c r="EZP212" s="46"/>
      <c r="EZQ212" s="46"/>
      <c r="EZR212" s="46"/>
      <c r="EZS212" s="46"/>
      <c r="EZT212" s="46"/>
      <c r="EZU212" s="46"/>
      <c r="EZV212" s="46"/>
      <c r="EZW212" s="46"/>
      <c r="EZX212" s="46"/>
      <c r="EZY212" s="46"/>
      <c r="FIY212" s="46"/>
      <c r="FIZ212" s="46"/>
      <c r="FJH212" s="46"/>
      <c r="FJI212" s="46"/>
      <c r="FJJ212" s="46"/>
      <c r="FJK212" s="46"/>
      <c r="FJL212" s="46"/>
      <c r="FJM212" s="46"/>
      <c r="FJN212" s="46"/>
      <c r="FJO212" s="46"/>
      <c r="FJP212" s="46"/>
      <c r="FJQ212" s="46"/>
      <c r="FJR212" s="46"/>
      <c r="FJS212" s="46"/>
      <c r="FJT212" s="46"/>
      <c r="FJU212" s="46"/>
      <c r="FSU212" s="46"/>
      <c r="FSV212" s="46"/>
      <c r="FTD212" s="46"/>
      <c r="FTE212" s="46"/>
      <c r="FTF212" s="46"/>
      <c r="FTG212" s="46"/>
      <c r="FTH212" s="46"/>
      <c r="FTI212" s="46"/>
      <c r="FTJ212" s="46"/>
      <c r="FTK212" s="46"/>
      <c r="FTL212" s="46"/>
      <c r="FTM212" s="46"/>
      <c r="FTN212" s="46"/>
      <c r="FTO212" s="46"/>
      <c r="FTP212" s="46"/>
      <c r="FTQ212" s="46"/>
      <c r="GCQ212" s="46"/>
      <c r="GCR212" s="46"/>
      <c r="GCZ212" s="46"/>
      <c r="GDA212" s="46"/>
      <c r="GDB212" s="46"/>
      <c r="GDC212" s="46"/>
      <c r="GDD212" s="46"/>
      <c r="GDE212" s="46"/>
      <c r="GDF212" s="46"/>
      <c r="GDG212" s="46"/>
      <c r="GDH212" s="46"/>
      <c r="GDI212" s="46"/>
      <c r="GDJ212" s="46"/>
      <c r="GDK212" s="46"/>
      <c r="GDL212" s="46"/>
      <c r="GDM212" s="46"/>
      <c r="GMM212" s="46"/>
      <c r="GMN212" s="46"/>
      <c r="GMV212" s="46"/>
      <c r="GMW212" s="46"/>
      <c r="GMX212" s="46"/>
      <c r="GMY212" s="46"/>
      <c r="GMZ212" s="46"/>
      <c r="GNA212" s="46"/>
      <c r="GNB212" s="46"/>
      <c r="GNC212" s="46"/>
      <c r="GND212" s="46"/>
      <c r="GNE212" s="46"/>
      <c r="GNF212" s="46"/>
      <c r="GNG212" s="46"/>
      <c r="GNH212" s="46"/>
      <c r="GNI212" s="46"/>
      <c r="GWI212" s="46"/>
      <c r="GWJ212" s="46"/>
      <c r="GWR212" s="46"/>
      <c r="GWS212" s="46"/>
      <c r="GWT212" s="46"/>
      <c r="GWU212" s="46"/>
      <c r="GWV212" s="46"/>
      <c r="GWW212" s="46"/>
      <c r="GWX212" s="46"/>
      <c r="GWY212" s="46"/>
      <c r="GWZ212" s="46"/>
      <c r="GXA212" s="46"/>
      <c r="GXB212" s="46"/>
      <c r="GXC212" s="46"/>
      <c r="GXD212" s="46"/>
      <c r="GXE212" s="46"/>
      <c r="HGE212" s="46"/>
      <c r="HGF212" s="46"/>
      <c r="HGN212" s="46"/>
      <c r="HGO212" s="46"/>
      <c r="HGP212" s="46"/>
      <c r="HGQ212" s="46"/>
      <c r="HGR212" s="46"/>
      <c r="HGS212" s="46"/>
      <c r="HGT212" s="46"/>
      <c r="HGU212" s="46"/>
      <c r="HGV212" s="46"/>
      <c r="HGW212" s="46"/>
      <c r="HGX212" s="46"/>
      <c r="HGY212" s="46"/>
      <c r="HGZ212" s="46"/>
      <c r="HHA212" s="46"/>
      <c r="HQA212" s="46"/>
      <c r="HQB212" s="46"/>
      <c r="HQJ212" s="46"/>
      <c r="HQK212" s="46"/>
      <c r="HQL212" s="46"/>
      <c r="HQM212" s="46"/>
      <c r="HQN212" s="46"/>
      <c r="HQO212" s="46"/>
      <c r="HQP212" s="46"/>
      <c r="HQQ212" s="46"/>
      <c r="HQR212" s="46"/>
      <c r="HQS212" s="46"/>
      <c r="HQT212" s="46"/>
      <c r="HQU212" s="46"/>
      <c r="HQV212" s="46"/>
      <c r="HQW212" s="46"/>
      <c r="HZW212" s="46"/>
      <c r="HZX212" s="46"/>
      <c r="IAF212" s="46"/>
      <c r="IAG212" s="46"/>
      <c r="IAH212" s="46"/>
      <c r="IAI212" s="46"/>
      <c r="IAJ212" s="46"/>
      <c r="IAK212" s="46"/>
      <c r="IAL212" s="46"/>
      <c r="IAM212" s="46"/>
      <c r="IAN212" s="46"/>
      <c r="IAO212" s="46"/>
      <c r="IAP212" s="46"/>
      <c r="IAQ212" s="46"/>
      <c r="IAR212" s="46"/>
      <c r="IAS212" s="46"/>
      <c r="IJS212" s="46"/>
      <c r="IJT212" s="46"/>
      <c r="IKB212" s="46"/>
      <c r="IKC212" s="46"/>
      <c r="IKD212" s="46"/>
      <c r="IKE212" s="46"/>
      <c r="IKF212" s="46"/>
      <c r="IKG212" s="46"/>
      <c r="IKH212" s="46"/>
      <c r="IKI212" s="46"/>
      <c r="IKJ212" s="46"/>
      <c r="IKK212" s="46"/>
      <c r="IKL212" s="46"/>
      <c r="IKM212" s="46"/>
      <c r="IKN212" s="46"/>
      <c r="IKO212" s="46"/>
      <c r="ITO212" s="46"/>
      <c r="ITP212" s="46"/>
      <c r="ITX212" s="46"/>
      <c r="ITY212" s="46"/>
      <c r="ITZ212" s="46"/>
      <c r="IUA212" s="46"/>
      <c r="IUB212" s="46"/>
      <c r="IUC212" s="46"/>
      <c r="IUD212" s="46"/>
      <c r="IUE212" s="46"/>
      <c r="IUF212" s="46"/>
      <c r="IUG212" s="46"/>
      <c r="IUH212" s="46"/>
      <c r="IUI212" s="46"/>
      <c r="IUJ212" s="46"/>
      <c r="IUK212" s="46"/>
      <c r="JDK212" s="46"/>
      <c r="JDL212" s="46"/>
      <c r="JDT212" s="46"/>
      <c r="JDU212" s="46"/>
      <c r="JDV212" s="46"/>
      <c r="JDW212" s="46"/>
      <c r="JDX212" s="46"/>
      <c r="JDY212" s="46"/>
      <c r="JDZ212" s="46"/>
      <c r="JEA212" s="46"/>
      <c r="JEB212" s="46"/>
      <c r="JEC212" s="46"/>
      <c r="JED212" s="46"/>
      <c r="JEE212" s="46"/>
      <c r="JEF212" s="46"/>
      <c r="JEG212" s="46"/>
      <c r="JNG212" s="46"/>
      <c r="JNH212" s="46"/>
      <c r="JNP212" s="46"/>
      <c r="JNQ212" s="46"/>
      <c r="JNR212" s="46"/>
      <c r="JNS212" s="46"/>
      <c r="JNT212" s="46"/>
      <c r="JNU212" s="46"/>
      <c r="JNV212" s="46"/>
      <c r="JNW212" s="46"/>
      <c r="JNX212" s="46"/>
      <c r="JNY212" s="46"/>
      <c r="JNZ212" s="46"/>
      <c r="JOA212" s="46"/>
      <c r="JOB212" s="46"/>
      <c r="JOC212" s="46"/>
      <c r="JXC212" s="46"/>
      <c r="JXD212" s="46"/>
      <c r="JXL212" s="46"/>
      <c r="JXM212" s="46"/>
      <c r="JXN212" s="46"/>
      <c r="JXO212" s="46"/>
      <c r="JXP212" s="46"/>
      <c r="JXQ212" s="46"/>
      <c r="JXR212" s="46"/>
      <c r="JXS212" s="46"/>
      <c r="JXT212" s="46"/>
      <c r="JXU212" s="46"/>
      <c r="JXV212" s="46"/>
      <c r="JXW212" s="46"/>
      <c r="JXX212" s="46"/>
      <c r="JXY212" s="46"/>
      <c r="KGY212" s="46"/>
      <c r="KGZ212" s="46"/>
      <c r="KHH212" s="46"/>
      <c r="KHI212" s="46"/>
      <c r="KHJ212" s="46"/>
      <c r="KHK212" s="46"/>
      <c r="KHL212" s="46"/>
      <c r="KHM212" s="46"/>
      <c r="KHN212" s="46"/>
      <c r="KHO212" s="46"/>
      <c r="KHP212" s="46"/>
      <c r="KHQ212" s="46"/>
      <c r="KHR212" s="46"/>
      <c r="KHS212" s="46"/>
      <c r="KHT212" s="46"/>
      <c r="KHU212" s="46"/>
      <c r="KQU212" s="46"/>
      <c r="KQV212" s="46"/>
      <c r="KRD212" s="46"/>
      <c r="KRE212" s="46"/>
      <c r="KRF212" s="46"/>
      <c r="KRG212" s="46"/>
      <c r="KRH212" s="46"/>
      <c r="KRI212" s="46"/>
      <c r="KRJ212" s="46"/>
      <c r="KRK212" s="46"/>
      <c r="KRL212" s="46"/>
      <c r="KRM212" s="46"/>
      <c r="KRN212" s="46"/>
      <c r="KRO212" s="46"/>
      <c r="KRP212" s="46"/>
      <c r="KRQ212" s="46"/>
      <c r="LAQ212" s="46"/>
      <c r="LAR212" s="46"/>
      <c r="LAZ212" s="46"/>
      <c r="LBA212" s="46"/>
      <c r="LBB212" s="46"/>
      <c r="LBC212" s="46"/>
      <c r="LBD212" s="46"/>
      <c r="LBE212" s="46"/>
      <c r="LBF212" s="46"/>
      <c r="LBG212" s="46"/>
      <c r="LBH212" s="46"/>
      <c r="LBI212" s="46"/>
      <c r="LBJ212" s="46"/>
      <c r="LBK212" s="46"/>
      <c r="LBL212" s="46"/>
      <c r="LBM212" s="46"/>
      <c r="LKM212" s="46"/>
      <c r="LKN212" s="46"/>
      <c r="LKV212" s="46"/>
      <c r="LKW212" s="46"/>
      <c r="LKX212" s="46"/>
      <c r="LKY212" s="46"/>
      <c r="LKZ212" s="46"/>
      <c r="LLA212" s="46"/>
      <c r="LLB212" s="46"/>
      <c r="LLC212" s="46"/>
      <c r="LLD212" s="46"/>
      <c r="LLE212" s="46"/>
      <c r="LLF212" s="46"/>
      <c r="LLG212" s="46"/>
      <c r="LLH212" s="46"/>
      <c r="LLI212" s="46"/>
      <c r="LUI212" s="46"/>
      <c r="LUJ212" s="46"/>
      <c r="LUR212" s="46"/>
      <c r="LUS212" s="46"/>
      <c r="LUT212" s="46"/>
      <c r="LUU212" s="46"/>
      <c r="LUV212" s="46"/>
      <c r="LUW212" s="46"/>
      <c r="LUX212" s="46"/>
      <c r="LUY212" s="46"/>
      <c r="LUZ212" s="46"/>
      <c r="LVA212" s="46"/>
      <c r="LVB212" s="46"/>
      <c r="LVC212" s="46"/>
      <c r="LVD212" s="46"/>
      <c r="LVE212" s="46"/>
      <c r="MEE212" s="46"/>
      <c r="MEF212" s="46"/>
      <c r="MEN212" s="46"/>
      <c r="MEO212" s="46"/>
      <c r="MEP212" s="46"/>
      <c r="MEQ212" s="46"/>
      <c r="MER212" s="46"/>
      <c r="MES212" s="46"/>
      <c r="MET212" s="46"/>
      <c r="MEU212" s="46"/>
      <c r="MEV212" s="46"/>
      <c r="MEW212" s="46"/>
      <c r="MEX212" s="46"/>
      <c r="MEY212" s="46"/>
      <c r="MEZ212" s="46"/>
      <c r="MFA212" s="46"/>
      <c r="MOA212" s="46"/>
      <c r="MOB212" s="46"/>
      <c r="MOJ212" s="46"/>
      <c r="MOK212" s="46"/>
      <c r="MOL212" s="46"/>
      <c r="MOM212" s="46"/>
      <c r="MON212" s="46"/>
      <c r="MOO212" s="46"/>
      <c r="MOP212" s="46"/>
      <c r="MOQ212" s="46"/>
      <c r="MOR212" s="46"/>
      <c r="MOS212" s="46"/>
      <c r="MOT212" s="46"/>
      <c r="MOU212" s="46"/>
      <c r="MOV212" s="46"/>
      <c r="MOW212" s="46"/>
      <c r="MXW212" s="46"/>
      <c r="MXX212" s="46"/>
      <c r="MYF212" s="46"/>
      <c r="MYG212" s="46"/>
      <c r="MYH212" s="46"/>
      <c r="MYI212" s="46"/>
      <c r="MYJ212" s="46"/>
      <c r="MYK212" s="46"/>
      <c r="MYL212" s="46"/>
      <c r="MYM212" s="46"/>
      <c r="MYN212" s="46"/>
      <c r="MYO212" s="46"/>
      <c r="MYP212" s="46"/>
      <c r="MYQ212" s="46"/>
      <c r="MYR212" s="46"/>
      <c r="MYS212" s="46"/>
      <c r="NHS212" s="46"/>
      <c r="NHT212" s="46"/>
      <c r="NIB212" s="46"/>
      <c r="NIC212" s="46"/>
      <c r="NID212" s="46"/>
      <c r="NIE212" s="46"/>
      <c r="NIF212" s="46"/>
      <c r="NIG212" s="46"/>
      <c r="NIH212" s="46"/>
      <c r="NII212" s="46"/>
      <c r="NIJ212" s="46"/>
      <c r="NIK212" s="46"/>
      <c r="NIL212" s="46"/>
      <c r="NIM212" s="46"/>
      <c r="NIN212" s="46"/>
      <c r="NIO212" s="46"/>
      <c r="NRO212" s="46"/>
      <c r="NRP212" s="46"/>
      <c r="NRX212" s="46"/>
      <c r="NRY212" s="46"/>
      <c r="NRZ212" s="46"/>
      <c r="NSA212" s="46"/>
      <c r="NSB212" s="46"/>
      <c r="NSC212" s="46"/>
      <c r="NSD212" s="46"/>
      <c r="NSE212" s="46"/>
      <c r="NSF212" s="46"/>
      <c r="NSG212" s="46"/>
      <c r="NSH212" s="46"/>
      <c r="NSI212" s="46"/>
      <c r="NSJ212" s="46"/>
      <c r="NSK212" s="46"/>
      <c r="OBK212" s="46"/>
      <c r="OBL212" s="46"/>
      <c r="OBT212" s="46"/>
      <c r="OBU212" s="46"/>
      <c r="OBV212" s="46"/>
      <c r="OBW212" s="46"/>
      <c r="OBX212" s="46"/>
      <c r="OBY212" s="46"/>
      <c r="OBZ212" s="46"/>
      <c r="OCA212" s="46"/>
      <c r="OCB212" s="46"/>
      <c r="OCC212" s="46"/>
      <c r="OCD212" s="46"/>
      <c r="OCE212" s="46"/>
      <c r="OCF212" s="46"/>
      <c r="OCG212" s="46"/>
      <c r="OLG212" s="46"/>
      <c r="OLH212" s="46"/>
      <c r="OLP212" s="46"/>
      <c r="OLQ212" s="46"/>
      <c r="OLR212" s="46"/>
      <c r="OLS212" s="46"/>
      <c r="OLT212" s="46"/>
      <c r="OLU212" s="46"/>
      <c r="OLV212" s="46"/>
      <c r="OLW212" s="46"/>
      <c r="OLX212" s="46"/>
      <c r="OLY212" s="46"/>
      <c r="OLZ212" s="46"/>
      <c r="OMA212" s="46"/>
      <c r="OMB212" s="46"/>
      <c r="OMC212" s="46"/>
      <c r="OVC212" s="46"/>
      <c r="OVD212" s="46"/>
      <c r="OVL212" s="46"/>
      <c r="OVM212" s="46"/>
      <c r="OVN212" s="46"/>
      <c r="OVO212" s="46"/>
      <c r="OVP212" s="46"/>
      <c r="OVQ212" s="46"/>
      <c r="OVR212" s="46"/>
      <c r="OVS212" s="46"/>
      <c r="OVT212" s="46"/>
      <c r="OVU212" s="46"/>
      <c r="OVV212" s="46"/>
      <c r="OVW212" s="46"/>
      <c r="OVX212" s="46"/>
      <c r="OVY212" s="46"/>
      <c r="PEY212" s="46"/>
      <c r="PEZ212" s="46"/>
      <c r="PFH212" s="46"/>
      <c r="PFI212" s="46"/>
      <c r="PFJ212" s="46"/>
      <c r="PFK212" s="46"/>
      <c r="PFL212" s="46"/>
      <c r="PFM212" s="46"/>
      <c r="PFN212" s="46"/>
      <c r="PFO212" s="46"/>
      <c r="PFP212" s="46"/>
      <c r="PFQ212" s="46"/>
      <c r="PFR212" s="46"/>
      <c r="PFS212" s="46"/>
      <c r="PFT212" s="46"/>
      <c r="PFU212" s="46"/>
      <c r="POU212" s="46"/>
      <c r="POV212" s="46"/>
      <c r="PPD212" s="46"/>
      <c r="PPE212" s="46"/>
      <c r="PPF212" s="46"/>
      <c r="PPG212" s="46"/>
      <c r="PPH212" s="46"/>
      <c r="PPI212" s="46"/>
      <c r="PPJ212" s="46"/>
      <c r="PPK212" s="46"/>
      <c r="PPL212" s="46"/>
      <c r="PPM212" s="46"/>
      <c r="PPN212" s="46"/>
      <c r="PPO212" s="46"/>
      <c r="PPP212" s="46"/>
      <c r="PPQ212" s="46"/>
      <c r="PYQ212" s="46"/>
      <c r="PYR212" s="46"/>
      <c r="PYZ212" s="46"/>
      <c r="PZA212" s="46"/>
      <c r="PZB212" s="46"/>
      <c r="PZC212" s="46"/>
      <c r="PZD212" s="46"/>
      <c r="PZE212" s="46"/>
      <c r="PZF212" s="46"/>
      <c r="PZG212" s="46"/>
      <c r="PZH212" s="46"/>
      <c r="PZI212" s="46"/>
      <c r="PZJ212" s="46"/>
      <c r="PZK212" s="46"/>
      <c r="PZL212" s="46"/>
      <c r="PZM212" s="46"/>
      <c r="QIM212" s="46"/>
      <c r="QIN212" s="46"/>
      <c r="QIV212" s="46"/>
      <c r="QIW212" s="46"/>
      <c r="QIX212" s="46"/>
      <c r="QIY212" s="46"/>
      <c r="QIZ212" s="46"/>
      <c r="QJA212" s="46"/>
      <c r="QJB212" s="46"/>
      <c r="QJC212" s="46"/>
      <c r="QJD212" s="46"/>
      <c r="QJE212" s="46"/>
      <c r="QJF212" s="46"/>
      <c r="QJG212" s="46"/>
      <c r="QJH212" s="46"/>
      <c r="QJI212" s="46"/>
      <c r="QSI212" s="46"/>
      <c r="QSJ212" s="46"/>
      <c r="QSR212" s="46"/>
      <c r="QSS212" s="46"/>
      <c r="QST212" s="46"/>
      <c r="QSU212" s="46"/>
      <c r="QSV212" s="46"/>
      <c r="QSW212" s="46"/>
      <c r="QSX212" s="46"/>
      <c r="QSY212" s="46"/>
      <c r="QSZ212" s="46"/>
      <c r="QTA212" s="46"/>
      <c r="QTB212" s="46"/>
      <c r="QTC212" s="46"/>
      <c r="QTD212" s="46"/>
      <c r="QTE212" s="46"/>
      <c r="RCE212" s="46"/>
      <c r="RCF212" s="46"/>
      <c r="RCN212" s="46"/>
      <c r="RCO212" s="46"/>
      <c r="RCP212" s="46"/>
      <c r="RCQ212" s="46"/>
      <c r="RCR212" s="46"/>
      <c r="RCS212" s="46"/>
      <c r="RCT212" s="46"/>
      <c r="RCU212" s="46"/>
      <c r="RCV212" s="46"/>
      <c r="RCW212" s="46"/>
      <c r="RCX212" s="46"/>
      <c r="RCY212" s="46"/>
      <c r="RCZ212" s="46"/>
      <c r="RDA212" s="46"/>
      <c r="RMA212" s="46"/>
      <c r="RMB212" s="46"/>
      <c r="RMJ212" s="46"/>
      <c r="RMK212" s="46"/>
      <c r="RML212" s="46"/>
      <c r="RMM212" s="46"/>
      <c r="RMN212" s="46"/>
      <c r="RMO212" s="46"/>
      <c r="RMP212" s="46"/>
      <c r="RMQ212" s="46"/>
      <c r="RMR212" s="46"/>
      <c r="RMS212" s="46"/>
      <c r="RMT212" s="46"/>
      <c r="RMU212" s="46"/>
      <c r="RMV212" s="46"/>
      <c r="RMW212" s="46"/>
      <c r="RVW212" s="46"/>
      <c r="RVX212" s="46"/>
      <c r="RWF212" s="46"/>
      <c r="RWG212" s="46"/>
      <c r="RWH212" s="46"/>
      <c r="RWI212" s="46"/>
      <c r="RWJ212" s="46"/>
      <c r="RWK212" s="46"/>
      <c r="RWL212" s="46"/>
      <c r="RWM212" s="46"/>
      <c r="RWN212" s="46"/>
      <c r="RWO212" s="46"/>
      <c r="RWP212" s="46"/>
      <c r="RWQ212" s="46"/>
      <c r="RWR212" s="46"/>
      <c r="RWS212" s="46"/>
      <c r="SFS212" s="46"/>
      <c r="SFT212" s="46"/>
      <c r="SGB212" s="46"/>
      <c r="SGC212" s="46"/>
      <c r="SGD212" s="46"/>
      <c r="SGE212" s="46"/>
      <c r="SGF212" s="46"/>
      <c r="SGG212" s="46"/>
      <c r="SGH212" s="46"/>
      <c r="SGI212" s="46"/>
      <c r="SGJ212" s="46"/>
      <c r="SGK212" s="46"/>
      <c r="SGL212" s="46"/>
      <c r="SGM212" s="46"/>
      <c r="SGN212" s="46"/>
      <c r="SGO212" s="46"/>
      <c r="SPO212" s="46"/>
      <c r="SPP212" s="46"/>
      <c r="SPX212" s="46"/>
      <c r="SPY212" s="46"/>
      <c r="SPZ212" s="46"/>
      <c r="SQA212" s="46"/>
      <c r="SQB212" s="46"/>
      <c r="SQC212" s="46"/>
      <c r="SQD212" s="46"/>
      <c r="SQE212" s="46"/>
      <c r="SQF212" s="46"/>
      <c r="SQG212" s="46"/>
      <c r="SQH212" s="46"/>
      <c r="SQI212" s="46"/>
      <c r="SQJ212" s="46"/>
      <c r="SQK212" s="46"/>
      <c r="SZK212" s="46"/>
      <c r="SZL212" s="46"/>
      <c r="SZT212" s="46"/>
      <c r="SZU212" s="46"/>
      <c r="SZV212" s="46"/>
      <c r="SZW212" s="46"/>
      <c r="SZX212" s="46"/>
      <c r="SZY212" s="46"/>
      <c r="SZZ212" s="46"/>
      <c r="TAA212" s="46"/>
      <c r="TAB212" s="46"/>
      <c r="TAC212" s="46"/>
      <c r="TAD212" s="46"/>
      <c r="TAE212" s="46"/>
      <c r="TAF212" s="46"/>
      <c r="TAG212" s="46"/>
      <c r="TJG212" s="46"/>
      <c r="TJH212" s="46"/>
      <c r="TJP212" s="46"/>
      <c r="TJQ212" s="46"/>
      <c r="TJR212" s="46"/>
      <c r="TJS212" s="46"/>
      <c r="TJT212" s="46"/>
      <c r="TJU212" s="46"/>
      <c r="TJV212" s="46"/>
      <c r="TJW212" s="46"/>
      <c r="TJX212" s="46"/>
      <c r="TJY212" s="46"/>
      <c r="TJZ212" s="46"/>
      <c r="TKA212" s="46"/>
      <c r="TKB212" s="46"/>
      <c r="TKC212" s="46"/>
      <c r="TTC212" s="46"/>
      <c r="TTD212" s="46"/>
      <c r="TTL212" s="46"/>
      <c r="TTM212" s="46"/>
      <c r="TTN212" s="46"/>
      <c r="TTO212" s="46"/>
      <c r="TTP212" s="46"/>
      <c r="TTQ212" s="46"/>
      <c r="TTR212" s="46"/>
      <c r="TTS212" s="46"/>
      <c r="TTT212" s="46"/>
      <c r="TTU212" s="46"/>
      <c r="TTV212" s="46"/>
      <c r="TTW212" s="46"/>
      <c r="TTX212" s="46"/>
      <c r="TTY212" s="46"/>
      <c r="UCY212" s="46"/>
      <c r="UCZ212" s="46"/>
      <c r="UDH212" s="46"/>
      <c r="UDI212" s="46"/>
      <c r="UDJ212" s="46"/>
      <c r="UDK212" s="46"/>
      <c r="UDL212" s="46"/>
      <c r="UDM212" s="46"/>
      <c r="UDN212" s="46"/>
      <c r="UDO212" s="46"/>
      <c r="UDP212" s="46"/>
      <c r="UDQ212" s="46"/>
      <c r="UDR212" s="46"/>
      <c r="UDS212" s="46"/>
      <c r="UDT212" s="46"/>
      <c r="UDU212" s="46"/>
      <c r="UMU212" s="46"/>
      <c r="UMV212" s="46"/>
      <c r="UND212" s="46"/>
      <c r="UNE212" s="46"/>
      <c r="UNF212" s="46"/>
      <c r="UNG212" s="46"/>
      <c r="UNH212" s="46"/>
      <c r="UNI212" s="46"/>
      <c r="UNJ212" s="46"/>
      <c r="UNK212" s="46"/>
      <c r="UNL212" s="46"/>
      <c r="UNM212" s="46"/>
      <c r="UNN212" s="46"/>
      <c r="UNO212" s="46"/>
      <c r="UNP212" s="46"/>
      <c r="UNQ212" s="46"/>
      <c r="UWQ212" s="46"/>
      <c r="UWR212" s="46"/>
      <c r="UWZ212" s="46"/>
      <c r="UXA212" s="46"/>
      <c r="UXB212" s="46"/>
      <c r="UXC212" s="46"/>
      <c r="UXD212" s="46"/>
      <c r="UXE212" s="46"/>
      <c r="UXF212" s="46"/>
      <c r="UXG212" s="46"/>
      <c r="UXH212" s="46"/>
      <c r="UXI212" s="46"/>
      <c r="UXJ212" s="46"/>
      <c r="UXK212" s="46"/>
      <c r="UXL212" s="46"/>
      <c r="UXM212" s="46"/>
      <c r="VGM212" s="46"/>
      <c r="VGN212" s="46"/>
      <c r="VGV212" s="46"/>
      <c r="VGW212" s="46"/>
      <c r="VGX212" s="46"/>
      <c r="VGY212" s="46"/>
      <c r="VGZ212" s="46"/>
      <c r="VHA212" s="46"/>
      <c r="VHB212" s="46"/>
      <c r="VHC212" s="46"/>
      <c r="VHD212" s="46"/>
      <c r="VHE212" s="46"/>
      <c r="VHF212" s="46"/>
      <c r="VHG212" s="46"/>
      <c r="VHH212" s="46"/>
      <c r="VHI212" s="46"/>
      <c r="VQI212" s="46"/>
      <c r="VQJ212" s="46"/>
      <c r="VQR212" s="46"/>
      <c r="VQS212" s="46"/>
      <c r="VQT212" s="46"/>
      <c r="VQU212" s="46"/>
      <c r="VQV212" s="46"/>
      <c r="VQW212" s="46"/>
      <c r="VQX212" s="46"/>
      <c r="VQY212" s="46"/>
      <c r="VQZ212" s="46"/>
      <c r="VRA212" s="46"/>
      <c r="VRB212" s="46"/>
      <c r="VRC212" s="46"/>
      <c r="VRD212" s="46"/>
      <c r="VRE212" s="46"/>
      <c r="WAE212" s="46"/>
      <c r="WAF212" s="46"/>
      <c r="WAN212" s="46"/>
      <c r="WAO212" s="46"/>
      <c r="WAP212" s="46"/>
      <c r="WAQ212" s="46"/>
      <c r="WAR212" s="46"/>
      <c r="WAS212" s="46"/>
      <c r="WAT212" s="46"/>
      <c r="WAU212" s="46"/>
      <c r="WAV212" s="46"/>
      <c r="WAW212" s="46"/>
      <c r="WAX212" s="46"/>
      <c r="WAY212" s="46"/>
      <c r="WAZ212" s="46"/>
      <c r="WBA212" s="46"/>
      <c r="WKA212" s="46"/>
      <c r="WKB212" s="46"/>
      <c r="WKJ212" s="46"/>
      <c r="WKK212" s="46"/>
      <c r="WKL212" s="46"/>
      <c r="WKM212" s="46"/>
      <c r="WKN212" s="46"/>
      <c r="WKO212" s="46"/>
      <c r="WKP212" s="46"/>
      <c r="WKQ212" s="46"/>
      <c r="WKR212" s="46"/>
      <c r="WKS212" s="46"/>
      <c r="WKT212" s="46"/>
      <c r="WKU212" s="46"/>
      <c r="WKV212" s="46"/>
      <c r="WKW212" s="46"/>
      <c r="WTW212" s="46"/>
      <c r="WTX212" s="46"/>
      <c r="WUF212" s="46"/>
      <c r="WUG212" s="46"/>
      <c r="WUH212" s="46"/>
      <c r="WUI212" s="46"/>
      <c r="WUJ212" s="46"/>
      <c r="WUK212" s="46"/>
      <c r="WUL212" s="46"/>
      <c r="WUM212" s="46"/>
      <c r="WUN212" s="46"/>
      <c r="WUO212" s="46"/>
      <c r="WUP212" s="46"/>
      <c r="WUQ212" s="46"/>
      <c r="WUR212" s="46"/>
      <c r="WUS212" s="46"/>
    </row>
    <row r="213" spans="1:1009 1243:2033 2267:3057 3291:4081 4315:5105 5339:6129 6363:7153 7387:8177 8411:9201 9435:10225 10459:11249 11483:12273 12507:13297 13531:14321 14555:15345 15579:16113" ht="23.45" customHeight="1">
      <c r="A213" s="138">
        <v>1</v>
      </c>
      <c r="B213" s="232" t="s">
        <v>172</v>
      </c>
      <c r="C213" s="238">
        <v>0</v>
      </c>
      <c r="D213" s="217">
        <v>4078.8339999999998</v>
      </c>
      <c r="E213" s="217">
        <v>4042.114</v>
      </c>
      <c r="F213" s="217">
        <v>36.72</v>
      </c>
      <c r="G213" s="245">
        <v>0</v>
      </c>
      <c r="H213" s="229">
        <f t="shared" si="13"/>
        <v>0</v>
      </c>
      <c r="I213" s="254">
        <f>SUM(I214:I218)</f>
        <v>0</v>
      </c>
      <c r="J213" s="254">
        <f>SUM(J214:J218)</f>
        <v>0</v>
      </c>
      <c r="K213" s="254">
        <f>SUM(K214:K218)</f>
        <v>0</v>
      </c>
      <c r="L213" s="254">
        <f>SUM(L214:L218)</f>
        <v>0</v>
      </c>
      <c r="M213" s="248"/>
      <c r="HK213" s="127"/>
      <c r="HL213" s="127"/>
      <c r="HT213" s="127"/>
      <c r="HU213" s="127"/>
      <c r="HV213" s="127"/>
      <c r="HW213" s="127"/>
      <c r="HX213" s="127"/>
      <c r="HY213" s="127"/>
      <c r="HZ213" s="127"/>
      <c r="IA213" s="127"/>
      <c r="IB213" s="127"/>
      <c r="IC213" s="127"/>
      <c r="ID213" s="127"/>
      <c r="IE213" s="127"/>
      <c r="IF213" s="127"/>
      <c r="IG213" s="127"/>
      <c r="RG213" s="127"/>
      <c r="RH213" s="127"/>
      <c r="RP213" s="127"/>
      <c r="RQ213" s="127"/>
      <c r="RR213" s="127"/>
      <c r="RS213" s="127"/>
      <c r="RT213" s="127"/>
      <c r="RU213" s="127"/>
      <c r="RV213" s="127"/>
      <c r="RW213" s="127"/>
      <c r="RX213" s="127"/>
      <c r="RY213" s="127"/>
      <c r="RZ213" s="127"/>
      <c r="SA213" s="127"/>
      <c r="SB213" s="127"/>
      <c r="SC213" s="127"/>
      <c r="ABC213" s="127"/>
      <c r="ABD213" s="127"/>
      <c r="ABL213" s="127"/>
      <c r="ABM213" s="127"/>
      <c r="ABN213" s="127"/>
      <c r="ABO213" s="127"/>
      <c r="ABP213" s="127"/>
      <c r="ABQ213" s="127"/>
      <c r="ABR213" s="127"/>
      <c r="ABS213" s="127"/>
      <c r="ABT213" s="127"/>
      <c r="ABU213" s="127"/>
      <c r="ABV213" s="127"/>
      <c r="ABW213" s="127"/>
      <c r="ABX213" s="127"/>
      <c r="ABY213" s="127"/>
      <c r="AKY213" s="127"/>
      <c r="AKZ213" s="127"/>
      <c r="ALH213" s="127"/>
      <c r="ALI213" s="127"/>
      <c r="ALJ213" s="127"/>
      <c r="ALK213" s="127"/>
      <c r="ALL213" s="127"/>
      <c r="ALM213" s="127"/>
      <c r="ALN213" s="127"/>
      <c r="ALO213" s="127"/>
      <c r="ALP213" s="127"/>
      <c r="ALQ213" s="127"/>
      <c r="ALR213" s="127"/>
      <c r="ALS213" s="127"/>
      <c r="ALT213" s="127"/>
      <c r="ALU213" s="127"/>
      <c r="AUU213" s="127"/>
      <c r="AUV213" s="127"/>
      <c r="AVD213" s="127"/>
      <c r="AVE213" s="127"/>
      <c r="AVF213" s="127"/>
      <c r="AVG213" s="127"/>
      <c r="AVH213" s="127"/>
      <c r="AVI213" s="127"/>
      <c r="AVJ213" s="127"/>
      <c r="AVK213" s="127"/>
      <c r="AVL213" s="127"/>
      <c r="AVM213" s="127"/>
      <c r="AVN213" s="127"/>
      <c r="AVO213" s="127"/>
      <c r="AVP213" s="127"/>
      <c r="AVQ213" s="127"/>
      <c r="BEQ213" s="127"/>
      <c r="BER213" s="127"/>
      <c r="BEZ213" s="127"/>
      <c r="BFA213" s="127"/>
      <c r="BFB213" s="127"/>
      <c r="BFC213" s="127"/>
      <c r="BFD213" s="127"/>
      <c r="BFE213" s="127"/>
      <c r="BFF213" s="127"/>
      <c r="BFG213" s="127"/>
      <c r="BFH213" s="127"/>
      <c r="BFI213" s="127"/>
      <c r="BFJ213" s="127"/>
      <c r="BFK213" s="127"/>
      <c r="BFL213" s="127"/>
      <c r="BFM213" s="127"/>
      <c r="BOM213" s="127"/>
      <c r="BON213" s="127"/>
      <c r="BOV213" s="127"/>
      <c r="BOW213" s="127"/>
      <c r="BOX213" s="127"/>
      <c r="BOY213" s="127"/>
      <c r="BOZ213" s="127"/>
      <c r="BPA213" s="127"/>
      <c r="BPB213" s="127"/>
      <c r="BPC213" s="127"/>
      <c r="BPD213" s="127"/>
      <c r="BPE213" s="127"/>
      <c r="BPF213" s="127"/>
      <c r="BPG213" s="127"/>
      <c r="BPH213" s="127"/>
      <c r="BPI213" s="127"/>
      <c r="BYI213" s="127"/>
      <c r="BYJ213" s="127"/>
      <c r="BYR213" s="127"/>
      <c r="BYS213" s="127"/>
      <c r="BYT213" s="127"/>
      <c r="BYU213" s="127"/>
      <c r="BYV213" s="127"/>
      <c r="BYW213" s="127"/>
      <c r="BYX213" s="127"/>
      <c r="BYY213" s="127"/>
      <c r="BYZ213" s="127"/>
      <c r="BZA213" s="127"/>
      <c r="BZB213" s="127"/>
      <c r="BZC213" s="127"/>
      <c r="BZD213" s="127"/>
      <c r="BZE213" s="127"/>
      <c r="CIE213" s="127"/>
      <c r="CIF213" s="127"/>
      <c r="CIN213" s="127"/>
      <c r="CIO213" s="127"/>
      <c r="CIP213" s="127"/>
      <c r="CIQ213" s="127"/>
      <c r="CIR213" s="127"/>
      <c r="CIS213" s="127"/>
      <c r="CIT213" s="127"/>
      <c r="CIU213" s="127"/>
      <c r="CIV213" s="127"/>
      <c r="CIW213" s="127"/>
      <c r="CIX213" s="127"/>
      <c r="CIY213" s="127"/>
      <c r="CIZ213" s="127"/>
      <c r="CJA213" s="127"/>
      <c r="CSA213" s="127"/>
      <c r="CSB213" s="127"/>
      <c r="CSJ213" s="127"/>
      <c r="CSK213" s="127"/>
      <c r="CSL213" s="127"/>
      <c r="CSM213" s="127"/>
      <c r="CSN213" s="127"/>
      <c r="CSO213" s="127"/>
      <c r="CSP213" s="127"/>
      <c r="CSQ213" s="127"/>
      <c r="CSR213" s="127"/>
      <c r="CSS213" s="127"/>
      <c r="CST213" s="127"/>
      <c r="CSU213" s="127"/>
      <c r="CSV213" s="127"/>
      <c r="CSW213" s="127"/>
      <c r="DBW213" s="127"/>
      <c r="DBX213" s="127"/>
      <c r="DCF213" s="127"/>
      <c r="DCG213" s="127"/>
      <c r="DCH213" s="127"/>
      <c r="DCI213" s="127"/>
      <c r="DCJ213" s="127"/>
      <c r="DCK213" s="127"/>
      <c r="DCL213" s="127"/>
      <c r="DCM213" s="127"/>
      <c r="DCN213" s="127"/>
      <c r="DCO213" s="127"/>
      <c r="DCP213" s="127"/>
      <c r="DCQ213" s="127"/>
      <c r="DCR213" s="127"/>
      <c r="DCS213" s="127"/>
      <c r="DLS213" s="127"/>
      <c r="DLT213" s="127"/>
      <c r="DMB213" s="127"/>
      <c r="DMC213" s="127"/>
      <c r="DMD213" s="127"/>
      <c r="DME213" s="127"/>
      <c r="DMF213" s="127"/>
      <c r="DMG213" s="127"/>
      <c r="DMH213" s="127"/>
      <c r="DMI213" s="127"/>
      <c r="DMJ213" s="127"/>
      <c r="DMK213" s="127"/>
      <c r="DML213" s="127"/>
      <c r="DMM213" s="127"/>
      <c r="DMN213" s="127"/>
      <c r="DMO213" s="127"/>
      <c r="DVO213" s="127"/>
      <c r="DVP213" s="127"/>
      <c r="DVX213" s="127"/>
      <c r="DVY213" s="127"/>
      <c r="DVZ213" s="127"/>
      <c r="DWA213" s="127"/>
      <c r="DWB213" s="127"/>
      <c r="DWC213" s="127"/>
      <c r="DWD213" s="127"/>
      <c r="DWE213" s="127"/>
      <c r="DWF213" s="127"/>
      <c r="DWG213" s="127"/>
      <c r="DWH213" s="127"/>
      <c r="DWI213" s="127"/>
      <c r="DWJ213" s="127"/>
      <c r="DWK213" s="127"/>
      <c r="EFK213" s="127"/>
      <c r="EFL213" s="127"/>
      <c r="EFT213" s="127"/>
      <c r="EFU213" s="127"/>
      <c r="EFV213" s="127"/>
      <c r="EFW213" s="127"/>
      <c r="EFX213" s="127"/>
      <c r="EFY213" s="127"/>
      <c r="EFZ213" s="127"/>
      <c r="EGA213" s="127"/>
      <c r="EGB213" s="127"/>
      <c r="EGC213" s="127"/>
      <c r="EGD213" s="127"/>
      <c r="EGE213" s="127"/>
      <c r="EGF213" s="127"/>
      <c r="EGG213" s="127"/>
      <c r="EPG213" s="127"/>
      <c r="EPH213" s="127"/>
      <c r="EPP213" s="127"/>
      <c r="EPQ213" s="127"/>
      <c r="EPR213" s="127"/>
      <c r="EPS213" s="127"/>
      <c r="EPT213" s="127"/>
      <c r="EPU213" s="127"/>
      <c r="EPV213" s="127"/>
      <c r="EPW213" s="127"/>
      <c r="EPX213" s="127"/>
      <c r="EPY213" s="127"/>
      <c r="EPZ213" s="127"/>
      <c r="EQA213" s="127"/>
      <c r="EQB213" s="127"/>
      <c r="EQC213" s="127"/>
      <c r="EZC213" s="127"/>
      <c r="EZD213" s="127"/>
      <c r="EZL213" s="127"/>
      <c r="EZM213" s="127"/>
      <c r="EZN213" s="127"/>
      <c r="EZO213" s="127"/>
      <c r="EZP213" s="127"/>
      <c r="EZQ213" s="127"/>
      <c r="EZR213" s="127"/>
      <c r="EZS213" s="127"/>
      <c r="EZT213" s="127"/>
      <c r="EZU213" s="127"/>
      <c r="EZV213" s="127"/>
      <c r="EZW213" s="127"/>
      <c r="EZX213" s="127"/>
      <c r="EZY213" s="127"/>
      <c r="FIY213" s="127"/>
      <c r="FIZ213" s="127"/>
      <c r="FJH213" s="127"/>
      <c r="FJI213" s="127"/>
      <c r="FJJ213" s="127"/>
      <c r="FJK213" s="127"/>
      <c r="FJL213" s="127"/>
      <c r="FJM213" s="127"/>
      <c r="FJN213" s="127"/>
      <c r="FJO213" s="127"/>
      <c r="FJP213" s="127"/>
      <c r="FJQ213" s="127"/>
      <c r="FJR213" s="127"/>
      <c r="FJS213" s="127"/>
      <c r="FJT213" s="127"/>
      <c r="FJU213" s="127"/>
      <c r="FSU213" s="127"/>
      <c r="FSV213" s="127"/>
      <c r="FTD213" s="127"/>
      <c r="FTE213" s="127"/>
      <c r="FTF213" s="127"/>
      <c r="FTG213" s="127"/>
      <c r="FTH213" s="127"/>
      <c r="FTI213" s="127"/>
      <c r="FTJ213" s="127"/>
      <c r="FTK213" s="127"/>
      <c r="FTL213" s="127"/>
      <c r="FTM213" s="127"/>
      <c r="FTN213" s="127"/>
      <c r="FTO213" s="127"/>
      <c r="FTP213" s="127"/>
      <c r="FTQ213" s="127"/>
      <c r="GCQ213" s="127"/>
      <c r="GCR213" s="127"/>
      <c r="GCZ213" s="127"/>
      <c r="GDA213" s="127"/>
      <c r="GDB213" s="127"/>
      <c r="GDC213" s="127"/>
      <c r="GDD213" s="127"/>
      <c r="GDE213" s="127"/>
      <c r="GDF213" s="127"/>
      <c r="GDG213" s="127"/>
      <c r="GDH213" s="127"/>
      <c r="GDI213" s="127"/>
      <c r="GDJ213" s="127"/>
      <c r="GDK213" s="127"/>
      <c r="GDL213" s="127"/>
      <c r="GDM213" s="127"/>
      <c r="GMM213" s="127"/>
      <c r="GMN213" s="127"/>
      <c r="GMV213" s="127"/>
      <c r="GMW213" s="127"/>
      <c r="GMX213" s="127"/>
      <c r="GMY213" s="127"/>
      <c r="GMZ213" s="127"/>
      <c r="GNA213" s="127"/>
      <c r="GNB213" s="127"/>
      <c r="GNC213" s="127"/>
      <c r="GND213" s="127"/>
      <c r="GNE213" s="127"/>
      <c r="GNF213" s="127"/>
      <c r="GNG213" s="127"/>
      <c r="GNH213" s="127"/>
      <c r="GNI213" s="127"/>
      <c r="GWI213" s="127"/>
      <c r="GWJ213" s="127"/>
      <c r="GWR213" s="127"/>
      <c r="GWS213" s="127"/>
      <c r="GWT213" s="127"/>
      <c r="GWU213" s="127"/>
      <c r="GWV213" s="127"/>
      <c r="GWW213" s="127"/>
      <c r="GWX213" s="127"/>
      <c r="GWY213" s="127"/>
      <c r="GWZ213" s="127"/>
      <c r="GXA213" s="127"/>
      <c r="GXB213" s="127"/>
      <c r="GXC213" s="127"/>
      <c r="GXD213" s="127"/>
      <c r="GXE213" s="127"/>
      <c r="HGE213" s="127"/>
      <c r="HGF213" s="127"/>
      <c r="HGN213" s="127"/>
      <c r="HGO213" s="127"/>
      <c r="HGP213" s="127"/>
      <c r="HGQ213" s="127"/>
      <c r="HGR213" s="127"/>
      <c r="HGS213" s="127"/>
      <c r="HGT213" s="127"/>
      <c r="HGU213" s="127"/>
      <c r="HGV213" s="127"/>
      <c r="HGW213" s="127"/>
      <c r="HGX213" s="127"/>
      <c r="HGY213" s="127"/>
      <c r="HGZ213" s="127"/>
      <c r="HHA213" s="127"/>
      <c r="HQA213" s="127"/>
      <c r="HQB213" s="127"/>
      <c r="HQJ213" s="127"/>
      <c r="HQK213" s="127"/>
      <c r="HQL213" s="127"/>
      <c r="HQM213" s="127"/>
      <c r="HQN213" s="127"/>
      <c r="HQO213" s="127"/>
      <c r="HQP213" s="127"/>
      <c r="HQQ213" s="127"/>
      <c r="HQR213" s="127"/>
      <c r="HQS213" s="127"/>
      <c r="HQT213" s="127"/>
      <c r="HQU213" s="127"/>
      <c r="HQV213" s="127"/>
      <c r="HQW213" s="127"/>
      <c r="HZW213" s="127"/>
      <c r="HZX213" s="127"/>
      <c r="IAF213" s="127"/>
      <c r="IAG213" s="127"/>
      <c r="IAH213" s="127"/>
      <c r="IAI213" s="127"/>
      <c r="IAJ213" s="127"/>
      <c r="IAK213" s="127"/>
      <c r="IAL213" s="127"/>
      <c r="IAM213" s="127"/>
      <c r="IAN213" s="127"/>
      <c r="IAO213" s="127"/>
      <c r="IAP213" s="127"/>
      <c r="IAQ213" s="127"/>
      <c r="IAR213" s="127"/>
      <c r="IAS213" s="127"/>
      <c r="IJS213" s="127"/>
      <c r="IJT213" s="127"/>
      <c r="IKB213" s="127"/>
      <c r="IKC213" s="127"/>
      <c r="IKD213" s="127"/>
      <c r="IKE213" s="127"/>
      <c r="IKF213" s="127"/>
      <c r="IKG213" s="127"/>
      <c r="IKH213" s="127"/>
      <c r="IKI213" s="127"/>
      <c r="IKJ213" s="127"/>
      <c r="IKK213" s="127"/>
      <c r="IKL213" s="127"/>
      <c r="IKM213" s="127"/>
      <c r="IKN213" s="127"/>
      <c r="IKO213" s="127"/>
      <c r="ITO213" s="127"/>
      <c r="ITP213" s="127"/>
      <c r="ITX213" s="127"/>
      <c r="ITY213" s="127"/>
      <c r="ITZ213" s="127"/>
      <c r="IUA213" s="127"/>
      <c r="IUB213" s="127"/>
      <c r="IUC213" s="127"/>
      <c r="IUD213" s="127"/>
      <c r="IUE213" s="127"/>
      <c r="IUF213" s="127"/>
      <c r="IUG213" s="127"/>
      <c r="IUH213" s="127"/>
      <c r="IUI213" s="127"/>
      <c r="IUJ213" s="127"/>
      <c r="IUK213" s="127"/>
      <c r="JDK213" s="127"/>
      <c r="JDL213" s="127"/>
      <c r="JDT213" s="127"/>
      <c r="JDU213" s="127"/>
      <c r="JDV213" s="127"/>
      <c r="JDW213" s="127"/>
      <c r="JDX213" s="127"/>
      <c r="JDY213" s="127"/>
      <c r="JDZ213" s="127"/>
      <c r="JEA213" s="127"/>
      <c r="JEB213" s="127"/>
      <c r="JEC213" s="127"/>
      <c r="JED213" s="127"/>
      <c r="JEE213" s="127"/>
      <c r="JEF213" s="127"/>
      <c r="JEG213" s="127"/>
      <c r="JNG213" s="127"/>
      <c r="JNH213" s="127"/>
      <c r="JNP213" s="127"/>
      <c r="JNQ213" s="127"/>
      <c r="JNR213" s="127"/>
      <c r="JNS213" s="127"/>
      <c r="JNT213" s="127"/>
      <c r="JNU213" s="127"/>
      <c r="JNV213" s="127"/>
      <c r="JNW213" s="127"/>
      <c r="JNX213" s="127"/>
      <c r="JNY213" s="127"/>
      <c r="JNZ213" s="127"/>
      <c r="JOA213" s="127"/>
      <c r="JOB213" s="127"/>
      <c r="JOC213" s="127"/>
      <c r="JXC213" s="127"/>
      <c r="JXD213" s="127"/>
      <c r="JXL213" s="127"/>
      <c r="JXM213" s="127"/>
      <c r="JXN213" s="127"/>
      <c r="JXO213" s="127"/>
      <c r="JXP213" s="127"/>
      <c r="JXQ213" s="127"/>
      <c r="JXR213" s="127"/>
      <c r="JXS213" s="127"/>
      <c r="JXT213" s="127"/>
      <c r="JXU213" s="127"/>
      <c r="JXV213" s="127"/>
      <c r="JXW213" s="127"/>
      <c r="JXX213" s="127"/>
      <c r="JXY213" s="127"/>
      <c r="KGY213" s="127"/>
      <c r="KGZ213" s="127"/>
      <c r="KHH213" s="127"/>
      <c r="KHI213" s="127"/>
      <c r="KHJ213" s="127"/>
      <c r="KHK213" s="127"/>
      <c r="KHL213" s="127"/>
      <c r="KHM213" s="127"/>
      <c r="KHN213" s="127"/>
      <c r="KHO213" s="127"/>
      <c r="KHP213" s="127"/>
      <c r="KHQ213" s="127"/>
      <c r="KHR213" s="127"/>
      <c r="KHS213" s="127"/>
      <c r="KHT213" s="127"/>
      <c r="KHU213" s="127"/>
      <c r="KQU213" s="127"/>
      <c r="KQV213" s="127"/>
      <c r="KRD213" s="127"/>
      <c r="KRE213" s="127"/>
      <c r="KRF213" s="127"/>
      <c r="KRG213" s="127"/>
      <c r="KRH213" s="127"/>
      <c r="KRI213" s="127"/>
      <c r="KRJ213" s="127"/>
      <c r="KRK213" s="127"/>
      <c r="KRL213" s="127"/>
      <c r="KRM213" s="127"/>
      <c r="KRN213" s="127"/>
      <c r="KRO213" s="127"/>
      <c r="KRP213" s="127"/>
      <c r="KRQ213" s="127"/>
      <c r="LAQ213" s="127"/>
      <c r="LAR213" s="127"/>
      <c r="LAZ213" s="127"/>
      <c r="LBA213" s="127"/>
      <c r="LBB213" s="127"/>
      <c r="LBC213" s="127"/>
      <c r="LBD213" s="127"/>
      <c r="LBE213" s="127"/>
      <c r="LBF213" s="127"/>
      <c r="LBG213" s="127"/>
      <c r="LBH213" s="127"/>
      <c r="LBI213" s="127"/>
      <c r="LBJ213" s="127"/>
      <c r="LBK213" s="127"/>
      <c r="LBL213" s="127"/>
      <c r="LBM213" s="127"/>
      <c r="LKM213" s="127"/>
      <c r="LKN213" s="127"/>
      <c r="LKV213" s="127"/>
      <c r="LKW213" s="127"/>
      <c r="LKX213" s="127"/>
      <c r="LKY213" s="127"/>
      <c r="LKZ213" s="127"/>
      <c r="LLA213" s="127"/>
      <c r="LLB213" s="127"/>
      <c r="LLC213" s="127"/>
      <c r="LLD213" s="127"/>
      <c r="LLE213" s="127"/>
      <c r="LLF213" s="127"/>
      <c r="LLG213" s="127"/>
      <c r="LLH213" s="127"/>
      <c r="LLI213" s="127"/>
      <c r="LUI213" s="127"/>
      <c r="LUJ213" s="127"/>
      <c r="LUR213" s="127"/>
      <c r="LUS213" s="127"/>
      <c r="LUT213" s="127"/>
      <c r="LUU213" s="127"/>
      <c r="LUV213" s="127"/>
      <c r="LUW213" s="127"/>
      <c r="LUX213" s="127"/>
      <c r="LUY213" s="127"/>
      <c r="LUZ213" s="127"/>
      <c r="LVA213" s="127"/>
      <c r="LVB213" s="127"/>
      <c r="LVC213" s="127"/>
      <c r="LVD213" s="127"/>
      <c r="LVE213" s="127"/>
      <c r="MEE213" s="127"/>
      <c r="MEF213" s="127"/>
      <c r="MEN213" s="127"/>
      <c r="MEO213" s="127"/>
      <c r="MEP213" s="127"/>
      <c r="MEQ213" s="127"/>
      <c r="MER213" s="127"/>
      <c r="MES213" s="127"/>
      <c r="MET213" s="127"/>
      <c r="MEU213" s="127"/>
      <c r="MEV213" s="127"/>
      <c r="MEW213" s="127"/>
      <c r="MEX213" s="127"/>
      <c r="MEY213" s="127"/>
      <c r="MEZ213" s="127"/>
      <c r="MFA213" s="127"/>
      <c r="MOA213" s="127"/>
      <c r="MOB213" s="127"/>
      <c r="MOJ213" s="127"/>
      <c r="MOK213" s="127"/>
      <c r="MOL213" s="127"/>
      <c r="MOM213" s="127"/>
      <c r="MON213" s="127"/>
      <c r="MOO213" s="127"/>
      <c r="MOP213" s="127"/>
      <c r="MOQ213" s="127"/>
      <c r="MOR213" s="127"/>
      <c r="MOS213" s="127"/>
      <c r="MOT213" s="127"/>
      <c r="MOU213" s="127"/>
      <c r="MOV213" s="127"/>
      <c r="MOW213" s="127"/>
      <c r="MXW213" s="127"/>
      <c r="MXX213" s="127"/>
      <c r="MYF213" s="127"/>
      <c r="MYG213" s="127"/>
      <c r="MYH213" s="127"/>
      <c r="MYI213" s="127"/>
      <c r="MYJ213" s="127"/>
      <c r="MYK213" s="127"/>
      <c r="MYL213" s="127"/>
      <c r="MYM213" s="127"/>
      <c r="MYN213" s="127"/>
      <c r="MYO213" s="127"/>
      <c r="MYP213" s="127"/>
      <c r="MYQ213" s="127"/>
      <c r="MYR213" s="127"/>
      <c r="MYS213" s="127"/>
      <c r="NHS213" s="127"/>
      <c r="NHT213" s="127"/>
      <c r="NIB213" s="127"/>
      <c r="NIC213" s="127"/>
      <c r="NID213" s="127"/>
      <c r="NIE213" s="127"/>
      <c r="NIF213" s="127"/>
      <c r="NIG213" s="127"/>
      <c r="NIH213" s="127"/>
      <c r="NII213" s="127"/>
      <c r="NIJ213" s="127"/>
      <c r="NIK213" s="127"/>
      <c r="NIL213" s="127"/>
      <c r="NIM213" s="127"/>
      <c r="NIN213" s="127"/>
      <c r="NIO213" s="127"/>
      <c r="NRO213" s="127"/>
      <c r="NRP213" s="127"/>
      <c r="NRX213" s="127"/>
      <c r="NRY213" s="127"/>
      <c r="NRZ213" s="127"/>
      <c r="NSA213" s="127"/>
      <c r="NSB213" s="127"/>
      <c r="NSC213" s="127"/>
      <c r="NSD213" s="127"/>
      <c r="NSE213" s="127"/>
      <c r="NSF213" s="127"/>
      <c r="NSG213" s="127"/>
      <c r="NSH213" s="127"/>
      <c r="NSI213" s="127"/>
      <c r="NSJ213" s="127"/>
      <c r="NSK213" s="127"/>
      <c r="OBK213" s="127"/>
      <c r="OBL213" s="127"/>
      <c r="OBT213" s="127"/>
      <c r="OBU213" s="127"/>
      <c r="OBV213" s="127"/>
      <c r="OBW213" s="127"/>
      <c r="OBX213" s="127"/>
      <c r="OBY213" s="127"/>
      <c r="OBZ213" s="127"/>
      <c r="OCA213" s="127"/>
      <c r="OCB213" s="127"/>
      <c r="OCC213" s="127"/>
      <c r="OCD213" s="127"/>
      <c r="OCE213" s="127"/>
      <c r="OCF213" s="127"/>
      <c r="OCG213" s="127"/>
      <c r="OLG213" s="127"/>
      <c r="OLH213" s="127"/>
      <c r="OLP213" s="127"/>
      <c r="OLQ213" s="127"/>
      <c r="OLR213" s="127"/>
      <c r="OLS213" s="127"/>
      <c r="OLT213" s="127"/>
      <c r="OLU213" s="127"/>
      <c r="OLV213" s="127"/>
      <c r="OLW213" s="127"/>
      <c r="OLX213" s="127"/>
      <c r="OLY213" s="127"/>
      <c r="OLZ213" s="127"/>
      <c r="OMA213" s="127"/>
      <c r="OMB213" s="127"/>
      <c r="OMC213" s="127"/>
      <c r="OVC213" s="127"/>
      <c r="OVD213" s="127"/>
      <c r="OVL213" s="127"/>
      <c r="OVM213" s="127"/>
      <c r="OVN213" s="127"/>
      <c r="OVO213" s="127"/>
      <c r="OVP213" s="127"/>
      <c r="OVQ213" s="127"/>
      <c r="OVR213" s="127"/>
      <c r="OVS213" s="127"/>
      <c r="OVT213" s="127"/>
      <c r="OVU213" s="127"/>
      <c r="OVV213" s="127"/>
      <c r="OVW213" s="127"/>
      <c r="OVX213" s="127"/>
      <c r="OVY213" s="127"/>
      <c r="PEY213" s="127"/>
      <c r="PEZ213" s="127"/>
      <c r="PFH213" s="127"/>
      <c r="PFI213" s="127"/>
      <c r="PFJ213" s="127"/>
      <c r="PFK213" s="127"/>
      <c r="PFL213" s="127"/>
      <c r="PFM213" s="127"/>
      <c r="PFN213" s="127"/>
      <c r="PFO213" s="127"/>
      <c r="PFP213" s="127"/>
      <c r="PFQ213" s="127"/>
      <c r="PFR213" s="127"/>
      <c r="PFS213" s="127"/>
      <c r="PFT213" s="127"/>
      <c r="PFU213" s="127"/>
      <c r="POU213" s="127"/>
      <c r="POV213" s="127"/>
      <c r="PPD213" s="127"/>
      <c r="PPE213" s="127"/>
      <c r="PPF213" s="127"/>
      <c r="PPG213" s="127"/>
      <c r="PPH213" s="127"/>
      <c r="PPI213" s="127"/>
      <c r="PPJ213" s="127"/>
      <c r="PPK213" s="127"/>
      <c r="PPL213" s="127"/>
      <c r="PPM213" s="127"/>
      <c r="PPN213" s="127"/>
      <c r="PPO213" s="127"/>
      <c r="PPP213" s="127"/>
      <c r="PPQ213" s="127"/>
      <c r="PYQ213" s="127"/>
      <c r="PYR213" s="127"/>
      <c r="PYZ213" s="127"/>
      <c r="PZA213" s="127"/>
      <c r="PZB213" s="127"/>
      <c r="PZC213" s="127"/>
      <c r="PZD213" s="127"/>
      <c r="PZE213" s="127"/>
      <c r="PZF213" s="127"/>
      <c r="PZG213" s="127"/>
      <c r="PZH213" s="127"/>
      <c r="PZI213" s="127"/>
      <c r="PZJ213" s="127"/>
      <c r="PZK213" s="127"/>
      <c r="PZL213" s="127"/>
      <c r="PZM213" s="127"/>
      <c r="QIM213" s="127"/>
      <c r="QIN213" s="127"/>
      <c r="QIV213" s="127"/>
      <c r="QIW213" s="127"/>
      <c r="QIX213" s="127"/>
      <c r="QIY213" s="127"/>
      <c r="QIZ213" s="127"/>
      <c r="QJA213" s="127"/>
      <c r="QJB213" s="127"/>
      <c r="QJC213" s="127"/>
      <c r="QJD213" s="127"/>
      <c r="QJE213" s="127"/>
      <c r="QJF213" s="127"/>
      <c r="QJG213" s="127"/>
      <c r="QJH213" s="127"/>
      <c r="QJI213" s="127"/>
      <c r="QSI213" s="127"/>
      <c r="QSJ213" s="127"/>
      <c r="QSR213" s="127"/>
      <c r="QSS213" s="127"/>
      <c r="QST213" s="127"/>
      <c r="QSU213" s="127"/>
      <c r="QSV213" s="127"/>
      <c r="QSW213" s="127"/>
      <c r="QSX213" s="127"/>
      <c r="QSY213" s="127"/>
      <c r="QSZ213" s="127"/>
      <c r="QTA213" s="127"/>
      <c r="QTB213" s="127"/>
      <c r="QTC213" s="127"/>
      <c r="QTD213" s="127"/>
      <c r="QTE213" s="127"/>
      <c r="RCE213" s="127"/>
      <c r="RCF213" s="127"/>
      <c r="RCN213" s="127"/>
      <c r="RCO213" s="127"/>
      <c r="RCP213" s="127"/>
      <c r="RCQ213" s="127"/>
      <c r="RCR213" s="127"/>
      <c r="RCS213" s="127"/>
      <c r="RCT213" s="127"/>
      <c r="RCU213" s="127"/>
      <c r="RCV213" s="127"/>
      <c r="RCW213" s="127"/>
      <c r="RCX213" s="127"/>
      <c r="RCY213" s="127"/>
      <c r="RCZ213" s="127"/>
      <c r="RDA213" s="127"/>
      <c r="RMA213" s="127"/>
      <c r="RMB213" s="127"/>
      <c r="RMJ213" s="127"/>
      <c r="RMK213" s="127"/>
      <c r="RML213" s="127"/>
      <c r="RMM213" s="127"/>
      <c r="RMN213" s="127"/>
      <c r="RMO213" s="127"/>
      <c r="RMP213" s="127"/>
      <c r="RMQ213" s="127"/>
      <c r="RMR213" s="127"/>
      <c r="RMS213" s="127"/>
      <c r="RMT213" s="127"/>
      <c r="RMU213" s="127"/>
      <c r="RMV213" s="127"/>
      <c r="RMW213" s="127"/>
      <c r="RVW213" s="127"/>
      <c r="RVX213" s="127"/>
      <c r="RWF213" s="127"/>
      <c r="RWG213" s="127"/>
      <c r="RWH213" s="127"/>
      <c r="RWI213" s="127"/>
      <c r="RWJ213" s="127"/>
      <c r="RWK213" s="127"/>
      <c r="RWL213" s="127"/>
      <c r="RWM213" s="127"/>
      <c r="RWN213" s="127"/>
      <c r="RWO213" s="127"/>
      <c r="RWP213" s="127"/>
      <c r="RWQ213" s="127"/>
      <c r="RWR213" s="127"/>
      <c r="RWS213" s="127"/>
      <c r="SFS213" s="127"/>
      <c r="SFT213" s="127"/>
      <c r="SGB213" s="127"/>
      <c r="SGC213" s="127"/>
      <c r="SGD213" s="127"/>
      <c r="SGE213" s="127"/>
      <c r="SGF213" s="127"/>
      <c r="SGG213" s="127"/>
      <c r="SGH213" s="127"/>
      <c r="SGI213" s="127"/>
      <c r="SGJ213" s="127"/>
      <c r="SGK213" s="127"/>
      <c r="SGL213" s="127"/>
      <c r="SGM213" s="127"/>
      <c r="SGN213" s="127"/>
      <c r="SGO213" s="127"/>
      <c r="SPO213" s="127"/>
      <c r="SPP213" s="127"/>
      <c r="SPX213" s="127"/>
      <c r="SPY213" s="127"/>
      <c r="SPZ213" s="127"/>
      <c r="SQA213" s="127"/>
      <c r="SQB213" s="127"/>
      <c r="SQC213" s="127"/>
      <c r="SQD213" s="127"/>
      <c r="SQE213" s="127"/>
      <c r="SQF213" s="127"/>
      <c r="SQG213" s="127"/>
      <c r="SQH213" s="127"/>
      <c r="SQI213" s="127"/>
      <c r="SQJ213" s="127"/>
      <c r="SQK213" s="127"/>
      <c r="SZK213" s="127"/>
      <c r="SZL213" s="127"/>
      <c r="SZT213" s="127"/>
      <c r="SZU213" s="127"/>
      <c r="SZV213" s="127"/>
      <c r="SZW213" s="127"/>
      <c r="SZX213" s="127"/>
      <c r="SZY213" s="127"/>
      <c r="SZZ213" s="127"/>
      <c r="TAA213" s="127"/>
      <c r="TAB213" s="127"/>
      <c r="TAC213" s="127"/>
      <c r="TAD213" s="127"/>
      <c r="TAE213" s="127"/>
      <c r="TAF213" s="127"/>
      <c r="TAG213" s="127"/>
      <c r="TJG213" s="127"/>
      <c r="TJH213" s="127"/>
      <c r="TJP213" s="127"/>
      <c r="TJQ213" s="127"/>
      <c r="TJR213" s="127"/>
      <c r="TJS213" s="127"/>
      <c r="TJT213" s="127"/>
      <c r="TJU213" s="127"/>
      <c r="TJV213" s="127"/>
      <c r="TJW213" s="127"/>
      <c r="TJX213" s="127"/>
      <c r="TJY213" s="127"/>
      <c r="TJZ213" s="127"/>
      <c r="TKA213" s="127"/>
      <c r="TKB213" s="127"/>
      <c r="TKC213" s="127"/>
      <c r="TTC213" s="127"/>
      <c r="TTD213" s="127"/>
      <c r="TTL213" s="127"/>
      <c r="TTM213" s="127"/>
      <c r="TTN213" s="127"/>
      <c r="TTO213" s="127"/>
      <c r="TTP213" s="127"/>
      <c r="TTQ213" s="127"/>
      <c r="TTR213" s="127"/>
      <c r="TTS213" s="127"/>
      <c r="TTT213" s="127"/>
      <c r="TTU213" s="127"/>
      <c r="TTV213" s="127"/>
      <c r="TTW213" s="127"/>
      <c r="TTX213" s="127"/>
      <c r="TTY213" s="127"/>
      <c r="UCY213" s="127"/>
      <c r="UCZ213" s="127"/>
      <c r="UDH213" s="127"/>
      <c r="UDI213" s="127"/>
      <c r="UDJ213" s="127"/>
      <c r="UDK213" s="127"/>
      <c r="UDL213" s="127"/>
      <c r="UDM213" s="127"/>
      <c r="UDN213" s="127"/>
      <c r="UDO213" s="127"/>
      <c r="UDP213" s="127"/>
      <c r="UDQ213" s="127"/>
      <c r="UDR213" s="127"/>
      <c r="UDS213" s="127"/>
      <c r="UDT213" s="127"/>
      <c r="UDU213" s="127"/>
      <c r="UMU213" s="127"/>
      <c r="UMV213" s="127"/>
      <c r="UND213" s="127"/>
      <c r="UNE213" s="127"/>
      <c r="UNF213" s="127"/>
      <c r="UNG213" s="127"/>
      <c r="UNH213" s="127"/>
      <c r="UNI213" s="127"/>
      <c r="UNJ213" s="127"/>
      <c r="UNK213" s="127"/>
      <c r="UNL213" s="127"/>
      <c r="UNM213" s="127"/>
      <c r="UNN213" s="127"/>
      <c r="UNO213" s="127"/>
      <c r="UNP213" s="127"/>
      <c r="UNQ213" s="127"/>
      <c r="UWQ213" s="127"/>
      <c r="UWR213" s="127"/>
      <c r="UWZ213" s="127"/>
      <c r="UXA213" s="127"/>
      <c r="UXB213" s="127"/>
      <c r="UXC213" s="127"/>
      <c r="UXD213" s="127"/>
      <c r="UXE213" s="127"/>
      <c r="UXF213" s="127"/>
      <c r="UXG213" s="127"/>
      <c r="UXH213" s="127"/>
      <c r="UXI213" s="127"/>
      <c r="UXJ213" s="127"/>
      <c r="UXK213" s="127"/>
      <c r="UXL213" s="127"/>
      <c r="UXM213" s="127"/>
      <c r="VGM213" s="127"/>
      <c r="VGN213" s="127"/>
      <c r="VGV213" s="127"/>
      <c r="VGW213" s="127"/>
      <c r="VGX213" s="127"/>
      <c r="VGY213" s="127"/>
      <c r="VGZ213" s="127"/>
      <c r="VHA213" s="127"/>
      <c r="VHB213" s="127"/>
      <c r="VHC213" s="127"/>
      <c r="VHD213" s="127"/>
      <c r="VHE213" s="127"/>
      <c r="VHF213" s="127"/>
      <c r="VHG213" s="127"/>
      <c r="VHH213" s="127"/>
      <c r="VHI213" s="127"/>
      <c r="VQI213" s="127"/>
      <c r="VQJ213" s="127"/>
      <c r="VQR213" s="127"/>
      <c r="VQS213" s="127"/>
      <c r="VQT213" s="127"/>
      <c r="VQU213" s="127"/>
      <c r="VQV213" s="127"/>
      <c r="VQW213" s="127"/>
      <c r="VQX213" s="127"/>
      <c r="VQY213" s="127"/>
      <c r="VQZ213" s="127"/>
      <c r="VRA213" s="127"/>
      <c r="VRB213" s="127"/>
      <c r="VRC213" s="127"/>
      <c r="VRD213" s="127"/>
      <c r="VRE213" s="127"/>
      <c r="WAE213" s="127"/>
      <c r="WAF213" s="127"/>
      <c r="WAN213" s="127"/>
      <c r="WAO213" s="127"/>
      <c r="WAP213" s="127"/>
      <c r="WAQ213" s="127"/>
      <c r="WAR213" s="127"/>
      <c r="WAS213" s="127"/>
      <c r="WAT213" s="127"/>
      <c r="WAU213" s="127"/>
      <c r="WAV213" s="127"/>
      <c r="WAW213" s="127"/>
      <c r="WAX213" s="127"/>
      <c r="WAY213" s="127"/>
      <c r="WAZ213" s="127"/>
      <c r="WBA213" s="127"/>
      <c r="WKA213" s="127"/>
      <c r="WKB213" s="127"/>
      <c r="WKJ213" s="127"/>
      <c r="WKK213" s="127"/>
      <c r="WKL213" s="127"/>
      <c r="WKM213" s="127"/>
      <c r="WKN213" s="127"/>
      <c r="WKO213" s="127"/>
      <c r="WKP213" s="127"/>
      <c r="WKQ213" s="127"/>
      <c r="WKR213" s="127"/>
      <c r="WKS213" s="127"/>
      <c r="WKT213" s="127"/>
      <c r="WKU213" s="127"/>
      <c r="WKV213" s="127"/>
      <c r="WKW213" s="127"/>
      <c r="WTW213" s="127"/>
      <c r="WTX213" s="127"/>
      <c r="WUF213" s="127"/>
      <c r="WUG213" s="127"/>
      <c r="WUH213" s="127"/>
      <c r="WUI213" s="127"/>
      <c r="WUJ213" s="127"/>
      <c r="WUK213" s="127"/>
      <c r="WUL213" s="127"/>
      <c r="WUM213" s="127"/>
      <c r="WUN213" s="127"/>
      <c r="WUO213" s="127"/>
      <c r="WUP213" s="127"/>
      <c r="WUQ213" s="127"/>
      <c r="WUR213" s="127"/>
      <c r="WUS213" s="127"/>
    </row>
    <row r="214" spans="1:1009 1243:2033 2267:3057 3291:4081 4315:5105 5339:6129 6363:7153 7387:8177 8411:9201 9435:10225 10459:11249 11483:12273 12507:13297 13531:14321 14555:15345 15579:16113" ht="39" customHeight="1" outlineLevel="1">
      <c r="A214" s="240"/>
      <c r="B214" s="300" t="s">
        <v>495</v>
      </c>
      <c r="C214" s="248"/>
      <c r="D214" s="258">
        <v>463.76299999999998</v>
      </c>
      <c r="E214" s="257">
        <v>463.76299999999998</v>
      </c>
      <c r="F214" s="258">
        <v>0</v>
      </c>
      <c r="G214" s="245">
        <v>0</v>
      </c>
      <c r="H214" s="229">
        <f t="shared" si="13"/>
        <v>0</v>
      </c>
      <c r="I214" s="247"/>
      <c r="J214" s="247"/>
      <c r="K214" s="247"/>
      <c r="L214" s="247"/>
      <c r="M214" s="238"/>
      <c r="HK214" s="127"/>
      <c r="HL214" s="127"/>
      <c r="HT214" s="127"/>
      <c r="HU214" s="127"/>
      <c r="HV214" s="127"/>
      <c r="HW214" s="127"/>
      <c r="HX214" s="127"/>
      <c r="HY214" s="127"/>
      <c r="HZ214" s="127"/>
      <c r="IA214" s="127"/>
      <c r="IB214" s="127"/>
      <c r="IC214" s="127"/>
      <c r="ID214" s="127"/>
      <c r="IE214" s="127"/>
      <c r="IF214" s="127"/>
      <c r="IG214" s="127"/>
      <c r="RG214" s="127"/>
      <c r="RH214" s="127"/>
      <c r="RP214" s="127"/>
      <c r="RQ214" s="127"/>
      <c r="RR214" s="127"/>
      <c r="RS214" s="127"/>
      <c r="RT214" s="127"/>
      <c r="RU214" s="127"/>
      <c r="RV214" s="127"/>
      <c r="RW214" s="127"/>
      <c r="RX214" s="127"/>
      <c r="RY214" s="127"/>
      <c r="RZ214" s="127"/>
      <c r="SA214" s="127"/>
      <c r="SB214" s="127"/>
      <c r="SC214" s="127"/>
      <c r="ABC214" s="127"/>
      <c r="ABD214" s="127"/>
      <c r="ABL214" s="127"/>
      <c r="ABM214" s="127"/>
      <c r="ABN214" s="127"/>
      <c r="ABO214" s="127"/>
      <c r="ABP214" s="127"/>
      <c r="ABQ214" s="127"/>
      <c r="ABR214" s="127"/>
      <c r="ABS214" s="127"/>
      <c r="ABT214" s="127"/>
      <c r="ABU214" s="127"/>
      <c r="ABV214" s="127"/>
      <c r="ABW214" s="127"/>
      <c r="ABX214" s="127"/>
      <c r="ABY214" s="127"/>
      <c r="AKY214" s="127"/>
      <c r="AKZ214" s="127"/>
      <c r="ALH214" s="127"/>
      <c r="ALI214" s="127"/>
      <c r="ALJ214" s="127"/>
      <c r="ALK214" s="127"/>
      <c r="ALL214" s="127"/>
      <c r="ALM214" s="127"/>
      <c r="ALN214" s="127"/>
      <c r="ALO214" s="127"/>
      <c r="ALP214" s="127"/>
      <c r="ALQ214" s="127"/>
      <c r="ALR214" s="127"/>
      <c r="ALS214" s="127"/>
      <c r="ALT214" s="127"/>
      <c r="ALU214" s="127"/>
      <c r="AUU214" s="127"/>
      <c r="AUV214" s="127"/>
      <c r="AVD214" s="127"/>
      <c r="AVE214" s="127"/>
      <c r="AVF214" s="127"/>
      <c r="AVG214" s="127"/>
      <c r="AVH214" s="127"/>
      <c r="AVI214" s="127"/>
      <c r="AVJ214" s="127"/>
      <c r="AVK214" s="127"/>
      <c r="AVL214" s="127"/>
      <c r="AVM214" s="127"/>
      <c r="AVN214" s="127"/>
      <c r="AVO214" s="127"/>
      <c r="AVP214" s="127"/>
      <c r="AVQ214" s="127"/>
      <c r="BEQ214" s="127"/>
      <c r="BER214" s="127"/>
      <c r="BEZ214" s="127"/>
      <c r="BFA214" s="127"/>
      <c r="BFB214" s="127"/>
      <c r="BFC214" s="127"/>
      <c r="BFD214" s="127"/>
      <c r="BFE214" s="127"/>
      <c r="BFF214" s="127"/>
      <c r="BFG214" s="127"/>
      <c r="BFH214" s="127"/>
      <c r="BFI214" s="127"/>
      <c r="BFJ214" s="127"/>
      <c r="BFK214" s="127"/>
      <c r="BFL214" s="127"/>
      <c r="BFM214" s="127"/>
      <c r="BOM214" s="127"/>
      <c r="BON214" s="127"/>
      <c r="BOV214" s="127"/>
      <c r="BOW214" s="127"/>
      <c r="BOX214" s="127"/>
      <c r="BOY214" s="127"/>
      <c r="BOZ214" s="127"/>
      <c r="BPA214" s="127"/>
      <c r="BPB214" s="127"/>
      <c r="BPC214" s="127"/>
      <c r="BPD214" s="127"/>
      <c r="BPE214" s="127"/>
      <c r="BPF214" s="127"/>
      <c r="BPG214" s="127"/>
      <c r="BPH214" s="127"/>
      <c r="BPI214" s="127"/>
      <c r="BYI214" s="127"/>
      <c r="BYJ214" s="127"/>
      <c r="BYR214" s="127"/>
      <c r="BYS214" s="127"/>
      <c r="BYT214" s="127"/>
      <c r="BYU214" s="127"/>
      <c r="BYV214" s="127"/>
      <c r="BYW214" s="127"/>
      <c r="BYX214" s="127"/>
      <c r="BYY214" s="127"/>
      <c r="BYZ214" s="127"/>
      <c r="BZA214" s="127"/>
      <c r="BZB214" s="127"/>
      <c r="BZC214" s="127"/>
      <c r="BZD214" s="127"/>
      <c r="BZE214" s="127"/>
      <c r="CIE214" s="127"/>
      <c r="CIF214" s="127"/>
      <c r="CIN214" s="127"/>
      <c r="CIO214" s="127"/>
      <c r="CIP214" s="127"/>
      <c r="CIQ214" s="127"/>
      <c r="CIR214" s="127"/>
      <c r="CIS214" s="127"/>
      <c r="CIT214" s="127"/>
      <c r="CIU214" s="127"/>
      <c r="CIV214" s="127"/>
      <c r="CIW214" s="127"/>
      <c r="CIX214" s="127"/>
      <c r="CIY214" s="127"/>
      <c r="CIZ214" s="127"/>
      <c r="CJA214" s="127"/>
      <c r="CSA214" s="127"/>
      <c r="CSB214" s="127"/>
      <c r="CSJ214" s="127"/>
      <c r="CSK214" s="127"/>
      <c r="CSL214" s="127"/>
      <c r="CSM214" s="127"/>
      <c r="CSN214" s="127"/>
      <c r="CSO214" s="127"/>
      <c r="CSP214" s="127"/>
      <c r="CSQ214" s="127"/>
      <c r="CSR214" s="127"/>
      <c r="CSS214" s="127"/>
      <c r="CST214" s="127"/>
      <c r="CSU214" s="127"/>
      <c r="CSV214" s="127"/>
      <c r="CSW214" s="127"/>
      <c r="DBW214" s="127"/>
      <c r="DBX214" s="127"/>
      <c r="DCF214" s="127"/>
      <c r="DCG214" s="127"/>
      <c r="DCH214" s="127"/>
      <c r="DCI214" s="127"/>
      <c r="DCJ214" s="127"/>
      <c r="DCK214" s="127"/>
      <c r="DCL214" s="127"/>
      <c r="DCM214" s="127"/>
      <c r="DCN214" s="127"/>
      <c r="DCO214" s="127"/>
      <c r="DCP214" s="127"/>
      <c r="DCQ214" s="127"/>
      <c r="DCR214" s="127"/>
      <c r="DCS214" s="127"/>
      <c r="DLS214" s="127"/>
      <c r="DLT214" s="127"/>
      <c r="DMB214" s="127"/>
      <c r="DMC214" s="127"/>
      <c r="DMD214" s="127"/>
      <c r="DME214" s="127"/>
      <c r="DMF214" s="127"/>
      <c r="DMG214" s="127"/>
      <c r="DMH214" s="127"/>
      <c r="DMI214" s="127"/>
      <c r="DMJ214" s="127"/>
      <c r="DMK214" s="127"/>
      <c r="DML214" s="127"/>
      <c r="DMM214" s="127"/>
      <c r="DMN214" s="127"/>
      <c r="DMO214" s="127"/>
      <c r="DVO214" s="127"/>
      <c r="DVP214" s="127"/>
      <c r="DVX214" s="127"/>
      <c r="DVY214" s="127"/>
      <c r="DVZ214" s="127"/>
      <c r="DWA214" s="127"/>
      <c r="DWB214" s="127"/>
      <c r="DWC214" s="127"/>
      <c r="DWD214" s="127"/>
      <c r="DWE214" s="127"/>
      <c r="DWF214" s="127"/>
      <c r="DWG214" s="127"/>
      <c r="DWH214" s="127"/>
      <c r="DWI214" s="127"/>
      <c r="DWJ214" s="127"/>
      <c r="DWK214" s="127"/>
      <c r="EFK214" s="127"/>
      <c r="EFL214" s="127"/>
      <c r="EFT214" s="127"/>
      <c r="EFU214" s="127"/>
      <c r="EFV214" s="127"/>
      <c r="EFW214" s="127"/>
      <c r="EFX214" s="127"/>
      <c r="EFY214" s="127"/>
      <c r="EFZ214" s="127"/>
      <c r="EGA214" s="127"/>
      <c r="EGB214" s="127"/>
      <c r="EGC214" s="127"/>
      <c r="EGD214" s="127"/>
      <c r="EGE214" s="127"/>
      <c r="EGF214" s="127"/>
      <c r="EGG214" s="127"/>
      <c r="EPG214" s="127"/>
      <c r="EPH214" s="127"/>
      <c r="EPP214" s="127"/>
      <c r="EPQ214" s="127"/>
      <c r="EPR214" s="127"/>
      <c r="EPS214" s="127"/>
      <c r="EPT214" s="127"/>
      <c r="EPU214" s="127"/>
      <c r="EPV214" s="127"/>
      <c r="EPW214" s="127"/>
      <c r="EPX214" s="127"/>
      <c r="EPY214" s="127"/>
      <c r="EPZ214" s="127"/>
      <c r="EQA214" s="127"/>
      <c r="EQB214" s="127"/>
      <c r="EQC214" s="127"/>
      <c r="EZC214" s="127"/>
      <c r="EZD214" s="127"/>
      <c r="EZL214" s="127"/>
      <c r="EZM214" s="127"/>
      <c r="EZN214" s="127"/>
      <c r="EZO214" s="127"/>
      <c r="EZP214" s="127"/>
      <c r="EZQ214" s="127"/>
      <c r="EZR214" s="127"/>
      <c r="EZS214" s="127"/>
      <c r="EZT214" s="127"/>
      <c r="EZU214" s="127"/>
      <c r="EZV214" s="127"/>
      <c r="EZW214" s="127"/>
      <c r="EZX214" s="127"/>
      <c r="EZY214" s="127"/>
      <c r="FIY214" s="127"/>
      <c r="FIZ214" s="127"/>
      <c r="FJH214" s="127"/>
      <c r="FJI214" s="127"/>
      <c r="FJJ214" s="127"/>
      <c r="FJK214" s="127"/>
      <c r="FJL214" s="127"/>
      <c r="FJM214" s="127"/>
      <c r="FJN214" s="127"/>
      <c r="FJO214" s="127"/>
      <c r="FJP214" s="127"/>
      <c r="FJQ214" s="127"/>
      <c r="FJR214" s="127"/>
      <c r="FJS214" s="127"/>
      <c r="FJT214" s="127"/>
      <c r="FJU214" s="127"/>
      <c r="FSU214" s="127"/>
      <c r="FSV214" s="127"/>
      <c r="FTD214" s="127"/>
      <c r="FTE214" s="127"/>
      <c r="FTF214" s="127"/>
      <c r="FTG214" s="127"/>
      <c r="FTH214" s="127"/>
      <c r="FTI214" s="127"/>
      <c r="FTJ214" s="127"/>
      <c r="FTK214" s="127"/>
      <c r="FTL214" s="127"/>
      <c r="FTM214" s="127"/>
      <c r="FTN214" s="127"/>
      <c r="FTO214" s="127"/>
      <c r="FTP214" s="127"/>
      <c r="FTQ214" s="127"/>
      <c r="GCQ214" s="127"/>
      <c r="GCR214" s="127"/>
      <c r="GCZ214" s="127"/>
      <c r="GDA214" s="127"/>
      <c r="GDB214" s="127"/>
      <c r="GDC214" s="127"/>
      <c r="GDD214" s="127"/>
      <c r="GDE214" s="127"/>
      <c r="GDF214" s="127"/>
      <c r="GDG214" s="127"/>
      <c r="GDH214" s="127"/>
      <c r="GDI214" s="127"/>
      <c r="GDJ214" s="127"/>
      <c r="GDK214" s="127"/>
      <c r="GDL214" s="127"/>
      <c r="GDM214" s="127"/>
      <c r="GMM214" s="127"/>
      <c r="GMN214" s="127"/>
      <c r="GMV214" s="127"/>
      <c r="GMW214" s="127"/>
      <c r="GMX214" s="127"/>
      <c r="GMY214" s="127"/>
      <c r="GMZ214" s="127"/>
      <c r="GNA214" s="127"/>
      <c r="GNB214" s="127"/>
      <c r="GNC214" s="127"/>
      <c r="GND214" s="127"/>
      <c r="GNE214" s="127"/>
      <c r="GNF214" s="127"/>
      <c r="GNG214" s="127"/>
      <c r="GNH214" s="127"/>
      <c r="GNI214" s="127"/>
      <c r="GWI214" s="127"/>
      <c r="GWJ214" s="127"/>
      <c r="GWR214" s="127"/>
      <c r="GWS214" s="127"/>
      <c r="GWT214" s="127"/>
      <c r="GWU214" s="127"/>
      <c r="GWV214" s="127"/>
      <c r="GWW214" s="127"/>
      <c r="GWX214" s="127"/>
      <c r="GWY214" s="127"/>
      <c r="GWZ214" s="127"/>
      <c r="GXA214" s="127"/>
      <c r="GXB214" s="127"/>
      <c r="GXC214" s="127"/>
      <c r="GXD214" s="127"/>
      <c r="GXE214" s="127"/>
      <c r="HGE214" s="127"/>
      <c r="HGF214" s="127"/>
      <c r="HGN214" s="127"/>
      <c r="HGO214" s="127"/>
      <c r="HGP214" s="127"/>
      <c r="HGQ214" s="127"/>
      <c r="HGR214" s="127"/>
      <c r="HGS214" s="127"/>
      <c r="HGT214" s="127"/>
      <c r="HGU214" s="127"/>
      <c r="HGV214" s="127"/>
      <c r="HGW214" s="127"/>
      <c r="HGX214" s="127"/>
      <c r="HGY214" s="127"/>
      <c r="HGZ214" s="127"/>
      <c r="HHA214" s="127"/>
      <c r="HQA214" s="127"/>
      <c r="HQB214" s="127"/>
      <c r="HQJ214" s="127"/>
      <c r="HQK214" s="127"/>
      <c r="HQL214" s="127"/>
      <c r="HQM214" s="127"/>
      <c r="HQN214" s="127"/>
      <c r="HQO214" s="127"/>
      <c r="HQP214" s="127"/>
      <c r="HQQ214" s="127"/>
      <c r="HQR214" s="127"/>
      <c r="HQS214" s="127"/>
      <c r="HQT214" s="127"/>
      <c r="HQU214" s="127"/>
      <c r="HQV214" s="127"/>
      <c r="HQW214" s="127"/>
      <c r="HZW214" s="127"/>
      <c r="HZX214" s="127"/>
      <c r="IAF214" s="127"/>
      <c r="IAG214" s="127"/>
      <c r="IAH214" s="127"/>
      <c r="IAI214" s="127"/>
      <c r="IAJ214" s="127"/>
      <c r="IAK214" s="127"/>
      <c r="IAL214" s="127"/>
      <c r="IAM214" s="127"/>
      <c r="IAN214" s="127"/>
      <c r="IAO214" s="127"/>
      <c r="IAP214" s="127"/>
      <c r="IAQ214" s="127"/>
      <c r="IAR214" s="127"/>
      <c r="IAS214" s="127"/>
      <c r="IJS214" s="127"/>
      <c r="IJT214" s="127"/>
      <c r="IKB214" s="127"/>
      <c r="IKC214" s="127"/>
      <c r="IKD214" s="127"/>
      <c r="IKE214" s="127"/>
      <c r="IKF214" s="127"/>
      <c r="IKG214" s="127"/>
      <c r="IKH214" s="127"/>
      <c r="IKI214" s="127"/>
      <c r="IKJ214" s="127"/>
      <c r="IKK214" s="127"/>
      <c r="IKL214" s="127"/>
      <c r="IKM214" s="127"/>
      <c r="IKN214" s="127"/>
      <c r="IKO214" s="127"/>
      <c r="ITO214" s="127"/>
      <c r="ITP214" s="127"/>
      <c r="ITX214" s="127"/>
      <c r="ITY214" s="127"/>
      <c r="ITZ214" s="127"/>
      <c r="IUA214" s="127"/>
      <c r="IUB214" s="127"/>
      <c r="IUC214" s="127"/>
      <c r="IUD214" s="127"/>
      <c r="IUE214" s="127"/>
      <c r="IUF214" s="127"/>
      <c r="IUG214" s="127"/>
      <c r="IUH214" s="127"/>
      <c r="IUI214" s="127"/>
      <c r="IUJ214" s="127"/>
      <c r="IUK214" s="127"/>
      <c r="JDK214" s="127"/>
      <c r="JDL214" s="127"/>
      <c r="JDT214" s="127"/>
      <c r="JDU214" s="127"/>
      <c r="JDV214" s="127"/>
      <c r="JDW214" s="127"/>
      <c r="JDX214" s="127"/>
      <c r="JDY214" s="127"/>
      <c r="JDZ214" s="127"/>
      <c r="JEA214" s="127"/>
      <c r="JEB214" s="127"/>
      <c r="JEC214" s="127"/>
      <c r="JED214" s="127"/>
      <c r="JEE214" s="127"/>
      <c r="JEF214" s="127"/>
      <c r="JEG214" s="127"/>
      <c r="JNG214" s="127"/>
      <c r="JNH214" s="127"/>
      <c r="JNP214" s="127"/>
      <c r="JNQ214" s="127"/>
      <c r="JNR214" s="127"/>
      <c r="JNS214" s="127"/>
      <c r="JNT214" s="127"/>
      <c r="JNU214" s="127"/>
      <c r="JNV214" s="127"/>
      <c r="JNW214" s="127"/>
      <c r="JNX214" s="127"/>
      <c r="JNY214" s="127"/>
      <c r="JNZ214" s="127"/>
      <c r="JOA214" s="127"/>
      <c r="JOB214" s="127"/>
      <c r="JOC214" s="127"/>
      <c r="JXC214" s="127"/>
      <c r="JXD214" s="127"/>
      <c r="JXL214" s="127"/>
      <c r="JXM214" s="127"/>
      <c r="JXN214" s="127"/>
      <c r="JXO214" s="127"/>
      <c r="JXP214" s="127"/>
      <c r="JXQ214" s="127"/>
      <c r="JXR214" s="127"/>
      <c r="JXS214" s="127"/>
      <c r="JXT214" s="127"/>
      <c r="JXU214" s="127"/>
      <c r="JXV214" s="127"/>
      <c r="JXW214" s="127"/>
      <c r="JXX214" s="127"/>
      <c r="JXY214" s="127"/>
      <c r="KGY214" s="127"/>
      <c r="KGZ214" s="127"/>
      <c r="KHH214" s="127"/>
      <c r="KHI214" s="127"/>
      <c r="KHJ214" s="127"/>
      <c r="KHK214" s="127"/>
      <c r="KHL214" s="127"/>
      <c r="KHM214" s="127"/>
      <c r="KHN214" s="127"/>
      <c r="KHO214" s="127"/>
      <c r="KHP214" s="127"/>
      <c r="KHQ214" s="127"/>
      <c r="KHR214" s="127"/>
      <c r="KHS214" s="127"/>
      <c r="KHT214" s="127"/>
      <c r="KHU214" s="127"/>
      <c r="KQU214" s="127"/>
      <c r="KQV214" s="127"/>
      <c r="KRD214" s="127"/>
      <c r="KRE214" s="127"/>
      <c r="KRF214" s="127"/>
      <c r="KRG214" s="127"/>
      <c r="KRH214" s="127"/>
      <c r="KRI214" s="127"/>
      <c r="KRJ214" s="127"/>
      <c r="KRK214" s="127"/>
      <c r="KRL214" s="127"/>
      <c r="KRM214" s="127"/>
      <c r="KRN214" s="127"/>
      <c r="KRO214" s="127"/>
      <c r="KRP214" s="127"/>
      <c r="KRQ214" s="127"/>
      <c r="LAQ214" s="127"/>
      <c r="LAR214" s="127"/>
      <c r="LAZ214" s="127"/>
      <c r="LBA214" s="127"/>
      <c r="LBB214" s="127"/>
      <c r="LBC214" s="127"/>
      <c r="LBD214" s="127"/>
      <c r="LBE214" s="127"/>
      <c r="LBF214" s="127"/>
      <c r="LBG214" s="127"/>
      <c r="LBH214" s="127"/>
      <c r="LBI214" s="127"/>
      <c r="LBJ214" s="127"/>
      <c r="LBK214" s="127"/>
      <c r="LBL214" s="127"/>
      <c r="LBM214" s="127"/>
      <c r="LKM214" s="127"/>
      <c r="LKN214" s="127"/>
      <c r="LKV214" s="127"/>
      <c r="LKW214" s="127"/>
      <c r="LKX214" s="127"/>
      <c r="LKY214" s="127"/>
      <c r="LKZ214" s="127"/>
      <c r="LLA214" s="127"/>
      <c r="LLB214" s="127"/>
      <c r="LLC214" s="127"/>
      <c r="LLD214" s="127"/>
      <c r="LLE214" s="127"/>
      <c r="LLF214" s="127"/>
      <c r="LLG214" s="127"/>
      <c r="LLH214" s="127"/>
      <c r="LLI214" s="127"/>
      <c r="LUI214" s="127"/>
      <c r="LUJ214" s="127"/>
      <c r="LUR214" s="127"/>
      <c r="LUS214" s="127"/>
      <c r="LUT214" s="127"/>
      <c r="LUU214" s="127"/>
      <c r="LUV214" s="127"/>
      <c r="LUW214" s="127"/>
      <c r="LUX214" s="127"/>
      <c r="LUY214" s="127"/>
      <c r="LUZ214" s="127"/>
      <c r="LVA214" s="127"/>
      <c r="LVB214" s="127"/>
      <c r="LVC214" s="127"/>
      <c r="LVD214" s="127"/>
      <c r="LVE214" s="127"/>
      <c r="MEE214" s="127"/>
      <c r="MEF214" s="127"/>
      <c r="MEN214" s="127"/>
      <c r="MEO214" s="127"/>
      <c r="MEP214" s="127"/>
      <c r="MEQ214" s="127"/>
      <c r="MER214" s="127"/>
      <c r="MES214" s="127"/>
      <c r="MET214" s="127"/>
      <c r="MEU214" s="127"/>
      <c r="MEV214" s="127"/>
      <c r="MEW214" s="127"/>
      <c r="MEX214" s="127"/>
      <c r="MEY214" s="127"/>
      <c r="MEZ214" s="127"/>
      <c r="MFA214" s="127"/>
      <c r="MOA214" s="127"/>
      <c r="MOB214" s="127"/>
      <c r="MOJ214" s="127"/>
      <c r="MOK214" s="127"/>
      <c r="MOL214" s="127"/>
      <c r="MOM214" s="127"/>
      <c r="MON214" s="127"/>
      <c r="MOO214" s="127"/>
      <c r="MOP214" s="127"/>
      <c r="MOQ214" s="127"/>
      <c r="MOR214" s="127"/>
      <c r="MOS214" s="127"/>
      <c r="MOT214" s="127"/>
      <c r="MOU214" s="127"/>
      <c r="MOV214" s="127"/>
      <c r="MOW214" s="127"/>
      <c r="MXW214" s="127"/>
      <c r="MXX214" s="127"/>
      <c r="MYF214" s="127"/>
      <c r="MYG214" s="127"/>
      <c r="MYH214" s="127"/>
      <c r="MYI214" s="127"/>
      <c r="MYJ214" s="127"/>
      <c r="MYK214" s="127"/>
      <c r="MYL214" s="127"/>
      <c r="MYM214" s="127"/>
      <c r="MYN214" s="127"/>
      <c r="MYO214" s="127"/>
      <c r="MYP214" s="127"/>
      <c r="MYQ214" s="127"/>
      <c r="MYR214" s="127"/>
      <c r="MYS214" s="127"/>
      <c r="NHS214" s="127"/>
      <c r="NHT214" s="127"/>
      <c r="NIB214" s="127"/>
      <c r="NIC214" s="127"/>
      <c r="NID214" s="127"/>
      <c r="NIE214" s="127"/>
      <c r="NIF214" s="127"/>
      <c r="NIG214" s="127"/>
      <c r="NIH214" s="127"/>
      <c r="NII214" s="127"/>
      <c r="NIJ214" s="127"/>
      <c r="NIK214" s="127"/>
      <c r="NIL214" s="127"/>
      <c r="NIM214" s="127"/>
      <c r="NIN214" s="127"/>
      <c r="NIO214" s="127"/>
      <c r="NRO214" s="127"/>
      <c r="NRP214" s="127"/>
      <c r="NRX214" s="127"/>
      <c r="NRY214" s="127"/>
      <c r="NRZ214" s="127"/>
      <c r="NSA214" s="127"/>
      <c r="NSB214" s="127"/>
      <c r="NSC214" s="127"/>
      <c r="NSD214" s="127"/>
      <c r="NSE214" s="127"/>
      <c r="NSF214" s="127"/>
      <c r="NSG214" s="127"/>
      <c r="NSH214" s="127"/>
      <c r="NSI214" s="127"/>
      <c r="NSJ214" s="127"/>
      <c r="NSK214" s="127"/>
      <c r="OBK214" s="127"/>
      <c r="OBL214" s="127"/>
      <c r="OBT214" s="127"/>
      <c r="OBU214" s="127"/>
      <c r="OBV214" s="127"/>
      <c r="OBW214" s="127"/>
      <c r="OBX214" s="127"/>
      <c r="OBY214" s="127"/>
      <c r="OBZ214" s="127"/>
      <c r="OCA214" s="127"/>
      <c r="OCB214" s="127"/>
      <c r="OCC214" s="127"/>
      <c r="OCD214" s="127"/>
      <c r="OCE214" s="127"/>
      <c r="OCF214" s="127"/>
      <c r="OCG214" s="127"/>
      <c r="OLG214" s="127"/>
      <c r="OLH214" s="127"/>
      <c r="OLP214" s="127"/>
      <c r="OLQ214" s="127"/>
      <c r="OLR214" s="127"/>
      <c r="OLS214" s="127"/>
      <c r="OLT214" s="127"/>
      <c r="OLU214" s="127"/>
      <c r="OLV214" s="127"/>
      <c r="OLW214" s="127"/>
      <c r="OLX214" s="127"/>
      <c r="OLY214" s="127"/>
      <c r="OLZ214" s="127"/>
      <c r="OMA214" s="127"/>
      <c r="OMB214" s="127"/>
      <c r="OMC214" s="127"/>
      <c r="OVC214" s="127"/>
      <c r="OVD214" s="127"/>
      <c r="OVL214" s="127"/>
      <c r="OVM214" s="127"/>
      <c r="OVN214" s="127"/>
      <c r="OVO214" s="127"/>
      <c r="OVP214" s="127"/>
      <c r="OVQ214" s="127"/>
      <c r="OVR214" s="127"/>
      <c r="OVS214" s="127"/>
      <c r="OVT214" s="127"/>
      <c r="OVU214" s="127"/>
      <c r="OVV214" s="127"/>
      <c r="OVW214" s="127"/>
      <c r="OVX214" s="127"/>
      <c r="OVY214" s="127"/>
      <c r="PEY214" s="127"/>
      <c r="PEZ214" s="127"/>
      <c r="PFH214" s="127"/>
      <c r="PFI214" s="127"/>
      <c r="PFJ214" s="127"/>
      <c r="PFK214" s="127"/>
      <c r="PFL214" s="127"/>
      <c r="PFM214" s="127"/>
      <c r="PFN214" s="127"/>
      <c r="PFO214" s="127"/>
      <c r="PFP214" s="127"/>
      <c r="PFQ214" s="127"/>
      <c r="PFR214" s="127"/>
      <c r="PFS214" s="127"/>
      <c r="PFT214" s="127"/>
      <c r="PFU214" s="127"/>
      <c r="POU214" s="127"/>
      <c r="POV214" s="127"/>
      <c r="PPD214" s="127"/>
      <c r="PPE214" s="127"/>
      <c r="PPF214" s="127"/>
      <c r="PPG214" s="127"/>
      <c r="PPH214" s="127"/>
      <c r="PPI214" s="127"/>
      <c r="PPJ214" s="127"/>
      <c r="PPK214" s="127"/>
      <c r="PPL214" s="127"/>
      <c r="PPM214" s="127"/>
      <c r="PPN214" s="127"/>
      <c r="PPO214" s="127"/>
      <c r="PPP214" s="127"/>
      <c r="PPQ214" s="127"/>
      <c r="PYQ214" s="127"/>
      <c r="PYR214" s="127"/>
      <c r="PYZ214" s="127"/>
      <c r="PZA214" s="127"/>
      <c r="PZB214" s="127"/>
      <c r="PZC214" s="127"/>
      <c r="PZD214" s="127"/>
      <c r="PZE214" s="127"/>
      <c r="PZF214" s="127"/>
      <c r="PZG214" s="127"/>
      <c r="PZH214" s="127"/>
      <c r="PZI214" s="127"/>
      <c r="PZJ214" s="127"/>
      <c r="PZK214" s="127"/>
      <c r="PZL214" s="127"/>
      <c r="PZM214" s="127"/>
      <c r="QIM214" s="127"/>
      <c r="QIN214" s="127"/>
      <c r="QIV214" s="127"/>
      <c r="QIW214" s="127"/>
      <c r="QIX214" s="127"/>
      <c r="QIY214" s="127"/>
      <c r="QIZ214" s="127"/>
      <c r="QJA214" s="127"/>
      <c r="QJB214" s="127"/>
      <c r="QJC214" s="127"/>
      <c r="QJD214" s="127"/>
      <c r="QJE214" s="127"/>
      <c r="QJF214" s="127"/>
      <c r="QJG214" s="127"/>
      <c r="QJH214" s="127"/>
      <c r="QJI214" s="127"/>
      <c r="QSI214" s="127"/>
      <c r="QSJ214" s="127"/>
      <c r="QSR214" s="127"/>
      <c r="QSS214" s="127"/>
      <c r="QST214" s="127"/>
      <c r="QSU214" s="127"/>
      <c r="QSV214" s="127"/>
      <c r="QSW214" s="127"/>
      <c r="QSX214" s="127"/>
      <c r="QSY214" s="127"/>
      <c r="QSZ214" s="127"/>
      <c r="QTA214" s="127"/>
      <c r="QTB214" s="127"/>
      <c r="QTC214" s="127"/>
      <c r="QTD214" s="127"/>
      <c r="QTE214" s="127"/>
      <c r="RCE214" s="127"/>
      <c r="RCF214" s="127"/>
      <c r="RCN214" s="127"/>
      <c r="RCO214" s="127"/>
      <c r="RCP214" s="127"/>
      <c r="RCQ214" s="127"/>
      <c r="RCR214" s="127"/>
      <c r="RCS214" s="127"/>
      <c r="RCT214" s="127"/>
      <c r="RCU214" s="127"/>
      <c r="RCV214" s="127"/>
      <c r="RCW214" s="127"/>
      <c r="RCX214" s="127"/>
      <c r="RCY214" s="127"/>
      <c r="RCZ214" s="127"/>
      <c r="RDA214" s="127"/>
      <c r="RMA214" s="127"/>
      <c r="RMB214" s="127"/>
      <c r="RMJ214" s="127"/>
      <c r="RMK214" s="127"/>
      <c r="RML214" s="127"/>
      <c r="RMM214" s="127"/>
      <c r="RMN214" s="127"/>
      <c r="RMO214" s="127"/>
      <c r="RMP214" s="127"/>
      <c r="RMQ214" s="127"/>
      <c r="RMR214" s="127"/>
      <c r="RMS214" s="127"/>
      <c r="RMT214" s="127"/>
      <c r="RMU214" s="127"/>
      <c r="RMV214" s="127"/>
      <c r="RMW214" s="127"/>
      <c r="RVW214" s="127"/>
      <c r="RVX214" s="127"/>
      <c r="RWF214" s="127"/>
      <c r="RWG214" s="127"/>
      <c r="RWH214" s="127"/>
      <c r="RWI214" s="127"/>
      <c r="RWJ214" s="127"/>
      <c r="RWK214" s="127"/>
      <c r="RWL214" s="127"/>
      <c r="RWM214" s="127"/>
      <c r="RWN214" s="127"/>
      <c r="RWO214" s="127"/>
      <c r="RWP214" s="127"/>
      <c r="RWQ214" s="127"/>
      <c r="RWR214" s="127"/>
      <c r="RWS214" s="127"/>
      <c r="SFS214" s="127"/>
      <c r="SFT214" s="127"/>
      <c r="SGB214" s="127"/>
      <c r="SGC214" s="127"/>
      <c r="SGD214" s="127"/>
      <c r="SGE214" s="127"/>
      <c r="SGF214" s="127"/>
      <c r="SGG214" s="127"/>
      <c r="SGH214" s="127"/>
      <c r="SGI214" s="127"/>
      <c r="SGJ214" s="127"/>
      <c r="SGK214" s="127"/>
      <c r="SGL214" s="127"/>
      <c r="SGM214" s="127"/>
      <c r="SGN214" s="127"/>
      <c r="SGO214" s="127"/>
      <c r="SPO214" s="127"/>
      <c r="SPP214" s="127"/>
      <c r="SPX214" s="127"/>
      <c r="SPY214" s="127"/>
      <c r="SPZ214" s="127"/>
      <c r="SQA214" s="127"/>
      <c r="SQB214" s="127"/>
      <c r="SQC214" s="127"/>
      <c r="SQD214" s="127"/>
      <c r="SQE214" s="127"/>
      <c r="SQF214" s="127"/>
      <c r="SQG214" s="127"/>
      <c r="SQH214" s="127"/>
      <c r="SQI214" s="127"/>
      <c r="SQJ214" s="127"/>
      <c r="SQK214" s="127"/>
      <c r="SZK214" s="127"/>
      <c r="SZL214" s="127"/>
      <c r="SZT214" s="127"/>
      <c r="SZU214" s="127"/>
      <c r="SZV214" s="127"/>
      <c r="SZW214" s="127"/>
      <c r="SZX214" s="127"/>
      <c r="SZY214" s="127"/>
      <c r="SZZ214" s="127"/>
      <c r="TAA214" s="127"/>
      <c r="TAB214" s="127"/>
      <c r="TAC214" s="127"/>
      <c r="TAD214" s="127"/>
      <c r="TAE214" s="127"/>
      <c r="TAF214" s="127"/>
      <c r="TAG214" s="127"/>
      <c r="TJG214" s="127"/>
      <c r="TJH214" s="127"/>
      <c r="TJP214" s="127"/>
      <c r="TJQ214" s="127"/>
      <c r="TJR214" s="127"/>
      <c r="TJS214" s="127"/>
      <c r="TJT214" s="127"/>
      <c r="TJU214" s="127"/>
      <c r="TJV214" s="127"/>
      <c r="TJW214" s="127"/>
      <c r="TJX214" s="127"/>
      <c r="TJY214" s="127"/>
      <c r="TJZ214" s="127"/>
      <c r="TKA214" s="127"/>
      <c r="TKB214" s="127"/>
      <c r="TKC214" s="127"/>
      <c r="TTC214" s="127"/>
      <c r="TTD214" s="127"/>
      <c r="TTL214" s="127"/>
      <c r="TTM214" s="127"/>
      <c r="TTN214" s="127"/>
      <c r="TTO214" s="127"/>
      <c r="TTP214" s="127"/>
      <c r="TTQ214" s="127"/>
      <c r="TTR214" s="127"/>
      <c r="TTS214" s="127"/>
      <c r="TTT214" s="127"/>
      <c r="TTU214" s="127"/>
      <c r="TTV214" s="127"/>
      <c r="TTW214" s="127"/>
      <c r="TTX214" s="127"/>
      <c r="TTY214" s="127"/>
      <c r="UCY214" s="127"/>
      <c r="UCZ214" s="127"/>
      <c r="UDH214" s="127"/>
      <c r="UDI214" s="127"/>
      <c r="UDJ214" s="127"/>
      <c r="UDK214" s="127"/>
      <c r="UDL214" s="127"/>
      <c r="UDM214" s="127"/>
      <c r="UDN214" s="127"/>
      <c r="UDO214" s="127"/>
      <c r="UDP214" s="127"/>
      <c r="UDQ214" s="127"/>
      <c r="UDR214" s="127"/>
      <c r="UDS214" s="127"/>
      <c r="UDT214" s="127"/>
      <c r="UDU214" s="127"/>
      <c r="UMU214" s="127"/>
      <c r="UMV214" s="127"/>
      <c r="UND214" s="127"/>
      <c r="UNE214" s="127"/>
      <c r="UNF214" s="127"/>
      <c r="UNG214" s="127"/>
      <c r="UNH214" s="127"/>
      <c r="UNI214" s="127"/>
      <c r="UNJ214" s="127"/>
      <c r="UNK214" s="127"/>
      <c r="UNL214" s="127"/>
      <c r="UNM214" s="127"/>
      <c r="UNN214" s="127"/>
      <c r="UNO214" s="127"/>
      <c r="UNP214" s="127"/>
      <c r="UNQ214" s="127"/>
      <c r="UWQ214" s="127"/>
      <c r="UWR214" s="127"/>
      <c r="UWZ214" s="127"/>
      <c r="UXA214" s="127"/>
      <c r="UXB214" s="127"/>
      <c r="UXC214" s="127"/>
      <c r="UXD214" s="127"/>
      <c r="UXE214" s="127"/>
      <c r="UXF214" s="127"/>
      <c r="UXG214" s="127"/>
      <c r="UXH214" s="127"/>
      <c r="UXI214" s="127"/>
      <c r="UXJ214" s="127"/>
      <c r="UXK214" s="127"/>
      <c r="UXL214" s="127"/>
      <c r="UXM214" s="127"/>
      <c r="VGM214" s="127"/>
      <c r="VGN214" s="127"/>
      <c r="VGV214" s="127"/>
      <c r="VGW214" s="127"/>
      <c r="VGX214" s="127"/>
      <c r="VGY214" s="127"/>
      <c r="VGZ214" s="127"/>
      <c r="VHA214" s="127"/>
      <c r="VHB214" s="127"/>
      <c r="VHC214" s="127"/>
      <c r="VHD214" s="127"/>
      <c r="VHE214" s="127"/>
      <c r="VHF214" s="127"/>
      <c r="VHG214" s="127"/>
      <c r="VHH214" s="127"/>
      <c r="VHI214" s="127"/>
      <c r="VQI214" s="127"/>
      <c r="VQJ214" s="127"/>
      <c r="VQR214" s="127"/>
      <c r="VQS214" s="127"/>
      <c r="VQT214" s="127"/>
      <c r="VQU214" s="127"/>
      <c r="VQV214" s="127"/>
      <c r="VQW214" s="127"/>
      <c r="VQX214" s="127"/>
      <c r="VQY214" s="127"/>
      <c r="VQZ214" s="127"/>
      <c r="VRA214" s="127"/>
      <c r="VRB214" s="127"/>
      <c r="VRC214" s="127"/>
      <c r="VRD214" s="127"/>
      <c r="VRE214" s="127"/>
      <c r="WAE214" s="127"/>
      <c r="WAF214" s="127"/>
      <c r="WAN214" s="127"/>
      <c r="WAO214" s="127"/>
      <c r="WAP214" s="127"/>
      <c r="WAQ214" s="127"/>
      <c r="WAR214" s="127"/>
      <c r="WAS214" s="127"/>
      <c r="WAT214" s="127"/>
      <c r="WAU214" s="127"/>
      <c r="WAV214" s="127"/>
      <c r="WAW214" s="127"/>
      <c r="WAX214" s="127"/>
      <c r="WAY214" s="127"/>
      <c r="WAZ214" s="127"/>
      <c r="WBA214" s="127"/>
      <c r="WKA214" s="127"/>
      <c r="WKB214" s="127"/>
      <c r="WKJ214" s="127"/>
      <c r="WKK214" s="127"/>
      <c r="WKL214" s="127"/>
      <c r="WKM214" s="127"/>
      <c r="WKN214" s="127"/>
      <c r="WKO214" s="127"/>
      <c r="WKP214" s="127"/>
      <c r="WKQ214" s="127"/>
      <c r="WKR214" s="127"/>
      <c r="WKS214" s="127"/>
      <c r="WKT214" s="127"/>
      <c r="WKU214" s="127"/>
      <c r="WKV214" s="127"/>
      <c r="WKW214" s="127"/>
      <c r="WTW214" s="127"/>
      <c r="WTX214" s="127"/>
      <c r="WUF214" s="127"/>
      <c r="WUG214" s="127"/>
      <c r="WUH214" s="127"/>
      <c r="WUI214" s="127"/>
      <c r="WUJ214" s="127"/>
      <c r="WUK214" s="127"/>
      <c r="WUL214" s="127"/>
      <c r="WUM214" s="127"/>
      <c r="WUN214" s="127"/>
      <c r="WUO214" s="127"/>
      <c r="WUP214" s="127"/>
      <c r="WUQ214" s="127"/>
      <c r="WUR214" s="127"/>
      <c r="WUS214" s="127"/>
    </row>
    <row r="215" spans="1:1009 1243:2033 2267:3057 3291:4081 4315:5105 5339:6129 6363:7153 7387:8177 8411:9201 9435:10225 10459:11249 11483:12273 12507:13297 13531:14321 14555:15345 15579:16113" ht="66.599999999999994" customHeight="1" outlineLevel="1">
      <c r="A215" s="240"/>
      <c r="B215" s="300" t="s">
        <v>496</v>
      </c>
      <c r="C215" s="248"/>
      <c r="D215" s="258">
        <v>2889.424</v>
      </c>
      <c r="E215" s="257">
        <v>2889.424</v>
      </c>
      <c r="F215" s="258">
        <v>0</v>
      </c>
      <c r="G215" s="245">
        <v>0</v>
      </c>
      <c r="H215" s="229">
        <f t="shared" si="13"/>
        <v>0</v>
      </c>
      <c r="I215" s="247"/>
      <c r="J215" s="247"/>
      <c r="K215" s="247"/>
      <c r="L215" s="247"/>
      <c r="M215" s="238"/>
      <c r="HK215" s="127"/>
      <c r="HL215" s="127"/>
      <c r="HT215" s="127"/>
      <c r="HU215" s="127"/>
      <c r="HV215" s="127"/>
      <c r="HW215" s="127"/>
      <c r="HX215" s="127"/>
      <c r="HY215" s="127"/>
      <c r="HZ215" s="127"/>
      <c r="IA215" s="127"/>
      <c r="IB215" s="127"/>
      <c r="IC215" s="127"/>
      <c r="ID215" s="127"/>
      <c r="IE215" s="127"/>
      <c r="IF215" s="127"/>
      <c r="IG215" s="127"/>
      <c r="RG215" s="127"/>
      <c r="RH215" s="127"/>
      <c r="RP215" s="127"/>
      <c r="RQ215" s="127"/>
      <c r="RR215" s="127"/>
      <c r="RS215" s="127"/>
      <c r="RT215" s="127"/>
      <c r="RU215" s="127"/>
      <c r="RV215" s="127"/>
      <c r="RW215" s="127"/>
      <c r="RX215" s="127"/>
      <c r="RY215" s="127"/>
      <c r="RZ215" s="127"/>
      <c r="SA215" s="127"/>
      <c r="SB215" s="127"/>
      <c r="SC215" s="127"/>
      <c r="ABC215" s="127"/>
      <c r="ABD215" s="127"/>
      <c r="ABL215" s="127"/>
      <c r="ABM215" s="127"/>
      <c r="ABN215" s="127"/>
      <c r="ABO215" s="127"/>
      <c r="ABP215" s="127"/>
      <c r="ABQ215" s="127"/>
      <c r="ABR215" s="127"/>
      <c r="ABS215" s="127"/>
      <c r="ABT215" s="127"/>
      <c r="ABU215" s="127"/>
      <c r="ABV215" s="127"/>
      <c r="ABW215" s="127"/>
      <c r="ABX215" s="127"/>
      <c r="ABY215" s="127"/>
      <c r="AKY215" s="127"/>
      <c r="AKZ215" s="127"/>
      <c r="ALH215" s="127"/>
      <c r="ALI215" s="127"/>
      <c r="ALJ215" s="127"/>
      <c r="ALK215" s="127"/>
      <c r="ALL215" s="127"/>
      <c r="ALM215" s="127"/>
      <c r="ALN215" s="127"/>
      <c r="ALO215" s="127"/>
      <c r="ALP215" s="127"/>
      <c r="ALQ215" s="127"/>
      <c r="ALR215" s="127"/>
      <c r="ALS215" s="127"/>
      <c r="ALT215" s="127"/>
      <c r="ALU215" s="127"/>
      <c r="AUU215" s="127"/>
      <c r="AUV215" s="127"/>
      <c r="AVD215" s="127"/>
      <c r="AVE215" s="127"/>
      <c r="AVF215" s="127"/>
      <c r="AVG215" s="127"/>
      <c r="AVH215" s="127"/>
      <c r="AVI215" s="127"/>
      <c r="AVJ215" s="127"/>
      <c r="AVK215" s="127"/>
      <c r="AVL215" s="127"/>
      <c r="AVM215" s="127"/>
      <c r="AVN215" s="127"/>
      <c r="AVO215" s="127"/>
      <c r="AVP215" s="127"/>
      <c r="AVQ215" s="127"/>
      <c r="BEQ215" s="127"/>
      <c r="BER215" s="127"/>
      <c r="BEZ215" s="127"/>
      <c r="BFA215" s="127"/>
      <c r="BFB215" s="127"/>
      <c r="BFC215" s="127"/>
      <c r="BFD215" s="127"/>
      <c r="BFE215" s="127"/>
      <c r="BFF215" s="127"/>
      <c r="BFG215" s="127"/>
      <c r="BFH215" s="127"/>
      <c r="BFI215" s="127"/>
      <c r="BFJ215" s="127"/>
      <c r="BFK215" s="127"/>
      <c r="BFL215" s="127"/>
      <c r="BFM215" s="127"/>
      <c r="BOM215" s="127"/>
      <c r="BON215" s="127"/>
      <c r="BOV215" s="127"/>
      <c r="BOW215" s="127"/>
      <c r="BOX215" s="127"/>
      <c r="BOY215" s="127"/>
      <c r="BOZ215" s="127"/>
      <c r="BPA215" s="127"/>
      <c r="BPB215" s="127"/>
      <c r="BPC215" s="127"/>
      <c r="BPD215" s="127"/>
      <c r="BPE215" s="127"/>
      <c r="BPF215" s="127"/>
      <c r="BPG215" s="127"/>
      <c r="BPH215" s="127"/>
      <c r="BPI215" s="127"/>
      <c r="BYI215" s="127"/>
      <c r="BYJ215" s="127"/>
      <c r="BYR215" s="127"/>
      <c r="BYS215" s="127"/>
      <c r="BYT215" s="127"/>
      <c r="BYU215" s="127"/>
      <c r="BYV215" s="127"/>
      <c r="BYW215" s="127"/>
      <c r="BYX215" s="127"/>
      <c r="BYY215" s="127"/>
      <c r="BYZ215" s="127"/>
      <c r="BZA215" s="127"/>
      <c r="BZB215" s="127"/>
      <c r="BZC215" s="127"/>
      <c r="BZD215" s="127"/>
      <c r="BZE215" s="127"/>
      <c r="CIE215" s="127"/>
      <c r="CIF215" s="127"/>
      <c r="CIN215" s="127"/>
      <c r="CIO215" s="127"/>
      <c r="CIP215" s="127"/>
      <c r="CIQ215" s="127"/>
      <c r="CIR215" s="127"/>
      <c r="CIS215" s="127"/>
      <c r="CIT215" s="127"/>
      <c r="CIU215" s="127"/>
      <c r="CIV215" s="127"/>
      <c r="CIW215" s="127"/>
      <c r="CIX215" s="127"/>
      <c r="CIY215" s="127"/>
      <c r="CIZ215" s="127"/>
      <c r="CJA215" s="127"/>
      <c r="CSA215" s="127"/>
      <c r="CSB215" s="127"/>
      <c r="CSJ215" s="127"/>
      <c r="CSK215" s="127"/>
      <c r="CSL215" s="127"/>
      <c r="CSM215" s="127"/>
      <c r="CSN215" s="127"/>
      <c r="CSO215" s="127"/>
      <c r="CSP215" s="127"/>
      <c r="CSQ215" s="127"/>
      <c r="CSR215" s="127"/>
      <c r="CSS215" s="127"/>
      <c r="CST215" s="127"/>
      <c r="CSU215" s="127"/>
      <c r="CSV215" s="127"/>
      <c r="CSW215" s="127"/>
      <c r="DBW215" s="127"/>
      <c r="DBX215" s="127"/>
      <c r="DCF215" s="127"/>
      <c r="DCG215" s="127"/>
      <c r="DCH215" s="127"/>
      <c r="DCI215" s="127"/>
      <c r="DCJ215" s="127"/>
      <c r="DCK215" s="127"/>
      <c r="DCL215" s="127"/>
      <c r="DCM215" s="127"/>
      <c r="DCN215" s="127"/>
      <c r="DCO215" s="127"/>
      <c r="DCP215" s="127"/>
      <c r="DCQ215" s="127"/>
      <c r="DCR215" s="127"/>
      <c r="DCS215" s="127"/>
      <c r="DLS215" s="127"/>
      <c r="DLT215" s="127"/>
      <c r="DMB215" s="127"/>
      <c r="DMC215" s="127"/>
      <c r="DMD215" s="127"/>
      <c r="DME215" s="127"/>
      <c r="DMF215" s="127"/>
      <c r="DMG215" s="127"/>
      <c r="DMH215" s="127"/>
      <c r="DMI215" s="127"/>
      <c r="DMJ215" s="127"/>
      <c r="DMK215" s="127"/>
      <c r="DML215" s="127"/>
      <c r="DMM215" s="127"/>
      <c r="DMN215" s="127"/>
      <c r="DMO215" s="127"/>
      <c r="DVO215" s="127"/>
      <c r="DVP215" s="127"/>
      <c r="DVX215" s="127"/>
      <c r="DVY215" s="127"/>
      <c r="DVZ215" s="127"/>
      <c r="DWA215" s="127"/>
      <c r="DWB215" s="127"/>
      <c r="DWC215" s="127"/>
      <c r="DWD215" s="127"/>
      <c r="DWE215" s="127"/>
      <c r="DWF215" s="127"/>
      <c r="DWG215" s="127"/>
      <c r="DWH215" s="127"/>
      <c r="DWI215" s="127"/>
      <c r="DWJ215" s="127"/>
      <c r="DWK215" s="127"/>
      <c r="EFK215" s="127"/>
      <c r="EFL215" s="127"/>
      <c r="EFT215" s="127"/>
      <c r="EFU215" s="127"/>
      <c r="EFV215" s="127"/>
      <c r="EFW215" s="127"/>
      <c r="EFX215" s="127"/>
      <c r="EFY215" s="127"/>
      <c r="EFZ215" s="127"/>
      <c r="EGA215" s="127"/>
      <c r="EGB215" s="127"/>
      <c r="EGC215" s="127"/>
      <c r="EGD215" s="127"/>
      <c r="EGE215" s="127"/>
      <c r="EGF215" s="127"/>
      <c r="EGG215" s="127"/>
      <c r="EPG215" s="127"/>
      <c r="EPH215" s="127"/>
      <c r="EPP215" s="127"/>
      <c r="EPQ215" s="127"/>
      <c r="EPR215" s="127"/>
      <c r="EPS215" s="127"/>
      <c r="EPT215" s="127"/>
      <c r="EPU215" s="127"/>
      <c r="EPV215" s="127"/>
      <c r="EPW215" s="127"/>
      <c r="EPX215" s="127"/>
      <c r="EPY215" s="127"/>
      <c r="EPZ215" s="127"/>
      <c r="EQA215" s="127"/>
      <c r="EQB215" s="127"/>
      <c r="EQC215" s="127"/>
      <c r="EZC215" s="127"/>
      <c r="EZD215" s="127"/>
      <c r="EZL215" s="127"/>
      <c r="EZM215" s="127"/>
      <c r="EZN215" s="127"/>
      <c r="EZO215" s="127"/>
      <c r="EZP215" s="127"/>
      <c r="EZQ215" s="127"/>
      <c r="EZR215" s="127"/>
      <c r="EZS215" s="127"/>
      <c r="EZT215" s="127"/>
      <c r="EZU215" s="127"/>
      <c r="EZV215" s="127"/>
      <c r="EZW215" s="127"/>
      <c r="EZX215" s="127"/>
      <c r="EZY215" s="127"/>
      <c r="FIY215" s="127"/>
      <c r="FIZ215" s="127"/>
      <c r="FJH215" s="127"/>
      <c r="FJI215" s="127"/>
      <c r="FJJ215" s="127"/>
      <c r="FJK215" s="127"/>
      <c r="FJL215" s="127"/>
      <c r="FJM215" s="127"/>
      <c r="FJN215" s="127"/>
      <c r="FJO215" s="127"/>
      <c r="FJP215" s="127"/>
      <c r="FJQ215" s="127"/>
      <c r="FJR215" s="127"/>
      <c r="FJS215" s="127"/>
      <c r="FJT215" s="127"/>
      <c r="FJU215" s="127"/>
      <c r="FSU215" s="127"/>
      <c r="FSV215" s="127"/>
      <c r="FTD215" s="127"/>
      <c r="FTE215" s="127"/>
      <c r="FTF215" s="127"/>
      <c r="FTG215" s="127"/>
      <c r="FTH215" s="127"/>
      <c r="FTI215" s="127"/>
      <c r="FTJ215" s="127"/>
      <c r="FTK215" s="127"/>
      <c r="FTL215" s="127"/>
      <c r="FTM215" s="127"/>
      <c r="FTN215" s="127"/>
      <c r="FTO215" s="127"/>
      <c r="FTP215" s="127"/>
      <c r="FTQ215" s="127"/>
      <c r="GCQ215" s="127"/>
      <c r="GCR215" s="127"/>
      <c r="GCZ215" s="127"/>
      <c r="GDA215" s="127"/>
      <c r="GDB215" s="127"/>
      <c r="GDC215" s="127"/>
      <c r="GDD215" s="127"/>
      <c r="GDE215" s="127"/>
      <c r="GDF215" s="127"/>
      <c r="GDG215" s="127"/>
      <c r="GDH215" s="127"/>
      <c r="GDI215" s="127"/>
      <c r="GDJ215" s="127"/>
      <c r="GDK215" s="127"/>
      <c r="GDL215" s="127"/>
      <c r="GDM215" s="127"/>
      <c r="GMM215" s="127"/>
      <c r="GMN215" s="127"/>
      <c r="GMV215" s="127"/>
      <c r="GMW215" s="127"/>
      <c r="GMX215" s="127"/>
      <c r="GMY215" s="127"/>
      <c r="GMZ215" s="127"/>
      <c r="GNA215" s="127"/>
      <c r="GNB215" s="127"/>
      <c r="GNC215" s="127"/>
      <c r="GND215" s="127"/>
      <c r="GNE215" s="127"/>
      <c r="GNF215" s="127"/>
      <c r="GNG215" s="127"/>
      <c r="GNH215" s="127"/>
      <c r="GNI215" s="127"/>
      <c r="GWI215" s="127"/>
      <c r="GWJ215" s="127"/>
      <c r="GWR215" s="127"/>
      <c r="GWS215" s="127"/>
      <c r="GWT215" s="127"/>
      <c r="GWU215" s="127"/>
      <c r="GWV215" s="127"/>
      <c r="GWW215" s="127"/>
      <c r="GWX215" s="127"/>
      <c r="GWY215" s="127"/>
      <c r="GWZ215" s="127"/>
      <c r="GXA215" s="127"/>
      <c r="GXB215" s="127"/>
      <c r="GXC215" s="127"/>
      <c r="GXD215" s="127"/>
      <c r="GXE215" s="127"/>
      <c r="HGE215" s="127"/>
      <c r="HGF215" s="127"/>
      <c r="HGN215" s="127"/>
      <c r="HGO215" s="127"/>
      <c r="HGP215" s="127"/>
      <c r="HGQ215" s="127"/>
      <c r="HGR215" s="127"/>
      <c r="HGS215" s="127"/>
      <c r="HGT215" s="127"/>
      <c r="HGU215" s="127"/>
      <c r="HGV215" s="127"/>
      <c r="HGW215" s="127"/>
      <c r="HGX215" s="127"/>
      <c r="HGY215" s="127"/>
      <c r="HGZ215" s="127"/>
      <c r="HHA215" s="127"/>
      <c r="HQA215" s="127"/>
      <c r="HQB215" s="127"/>
      <c r="HQJ215" s="127"/>
      <c r="HQK215" s="127"/>
      <c r="HQL215" s="127"/>
      <c r="HQM215" s="127"/>
      <c r="HQN215" s="127"/>
      <c r="HQO215" s="127"/>
      <c r="HQP215" s="127"/>
      <c r="HQQ215" s="127"/>
      <c r="HQR215" s="127"/>
      <c r="HQS215" s="127"/>
      <c r="HQT215" s="127"/>
      <c r="HQU215" s="127"/>
      <c r="HQV215" s="127"/>
      <c r="HQW215" s="127"/>
      <c r="HZW215" s="127"/>
      <c r="HZX215" s="127"/>
      <c r="IAF215" s="127"/>
      <c r="IAG215" s="127"/>
      <c r="IAH215" s="127"/>
      <c r="IAI215" s="127"/>
      <c r="IAJ215" s="127"/>
      <c r="IAK215" s="127"/>
      <c r="IAL215" s="127"/>
      <c r="IAM215" s="127"/>
      <c r="IAN215" s="127"/>
      <c r="IAO215" s="127"/>
      <c r="IAP215" s="127"/>
      <c r="IAQ215" s="127"/>
      <c r="IAR215" s="127"/>
      <c r="IAS215" s="127"/>
      <c r="IJS215" s="127"/>
      <c r="IJT215" s="127"/>
      <c r="IKB215" s="127"/>
      <c r="IKC215" s="127"/>
      <c r="IKD215" s="127"/>
      <c r="IKE215" s="127"/>
      <c r="IKF215" s="127"/>
      <c r="IKG215" s="127"/>
      <c r="IKH215" s="127"/>
      <c r="IKI215" s="127"/>
      <c r="IKJ215" s="127"/>
      <c r="IKK215" s="127"/>
      <c r="IKL215" s="127"/>
      <c r="IKM215" s="127"/>
      <c r="IKN215" s="127"/>
      <c r="IKO215" s="127"/>
      <c r="ITO215" s="127"/>
      <c r="ITP215" s="127"/>
      <c r="ITX215" s="127"/>
      <c r="ITY215" s="127"/>
      <c r="ITZ215" s="127"/>
      <c r="IUA215" s="127"/>
      <c r="IUB215" s="127"/>
      <c r="IUC215" s="127"/>
      <c r="IUD215" s="127"/>
      <c r="IUE215" s="127"/>
      <c r="IUF215" s="127"/>
      <c r="IUG215" s="127"/>
      <c r="IUH215" s="127"/>
      <c r="IUI215" s="127"/>
      <c r="IUJ215" s="127"/>
      <c r="IUK215" s="127"/>
      <c r="JDK215" s="127"/>
      <c r="JDL215" s="127"/>
      <c r="JDT215" s="127"/>
      <c r="JDU215" s="127"/>
      <c r="JDV215" s="127"/>
      <c r="JDW215" s="127"/>
      <c r="JDX215" s="127"/>
      <c r="JDY215" s="127"/>
      <c r="JDZ215" s="127"/>
      <c r="JEA215" s="127"/>
      <c r="JEB215" s="127"/>
      <c r="JEC215" s="127"/>
      <c r="JED215" s="127"/>
      <c r="JEE215" s="127"/>
      <c r="JEF215" s="127"/>
      <c r="JEG215" s="127"/>
      <c r="JNG215" s="127"/>
      <c r="JNH215" s="127"/>
      <c r="JNP215" s="127"/>
      <c r="JNQ215" s="127"/>
      <c r="JNR215" s="127"/>
      <c r="JNS215" s="127"/>
      <c r="JNT215" s="127"/>
      <c r="JNU215" s="127"/>
      <c r="JNV215" s="127"/>
      <c r="JNW215" s="127"/>
      <c r="JNX215" s="127"/>
      <c r="JNY215" s="127"/>
      <c r="JNZ215" s="127"/>
      <c r="JOA215" s="127"/>
      <c r="JOB215" s="127"/>
      <c r="JOC215" s="127"/>
      <c r="JXC215" s="127"/>
      <c r="JXD215" s="127"/>
      <c r="JXL215" s="127"/>
      <c r="JXM215" s="127"/>
      <c r="JXN215" s="127"/>
      <c r="JXO215" s="127"/>
      <c r="JXP215" s="127"/>
      <c r="JXQ215" s="127"/>
      <c r="JXR215" s="127"/>
      <c r="JXS215" s="127"/>
      <c r="JXT215" s="127"/>
      <c r="JXU215" s="127"/>
      <c r="JXV215" s="127"/>
      <c r="JXW215" s="127"/>
      <c r="JXX215" s="127"/>
      <c r="JXY215" s="127"/>
      <c r="KGY215" s="127"/>
      <c r="KGZ215" s="127"/>
      <c r="KHH215" s="127"/>
      <c r="KHI215" s="127"/>
      <c r="KHJ215" s="127"/>
      <c r="KHK215" s="127"/>
      <c r="KHL215" s="127"/>
      <c r="KHM215" s="127"/>
      <c r="KHN215" s="127"/>
      <c r="KHO215" s="127"/>
      <c r="KHP215" s="127"/>
      <c r="KHQ215" s="127"/>
      <c r="KHR215" s="127"/>
      <c r="KHS215" s="127"/>
      <c r="KHT215" s="127"/>
      <c r="KHU215" s="127"/>
      <c r="KQU215" s="127"/>
      <c r="KQV215" s="127"/>
      <c r="KRD215" s="127"/>
      <c r="KRE215" s="127"/>
      <c r="KRF215" s="127"/>
      <c r="KRG215" s="127"/>
      <c r="KRH215" s="127"/>
      <c r="KRI215" s="127"/>
      <c r="KRJ215" s="127"/>
      <c r="KRK215" s="127"/>
      <c r="KRL215" s="127"/>
      <c r="KRM215" s="127"/>
      <c r="KRN215" s="127"/>
      <c r="KRO215" s="127"/>
      <c r="KRP215" s="127"/>
      <c r="KRQ215" s="127"/>
      <c r="LAQ215" s="127"/>
      <c r="LAR215" s="127"/>
      <c r="LAZ215" s="127"/>
      <c r="LBA215" s="127"/>
      <c r="LBB215" s="127"/>
      <c r="LBC215" s="127"/>
      <c r="LBD215" s="127"/>
      <c r="LBE215" s="127"/>
      <c r="LBF215" s="127"/>
      <c r="LBG215" s="127"/>
      <c r="LBH215" s="127"/>
      <c r="LBI215" s="127"/>
      <c r="LBJ215" s="127"/>
      <c r="LBK215" s="127"/>
      <c r="LBL215" s="127"/>
      <c r="LBM215" s="127"/>
      <c r="LKM215" s="127"/>
      <c r="LKN215" s="127"/>
      <c r="LKV215" s="127"/>
      <c r="LKW215" s="127"/>
      <c r="LKX215" s="127"/>
      <c r="LKY215" s="127"/>
      <c r="LKZ215" s="127"/>
      <c r="LLA215" s="127"/>
      <c r="LLB215" s="127"/>
      <c r="LLC215" s="127"/>
      <c r="LLD215" s="127"/>
      <c r="LLE215" s="127"/>
      <c r="LLF215" s="127"/>
      <c r="LLG215" s="127"/>
      <c r="LLH215" s="127"/>
      <c r="LLI215" s="127"/>
      <c r="LUI215" s="127"/>
      <c r="LUJ215" s="127"/>
      <c r="LUR215" s="127"/>
      <c r="LUS215" s="127"/>
      <c r="LUT215" s="127"/>
      <c r="LUU215" s="127"/>
      <c r="LUV215" s="127"/>
      <c r="LUW215" s="127"/>
      <c r="LUX215" s="127"/>
      <c r="LUY215" s="127"/>
      <c r="LUZ215" s="127"/>
      <c r="LVA215" s="127"/>
      <c r="LVB215" s="127"/>
      <c r="LVC215" s="127"/>
      <c r="LVD215" s="127"/>
      <c r="LVE215" s="127"/>
      <c r="MEE215" s="127"/>
      <c r="MEF215" s="127"/>
      <c r="MEN215" s="127"/>
      <c r="MEO215" s="127"/>
      <c r="MEP215" s="127"/>
      <c r="MEQ215" s="127"/>
      <c r="MER215" s="127"/>
      <c r="MES215" s="127"/>
      <c r="MET215" s="127"/>
      <c r="MEU215" s="127"/>
      <c r="MEV215" s="127"/>
      <c r="MEW215" s="127"/>
      <c r="MEX215" s="127"/>
      <c r="MEY215" s="127"/>
      <c r="MEZ215" s="127"/>
      <c r="MFA215" s="127"/>
      <c r="MOA215" s="127"/>
      <c r="MOB215" s="127"/>
      <c r="MOJ215" s="127"/>
      <c r="MOK215" s="127"/>
      <c r="MOL215" s="127"/>
      <c r="MOM215" s="127"/>
      <c r="MON215" s="127"/>
      <c r="MOO215" s="127"/>
      <c r="MOP215" s="127"/>
      <c r="MOQ215" s="127"/>
      <c r="MOR215" s="127"/>
      <c r="MOS215" s="127"/>
      <c r="MOT215" s="127"/>
      <c r="MOU215" s="127"/>
      <c r="MOV215" s="127"/>
      <c r="MOW215" s="127"/>
      <c r="MXW215" s="127"/>
      <c r="MXX215" s="127"/>
      <c r="MYF215" s="127"/>
      <c r="MYG215" s="127"/>
      <c r="MYH215" s="127"/>
      <c r="MYI215" s="127"/>
      <c r="MYJ215" s="127"/>
      <c r="MYK215" s="127"/>
      <c r="MYL215" s="127"/>
      <c r="MYM215" s="127"/>
      <c r="MYN215" s="127"/>
      <c r="MYO215" s="127"/>
      <c r="MYP215" s="127"/>
      <c r="MYQ215" s="127"/>
      <c r="MYR215" s="127"/>
      <c r="MYS215" s="127"/>
      <c r="NHS215" s="127"/>
      <c r="NHT215" s="127"/>
      <c r="NIB215" s="127"/>
      <c r="NIC215" s="127"/>
      <c r="NID215" s="127"/>
      <c r="NIE215" s="127"/>
      <c r="NIF215" s="127"/>
      <c r="NIG215" s="127"/>
      <c r="NIH215" s="127"/>
      <c r="NII215" s="127"/>
      <c r="NIJ215" s="127"/>
      <c r="NIK215" s="127"/>
      <c r="NIL215" s="127"/>
      <c r="NIM215" s="127"/>
      <c r="NIN215" s="127"/>
      <c r="NIO215" s="127"/>
      <c r="NRO215" s="127"/>
      <c r="NRP215" s="127"/>
      <c r="NRX215" s="127"/>
      <c r="NRY215" s="127"/>
      <c r="NRZ215" s="127"/>
      <c r="NSA215" s="127"/>
      <c r="NSB215" s="127"/>
      <c r="NSC215" s="127"/>
      <c r="NSD215" s="127"/>
      <c r="NSE215" s="127"/>
      <c r="NSF215" s="127"/>
      <c r="NSG215" s="127"/>
      <c r="NSH215" s="127"/>
      <c r="NSI215" s="127"/>
      <c r="NSJ215" s="127"/>
      <c r="NSK215" s="127"/>
      <c r="OBK215" s="127"/>
      <c r="OBL215" s="127"/>
      <c r="OBT215" s="127"/>
      <c r="OBU215" s="127"/>
      <c r="OBV215" s="127"/>
      <c r="OBW215" s="127"/>
      <c r="OBX215" s="127"/>
      <c r="OBY215" s="127"/>
      <c r="OBZ215" s="127"/>
      <c r="OCA215" s="127"/>
      <c r="OCB215" s="127"/>
      <c r="OCC215" s="127"/>
      <c r="OCD215" s="127"/>
      <c r="OCE215" s="127"/>
      <c r="OCF215" s="127"/>
      <c r="OCG215" s="127"/>
      <c r="OLG215" s="127"/>
      <c r="OLH215" s="127"/>
      <c r="OLP215" s="127"/>
      <c r="OLQ215" s="127"/>
      <c r="OLR215" s="127"/>
      <c r="OLS215" s="127"/>
      <c r="OLT215" s="127"/>
      <c r="OLU215" s="127"/>
      <c r="OLV215" s="127"/>
      <c r="OLW215" s="127"/>
      <c r="OLX215" s="127"/>
      <c r="OLY215" s="127"/>
      <c r="OLZ215" s="127"/>
      <c r="OMA215" s="127"/>
      <c r="OMB215" s="127"/>
      <c r="OMC215" s="127"/>
      <c r="OVC215" s="127"/>
      <c r="OVD215" s="127"/>
      <c r="OVL215" s="127"/>
      <c r="OVM215" s="127"/>
      <c r="OVN215" s="127"/>
      <c r="OVO215" s="127"/>
      <c r="OVP215" s="127"/>
      <c r="OVQ215" s="127"/>
      <c r="OVR215" s="127"/>
      <c r="OVS215" s="127"/>
      <c r="OVT215" s="127"/>
      <c r="OVU215" s="127"/>
      <c r="OVV215" s="127"/>
      <c r="OVW215" s="127"/>
      <c r="OVX215" s="127"/>
      <c r="OVY215" s="127"/>
      <c r="PEY215" s="127"/>
      <c r="PEZ215" s="127"/>
      <c r="PFH215" s="127"/>
      <c r="PFI215" s="127"/>
      <c r="PFJ215" s="127"/>
      <c r="PFK215" s="127"/>
      <c r="PFL215" s="127"/>
      <c r="PFM215" s="127"/>
      <c r="PFN215" s="127"/>
      <c r="PFO215" s="127"/>
      <c r="PFP215" s="127"/>
      <c r="PFQ215" s="127"/>
      <c r="PFR215" s="127"/>
      <c r="PFS215" s="127"/>
      <c r="PFT215" s="127"/>
      <c r="PFU215" s="127"/>
      <c r="POU215" s="127"/>
      <c r="POV215" s="127"/>
      <c r="PPD215" s="127"/>
      <c r="PPE215" s="127"/>
      <c r="PPF215" s="127"/>
      <c r="PPG215" s="127"/>
      <c r="PPH215" s="127"/>
      <c r="PPI215" s="127"/>
      <c r="PPJ215" s="127"/>
      <c r="PPK215" s="127"/>
      <c r="PPL215" s="127"/>
      <c r="PPM215" s="127"/>
      <c r="PPN215" s="127"/>
      <c r="PPO215" s="127"/>
      <c r="PPP215" s="127"/>
      <c r="PPQ215" s="127"/>
      <c r="PYQ215" s="127"/>
      <c r="PYR215" s="127"/>
      <c r="PYZ215" s="127"/>
      <c r="PZA215" s="127"/>
      <c r="PZB215" s="127"/>
      <c r="PZC215" s="127"/>
      <c r="PZD215" s="127"/>
      <c r="PZE215" s="127"/>
      <c r="PZF215" s="127"/>
      <c r="PZG215" s="127"/>
      <c r="PZH215" s="127"/>
      <c r="PZI215" s="127"/>
      <c r="PZJ215" s="127"/>
      <c r="PZK215" s="127"/>
      <c r="PZL215" s="127"/>
      <c r="PZM215" s="127"/>
      <c r="QIM215" s="127"/>
      <c r="QIN215" s="127"/>
      <c r="QIV215" s="127"/>
      <c r="QIW215" s="127"/>
      <c r="QIX215" s="127"/>
      <c r="QIY215" s="127"/>
      <c r="QIZ215" s="127"/>
      <c r="QJA215" s="127"/>
      <c r="QJB215" s="127"/>
      <c r="QJC215" s="127"/>
      <c r="QJD215" s="127"/>
      <c r="QJE215" s="127"/>
      <c r="QJF215" s="127"/>
      <c r="QJG215" s="127"/>
      <c r="QJH215" s="127"/>
      <c r="QJI215" s="127"/>
      <c r="QSI215" s="127"/>
      <c r="QSJ215" s="127"/>
      <c r="QSR215" s="127"/>
      <c r="QSS215" s="127"/>
      <c r="QST215" s="127"/>
      <c r="QSU215" s="127"/>
      <c r="QSV215" s="127"/>
      <c r="QSW215" s="127"/>
      <c r="QSX215" s="127"/>
      <c r="QSY215" s="127"/>
      <c r="QSZ215" s="127"/>
      <c r="QTA215" s="127"/>
      <c r="QTB215" s="127"/>
      <c r="QTC215" s="127"/>
      <c r="QTD215" s="127"/>
      <c r="QTE215" s="127"/>
      <c r="RCE215" s="127"/>
      <c r="RCF215" s="127"/>
      <c r="RCN215" s="127"/>
      <c r="RCO215" s="127"/>
      <c r="RCP215" s="127"/>
      <c r="RCQ215" s="127"/>
      <c r="RCR215" s="127"/>
      <c r="RCS215" s="127"/>
      <c r="RCT215" s="127"/>
      <c r="RCU215" s="127"/>
      <c r="RCV215" s="127"/>
      <c r="RCW215" s="127"/>
      <c r="RCX215" s="127"/>
      <c r="RCY215" s="127"/>
      <c r="RCZ215" s="127"/>
      <c r="RDA215" s="127"/>
      <c r="RMA215" s="127"/>
      <c r="RMB215" s="127"/>
      <c r="RMJ215" s="127"/>
      <c r="RMK215" s="127"/>
      <c r="RML215" s="127"/>
      <c r="RMM215" s="127"/>
      <c r="RMN215" s="127"/>
      <c r="RMO215" s="127"/>
      <c r="RMP215" s="127"/>
      <c r="RMQ215" s="127"/>
      <c r="RMR215" s="127"/>
      <c r="RMS215" s="127"/>
      <c r="RMT215" s="127"/>
      <c r="RMU215" s="127"/>
      <c r="RMV215" s="127"/>
      <c r="RMW215" s="127"/>
      <c r="RVW215" s="127"/>
      <c r="RVX215" s="127"/>
      <c r="RWF215" s="127"/>
      <c r="RWG215" s="127"/>
      <c r="RWH215" s="127"/>
      <c r="RWI215" s="127"/>
      <c r="RWJ215" s="127"/>
      <c r="RWK215" s="127"/>
      <c r="RWL215" s="127"/>
      <c r="RWM215" s="127"/>
      <c r="RWN215" s="127"/>
      <c r="RWO215" s="127"/>
      <c r="RWP215" s="127"/>
      <c r="RWQ215" s="127"/>
      <c r="RWR215" s="127"/>
      <c r="RWS215" s="127"/>
      <c r="SFS215" s="127"/>
      <c r="SFT215" s="127"/>
      <c r="SGB215" s="127"/>
      <c r="SGC215" s="127"/>
      <c r="SGD215" s="127"/>
      <c r="SGE215" s="127"/>
      <c r="SGF215" s="127"/>
      <c r="SGG215" s="127"/>
      <c r="SGH215" s="127"/>
      <c r="SGI215" s="127"/>
      <c r="SGJ215" s="127"/>
      <c r="SGK215" s="127"/>
      <c r="SGL215" s="127"/>
      <c r="SGM215" s="127"/>
      <c r="SGN215" s="127"/>
      <c r="SGO215" s="127"/>
      <c r="SPO215" s="127"/>
      <c r="SPP215" s="127"/>
      <c r="SPX215" s="127"/>
      <c r="SPY215" s="127"/>
      <c r="SPZ215" s="127"/>
      <c r="SQA215" s="127"/>
      <c r="SQB215" s="127"/>
      <c r="SQC215" s="127"/>
      <c r="SQD215" s="127"/>
      <c r="SQE215" s="127"/>
      <c r="SQF215" s="127"/>
      <c r="SQG215" s="127"/>
      <c r="SQH215" s="127"/>
      <c r="SQI215" s="127"/>
      <c r="SQJ215" s="127"/>
      <c r="SQK215" s="127"/>
      <c r="SZK215" s="127"/>
      <c r="SZL215" s="127"/>
      <c r="SZT215" s="127"/>
      <c r="SZU215" s="127"/>
      <c r="SZV215" s="127"/>
      <c r="SZW215" s="127"/>
      <c r="SZX215" s="127"/>
      <c r="SZY215" s="127"/>
      <c r="SZZ215" s="127"/>
      <c r="TAA215" s="127"/>
      <c r="TAB215" s="127"/>
      <c r="TAC215" s="127"/>
      <c r="TAD215" s="127"/>
      <c r="TAE215" s="127"/>
      <c r="TAF215" s="127"/>
      <c r="TAG215" s="127"/>
      <c r="TJG215" s="127"/>
      <c r="TJH215" s="127"/>
      <c r="TJP215" s="127"/>
      <c r="TJQ215" s="127"/>
      <c r="TJR215" s="127"/>
      <c r="TJS215" s="127"/>
      <c r="TJT215" s="127"/>
      <c r="TJU215" s="127"/>
      <c r="TJV215" s="127"/>
      <c r="TJW215" s="127"/>
      <c r="TJX215" s="127"/>
      <c r="TJY215" s="127"/>
      <c r="TJZ215" s="127"/>
      <c r="TKA215" s="127"/>
      <c r="TKB215" s="127"/>
      <c r="TKC215" s="127"/>
      <c r="TTC215" s="127"/>
      <c r="TTD215" s="127"/>
      <c r="TTL215" s="127"/>
      <c r="TTM215" s="127"/>
      <c r="TTN215" s="127"/>
      <c r="TTO215" s="127"/>
      <c r="TTP215" s="127"/>
      <c r="TTQ215" s="127"/>
      <c r="TTR215" s="127"/>
      <c r="TTS215" s="127"/>
      <c r="TTT215" s="127"/>
      <c r="TTU215" s="127"/>
      <c r="TTV215" s="127"/>
      <c r="TTW215" s="127"/>
      <c r="TTX215" s="127"/>
      <c r="TTY215" s="127"/>
      <c r="UCY215" s="127"/>
      <c r="UCZ215" s="127"/>
      <c r="UDH215" s="127"/>
      <c r="UDI215" s="127"/>
      <c r="UDJ215" s="127"/>
      <c r="UDK215" s="127"/>
      <c r="UDL215" s="127"/>
      <c r="UDM215" s="127"/>
      <c r="UDN215" s="127"/>
      <c r="UDO215" s="127"/>
      <c r="UDP215" s="127"/>
      <c r="UDQ215" s="127"/>
      <c r="UDR215" s="127"/>
      <c r="UDS215" s="127"/>
      <c r="UDT215" s="127"/>
      <c r="UDU215" s="127"/>
      <c r="UMU215" s="127"/>
      <c r="UMV215" s="127"/>
      <c r="UND215" s="127"/>
      <c r="UNE215" s="127"/>
      <c r="UNF215" s="127"/>
      <c r="UNG215" s="127"/>
      <c r="UNH215" s="127"/>
      <c r="UNI215" s="127"/>
      <c r="UNJ215" s="127"/>
      <c r="UNK215" s="127"/>
      <c r="UNL215" s="127"/>
      <c r="UNM215" s="127"/>
      <c r="UNN215" s="127"/>
      <c r="UNO215" s="127"/>
      <c r="UNP215" s="127"/>
      <c r="UNQ215" s="127"/>
      <c r="UWQ215" s="127"/>
      <c r="UWR215" s="127"/>
      <c r="UWZ215" s="127"/>
      <c r="UXA215" s="127"/>
      <c r="UXB215" s="127"/>
      <c r="UXC215" s="127"/>
      <c r="UXD215" s="127"/>
      <c r="UXE215" s="127"/>
      <c r="UXF215" s="127"/>
      <c r="UXG215" s="127"/>
      <c r="UXH215" s="127"/>
      <c r="UXI215" s="127"/>
      <c r="UXJ215" s="127"/>
      <c r="UXK215" s="127"/>
      <c r="UXL215" s="127"/>
      <c r="UXM215" s="127"/>
      <c r="VGM215" s="127"/>
      <c r="VGN215" s="127"/>
      <c r="VGV215" s="127"/>
      <c r="VGW215" s="127"/>
      <c r="VGX215" s="127"/>
      <c r="VGY215" s="127"/>
      <c r="VGZ215" s="127"/>
      <c r="VHA215" s="127"/>
      <c r="VHB215" s="127"/>
      <c r="VHC215" s="127"/>
      <c r="VHD215" s="127"/>
      <c r="VHE215" s="127"/>
      <c r="VHF215" s="127"/>
      <c r="VHG215" s="127"/>
      <c r="VHH215" s="127"/>
      <c r="VHI215" s="127"/>
      <c r="VQI215" s="127"/>
      <c r="VQJ215" s="127"/>
      <c r="VQR215" s="127"/>
      <c r="VQS215" s="127"/>
      <c r="VQT215" s="127"/>
      <c r="VQU215" s="127"/>
      <c r="VQV215" s="127"/>
      <c r="VQW215" s="127"/>
      <c r="VQX215" s="127"/>
      <c r="VQY215" s="127"/>
      <c r="VQZ215" s="127"/>
      <c r="VRA215" s="127"/>
      <c r="VRB215" s="127"/>
      <c r="VRC215" s="127"/>
      <c r="VRD215" s="127"/>
      <c r="VRE215" s="127"/>
      <c r="WAE215" s="127"/>
      <c r="WAF215" s="127"/>
      <c r="WAN215" s="127"/>
      <c r="WAO215" s="127"/>
      <c r="WAP215" s="127"/>
      <c r="WAQ215" s="127"/>
      <c r="WAR215" s="127"/>
      <c r="WAS215" s="127"/>
      <c r="WAT215" s="127"/>
      <c r="WAU215" s="127"/>
      <c r="WAV215" s="127"/>
      <c r="WAW215" s="127"/>
      <c r="WAX215" s="127"/>
      <c r="WAY215" s="127"/>
      <c r="WAZ215" s="127"/>
      <c r="WBA215" s="127"/>
      <c r="WKA215" s="127"/>
      <c r="WKB215" s="127"/>
      <c r="WKJ215" s="127"/>
      <c r="WKK215" s="127"/>
      <c r="WKL215" s="127"/>
      <c r="WKM215" s="127"/>
      <c r="WKN215" s="127"/>
      <c r="WKO215" s="127"/>
      <c r="WKP215" s="127"/>
      <c r="WKQ215" s="127"/>
      <c r="WKR215" s="127"/>
      <c r="WKS215" s="127"/>
      <c r="WKT215" s="127"/>
      <c r="WKU215" s="127"/>
      <c r="WKV215" s="127"/>
      <c r="WKW215" s="127"/>
      <c r="WTW215" s="127"/>
      <c r="WTX215" s="127"/>
      <c r="WUF215" s="127"/>
      <c r="WUG215" s="127"/>
      <c r="WUH215" s="127"/>
      <c r="WUI215" s="127"/>
      <c r="WUJ215" s="127"/>
      <c r="WUK215" s="127"/>
      <c r="WUL215" s="127"/>
      <c r="WUM215" s="127"/>
      <c r="WUN215" s="127"/>
      <c r="WUO215" s="127"/>
      <c r="WUP215" s="127"/>
      <c r="WUQ215" s="127"/>
      <c r="WUR215" s="127"/>
      <c r="WUS215" s="127"/>
    </row>
    <row r="216" spans="1:1009 1243:2033 2267:3057 3291:4081 4315:5105 5339:6129 6363:7153 7387:8177 8411:9201 9435:10225 10459:11249 11483:12273 12507:13297 13531:14321 14555:15345 15579:16113" ht="38.1" customHeight="1" outlineLevel="1">
      <c r="A216" s="240"/>
      <c r="B216" s="300" t="s">
        <v>497</v>
      </c>
      <c r="C216" s="248"/>
      <c r="D216" s="258">
        <v>688.92700000000002</v>
      </c>
      <c r="E216" s="257">
        <v>688.92700000000002</v>
      </c>
      <c r="F216" s="258">
        <v>0</v>
      </c>
      <c r="G216" s="245">
        <v>0</v>
      </c>
      <c r="H216" s="229">
        <f t="shared" si="13"/>
        <v>0</v>
      </c>
      <c r="I216" s="247"/>
      <c r="J216" s="247"/>
      <c r="K216" s="247"/>
      <c r="L216" s="247"/>
      <c r="M216" s="238"/>
      <c r="HK216" s="127"/>
      <c r="HL216" s="127"/>
      <c r="HT216" s="127"/>
      <c r="HU216" s="127"/>
      <c r="HV216" s="127"/>
      <c r="HW216" s="127"/>
      <c r="HX216" s="127"/>
      <c r="HY216" s="127"/>
      <c r="HZ216" s="127"/>
      <c r="IA216" s="127"/>
      <c r="IB216" s="127"/>
      <c r="IC216" s="127"/>
      <c r="ID216" s="127"/>
      <c r="IE216" s="127"/>
      <c r="IF216" s="127"/>
      <c r="IG216" s="127"/>
      <c r="RG216" s="127"/>
      <c r="RH216" s="127"/>
      <c r="RP216" s="127"/>
      <c r="RQ216" s="127"/>
      <c r="RR216" s="127"/>
      <c r="RS216" s="127"/>
      <c r="RT216" s="127"/>
      <c r="RU216" s="127"/>
      <c r="RV216" s="127"/>
      <c r="RW216" s="127"/>
      <c r="RX216" s="127"/>
      <c r="RY216" s="127"/>
      <c r="RZ216" s="127"/>
      <c r="SA216" s="127"/>
      <c r="SB216" s="127"/>
      <c r="SC216" s="127"/>
      <c r="ABC216" s="127"/>
      <c r="ABD216" s="127"/>
      <c r="ABL216" s="127"/>
      <c r="ABM216" s="127"/>
      <c r="ABN216" s="127"/>
      <c r="ABO216" s="127"/>
      <c r="ABP216" s="127"/>
      <c r="ABQ216" s="127"/>
      <c r="ABR216" s="127"/>
      <c r="ABS216" s="127"/>
      <c r="ABT216" s="127"/>
      <c r="ABU216" s="127"/>
      <c r="ABV216" s="127"/>
      <c r="ABW216" s="127"/>
      <c r="ABX216" s="127"/>
      <c r="ABY216" s="127"/>
      <c r="AKY216" s="127"/>
      <c r="AKZ216" s="127"/>
      <c r="ALH216" s="127"/>
      <c r="ALI216" s="127"/>
      <c r="ALJ216" s="127"/>
      <c r="ALK216" s="127"/>
      <c r="ALL216" s="127"/>
      <c r="ALM216" s="127"/>
      <c r="ALN216" s="127"/>
      <c r="ALO216" s="127"/>
      <c r="ALP216" s="127"/>
      <c r="ALQ216" s="127"/>
      <c r="ALR216" s="127"/>
      <c r="ALS216" s="127"/>
      <c r="ALT216" s="127"/>
      <c r="ALU216" s="127"/>
      <c r="AUU216" s="127"/>
      <c r="AUV216" s="127"/>
      <c r="AVD216" s="127"/>
      <c r="AVE216" s="127"/>
      <c r="AVF216" s="127"/>
      <c r="AVG216" s="127"/>
      <c r="AVH216" s="127"/>
      <c r="AVI216" s="127"/>
      <c r="AVJ216" s="127"/>
      <c r="AVK216" s="127"/>
      <c r="AVL216" s="127"/>
      <c r="AVM216" s="127"/>
      <c r="AVN216" s="127"/>
      <c r="AVO216" s="127"/>
      <c r="AVP216" s="127"/>
      <c r="AVQ216" s="127"/>
      <c r="BEQ216" s="127"/>
      <c r="BER216" s="127"/>
      <c r="BEZ216" s="127"/>
      <c r="BFA216" s="127"/>
      <c r="BFB216" s="127"/>
      <c r="BFC216" s="127"/>
      <c r="BFD216" s="127"/>
      <c r="BFE216" s="127"/>
      <c r="BFF216" s="127"/>
      <c r="BFG216" s="127"/>
      <c r="BFH216" s="127"/>
      <c r="BFI216" s="127"/>
      <c r="BFJ216" s="127"/>
      <c r="BFK216" s="127"/>
      <c r="BFL216" s="127"/>
      <c r="BFM216" s="127"/>
      <c r="BOM216" s="127"/>
      <c r="BON216" s="127"/>
      <c r="BOV216" s="127"/>
      <c r="BOW216" s="127"/>
      <c r="BOX216" s="127"/>
      <c r="BOY216" s="127"/>
      <c r="BOZ216" s="127"/>
      <c r="BPA216" s="127"/>
      <c r="BPB216" s="127"/>
      <c r="BPC216" s="127"/>
      <c r="BPD216" s="127"/>
      <c r="BPE216" s="127"/>
      <c r="BPF216" s="127"/>
      <c r="BPG216" s="127"/>
      <c r="BPH216" s="127"/>
      <c r="BPI216" s="127"/>
      <c r="BYI216" s="127"/>
      <c r="BYJ216" s="127"/>
      <c r="BYR216" s="127"/>
      <c r="BYS216" s="127"/>
      <c r="BYT216" s="127"/>
      <c r="BYU216" s="127"/>
      <c r="BYV216" s="127"/>
      <c r="BYW216" s="127"/>
      <c r="BYX216" s="127"/>
      <c r="BYY216" s="127"/>
      <c r="BYZ216" s="127"/>
      <c r="BZA216" s="127"/>
      <c r="BZB216" s="127"/>
      <c r="BZC216" s="127"/>
      <c r="BZD216" s="127"/>
      <c r="BZE216" s="127"/>
      <c r="CIE216" s="127"/>
      <c r="CIF216" s="127"/>
      <c r="CIN216" s="127"/>
      <c r="CIO216" s="127"/>
      <c r="CIP216" s="127"/>
      <c r="CIQ216" s="127"/>
      <c r="CIR216" s="127"/>
      <c r="CIS216" s="127"/>
      <c r="CIT216" s="127"/>
      <c r="CIU216" s="127"/>
      <c r="CIV216" s="127"/>
      <c r="CIW216" s="127"/>
      <c r="CIX216" s="127"/>
      <c r="CIY216" s="127"/>
      <c r="CIZ216" s="127"/>
      <c r="CJA216" s="127"/>
      <c r="CSA216" s="127"/>
      <c r="CSB216" s="127"/>
      <c r="CSJ216" s="127"/>
      <c r="CSK216" s="127"/>
      <c r="CSL216" s="127"/>
      <c r="CSM216" s="127"/>
      <c r="CSN216" s="127"/>
      <c r="CSO216" s="127"/>
      <c r="CSP216" s="127"/>
      <c r="CSQ216" s="127"/>
      <c r="CSR216" s="127"/>
      <c r="CSS216" s="127"/>
      <c r="CST216" s="127"/>
      <c r="CSU216" s="127"/>
      <c r="CSV216" s="127"/>
      <c r="CSW216" s="127"/>
      <c r="DBW216" s="127"/>
      <c r="DBX216" s="127"/>
      <c r="DCF216" s="127"/>
      <c r="DCG216" s="127"/>
      <c r="DCH216" s="127"/>
      <c r="DCI216" s="127"/>
      <c r="DCJ216" s="127"/>
      <c r="DCK216" s="127"/>
      <c r="DCL216" s="127"/>
      <c r="DCM216" s="127"/>
      <c r="DCN216" s="127"/>
      <c r="DCO216" s="127"/>
      <c r="DCP216" s="127"/>
      <c r="DCQ216" s="127"/>
      <c r="DCR216" s="127"/>
      <c r="DCS216" s="127"/>
      <c r="DLS216" s="127"/>
      <c r="DLT216" s="127"/>
      <c r="DMB216" s="127"/>
      <c r="DMC216" s="127"/>
      <c r="DMD216" s="127"/>
      <c r="DME216" s="127"/>
      <c r="DMF216" s="127"/>
      <c r="DMG216" s="127"/>
      <c r="DMH216" s="127"/>
      <c r="DMI216" s="127"/>
      <c r="DMJ216" s="127"/>
      <c r="DMK216" s="127"/>
      <c r="DML216" s="127"/>
      <c r="DMM216" s="127"/>
      <c r="DMN216" s="127"/>
      <c r="DMO216" s="127"/>
      <c r="DVO216" s="127"/>
      <c r="DVP216" s="127"/>
      <c r="DVX216" s="127"/>
      <c r="DVY216" s="127"/>
      <c r="DVZ216" s="127"/>
      <c r="DWA216" s="127"/>
      <c r="DWB216" s="127"/>
      <c r="DWC216" s="127"/>
      <c r="DWD216" s="127"/>
      <c r="DWE216" s="127"/>
      <c r="DWF216" s="127"/>
      <c r="DWG216" s="127"/>
      <c r="DWH216" s="127"/>
      <c r="DWI216" s="127"/>
      <c r="DWJ216" s="127"/>
      <c r="DWK216" s="127"/>
      <c r="EFK216" s="127"/>
      <c r="EFL216" s="127"/>
      <c r="EFT216" s="127"/>
      <c r="EFU216" s="127"/>
      <c r="EFV216" s="127"/>
      <c r="EFW216" s="127"/>
      <c r="EFX216" s="127"/>
      <c r="EFY216" s="127"/>
      <c r="EFZ216" s="127"/>
      <c r="EGA216" s="127"/>
      <c r="EGB216" s="127"/>
      <c r="EGC216" s="127"/>
      <c r="EGD216" s="127"/>
      <c r="EGE216" s="127"/>
      <c r="EGF216" s="127"/>
      <c r="EGG216" s="127"/>
      <c r="EPG216" s="127"/>
      <c r="EPH216" s="127"/>
      <c r="EPP216" s="127"/>
      <c r="EPQ216" s="127"/>
      <c r="EPR216" s="127"/>
      <c r="EPS216" s="127"/>
      <c r="EPT216" s="127"/>
      <c r="EPU216" s="127"/>
      <c r="EPV216" s="127"/>
      <c r="EPW216" s="127"/>
      <c r="EPX216" s="127"/>
      <c r="EPY216" s="127"/>
      <c r="EPZ216" s="127"/>
      <c r="EQA216" s="127"/>
      <c r="EQB216" s="127"/>
      <c r="EQC216" s="127"/>
      <c r="EZC216" s="127"/>
      <c r="EZD216" s="127"/>
      <c r="EZL216" s="127"/>
      <c r="EZM216" s="127"/>
      <c r="EZN216" s="127"/>
      <c r="EZO216" s="127"/>
      <c r="EZP216" s="127"/>
      <c r="EZQ216" s="127"/>
      <c r="EZR216" s="127"/>
      <c r="EZS216" s="127"/>
      <c r="EZT216" s="127"/>
      <c r="EZU216" s="127"/>
      <c r="EZV216" s="127"/>
      <c r="EZW216" s="127"/>
      <c r="EZX216" s="127"/>
      <c r="EZY216" s="127"/>
      <c r="FIY216" s="127"/>
      <c r="FIZ216" s="127"/>
      <c r="FJH216" s="127"/>
      <c r="FJI216" s="127"/>
      <c r="FJJ216" s="127"/>
      <c r="FJK216" s="127"/>
      <c r="FJL216" s="127"/>
      <c r="FJM216" s="127"/>
      <c r="FJN216" s="127"/>
      <c r="FJO216" s="127"/>
      <c r="FJP216" s="127"/>
      <c r="FJQ216" s="127"/>
      <c r="FJR216" s="127"/>
      <c r="FJS216" s="127"/>
      <c r="FJT216" s="127"/>
      <c r="FJU216" s="127"/>
      <c r="FSU216" s="127"/>
      <c r="FSV216" s="127"/>
      <c r="FTD216" s="127"/>
      <c r="FTE216" s="127"/>
      <c r="FTF216" s="127"/>
      <c r="FTG216" s="127"/>
      <c r="FTH216" s="127"/>
      <c r="FTI216" s="127"/>
      <c r="FTJ216" s="127"/>
      <c r="FTK216" s="127"/>
      <c r="FTL216" s="127"/>
      <c r="FTM216" s="127"/>
      <c r="FTN216" s="127"/>
      <c r="FTO216" s="127"/>
      <c r="FTP216" s="127"/>
      <c r="FTQ216" s="127"/>
      <c r="GCQ216" s="127"/>
      <c r="GCR216" s="127"/>
      <c r="GCZ216" s="127"/>
      <c r="GDA216" s="127"/>
      <c r="GDB216" s="127"/>
      <c r="GDC216" s="127"/>
      <c r="GDD216" s="127"/>
      <c r="GDE216" s="127"/>
      <c r="GDF216" s="127"/>
      <c r="GDG216" s="127"/>
      <c r="GDH216" s="127"/>
      <c r="GDI216" s="127"/>
      <c r="GDJ216" s="127"/>
      <c r="GDK216" s="127"/>
      <c r="GDL216" s="127"/>
      <c r="GDM216" s="127"/>
      <c r="GMM216" s="127"/>
      <c r="GMN216" s="127"/>
      <c r="GMV216" s="127"/>
      <c r="GMW216" s="127"/>
      <c r="GMX216" s="127"/>
      <c r="GMY216" s="127"/>
      <c r="GMZ216" s="127"/>
      <c r="GNA216" s="127"/>
      <c r="GNB216" s="127"/>
      <c r="GNC216" s="127"/>
      <c r="GND216" s="127"/>
      <c r="GNE216" s="127"/>
      <c r="GNF216" s="127"/>
      <c r="GNG216" s="127"/>
      <c r="GNH216" s="127"/>
      <c r="GNI216" s="127"/>
      <c r="GWI216" s="127"/>
      <c r="GWJ216" s="127"/>
      <c r="GWR216" s="127"/>
      <c r="GWS216" s="127"/>
      <c r="GWT216" s="127"/>
      <c r="GWU216" s="127"/>
      <c r="GWV216" s="127"/>
      <c r="GWW216" s="127"/>
      <c r="GWX216" s="127"/>
      <c r="GWY216" s="127"/>
      <c r="GWZ216" s="127"/>
      <c r="GXA216" s="127"/>
      <c r="GXB216" s="127"/>
      <c r="GXC216" s="127"/>
      <c r="GXD216" s="127"/>
      <c r="GXE216" s="127"/>
      <c r="HGE216" s="127"/>
      <c r="HGF216" s="127"/>
      <c r="HGN216" s="127"/>
      <c r="HGO216" s="127"/>
      <c r="HGP216" s="127"/>
      <c r="HGQ216" s="127"/>
      <c r="HGR216" s="127"/>
      <c r="HGS216" s="127"/>
      <c r="HGT216" s="127"/>
      <c r="HGU216" s="127"/>
      <c r="HGV216" s="127"/>
      <c r="HGW216" s="127"/>
      <c r="HGX216" s="127"/>
      <c r="HGY216" s="127"/>
      <c r="HGZ216" s="127"/>
      <c r="HHA216" s="127"/>
      <c r="HQA216" s="127"/>
      <c r="HQB216" s="127"/>
      <c r="HQJ216" s="127"/>
      <c r="HQK216" s="127"/>
      <c r="HQL216" s="127"/>
      <c r="HQM216" s="127"/>
      <c r="HQN216" s="127"/>
      <c r="HQO216" s="127"/>
      <c r="HQP216" s="127"/>
      <c r="HQQ216" s="127"/>
      <c r="HQR216" s="127"/>
      <c r="HQS216" s="127"/>
      <c r="HQT216" s="127"/>
      <c r="HQU216" s="127"/>
      <c r="HQV216" s="127"/>
      <c r="HQW216" s="127"/>
      <c r="HZW216" s="127"/>
      <c r="HZX216" s="127"/>
      <c r="IAF216" s="127"/>
      <c r="IAG216" s="127"/>
      <c r="IAH216" s="127"/>
      <c r="IAI216" s="127"/>
      <c r="IAJ216" s="127"/>
      <c r="IAK216" s="127"/>
      <c r="IAL216" s="127"/>
      <c r="IAM216" s="127"/>
      <c r="IAN216" s="127"/>
      <c r="IAO216" s="127"/>
      <c r="IAP216" s="127"/>
      <c r="IAQ216" s="127"/>
      <c r="IAR216" s="127"/>
      <c r="IAS216" s="127"/>
      <c r="IJS216" s="127"/>
      <c r="IJT216" s="127"/>
      <c r="IKB216" s="127"/>
      <c r="IKC216" s="127"/>
      <c r="IKD216" s="127"/>
      <c r="IKE216" s="127"/>
      <c r="IKF216" s="127"/>
      <c r="IKG216" s="127"/>
      <c r="IKH216" s="127"/>
      <c r="IKI216" s="127"/>
      <c r="IKJ216" s="127"/>
      <c r="IKK216" s="127"/>
      <c r="IKL216" s="127"/>
      <c r="IKM216" s="127"/>
      <c r="IKN216" s="127"/>
      <c r="IKO216" s="127"/>
      <c r="ITO216" s="127"/>
      <c r="ITP216" s="127"/>
      <c r="ITX216" s="127"/>
      <c r="ITY216" s="127"/>
      <c r="ITZ216" s="127"/>
      <c r="IUA216" s="127"/>
      <c r="IUB216" s="127"/>
      <c r="IUC216" s="127"/>
      <c r="IUD216" s="127"/>
      <c r="IUE216" s="127"/>
      <c r="IUF216" s="127"/>
      <c r="IUG216" s="127"/>
      <c r="IUH216" s="127"/>
      <c r="IUI216" s="127"/>
      <c r="IUJ216" s="127"/>
      <c r="IUK216" s="127"/>
      <c r="JDK216" s="127"/>
      <c r="JDL216" s="127"/>
      <c r="JDT216" s="127"/>
      <c r="JDU216" s="127"/>
      <c r="JDV216" s="127"/>
      <c r="JDW216" s="127"/>
      <c r="JDX216" s="127"/>
      <c r="JDY216" s="127"/>
      <c r="JDZ216" s="127"/>
      <c r="JEA216" s="127"/>
      <c r="JEB216" s="127"/>
      <c r="JEC216" s="127"/>
      <c r="JED216" s="127"/>
      <c r="JEE216" s="127"/>
      <c r="JEF216" s="127"/>
      <c r="JEG216" s="127"/>
      <c r="JNG216" s="127"/>
      <c r="JNH216" s="127"/>
      <c r="JNP216" s="127"/>
      <c r="JNQ216" s="127"/>
      <c r="JNR216" s="127"/>
      <c r="JNS216" s="127"/>
      <c r="JNT216" s="127"/>
      <c r="JNU216" s="127"/>
      <c r="JNV216" s="127"/>
      <c r="JNW216" s="127"/>
      <c r="JNX216" s="127"/>
      <c r="JNY216" s="127"/>
      <c r="JNZ216" s="127"/>
      <c r="JOA216" s="127"/>
      <c r="JOB216" s="127"/>
      <c r="JOC216" s="127"/>
      <c r="JXC216" s="127"/>
      <c r="JXD216" s="127"/>
      <c r="JXL216" s="127"/>
      <c r="JXM216" s="127"/>
      <c r="JXN216" s="127"/>
      <c r="JXO216" s="127"/>
      <c r="JXP216" s="127"/>
      <c r="JXQ216" s="127"/>
      <c r="JXR216" s="127"/>
      <c r="JXS216" s="127"/>
      <c r="JXT216" s="127"/>
      <c r="JXU216" s="127"/>
      <c r="JXV216" s="127"/>
      <c r="JXW216" s="127"/>
      <c r="JXX216" s="127"/>
      <c r="JXY216" s="127"/>
      <c r="KGY216" s="127"/>
      <c r="KGZ216" s="127"/>
      <c r="KHH216" s="127"/>
      <c r="KHI216" s="127"/>
      <c r="KHJ216" s="127"/>
      <c r="KHK216" s="127"/>
      <c r="KHL216" s="127"/>
      <c r="KHM216" s="127"/>
      <c r="KHN216" s="127"/>
      <c r="KHO216" s="127"/>
      <c r="KHP216" s="127"/>
      <c r="KHQ216" s="127"/>
      <c r="KHR216" s="127"/>
      <c r="KHS216" s="127"/>
      <c r="KHT216" s="127"/>
      <c r="KHU216" s="127"/>
      <c r="KQU216" s="127"/>
      <c r="KQV216" s="127"/>
      <c r="KRD216" s="127"/>
      <c r="KRE216" s="127"/>
      <c r="KRF216" s="127"/>
      <c r="KRG216" s="127"/>
      <c r="KRH216" s="127"/>
      <c r="KRI216" s="127"/>
      <c r="KRJ216" s="127"/>
      <c r="KRK216" s="127"/>
      <c r="KRL216" s="127"/>
      <c r="KRM216" s="127"/>
      <c r="KRN216" s="127"/>
      <c r="KRO216" s="127"/>
      <c r="KRP216" s="127"/>
      <c r="KRQ216" s="127"/>
      <c r="LAQ216" s="127"/>
      <c r="LAR216" s="127"/>
      <c r="LAZ216" s="127"/>
      <c r="LBA216" s="127"/>
      <c r="LBB216" s="127"/>
      <c r="LBC216" s="127"/>
      <c r="LBD216" s="127"/>
      <c r="LBE216" s="127"/>
      <c r="LBF216" s="127"/>
      <c r="LBG216" s="127"/>
      <c r="LBH216" s="127"/>
      <c r="LBI216" s="127"/>
      <c r="LBJ216" s="127"/>
      <c r="LBK216" s="127"/>
      <c r="LBL216" s="127"/>
      <c r="LBM216" s="127"/>
      <c r="LKM216" s="127"/>
      <c r="LKN216" s="127"/>
      <c r="LKV216" s="127"/>
      <c r="LKW216" s="127"/>
      <c r="LKX216" s="127"/>
      <c r="LKY216" s="127"/>
      <c r="LKZ216" s="127"/>
      <c r="LLA216" s="127"/>
      <c r="LLB216" s="127"/>
      <c r="LLC216" s="127"/>
      <c r="LLD216" s="127"/>
      <c r="LLE216" s="127"/>
      <c r="LLF216" s="127"/>
      <c r="LLG216" s="127"/>
      <c r="LLH216" s="127"/>
      <c r="LLI216" s="127"/>
      <c r="LUI216" s="127"/>
      <c r="LUJ216" s="127"/>
      <c r="LUR216" s="127"/>
      <c r="LUS216" s="127"/>
      <c r="LUT216" s="127"/>
      <c r="LUU216" s="127"/>
      <c r="LUV216" s="127"/>
      <c r="LUW216" s="127"/>
      <c r="LUX216" s="127"/>
      <c r="LUY216" s="127"/>
      <c r="LUZ216" s="127"/>
      <c r="LVA216" s="127"/>
      <c r="LVB216" s="127"/>
      <c r="LVC216" s="127"/>
      <c r="LVD216" s="127"/>
      <c r="LVE216" s="127"/>
      <c r="MEE216" s="127"/>
      <c r="MEF216" s="127"/>
      <c r="MEN216" s="127"/>
      <c r="MEO216" s="127"/>
      <c r="MEP216" s="127"/>
      <c r="MEQ216" s="127"/>
      <c r="MER216" s="127"/>
      <c r="MES216" s="127"/>
      <c r="MET216" s="127"/>
      <c r="MEU216" s="127"/>
      <c r="MEV216" s="127"/>
      <c r="MEW216" s="127"/>
      <c r="MEX216" s="127"/>
      <c r="MEY216" s="127"/>
      <c r="MEZ216" s="127"/>
      <c r="MFA216" s="127"/>
      <c r="MOA216" s="127"/>
      <c r="MOB216" s="127"/>
      <c r="MOJ216" s="127"/>
      <c r="MOK216" s="127"/>
      <c r="MOL216" s="127"/>
      <c r="MOM216" s="127"/>
      <c r="MON216" s="127"/>
      <c r="MOO216" s="127"/>
      <c r="MOP216" s="127"/>
      <c r="MOQ216" s="127"/>
      <c r="MOR216" s="127"/>
      <c r="MOS216" s="127"/>
      <c r="MOT216" s="127"/>
      <c r="MOU216" s="127"/>
      <c r="MOV216" s="127"/>
      <c r="MOW216" s="127"/>
      <c r="MXW216" s="127"/>
      <c r="MXX216" s="127"/>
      <c r="MYF216" s="127"/>
      <c r="MYG216" s="127"/>
      <c r="MYH216" s="127"/>
      <c r="MYI216" s="127"/>
      <c r="MYJ216" s="127"/>
      <c r="MYK216" s="127"/>
      <c r="MYL216" s="127"/>
      <c r="MYM216" s="127"/>
      <c r="MYN216" s="127"/>
      <c r="MYO216" s="127"/>
      <c r="MYP216" s="127"/>
      <c r="MYQ216" s="127"/>
      <c r="MYR216" s="127"/>
      <c r="MYS216" s="127"/>
      <c r="NHS216" s="127"/>
      <c r="NHT216" s="127"/>
      <c r="NIB216" s="127"/>
      <c r="NIC216" s="127"/>
      <c r="NID216" s="127"/>
      <c r="NIE216" s="127"/>
      <c r="NIF216" s="127"/>
      <c r="NIG216" s="127"/>
      <c r="NIH216" s="127"/>
      <c r="NII216" s="127"/>
      <c r="NIJ216" s="127"/>
      <c r="NIK216" s="127"/>
      <c r="NIL216" s="127"/>
      <c r="NIM216" s="127"/>
      <c r="NIN216" s="127"/>
      <c r="NIO216" s="127"/>
      <c r="NRO216" s="127"/>
      <c r="NRP216" s="127"/>
      <c r="NRX216" s="127"/>
      <c r="NRY216" s="127"/>
      <c r="NRZ216" s="127"/>
      <c r="NSA216" s="127"/>
      <c r="NSB216" s="127"/>
      <c r="NSC216" s="127"/>
      <c r="NSD216" s="127"/>
      <c r="NSE216" s="127"/>
      <c r="NSF216" s="127"/>
      <c r="NSG216" s="127"/>
      <c r="NSH216" s="127"/>
      <c r="NSI216" s="127"/>
      <c r="NSJ216" s="127"/>
      <c r="NSK216" s="127"/>
      <c r="OBK216" s="127"/>
      <c r="OBL216" s="127"/>
      <c r="OBT216" s="127"/>
      <c r="OBU216" s="127"/>
      <c r="OBV216" s="127"/>
      <c r="OBW216" s="127"/>
      <c r="OBX216" s="127"/>
      <c r="OBY216" s="127"/>
      <c r="OBZ216" s="127"/>
      <c r="OCA216" s="127"/>
      <c r="OCB216" s="127"/>
      <c r="OCC216" s="127"/>
      <c r="OCD216" s="127"/>
      <c r="OCE216" s="127"/>
      <c r="OCF216" s="127"/>
      <c r="OCG216" s="127"/>
      <c r="OLG216" s="127"/>
      <c r="OLH216" s="127"/>
      <c r="OLP216" s="127"/>
      <c r="OLQ216" s="127"/>
      <c r="OLR216" s="127"/>
      <c r="OLS216" s="127"/>
      <c r="OLT216" s="127"/>
      <c r="OLU216" s="127"/>
      <c r="OLV216" s="127"/>
      <c r="OLW216" s="127"/>
      <c r="OLX216" s="127"/>
      <c r="OLY216" s="127"/>
      <c r="OLZ216" s="127"/>
      <c r="OMA216" s="127"/>
      <c r="OMB216" s="127"/>
      <c r="OMC216" s="127"/>
      <c r="OVC216" s="127"/>
      <c r="OVD216" s="127"/>
      <c r="OVL216" s="127"/>
      <c r="OVM216" s="127"/>
      <c r="OVN216" s="127"/>
      <c r="OVO216" s="127"/>
      <c r="OVP216" s="127"/>
      <c r="OVQ216" s="127"/>
      <c r="OVR216" s="127"/>
      <c r="OVS216" s="127"/>
      <c r="OVT216" s="127"/>
      <c r="OVU216" s="127"/>
      <c r="OVV216" s="127"/>
      <c r="OVW216" s="127"/>
      <c r="OVX216" s="127"/>
      <c r="OVY216" s="127"/>
      <c r="PEY216" s="127"/>
      <c r="PEZ216" s="127"/>
      <c r="PFH216" s="127"/>
      <c r="PFI216" s="127"/>
      <c r="PFJ216" s="127"/>
      <c r="PFK216" s="127"/>
      <c r="PFL216" s="127"/>
      <c r="PFM216" s="127"/>
      <c r="PFN216" s="127"/>
      <c r="PFO216" s="127"/>
      <c r="PFP216" s="127"/>
      <c r="PFQ216" s="127"/>
      <c r="PFR216" s="127"/>
      <c r="PFS216" s="127"/>
      <c r="PFT216" s="127"/>
      <c r="PFU216" s="127"/>
      <c r="POU216" s="127"/>
      <c r="POV216" s="127"/>
      <c r="PPD216" s="127"/>
      <c r="PPE216" s="127"/>
      <c r="PPF216" s="127"/>
      <c r="PPG216" s="127"/>
      <c r="PPH216" s="127"/>
      <c r="PPI216" s="127"/>
      <c r="PPJ216" s="127"/>
      <c r="PPK216" s="127"/>
      <c r="PPL216" s="127"/>
      <c r="PPM216" s="127"/>
      <c r="PPN216" s="127"/>
      <c r="PPO216" s="127"/>
      <c r="PPP216" s="127"/>
      <c r="PPQ216" s="127"/>
      <c r="PYQ216" s="127"/>
      <c r="PYR216" s="127"/>
      <c r="PYZ216" s="127"/>
      <c r="PZA216" s="127"/>
      <c r="PZB216" s="127"/>
      <c r="PZC216" s="127"/>
      <c r="PZD216" s="127"/>
      <c r="PZE216" s="127"/>
      <c r="PZF216" s="127"/>
      <c r="PZG216" s="127"/>
      <c r="PZH216" s="127"/>
      <c r="PZI216" s="127"/>
      <c r="PZJ216" s="127"/>
      <c r="PZK216" s="127"/>
      <c r="PZL216" s="127"/>
      <c r="PZM216" s="127"/>
      <c r="QIM216" s="127"/>
      <c r="QIN216" s="127"/>
      <c r="QIV216" s="127"/>
      <c r="QIW216" s="127"/>
      <c r="QIX216" s="127"/>
      <c r="QIY216" s="127"/>
      <c r="QIZ216" s="127"/>
      <c r="QJA216" s="127"/>
      <c r="QJB216" s="127"/>
      <c r="QJC216" s="127"/>
      <c r="QJD216" s="127"/>
      <c r="QJE216" s="127"/>
      <c r="QJF216" s="127"/>
      <c r="QJG216" s="127"/>
      <c r="QJH216" s="127"/>
      <c r="QJI216" s="127"/>
      <c r="QSI216" s="127"/>
      <c r="QSJ216" s="127"/>
      <c r="QSR216" s="127"/>
      <c r="QSS216" s="127"/>
      <c r="QST216" s="127"/>
      <c r="QSU216" s="127"/>
      <c r="QSV216" s="127"/>
      <c r="QSW216" s="127"/>
      <c r="QSX216" s="127"/>
      <c r="QSY216" s="127"/>
      <c r="QSZ216" s="127"/>
      <c r="QTA216" s="127"/>
      <c r="QTB216" s="127"/>
      <c r="QTC216" s="127"/>
      <c r="QTD216" s="127"/>
      <c r="QTE216" s="127"/>
      <c r="RCE216" s="127"/>
      <c r="RCF216" s="127"/>
      <c r="RCN216" s="127"/>
      <c r="RCO216" s="127"/>
      <c r="RCP216" s="127"/>
      <c r="RCQ216" s="127"/>
      <c r="RCR216" s="127"/>
      <c r="RCS216" s="127"/>
      <c r="RCT216" s="127"/>
      <c r="RCU216" s="127"/>
      <c r="RCV216" s="127"/>
      <c r="RCW216" s="127"/>
      <c r="RCX216" s="127"/>
      <c r="RCY216" s="127"/>
      <c r="RCZ216" s="127"/>
      <c r="RDA216" s="127"/>
      <c r="RMA216" s="127"/>
      <c r="RMB216" s="127"/>
      <c r="RMJ216" s="127"/>
      <c r="RMK216" s="127"/>
      <c r="RML216" s="127"/>
      <c r="RMM216" s="127"/>
      <c r="RMN216" s="127"/>
      <c r="RMO216" s="127"/>
      <c r="RMP216" s="127"/>
      <c r="RMQ216" s="127"/>
      <c r="RMR216" s="127"/>
      <c r="RMS216" s="127"/>
      <c r="RMT216" s="127"/>
      <c r="RMU216" s="127"/>
      <c r="RMV216" s="127"/>
      <c r="RMW216" s="127"/>
      <c r="RVW216" s="127"/>
      <c r="RVX216" s="127"/>
      <c r="RWF216" s="127"/>
      <c r="RWG216" s="127"/>
      <c r="RWH216" s="127"/>
      <c r="RWI216" s="127"/>
      <c r="RWJ216" s="127"/>
      <c r="RWK216" s="127"/>
      <c r="RWL216" s="127"/>
      <c r="RWM216" s="127"/>
      <c r="RWN216" s="127"/>
      <c r="RWO216" s="127"/>
      <c r="RWP216" s="127"/>
      <c r="RWQ216" s="127"/>
      <c r="RWR216" s="127"/>
      <c r="RWS216" s="127"/>
      <c r="SFS216" s="127"/>
      <c r="SFT216" s="127"/>
      <c r="SGB216" s="127"/>
      <c r="SGC216" s="127"/>
      <c r="SGD216" s="127"/>
      <c r="SGE216" s="127"/>
      <c r="SGF216" s="127"/>
      <c r="SGG216" s="127"/>
      <c r="SGH216" s="127"/>
      <c r="SGI216" s="127"/>
      <c r="SGJ216" s="127"/>
      <c r="SGK216" s="127"/>
      <c r="SGL216" s="127"/>
      <c r="SGM216" s="127"/>
      <c r="SGN216" s="127"/>
      <c r="SGO216" s="127"/>
      <c r="SPO216" s="127"/>
      <c r="SPP216" s="127"/>
      <c r="SPX216" s="127"/>
      <c r="SPY216" s="127"/>
      <c r="SPZ216" s="127"/>
      <c r="SQA216" s="127"/>
      <c r="SQB216" s="127"/>
      <c r="SQC216" s="127"/>
      <c r="SQD216" s="127"/>
      <c r="SQE216" s="127"/>
      <c r="SQF216" s="127"/>
      <c r="SQG216" s="127"/>
      <c r="SQH216" s="127"/>
      <c r="SQI216" s="127"/>
      <c r="SQJ216" s="127"/>
      <c r="SQK216" s="127"/>
      <c r="SZK216" s="127"/>
      <c r="SZL216" s="127"/>
      <c r="SZT216" s="127"/>
      <c r="SZU216" s="127"/>
      <c r="SZV216" s="127"/>
      <c r="SZW216" s="127"/>
      <c r="SZX216" s="127"/>
      <c r="SZY216" s="127"/>
      <c r="SZZ216" s="127"/>
      <c r="TAA216" s="127"/>
      <c r="TAB216" s="127"/>
      <c r="TAC216" s="127"/>
      <c r="TAD216" s="127"/>
      <c r="TAE216" s="127"/>
      <c r="TAF216" s="127"/>
      <c r="TAG216" s="127"/>
      <c r="TJG216" s="127"/>
      <c r="TJH216" s="127"/>
      <c r="TJP216" s="127"/>
      <c r="TJQ216" s="127"/>
      <c r="TJR216" s="127"/>
      <c r="TJS216" s="127"/>
      <c r="TJT216" s="127"/>
      <c r="TJU216" s="127"/>
      <c r="TJV216" s="127"/>
      <c r="TJW216" s="127"/>
      <c r="TJX216" s="127"/>
      <c r="TJY216" s="127"/>
      <c r="TJZ216" s="127"/>
      <c r="TKA216" s="127"/>
      <c r="TKB216" s="127"/>
      <c r="TKC216" s="127"/>
      <c r="TTC216" s="127"/>
      <c r="TTD216" s="127"/>
      <c r="TTL216" s="127"/>
      <c r="TTM216" s="127"/>
      <c r="TTN216" s="127"/>
      <c r="TTO216" s="127"/>
      <c r="TTP216" s="127"/>
      <c r="TTQ216" s="127"/>
      <c r="TTR216" s="127"/>
      <c r="TTS216" s="127"/>
      <c r="TTT216" s="127"/>
      <c r="TTU216" s="127"/>
      <c r="TTV216" s="127"/>
      <c r="TTW216" s="127"/>
      <c r="TTX216" s="127"/>
      <c r="TTY216" s="127"/>
      <c r="UCY216" s="127"/>
      <c r="UCZ216" s="127"/>
      <c r="UDH216" s="127"/>
      <c r="UDI216" s="127"/>
      <c r="UDJ216" s="127"/>
      <c r="UDK216" s="127"/>
      <c r="UDL216" s="127"/>
      <c r="UDM216" s="127"/>
      <c r="UDN216" s="127"/>
      <c r="UDO216" s="127"/>
      <c r="UDP216" s="127"/>
      <c r="UDQ216" s="127"/>
      <c r="UDR216" s="127"/>
      <c r="UDS216" s="127"/>
      <c r="UDT216" s="127"/>
      <c r="UDU216" s="127"/>
      <c r="UMU216" s="127"/>
      <c r="UMV216" s="127"/>
      <c r="UND216" s="127"/>
      <c r="UNE216" s="127"/>
      <c r="UNF216" s="127"/>
      <c r="UNG216" s="127"/>
      <c r="UNH216" s="127"/>
      <c r="UNI216" s="127"/>
      <c r="UNJ216" s="127"/>
      <c r="UNK216" s="127"/>
      <c r="UNL216" s="127"/>
      <c r="UNM216" s="127"/>
      <c r="UNN216" s="127"/>
      <c r="UNO216" s="127"/>
      <c r="UNP216" s="127"/>
      <c r="UNQ216" s="127"/>
      <c r="UWQ216" s="127"/>
      <c r="UWR216" s="127"/>
      <c r="UWZ216" s="127"/>
      <c r="UXA216" s="127"/>
      <c r="UXB216" s="127"/>
      <c r="UXC216" s="127"/>
      <c r="UXD216" s="127"/>
      <c r="UXE216" s="127"/>
      <c r="UXF216" s="127"/>
      <c r="UXG216" s="127"/>
      <c r="UXH216" s="127"/>
      <c r="UXI216" s="127"/>
      <c r="UXJ216" s="127"/>
      <c r="UXK216" s="127"/>
      <c r="UXL216" s="127"/>
      <c r="UXM216" s="127"/>
      <c r="VGM216" s="127"/>
      <c r="VGN216" s="127"/>
      <c r="VGV216" s="127"/>
      <c r="VGW216" s="127"/>
      <c r="VGX216" s="127"/>
      <c r="VGY216" s="127"/>
      <c r="VGZ216" s="127"/>
      <c r="VHA216" s="127"/>
      <c r="VHB216" s="127"/>
      <c r="VHC216" s="127"/>
      <c r="VHD216" s="127"/>
      <c r="VHE216" s="127"/>
      <c r="VHF216" s="127"/>
      <c r="VHG216" s="127"/>
      <c r="VHH216" s="127"/>
      <c r="VHI216" s="127"/>
      <c r="VQI216" s="127"/>
      <c r="VQJ216" s="127"/>
      <c r="VQR216" s="127"/>
      <c r="VQS216" s="127"/>
      <c r="VQT216" s="127"/>
      <c r="VQU216" s="127"/>
      <c r="VQV216" s="127"/>
      <c r="VQW216" s="127"/>
      <c r="VQX216" s="127"/>
      <c r="VQY216" s="127"/>
      <c r="VQZ216" s="127"/>
      <c r="VRA216" s="127"/>
      <c r="VRB216" s="127"/>
      <c r="VRC216" s="127"/>
      <c r="VRD216" s="127"/>
      <c r="VRE216" s="127"/>
      <c r="WAE216" s="127"/>
      <c r="WAF216" s="127"/>
      <c r="WAN216" s="127"/>
      <c r="WAO216" s="127"/>
      <c r="WAP216" s="127"/>
      <c r="WAQ216" s="127"/>
      <c r="WAR216" s="127"/>
      <c r="WAS216" s="127"/>
      <c r="WAT216" s="127"/>
      <c r="WAU216" s="127"/>
      <c r="WAV216" s="127"/>
      <c r="WAW216" s="127"/>
      <c r="WAX216" s="127"/>
      <c r="WAY216" s="127"/>
      <c r="WAZ216" s="127"/>
      <c r="WBA216" s="127"/>
      <c r="WKA216" s="127"/>
      <c r="WKB216" s="127"/>
      <c r="WKJ216" s="127"/>
      <c r="WKK216" s="127"/>
      <c r="WKL216" s="127"/>
      <c r="WKM216" s="127"/>
      <c r="WKN216" s="127"/>
      <c r="WKO216" s="127"/>
      <c r="WKP216" s="127"/>
      <c r="WKQ216" s="127"/>
      <c r="WKR216" s="127"/>
      <c r="WKS216" s="127"/>
      <c r="WKT216" s="127"/>
      <c r="WKU216" s="127"/>
      <c r="WKV216" s="127"/>
      <c r="WKW216" s="127"/>
      <c r="WTW216" s="127"/>
      <c r="WTX216" s="127"/>
      <c r="WUF216" s="127"/>
      <c r="WUG216" s="127"/>
      <c r="WUH216" s="127"/>
      <c r="WUI216" s="127"/>
      <c r="WUJ216" s="127"/>
      <c r="WUK216" s="127"/>
      <c r="WUL216" s="127"/>
      <c r="WUM216" s="127"/>
      <c r="WUN216" s="127"/>
      <c r="WUO216" s="127"/>
      <c r="WUP216" s="127"/>
      <c r="WUQ216" s="127"/>
      <c r="WUR216" s="127"/>
      <c r="WUS216" s="127"/>
    </row>
    <row r="217" spans="1:1009 1243:2033 2267:3057 3291:4081 4315:5105 5339:6129 6363:7153 7387:8177 8411:9201 9435:10225 10459:11249 11483:12273 12507:13297 13531:14321 14555:15345 15579:16113" ht="53.1" customHeight="1" outlineLevel="1">
      <c r="A217" s="240"/>
      <c r="B217" s="273" t="s">
        <v>498</v>
      </c>
      <c r="C217" s="248"/>
      <c r="D217" s="258">
        <v>25</v>
      </c>
      <c r="E217" s="257"/>
      <c r="F217" s="258">
        <v>25</v>
      </c>
      <c r="G217" s="245">
        <v>0</v>
      </c>
      <c r="H217" s="229">
        <f t="shared" si="13"/>
        <v>0</v>
      </c>
      <c r="I217" s="247"/>
      <c r="J217" s="247"/>
      <c r="K217" s="247"/>
      <c r="L217" s="247"/>
      <c r="M217" s="238">
        <v>830</v>
      </c>
      <c r="HK217" s="127"/>
      <c r="HL217" s="127"/>
      <c r="HT217" s="127"/>
      <c r="HU217" s="127"/>
      <c r="HV217" s="127"/>
      <c r="HW217" s="127"/>
      <c r="HX217" s="127"/>
      <c r="HY217" s="127"/>
      <c r="HZ217" s="127"/>
      <c r="IA217" s="127"/>
      <c r="IB217" s="127"/>
      <c r="IC217" s="127"/>
      <c r="ID217" s="127"/>
      <c r="IE217" s="127"/>
      <c r="IF217" s="127"/>
      <c r="IG217" s="127"/>
      <c r="RG217" s="127"/>
      <c r="RH217" s="127"/>
      <c r="RP217" s="127"/>
      <c r="RQ217" s="127"/>
      <c r="RR217" s="127"/>
      <c r="RS217" s="127"/>
      <c r="RT217" s="127"/>
      <c r="RU217" s="127"/>
      <c r="RV217" s="127"/>
      <c r="RW217" s="127"/>
      <c r="RX217" s="127"/>
      <c r="RY217" s="127"/>
      <c r="RZ217" s="127"/>
      <c r="SA217" s="127"/>
      <c r="SB217" s="127"/>
      <c r="SC217" s="127"/>
      <c r="ABC217" s="127"/>
      <c r="ABD217" s="127"/>
      <c r="ABL217" s="127"/>
      <c r="ABM217" s="127"/>
      <c r="ABN217" s="127"/>
      <c r="ABO217" s="127"/>
      <c r="ABP217" s="127"/>
      <c r="ABQ217" s="127"/>
      <c r="ABR217" s="127"/>
      <c r="ABS217" s="127"/>
      <c r="ABT217" s="127"/>
      <c r="ABU217" s="127"/>
      <c r="ABV217" s="127"/>
      <c r="ABW217" s="127"/>
      <c r="ABX217" s="127"/>
      <c r="ABY217" s="127"/>
      <c r="AKY217" s="127"/>
      <c r="AKZ217" s="127"/>
      <c r="ALH217" s="127"/>
      <c r="ALI217" s="127"/>
      <c r="ALJ217" s="127"/>
      <c r="ALK217" s="127"/>
      <c r="ALL217" s="127"/>
      <c r="ALM217" s="127"/>
      <c r="ALN217" s="127"/>
      <c r="ALO217" s="127"/>
      <c r="ALP217" s="127"/>
      <c r="ALQ217" s="127"/>
      <c r="ALR217" s="127"/>
      <c r="ALS217" s="127"/>
      <c r="ALT217" s="127"/>
      <c r="ALU217" s="127"/>
      <c r="AUU217" s="127"/>
      <c r="AUV217" s="127"/>
      <c r="AVD217" s="127"/>
      <c r="AVE217" s="127"/>
      <c r="AVF217" s="127"/>
      <c r="AVG217" s="127"/>
      <c r="AVH217" s="127"/>
      <c r="AVI217" s="127"/>
      <c r="AVJ217" s="127"/>
      <c r="AVK217" s="127"/>
      <c r="AVL217" s="127"/>
      <c r="AVM217" s="127"/>
      <c r="AVN217" s="127"/>
      <c r="AVO217" s="127"/>
      <c r="AVP217" s="127"/>
      <c r="AVQ217" s="127"/>
      <c r="BEQ217" s="127"/>
      <c r="BER217" s="127"/>
      <c r="BEZ217" s="127"/>
      <c r="BFA217" s="127"/>
      <c r="BFB217" s="127"/>
      <c r="BFC217" s="127"/>
      <c r="BFD217" s="127"/>
      <c r="BFE217" s="127"/>
      <c r="BFF217" s="127"/>
      <c r="BFG217" s="127"/>
      <c r="BFH217" s="127"/>
      <c r="BFI217" s="127"/>
      <c r="BFJ217" s="127"/>
      <c r="BFK217" s="127"/>
      <c r="BFL217" s="127"/>
      <c r="BFM217" s="127"/>
      <c r="BOM217" s="127"/>
      <c r="BON217" s="127"/>
      <c r="BOV217" s="127"/>
      <c r="BOW217" s="127"/>
      <c r="BOX217" s="127"/>
      <c r="BOY217" s="127"/>
      <c r="BOZ217" s="127"/>
      <c r="BPA217" s="127"/>
      <c r="BPB217" s="127"/>
      <c r="BPC217" s="127"/>
      <c r="BPD217" s="127"/>
      <c r="BPE217" s="127"/>
      <c r="BPF217" s="127"/>
      <c r="BPG217" s="127"/>
      <c r="BPH217" s="127"/>
      <c r="BPI217" s="127"/>
      <c r="BYI217" s="127"/>
      <c r="BYJ217" s="127"/>
      <c r="BYR217" s="127"/>
      <c r="BYS217" s="127"/>
      <c r="BYT217" s="127"/>
      <c r="BYU217" s="127"/>
      <c r="BYV217" s="127"/>
      <c r="BYW217" s="127"/>
      <c r="BYX217" s="127"/>
      <c r="BYY217" s="127"/>
      <c r="BYZ217" s="127"/>
      <c r="BZA217" s="127"/>
      <c r="BZB217" s="127"/>
      <c r="BZC217" s="127"/>
      <c r="BZD217" s="127"/>
      <c r="BZE217" s="127"/>
      <c r="CIE217" s="127"/>
      <c r="CIF217" s="127"/>
      <c r="CIN217" s="127"/>
      <c r="CIO217" s="127"/>
      <c r="CIP217" s="127"/>
      <c r="CIQ217" s="127"/>
      <c r="CIR217" s="127"/>
      <c r="CIS217" s="127"/>
      <c r="CIT217" s="127"/>
      <c r="CIU217" s="127"/>
      <c r="CIV217" s="127"/>
      <c r="CIW217" s="127"/>
      <c r="CIX217" s="127"/>
      <c r="CIY217" s="127"/>
      <c r="CIZ217" s="127"/>
      <c r="CJA217" s="127"/>
      <c r="CSA217" s="127"/>
      <c r="CSB217" s="127"/>
      <c r="CSJ217" s="127"/>
      <c r="CSK217" s="127"/>
      <c r="CSL217" s="127"/>
      <c r="CSM217" s="127"/>
      <c r="CSN217" s="127"/>
      <c r="CSO217" s="127"/>
      <c r="CSP217" s="127"/>
      <c r="CSQ217" s="127"/>
      <c r="CSR217" s="127"/>
      <c r="CSS217" s="127"/>
      <c r="CST217" s="127"/>
      <c r="CSU217" s="127"/>
      <c r="CSV217" s="127"/>
      <c r="CSW217" s="127"/>
      <c r="DBW217" s="127"/>
      <c r="DBX217" s="127"/>
      <c r="DCF217" s="127"/>
      <c r="DCG217" s="127"/>
      <c r="DCH217" s="127"/>
      <c r="DCI217" s="127"/>
      <c r="DCJ217" s="127"/>
      <c r="DCK217" s="127"/>
      <c r="DCL217" s="127"/>
      <c r="DCM217" s="127"/>
      <c r="DCN217" s="127"/>
      <c r="DCO217" s="127"/>
      <c r="DCP217" s="127"/>
      <c r="DCQ217" s="127"/>
      <c r="DCR217" s="127"/>
      <c r="DCS217" s="127"/>
      <c r="DLS217" s="127"/>
      <c r="DLT217" s="127"/>
      <c r="DMB217" s="127"/>
      <c r="DMC217" s="127"/>
      <c r="DMD217" s="127"/>
      <c r="DME217" s="127"/>
      <c r="DMF217" s="127"/>
      <c r="DMG217" s="127"/>
      <c r="DMH217" s="127"/>
      <c r="DMI217" s="127"/>
      <c r="DMJ217" s="127"/>
      <c r="DMK217" s="127"/>
      <c r="DML217" s="127"/>
      <c r="DMM217" s="127"/>
      <c r="DMN217" s="127"/>
      <c r="DMO217" s="127"/>
      <c r="DVO217" s="127"/>
      <c r="DVP217" s="127"/>
      <c r="DVX217" s="127"/>
      <c r="DVY217" s="127"/>
      <c r="DVZ217" s="127"/>
      <c r="DWA217" s="127"/>
      <c r="DWB217" s="127"/>
      <c r="DWC217" s="127"/>
      <c r="DWD217" s="127"/>
      <c r="DWE217" s="127"/>
      <c r="DWF217" s="127"/>
      <c r="DWG217" s="127"/>
      <c r="DWH217" s="127"/>
      <c r="DWI217" s="127"/>
      <c r="DWJ217" s="127"/>
      <c r="DWK217" s="127"/>
      <c r="EFK217" s="127"/>
      <c r="EFL217" s="127"/>
      <c r="EFT217" s="127"/>
      <c r="EFU217" s="127"/>
      <c r="EFV217" s="127"/>
      <c r="EFW217" s="127"/>
      <c r="EFX217" s="127"/>
      <c r="EFY217" s="127"/>
      <c r="EFZ217" s="127"/>
      <c r="EGA217" s="127"/>
      <c r="EGB217" s="127"/>
      <c r="EGC217" s="127"/>
      <c r="EGD217" s="127"/>
      <c r="EGE217" s="127"/>
      <c r="EGF217" s="127"/>
      <c r="EGG217" s="127"/>
      <c r="EPG217" s="127"/>
      <c r="EPH217" s="127"/>
      <c r="EPP217" s="127"/>
      <c r="EPQ217" s="127"/>
      <c r="EPR217" s="127"/>
      <c r="EPS217" s="127"/>
      <c r="EPT217" s="127"/>
      <c r="EPU217" s="127"/>
      <c r="EPV217" s="127"/>
      <c r="EPW217" s="127"/>
      <c r="EPX217" s="127"/>
      <c r="EPY217" s="127"/>
      <c r="EPZ217" s="127"/>
      <c r="EQA217" s="127"/>
      <c r="EQB217" s="127"/>
      <c r="EQC217" s="127"/>
      <c r="EZC217" s="127"/>
      <c r="EZD217" s="127"/>
      <c r="EZL217" s="127"/>
      <c r="EZM217" s="127"/>
      <c r="EZN217" s="127"/>
      <c r="EZO217" s="127"/>
      <c r="EZP217" s="127"/>
      <c r="EZQ217" s="127"/>
      <c r="EZR217" s="127"/>
      <c r="EZS217" s="127"/>
      <c r="EZT217" s="127"/>
      <c r="EZU217" s="127"/>
      <c r="EZV217" s="127"/>
      <c r="EZW217" s="127"/>
      <c r="EZX217" s="127"/>
      <c r="EZY217" s="127"/>
      <c r="FIY217" s="127"/>
      <c r="FIZ217" s="127"/>
      <c r="FJH217" s="127"/>
      <c r="FJI217" s="127"/>
      <c r="FJJ217" s="127"/>
      <c r="FJK217" s="127"/>
      <c r="FJL217" s="127"/>
      <c r="FJM217" s="127"/>
      <c r="FJN217" s="127"/>
      <c r="FJO217" s="127"/>
      <c r="FJP217" s="127"/>
      <c r="FJQ217" s="127"/>
      <c r="FJR217" s="127"/>
      <c r="FJS217" s="127"/>
      <c r="FJT217" s="127"/>
      <c r="FJU217" s="127"/>
      <c r="FSU217" s="127"/>
      <c r="FSV217" s="127"/>
      <c r="FTD217" s="127"/>
      <c r="FTE217" s="127"/>
      <c r="FTF217" s="127"/>
      <c r="FTG217" s="127"/>
      <c r="FTH217" s="127"/>
      <c r="FTI217" s="127"/>
      <c r="FTJ217" s="127"/>
      <c r="FTK217" s="127"/>
      <c r="FTL217" s="127"/>
      <c r="FTM217" s="127"/>
      <c r="FTN217" s="127"/>
      <c r="FTO217" s="127"/>
      <c r="FTP217" s="127"/>
      <c r="FTQ217" s="127"/>
      <c r="GCQ217" s="127"/>
      <c r="GCR217" s="127"/>
      <c r="GCZ217" s="127"/>
      <c r="GDA217" s="127"/>
      <c r="GDB217" s="127"/>
      <c r="GDC217" s="127"/>
      <c r="GDD217" s="127"/>
      <c r="GDE217" s="127"/>
      <c r="GDF217" s="127"/>
      <c r="GDG217" s="127"/>
      <c r="GDH217" s="127"/>
      <c r="GDI217" s="127"/>
      <c r="GDJ217" s="127"/>
      <c r="GDK217" s="127"/>
      <c r="GDL217" s="127"/>
      <c r="GDM217" s="127"/>
      <c r="GMM217" s="127"/>
      <c r="GMN217" s="127"/>
      <c r="GMV217" s="127"/>
      <c r="GMW217" s="127"/>
      <c r="GMX217" s="127"/>
      <c r="GMY217" s="127"/>
      <c r="GMZ217" s="127"/>
      <c r="GNA217" s="127"/>
      <c r="GNB217" s="127"/>
      <c r="GNC217" s="127"/>
      <c r="GND217" s="127"/>
      <c r="GNE217" s="127"/>
      <c r="GNF217" s="127"/>
      <c r="GNG217" s="127"/>
      <c r="GNH217" s="127"/>
      <c r="GNI217" s="127"/>
      <c r="GWI217" s="127"/>
      <c r="GWJ217" s="127"/>
      <c r="GWR217" s="127"/>
      <c r="GWS217" s="127"/>
      <c r="GWT217" s="127"/>
      <c r="GWU217" s="127"/>
      <c r="GWV217" s="127"/>
      <c r="GWW217" s="127"/>
      <c r="GWX217" s="127"/>
      <c r="GWY217" s="127"/>
      <c r="GWZ217" s="127"/>
      <c r="GXA217" s="127"/>
      <c r="GXB217" s="127"/>
      <c r="GXC217" s="127"/>
      <c r="GXD217" s="127"/>
      <c r="GXE217" s="127"/>
      <c r="HGE217" s="127"/>
      <c r="HGF217" s="127"/>
      <c r="HGN217" s="127"/>
      <c r="HGO217" s="127"/>
      <c r="HGP217" s="127"/>
      <c r="HGQ217" s="127"/>
      <c r="HGR217" s="127"/>
      <c r="HGS217" s="127"/>
      <c r="HGT217" s="127"/>
      <c r="HGU217" s="127"/>
      <c r="HGV217" s="127"/>
      <c r="HGW217" s="127"/>
      <c r="HGX217" s="127"/>
      <c r="HGY217" s="127"/>
      <c r="HGZ217" s="127"/>
      <c r="HHA217" s="127"/>
      <c r="HQA217" s="127"/>
      <c r="HQB217" s="127"/>
      <c r="HQJ217" s="127"/>
      <c r="HQK217" s="127"/>
      <c r="HQL217" s="127"/>
      <c r="HQM217" s="127"/>
      <c r="HQN217" s="127"/>
      <c r="HQO217" s="127"/>
      <c r="HQP217" s="127"/>
      <c r="HQQ217" s="127"/>
      <c r="HQR217" s="127"/>
      <c r="HQS217" s="127"/>
      <c r="HQT217" s="127"/>
      <c r="HQU217" s="127"/>
      <c r="HQV217" s="127"/>
      <c r="HQW217" s="127"/>
      <c r="HZW217" s="127"/>
      <c r="HZX217" s="127"/>
      <c r="IAF217" s="127"/>
      <c r="IAG217" s="127"/>
      <c r="IAH217" s="127"/>
      <c r="IAI217" s="127"/>
      <c r="IAJ217" s="127"/>
      <c r="IAK217" s="127"/>
      <c r="IAL217" s="127"/>
      <c r="IAM217" s="127"/>
      <c r="IAN217" s="127"/>
      <c r="IAO217" s="127"/>
      <c r="IAP217" s="127"/>
      <c r="IAQ217" s="127"/>
      <c r="IAR217" s="127"/>
      <c r="IAS217" s="127"/>
      <c r="IJS217" s="127"/>
      <c r="IJT217" s="127"/>
      <c r="IKB217" s="127"/>
      <c r="IKC217" s="127"/>
      <c r="IKD217" s="127"/>
      <c r="IKE217" s="127"/>
      <c r="IKF217" s="127"/>
      <c r="IKG217" s="127"/>
      <c r="IKH217" s="127"/>
      <c r="IKI217" s="127"/>
      <c r="IKJ217" s="127"/>
      <c r="IKK217" s="127"/>
      <c r="IKL217" s="127"/>
      <c r="IKM217" s="127"/>
      <c r="IKN217" s="127"/>
      <c r="IKO217" s="127"/>
      <c r="ITO217" s="127"/>
      <c r="ITP217" s="127"/>
      <c r="ITX217" s="127"/>
      <c r="ITY217" s="127"/>
      <c r="ITZ217" s="127"/>
      <c r="IUA217" s="127"/>
      <c r="IUB217" s="127"/>
      <c r="IUC217" s="127"/>
      <c r="IUD217" s="127"/>
      <c r="IUE217" s="127"/>
      <c r="IUF217" s="127"/>
      <c r="IUG217" s="127"/>
      <c r="IUH217" s="127"/>
      <c r="IUI217" s="127"/>
      <c r="IUJ217" s="127"/>
      <c r="IUK217" s="127"/>
      <c r="JDK217" s="127"/>
      <c r="JDL217" s="127"/>
      <c r="JDT217" s="127"/>
      <c r="JDU217" s="127"/>
      <c r="JDV217" s="127"/>
      <c r="JDW217" s="127"/>
      <c r="JDX217" s="127"/>
      <c r="JDY217" s="127"/>
      <c r="JDZ217" s="127"/>
      <c r="JEA217" s="127"/>
      <c r="JEB217" s="127"/>
      <c r="JEC217" s="127"/>
      <c r="JED217" s="127"/>
      <c r="JEE217" s="127"/>
      <c r="JEF217" s="127"/>
      <c r="JEG217" s="127"/>
      <c r="JNG217" s="127"/>
      <c r="JNH217" s="127"/>
      <c r="JNP217" s="127"/>
      <c r="JNQ217" s="127"/>
      <c r="JNR217" s="127"/>
      <c r="JNS217" s="127"/>
      <c r="JNT217" s="127"/>
      <c r="JNU217" s="127"/>
      <c r="JNV217" s="127"/>
      <c r="JNW217" s="127"/>
      <c r="JNX217" s="127"/>
      <c r="JNY217" s="127"/>
      <c r="JNZ217" s="127"/>
      <c r="JOA217" s="127"/>
      <c r="JOB217" s="127"/>
      <c r="JOC217" s="127"/>
      <c r="JXC217" s="127"/>
      <c r="JXD217" s="127"/>
      <c r="JXL217" s="127"/>
      <c r="JXM217" s="127"/>
      <c r="JXN217" s="127"/>
      <c r="JXO217" s="127"/>
      <c r="JXP217" s="127"/>
      <c r="JXQ217" s="127"/>
      <c r="JXR217" s="127"/>
      <c r="JXS217" s="127"/>
      <c r="JXT217" s="127"/>
      <c r="JXU217" s="127"/>
      <c r="JXV217" s="127"/>
      <c r="JXW217" s="127"/>
      <c r="JXX217" s="127"/>
      <c r="JXY217" s="127"/>
      <c r="KGY217" s="127"/>
      <c r="KGZ217" s="127"/>
      <c r="KHH217" s="127"/>
      <c r="KHI217" s="127"/>
      <c r="KHJ217" s="127"/>
      <c r="KHK217" s="127"/>
      <c r="KHL217" s="127"/>
      <c r="KHM217" s="127"/>
      <c r="KHN217" s="127"/>
      <c r="KHO217" s="127"/>
      <c r="KHP217" s="127"/>
      <c r="KHQ217" s="127"/>
      <c r="KHR217" s="127"/>
      <c r="KHS217" s="127"/>
      <c r="KHT217" s="127"/>
      <c r="KHU217" s="127"/>
      <c r="KQU217" s="127"/>
      <c r="KQV217" s="127"/>
      <c r="KRD217" s="127"/>
      <c r="KRE217" s="127"/>
      <c r="KRF217" s="127"/>
      <c r="KRG217" s="127"/>
      <c r="KRH217" s="127"/>
      <c r="KRI217" s="127"/>
      <c r="KRJ217" s="127"/>
      <c r="KRK217" s="127"/>
      <c r="KRL217" s="127"/>
      <c r="KRM217" s="127"/>
      <c r="KRN217" s="127"/>
      <c r="KRO217" s="127"/>
      <c r="KRP217" s="127"/>
      <c r="KRQ217" s="127"/>
      <c r="LAQ217" s="127"/>
      <c r="LAR217" s="127"/>
      <c r="LAZ217" s="127"/>
      <c r="LBA217" s="127"/>
      <c r="LBB217" s="127"/>
      <c r="LBC217" s="127"/>
      <c r="LBD217" s="127"/>
      <c r="LBE217" s="127"/>
      <c r="LBF217" s="127"/>
      <c r="LBG217" s="127"/>
      <c r="LBH217" s="127"/>
      <c r="LBI217" s="127"/>
      <c r="LBJ217" s="127"/>
      <c r="LBK217" s="127"/>
      <c r="LBL217" s="127"/>
      <c r="LBM217" s="127"/>
      <c r="LKM217" s="127"/>
      <c r="LKN217" s="127"/>
      <c r="LKV217" s="127"/>
      <c r="LKW217" s="127"/>
      <c r="LKX217" s="127"/>
      <c r="LKY217" s="127"/>
      <c r="LKZ217" s="127"/>
      <c r="LLA217" s="127"/>
      <c r="LLB217" s="127"/>
      <c r="LLC217" s="127"/>
      <c r="LLD217" s="127"/>
      <c r="LLE217" s="127"/>
      <c r="LLF217" s="127"/>
      <c r="LLG217" s="127"/>
      <c r="LLH217" s="127"/>
      <c r="LLI217" s="127"/>
      <c r="LUI217" s="127"/>
      <c r="LUJ217" s="127"/>
      <c r="LUR217" s="127"/>
      <c r="LUS217" s="127"/>
      <c r="LUT217" s="127"/>
      <c r="LUU217" s="127"/>
      <c r="LUV217" s="127"/>
      <c r="LUW217" s="127"/>
      <c r="LUX217" s="127"/>
      <c r="LUY217" s="127"/>
      <c r="LUZ217" s="127"/>
      <c r="LVA217" s="127"/>
      <c r="LVB217" s="127"/>
      <c r="LVC217" s="127"/>
      <c r="LVD217" s="127"/>
      <c r="LVE217" s="127"/>
      <c r="MEE217" s="127"/>
      <c r="MEF217" s="127"/>
      <c r="MEN217" s="127"/>
      <c r="MEO217" s="127"/>
      <c r="MEP217" s="127"/>
      <c r="MEQ217" s="127"/>
      <c r="MER217" s="127"/>
      <c r="MES217" s="127"/>
      <c r="MET217" s="127"/>
      <c r="MEU217" s="127"/>
      <c r="MEV217" s="127"/>
      <c r="MEW217" s="127"/>
      <c r="MEX217" s="127"/>
      <c r="MEY217" s="127"/>
      <c r="MEZ217" s="127"/>
      <c r="MFA217" s="127"/>
      <c r="MOA217" s="127"/>
      <c r="MOB217" s="127"/>
      <c r="MOJ217" s="127"/>
      <c r="MOK217" s="127"/>
      <c r="MOL217" s="127"/>
      <c r="MOM217" s="127"/>
      <c r="MON217" s="127"/>
      <c r="MOO217" s="127"/>
      <c r="MOP217" s="127"/>
      <c r="MOQ217" s="127"/>
      <c r="MOR217" s="127"/>
      <c r="MOS217" s="127"/>
      <c r="MOT217" s="127"/>
      <c r="MOU217" s="127"/>
      <c r="MOV217" s="127"/>
      <c r="MOW217" s="127"/>
      <c r="MXW217" s="127"/>
      <c r="MXX217" s="127"/>
      <c r="MYF217" s="127"/>
      <c r="MYG217" s="127"/>
      <c r="MYH217" s="127"/>
      <c r="MYI217" s="127"/>
      <c r="MYJ217" s="127"/>
      <c r="MYK217" s="127"/>
      <c r="MYL217" s="127"/>
      <c r="MYM217" s="127"/>
      <c r="MYN217" s="127"/>
      <c r="MYO217" s="127"/>
      <c r="MYP217" s="127"/>
      <c r="MYQ217" s="127"/>
      <c r="MYR217" s="127"/>
      <c r="MYS217" s="127"/>
      <c r="NHS217" s="127"/>
      <c r="NHT217" s="127"/>
      <c r="NIB217" s="127"/>
      <c r="NIC217" s="127"/>
      <c r="NID217" s="127"/>
      <c r="NIE217" s="127"/>
      <c r="NIF217" s="127"/>
      <c r="NIG217" s="127"/>
      <c r="NIH217" s="127"/>
      <c r="NII217" s="127"/>
      <c r="NIJ217" s="127"/>
      <c r="NIK217" s="127"/>
      <c r="NIL217" s="127"/>
      <c r="NIM217" s="127"/>
      <c r="NIN217" s="127"/>
      <c r="NIO217" s="127"/>
      <c r="NRO217" s="127"/>
      <c r="NRP217" s="127"/>
      <c r="NRX217" s="127"/>
      <c r="NRY217" s="127"/>
      <c r="NRZ217" s="127"/>
      <c r="NSA217" s="127"/>
      <c r="NSB217" s="127"/>
      <c r="NSC217" s="127"/>
      <c r="NSD217" s="127"/>
      <c r="NSE217" s="127"/>
      <c r="NSF217" s="127"/>
      <c r="NSG217" s="127"/>
      <c r="NSH217" s="127"/>
      <c r="NSI217" s="127"/>
      <c r="NSJ217" s="127"/>
      <c r="NSK217" s="127"/>
      <c r="OBK217" s="127"/>
      <c r="OBL217" s="127"/>
      <c r="OBT217" s="127"/>
      <c r="OBU217" s="127"/>
      <c r="OBV217" s="127"/>
      <c r="OBW217" s="127"/>
      <c r="OBX217" s="127"/>
      <c r="OBY217" s="127"/>
      <c r="OBZ217" s="127"/>
      <c r="OCA217" s="127"/>
      <c r="OCB217" s="127"/>
      <c r="OCC217" s="127"/>
      <c r="OCD217" s="127"/>
      <c r="OCE217" s="127"/>
      <c r="OCF217" s="127"/>
      <c r="OCG217" s="127"/>
      <c r="OLG217" s="127"/>
      <c r="OLH217" s="127"/>
      <c r="OLP217" s="127"/>
      <c r="OLQ217" s="127"/>
      <c r="OLR217" s="127"/>
      <c r="OLS217" s="127"/>
      <c r="OLT217" s="127"/>
      <c r="OLU217" s="127"/>
      <c r="OLV217" s="127"/>
      <c r="OLW217" s="127"/>
      <c r="OLX217" s="127"/>
      <c r="OLY217" s="127"/>
      <c r="OLZ217" s="127"/>
      <c r="OMA217" s="127"/>
      <c r="OMB217" s="127"/>
      <c r="OMC217" s="127"/>
      <c r="OVC217" s="127"/>
      <c r="OVD217" s="127"/>
      <c r="OVL217" s="127"/>
      <c r="OVM217" s="127"/>
      <c r="OVN217" s="127"/>
      <c r="OVO217" s="127"/>
      <c r="OVP217" s="127"/>
      <c r="OVQ217" s="127"/>
      <c r="OVR217" s="127"/>
      <c r="OVS217" s="127"/>
      <c r="OVT217" s="127"/>
      <c r="OVU217" s="127"/>
      <c r="OVV217" s="127"/>
      <c r="OVW217" s="127"/>
      <c r="OVX217" s="127"/>
      <c r="OVY217" s="127"/>
      <c r="PEY217" s="127"/>
      <c r="PEZ217" s="127"/>
      <c r="PFH217" s="127"/>
      <c r="PFI217" s="127"/>
      <c r="PFJ217" s="127"/>
      <c r="PFK217" s="127"/>
      <c r="PFL217" s="127"/>
      <c r="PFM217" s="127"/>
      <c r="PFN217" s="127"/>
      <c r="PFO217" s="127"/>
      <c r="PFP217" s="127"/>
      <c r="PFQ217" s="127"/>
      <c r="PFR217" s="127"/>
      <c r="PFS217" s="127"/>
      <c r="PFT217" s="127"/>
      <c r="PFU217" s="127"/>
      <c r="POU217" s="127"/>
      <c r="POV217" s="127"/>
      <c r="PPD217" s="127"/>
      <c r="PPE217" s="127"/>
      <c r="PPF217" s="127"/>
      <c r="PPG217" s="127"/>
      <c r="PPH217" s="127"/>
      <c r="PPI217" s="127"/>
      <c r="PPJ217" s="127"/>
      <c r="PPK217" s="127"/>
      <c r="PPL217" s="127"/>
      <c r="PPM217" s="127"/>
      <c r="PPN217" s="127"/>
      <c r="PPO217" s="127"/>
      <c r="PPP217" s="127"/>
      <c r="PPQ217" s="127"/>
      <c r="PYQ217" s="127"/>
      <c r="PYR217" s="127"/>
      <c r="PYZ217" s="127"/>
      <c r="PZA217" s="127"/>
      <c r="PZB217" s="127"/>
      <c r="PZC217" s="127"/>
      <c r="PZD217" s="127"/>
      <c r="PZE217" s="127"/>
      <c r="PZF217" s="127"/>
      <c r="PZG217" s="127"/>
      <c r="PZH217" s="127"/>
      <c r="PZI217" s="127"/>
      <c r="PZJ217" s="127"/>
      <c r="PZK217" s="127"/>
      <c r="PZL217" s="127"/>
      <c r="PZM217" s="127"/>
      <c r="QIM217" s="127"/>
      <c r="QIN217" s="127"/>
      <c r="QIV217" s="127"/>
      <c r="QIW217" s="127"/>
      <c r="QIX217" s="127"/>
      <c r="QIY217" s="127"/>
      <c r="QIZ217" s="127"/>
      <c r="QJA217" s="127"/>
      <c r="QJB217" s="127"/>
      <c r="QJC217" s="127"/>
      <c r="QJD217" s="127"/>
      <c r="QJE217" s="127"/>
      <c r="QJF217" s="127"/>
      <c r="QJG217" s="127"/>
      <c r="QJH217" s="127"/>
      <c r="QJI217" s="127"/>
      <c r="QSI217" s="127"/>
      <c r="QSJ217" s="127"/>
      <c r="QSR217" s="127"/>
      <c r="QSS217" s="127"/>
      <c r="QST217" s="127"/>
      <c r="QSU217" s="127"/>
      <c r="QSV217" s="127"/>
      <c r="QSW217" s="127"/>
      <c r="QSX217" s="127"/>
      <c r="QSY217" s="127"/>
      <c r="QSZ217" s="127"/>
      <c r="QTA217" s="127"/>
      <c r="QTB217" s="127"/>
      <c r="QTC217" s="127"/>
      <c r="QTD217" s="127"/>
      <c r="QTE217" s="127"/>
      <c r="RCE217" s="127"/>
      <c r="RCF217" s="127"/>
      <c r="RCN217" s="127"/>
      <c r="RCO217" s="127"/>
      <c r="RCP217" s="127"/>
      <c r="RCQ217" s="127"/>
      <c r="RCR217" s="127"/>
      <c r="RCS217" s="127"/>
      <c r="RCT217" s="127"/>
      <c r="RCU217" s="127"/>
      <c r="RCV217" s="127"/>
      <c r="RCW217" s="127"/>
      <c r="RCX217" s="127"/>
      <c r="RCY217" s="127"/>
      <c r="RCZ217" s="127"/>
      <c r="RDA217" s="127"/>
      <c r="RMA217" s="127"/>
      <c r="RMB217" s="127"/>
      <c r="RMJ217" s="127"/>
      <c r="RMK217" s="127"/>
      <c r="RML217" s="127"/>
      <c r="RMM217" s="127"/>
      <c r="RMN217" s="127"/>
      <c r="RMO217" s="127"/>
      <c r="RMP217" s="127"/>
      <c r="RMQ217" s="127"/>
      <c r="RMR217" s="127"/>
      <c r="RMS217" s="127"/>
      <c r="RMT217" s="127"/>
      <c r="RMU217" s="127"/>
      <c r="RMV217" s="127"/>
      <c r="RMW217" s="127"/>
      <c r="RVW217" s="127"/>
      <c r="RVX217" s="127"/>
      <c r="RWF217" s="127"/>
      <c r="RWG217" s="127"/>
      <c r="RWH217" s="127"/>
      <c r="RWI217" s="127"/>
      <c r="RWJ217" s="127"/>
      <c r="RWK217" s="127"/>
      <c r="RWL217" s="127"/>
      <c r="RWM217" s="127"/>
      <c r="RWN217" s="127"/>
      <c r="RWO217" s="127"/>
      <c r="RWP217" s="127"/>
      <c r="RWQ217" s="127"/>
      <c r="RWR217" s="127"/>
      <c r="RWS217" s="127"/>
      <c r="SFS217" s="127"/>
      <c r="SFT217" s="127"/>
      <c r="SGB217" s="127"/>
      <c r="SGC217" s="127"/>
      <c r="SGD217" s="127"/>
      <c r="SGE217" s="127"/>
      <c r="SGF217" s="127"/>
      <c r="SGG217" s="127"/>
      <c r="SGH217" s="127"/>
      <c r="SGI217" s="127"/>
      <c r="SGJ217" s="127"/>
      <c r="SGK217" s="127"/>
      <c r="SGL217" s="127"/>
      <c r="SGM217" s="127"/>
      <c r="SGN217" s="127"/>
      <c r="SGO217" s="127"/>
      <c r="SPO217" s="127"/>
      <c r="SPP217" s="127"/>
      <c r="SPX217" s="127"/>
      <c r="SPY217" s="127"/>
      <c r="SPZ217" s="127"/>
      <c r="SQA217" s="127"/>
      <c r="SQB217" s="127"/>
      <c r="SQC217" s="127"/>
      <c r="SQD217" s="127"/>
      <c r="SQE217" s="127"/>
      <c r="SQF217" s="127"/>
      <c r="SQG217" s="127"/>
      <c r="SQH217" s="127"/>
      <c r="SQI217" s="127"/>
      <c r="SQJ217" s="127"/>
      <c r="SQK217" s="127"/>
      <c r="SZK217" s="127"/>
      <c r="SZL217" s="127"/>
      <c r="SZT217" s="127"/>
      <c r="SZU217" s="127"/>
      <c r="SZV217" s="127"/>
      <c r="SZW217" s="127"/>
      <c r="SZX217" s="127"/>
      <c r="SZY217" s="127"/>
      <c r="SZZ217" s="127"/>
      <c r="TAA217" s="127"/>
      <c r="TAB217" s="127"/>
      <c r="TAC217" s="127"/>
      <c r="TAD217" s="127"/>
      <c r="TAE217" s="127"/>
      <c r="TAF217" s="127"/>
      <c r="TAG217" s="127"/>
      <c r="TJG217" s="127"/>
      <c r="TJH217" s="127"/>
      <c r="TJP217" s="127"/>
      <c r="TJQ217" s="127"/>
      <c r="TJR217" s="127"/>
      <c r="TJS217" s="127"/>
      <c r="TJT217" s="127"/>
      <c r="TJU217" s="127"/>
      <c r="TJV217" s="127"/>
      <c r="TJW217" s="127"/>
      <c r="TJX217" s="127"/>
      <c r="TJY217" s="127"/>
      <c r="TJZ217" s="127"/>
      <c r="TKA217" s="127"/>
      <c r="TKB217" s="127"/>
      <c r="TKC217" s="127"/>
      <c r="TTC217" s="127"/>
      <c r="TTD217" s="127"/>
      <c r="TTL217" s="127"/>
      <c r="TTM217" s="127"/>
      <c r="TTN217" s="127"/>
      <c r="TTO217" s="127"/>
      <c r="TTP217" s="127"/>
      <c r="TTQ217" s="127"/>
      <c r="TTR217" s="127"/>
      <c r="TTS217" s="127"/>
      <c r="TTT217" s="127"/>
      <c r="TTU217" s="127"/>
      <c r="TTV217" s="127"/>
      <c r="TTW217" s="127"/>
      <c r="TTX217" s="127"/>
      <c r="TTY217" s="127"/>
      <c r="UCY217" s="127"/>
      <c r="UCZ217" s="127"/>
      <c r="UDH217" s="127"/>
      <c r="UDI217" s="127"/>
      <c r="UDJ217" s="127"/>
      <c r="UDK217" s="127"/>
      <c r="UDL217" s="127"/>
      <c r="UDM217" s="127"/>
      <c r="UDN217" s="127"/>
      <c r="UDO217" s="127"/>
      <c r="UDP217" s="127"/>
      <c r="UDQ217" s="127"/>
      <c r="UDR217" s="127"/>
      <c r="UDS217" s="127"/>
      <c r="UDT217" s="127"/>
      <c r="UDU217" s="127"/>
      <c r="UMU217" s="127"/>
      <c r="UMV217" s="127"/>
      <c r="UND217" s="127"/>
      <c r="UNE217" s="127"/>
      <c r="UNF217" s="127"/>
      <c r="UNG217" s="127"/>
      <c r="UNH217" s="127"/>
      <c r="UNI217" s="127"/>
      <c r="UNJ217" s="127"/>
      <c r="UNK217" s="127"/>
      <c r="UNL217" s="127"/>
      <c r="UNM217" s="127"/>
      <c r="UNN217" s="127"/>
      <c r="UNO217" s="127"/>
      <c r="UNP217" s="127"/>
      <c r="UNQ217" s="127"/>
      <c r="UWQ217" s="127"/>
      <c r="UWR217" s="127"/>
      <c r="UWZ217" s="127"/>
      <c r="UXA217" s="127"/>
      <c r="UXB217" s="127"/>
      <c r="UXC217" s="127"/>
      <c r="UXD217" s="127"/>
      <c r="UXE217" s="127"/>
      <c r="UXF217" s="127"/>
      <c r="UXG217" s="127"/>
      <c r="UXH217" s="127"/>
      <c r="UXI217" s="127"/>
      <c r="UXJ217" s="127"/>
      <c r="UXK217" s="127"/>
      <c r="UXL217" s="127"/>
      <c r="UXM217" s="127"/>
      <c r="VGM217" s="127"/>
      <c r="VGN217" s="127"/>
      <c r="VGV217" s="127"/>
      <c r="VGW217" s="127"/>
      <c r="VGX217" s="127"/>
      <c r="VGY217" s="127"/>
      <c r="VGZ217" s="127"/>
      <c r="VHA217" s="127"/>
      <c r="VHB217" s="127"/>
      <c r="VHC217" s="127"/>
      <c r="VHD217" s="127"/>
      <c r="VHE217" s="127"/>
      <c r="VHF217" s="127"/>
      <c r="VHG217" s="127"/>
      <c r="VHH217" s="127"/>
      <c r="VHI217" s="127"/>
      <c r="VQI217" s="127"/>
      <c r="VQJ217" s="127"/>
      <c r="VQR217" s="127"/>
      <c r="VQS217" s="127"/>
      <c r="VQT217" s="127"/>
      <c r="VQU217" s="127"/>
      <c r="VQV217" s="127"/>
      <c r="VQW217" s="127"/>
      <c r="VQX217" s="127"/>
      <c r="VQY217" s="127"/>
      <c r="VQZ217" s="127"/>
      <c r="VRA217" s="127"/>
      <c r="VRB217" s="127"/>
      <c r="VRC217" s="127"/>
      <c r="VRD217" s="127"/>
      <c r="VRE217" s="127"/>
      <c r="WAE217" s="127"/>
      <c r="WAF217" s="127"/>
      <c r="WAN217" s="127"/>
      <c r="WAO217" s="127"/>
      <c r="WAP217" s="127"/>
      <c r="WAQ217" s="127"/>
      <c r="WAR217" s="127"/>
      <c r="WAS217" s="127"/>
      <c r="WAT217" s="127"/>
      <c r="WAU217" s="127"/>
      <c r="WAV217" s="127"/>
      <c r="WAW217" s="127"/>
      <c r="WAX217" s="127"/>
      <c r="WAY217" s="127"/>
      <c r="WAZ217" s="127"/>
      <c r="WBA217" s="127"/>
      <c r="WKA217" s="127"/>
      <c r="WKB217" s="127"/>
      <c r="WKJ217" s="127"/>
      <c r="WKK217" s="127"/>
      <c r="WKL217" s="127"/>
      <c r="WKM217" s="127"/>
      <c r="WKN217" s="127"/>
      <c r="WKO217" s="127"/>
      <c r="WKP217" s="127"/>
      <c r="WKQ217" s="127"/>
      <c r="WKR217" s="127"/>
      <c r="WKS217" s="127"/>
      <c r="WKT217" s="127"/>
      <c r="WKU217" s="127"/>
      <c r="WKV217" s="127"/>
      <c r="WKW217" s="127"/>
      <c r="WTW217" s="127"/>
      <c r="WTX217" s="127"/>
      <c r="WUF217" s="127"/>
      <c r="WUG217" s="127"/>
      <c r="WUH217" s="127"/>
      <c r="WUI217" s="127"/>
      <c r="WUJ217" s="127"/>
      <c r="WUK217" s="127"/>
      <c r="WUL217" s="127"/>
      <c r="WUM217" s="127"/>
      <c r="WUN217" s="127"/>
      <c r="WUO217" s="127"/>
      <c r="WUP217" s="127"/>
      <c r="WUQ217" s="127"/>
      <c r="WUR217" s="127"/>
      <c r="WUS217" s="127"/>
    </row>
    <row r="218" spans="1:1009 1243:2033 2267:3057 3291:4081 4315:5105 5339:6129 6363:7153 7387:8177 8411:9201 9435:10225 10459:11249 11483:12273 12507:13297 13531:14321 14555:15345 15579:16113" ht="20.45" customHeight="1" outlineLevel="1">
      <c r="A218" s="137"/>
      <c r="B218" s="273" t="s">
        <v>499</v>
      </c>
      <c r="C218" s="248"/>
      <c r="D218" s="258">
        <v>11.72</v>
      </c>
      <c r="E218" s="257"/>
      <c r="F218" s="258">
        <v>11.72</v>
      </c>
      <c r="G218" s="245">
        <v>0</v>
      </c>
      <c r="H218" s="229">
        <f t="shared" si="13"/>
        <v>0</v>
      </c>
      <c r="I218" s="247"/>
      <c r="J218" s="247"/>
      <c r="K218" s="247"/>
      <c r="L218" s="247"/>
      <c r="M218" s="238">
        <v>830</v>
      </c>
      <c r="HK218" s="127"/>
      <c r="HL218" s="127"/>
      <c r="HT218" s="127"/>
      <c r="HU218" s="127"/>
      <c r="HV218" s="127"/>
      <c r="HW218" s="127"/>
      <c r="HX218" s="127"/>
      <c r="HY218" s="127"/>
      <c r="HZ218" s="127"/>
      <c r="IA218" s="127"/>
      <c r="IB218" s="127"/>
      <c r="IC218" s="127"/>
      <c r="ID218" s="127"/>
      <c r="IE218" s="127"/>
      <c r="IF218" s="127"/>
      <c r="IG218" s="127"/>
      <c r="RG218" s="127"/>
      <c r="RH218" s="127"/>
      <c r="RP218" s="127"/>
      <c r="RQ218" s="127"/>
      <c r="RR218" s="127"/>
      <c r="RS218" s="127"/>
      <c r="RT218" s="127"/>
      <c r="RU218" s="127"/>
      <c r="RV218" s="127"/>
      <c r="RW218" s="127"/>
      <c r="RX218" s="127"/>
      <c r="RY218" s="127"/>
      <c r="RZ218" s="127"/>
      <c r="SA218" s="127"/>
      <c r="SB218" s="127"/>
      <c r="SC218" s="127"/>
      <c r="ABC218" s="127"/>
      <c r="ABD218" s="127"/>
      <c r="ABL218" s="127"/>
      <c r="ABM218" s="127"/>
      <c r="ABN218" s="127"/>
      <c r="ABO218" s="127"/>
      <c r="ABP218" s="127"/>
      <c r="ABQ218" s="127"/>
      <c r="ABR218" s="127"/>
      <c r="ABS218" s="127"/>
      <c r="ABT218" s="127"/>
      <c r="ABU218" s="127"/>
      <c r="ABV218" s="127"/>
      <c r="ABW218" s="127"/>
      <c r="ABX218" s="127"/>
      <c r="ABY218" s="127"/>
      <c r="AKY218" s="127"/>
      <c r="AKZ218" s="127"/>
      <c r="ALH218" s="127"/>
      <c r="ALI218" s="127"/>
      <c r="ALJ218" s="127"/>
      <c r="ALK218" s="127"/>
      <c r="ALL218" s="127"/>
      <c r="ALM218" s="127"/>
      <c r="ALN218" s="127"/>
      <c r="ALO218" s="127"/>
      <c r="ALP218" s="127"/>
      <c r="ALQ218" s="127"/>
      <c r="ALR218" s="127"/>
      <c r="ALS218" s="127"/>
      <c r="ALT218" s="127"/>
      <c r="ALU218" s="127"/>
      <c r="AUU218" s="127"/>
      <c r="AUV218" s="127"/>
      <c r="AVD218" s="127"/>
      <c r="AVE218" s="127"/>
      <c r="AVF218" s="127"/>
      <c r="AVG218" s="127"/>
      <c r="AVH218" s="127"/>
      <c r="AVI218" s="127"/>
      <c r="AVJ218" s="127"/>
      <c r="AVK218" s="127"/>
      <c r="AVL218" s="127"/>
      <c r="AVM218" s="127"/>
      <c r="AVN218" s="127"/>
      <c r="AVO218" s="127"/>
      <c r="AVP218" s="127"/>
      <c r="AVQ218" s="127"/>
      <c r="BEQ218" s="127"/>
      <c r="BER218" s="127"/>
      <c r="BEZ218" s="127"/>
      <c r="BFA218" s="127"/>
      <c r="BFB218" s="127"/>
      <c r="BFC218" s="127"/>
      <c r="BFD218" s="127"/>
      <c r="BFE218" s="127"/>
      <c r="BFF218" s="127"/>
      <c r="BFG218" s="127"/>
      <c r="BFH218" s="127"/>
      <c r="BFI218" s="127"/>
      <c r="BFJ218" s="127"/>
      <c r="BFK218" s="127"/>
      <c r="BFL218" s="127"/>
      <c r="BFM218" s="127"/>
      <c r="BOM218" s="127"/>
      <c r="BON218" s="127"/>
      <c r="BOV218" s="127"/>
      <c r="BOW218" s="127"/>
      <c r="BOX218" s="127"/>
      <c r="BOY218" s="127"/>
      <c r="BOZ218" s="127"/>
      <c r="BPA218" s="127"/>
      <c r="BPB218" s="127"/>
      <c r="BPC218" s="127"/>
      <c r="BPD218" s="127"/>
      <c r="BPE218" s="127"/>
      <c r="BPF218" s="127"/>
      <c r="BPG218" s="127"/>
      <c r="BPH218" s="127"/>
      <c r="BPI218" s="127"/>
      <c r="BYI218" s="127"/>
      <c r="BYJ218" s="127"/>
      <c r="BYR218" s="127"/>
      <c r="BYS218" s="127"/>
      <c r="BYT218" s="127"/>
      <c r="BYU218" s="127"/>
      <c r="BYV218" s="127"/>
      <c r="BYW218" s="127"/>
      <c r="BYX218" s="127"/>
      <c r="BYY218" s="127"/>
      <c r="BYZ218" s="127"/>
      <c r="BZA218" s="127"/>
      <c r="BZB218" s="127"/>
      <c r="BZC218" s="127"/>
      <c r="BZD218" s="127"/>
      <c r="BZE218" s="127"/>
      <c r="CIE218" s="127"/>
      <c r="CIF218" s="127"/>
      <c r="CIN218" s="127"/>
      <c r="CIO218" s="127"/>
      <c r="CIP218" s="127"/>
      <c r="CIQ218" s="127"/>
      <c r="CIR218" s="127"/>
      <c r="CIS218" s="127"/>
      <c r="CIT218" s="127"/>
      <c r="CIU218" s="127"/>
      <c r="CIV218" s="127"/>
      <c r="CIW218" s="127"/>
      <c r="CIX218" s="127"/>
      <c r="CIY218" s="127"/>
      <c r="CIZ218" s="127"/>
      <c r="CJA218" s="127"/>
      <c r="CSA218" s="127"/>
      <c r="CSB218" s="127"/>
      <c r="CSJ218" s="127"/>
      <c r="CSK218" s="127"/>
      <c r="CSL218" s="127"/>
      <c r="CSM218" s="127"/>
      <c r="CSN218" s="127"/>
      <c r="CSO218" s="127"/>
      <c r="CSP218" s="127"/>
      <c r="CSQ218" s="127"/>
      <c r="CSR218" s="127"/>
      <c r="CSS218" s="127"/>
      <c r="CST218" s="127"/>
      <c r="CSU218" s="127"/>
      <c r="CSV218" s="127"/>
      <c r="CSW218" s="127"/>
      <c r="DBW218" s="127"/>
      <c r="DBX218" s="127"/>
      <c r="DCF218" s="127"/>
      <c r="DCG218" s="127"/>
      <c r="DCH218" s="127"/>
      <c r="DCI218" s="127"/>
      <c r="DCJ218" s="127"/>
      <c r="DCK218" s="127"/>
      <c r="DCL218" s="127"/>
      <c r="DCM218" s="127"/>
      <c r="DCN218" s="127"/>
      <c r="DCO218" s="127"/>
      <c r="DCP218" s="127"/>
      <c r="DCQ218" s="127"/>
      <c r="DCR218" s="127"/>
      <c r="DCS218" s="127"/>
      <c r="DLS218" s="127"/>
      <c r="DLT218" s="127"/>
      <c r="DMB218" s="127"/>
      <c r="DMC218" s="127"/>
      <c r="DMD218" s="127"/>
      <c r="DME218" s="127"/>
      <c r="DMF218" s="127"/>
      <c r="DMG218" s="127"/>
      <c r="DMH218" s="127"/>
      <c r="DMI218" s="127"/>
      <c r="DMJ218" s="127"/>
      <c r="DMK218" s="127"/>
      <c r="DML218" s="127"/>
      <c r="DMM218" s="127"/>
      <c r="DMN218" s="127"/>
      <c r="DMO218" s="127"/>
      <c r="DVO218" s="127"/>
      <c r="DVP218" s="127"/>
      <c r="DVX218" s="127"/>
      <c r="DVY218" s="127"/>
      <c r="DVZ218" s="127"/>
      <c r="DWA218" s="127"/>
      <c r="DWB218" s="127"/>
      <c r="DWC218" s="127"/>
      <c r="DWD218" s="127"/>
      <c r="DWE218" s="127"/>
      <c r="DWF218" s="127"/>
      <c r="DWG218" s="127"/>
      <c r="DWH218" s="127"/>
      <c r="DWI218" s="127"/>
      <c r="DWJ218" s="127"/>
      <c r="DWK218" s="127"/>
      <c r="EFK218" s="127"/>
      <c r="EFL218" s="127"/>
      <c r="EFT218" s="127"/>
      <c r="EFU218" s="127"/>
      <c r="EFV218" s="127"/>
      <c r="EFW218" s="127"/>
      <c r="EFX218" s="127"/>
      <c r="EFY218" s="127"/>
      <c r="EFZ218" s="127"/>
      <c r="EGA218" s="127"/>
      <c r="EGB218" s="127"/>
      <c r="EGC218" s="127"/>
      <c r="EGD218" s="127"/>
      <c r="EGE218" s="127"/>
      <c r="EGF218" s="127"/>
      <c r="EGG218" s="127"/>
      <c r="EPG218" s="127"/>
      <c r="EPH218" s="127"/>
      <c r="EPP218" s="127"/>
      <c r="EPQ218" s="127"/>
      <c r="EPR218" s="127"/>
      <c r="EPS218" s="127"/>
      <c r="EPT218" s="127"/>
      <c r="EPU218" s="127"/>
      <c r="EPV218" s="127"/>
      <c r="EPW218" s="127"/>
      <c r="EPX218" s="127"/>
      <c r="EPY218" s="127"/>
      <c r="EPZ218" s="127"/>
      <c r="EQA218" s="127"/>
      <c r="EQB218" s="127"/>
      <c r="EQC218" s="127"/>
      <c r="EZC218" s="127"/>
      <c r="EZD218" s="127"/>
      <c r="EZL218" s="127"/>
      <c r="EZM218" s="127"/>
      <c r="EZN218" s="127"/>
      <c r="EZO218" s="127"/>
      <c r="EZP218" s="127"/>
      <c r="EZQ218" s="127"/>
      <c r="EZR218" s="127"/>
      <c r="EZS218" s="127"/>
      <c r="EZT218" s="127"/>
      <c r="EZU218" s="127"/>
      <c r="EZV218" s="127"/>
      <c r="EZW218" s="127"/>
      <c r="EZX218" s="127"/>
      <c r="EZY218" s="127"/>
      <c r="FIY218" s="127"/>
      <c r="FIZ218" s="127"/>
      <c r="FJH218" s="127"/>
      <c r="FJI218" s="127"/>
      <c r="FJJ218" s="127"/>
      <c r="FJK218" s="127"/>
      <c r="FJL218" s="127"/>
      <c r="FJM218" s="127"/>
      <c r="FJN218" s="127"/>
      <c r="FJO218" s="127"/>
      <c r="FJP218" s="127"/>
      <c r="FJQ218" s="127"/>
      <c r="FJR218" s="127"/>
      <c r="FJS218" s="127"/>
      <c r="FJT218" s="127"/>
      <c r="FJU218" s="127"/>
      <c r="FSU218" s="127"/>
      <c r="FSV218" s="127"/>
      <c r="FTD218" s="127"/>
      <c r="FTE218" s="127"/>
      <c r="FTF218" s="127"/>
      <c r="FTG218" s="127"/>
      <c r="FTH218" s="127"/>
      <c r="FTI218" s="127"/>
      <c r="FTJ218" s="127"/>
      <c r="FTK218" s="127"/>
      <c r="FTL218" s="127"/>
      <c r="FTM218" s="127"/>
      <c r="FTN218" s="127"/>
      <c r="FTO218" s="127"/>
      <c r="FTP218" s="127"/>
      <c r="FTQ218" s="127"/>
      <c r="GCQ218" s="127"/>
      <c r="GCR218" s="127"/>
      <c r="GCZ218" s="127"/>
      <c r="GDA218" s="127"/>
      <c r="GDB218" s="127"/>
      <c r="GDC218" s="127"/>
      <c r="GDD218" s="127"/>
      <c r="GDE218" s="127"/>
      <c r="GDF218" s="127"/>
      <c r="GDG218" s="127"/>
      <c r="GDH218" s="127"/>
      <c r="GDI218" s="127"/>
      <c r="GDJ218" s="127"/>
      <c r="GDK218" s="127"/>
      <c r="GDL218" s="127"/>
      <c r="GDM218" s="127"/>
      <c r="GMM218" s="127"/>
      <c r="GMN218" s="127"/>
      <c r="GMV218" s="127"/>
      <c r="GMW218" s="127"/>
      <c r="GMX218" s="127"/>
      <c r="GMY218" s="127"/>
      <c r="GMZ218" s="127"/>
      <c r="GNA218" s="127"/>
      <c r="GNB218" s="127"/>
      <c r="GNC218" s="127"/>
      <c r="GND218" s="127"/>
      <c r="GNE218" s="127"/>
      <c r="GNF218" s="127"/>
      <c r="GNG218" s="127"/>
      <c r="GNH218" s="127"/>
      <c r="GNI218" s="127"/>
      <c r="GWI218" s="127"/>
      <c r="GWJ218" s="127"/>
      <c r="GWR218" s="127"/>
      <c r="GWS218" s="127"/>
      <c r="GWT218" s="127"/>
      <c r="GWU218" s="127"/>
      <c r="GWV218" s="127"/>
      <c r="GWW218" s="127"/>
      <c r="GWX218" s="127"/>
      <c r="GWY218" s="127"/>
      <c r="GWZ218" s="127"/>
      <c r="GXA218" s="127"/>
      <c r="GXB218" s="127"/>
      <c r="GXC218" s="127"/>
      <c r="GXD218" s="127"/>
      <c r="GXE218" s="127"/>
      <c r="HGE218" s="127"/>
      <c r="HGF218" s="127"/>
      <c r="HGN218" s="127"/>
      <c r="HGO218" s="127"/>
      <c r="HGP218" s="127"/>
      <c r="HGQ218" s="127"/>
      <c r="HGR218" s="127"/>
      <c r="HGS218" s="127"/>
      <c r="HGT218" s="127"/>
      <c r="HGU218" s="127"/>
      <c r="HGV218" s="127"/>
      <c r="HGW218" s="127"/>
      <c r="HGX218" s="127"/>
      <c r="HGY218" s="127"/>
      <c r="HGZ218" s="127"/>
      <c r="HHA218" s="127"/>
      <c r="HQA218" s="127"/>
      <c r="HQB218" s="127"/>
      <c r="HQJ218" s="127"/>
      <c r="HQK218" s="127"/>
      <c r="HQL218" s="127"/>
      <c r="HQM218" s="127"/>
      <c r="HQN218" s="127"/>
      <c r="HQO218" s="127"/>
      <c r="HQP218" s="127"/>
      <c r="HQQ218" s="127"/>
      <c r="HQR218" s="127"/>
      <c r="HQS218" s="127"/>
      <c r="HQT218" s="127"/>
      <c r="HQU218" s="127"/>
      <c r="HQV218" s="127"/>
      <c r="HQW218" s="127"/>
      <c r="HZW218" s="127"/>
      <c r="HZX218" s="127"/>
      <c r="IAF218" s="127"/>
      <c r="IAG218" s="127"/>
      <c r="IAH218" s="127"/>
      <c r="IAI218" s="127"/>
      <c r="IAJ218" s="127"/>
      <c r="IAK218" s="127"/>
      <c r="IAL218" s="127"/>
      <c r="IAM218" s="127"/>
      <c r="IAN218" s="127"/>
      <c r="IAO218" s="127"/>
      <c r="IAP218" s="127"/>
      <c r="IAQ218" s="127"/>
      <c r="IAR218" s="127"/>
      <c r="IAS218" s="127"/>
      <c r="IJS218" s="127"/>
      <c r="IJT218" s="127"/>
      <c r="IKB218" s="127"/>
      <c r="IKC218" s="127"/>
      <c r="IKD218" s="127"/>
      <c r="IKE218" s="127"/>
      <c r="IKF218" s="127"/>
      <c r="IKG218" s="127"/>
      <c r="IKH218" s="127"/>
      <c r="IKI218" s="127"/>
      <c r="IKJ218" s="127"/>
      <c r="IKK218" s="127"/>
      <c r="IKL218" s="127"/>
      <c r="IKM218" s="127"/>
      <c r="IKN218" s="127"/>
      <c r="IKO218" s="127"/>
      <c r="ITO218" s="127"/>
      <c r="ITP218" s="127"/>
      <c r="ITX218" s="127"/>
      <c r="ITY218" s="127"/>
      <c r="ITZ218" s="127"/>
      <c r="IUA218" s="127"/>
      <c r="IUB218" s="127"/>
      <c r="IUC218" s="127"/>
      <c r="IUD218" s="127"/>
      <c r="IUE218" s="127"/>
      <c r="IUF218" s="127"/>
      <c r="IUG218" s="127"/>
      <c r="IUH218" s="127"/>
      <c r="IUI218" s="127"/>
      <c r="IUJ218" s="127"/>
      <c r="IUK218" s="127"/>
      <c r="JDK218" s="127"/>
      <c r="JDL218" s="127"/>
      <c r="JDT218" s="127"/>
      <c r="JDU218" s="127"/>
      <c r="JDV218" s="127"/>
      <c r="JDW218" s="127"/>
      <c r="JDX218" s="127"/>
      <c r="JDY218" s="127"/>
      <c r="JDZ218" s="127"/>
      <c r="JEA218" s="127"/>
      <c r="JEB218" s="127"/>
      <c r="JEC218" s="127"/>
      <c r="JED218" s="127"/>
      <c r="JEE218" s="127"/>
      <c r="JEF218" s="127"/>
      <c r="JEG218" s="127"/>
      <c r="JNG218" s="127"/>
      <c r="JNH218" s="127"/>
      <c r="JNP218" s="127"/>
      <c r="JNQ218" s="127"/>
      <c r="JNR218" s="127"/>
      <c r="JNS218" s="127"/>
      <c r="JNT218" s="127"/>
      <c r="JNU218" s="127"/>
      <c r="JNV218" s="127"/>
      <c r="JNW218" s="127"/>
      <c r="JNX218" s="127"/>
      <c r="JNY218" s="127"/>
      <c r="JNZ218" s="127"/>
      <c r="JOA218" s="127"/>
      <c r="JOB218" s="127"/>
      <c r="JOC218" s="127"/>
      <c r="JXC218" s="127"/>
      <c r="JXD218" s="127"/>
      <c r="JXL218" s="127"/>
      <c r="JXM218" s="127"/>
      <c r="JXN218" s="127"/>
      <c r="JXO218" s="127"/>
      <c r="JXP218" s="127"/>
      <c r="JXQ218" s="127"/>
      <c r="JXR218" s="127"/>
      <c r="JXS218" s="127"/>
      <c r="JXT218" s="127"/>
      <c r="JXU218" s="127"/>
      <c r="JXV218" s="127"/>
      <c r="JXW218" s="127"/>
      <c r="JXX218" s="127"/>
      <c r="JXY218" s="127"/>
      <c r="KGY218" s="127"/>
      <c r="KGZ218" s="127"/>
      <c r="KHH218" s="127"/>
      <c r="KHI218" s="127"/>
      <c r="KHJ218" s="127"/>
      <c r="KHK218" s="127"/>
      <c r="KHL218" s="127"/>
      <c r="KHM218" s="127"/>
      <c r="KHN218" s="127"/>
      <c r="KHO218" s="127"/>
      <c r="KHP218" s="127"/>
      <c r="KHQ218" s="127"/>
      <c r="KHR218" s="127"/>
      <c r="KHS218" s="127"/>
      <c r="KHT218" s="127"/>
      <c r="KHU218" s="127"/>
      <c r="KQU218" s="127"/>
      <c r="KQV218" s="127"/>
      <c r="KRD218" s="127"/>
      <c r="KRE218" s="127"/>
      <c r="KRF218" s="127"/>
      <c r="KRG218" s="127"/>
      <c r="KRH218" s="127"/>
      <c r="KRI218" s="127"/>
      <c r="KRJ218" s="127"/>
      <c r="KRK218" s="127"/>
      <c r="KRL218" s="127"/>
      <c r="KRM218" s="127"/>
      <c r="KRN218" s="127"/>
      <c r="KRO218" s="127"/>
      <c r="KRP218" s="127"/>
      <c r="KRQ218" s="127"/>
      <c r="LAQ218" s="127"/>
      <c r="LAR218" s="127"/>
      <c r="LAZ218" s="127"/>
      <c r="LBA218" s="127"/>
      <c r="LBB218" s="127"/>
      <c r="LBC218" s="127"/>
      <c r="LBD218" s="127"/>
      <c r="LBE218" s="127"/>
      <c r="LBF218" s="127"/>
      <c r="LBG218" s="127"/>
      <c r="LBH218" s="127"/>
      <c r="LBI218" s="127"/>
      <c r="LBJ218" s="127"/>
      <c r="LBK218" s="127"/>
      <c r="LBL218" s="127"/>
      <c r="LBM218" s="127"/>
      <c r="LKM218" s="127"/>
      <c r="LKN218" s="127"/>
      <c r="LKV218" s="127"/>
      <c r="LKW218" s="127"/>
      <c r="LKX218" s="127"/>
      <c r="LKY218" s="127"/>
      <c r="LKZ218" s="127"/>
      <c r="LLA218" s="127"/>
      <c r="LLB218" s="127"/>
      <c r="LLC218" s="127"/>
      <c r="LLD218" s="127"/>
      <c r="LLE218" s="127"/>
      <c r="LLF218" s="127"/>
      <c r="LLG218" s="127"/>
      <c r="LLH218" s="127"/>
      <c r="LLI218" s="127"/>
      <c r="LUI218" s="127"/>
      <c r="LUJ218" s="127"/>
      <c r="LUR218" s="127"/>
      <c r="LUS218" s="127"/>
      <c r="LUT218" s="127"/>
      <c r="LUU218" s="127"/>
      <c r="LUV218" s="127"/>
      <c r="LUW218" s="127"/>
      <c r="LUX218" s="127"/>
      <c r="LUY218" s="127"/>
      <c r="LUZ218" s="127"/>
      <c r="LVA218" s="127"/>
      <c r="LVB218" s="127"/>
      <c r="LVC218" s="127"/>
      <c r="LVD218" s="127"/>
      <c r="LVE218" s="127"/>
      <c r="MEE218" s="127"/>
      <c r="MEF218" s="127"/>
      <c r="MEN218" s="127"/>
      <c r="MEO218" s="127"/>
      <c r="MEP218" s="127"/>
      <c r="MEQ218" s="127"/>
      <c r="MER218" s="127"/>
      <c r="MES218" s="127"/>
      <c r="MET218" s="127"/>
      <c r="MEU218" s="127"/>
      <c r="MEV218" s="127"/>
      <c r="MEW218" s="127"/>
      <c r="MEX218" s="127"/>
      <c r="MEY218" s="127"/>
      <c r="MEZ218" s="127"/>
      <c r="MFA218" s="127"/>
      <c r="MOA218" s="127"/>
      <c r="MOB218" s="127"/>
      <c r="MOJ218" s="127"/>
      <c r="MOK218" s="127"/>
      <c r="MOL218" s="127"/>
      <c r="MOM218" s="127"/>
      <c r="MON218" s="127"/>
      <c r="MOO218" s="127"/>
      <c r="MOP218" s="127"/>
      <c r="MOQ218" s="127"/>
      <c r="MOR218" s="127"/>
      <c r="MOS218" s="127"/>
      <c r="MOT218" s="127"/>
      <c r="MOU218" s="127"/>
      <c r="MOV218" s="127"/>
      <c r="MOW218" s="127"/>
      <c r="MXW218" s="127"/>
      <c r="MXX218" s="127"/>
      <c r="MYF218" s="127"/>
      <c r="MYG218" s="127"/>
      <c r="MYH218" s="127"/>
      <c r="MYI218" s="127"/>
      <c r="MYJ218" s="127"/>
      <c r="MYK218" s="127"/>
      <c r="MYL218" s="127"/>
      <c r="MYM218" s="127"/>
      <c r="MYN218" s="127"/>
      <c r="MYO218" s="127"/>
      <c r="MYP218" s="127"/>
      <c r="MYQ218" s="127"/>
      <c r="MYR218" s="127"/>
      <c r="MYS218" s="127"/>
      <c r="NHS218" s="127"/>
      <c r="NHT218" s="127"/>
      <c r="NIB218" s="127"/>
      <c r="NIC218" s="127"/>
      <c r="NID218" s="127"/>
      <c r="NIE218" s="127"/>
      <c r="NIF218" s="127"/>
      <c r="NIG218" s="127"/>
      <c r="NIH218" s="127"/>
      <c r="NII218" s="127"/>
      <c r="NIJ218" s="127"/>
      <c r="NIK218" s="127"/>
      <c r="NIL218" s="127"/>
      <c r="NIM218" s="127"/>
      <c r="NIN218" s="127"/>
      <c r="NIO218" s="127"/>
      <c r="NRO218" s="127"/>
      <c r="NRP218" s="127"/>
      <c r="NRX218" s="127"/>
      <c r="NRY218" s="127"/>
      <c r="NRZ218" s="127"/>
      <c r="NSA218" s="127"/>
      <c r="NSB218" s="127"/>
      <c r="NSC218" s="127"/>
      <c r="NSD218" s="127"/>
      <c r="NSE218" s="127"/>
      <c r="NSF218" s="127"/>
      <c r="NSG218" s="127"/>
      <c r="NSH218" s="127"/>
      <c r="NSI218" s="127"/>
      <c r="NSJ218" s="127"/>
      <c r="NSK218" s="127"/>
      <c r="OBK218" s="127"/>
      <c r="OBL218" s="127"/>
      <c r="OBT218" s="127"/>
      <c r="OBU218" s="127"/>
      <c r="OBV218" s="127"/>
      <c r="OBW218" s="127"/>
      <c r="OBX218" s="127"/>
      <c r="OBY218" s="127"/>
      <c r="OBZ218" s="127"/>
      <c r="OCA218" s="127"/>
      <c r="OCB218" s="127"/>
      <c r="OCC218" s="127"/>
      <c r="OCD218" s="127"/>
      <c r="OCE218" s="127"/>
      <c r="OCF218" s="127"/>
      <c r="OCG218" s="127"/>
      <c r="OLG218" s="127"/>
      <c r="OLH218" s="127"/>
      <c r="OLP218" s="127"/>
      <c r="OLQ218" s="127"/>
      <c r="OLR218" s="127"/>
      <c r="OLS218" s="127"/>
      <c r="OLT218" s="127"/>
      <c r="OLU218" s="127"/>
      <c r="OLV218" s="127"/>
      <c r="OLW218" s="127"/>
      <c r="OLX218" s="127"/>
      <c r="OLY218" s="127"/>
      <c r="OLZ218" s="127"/>
      <c r="OMA218" s="127"/>
      <c r="OMB218" s="127"/>
      <c r="OMC218" s="127"/>
      <c r="OVC218" s="127"/>
      <c r="OVD218" s="127"/>
      <c r="OVL218" s="127"/>
      <c r="OVM218" s="127"/>
      <c r="OVN218" s="127"/>
      <c r="OVO218" s="127"/>
      <c r="OVP218" s="127"/>
      <c r="OVQ218" s="127"/>
      <c r="OVR218" s="127"/>
      <c r="OVS218" s="127"/>
      <c r="OVT218" s="127"/>
      <c r="OVU218" s="127"/>
      <c r="OVV218" s="127"/>
      <c r="OVW218" s="127"/>
      <c r="OVX218" s="127"/>
      <c r="OVY218" s="127"/>
      <c r="PEY218" s="127"/>
      <c r="PEZ218" s="127"/>
      <c r="PFH218" s="127"/>
      <c r="PFI218" s="127"/>
      <c r="PFJ218" s="127"/>
      <c r="PFK218" s="127"/>
      <c r="PFL218" s="127"/>
      <c r="PFM218" s="127"/>
      <c r="PFN218" s="127"/>
      <c r="PFO218" s="127"/>
      <c r="PFP218" s="127"/>
      <c r="PFQ218" s="127"/>
      <c r="PFR218" s="127"/>
      <c r="PFS218" s="127"/>
      <c r="PFT218" s="127"/>
      <c r="PFU218" s="127"/>
      <c r="POU218" s="127"/>
      <c r="POV218" s="127"/>
      <c r="PPD218" s="127"/>
      <c r="PPE218" s="127"/>
      <c r="PPF218" s="127"/>
      <c r="PPG218" s="127"/>
      <c r="PPH218" s="127"/>
      <c r="PPI218" s="127"/>
      <c r="PPJ218" s="127"/>
      <c r="PPK218" s="127"/>
      <c r="PPL218" s="127"/>
      <c r="PPM218" s="127"/>
      <c r="PPN218" s="127"/>
      <c r="PPO218" s="127"/>
      <c r="PPP218" s="127"/>
      <c r="PPQ218" s="127"/>
      <c r="PYQ218" s="127"/>
      <c r="PYR218" s="127"/>
      <c r="PYZ218" s="127"/>
      <c r="PZA218" s="127"/>
      <c r="PZB218" s="127"/>
      <c r="PZC218" s="127"/>
      <c r="PZD218" s="127"/>
      <c r="PZE218" s="127"/>
      <c r="PZF218" s="127"/>
      <c r="PZG218" s="127"/>
      <c r="PZH218" s="127"/>
      <c r="PZI218" s="127"/>
      <c r="PZJ218" s="127"/>
      <c r="PZK218" s="127"/>
      <c r="PZL218" s="127"/>
      <c r="PZM218" s="127"/>
      <c r="QIM218" s="127"/>
      <c r="QIN218" s="127"/>
      <c r="QIV218" s="127"/>
      <c r="QIW218" s="127"/>
      <c r="QIX218" s="127"/>
      <c r="QIY218" s="127"/>
      <c r="QIZ218" s="127"/>
      <c r="QJA218" s="127"/>
      <c r="QJB218" s="127"/>
      <c r="QJC218" s="127"/>
      <c r="QJD218" s="127"/>
      <c r="QJE218" s="127"/>
      <c r="QJF218" s="127"/>
      <c r="QJG218" s="127"/>
      <c r="QJH218" s="127"/>
      <c r="QJI218" s="127"/>
      <c r="QSI218" s="127"/>
      <c r="QSJ218" s="127"/>
      <c r="QSR218" s="127"/>
      <c r="QSS218" s="127"/>
      <c r="QST218" s="127"/>
      <c r="QSU218" s="127"/>
      <c r="QSV218" s="127"/>
      <c r="QSW218" s="127"/>
      <c r="QSX218" s="127"/>
      <c r="QSY218" s="127"/>
      <c r="QSZ218" s="127"/>
      <c r="QTA218" s="127"/>
      <c r="QTB218" s="127"/>
      <c r="QTC218" s="127"/>
      <c r="QTD218" s="127"/>
      <c r="QTE218" s="127"/>
      <c r="RCE218" s="127"/>
      <c r="RCF218" s="127"/>
      <c r="RCN218" s="127"/>
      <c r="RCO218" s="127"/>
      <c r="RCP218" s="127"/>
      <c r="RCQ218" s="127"/>
      <c r="RCR218" s="127"/>
      <c r="RCS218" s="127"/>
      <c r="RCT218" s="127"/>
      <c r="RCU218" s="127"/>
      <c r="RCV218" s="127"/>
      <c r="RCW218" s="127"/>
      <c r="RCX218" s="127"/>
      <c r="RCY218" s="127"/>
      <c r="RCZ218" s="127"/>
      <c r="RDA218" s="127"/>
      <c r="RMA218" s="127"/>
      <c r="RMB218" s="127"/>
      <c r="RMJ218" s="127"/>
      <c r="RMK218" s="127"/>
      <c r="RML218" s="127"/>
      <c r="RMM218" s="127"/>
      <c r="RMN218" s="127"/>
      <c r="RMO218" s="127"/>
      <c r="RMP218" s="127"/>
      <c r="RMQ218" s="127"/>
      <c r="RMR218" s="127"/>
      <c r="RMS218" s="127"/>
      <c r="RMT218" s="127"/>
      <c r="RMU218" s="127"/>
      <c r="RMV218" s="127"/>
      <c r="RMW218" s="127"/>
      <c r="RVW218" s="127"/>
      <c r="RVX218" s="127"/>
      <c r="RWF218" s="127"/>
      <c r="RWG218" s="127"/>
      <c r="RWH218" s="127"/>
      <c r="RWI218" s="127"/>
      <c r="RWJ218" s="127"/>
      <c r="RWK218" s="127"/>
      <c r="RWL218" s="127"/>
      <c r="RWM218" s="127"/>
      <c r="RWN218" s="127"/>
      <c r="RWO218" s="127"/>
      <c r="RWP218" s="127"/>
      <c r="RWQ218" s="127"/>
      <c r="RWR218" s="127"/>
      <c r="RWS218" s="127"/>
      <c r="SFS218" s="127"/>
      <c r="SFT218" s="127"/>
      <c r="SGB218" s="127"/>
      <c r="SGC218" s="127"/>
      <c r="SGD218" s="127"/>
      <c r="SGE218" s="127"/>
      <c r="SGF218" s="127"/>
      <c r="SGG218" s="127"/>
      <c r="SGH218" s="127"/>
      <c r="SGI218" s="127"/>
      <c r="SGJ218" s="127"/>
      <c r="SGK218" s="127"/>
      <c r="SGL218" s="127"/>
      <c r="SGM218" s="127"/>
      <c r="SGN218" s="127"/>
      <c r="SGO218" s="127"/>
      <c r="SPO218" s="127"/>
      <c r="SPP218" s="127"/>
      <c r="SPX218" s="127"/>
      <c r="SPY218" s="127"/>
      <c r="SPZ218" s="127"/>
      <c r="SQA218" s="127"/>
      <c r="SQB218" s="127"/>
      <c r="SQC218" s="127"/>
      <c r="SQD218" s="127"/>
      <c r="SQE218" s="127"/>
      <c r="SQF218" s="127"/>
      <c r="SQG218" s="127"/>
      <c r="SQH218" s="127"/>
      <c r="SQI218" s="127"/>
      <c r="SQJ218" s="127"/>
      <c r="SQK218" s="127"/>
      <c r="SZK218" s="127"/>
      <c r="SZL218" s="127"/>
      <c r="SZT218" s="127"/>
      <c r="SZU218" s="127"/>
      <c r="SZV218" s="127"/>
      <c r="SZW218" s="127"/>
      <c r="SZX218" s="127"/>
      <c r="SZY218" s="127"/>
      <c r="SZZ218" s="127"/>
      <c r="TAA218" s="127"/>
      <c r="TAB218" s="127"/>
      <c r="TAC218" s="127"/>
      <c r="TAD218" s="127"/>
      <c r="TAE218" s="127"/>
      <c r="TAF218" s="127"/>
      <c r="TAG218" s="127"/>
      <c r="TJG218" s="127"/>
      <c r="TJH218" s="127"/>
      <c r="TJP218" s="127"/>
      <c r="TJQ218" s="127"/>
      <c r="TJR218" s="127"/>
      <c r="TJS218" s="127"/>
      <c r="TJT218" s="127"/>
      <c r="TJU218" s="127"/>
      <c r="TJV218" s="127"/>
      <c r="TJW218" s="127"/>
      <c r="TJX218" s="127"/>
      <c r="TJY218" s="127"/>
      <c r="TJZ218" s="127"/>
      <c r="TKA218" s="127"/>
      <c r="TKB218" s="127"/>
      <c r="TKC218" s="127"/>
      <c r="TTC218" s="127"/>
      <c r="TTD218" s="127"/>
      <c r="TTL218" s="127"/>
      <c r="TTM218" s="127"/>
      <c r="TTN218" s="127"/>
      <c r="TTO218" s="127"/>
      <c r="TTP218" s="127"/>
      <c r="TTQ218" s="127"/>
      <c r="TTR218" s="127"/>
      <c r="TTS218" s="127"/>
      <c r="TTT218" s="127"/>
      <c r="TTU218" s="127"/>
      <c r="TTV218" s="127"/>
      <c r="TTW218" s="127"/>
      <c r="TTX218" s="127"/>
      <c r="TTY218" s="127"/>
      <c r="UCY218" s="127"/>
      <c r="UCZ218" s="127"/>
      <c r="UDH218" s="127"/>
      <c r="UDI218" s="127"/>
      <c r="UDJ218" s="127"/>
      <c r="UDK218" s="127"/>
      <c r="UDL218" s="127"/>
      <c r="UDM218" s="127"/>
      <c r="UDN218" s="127"/>
      <c r="UDO218" s="127"/>
      <c r="UDP218" s="127"/>
      <c r="UDQ218" s="127"/>
      <c r="UDR218" s="127"/>
      <c r="UDS218" s="127"/>
      <c r="UDT218" s="127"/>
      <c r="UDU218" s="127"/>
      <c r="UMU218" s="127"/>
      <c r="UMV218" s="127"/>
      <c r="UND218" s="127"/>
      <c r="UNE218" s="127"/>
      <c r="UNF218" s="127"/>
      <c r="UNG218" s="127"/>
      <c r="UNH218" s="127"/>
      <c r="UNI218" s="127"/>
      <c r="UNJ218" s="127"/>
      <c r="UNK218" s="127"/>
      <c r="UNL218" s="127"/>
      <c r="UNM218" s="127"/>
      <c r="UNN218" s="127"/>
      <c r="UNO218" s="127"/>
      <c r="UNP218" s="127"/>
      <c r="UNQ218" s="127"/>
      <c r="UWQ218" s="127"/>
      <c r="UWR218" s="127"/>
      <c r="UWZ218" s="127"/>
      <c r="UXA218" s="127"/>
      <c r="UXB218" s="127"/>
      <c r="UXC218" s="127"/>
      <c r="UXD218" s="127"/>
      <c r="UXE218" s="127"/>
      <c r="UXF218" s="127"/>
      <c r="UXG218" s="127"/>
      <c r="UXH218" s="127"/>
      <c r="UXI218" s="127"/>
      <c r="UXJ218" s="127"/>
      <c r="UXK218" s="127"/>
      <c r="UXL218" s="127"/>
      <c r="UXM218" s="127"/>
      <c r="VGM218" s="127"/>
      <c r="VGN218" s="127"/>
      <c r="VGV218" s="127"/>
      <c r="VGW218" s="127"/>
      <c r="VGX218" s="127"/>
      <c r="VGY218" s="127"/>
      <c r="VGZ218" s="127"/>
      <c r="VHA218" s="127"/>
      <c r="VHB218" s="127"/>
      <c r="VHC218" s="127"/>
      <c r="VHD218" s="127"/>
      <c r="VHE218" s="127"/>
      <c r="VHF218" s="127"/>
      <c r="VHG218" s="127"/>
      <c r="VHH218" s="127"/>
      <c r="VHI218" s="127"/>
      <c r="VQI218" s="127"/>
      <c r="VQJ218" s="127"/>
      <c r="VQR218" s="127"/>
      <c r="VQS218" s="127"/>
      <c r="VQT218" s="127"/>
      <c r="VQU218" s="127"/>
      <c r="VQV218" s="127"/>
      <c r="VQW218" s="127"/>
      <c r="VQX218" s="127"/>
      <c r="VQY218" s="127"/>
      <c r="VQZ218" s="127"/>
      <c r="VRA218" s="127"/>
      <c r="VRB218" s="127"/>
      <c r="VRC218" s="127"/>
      <c r="VRD218" s="127"/>
      <c r="VRE218" s="127"/>
      <c r="WAE218" s="127"/>
      <c r="WAF218" s="127"/>
      <c r="WAN218" s="127"/>
      <c r="WAO218" s="127"/>
      <c r="WAP218" s="127"/>
      <c r="WAQ218" s="127"/>
      <c r="WAR218" s="127"/>
      <c r="WAS218" s="127"/>
      <c r="WAT218" s="127"/>
      <c r="WAU218" s="127"/>
      <c r="WAV218" s="127"/>
      <c r="WAW218" s="127"/>
      <c r="WAX218" s="127"/>
      <c r="WAY218" s="127"/>
      <c r="WAZ218" s="127"/>
      <c r="WBA218" s="127"/>
      <c r="WKA218" s="127"/>
      <c r="WKB218" s="127"/>
      <c r="WKJ218" s="127"/>
      <c r="WKK218" s="127"/>
      <c r="WKL218" s="127"/>
      <c r="WKM218" s="127"/>
      <c r="WKN218" s="127"/>
      <c r="WKO218" s="127"/>
      <c r="WKP218" s="127"/>
      <c r="WKQ218" s="127"/>
      <c r="WKR218" s="127"/>
      <c r="WKS218" s="127"/>
      <c r="WKT218" s="127"/>
      <c r="WKU218" s="127"/>
      <c r="WKV218" s="127"/>
      <c r="WKW218" s="127"/>
      <c r="WTW218" s="127"/>
      <c r="WTX218" s="127"/>
      <c r="WUF218" s="127"/>
      <c r="WUG218" s="127"/>
      <c r="WUH218" s="127"/>
      <c r="WUI218" s="127"/>
      <c r="WUJ218" s="127"/>
      <c r="WUK218" s="127"/>
      <c r="WUL218" s="127"/>
      <c r="WUM218" s="127"/>
      <c r="WUN218" s="127"/>
      <c r="WUO218" s="127"/>
      <c r="WUP218" s="127"/>
      <c r="WUQ218" s="127"/>
      <c r="WUR218" s="127"/>
      <c r="WUS218" s="127"/>
    </row>
    <row r="219" spans="1:1009 1243:2033 2267:3057 3291:4081 4315:5105 5339:6129 6363:7153 7387:8177 8411:9201 9435:10225 10459:11249 11483:12273 12507:13297 13531:14321 14555:15345 15579:16113" ht="23.45" customHeight="1">
      <c r="A219" s="138">
        <v>2</v>
      </c>
      <c r="B219" s="292" t="s">
        <v>153</v>
      </c>
      <c r="C219" s="238">
        <v>0</v>
      </c>
      <c r="D219" s="217">
        <v>205</v>
      </c>
      <c r="E219" s="217">
        <v>0</v>
      </c>
      <c r="F219" s="217">
        <v>205</v>
      </c>
      <c r="G219" s="245">
        <v>0</v>
      </c>
      <c r="H219" s="229">
        <f t="shared" si="13"/>
        <v>0</v>
      </c>
      <c r="I219" s="254">
        <v>0</v>
      </c>
      <c r="J219" s="254">
        <f>J220</f>
        <v>0</v>
      </c>
      <c r="K219" s="254">
        <v>0</v>
      </c>
      <c r="L219" s="254">
        <v>0</v>
      </c>
      <c r="M219" s="238"/>
      <c r="HK219" s="127"/>
      <c r="HL219" s="127"/>
      <c r="HT219" s="127"/>
      <c r="HU219" s="127"/>
      <c r="HV219" s="127"/>
      <c r="HW219" s="127"/>
      <c r="HX219" s="127"/>
      <c r="HY219" s="127"/>
      <c r="HZ219" s="127"/>
      <c r="IA219" s="127"/>
      <c r="IB219" s="127"/>
      <c r="IC219" s="127"/>
      <c r="ID219" s="127"/>
      <c r="IE219" s="127"/>
      <c r="IF219" s="127"/>
      <c r="IG219" s="127"/>
      <c r="RG219" s="127"/>
      <c r="RH219" s="127"/>
      <c r="RP219" s="127"/>
      <c r="RQ219" s="127"/>
      <c r="RR219" s="127"/>
      <c r="RS219" s="127"/>
      <c r="RT219" s="127"/>
      <c r="RU219" s="127"/>
      <c r="RV219" s="127"/>
      <c r="RW219" s="127"/>
      <c r="RX219" s="127"/>
      <c r="RY219" s="127"/>
      <c r="RZ219" s="127"/>
      <c r="SA219" s="127"/>
      <c r="SB219" s="127"/>
      <c r="SC219" s="127"/>
      <c r="ABC219" s="127"/>
      <c r="ABD219" s="127"/>
      <c r="ABL219" s="127"/>
      <c r="ABM219" s="127"/>
      <c r="ABN219" s="127"/>
      <c r="ABO219" s="127"/>
      <c r="ABP219" s="127"/>
      <c r="ABQ219" s="127"/>
      <c r="ABR219" s="127"/>
      <c r="ABS219" s="127"/>
      <c r="ABT219" s="127"/>
      <c r="ABU219" s="127"/>
      <c r="ABV219" s="127"/>
      <c r="ABW219" s="127"/>
      <c r="ABX219" s="127"/>
      <c r="ABY219" s="127"/>
      <c r="AKY219" s="127"/>
      <c r="AKZ219" s="127"/>
      <c r="ALH219" s="127"/>
      <c r="ALI219" s="127"/>
      <c r="ALJ219" s="127"/>
      <c r="ALK219" s="127"/>
      <c r="ALL219" s="127"/>
      <c r="ALM219" s="127"/>
      <c r="ALN219" s="127"/>
      <c r="ALO219" s="127"/>
      <c r="ALP219" s="127"/>
      <c r="ALQ219" s="127"/>
      <c r="ALR219" s="127"/>
      <c r="ALS219" s="127"/>
      <c r="ALT219" s="127"/>
      <c r="ALU219" s="127"/>
      <c r="AUU219" s="127"/>
      <c r="AUV219" s="127"/>
      <c r="AVD219" s="127"/>
      <c r="AVE219" s="127"/>
      <c r="AVF219" s="127"/>
      <c r="AVG219" s="127"/>
      <c r="AVH219" s="127"/>
      <c r="AVI219" s="127"/>
      <c r="AVJ219" s="127"/>
      <c r="AVK219" s="127"/>
      <c r="AVL219" s="127"/>
      <c r="AVM219" s="127"/>
      <c r="AVN219" s="127"/>
      <c r="AVO219" s="127"/>
      <c r="AVP219" s="127"/>
      <c r="AVQ219" s="127"/>
      <c r="BEQ219" s="127"/>
      <c r="BER219" s="127"/>
      <c r="BEZ219" s="127"/>
      <c r="BFA219" s="127"/>
      <c r="BFB219" s="127"/>
      <c r="BFC219" s="127"/>
      <c r="BFD219" s="127"/>
      <c r="BFE219" s="127"/>
      <c r="BFF219" s="127"/>
      <c r="BFG219" s="127"/>
      <c r="BFH219" s="127"/>
      <c r="BFI219" s="127"/>
      <c r="BFJ219" s="127"/>
      <c r="BFK219" s="127"/>
      <c r="BFL219" s="127"/>
      <c r="BFM219" s="127"/>
      <c r="BOM219" s="127"/>
      <c r="BON219" s="127"/>
      <c r="BOV219" s="127"/>
      <c r="BOW219" s="127"/>
      <c r="BOX219" s="127"/>
      <c r="BOY219" s="127"/>
      <c r="BOZ219" s="127"/>
      <c r="BPA219" s="127"/>
      <c r="BPB219" s="127"/>
      <c r="BPC219" s="127"/>
      <c r="BPD219" s="127"/>
      <c r="BPE219" s="127"/>
      <c r="BPF219" s="127"/>
      <c r="BPG219" s="127"/>
      <c r="BPH219" s="127"/>
      <c r="BPI219" s="127"/>
      <c r="BYI219" s="127"/>
      <c r="BYJ219" s="127"/>
      <c r="BYR219" s="127"/>
      <c r="BYS219" s="127"/>
      <c r="BYT219" s="127"/>
      <c r="BYU219" s="127"/>
      <c r="BYV219" s="127"/>
      <c r="BYW219" s="127"/>
      <c r="BYX219" s="127"/>
      <c r="BYY219" s="127"/>
      <c r="BYZ219" s="127"/>
      <c r="BZA219" s="127"/>
      <c r="BZB219" s="127"/>
      <c r="BZC219" s="127"/>
      <c r="BZD219" s="127"/>
      <c r="BZE219" s="127"/>
      <c r="CIE219" s="127"/>
      <c r="CIF219" s="127"/>
      <c r="CIN219" s="127"/>
      <c r="CIO219" s="127"/>
      <c r="CIP219" s="127"/>
      <c r="CIQ219" s="127"/>
      <c r="CIR219" s="127"/>
      <c r="CIS219" s="127"/>
      <c r="CIT219" s="127"/>
      <c r="CIU219" s="127"/>
      <c r="CIV219" s="127"/>
      <c r="CIW219" s="127"/>
      <c r="CIX219" s="127"/>
      <c r="CIY219" s="127"/>
      <c r="CIZ219" s="127"/>
      <c r="CJA219" s="127"/>
      <c r="CSA219" s="127"/>
      <c r="CSB219" s="127"/>
      <c r="CSJ219" s="127"/>
      <c r="CSK219" s="127"/>
      <c r="CSL219" s="127"/>
      <c r="CSM219" s="127"/>
      <c r="CSN219" s="127"/>
      <c r="CSO219" s="127"/>
      <c r="CSP219" s="127"/>
      <c r="CSQ219" s="127"/>
      <c r="CSR219" s="127"/>
      <c r="CSS219" s="127"/>
      <c r="CST219" s="127"/>
      <c r="CSU219" s="127"/>
      <c r="CSV219" s="127"/>
      <c r="CSW219" s="127"/>
      <c r="DBW219" s="127"/>
      <c r="DBX219" s="127"/>
      <c r="DCF219" s="127"/>
      <c r="DCG219" s="127"/>
      <c r="DCH219" s="127"/>
      <c r="DCI219" s="127"/>
      <c r="DCJ219" s="127"/>
      <c r="DCK219" s="127"/>
      <c r="DCL219" s="127"/>
      <c r="DCM219" s="127"/>
      <c r="DCN219" s="127"/>
      <c r="DCO219" s="127"/>
      <c r="DCP219" s="127"/>
      <c r="DCQ219" s="127"/>
      <c r="DCR219" s="127"/>
      <c r="DCS219" s="127"/>
      <c r="DLS219" s="127"/>
      <c r="DLT219" s="127"/>
      <c r="DMB219" s="127"/>
      <c r="DMC219" s="127"/>
      <c r="DMD219" s="127"/>
      <c r="DME219" s="127"/>
      <c r="DMF219" s="127"/>
      <c r="DMG219" s="127"/>
      <c r="DMH219" s="127"/>
      <c r="DMI219" s="127"/>
      <c r="DMJ219" s="127"/>
      <c r="DMK219" s="127"/>
      <c r="DML219" s="127"/>
      <c r="DMM219" s="127"/>
      <c r="DMN219" s="127"/>
      <c r="DMO219" s="127"/>
      <c r="DVO219" s="127"/>
      <c r="DVP219" s="127"/>
      <c r="DVX219" s="127"/>
      <c r="DVY219" s="127"/>
      <c r="DVZ219" s="127"/>
      <c r="DWA219" s="127"/>
      <c r="DWB219" s="127"/>
      <c r="DWC219" s="127"/>
      <c r="DWD219" s="127"/>
      <c r="DWE219" s="127"/>
      <c r="DWF219" s="127"/>
      <c r="DWG219" s="127"/>
      <c r="DWH219" s="127"/>
      <c r="DWI219" s="127"/>
      <c r="DWJ219" s="127"/>
      <c r="DWK219" s="127"/>
      <c r="EFK219" s="127"/>
      <c r="EFL219" s="127"/>
      <c r="EFT219" s="127"/>
      <c r="EFU219" s="127"/>
      <c r="EFV219" s="127"/>
      <c r="EFW219" s="127"/>
      <c r="EFX219" s="127"/>
      <c r="EFY219" s="127"/>
      <c r="EFZ219" s="127"/>
      <c r="EGA219" s="127"/>
      <c r="EGB219" s="127"/>
      <c r="EGC219" s="127"/>
      <c r="EGD219" s="127"/>
      <c r="EGE219" s="127"/>
      <c r="EGF219" s="127"/>
      <c r="EGG219" s="127"/>
      <c r="EPG219" s="127"/>
      <c r="EPH219" s="127"/>
      <c r="EPP219" s="127"/>
      <c r="EPQ219" s="127"/>
      <c r="EPR219" s="127"/>
      <c r="EPS219" s="127"/>
      <c r="EPT219" s="127"/>
      <c r="EPU219" s="127"/>
      <c r="EPV219" s="127"/>
      <c r="EPW219" s="127"/>
      <c r="EPX219" s="127"/>
      <c r="EPY219" s="127"/>
      <c r="EPZ219" s="127"/>
      <c r="EQA219" s="127"/>
      <c r="EQB219" s="127"/>
      <c r="EQC219" s="127"/>
      <c r="EZC219" s="127"/>
      <c r="EZD219" s="127"/>
      <c r="EZL219" s="127"/>
      <c r="EZM219" s="127"/>
      <c r="EZN219" s="127"/>
      <c r="EZO219" s="127"/>
      <c r="EZP219" s="127"/>
      <c r="EZQ219" s="127"/>
      <c r="EZR219" s="127"/>
      <c r="EZS219" s="127"/>
      <c r="EZT219" s="127"/>
      <c r="EZU219" s="127"/>
      <c r="EZV219" s="127"/>
      <c r="EZW219" s="127"/>
      <c r="EZX219" s="127"/>
      <c r="EZY219" s="127"/>
      <c r="FIY219" s="127"/>
      <c r="FIZ219" s="127"/>
      <c r="FJH219" s="127"/>
      <c r="FJI219" s="127"/>
      <c r="FJJ219" s="127"/>
      <c r="FJK219" s="127"/>
      <c r="FJL219" s="127"/>
      <c r="FJM219" s="127"/>
      <c r="FJN219" s="127"/>
      <c r="FJO219" s="127"/>
      <c r="FJP219" s="127"/>
      <c r="FJQ219" s="127"/>
      <c r="FJR219" s="127"/>
      <c r="FJS219" s="127"/>
      <c r="FJT219" s="127"/>
      <c r="FJU219" s="127"/>
      <c r="FSU219" s="127"/>
      <c r="FSV219" s="127"/>
      <c r="FTD219" s="127"/>
      <c r="FTE219" s="127"/>
      <c r="FTF219" s="127"/>
      <c r="FTG219" s="127"/>
      <c r="FTH219" s="127"/>
      <c r="FTI219" s="127"/>
      <c r="FTJ219" s="127"/>
      <c r="FTK219" s="127"/>
      <c r="FTL219" s="127"/>
      <c r="FTM219" s="127"/>
      <c r="FTN219" s="127"/>
      <c r="FTO219" s="127"/>
      <c r="FTP219" s="127"/>
      <c r="FTQ219" s="127"/>
      <c r="GCQ219" s="127"/>
      <c r="GCR219" s="127"/>
      <c r="GCZ219" s="127"/>
      <c r="GDA219" s="127"/>
      <c r="GDB219" s="127"/>
      <c r="GDC219" s="127"/>
      <c r="GDD219" s="127"/>
      <c r="GDE219" s="127"/>
      <c r="GDF219" s="127"/>
      <c r="GDG219" s="127"/>
      <c r="GDH219" s="127"/>
      <c r="GDI219" s="127"/>
      <c r="GDJ219" s="127"/>
      <c r="GDK219" s="127"/>
      <c r="GDL219" s="127"/>
      <c r="GDM219" s="127"/>
      <c r="GMM219" s="127"/>
      <c r="GMN219" s="127"/>
      <c r="GMV219" s="127"/>
      <c r="GMW219" s="127"/>
      <c r="GMX219" s="127"/>
      <c r="GMY219" s="127"/>
      <c r="GMZ219" s="127"/>
      <c r="GNA219" s="127"/>
      <c r="GNB219" s="127"/>
      <c r="GNC219" s="127"/>
      <c r="GND219" s="127"/>
      <c r="GNE219" s="127"/>
      <c r="GNF219" s="127"/>
      <c r="GNG219" s="127"/>
      <c r="GNH219" s="127"/>
      <c r="GNI219" s="127"/>
      <c r="GWI219" s="127"/>
      <c r="GWJ219" s="127"/>
      <c r="GWR219" s="127"/>
      <c r="GWS219" s="127"/>
      <c r="GWT219" s="127"/>
      <c r="GWU219" s="127"/>
      <c r="GWV219" s="127"/>
      <c r="GWW219" s="127"/>
      <c r="GWX219" s="127"/>
      <c r="GWY219" s="127"/>
      <c r="GWZ219" s="127"/>
      <c r="GXA219" s="127"/>
      <c r="GXB219" s="127"/>
      <c r="GXC219" s="127"/>
      <c r="GXD219" s="127"/>
      <c r="GXE219" s="127"/>
      <c r="HGE219" s="127"/>
      <c r="HGF219" s="127"/>
      <c r="HGN219" s="127"/>
      <c r="HGO219" s="127"/>
      <c r="HGP219" s="127"/>
      <c r="HGQ219" s="127"/>
      <c r="HGR219" s="127"/>
      <c r="HGS219" s="127"/>
      <c r="HGT219" s="127"/>
      <c r="HGU219" s="127"/>
      <c r="HGV219" s="127"/>
      <c r="HGW219" s="127"/>
      <c r="HGX219" s="127"/>
      <c r="HGY219" s="127"/>
      <c r="HGZ219" s="127"/>
      <c r="HHA219" s="127"/>
      <c r="HQA219" s="127"/>
      <c r="HQB219" s="127"/>
      <c r="HQJ219" s="127"/>
      <c r="HQK219" s="127"/>
      <c r="HQL219" s="127"/>
      <c r="HQM219" s="127"/>
      <c r="HQN219" s="127"/>
      <c r="HQO219" s="127"/>
      <c r="HQP219" s="127"/>
      <c r="HQQ219" s="127"/>
      <c r="HQR219" s="127"/>
      <c r="HQS219" s="127"/>
      <c r="HQT219" s="127"/>
      <c r="HQU219" s="127"/>
      <c r="HQV219" s="127"/>
      <c r="HQW219" s="127"/>
      <c r="HZW219" s="127"/>
      <c r="HZX219" s="127"/>
      <c r="IAF219" s="127"/>
      <c r="IAG219" s="127"/>
      <c r="IAH219" s="127"/>
      <c r="IAI219" s="127"/>
      <c r="IAJ219" s="127"/>
      <c r="IAK219" s="127"/>
      <c r="IAL219" s="127"/>
      <c r="IAM219" s="127"/>
      <c r="IAN219" s="127"/>
      <c r="IAO219" s="127"/>
      <c r="IAP219" s="127"/>
      <c r="IAQ219" s="127"/>
      <c r="IAR219" s="127"/>
      <c r="IAS219" s="127"/>
      <c r="IJS219" s="127"/>
      <c r="IJT219" s="127"/>
      <c r="IKB219" s="127"/>
      <c r="IKC219" s="127"/>
      <c r="IKD219" s="127"/>
      <c r="IKE219" s="127"/>
      <c r="IKF219" s="127"/>
      <c r="IKG219" s="127"/>
      <c r="IKH219" s="127"/>
      <c r="IKI219" s="127"/>
      <c r="IKJ219" s="127"/>
      <c r="IKK219" s="127"/>
      <c r="IKL219" s="127"/>
      <c r="IKM219" s="127"/>
      <c r="IKN219" s="127"/>
      <c r="IKO219" s="127"/>
      <c r="ITO219" s="127"/>
      <c r="ITP219" s="127"/>
      <c r="ITX219" s="127"/>
      <c r="ITY219" s="127"/>
      <c r="ITZ219" s="127"/>
      <c r="IUA219" s="127"/>
      <c r="IUB219" s="127"/>
      <c r="IUC219" s="127"/>
      <c r="IUD219" s="127"/>
      <c r="IUE219" s="127"/>
      <c r="IUF219" s="127"/>
      <c r="IUG219" s="127"/>
      <c r="IUH219" s="127"/>
      <c r="IUI219" s="127"/>
      <c r="IUJ219" s="127"/>
      <c r="IUK219" s="127"/>
      <c r="JDK219" s="127"/>
      <c r="JDL219" s="127"/>
      <c r="JDT219" s="127"/>
      <c r="JDU219" s="127"/>
      <c r="JDV219" s="127"/>
      <c r="JDW219" s="127"/>
      <c r="JDX219" s="127"/>
      <c r="JDY219" s="127"/>
      <c r="JDZ219" s="127"/>
      <c r="JEA219" s="127"/>
      <c r="JEB219" s="127"/>
      <c r="JEC219" s="127"/>
      <c r="JED219" s="127"/>
      <c r="JEE219" s="127"/>
      <c r="JEF219" s="127"/>
      <c r="JEG219" s="127"/>
      <c r="JNG219" s="127"/>
      <c r="JNH219" s="127"/>
      <c r="JNP219" s="127"/>
      <c r="JNQ219" s="127"/>
      <c r="JNR219" s="127"/>
      <c r="JNS219" s="127"/>
      <c r="JNT219" s="127"/>
      <c r="JNU219" s="127"/>
      <c r="JNV219" s="127"/>
      <c r="JNW219" s="127"/>
      <c r="JNX219" s="127"/>
      <c r="JNY219" s="127"/>
      <c r="JNZ219" s="127"/>
      <c r="JOA219" s="127"/>
      <c r="JOB219" s="127"/>
      <c r="JOC219" s="127"/>
      <c r="JXC219" s="127"/>
      <c r="JXD219" s="127"/>
      <c r="JXL219" s="127"/>
      <c r="JXM219" s="127"/>
      <c r="JXN219" s="127"/>
      <c r="JXO219" s="127"/>
      <c r="JXP219" s="127"/>
      <c r="JXQ219" s="127"/>
      <c r="JXR219" s="127"/>
      <c r="JXS219" s="127"/>
      <c r="JXT219" s="127"/>
      <c r="JXU219" s="127"/>
      <c r="JXV219" s="127"/>
      <c r="JXW219" s="127"/>
      <c r="JXX219" s="127"/>
      <c r="JXY219" s="127"/>
      <c r="KGY219" s="127"/>
      <c r="KGZ219" s="127"/>
      <c r="KHH219" s="127"/>
      <c r="KHI219" s="127"/>
      <c r="KHJ219" s="127"/>
      <c r="KHK219" s="127"/>
      <c r="KHL219" s="127"/>
      <c r="KHM219" s="127"/>
      <c r="KHN219" s="127"/>
      <c r="KHO219" s="127"/>
      <c r="KHP219" s="127"/>
      <c r="KHQ219" s="127"/>
      <c r="KHR219" s="127"/>
      <c r="KHS219" s="127"/>
      <c r="KHT219" s="127"/>
      <c r="KHU219" s="127"/>
      <c r="KQU219" s="127"/>
      <c r="KQV219" s="127"/>
      <c r="KRD219" s="127"/>
      <c r="KRE219" s="127"/>
      <c r="KRF219" s="127"/>
      <c r="KRG219" s="127"/>
      <c r="KRH219" s="127"/>
      <c r="KRI219" s="127"/>
      <c r="KRJ219" s="127"/>
      <c r="KRK219" s="127"/>
      <c r="KRL219" s="127"/>
      <c r="KRM219" s="127"/>
      <c r="KRN219" s="127"/>
      <c r="KRO219" s="127"/>
      <c r="KRP219" s="127"/>
      <c r="KRQ219" s="127"/>
      <c r="LAQ219" s="127"/>
      <c r="LAR219" s="127"/>
      <c r="LAZ219" s="127"/>
      <c r="LBA219" s="127"/>
      <c r="LBB219" s="127"/>
      <c r="LBC219" s="127"/>
      <c r="LBD219" s="127"/>
      <c r="LBE219" s="127"/>
      <c r="LBF219" s="127"/>
      <c r="LBG219" s="127"/>
      <c r="LBH219" s="127"/>
      <c r="LBI219" s="127"/>
      <c r="LBJ219" s="127"/>
      <c r="LBK219" s="127"/>
      <c r="LBL219" s="127"/>
      <c r="LBM219" s="127"/>
      <c r="LKM219" s="127"/>
      <c r="LKN219" s="127"/>
      <c r="LKV219" s="127"/>
      <c r="LKW219" s="127"/>
      <c r="LKX219" s="127"/>
      <c r="LKY219" s="127"/>
      <c r="LKZ219" s="127"/>
      <c r="LLA219" s="127"/>
      <c r="LLB219" s="127"/>
      <c r="LLC219" s="127"/>
      <c r="LLD219" s="127"/>
      <c r="LLE219" s="127"/>
      <c r="LLF219" s="127"/>
      <c r="LLG219" s="127"/>
      <c r="LLH219" s="127"/>
      <c r="LLI219" s="127"/>
      <c r="LUI219" s="127"/>
      <c r="LUJ219" s="127"/>
      <c r="LUR219" s="127"/>
      <c r="LUS219" s="127"/>
      <c r="LUT219" s="127"/>
      <c r="LUU219" s="127"/>
      <c r="LUV219" s="127"/>
      <c r="LUW219" s="127"/>
      <c r="LUX219" s="127"/>
      <c r="LUY219" s="127"/>
      <c r="LUZ219" s="127"/>
      <c r="LVA219" s="127"/>
      <c r="LVB219" s="127"/>
      <c r="LVC219" s="127"/>
      <c r="LVD219" s="127"/>
      <c r="LVE219" s="127"/>
      <c r="MEE219" s="127"/>
      <c r="MEF219" s="127"/>
      <c r="MEN219" s="127"/>
      <c r="MEO219" s="127"/>
      <c r="MEP219" s="127"/>
      <c r="MEQ219" s="127"/>
      <c r="MER219" s="127"/>
      <c r="MES219" s="127"/>
      <c r="MET219" s="127"/>
      <c r="MEU219" s="127"/>
      <c r="MEV219" s="127"/>
      <c r="MEW219" s="127"/>
      <c r="MEX219" s="127"/>
      <c r="MEY219" s="127"/>
      <c r="MEZ219" s="127"/>
      <c r="MFA219" s="127"/>
      <c r="MOA219" s="127"/>
      <c r="MOB219" s="127"/>
      <c r="MOJ219" s="127"/>
      <c r="MOK219" s="127"/>
      <c r="MOL219" s="127"/>
      <c r="MOM219" s="127"/>
      <c r="MON219" s="127"/>
      <c r="MOO219" s="127"/>
      <c r="MOP219" s="127"/>
      <c r="MOQ219" s="127"/>
      <c r="MOR219" s="127"/>
      <c r="MOS219" s="127"/>
      <c r="MOT219" s="127"/>
      <c r="MOU219" s="127"/>
      <c r="MOV219" s="127"/>
      <c r="MOW219" s="127"/>
      <c r="MXW219" s="127"/>
      <c r="MXX219" s="127"/>
      <c r="MYF219" s="127"/>
      <c r="MYG219" s="127"/>
      <c r="MYH219" s="127"/>
      <c r="MYI219" s="127"/>
      <c r="MYJ219" s="127"/>
      <c r="MYK219" s="127"/>
      <c r="MYL219" s="127"/>
      <c r="MYM219" s="127"/>
      <c r="MYN219" s="127"/>
      <c r="MYO219" s="127"/>
      <c r="MYP219" s="127"/>
      <c r="MYQ219" s="127"/>
      <c r="MYR219" s="127"/>
      <c r="MYS219" s="127"/>
      <c r="NHS219" s="127"/>
      <c r="NHT219" s="127"/>
      <c r="NIB219" s="127"/>
      <c r="NIC219" s="127"/>
      <c r="NID219" s="127"/>
      <c r="NIE219" s="127"/>
      <c r="NIF219" s="127"/>
      <c r="NIG219" s="127"/>
      <c r="NIH219" s="127"/>
      <c r="NII219" s="127"/>
      <c r="NIJ219" s="127"/>
      <c r="NIK219" s="127"/>
      <c r="NIL219" s="127"/>
      <c r="NIM219" s="127"/>
      <c r="NIN219" s="127"/>
      <c r="NIO219" s="127"/>
      <c r="NRO219" s="127"/>
      <c r="NRP219" s="127"/>
      <c r="NRX219" s="127"/>
      <c r="NRY219" s="127"/>
      <c r="NRZ219" s="127"/>
      <c r="NSA219" s="127"/>
      <c r="NSB219" s="127"/>
      <c r="NSC219" s="127"/>
      <c r="NSD219" s="127"/>
      <c r="NSE219" s="127"/>
      <c r="NSF219" s="127"/>
      <c r="NSG219" s="127"/>
      <c r="NSH219" s="127"/>
      <c r="NSI219" s="127"/>
      <c r="NSJ219" s="127"/>
      <c r="NSK219" s="127"/>
      <c r="OBK219" s="127"/>
      <c r="OBL219" s="127"/>
      <c r="OBT219" s="127"/>
      <c r="OBU219" s="127"/>
      <c r="OBV219" s="127"/>
      <c r="OBW219" s="127"/>
      <c r="OBX219" s="127"/>
      <c r="OBY219" s="127"/>
      <c r="OBZ219" s="127"/>
      <c r="OCA219" s="127"/>
      <c r="OCB219" s="127"/>
      <c r="OCC219" s="127"/>
      <c r="OCD219" s="127"/>
      <c r="OCE219" s="127"/>
      <c r="OCF219" s="127"/>
      <c r="OCG219" s="127"/>
      <c r="OLG219" s="127"/>
      <c r="OLH219" s="127"/>
      <c r="OLP219" s="127"/>
      <c r="OLQ219" s="127"/>
      <c r="OLR219" s="127"/>
      <c r="OLS219" s="127"/>
      <c r="OLT219" s="127"/>
      <c r="OLU219" s="127"/>
      <c r="OLV219" s="127"/>
      <c r="OLW219" s="127"/>
      <c r="OLX219" s="127"/>
      <c r="OLY219" s="127"/>
      <c r="OLZ219" s="127"/>
      <c r="OMA219" s="127"/>
      <c r="OMB219" s="127"/>
      <c r="OMC219" s="127"/>
      <c r="OVC219" s="127"/>
      <c r="OVD219" s="127"/>
      <c r="OVL219" s="127"/>
      <c r="OVM219" s="127"/>
      <c r="OVN219" s="127"/>
      <c r="OVO219" s="127"/>
      <c r="OVP219" s="127"/>
      <c r="OVQ219" s="127"/>
      <c r="OVR219" s="127"/>
      <c r="OVS219" s="127"/>
      <c r="OVT219" s="127"/>
      <c r="OVU219" s="127"/>
      <c r="OVV219" s="127"/>
      <c r="OVW219" s="127"/>
      <c r="OVX219" s="127"/>
      <c r="OVY219" s="127"/>
      <c r="PEY219" s="127"/>
      <c r="PEZ219" s="127"/>
      <c r="PFH219" s="127"/>
      <c r="PFI219" s="127"/>
      <c r="PFJ219" s="127"/>
      <c r="PFK219" s="127"/>
      <c r="PFL219" s="127"/>
      <c r="PFM219" s="127"/>
      <c r="PFN219" s="127"/>
      <c r="PFO219" s="127"/>
      <c r="PFP219" s="127"/>
      <c r="PFQ219" s="127"/>
      <c r="PFR219" s="127"/>
      <c r="PFS219" s="127"/>
      <c r="PFT219" s="127"/>
      <c r="PFU219" s="127"/>
      <c r="POU219" s="127"/>
      <c r="POV219" s="127"/>
      <c r="PPD219" s="127"/>
      <c r="PPE219" s="127"/>
      <c r="PPF219" s="127"/>
      <c r="PPG219" s="127"/>
      <c r="PPH219" s="127"/>
      <c r="PPI219" s="127"/>
      <c r="PPJ219" s="127"/>
      <c r="PPK219" s="127"/>
      <c r="PPL219" s="127"/>
      <c r="PPM219" s="127"/>
      <c r="PPN219" s="127"/>
      <c r="PPO219" s="127"/>
      <c r="PPP219" s="127"/>
      <c r="PPQ219" s="127"/>
      <c r="PYQ219" s="127"/>
      <c r="PYR219" s="127"/>
      <c r="PYZ219" s="127"/>
      <c r="PZA219" s="127"/>
      <c r="PZB219" s="127"/>
      <c r="PZC219" s="127"/>
      <c r="PZD219" s="127"/>
      <c r="PZE219" s="127"/>
      <c r="PZF219" s="127"/>
      <c r="PZG219" s="127"/>
      <c r="PZH219" s="127"/>
      <c r="PZI219" s="127"/>
      <c r="PZJ219" s="127"/>
      <c r="PZK219" s="127"/>
      <c r="PZL219" s="127"/>
      <c r="PZM219" s="127"/>
      <c r="QIM219" s="127"/>
      <c r="QIN219" s="127"/>
      <c r="QIV219" s="127"/>
      <c r="QIW219" s="127"/>
      <c r="QIX219" s="127"/>
      <c r="QIY219" s="127"/>
      <c r="QIZ219" s="127"/>
      <c r="QJA219" s="127"/>
      <c r="QJB219" s="127"/>
      <c r="QJC219" s="127"/>
      <c r="QJD219" s="127"/>
      <c r="QJE219" s="127"/>
      <c r="QJF219" s="127"/>
      <c r="QJG219" s="127"/>
      <c r="QJH219" s="127"/>
      <c r="QJI219" s="127"/>
      <c r="QSI219" s="127"/>
      <c r="QSJ219" s="127"/>
      <c r="QSR219" s="127"/>
      <c r="QSS219" s="127"/>
      <c r="QST219" s="127"/>
      <c r="QSU219" s="127"/>
      <c r="QSV219" s="127"/>
      <c r="QSW219" s="127"/>
      <c r="QSX219" s="127"/>
      <c r="QSY219" s="127"/>
      <c r="QSZ219" s="127"/>
      <c r="QTA219" s="127"/>
      <c r="QTB219" s="127"/>
      <c r="QTC219" s="127"/>
      <c r="QTD219" s="127"/>
      <c r="QTE219" s="127"/>
      <c r="RCE219" s="127"/>
      <c r="RCF219" s="127"/>
      <c r="RCN219" s="127"/>
      <c r="RCO219" s="127"/>
      <c r="RCP219" s="127"/>
      <c r="RCQ219" s="127"/>
      <c r="RCR219" s="127"/>
      <c r="RCS219" s="127"/>
      <c r="RCT219" s="127"/>
      <c r="RCU219" s="127"/>
      <c r="RCV219" s="127"/>
      <c r="RCW219" s="127"/>
      <c r="RCX219" s="127"/>
      <c r="RCY219" s="127"/>
      <c r="RCZ219" s="127"/>
      <c r="RDA219" s="127"/>
      <c r="RMA219" s="127"/>
      <c r="RMB219" s="127"/>
      <c r="RMJ219" s="127"/>
      <c r="RMK219" s="127"/>
      <c r="RML219" s="127"/>
      <c r="RMM219" s="127"/>
      <c r="RMN219" s="127"/>
      <c r="RMO219" s="127"/>
      <c r="RMP219" s="127"/>
      <c r="RMQ219" s="127"/>
      <c r="RMR219" s="127"/>
      <c r="RMS219" s="127"/>
      <c r="RMT219" s="127"/>
      <c r="RMU219" s="127"/>
      <c r="RMV219" s="127"/>
      <c r="RMW219" s="127"/>
      <c r="RVW219" s="127"/>
      <c r="RVX219" s="127"/>
      <c r="RWF219" s="127"/>
      <c r="RWG219" s="127"/>
      <c r="RWH219" s="127"/>
      <c r="RWI219" s="127"/>
      <c r="RWJ219" s="127"/>
      <c r="RWK219" s="127"/>
      <c r="RWL219" s="127"/>
      <c r="RWM219" s="127"/>
      <c r="RWN219" s="127"/>
      <c r="RWO219" s="127"/>
      <c r="RWP219" s="127"/>
      <c r="RWQ219" s="127"/>
      <c r="RWR219" s="127"/>
      <c r="RWS219" s="127"/>
      <c r="SFS219" s="127"/>
      <c r="SFT219" s="127"/>
      <c r="SGB219" s="127"/>
      <c r="SGC219" s="127"/>
      <c r="SGD219" s="127"/>
      <c r="SGE219" s="127"/>
      <c r="SGF219" s="127"/>
      <c r="SGG219" s="127"/>
      <c r="SGH219" s="127"/>
      <c r="SGI219" s="127"/>
      <c r="SGJ219" s="127"/>
      <c r="SGK219" s="127"/>
      <c r="SGL219" s="127"/>
      <c r="SGM219" s="127"/>
      <c r="SGN219" s="127"/>
      <c r="SGO219" s="127"/>
      <c r="SPO219" s="127"/>
      <c r="SPP219" s="127"/>
      <c r="SPX219" s="127"/>
      <c r="SPY219" s="127"/>
      <c r="SPZ219" s="127"/>
      <c r="SQA219" s="127"/>
      <c r="SQB219" s="127"/>
      <c r="SQC219" s="127"/>
      <c r="SQD219" s="127"/>
      <c r="SQE219" s="127"/>
      <c r="SQF219" s="127"/>
      <c r="SQG219" s="127"/>
      <c r="SQH219" s="127"/>
      <c r="SQI219" s="127"/>
      <c r="SQJ219" s="127"/>
      <c r="SQK219" s="127"/>
      <c r="SZK219" s="127"/>
      <c r="SZL219" s="127"/>
      <c r="SZT219" s="127"/>
      <c r="SZU219" s="127"/>
      <c r="SZV219" s="127"/>
      <c r="SZW219" s="127"/>
      <c r="SZX219" s="127"/>
      <c r="SZY219" s="127"/>
      <c r="SZZ219" s="127"/>
      <c r="TAA219" s="127"/>
      <c r="TAB219" s="127"/>
      <c r="TAC219" s="127"/>
      <c r="TAD219" s="127"/>
      <c r="TAE219" s="127"/>
      <c r="TAF219" s="127"/>
      <c r="TAG219" s="127"/>
      <c r="TJG219" s="127"/>
      <c r="TJH219" s="127"/>
      <c r="TJP219" s="127"/>
      <c r="TJQ219" s="127"/>
      <c r="TJR219" s="127"/>
      <c r="TJS219" s="127"/>
      <c r="TJT219" s="127"/>
      <c r="TJU219" s="127"/>
      <c r="TJV219" s="127"/>
      <c r="TJW219" s="127"/>
      <c r="TJX219" s="127"/>
      <c r="TJY219" s="127"/>
      <c r="TJZ219" s="127"/>
      <c r="TKA219" s="127"/>
      <c r="TKB219" s="127"/>
      <c r="TKC219" s="127"/>
      <c r="TTC219" s="127"/>
      <c r="TTD219" s="127"/>
      <c r="TTL219" s="127"/>
      <c r="TTM219" s="127"/>
      <c r="TTN219" s="127"/>
      <c r="TTO219" s="127"/>
      <c r="TTP219" s="127"/>
      <c r="TTQ219" s="127"/>
      <c r="TTR219" s="127"/>
      <c r="TTS219" s="127"/>
      <c r="TTT219" s="127"/>
      <c r="TTU219" s="127"/>
      <c r="TTV219" s="127"/>
      <c r="TTW219" s="127"/>
      <c r="TTX219" s="127"/>
      <c r="TTY219" s="127"/>
      <c r="UCY219" s="127"/>
      <c r="UCZ219" s="127"/>
      <c r="UDH219" s="127"/>
      <c r="UDI219" s="127"/>
      <c r="UDJ219" s="127"/>
      <c r="UDK219" s="127"/>
      <c r="UDL219" s="127"/>
      <c r="UDM219" s="127"/>
      <c r="UDN219" s="127"/>
      <c r="UDO219" s="127"/>
      <c r="UDP219" s="127"/>
      <c r="UDQ219" s="127"/>
      <c r="UDR219" s="127"/>
      <c r="UDS219" s="127"/>
      <c r="UDT219" s="127"/>
      <c r="UDU219" s="127"/>
      <c r="UMU219" s="127"/>
      <c r="UMV219" s="127"/>
      <c r="UND219" s="127"/>
      <c r="UNE219" s="127"/>
      <c r="UNF219" s="127"/>
      <c r="UNG219" s="127"/>
      <c r="UNH219" s="127"/>
      <c r="UNI219" s="127"/>
      <c r="UNJ219" s="127"/>
      <c r="UNK219" s="127"/>
      <c r="UNL219" s="127"/>
      <c r="UNM219" s="127"/>
      <c r="UNN219" s="127"/>
      <c r="UNO219" s="127"/>
      <c r="UNP219" s="127"/>
      <c r="UNQ219" s="127"/>
      <c r="UWQ219" s="127"/>
      <c r="UWR219" s="127"/>
      <c r="UWZ219" s="127"/>
      <c r="UXA219" s="127"/>
      <c r="UXB219" s="127"/>
      <c r="UXC219" s="127"/>
      <c r="UXD219" s="127"/>
      <c r="UXE219" s="127"/>
      <c r="UXF219" s="127"/>
      <c r="UXG219" s="127"/>
      <c r="UXH219" s="127"/>
      <c r="UXI219" s="127"/>
      <c r="UXJ219" s="127"/>
      <c r="UXK219" s="127"/>
      <c r="UXL219" s="127"/>
      <c r="UXM219" s="127"/>
      <c r="VGM219" s="127"/>
      <c r="VGN219" s="127"/>
      <c r="VGV219" s="127"/>
      <c r="VGW219" s="127"/>
      <c r="VGX219" s="127"/>
      <c r="VGY219" s="127"/>
      <c r="VGZ219" s="127"/>
      <c r="VHA219" s="127"/>
      <c r="VHB219" s="127"/>
      <c r="VHC219" s="127"/>
      <c r="VHD219" s="127"/>
      <c r="VHE219" s="127"/>
      <c r="VHF219" s="127"/>
      <c r="VHG219" s="127"/>
      <c r="VHH219" s="127"/>
      <c r="VHI219" s="127"/>
      <c r="VQI219" s="127"/>
      <c r="VQJ219" s="127"/>
      <c r="VQR219" s="127"/>
      <c r="VQS219" s="127"/>
      <c r="VQT219" s="127"/>
      <c r="VQU219" s="127"/>
      <c r="VQV219" s="127"/>
      <c r="VQW219" s="127"/>
      <c r="VQX219" s="127"/>
      <c r="VQY219" s="127"/>
      <c r="VQZ219" s="127"/>
      <c r="VRA219" s="127"/>
      <c r="VRB219" s="127"/>
      <c r="VRC219" s="127"/>
      <c r="VRD219" s="127"/>
      <c r="VRE219" s="127"/>
      <c r="WAE219" s="127"/>
      <c r="WAF219" s="127"/>
      <c r="WAN219" s="127"/>
      <c r="WAO219" s="127"/>
      <c r="WAP219" s="127"/>
      <c r="WAQ219" s="127"/>
      <c r="WAR219" s="127"/>
      <c r="WAS219" s="127"/>
      <c r="WAT219" s="127"/>
      <c r="WAU219" s="127"/>
      <c r="WAV219" s="127"/>
      <c r="WAW219" s="127"/>
      <c r="WAX219" s="127"/>
      <c r="WAY219" s="127"/>
      <c r="WAZ219" s="127"/>
      <c r="WBA219" s="127"/>
      <c r="WKA219" s="127"/>
      <c r="WKB219" s="127"/>
      <c r="WKJ219" s="127"/>
      <c r="WKK219" s="127"/>
      <c r="WKL219" s="127"/>
      <c r="WKM219" s="127"/>
      <c r="WKN219" s="127"/>
      <c r="WKO219" s="127"/>
      <c r="WKP219" s="127"/>
      <c r="WKQ219" s="127"/>
      <c r="WKR219" s="127"/>
      <c r="WKS219" s="127"/>
      <c r="WKT219" s="127"/>
      <c r="WKU219" s="127"/>
      <c r="WKV219" s="127"/>
      <c r="WKW219" s="127"/>
      <c r="WTW219" s="127"/>
      <c r="WTX219" s="127"/>
      <c r="WUF219" s="127"/>
      <c r="WUG219" s="127"/>
      <c r="WUH219" s="127"/>
      <c r="WUI219" s="127"/>
      <c r="WUJ219" s="127"/>
      <c r="WUK219" s="127"/>
      <c r="WUL219" s="127"/>
      <c r="WUM219" s="127"/>
      <c r="WUN219" s="127"/>
      <c r="WUO219" s="127"/>
      <c r="WUP219" s="127"/>
      <c r="WUQ219" s="127"/>
      <c r="WUR219" s="127"/>
      <c r="WUS219" s="127"/>
    </row>
    <row r="220" spans="1:1009 1243:2033 2267:3057 3291:4081 4315:5105 5339:6129 6363:7153 7387:8177 8411:9201 9435:10225 10459:11249 11483:12273 12507:13297 13531:14321 14555:15345 15579:16113" ht="63" outlineLevel="1">
      <c r="A220" s="240"/>
      <c r="B220" s="273" t="s">
        <v>500</v>
      </c>
      <c r="C220" s="248"/>
      <c r="D220" s="258">
        <v>205</v>
      </c>
      <c r="E220" s="257"/>
      <c r="F220" s="258">
        <v>205</v>
      </c>
      <c r="G220" s="245">
        <v>0</v>
      </c>
      <c r="H220" s="229">
        <f t="shared" si="13"/>
        <v>0</v>
      </c>
      <c r="I220" s="247"/>
      <c r="J220" s="247"/>
      <c r="K220" s="247"/>
      <c r="L220" s="247"/>
      <c r="M220" s="217" t="s">
        <v>494</v>
      </c>
      <c r="HK220" s="127"/>
      <c r="HL220" s="127"/>
      <c r="HT220" s="127"/>
      <c r="HU220" s="127"/>
      <c r="HV220" s="127"/>
      <c r="HW220" s="127"/>
      <c r="HX220" s="127"/>
      <c r="HY220" s="127"/>
      <c r="HZ220" s="127"/>
      <c r="IA220" s="127"/>
      <c r="IB220" s="127"/>
      <c r="IC220" s="127"/>
      <c r="ID220" s="127"/>
      <c r="IE220" s="127"/>
      <c r="IF220" s="127"/>
      <c r="IG220" s="127"/>
      <c r="RG220" s="127"/>
      <c r="RH220" s="127"/>
      <c r="RP220" s="127"/>
      <c r="RQ220" s="127"/>
      <c r="RR220" s="127"/>
      <c r="RS220" s="127"/>
      <c r="RT220" s="127"/>
      <c r="RU220" s="127"/>
      <c r="RV220" s="127"/>
      <c r="RW220" s="127"/>
      <c r="RX220" s="127"/>
      <c r="RY220" s="127"/>
      <c r="RZ220" s="127"/>
      <c r="SA220" s="127"/>
      <c r="SB220" s="127"/>
      <c r="SC220" s="127"/>
      <c r="ABC220" s="127"/>
      <c r="ABD220" s="127"/>
      <c r="ABL220" s="127"/>
      <c r="ABM220" s="127"/>
      <c r="ABN220" s="127"/>
      <c r="ABO220" s="127"/>
      <c r="ABP220" s="127"/>
      <c r="ABQ220" s="127"/>
      <c r="ABR220" s="127"/>
      <c r="ABS220" s="127"/>
      <c r="ABT220" s="127"/>
      <c r="ABU220" s="127"/>
      <c r="ABV220" s="127"/>
      <c r="ABW220" s="127"/>
      <c r="ABX220" s="127"/>
      <c r="ABY220" s="127"/>
      <c r="AKY220" s="127"/>
      <c r="AKZ220" s="127"/>
      <c r="ALH220" s="127"/>
      <c r="ALI220" s="127"/>
      <c r="ALJ220" s="127"/>
      <c r="ALK220" s="127"/>
      <c r="ALL220" s="127"/>
      <c r="ALM220" s="127"/>
      <c r="ALN220" s="127"/>
      <c r="ALO220" s="127"/>
      <c r="ALP220" s="127"/>
      <c r="ALQ220" s="127"/>
      <c r="ALR220" s="127"/>
      <c r="ALS220" s="127"/>
      <c r="ALT220" s="127"/>
      <c r="ALU220" s="127"/>
      <c r="AUU220" s="127"/>
      <c r="AUV220" s="127"/>
      <c r="AVD220" s="127"/>
      <c r="AVE220" s="127"/>
      <c r="AVF220" s="127"/>
      <c r="AVG220" s="127"/>
      <c r="AVH220" s="127"/>
      <c r="AVI220" s="127"/>
      <c r="AVJ220" s="127"/>
      <c r="AVK220" s="127"/>
      <c r="AVL220" s="127"/>
      <c r="AVM220" s="127"/>
      <c r="AVN220" s="127"/>
      <c r="AVO220" s="127"/>
      <c r="AVP220" s="127"/>
      <c r="AVQ220" s="127"/>
      <c r="BEQ220" s="127"/>
      <c r="BER220" s="127"/>
      <c r="BEZ220" s="127"/>
      <c r="BFA220" s="127"/>
      <c r="BFB220" s="127"/>
      <c r="BFC220" s="127"/>
      <c r="BFD220" s="127"/>
      <c r="BFE220" s="127"/>
      <c r="BFF220" s="127"/>
      <c r="BFG220" s="127"/>
      <c r="BFH220" s="127"/>
      <c r="BFI220" s="127"/>
      <c r="BFJ220" s="127"/>
      <c r="BFK220" s="127"/>
      <c r="BFL220" s="127"/>
      <c r="BFM220" s="127"/>
      <c r="BOM220" s="127"/>
      <c r="BON220" s="127"/>
      <c r="BOV220" s="127"/>
      <c r="BOW220" s="127"/>
      <c r="BOX220" s="127"/>
      <c r="BOY220" s="127"/>
      <c r="BOZ220" s="127"/>
      <c r="BPA220" s="127"/>
      <c r="BPB220" s="127"/>
      <c r="BPC220" s="127"/>
      <c r="BPD220" s="127"/>
      <c r="BPE220" s="127"/>
      <c r="BPF220" s="127"/>
      <c r="BPG220" s="127"/>
      <c r="BPH220" s="127"/>
      <c r="BPI220" s="127"/>
      <c r="BYI220" s="127"/>
      <c r="BYJ220" s="127"/>
      <c r="BYR220" s="127"/>
      <c r="BYS220" s="127"/>
      <c r="BYT220" s="127"/>
      <c r="BYU220" s="127"/>
      <c r="BYV220" s="127"/>
      <c r="BYW220" s="127"/>
      <c r="BYX220" s="127"/>
      <c r="BYY220" s="127"/>
      <c r="BYZ220" s="127"/>
      <c r="BZA220" s="127"/>
      <c r="BZB220" s="127"/>
      <c r="BZC220" s="127"/>
      <c r="BZD220" s="127"/>
      <c r="BZE220" s="127"/>
      <c r="CIE220" s="127"/>
      <c r="CIF220" s="127"/>
      <c r="CIN220" s="127"/>
      <c r="CIO220" s="127"/>
      <c r="CIP220" s="127"/>
      <c r="CIQ220" s="127"/>
      <c r="CIR220" s="127"/>
      <c r="CIS220" s="127"/>
      <c r="CIT220" s="127"/>
      <c r="CIU220" s="127"/>
      <c r="CIV220" s="127"/>
      <c r="CIW220" s="127"/>
      <c r="CIX220" s="127"/>
      <c r="CIY220" s="127"/>
      <c r="CIZ220" s="127"/>
      <c r="CJA220" s="127"/>
      <c r="CSA220" s="127"/>
      <c r="CSB220" s="127"/>
      <c r="CSJ220" s="127"/>
      <c r="CSK220" s="127"/>
      <c r="CSL220" s="127"/>
      <c r="CSM220" s="127"/>
      <c r="CSN220" s="127"/>
      <c r="CSO220" s="127"/>
      <c r="CSP220" s="127"/>
      <c r="CSQ220" s="127"/>
      <c r="CSR220" s="127"/>
      <c r="CSS220" s="127"/>
      <c r="CST220" s="127"/>
      <c r="CSU220" s="127"/>
      <c r="CSV220" s="127"/>
      <c r="CSW220" s="127"/>
      <c r="DBW220" s="127"/>
      <c r="DBX220" s="127"/>
      <c r="DCF220" s="127"/>
      <c r="DCG220" s="127"/>
      <c r="DCH220" s="127"/>
      <c r="DCI220" s="127"/>
      <c r="DCJ220" s="127"/>
      <c r="DCK220" s="127"/>
      <c r="DCL220" s="127"/>
      <c r="DCM220" s="127"/>
      <c r="DCN220" s="127"/>
      <c r="DCO220" s="127"/>
      <c r="DCP220" s="127"/>
      <c r="DCQ220" s="127"/>
      <c r="DCR220" s="127"/>
      <c r="DCS220" s="127"/>
      <c r="DLS220" s="127"/>
      <c r="DLT220" s="127"/>
      <c r="DMB220" s="127"/>
      <c r="DMC220" s="127"/>
      <c r="DMD220" s="127"/>
      <c r="DME220" s="127"/>
      <c r="DMF220" s="127"/>
      <c r="DMG220" s="127"/>
      <c r="DMH220" s="127"/>
      <c r="DMI220" s="127"/>
      <c r="DMJ220" s="127"/>
      <c r="DMK220" s="127"/>
      <c r="DML220" s="127"/>
      <c r="DMM220" s="127"/>
      <c r="DMN220" s="127"/>
      <c r="DMO220" s="127"/>
      <c r="DVO220" s="127"/>
      <c r="DVP220" s="127"/>
      <c r="DVX220" s="127"/>
      <c r="DVY220" s="127"/>
      <c r="DVZ220" s="127"/>
      <c r="DWA220" s="127"/>
      <c r="DWB220" s="127"/>
      <c r="DWC220" s="127"/>
      <c r="DWD220" s="127"/>
      <c r="DWE220" s="127"/>
      <c r="DWF220" s="127"/>
      <c r="DWG220" s="127"/>
      <c r="DWH220" s="127"/>
      <c r="DWI220" s="127"/>
      <c r="DWJ220" s="127"/>
      <c r="DWK220" s="127"/>
      <c r="EFK220" s="127"/>
      <c r="EFL220" s="127"/>
      <c r="EFT220" s="127"/>
      <c r="EFU220" s="127"/>
      <c r="EFV220" s="127"/>
      <c r="EFW220" s="127"/>
      <c r="EFX220" s="127"/>
      <c r="EFY220" s="127"/>
      <c r="EFZ220" s="127"/>
      <c r="EGA220" s="127"/>
      <c r="EGB220" s="127"/>
      <c r="EGC220" s="127"/>
      <c r="EGD220" s="127"/>
      <c r="EGE220" s="127"/>
      <c r="EGF220" s="127"/>
      <c r="EGG220" s="127"/>
      <c r="EPG220" s="127"/>
      <c r="EPH220" s="127"/>
      <c r="EPP220" s="127"/>
      <c r="EPQ220" s="127"/>
      <c r="EPR220" s="127"/>
      <c r="EPS220" s="127"/>
      <c r="EPT220" s="127"/>
      <c r="EPU220" s="127"/>
      <c r="EPV220" s="127"/>
      <c r="EPW220" s="127"/>
      <c r="EPX220" s="127"/>
      <c r="EPY220" s="127"/>
      <c r="EPZ220" s="127"/>
      <c r="EQA220" s="127"/>
      <c r="EQB220" s="127"/>
      <c r="EQC220" s="127"/>
      <c r="EZC220" s="127"/>
      <c r="EZD220" s="127"/>
      <c r="EZL220" s="127"/>
      <c r="EZM220" s="127"/>
      <c r="EZN220" s="127"/>
      <c r="EZO220" s="127"/>
      <c r="EZP220" s="127"/>
      <c r="EZQ220" s="127"/>
      <c r="EZR220" s="127"/>
      <c r="EZS220" s="127"/>
      <c r="EZT220" s="127"/>
      <c r="EZU220" s="127"/>
      <c r="EZV220" s="127"/>
      <c r="EZW220" s="127"/>
      <c r="EZX220" s="127"/>
      <c r="EZY220" s="127"/>
      <c r="FIY220" s="127"/>
      <c r="FIZ220" s="127"/>
      <c r="FJH220" s="127"/>
      <c r="FJI220" s="127"/>
      <c r="FJJ220" s="127"/>
      <c r="FJK220" s="127"/>
      <c r="FJL220" s="127"/>
      <c r="FJM220" s="127"/>
      <c r="FJN220" s="127"/>
      <c r="FJO220" s="127"/>
      <c r="FJP220" s="127"/>
      <c r="FJQ220" s="127"/>
      <c r="FJR220" s="127"/>
      <c r="FJS220" s="127"/>
      <c r="FJT220" s="127"/>
      <c r="FJU220" s="127"/>
      <c r="FSU220" s="127"/>
      <c r="FSV220" s="127"/>
      <c r="FTD220" s="127"/>
      <c r="FTE220" s="127"/>
      <c r="FTF220" s="127"/>
      <c r="FTG220" s="127"/>
      <c r="FTH220" s="127"/>
      <c r="FTI220" s="127"/>
      <c r="FTJ220" s="127"/>
      <c r="FTK220" s="127"/>
      <c r="FTL220" s="127"/>
      <c r="FTM220" s="127"/>
      <c r="FTN220" s="127"/>
      <c r="FTO220" s="127"/>
      <c r="FTP220" s="127"/>
      <c r="FTQ220" s="127"/>
      <c r="GCQ220" s="127"/>
      <c r="GCR220" s="127"/>
      <c r="GCZ220" s="127"/>
      <c r="GDA220" s="127"/>
      <c r="GDB220" s="127"/>
      <c r="GDC220" s="127"/>
      <c r="GDD220" s="127"/>
      <c r="GDE220" s="127"/>
      <c r="GDF220" s="127"/>
      <c r="GDG220" s="127"/>
      <c r="GDH220" s="127"/>
      <c r="GDI220" s="127"/>
      <c r="GDJ220" s="127"/>
      <c r="GDK220" s="127"/>
      <c r="GDL220" s="127"/>
      <c r="GDM220" s="127"/>
      <c r="GMM220" s="127"/>
      <c r="GMN220" s="127"/>
      <c r="GMV220" s="127"/>
      <c r="GMW220" s="127"/>
      <c r="GMX220" s="127"/>
      <c r="GMY220" s="127"/>
      <c r="GMZ220" s="127"/>
      <c r="GNA220" s="127"/>
      <c r="GNB220" s="127"/>
      <c r="GNC220" s="127"/>
      <c r="GND220" s="127"/>
      <c r="GNE220" s="127"/>
      <c r="GNF220" s="127"/>
      <c r="GNG220" s="127"/>
      <c r="GNH220" s="127"/>
      <c r="GNI220" s="127"/>
      <c r="GWI220" s="127"/>
      <c r="GWJ220" s="127"/>
      <c r="GWR220" s="127"/>
      <c r="GWS220" s="127"/>
      <c r="GWT220" s="127"/>
      <c r="GWU220" s="127"/>
      <c r="GWV220" s="127"/>
      <c r="GWW220" s="127"/>
      <c r="GWX220" s="127"/>
      <c r="GWY220" s="127"/>
      <c r="GWZ220" s="127"/>
      <c r="GXA220" s="127"/>
      <c r="GXB220" s="127"/>
      <c r="GXC220" s="127"/>
      <c r="GXD220" s="127"/>
      <c r="GXE220" s="127"/>
      <c r="HGE220" s="127"/>
      <c r="HGF220" s="127"/>
      <c r="HGN220" s="127"/>
      <c r="HGO220" s="127"/>
      <c r="HGP220" s="127"/>
      <c r="HGQ220" s="127"/>
      <c r="HGR220" s="127"/>
      <c r="HGS220" s="127"/>
      <c r="HGT220" s="127"/>
      <c r="HGU220" s="127"/>
      <c r="HGV220" s="127"/>
      <c r="HGW220" s="127"/>
      <c r="HGX220" s="127"/>
      <c r="HGY220" s="127"/>
      <c r="HGZ220" s="127"/>
      <c r="HHA220" s="127"/>
      <c r="HQA220" s="127"/>
      <c r="HQB220" s="127"/>
      <c r="HQJ220" s="127"/>
      <c r="HQK220" s="127"/>
      <c r="HQL220" s="127"/>
      <c r="HQM220" s="127"/>
      <c r="HQN220" s="127"/>
      <c r="HQO220" s="127"/>
      <c r="HQP220" s="127"/>
      <c r="HQQ220" s="127"/>
      <c r="HQR220" s="127"/>
      <c r="HQS220" s="127"/>
      <c r="HQT220" s="127"/>
      <c r="HQU220" s="127"/>
      <c r="HQV220" s="127"/>
      <c r="HQW220" s="127"/>
      <c r="HZW220" s="127"/>
      <c r="HZX220" s="127"/>
      <c r="IAF220" s="127"/>
      <c r="IAG220" s="127"/>
      <c r="IAH220" s="127"/>
      <c r="IAI220" s="127"/>
      <c r="IAJ220" s="127"/>
      <c r="IAK220" s="127"/>
      <c r="IAL220" s="127"/>
      <c r="IAM220" s="127"/>
      <c r="IAN220" s="127"/>
      <c r="IAO220" s="127"/>
      <c r="IAP220" s="127"/>
      <c r="IAQ220" s="127"/>
      <c r="IAR220" s="127"/>
      <c r="IAS220" s="127"/>
      <c r="IJS220" s="127"/>
      <c r="IJT220" s="127"/>
      <c r="IKB220" s="127"/>
      <c r="IKC220" s="127"/>
      <c r="IKD220" s="127"/>
      <c r="IKE220" s="127"/>
      <c r="IKF220" s="127"/>
      <c r="IKG220" s="127"/>
      <c r="IKH220" s="127"/>
      <c r="IKI220" s="127"/>
      <c r="IKJ220" s="127"/>
      <c r="IKK220" s="127"/>
      <c r="IKL220" s="127"/>
      <c r="IKM220" s="127"/>
      <c r="IKN220" s="127"/>
      <c r="IKO220" s="127"/>
      <c r="ITO220" s="127"/>
      <c r="ITP220" s="127"/>
      <c r="ITX220" s="127"/>
      <c r="ITY220" s="127"/>
      <c r="ITZ220" s="127"/>
      <c r="IUA220" s="127"/>
      <c r="IUB220" s="127"/>
      <c r="IUC220" s="127"/>
      <c r="IUD220" s="127"/>
      <c r="IUE220" s="127"/>
      <c r="IUF220" s="127"/>
      <c r="IUG220" s="127"/>
      <c r="IUH220" s="127"/>
      <c r="IUI220" s="127"/>
      <c r="IUJ220" s="127"/>
      <c r="IUK220" s="127"/>
      <c r="JDK220" s="127"/>
      <c r="JDL220" s="127"/>
      <c r="JDT220" s="127"/>
      <c r="JDU220" s="127"/>
      <c r="JDV220" s="127"/>
      <c r="JDW220" s="127"/>
      <c r="JDX220" s="127"/>
      <c r="JDY220" s="127"/>
      <c r="JDZ220" s="127"/>
      <c r="JEA220" s="127"/>
      <c r="JEB220" s="127"/>
      <c r="JEC220" s="127"/>
      <c r="JED220" s="127"/>
      <c r="JEE220" s="127"/>
      <c r="JEF220" s="127"/>
      <c r="JEG220" s="127"/>
      <c r="JNG220" s="127"/>
      <c r="JNH220" s="127"/>
      <c r="JNP220" s="127"/>
      <c r="JNQ220" s="127"/>
      <c r="JNR220" s="127"/>
      <c r="JNS220" s="127"/>
      <c r="JNT220" s="127"/>
      <c r="JNU220" s="127"/>
      <c r="JNV220" s="127"/>
      <c r="JNW220" s="127"/>
      <c r="JNX220" s="127"/>
      <c r="JNY220" s="127"/>
      <c r="JNZ220" s="127"/>
      <c r="JOA220" s="127"/>
      <c r="JOB220" s="127"/>
      <c r="JOC220" s="127"/>
      <c r="JXC220" s="127"/>
      <c r="JXD220" s="127"/>
      <c r="JXL220" s="127"/>
      <c r="JXM220" s="127"/>
      <c r="JXN220" s="127"/>
      <c r="JXO220" s="127"/>
      <c r="JXP220" s="127"/>
      <c r="JXQ220" s="127"/>
      <c r="JXR220" s="127"/>
      <c r="JXS220" s="127"/>
      <c r="JXT220" s="127"/>
      <c r="JXU220" s="127"/>
      <c r="JXV220" s="127"/>
      <c r="JXW220" s="127"/>
      <c r="JXX220" s="127"/>
      <c r="JXY220" s="127"/>
      <c r="KGY220" s="127"/>
      <c r="KGZ220" s="127"/>
      <c r="KHH220" s="127"/>
      <c r="KHI220" s="127"/>
      <c r="KHJ220" s="127"/>
      <c r="KHK220" s="127"/>
      <c r="KHL220" s="127"/>
      <c r="KHM220" s="127"/>
      <c r="KHN220" s="127"/>
      <c r="KHO220" s="127"/>
      <c r="KHP220" s="127"/>
      <c r="KHQ220" s="127"/>
      <c r="KHR220" s="127"/>
      <c r="KHS220" s="127"/>
      <c r="KHT220" s="127"/>
      <c r="KHU220" s="127"/>
      <c r="KQU220" s="127"/>
      <c r="KQV220" s="127"/>
      <c r="KRD220" s="127"/>
      <c r="KRE220" s="127"/>
      <c r="KRF220" s="127"/>
      <c r="KRG220" s="127"/>
      <c r="KRH220" s="127"/>
      <c r="KRI220" s="127"/>
      <c r="KRJ220" s="127"/>
      <c r="KRK220" s="127"/>
      <c r="KRL220" s="127"/>
      <c r="KRM220" s="127"/>
      <c r="KRN220" s="127"/>
      <c r="KRO220" s="127"/>
      <c r="KRP220" s="127"/>
      <c r="KRQ220" s="127"/>
      <c r="LAQ220" s="127"/>
      <c r="LAR220" s="127"/>
      <c r="LAZ220" s="127"/>
      <c r="LBA220" s="127"/>
      <c r="LBB220" s="127"/>
      <c r="LBC220" s="127"/>
      <c r="LBD220" s="127"/>
      <c r="LBE220" s="127"/>
      <c r="LBF220" s="127"/>
      <c r="LBG220" s="127"/>
      <c r="LBH220" s="127"/>
      <c r="LBI220" s="127"/>
      <c r="LBJ220" s="127"/>
      <c r="LBK220" s="127"/>
      <c r="LBL220" s="127"/>
      <c r="LBM220" s="127"/>
      <c r="LKM220" s="127"/>
      <c r="LKN220" s="127"/>
      <c r="LKV220" s="127"/>
      <c r="LKW220" s="127"/>
      <c r="LKX220" s="127"/>
      <c r="LKY220" s="127"/>
      <c r="LKZ220" s="127"/>
      <c r="LLA220" s="127"/>
      <c r="LLB220" s="127"/>
      <c r="LLC220" s="127"/>
      <c r="LLD220" s="127"/>
      <c r="LLE220" s="127"/>
      <c r="LLF220" s="127"/>
      <c r="LLG220" s="127"/>
      <c r="LLH220" s="127"/>
      <c r="LLI220" s="127"/>
      <c r="LUI220" s="127"/>
      <c r="LUJ220" s="127"/>
      <c r="LUR220" s="127"/>
      <c r="LUS220" s="127"/>
      <c r="LUT220" s="127"/>
      <c r="LUU220" s="127"/>
      <c r="LUV220" s="127"/>
      <c r="LUW220" s="127"/>
      <c r="LUX220" s="127"/>
      <c r="LUY220" s="127"/>
      <c r="LUZ220" s="127"/>
      <c r="LVA220" s="127"/>
      <c r="LVB220" s="127"/>
      <c r="LVC220" s="127"/>
      <c r="LVD220" s="127"/>
      <c r="LVE220" s="127"/>
      <c r="MEE220" s="127"/>
      <c r="MEF220" s="127"/>
      <c r="MEN220" s="127"/>
      <c r="MEO220" s="127"/>
      <c r="MEP220" s="127"/>
      <c r="MEQ220" s="127"/>
      <c r="MER220" s="127"/>
      <c r="MES220" s="127"/>
      <c r="MET220" s="127"/>
      <c r="MEU220" s="127"/>
      <c r="MEV220" s="127"/>
      <c r="MEW220" s="127"/>
      <c r="MEX220" s="127"/>
      <c r="MEY220" s="127"/>
      <c r="MEZ220" s="127"/>
      <c r="MFA220" s="127"/>
      <c r="MOA220" s="127"/>
      <c r="MOB220" s="127"/>
      <c r="MOJ220" s="127"/>
      <c r="MOK220" s="127"/>
      <c r="MOL220" s="127"/>
      <c r="MOM220" s="127"/>
      <c r="MON220" s="127"/>
      <c r="MOO220" s="127"/>
      <c r="MOP220" s="127"/>
      <c r="MOQ220" s="127"/>
      <c r="MOR220" s="127"/>
      <c r="MOS220" s="127"/>
      <c r="MOT220" s="127"/>
      <c r="MOU220" s="127"/>
      <c r="MOV220" s="127"/>
      <c r="MOW220" s="127"/>
      <c r="MXW220" s="127"/>
      <c r="MXX220" s="127"/>
      <c r="MYF220" s="127"/>
      <c r="MYG220" s="127"/>
      <c r="MYH220" s="127"/>
      <c r="MYI220" s="127"/>
      <c r="MYJ220" s="127"/>
      <c r="MYK220" s="127"/>
      <c r="MYL220" s="127"/>
      <c r="MYM220" s="127"/>
      <c r="MYN220" s="127"/>
      <c r="MYO220" s="127"/>
      <c r="MYP220" s="127"/>
      <c r="MYQ220" s="127"/>
      <c r="MYR220" s="127"/>
      <c r="MYS220" s="127"/>
      <c r="NHS220" s="127"/>
      <c r="NHT220" s="127"/>
      <c r="NIB220" s="127"/>
      <c r="NIC220" s="127"/>
      <c r="NID220" s="127"/>
      <c r="NIE220" s="127"/>
      <c r="NIF220" s="127"/>
      <c r="NIG220" s="127"/>
      <c r="NIH220" s="127"/>
      <c r="NII220" s="127"/>
      <c r="NIJ220" s="127"/>
      <c r="NIK220" s="127"/>
      <c r="NIL220" s="127"/>
      <c r="NIM220" s="127"/>
      <c r="NIN220" s="127"/>
      <c r="NIO220" s="127"/>
      <c r="NRO220" s="127"/>
      <c r="NRP220" s="127"/>
      <c r="NRX220" s="127"/>
      <c r="NRY220" s="127"/>
      <c r="NRZ220" s="127"/>
      <c r="NSA220" s="127"/>
      <c r="NSB220" s="127"/>
      <c r="NSC220" s="127"/>
      <c r="NSD220" s="127"/>
      <c r="NSE220" s="127"/>
      <c r="NSF220" s="127"/>
      <c r="NSG220" s="127"/>
      <c r="NSH220" s="127"/>
      <c r="NSI220" s="127"/>
      <c r="NSJ220" s="127"/>
      <c r="NSK220" s="127"/>
      <c r="OBK220" s="127"/>
      <c r="OBL220" s="127"/>
      <c r="OBT220" s="127"/>
      <c r="OBU220" s="127"/>
      <c r="OBV220" s="127"/>
      <c r="OBW220" s="127"/>
      <c r="OBX220" s="127"/>
      <c r="OBY220" s="127"/>
      <c r="OBZ220" s="127"/>
      <c r="OCA220" s="127"/>
      <c r="OCB220" s="127"/>
      <c r="OCC220" s="127"/>
      <c r="OCD220" s="127"/>
      <c r="OCE220" s="127"/>
      <c r="OCF220" s="127"/>
      <c r="OCG220" s="127"/>
      <c r="OLG220" s="127"/>
      <c r="OLH220" s="127"/>
      <c r="OLP220" s="127"/>
      <c r="OLQ220" s="127"/>
      <c r="OLR220" s="127"/>
      <c r="OLS220" s="127"/>
      <c r="OLT220" s="127"/>
      <c r="OLU220" s="127"/>
      <c r="OLV220" s="127"/>
      <c r="OLW220" s="127"/>
      <c r="OLX220" s="127"/>
      <c r="OLY220" s="127"/>
      <c r="OLZ220" s="127"/>
      <c r="OMA220" s="127"/>
      <c r="OMB220" s="127"/>
      <c r="OMC220" s="127"/>
      <c r="OVC220" s="127"/>
      <c r="OVD220" s="127"/>
      <c r="OVL220" s="127"/>
      <c r="OVM220" s="127"/>
      <c r="OVN220" s="127"/>
      <c r="OVO220" s="127"/>
      <c r="OVP220" s="127"/>
      <c r="OVQ220" s="127"/>
      <c r="OVR220" s="127"/>
      <c r="OVS220" s="127"/>
      <c r="OVT220" s="127"/>
      <c r="OVU220" s="127"/>
      <c r="OVV220" s="127"/>
      <c r="OVW220" s="127"/>
      <c r="OVX220" s="127"/>
      <c r="OVY220" s="127"/>
      <c r="PEY220" s="127"/>
      <c r="PEZ220" s="127"/>
      <c r="PFH220" s="127"/>
      <c r="PFI220" s="127"/>
      <c r="PFJ220" s="127"/>
      <c r="PFK220" s="127"/>
      <c r="PFL220" s="127"/>
      <c r="PFM220" s="127"/>
      <c r="PFN220" s="127"/>
      <c r="PFO220" s="127"/>
      <c r="PFP220" s="127"/>
      <c r="PFQ220" s="127"/>
      <c r="PFR220" s="127"/>
      <c r="PFS220" s="127"/>
      <c r="PFT220" s="127"/>
      <c r="PFU220" s="127"/>
      <c r="POU220" s="127"/>
      <c r="POV220" s="127"/>
      <c r="PPD220" s="127"/>
      <c r="PPE220" s="127"/>
      <c r="PPF220" s="127"/>
      <c r="PPG220" s="127"/>
      <c r="PPH220" s="127"/>
      <c r="PPI220" s="127"/>
      <c r="PPJ220" s="127"/>
      <c r="PPK220" s="127"/>
      <c r="PPL220" s="127"/>
      <c r="PPM220" s="127"/>
      <c r="PPN220" s="127"/>
      <c r="PPO220" s="127"/>
      <c r="PPP220" s="127"/>
      <c r="PPQ220" s="127"/>
      <c r="PYQ220" s="127"/>
      <c r="PYR220" s="127"/>
      <c r="PYZ220" s="127"/>
      <c r="PZA220" s="127"/>
      <c r="PZB220" s="127"/>
      <c r="PZC220" s="127"/>
      <c r="PZD220" s="127"/>
      <c r="PZE220" s="127"/>
      <c r="PZF220" s="127"/>
      <c r="PZG220" s="127"/>
      <c r="PZH220" s="127"/>
      <c r="PZI220" s="127"/>
      <c r="PZJ220" s="127"/>
      <c r="PZK220" s="127"/>
      <c r="PZL220" s="127"/>
      <c r="PZM220" s="127"/>
      <c r="QIM220" s="127"/>
      <c r="QIN220" s="127"/>
      <c r="QIV220" s="127"/>
      <c r="QIW220" s="127"/>
      <c r="QIX220" s="127"/>
      <c r="QIY220" s="127"/>
      <c r="QIZ220" s="127"/>
      <c r="QJA220" s="127"/>
      <c r="QJB220" s="127"/>
      <c r="QJC220" s="127"/>
      <c r="QJD220" s="127"/>
      <c r="QJE220" s="127"/>
      <c r="QJF220" s="127"/>
      <c r="QJG220" s="127"/>
      <c r="QJH220" s="127"/>
      <c r="QJI220" s="127"/>
      <c r="QSI220" s="127"/>
      <c r="QSJ220" s="127"/>
      <c r="QSR220" s="127"/>
      <c r="QSS220" s="127"/>
      <c r="QST220" s="127"/>
      <c r="QSU220" s="127"/>
      <c r="QSV220" s="127"/>
      <c r="QSW220" s="127"/>
      <c r="QSX220" s="127"/>
      <c r="QSY220" s="127"/>
      <c r="QSZ220" s="127"/>
      <c r="QTA220" s="127"/>
      <c r="QTB220" s="127"/>
      <c r="QTC220" s="127"/>
      <c r="QTD220" s="127"/>
      <c r="QTE220" s="127"/>
      <c r="RCE220" s="127"/>
      <c r="RCF220" s="127"/>
      <c r="RCN220" s="127"/>
      <c r="RCO220" s="127"/>
      <c r="RCP220" s="127"/>
      <c r="RCQ220" s="127"/>
      <c r="RCR220" s="127"/>
      <c r="RCS220" s="127"/>
      <c r="RCT220" s="127"/>
      <c r="RCU220" s="127"/>
      <c r="RCV220" s="127"/>
      <c r="RCW220" s="127"/>
      <c r="RCX220" s="127"/>
      <c r="RCY220" s="127"/>
      <c r="RCZ220" s="127"/>
      <c r="RDA220" s="127"/>
      <c r="RMA220" s="127"/>
      <c r="RMB220" s="127"/>
      <c r="RMJ220" s="127"/>
      <c r="RMK220" s="127"/>
      <c r="RML220" s="127"/>
      <c r="RMM220" s="127"/>
      <c r="RMN220" s="127"/>
      <c r="RMO220" s="127"/>
      <c r="RMP220" s="127"/>
      <c r="RMQ220" s="127"/>
      <c r="RMR220" s="127"/>
      <c r="RMS220" s="127"/>
      <c r="RMT220" s="127"/>
      <c r="RMU220" s="127"/>
      <c r="RMV220" s="127"/>
      <c r="RMW220" s="127"/>
      <c r="RVW220" s="127"/>
      <c r="RVX220" s="127"/>
      <c r="RWF220" s="127"/>
      <c r="RWG220" s="127"/>
      <c r="RWH220" s="127"/>
      <c r="RWI220" s="127"/>
      <c r="RWJ220" s="127"/>
      <c r="RWK220" s="127"/>
      <c r="RWL220" s="127"/>
      <c r="RWM220" s="127"/>
      <c r="RWN220" s="127"/>
      <c r="RWO220" s="127"/>
      <c r="RWP220" s="127"/>
      <c r="RWQ220" s="127"/>
      <c r="RWR220" s="127"/>
      <c r="RWS220" s="127"/>
      <c r="SFS220" s="127"/>
      <c r="SFT220" s="127"/>
      <c r="SGB220" s="127"/>
      <c r="SGC220" s="127"/>
      <c r="SGD220" s="127"/>
      <c r="SGE220" s="127"/>
      <c r="SGF220" s="127"/>
      <c r="SGG220" s="127"/>
      <c r="SGH220" s="127"/>
      <c r="SGI220" s="127"/>
      <c r="SGJ220" s="127"/>
      <c r="SGK220" s="127"/>
      <c r="SGL220" s="127"/>
      <c r="SGM220" s="127"/>
      <c r="SGN220" s="127"/>
      <c r="SGO220" s="127"/>
      <c r="SPO220" s="127"/>
      <c r="SPP220" s="127"/>
      <c r="SPX220" s="127"/>
      <c r="SPY220" s="127"/>
      <c r="SPZ220" s="127"/>
      <c r="SQA220" s="127"/>
      <c r="SQB220" s="127"/>
      <c r="SQC220" s="127"/>
      <c r="SQD220" s="127"/>
      <c r="SQE220" s="127"/>
      <c r="SQF220" s="127"/>
      <c r="SQG220" s="127"/>
      <c r="SQH220" s="127"/>
      <c r="SQI220" s="127"/>
      <c r="SQJ220" s="127"/>
      <c r="SQK220" s="127"/>
      <c r="SZK220" s="127"/>
      <c r="SZL220" s="127"/>
      <c r="SZT220" s="127"/>
      <c r="SZU220" s="127"/>
      <c r="SZV220" s="127"/>
      <c r="SZW220" s="127"/>
      <c r="SZX220" s="127"/>
      <c r="SZY220" s="127"/>
      <c r="SZZ220" s="127"/>
      <c r="TAA220" s="127"/>
      <c r="TAB220" s="127"/>
      <c r="TAC220" s="127"/>
      <c r="TAD220" s="127"/>
      <c r="TAE220" s="127"/>
      <c r="TAF220" s="127"/>
      <c r="TAG220" s="127"/>
      <c r="TJG220" s="127"/>
      <c r="TJH220" s="127"/>
      <c r="TJP220" s="127"/>
      <c r="TJQ220" s="127"/>
      <c r="TJR220" s="127"/>
      <c r="TJS220" s="127"/>
      <c r="TJT220" s="127"/>
      <c r="TJU220" s="127"/>
      <c r="TJV220" s="127"/>
      <c r="TJW220" s="127"/>
      <c r="TJX220" s="127"/>
      <c r="TJY220" s="127"/>
      <c r="TJZ220" s="127"/>
      <c r="TKA220" s="127"/>
      <c r="TKB220" s="127"/>
      <c r="TKC220" s="127"/>
      <c r="TTC220" s="127"/>
      <c r="TTD220" s="127"/>
      <c r="TTL220" s="127"/>
      <c r="TTM220" s="127"/>
      <c r="TTN220" s="127"/>
      <c r="TTO220" s="127"/>
      <c r="TTP220" s="127"/>
      <c r="TTQ220" s="127"/>
      <c r="TTR220" s="127"/>
      <c r="TTS220" s="127"/>
      <c r="TTT220" s="127"/>
      <c r="TTU220" s="127"/>
      <c r="TTV220" s="127"/>
      <c r="TTW220" s="127"/>
      <c r="TTX220" s="127"/>
      <c r="TTY220" s="127"/>
      <c r="UCY220" s="127"/>
      <c r="UCZ220" s="127"/>
      <c r="UDH220" s="127"/>
      <c r="UDI220" s="127"/>
      <c r="UDJ220" s="127"/>
      <c r="UDK220" s="127"/>
      <c r="UDL220" s="127"/>
      <c r="UDM220" s="127"/>
      <c r="UDN220" s="127"/>
      <c r="UDO220" s="127"/>
      <c r="UDP220" s="127"/>
      <c r="UDQ220" s="127"/>
      <c r="UDR220" s="127"/>
      <c r="UDS220" s="127"/>
      <c r="UDT220" s="127"/>
      <c r="UDU220" s="127"/>
      <c r="UMU220" s="127"/>
      <c r="UMV220" s="127"/>
      <c r="UND220" s="127"/>
      <c r="UNE220" s="127"/>
      <c r="UNF220" s="127"/>
      <c r="UNG220" s="127"/>
      <c r="UNH220" s="127"/>
      <c r="UNI220" s="127"/>
      <c r="UNJ220" s="127"/>
      <c r="UNK220" s="127"/>
      <c r="UNL220" s="127"/>
      <c r="UNM220" s="127"/>
      <c r="UNN220" s="127"/>
      <c r="UNO220" s="127"/>
      <c r="UNP220" s="127"/>
      <c r="UNQ220" s="127"/>
      <c r="UWQ220" s="127"/>
      <c r="UWR220" s="127"/>
      <c r="UWZ220" s="127"/>
      <c r="UXA220" s="127"/>
      <c r="UXB220" s="127"/>
      <c r="UXC220" s="127"/>
      <c r="UXD220" s="127"/>
      <c r="UXE220" s="127"/>
      <c r="UXF220" s="127"/>
      <c r="UXG220" s="127"/>
      <c r="UXH220" s="127"/>
      <c r="UXI220" s="127"/>
      <c r="UXJ220" s="127"/>
      <c r="UXK220" s="127"/>
      <c r="UXL220" s="127"/>
      <c r="UXM220" s="127"/>
      <c r="VGM220" s="127"/>
      <c r="VGN220" s="127"/>
      <c r="VGV220" s="127"/>
      <c r="VGW220" s="127"/>
      <c r="VGX220" s="127"/>
      <c r="VGY220" s="127"/>
      <c r="VGZ220" s="127"/>
      <c r="VHA220" s="127"/>
      <c r="VHB220" s="127"/>
      <c r="VHC220" s="127"/>
      <c r="VHD220" s="127"/>
      <c r="VHE220" s="127"/>
      <c r="VHF220" s="127"/>
      <c r="VHG220" s="127"/>
      <c r="VHH220" s="127"/>
      <c r="VHI220" s="127"/>
      <c r="VQI220" s="127"/>
      <c r="VQJ220" s="127"/>
      <c r="VQR220" s="127"/>
      <c r="VQS220" s="127"/>
      <c r="VQT220" s="127"/>
      <c r="VQU220" s="127"/>
      <c r="VQV220" s="127"/>
      <c r="VQW220" s="127"/>
      <c r="VQX220" s="127"/>
      <c r="VQY220" s="127"/>
      <c r="VQZ220" s="127"/>
      <c r="VRA220" s="127"/>
      <c r="VRB220" s="127"/>
      <c r="VRC220" s="127"/>
      <c r="VRD220" s="127"/>
      <c r="VRE220" s="127"/>
      <c r="WAE220" s="127"/>
      <c r="WAF220" s="127"/>
      <c r="WAN220" s="127"/>
      <c r="WAO220" s="127"/>
      <c r="WAP220" s="127"/>
      <c r="WAQ220" s="127"/>
      <c r="WAR220" s="127"/>
      <c r="WAS220" s="127"/>
      <c r="WAT220" s="127"/>
      <c r="WAU220" s="127"/>
      <c r="WAV220" s="127"/>
      <c r="WAW220" s="127"/>
      <c r="WAX220" s="127"/>
      <c r="WAY220" s="127"/>
      <c r="WAZ220" s="127"/>
      <c r="WBA220" s="127"/>
      <c r="WKA220" s="127"/>
      <c r="WKB220" s="127"/>
      <c r="WKJ220" s="127"/>
      <c r="WKK220" s="127"/>
      <c r="WKL220" s="127"/>
      <c r="WKM220" s="127"/>
      <c r="WKN220" s="127"/>
      <c r="WKO220" s="127"/>
      <c r="WKP220" s="127"/>
      <c r="WKQ220" s="127"/>
      <c r="WKR220" s="127"/>
      <c r="WKS220" s="127"/>
      <c r="WKT220" s="127"/>
      <c r="WKU220" s="127"/>
      <c r="WKV220" s="127"/>
      <c r="WKW220" s="127"/>
      <c r="WTW220" s="127"/>
      <c r="WTX220" s="127"/>
      <c r="WUF220" s="127"/>
      <c r="WUG220" s="127"/>
      <c r="WUH220" s="127"/>
      <c r="WUI220" s="127"/>
      <c r="WUJ220" s="127"/>
      <c r="WUK220" s="127"/>
      <c r="WUL220" s="127"/>
      <c r="WUM220" s="127"/>
      <c r="WUN220" s="127"/>
      <c r="WUO220" s="127"/>
      <c r="WUP220" s="127"/>
      <c r="WUQ220" s="127"/>
      <c r="WUR220" s="127"/>
      <c r="WUS220" s="127"/>
    </row>
    <row r="221" spans="1:1009 1243:2033 2267:3057 3291:4081 4315:5105 5339:6129 6363:7153 7387:8177 8411:9201 9435:10225 10459:11249 11483:12273 12507:13297 13531:14321 14555:15345 15579:16113" s="225" customFormat="1">
      <c r="A221" s="218" t="s">
        <v>175</v>
      </c>
      <c r="B221" s="226" t="s">
        <v>501</v>
      </c>
      <c r="C221" s="230">
        <v>0</v>
      </c>
      <c r="D221" s="230">
        <v>1256.251</v>
      </c>
      <c r="E221" s="250">
        <v>614.75099999999998</v>
      </c>
      <c r="F221" s="250">
        <v>641.5</v>
      </c>
      <c r="G221" s="228">
        <v>3115.5</v>
      </c>
      <c r="H221" s="229">
        <f t="shared" si="13"/>
        <v>0</v>
      </c>
      <c r="I221" s="229">
        <f>+I222+I231+I237+I229</f>
        <v>0</v>
      </c>
      <c r="J221" s="229">
        <f>J222</f>
        <v>0</v>
      </c>
      <c r="K221" s="229">
        <f>+K222+K231+K237</f>
        <v>0</v>
      </c>
      <c r="L221" s="229">
        <f>+L222+L231+L237</f>
        <v>0</v>
      </c>
      <c r="M221" s="230">
        <f>+M222+M231+M237</f>
        <v>0</v>
      </c>
      <c r="HK221" s="46"/>
      <c r="HL221" s="46"/>
      <c r="HT221" s="46"/>
      <c r="HU221" s="46"/>
      <c r="HV221" s="46"/>
      <c r="HW221" s="46"/>
      <c r="HX221" s="46"/>
      <c r="HY221" s="46"/>
      <c r="HZ221" s="46"/>
      <c r="IA221" s="46"/>
      <c r="IB221" s="46"/>
      <c r="IC221" s="46"/>
      <c r="ID221" s="46"/>
      <c r="IE221" s="46"/>
      <c r="IF221" s="46"/>
      <c r="IG221" s="46"/>
      <c r="RG221" s="46"/>
      <c r="RH221" s="46"/>
      <c r="RP221" s="46"/>
      <c r="RQ221" s="46"/>
      <c r="RR221" s="46"/>
      <c r="RS221" s="46"/>
      <c r="RT221" s="46"/>
      <c r="RU221" s="46"/>
      <c r="RV221" s="46"/>
      <c r="RW221" s="46"/>
      <c r="RX221" s="46"/>
      <c r="RY221" s="46"/>
      <c r="RZ221" s="46"/>
      <c r="SA221" s="46"/>
      <c r="SB221" s="46"/>
      <c r="SC221" s="46"/>
      <c r="ABC221" s="46"/>
      <c r="ABD221" s="46"/>
      <c r="ABL221" s="46"/>
      <c r="ABM221" s="46"/>
      <c r="ABN221" s="46"/>
      <c r="ABO221" s="46"/>
      <c r="ABP221" s="46"/>
      <c r="ABQ221" s="46"/>
      <c r="ABR221" s="46"/>
      <c r="ABS221" s="46"/>
      <c r="ABT221" s="46"/>
      <c r="ABU221" s="46"/>
      <c r="ABV221" s="46"/>
      <c r="ABW221" s="46"/>
      <c r="ABX221" s="46"/>
      <c r="ABY221" s="46"/>
      <c r="AKY221" s="46"/>
      <c r="AKZ221" s="46"/>
      <c r="ALH221" s="46"/>
      <c r="ALI221" s="46"/>
      <c r="ALJ221" s="46"/>
      <c r="ALK221" s="46"/>
      <c r="ALL221" s="46"/>
      <c r="ALM221" s="46"/>
      <c r="ALN221" s="46"/>
      <c r="ALO221" s="46"/>
      <c r="ALP221" s="46"/>
      <c r="ALQ221" s="46"/>
      <c r="ALR221" s="46"/>
      <c r="ALS221" s="46"/>
      <c r="ALT221" s="46"/>
      <c r="ALU221" s="46"/>
      <c r="AUU221" s="46"/>
      <c r="AUV221" s="46"/>
      <c r="AVD221" s="46"/>
      <c r="AVE221" s="46"/>
      <c r="AVF221" s="46"/>
      <c r="AVG221" s="46"/>
      <c r="AVH221" s="46"/>
      <c r="AVI221" s="46"/>
      <c r="AVJ221" s="46"/>
      <c r="AVK221" s="46"/>
      <c r="AVL221" s="46"/>
      <c r="AVM221" s="46"/>
      <c r="AVN221" s="46"/>
      <c r="AVO221" s="46"/>
      <c r="AVP221" s="46"/>
      <c r="AVQ221" s="46"/>
      <c r="BEQ221" s="46"/>
      <c r="BER221" s="46"/>
      <c r="BEZ221" s="46"/>
      <c r="BFA221" s="46"/>
      <c r="BFB221" s="46"/>
      <c r="BFC221" s="46"/>
      <c r="BFD221" s="46"/>
      <c r="BFE221" s="46"/>
      <c r="BFF221" s="46"/>
      <c r="BFG221" s="46"/>
      <c r="BFH221" s="46"/>
      <c r="BFI221" s="46"/>
      <c r="BFJ221" s="46"/>
      <c r="BFK221" s="46"/>
      <c r="BFL221" s="46"/>
      <c r="BFM221" s="46"/>
      <c r="BOM221" s="46"/>
      <c r="BON221" s="46"/>
      <c r="BOV221" s="46"/>
      <c r="BOW221" s="46"/>
      <c r="BOX221" s="46"/>
      <c r="BOY221" s="46"/>
      <c r="BOZ221" s="46"/>
      <c r="BPA221" s="46"/>
      <c r="BPB221" s="46"/>
      <c r="BPC221" s="46"/>
      <c r="BPD221" s="46"/>
      <c r="BPE221" s="46"/>
      <c r="BPF221" s="46"/>
      <c r="BPG221" s="46"/>
      <c r="BPH221" s="46"/>
      <c r="BPI221" s="46"/>
      <c r="BYI221" s="46"/>
      <c r="BYJ221" s="46"/>
      <c r="BYR221" s="46"/>
      <c r="BYS221" s="46"/>
      <c r="BYT221" s="46"/>
      <c r="BYU221" s="46"/>
      <c r="BYV221" s="46"/>
      <c r="BYW221" s="46"/>
      <c r="BYX221" s="46"/>
      <c r="BYY221" s="46"/>
      <c r="BYZ221" s="46"/>
      <c r="BZA221" s="46"/>
      <c r="BZB221" s="46"/>
      <c r="BZC221" s="46"/>
      <c r="BZD221" s="46"/>
      <c r="BZE221" s="46"/>
      <c r="CIE221" s="46"/>
      <c r="CIF221" s="46"/>
      <c r="CIN221" s="46"/>
      <c r="CIO221" s="46"/>
      <c r="CIP221" s="46"/>
      <c r="CIQ221" s="46"/>
      <c r="CIR221" s="46"/>
      <c r="CIS221" s="46"/>
      <c r="CIT221" s="46"/>
      <c r="CIU221" s="46"/>
      <c r="CIV221" s="46"/>
      <c r="CIW221" s="46"/>
      <c r="CIX221" s="46"/>
      <c r="CIY221" s="46"/>
      <c r="CIZ221" s="46"/>
      <c r="CJA221" s="46"/>
      <c r="CSA221" s="46"/>
      <c r="CSB221" s="46"/>
      <c r="CSJ221" s="46"/>
      <c r="CSK221" s="46"/>
      <c r="CSL221" s="46"/>
      <c r="CSM221" s="46"/>
      <c r="CSN221" s="46"/>
      <c r="CSO221" s="46"/>
      <c r="CSP221" s="46"/>
      <c r="CSQ221" s="46"/>
      <c r="CSR221" s="46"/>
      <c r="CSS221" s="46"/>
      <c r="CST221" s="46"/>
      <c r="CSU221" s="46"/>
      <c r="CSV221" s="46"/>
      <c r="CSW221" s="46"/>
      <c r="DBW221" s="46"/>
      <c r="DBX221" s="46"/>
      <c r="DCF221" s="46"/>
      <c r="DCG221" s="46"/>
      <c r="DCH221" s="46"/>
      <c r="DCI221" s="46"/>
      <c r="DCJ221" s="46"/>
      <c r="DCK221" s="46"/>
      <c r="DCL221" s="46"/>
      <c r="DCM221" s="46"/>
      <c r="DCN221" s="46"/>
      <c r="DCO221" s="46"/>
      <c r="DCP221" s="46"/>
      <c r="DCQ221" s="46"/>
      <c r="DCR221" s="46"/>
      <c r="DCS221" s="46"/>
      <c r="DLS221" s="46"/>
      <c r="DLT221" s="46"/>
      <c r="DMB221" s="46"/>
      <c r="DMC221" s="46"/>
      <c r="DMD221" s="46"/>
      <c r="DME221" s="46"/>
      <c r="DMF221" s="46"/>
      <c r="DMG221" s="46"/>
      <c r="DMH221" s="46"/>
      <c r="DMI221" s="46"/>
      <c r="DMJ221" s="46"/>
      <c r="DMK221" s="46"/>
      <c r="DML221" s="46"/>
      <c r="DMM221" s="46"/>
      <c r="DMN221" s="46"/>
      <c r="DMO221" s="46"/>
      <c r="DVO221" s="46"/>
      <c r="DVP221" s="46"/>
      <c r="DVX221" s="46"/>
      <c r="DVY221" s="46"/>
      <c r="DVZ221" s="46"/>
      <c r="DWA221" s="46"/>
      <c r="DWB221" s="46"/>
      <c r="DWC221" s="46"/>
      <c r="DWD221" s="46"/>
      <c r="DWE221" s="46"/>
      <c r="DWF221" s="46"/>
      <c r="DWG221" s="46"/>
      <c r="DWH221" s="46"/>
      <c r="DWI221" s="46"/>
      <c r="DWJ221" s="46"/>
      <c r="DWK221" s="46"/>
      <c r="EFK221" s="46"/>
      <c r="EFL221" s="46"/>
      <c r="EFT221" s="46"/>
      <c r="EFU221" s="46"/>
      <c r="EFV221" s="46"/>
      <c r="EFW221" s="46"/>
      <c r="EFX221" s="46"/>
      <c r="EFY221" s="46"/>
      <c r="EFZ221" s="46"/>
      <c r="EGA221" s="46"/>
      <c r="EGB221" s="46"/>
      <c r="EGC221" s="46"/>
      <c r="EGD221" s="46"/>
      <c r="EGE221" s="46"/>
      <c r="EGF221" s="46"/>
      <c r="EGG221" s="46"/>
      <c r="EPG221" s="46"/>
      <c r="EPH221" s="46"/>
      <c r="EPP221" s="46"/>
      <c r="EPQ221" s="46"/>
      <c r="EPR221" s="46"/>
      <c r="EPS221" s="46"/>
      <c r="EPT221" s="46"/>
      <c r="EPU221" s="46"/>
      <c r="EPV221" s="46"/>
      <c r="EPW221" s="46"/>
      <c r="EPX221" s="46"/>
      <c r="EPY221" s="46"/>
      <c r="EPZ221" s="46"/>
      <c r="EQA221" s="46"/>
      <c r="EQB221" s="46"/>
      <c r="EQC221" s="46"/>
      <c r="EZC221" s="46"/>
      <c r="EZD221" s="46"/>
      <c r="EZL221" s="46"/>
      <c r="EZM221" s="46"/>
      <c r="EZN221" s="46"/>
      <c r="EZO221" s="46"/>
      <c r="EZP221" s="46"/>
      <c r="EZQ221" s="46"/>
      <c r="EZR221" s="46"/>
      <c r="EZS221" s="46"/>
      <c r="EZT221" s="46"/>
      <c r="EZU221" s="46"/>
      <c r="EZV221" s="46"/>
      <c r="EZW221" s="46"/>
      <c r="EZX221" s="46"/>
      <c r="EZY221" s="46"/>
      <c r="FIY221" s="46"/>
      <c r="FIZ221" s="46"/>
      <c r="FJH221" s="46"/>
      <c r="FJI221" s="46"/>
      <c r="FJJ221" s="46"/>
      <c r="FJK221" s="46"/>
      <c r="FJL221" s="46"/>
      <c r="FJM221" s="46"/>
      <c r="FJN221" s="46"/>
      <c r="FJO221" s="46"/>
      <c r="FJP221" s="46"/>
      <c r="FJQ221" s="46"/>
      <c r="FJR221" s="46"/>
      <c r="FJS221" s="46"/>
      <c r="FJT221" s="46"/>
      <c r="FJU221" s="46"/>
      <c r="FSU221" s="46"/>
      <c r="FSV221" s="46"/>
      <c r="FTD221" s="46"/>
      <c r="FTE221" s="46"/>
      <c r="FTF221" s="46"/>
      <c r="FTG221" s="46"/>
      <c r="FTH221" s="46"/>
      <c r="FTI221" s="46"/>
      <c r="FTJ221" s="46"/>
      <c r="FTK221" s="46"/>
      <c r="FTL221" s="46"/>
      <c r="FTM221" s="46"/>
      <c r="FTN221" s="46"/>
      <c r="FTO221" s="46"/>
      <c r="FTP221" s="46"/>
      <c r="FTQ221" s="46"/>
      <c r="GCQ221" s="46"/>
      <c r="GCR221" s="46"/>
      <c r="GCZ221" s="46"/>
      <c r="GDA221" s="46"/>
      <c r="GDB221" s="46"/>
      <c r="GDC221" s="46"/>
      <c r="GDD221" s="46"/>
      <c r="GDE221" s="46"/>
      <c r="GDF221" s="46"/>
      <c r="GDG221" s="46"/>
      <c r="GDH221" s="46"/>
      <c r="GDI221" s="46"/>
      <c r="GDJ221" s="46"/>
      <c r="GDK221" s="46"/>
      <c r="GDL221" s="46"/>
      <c r="GDM221" s="46"/>
      <c r="GMM221" s="46"/>
      <c r="GMN221" s="46"/>
      <c r="GMV221" s="46"/>
      <c r="GMW221" s="46"/>
      <c r="GMX221" s="46"/>
      <c r="GMY221" s="46"/>
      <c r="GMZ221" s="46"/>
      <c r="GNA221" s="46"/>
      <c r="GNB221" s="46"/>
      <c r="GNC221" s="46"/>
      <c r="GND221" s="46"/>
      <c r="GNE221" s="46"/>
      <c r="GNF221" s="46"/>
      <c r="GNG221" s="46"/>
      <c r="GNH221" s="46"/>
      <c r="GNI221" s="46"/>
      <c r="GWI221" s="46"/>
      <c r="GWJ221" s="46"/>
      <c r="GWR221" s="46"/>
      <c r="GWS221" s="46"/>
      <c r="GWT221" s="46"/>
      <c r="GWU221" s="46"/>
      <c r="GWV221" s="46"/>
      <c r="GWW221" s="46"/>
      <c r="GWX221" s="46"/>
      <c r="GWY221" s="46"/>
      <c r="GWZ221" s="46"/>
      <c r="GXA221" s="46"/>
      <c r="GXB221" s="46"/>
      <c r="GXC221" s="46"/>
      <c r="GXD221" s="46"/>
      <c r="GXE221" s="46"/>
      <c r="HGE221" s="46"/>
      <c r="HGF221" s="46"/>
      <c r="HGN221" s="46"/>
      <c r="HGO221" s="46"/>
      <c r="HGP221" s="46"/>
      <c r="HGQ221" s="46"/>
      <c r="HGR221" s="46"/>
      <c r="HGS221" s="46"/>
      <c r="HGT221" s="46"/>
      <c r="HGU221" s="46"/>
      <c r="HGV221" s="46"/>
      <c r="HGW221" s="46"/>
      <c r="HGX221" s="46"/>
      <c r="HGY221" s="46"/>
      <c r="HGZ221" s="46"/>
      <c r="HHA221" s="46"/>
      <c r="HQA221" s="46"/>
      <c r="HQB221" s="46"/>
      <c r="HQJ221" s="46"/>
      <c r="HQK221" s="46"/>
      <c r="HQL221" s="46"/>
      <c r="HQM221" s="46"/>
      <c r="HQN221" s="46"/>
      <c r="HQO221" s="46"/>
      <c r="HQP221" s="46"/>
      <c r="HQQ221" s="46"/>
      <c r="HQR221" s="46"/>
      <c r="HQS221" s="46"/>
      <c r="HQT221" s="46"/>
      <c r="HQU221" s="46"/>
      <c r="HQV221" s="46"/>
      <c r="HQW221" s="46"/>
      <c r="HZW221" s="46"/>
      <c r="HZX221" s="46"/>
      <c r="IAF221" s="46"/>
      <c r="IAG221" s="46"/>
      <c r="IAH221" s="46"/>
      <c r="IAI221" s="46"/>
      <c r="IAJ221" s="46"/>
      <c r="IAK221" s="46"/>
      <c r="IAL221" s="46"/>
      <c r="IAM221" s="46"/>
      <c r="IAN221" s="46"/>
      <c r="IAO221" s="46"/>
      <c r="IAP221" s="46"/>
      <c r="IAQ221" s="46"/>
      <c r="IAR221" s="46"/>
      <c r="IAS221" s="46"/>
      <c r="IJS221" s="46"/>
      <c r="IJT221" s="46"/>
      <c r="IKB221" s="46"/>
      <c r="IKC221" s="46"/>
      <c r="IKD221" s="46"/>
      <c r="IKE221" s="46"/>
      <c r="IKF221" s="46"/>
      <c r="IKG221" s="46"/>
      <c r="IKH221" s="46"/>
      <c r="IKI221" s="46"/>
      <c r="IKJ221" s="46"/>
      <c r="IKK221" s="46"/>
      <c r="IKL221" s="46"/>
      <c r="IKM221" s="46"/>
      <c r="IKN221" s="46"/>
      <c r="IKO221" s="46"/>
      <c r="ITO221" s="46"/>
      <c r="ITP221" s="46"/>
      <c r="ITX221" s="46"/>
      <c r="ITY221" s="46"/>
      <c r="ITZ221" s="46"/>
      <c r="IUA221" s="46"/>
      <c r="IUB221" s="46"/>
      <c r="IUC221" s="46"/>
      <c r="IUD221" s="46"/>
      <c r="IUE221" s="46"/>
      <c r="IUF221" s="46"/>
      <c r="IUG221" s="46"/>
      <c r="IUH221" s="46"/>
      <c r="IUI221" s="46"/>
      <c r="IUJ221" s="46"/>
      <c r="IUK221" s="46"/>
      <c r="JDK221" s="46"/>
      <c r="JDL221" s="46"/>
      <c r="JDT221" s="46"/>
      <c r="JDU221" s="46"/>
      <c r="JDV221" s="46"/>
      <c r="JDW221" s="46"/>
      <c r="JDX221" s="46"/>
      <c r="JDY221" s="46"/>
      <c r="JDZ221" s="46"/>
      <c r="JEA221" s="46"/>
      <c r="JEB221" s="46"/>
      <c r="JEC221" s="46"/>
      <c r="JED221" s="46"/>
      <c r="JEE221" s="46"/>
      <c r="JEF221" s="46"/>
      <c r="JEG221" s="46"/>
      <c r="JNG221" s="46"/>
      <c r="JNH221" s="46"/>
      <c r="JNP221" s="46"/>
      <c r="JNQ221" s="46"/>
      <c r="JNR221" s="46"/>
      <c r="JNS221" s="46"/>
      <c r="JNT221" s="46"/>
      <c r="JNU221" s="46"/>
      <c r="JNV221" s="46"/>
      <c r="JNW221" s="46"/>
      <c r="JNX221" s="46"/>
      <c r="JNY221" s="46"/>
      <c r="JNZ221" s="46"/>
      <c r="JOA221" s="46"/>
      <c r="JOB221" s="46"/>
      <c r="JOC221" s="46"/>
      <c r="JXC221" s="46"/>
      <c r="JXD221" s="46"/>
      <c r="JXL221" s="46"/>
      <c r="JXM221" s="46"/>
      <c r="JXN221" s="46"/>
      <c r="JXO221" s="46"/>
      <c r="JXP221" s="46"/>
      <c r="JXQ221" s="46"/>
      <c r="JXR221" s="46"/>
      <c r="JXS221" s="46"/>
      <c r="JXT221" s="46"/>
      <c r="JXU221" s="46"/>
      <c r="JXV221" s="46"/>
      <c r="JXW221" s="46"/>
      <c r="JXX221" s="46"/>
      <c r="JXY221" s="46"/>
      <c r="KGY221" s="46"/>
      <c r="KGZ221" s="46"/>
      <c r="KHH221" s="46"/>
      <c r="KHI221" s="46"/>
      <c r="KHJ221" s="46"/>
      <c r="KHK221" s="46"/>
      <c r="KHL221" s="46"/>
      <c r="KHM221" s="46"/>
      <c r="KHN221" s="46"/>
      <c r="KHO221" s="46"/>
      <c r="KHP221" s="46"/>
      <c r="KHQ221" s="46"/>
      <c r="KHR221" s="46"/>
      <c r="KHS221" s="46"/>
      <c r="KHT221" s="46"/>
      <c r="KHU221" s="46"/>
      <c r="KQU221" s="46"/>
      <c r="KQV221" s="46"/>
      <c r="KRD221" s="46"/>
      <c r="KRE221" s="46"/>
      <c r="KRF221" s="46"/>
      <c r="KRG221" s="46"/>
      <c r="KRH221" s="46"/>
      <c r="KRI221" s="46"/>
      <c r="KRJ221" s="46"/>
      <c r="KRK221" s="46"/>
      <c r="KRL221" s="46"/>
      <c r="KRM221" s="46"/>
      <c r="KRN221" s="46"/>
      <c r="KRO221" s="46"/>
      <c r="KRP221" s="46"/>
      <c r="KRQ221" s="46"/>
      <c r="LAQ221" s="46"/>
      <c r="LAR221" s="46"/>
      <c r="LAZ221" s="46"/>
      <c r="LBA221" s="46"/>
      <c r="LBB221" s="46"/>
      <c r="LBC221" s="46"/>
      <c r="LBD221" s="46"/>
      <c r="LBE221" s="46"/>
      <c r="LBF221" s="46"/>
      <c r="LBG221" s="46"/>
      <c r="LBH221" s="46"/>
      <c r="LBI221" s="46"/>
      <c r="LBJ221" s="46"/>
      <c r="LBK221" s="46"/>
      <c r="LBL221" s="46"/>
      <c r="LBM221" s="46"/>
      <c r="LKM221" s="46"/>
      <c r="LKN221" s="46"/>
      <c r="LKV221" s="46"/>
      <c r="LKW221" s="46"/>
      <c r="LKX221" s="46"/>
      <c r="LKY221" s="46"/>
      <c r="LKZ221" s="46"/>
      <c r="LLA221" s="46"/>
      <c r="LLB221" s="46"/>
      <c r="LLC221" s="46"/>
      <c r="LLD221" s="46"/>
      <c r="LLE221" s="46"/>
      <c r="LLF221" s="46"/>
      <c r="LLG221" s="46"/>
      <c r="LLH221" s="46"/>
      <c r="LLI221" s="46"/>
      <c r="LUI221" s="46"/>
      <c r="LUJ221" s="46"/>
      <c r="LUR221" s="46"/>
      <c r="LUS221" s="46"/>
      <c r="LUT221" s="46"/>
      <c r="LUU221" s="46"/>
      <c r="LUV221" s="46"/>
      <c r="LUW221" s="46"/>
      <c r="LUX221" s="46"/>
      <c r="LUY221" s="46"/>
      <c r="LUZ221" s="46"/>
      <c r="LVA221" s="46"/>
      <c r="LVB221" s="46"/>
      <c r="LVC221" s="46"/>
      <c r="LVD221" s="46"/>
      <c r="LVE221" s="46"/>
      <c r="MEE221" s="46"/>
      <c r="MEF221" s="46"/>
      <c r="MEN221" s="46"/>
      <c r="MEO221" s="46"/>
      <c r="MEP221" s="46"/>
      <c r="MEQ221" s="46"/>
      <c r="MER221" s="46"/>
      <c r="MES221" s="46"/>
      <c r="MET221" s="46"/>
      <c r="MEU221" s="46"/>
      <c r="MEV221" s="46"/>
      <c r="MEW221" s="46"/>
      <c r="MEX221" s="46"/>
      <c r="MEY221" s="46"/>
      <c r="MEZ221" s="46"/>
      <c r="MFA221" s="46"/>
      <c r="MOA221" s="46"/>
      <c r="MOB221" s="46"/>
      <c r="MOJ221" s="46"/>
      <c r="MOK221" s="46"/>
      <c r="MOL221" s="46"/>
      <c r="MOM221" s="46"/>
      <c r="MON221" s="46"/>
      <c r="MOO221" s="46"/>
      <c r="MOP221" s="46"/>
      <c r="MOQ221" s="46"/>
      <c r="MOR221" s="46"/>
      <c r="MOS221" s="46"/>
      <c r="MOT221" s="46"/>
      <c r="MOU221" s="46"/>
      <c r="MOV221" s="46"/>
      <c r="MOW221" s="46"/>
      <c r="MXW221" s="46"/>
      <c r="MXX221" s="46"/>
      <c r="MYF221" s="46"/>
      <c r="MYG221" s="46"/>
      <c r="MYH221" s="46"/>
      <c r="MYI221" s="46"/>
      <c r="MYJ221" s="46"/>
      <c r="MYK221" s="46"/>
      <c r="MYL221" s="46"/>
      <c r="MYM221" s="46"/>
      <c r="MYN221" s="46"/>
      <c r="MYO221" s="46"/>
      <c r="MYP221" s="46"/>
      <c r="MYQ221" s="46"/>
      <c r="MYR221" s="46"/>
      <c r="MYS221" s="46"/>
      <c r="NHS221" s="46"/>
      <c r="NHT221" s="46"/>
      <c r="NIB221" s="46"/>
      <c r="NIC221" s="46"/>
      <c r="NID221" s="46"/>
      <c r="NIE221" s="46"/>
      <c r="NIF221" s="46"/>
      <c r="NIG221" s="46"/>
      <c r="NIH221" s="46"/>
      <c r="NII221" s="46"/>
      <c r="NIJ221" s="46"/>
      <c r="NIK221" s="46"/>
      <c r="NIL221" s="46"/>
      <c r="NIM221" s="46"/>
      <c r="NIN221" s="46"/>
      <c r="NIO221" s="46"/>
      <c r="NRO221" s="46"/>
      <c r="NRP221" s="46"/>
      <c r="NRX221" s="46"/>
      <c r="NRY221" s="46"/>
      <c r="NRZ221" s="46"/>
      <c r="NSA221" s="46"/>
      <c r="NSB221" s="46"/>
      <c r="NSC221" s="46"/>
      <c r="NSD221" s="46"/>
      <c r="NSE221" s="46"/>
      <c r="NSF221" s="46"/>
      <c r="NSG221" s="46"/>
      <c r="NSH221" s="46"/>
      <c r="NSI221" s="46"/>
      <c r="NSJ221" s="46"/>
      <c r="NSK221" s="46"/>
      <c r="OBK221" s="46"/>
      <c r="OBL221" s="46"/>
      <c r="OBT221" s="46"/>
      <c r="OBU221" s="46"/>
      <c r="OBV221" s="46"/>
      <c r="OBW221" s="46"/>
      <c r="OBX221" s="46"/>
      <c r="OBY221" s="46"/>
      <c r="OBZ221" s="46"/>
      <c r="OCA221" s="46"/>
      <c r="OCB221" s="46"/>
      <c r="OCC221" s="46"/>
      <c r="OCD221" s="46"/>
      <c r="OCE221" s="46"/>
      <c r="OCF221" s="46"/>
      <c r="OCG221" s="46"/>
      <c r="OLG221" s="46"/>
      <c r="OLH221" s="46"/>
      <c r="OLP221" s="46"/>
      <c r="OLQ221" s="46"/>
      <c r="OLR221" s="46"/>
      <c r="OLS221" s="46"/>
      <c r="OLT221" s="46"/>
      <c r="OLU221" s="46"/>
      <c r="OLV221" s="46"/>
      <c r="OLW221" s="46"/>
      <c r="OLX221" s="46"/>
      <c r="OLY221" s="46"/>
      <c r="OLZ221" s="46"/>
      <c r="OMA221" s="46"/>
      <c r="OMB221" s="46"/>
      <c r="OMC221" s="46"/>
      <c r="OVC221" s="46"/>
      <c r="OVD221" s="46"/>
      <c r="OVL221" s="46"/>
      <c r="OVM221" s="46"/>
      <c r="OVN221" s="46"/>
      <c r="OVO221" s="46"/>
      <c r="OVP221" s="46"/>
      <c r="OVQ221" s="46"/>
      <c r="OVR221" s="46"/>
      <c r="OVS221" s="46"/>
      <c r="OVT221" s="46"/>
      <c r="OVU221" s="46"/>
      <c r="OVV221" s="46"/>
      <c r="OVW221" s="46"/>
      <c r="OVX221" s="46"/>
      <c r="OVY221" s="46"/>
      <c r="PEY221" s="46"/>
      <c r="PEZ221" s="46"/>
      <c r="PFH221" s="46"/>
      <c r="PFI221" s="46"/>
      <c r="PFJ221" s="46"/>
      <c r="PFK221" s="46"/>
      <c r="PFL221" s="46"/>
      <c r="PFM221" s="46"/>
      <c r="PFN221" s="46"/>
      <c r="PFO221" s="46"/>
      <c r="PFP221" s="46"/>
      <c r="PFQ221" s="46"/>
      <c r="PFR221" s="46"/>
      <c r="PFS221" s="46"/>
      <c r="PFT221" s="46"/>
      <c r="PFU221" s="46"/>
      <c r="POU221" s="46"/>
      <c r="POV221" s="46"/>
      <c r="PPD221" s="46"/>
      <c r="PPE221" s="46"/>
      <c r="PPF221" s="46"/>
      <c r="PPG221" s="46"/>
      <c r="PPH221" s="46"/>
      <c r="PPI221" s="46"/>
      <c r="PPJ221" s="46"/>
      <c r="PPK221" s="46"/>
      <c r="PPL221" s="46"/>
      <c r="PPM221" s="46"/>
      <c r="PPN221" s="46"/>
      <c r="PPO221" s="46"/>
      <c r="PPP221" s="46"/>
      <c r="PPQ221" s="46"/>
      <c r="PYQ221" s="46"/>
      <c r="PYR221" s="46"/>
      <c r="PYZ221" s="46"/>
      <c r="PZA221" s="46"/>
      <c r="PZB221" s="46"/>
      <c r="PZC221" s="46"/>
      <c r="PZD221" s="46"/>
      <c r="PZE221" s="46"/>
      <c r="PZF221" s="46"/>
      <c r="PZG221" s="46"/>
      <c r="PZH221" s="46"/>
      <c r="PZI221" s="46"/>
      <c r="PZJ221" s="46"/>
      <c r="PZK221" s="46"/>
      <c r="PZL221" s="46"/>
      <c r="PZM221" s="46"/>
      <c r="QIM221" s="46"/>
      <c r="QIN221" s="46"/>
      <c r="QIV221" s="46"/>
      <c r="QIW221" s="46"/>
      <c r="QIX221" s="46"/>
      <c r="QIY221" s="46"/>
      <c r="QIZ221" s="46"/>
      <c r="QJA221" s="46"/>
      <c r="QJB221" s="46"/>
      <c r="QJC221" s="46"/>
      <c r="QJD221" s="46"/>
      <c r="QJE221" s="46"/>
      <c r="QJF221" s="46"/>
      <c r="QJG221" s="46"/>
      <c r="QJH221" s="46"/>
      <c r="QJI221" s="46"/>
      <c r="QSI221" s="46"/>
      <c r="QSJ221" s="46"/>
      <c r="QSR221" s="46"/>
      <c r="QSS221" s="46"/>
      <c r="QST221" s="46"/>
      <c r="QSU221" s="46"/>
      <c r="QSV221" s="46"/>
      <c r="QSW221" s="46"/>
      <c r="QSX221" s="46"/>
      <c r="QSY221" s="46"/>
      <c r="QSZ221" s="46"/>
      <c r="QTA221" s="46"/>
      <c r="QTB221" s="46"/>
      <c r="QTC221" s="46"/>
      <c r="QTD221" s="46"/>
      <c r="QTE221" s="46"/>
      <c r="RCE221" s="46"/>
      <c r="RCF221" s="46"/>
      <c r="RCN221" s="46"/>
      <c r="RCO221" s="46"/>
      <c r="RCP221" s="46"/>
      <c r="RCQ221" s="46"/>
      <c r="RCR221" s="46"/>
      <c r="RCS221" s="46"/>
      <c r="RCT221" s="46"/>
      <c r="RCU221" s="46"/>
      <c r="RCV221" s="46"/>
      <c r="RCW221" s="46"/>
      <c r="RCX221" s="46"/>
      <c r="RCY221" s="46"/>
      <c r="RCZ221" s="46"/>
      <c r="RDA221" s="46"/>
      <c r="RMA221" s="46"/>
      <c r="RMB221" s="46"/>
      <c r="RMJ221" s="46"/>
      <c r="RMK221" s="46"/>
      <c r="RML221" s="46"/>
      <c r="RMM221" s="46"/>
      <c r="RMN221" s="46"/>
      <c r="RMO221" s="46"/>
      <c r="RMP221" s="46"/>
      <c r="RMQ221" s="46"/>
      <c r="RMR221" s="46"/>
      <c r="RMS221" s="46"/>
      <c r="RMT221" s="46"/>
      <c r="RMU221" s="46"/>
      <c r="RMV221" s="46"/>
      <c r="RMW221" s="46"/>
      <c r="RVW221" s="46"/>
      <c r="RVX221" s="46"/>
      <c r="RWF221" s="46"/>
      <c r="RWG221" s="46"/>
      <c r="RWH221" s="46"/>
      <c r="RWI221" s="46"/>
      <c r="RWJ221" s="46"/>
      <c r="RWK221" s="46"/>
      <c r="RWL221" s="46"/>
      <c r="RWM221" s="46"/>
      <c r="RWN221" s="46"/>
      <c r="RWO221" s="46"/>
      <c r="RWP221" s="46"/>
      <c r="RWQ221" s="46"/>
      <c r="RWR221" s="46"/>
      <c r="RWS221" s="46"/>
      <c r="SFS221" s="46"/>
      <c r="SFT221" s="46"/>
      <c r="SGB221" s="46"/>
      <c r="SGC221" s="46"/>
      <c r="SGD221" s="46"/>
      <c r="SGE221" s="46"/>
      <c r="SGF221" s="46"/>
      <c r="SGG221" s="46"/>
      <c r="SGH221" s="46"/>
      <c r="SGI221" s="46"/>
      <c r="SGJ221" s="46"/>
      <c r="SGK221" s="46"/>
      <c r="SGL221" s="46"/>
      <c r="SGM221" s="46"/>
      <c r="SGN221" s="46"/>
      <c r="SGO221" s="46"/>
      <c r="SPO221" s="46"/>
      <c r="SPP221" s="46"/>
      <c r="SPX221" s="46"/>
      <c r="SPY221" s="46"/>
      <c r="SPZ221" s="46"/>
      <c r="SQA221" s="46"/>
      <c r="SQB221" s="46"/>
      <c r="SQC221" s="46"/>
      <c r="SQD221" s="46"/>
      <c r="SQE221" s="46"/>
      <c r="SQF221" s="46"/>
      <c r="SQG221" s="46"/>
      <c r="SQH221" s="46"/>
      <c r="SQI221" s="46"/>
      <c r="SQJ221" s="46"/>
      <c r="SQK221" s="46"/>
      <c r="SZK221" s="46"/>
      <c r="SZL221" s="46"/>
      <c r="SZT221" s="46"/>
      <c r="SZU221" s="46"/>
      <c r="SZV221" s="46"/>
      <c r="SZW221" s="46"/>
      <c r="SZX221" s="46"/>
      <c r="SZY221" s="46"/>
      <c r="SZZ221" s="46"/>
      <c r="TAA221" s="46"/>
      <c r="TAB221" s="46"/>
      <c r="TAC221" s="46"/>
      <c r="TAD221" s="46"/>
      <c r="TAE221" s="46"/>
      <c r="TAF221" s="46"/>
      <c r="TAG221" s="46"/>
      <c r="TJG221" s="46"/>
      <c r="TJH221" s="46"/>
      <c r="TJP221" s="46"/>
      <c r="TJQ221" s="46"/>
      <c r="TJR221" s="46"/>
      <c r="TJS221" s="46"/>
      <c r="TJT221" s="46"/>
      <c r="TJU221" s="46"/>
      <c r="TJV221" s="46"/>
      <c r="TJW221" s="46"/>
      <c r="TJX221" s="46"/>
      <c r="TJY221" s="46"/>
      <c r="TJZ221" s="46"/>
      <c r="TKA221" s="46"/>
      <c r="TKB221" s="46"/>
      <c r="TKC221" s="46"/>
      <c r="TTC221" s="46"/>
      <c r="TTD221" s="46"/>
      <c r="TTL221" s="46"/>
      <c r="TTM221" s="46"/>
      <c r="TTN221" s="46"/>
      <c r="TTO221" s="46"/>
      <c r="TTP221" s="46"/>
      <c r="TTQ221" s="46"/>
      <c r="TTR221" s="46"/>
      <c r="TTS221" s="46"/>
      <c r="TTT221" s="46"/>
      <c r="TTU221" s="46"/>
      <c r="TTV221" s="46"/>
      <c r="TTW221" s="46"/>
      <c r="TTX221" s="46"/>
      <c r="TTY221" s="46"/>
      <c r="UCY221" s="46"/>
      <c r="UCZ221" s="46"/>
      <c r="UDH221" s="46"/>
      <c r="UDI221" s="46"/>
      <c r="UDJ221" s="46"/>
      <c r="UDK221" s="46"/>
      <c r="UDL221" s="46"/>
      <c r="UDM221" s="46"/>
      <c r="UDN221" s="46"/>
      <c r="UDO221" s="46"/>
      <c r="UDP221" s="46"/>
      <c r="UDQ221" s="46"/>
      <c r="UDR221" s="46"/>
      <c r="UDS221" s="46"/>
      <c r="UDT221" s="46"/>
      <c r="UDU221" s="46"/>
      <c r="UMU221" s="46"/>
      <c r="UMV221" s="46"/>
      <c r="UND221" s="46"/>
      <c r="UNE221" s="46"/>
      <c r="UNF221" s="46"/>
      <c r="UNG221" s="46"/>
      <c r="UNH221" s="46"/>
      <c r="UNI221" s="46"/>
      <c r="UNJ221" s="46"/>
      <c r="UNK221" s="46"/>
      <c r="UNL221" s="46"/>
      <c r="UNM221" s="46"/>
      <c r="UNN221" s="46"/>
      <c r="UNO221" s="46"/>
      <c r="UNP221" s="46"/>
      <c r="UNQ221" s="46"/>
      <c r="UWQ221" s="46"/>
      <c r="UWR221" s="46"/>
      <c r="UWZ221" s="46"/>
      <c r="UXA221" s="46"/>
      <c r="UXB221" s="46"/>
      <c r="UXC221" s="46"/>
      <c r="UXD221" s="46"/>
      <c r="UXE221" s="46"/>
      <c r="UXF221" s="46"/>
      <c r="UXG221" s="46"/>
      <c r="UXH221" s="46"/>
      <c r="UXI221" s="46"/>
      <c r="UXJ221" s="46"/>
      <c r="UXK221" s="46"/>
      <c r="UXL221" s="46"/>
      <c r="UXM221" s="46"/>
      <c r="VGM221" s="46"/>
      <c r="VGN221" s="46"/>
      <c r="VGV221" s="46"/>
      <c r="VGW221" s="46"/>
      <c r="VGX221" s="46"/>
      <c r="VGY221" s="46"/>
      <c r="VGZ221" s="46"/>
      <c r="VHA221" s="46"/>
      <c r="VHB221" s="46"/>
      <c r="VHC221" s="46"/>
      <c r="VHD221" s="46"/>
      <c r="VHE221" s="46"/>
      <c r="VHF221" s="46"/>
      <c r="VHG221" s="46"/>
      <c r="VHH221" s="46"/>
      <c r="VHI221" s="46"/>
      <c r="VQI221" s="46"/>
      <c r="VQJ221" s="46"/>
      <c r="VQR221" s="46"/>
      <c r="VQS221" s="46"/>
      <c r="VQT221" s="46"/>
      <c r="VQU221" s="46"/>
      <c r="VQV221" s="46"/>
      <c r="VQW221" s="46"/>
      <c r="VQX221" s="46"/>
      <c r="VQY221" s="46"/>
      <c r="VQZ221" s="46"/>
      <c r="VRA221" s="46"/>
      <c r="VRB221" s="46"/>
      <c r="VRC221" s="46"/>
      <c r="VRD221" s="46"/>
      <c r="VRE221" s="46"/>
      <c r="WAE221" s="46"/>
      <c r="WAF221" s="46"/>
      <c r="WAN221" s="46"/>
      <c r="WAO221" s="46"/>
      <c r="WAP221" s="46"/>
      <c r="WAQ221" s="46"/>
      <c r="WAR221" s="46"/>
      <c r="WAS221" s="46"/>
      <c r="WAT221" s="46"/>
      <c r="WAU221" s="46"/>
      <c r="WAV221" s="46"/>
      <c r="WAW221" s="46"/>
      <c r="WAX221" s="46"/>
      <c r="WAY221" s="46"/>
      <c r="WAZ221" s="46"/>
      <c r="WBA221" s="46"/>
      <c r="WKA221" s="46"/>
      <c r="WKB221" s="46"/>
      <c r="WKJ221" s="46"/>
      <c r="WKK221" s="46"/>
      <c r="WKL221" s="46"/>
      <c r="WKM221" s="46"/>
      <c r="WKN221" s="46"/>
      <c r="WKO221" s="46"/>
      <c r="WKP221" s="46"/>
      <c r="WKQ221" s="46"/>
      <c r="WKR221" s="46"/>
      <c r="WKS221" s="46"/>
      <c r="WKT221" s="46"/>
      <c r="WKU221" s="46"/>
      <c r="WKV221" s="46"/>
      <c r="WKW221" s="46"/>
      <c r="WTW221" s="46"/>
      <c r="WTX221" s="46"/>
      <c r="WUF221" s="46"/>
      <c r="WUG221" s="46"/>
      <c r="WUH221" s="46"/>
      <c r="WUI221" s="46"/>
      <c r="WUJ221" s="46"/>
      <c r="WUK221" s="46"/>
      <c r="WUL221" s="46"/>
      <c r="WUM221" s="46"/>
      <c r="WUN221" s="46"/>
      <c r="WUO221" s="46"/>
      <c r="WUP221" s="46"/>
      <c r="WUQ221" s="46"/>
      <c r="WUR221" s="46"/>
      <c r="WUS221" s="46"/>
    </row>
    <row r="222" spans="1:1009 1243:2033 2267:3057 3291:4081 4315:5105 5339:6129 6363:7153 7387:8177 8411:9201 9435:10225 10459:11249 11483:12273 12507:13297 13531:14321 14555:15345 15579:16113">
      <c r="A222" s="138">
        <v>1</v>
      </c>
      <c r="B222" s="292" t="s">
        <v>139</v>
      </c>
      <c r="C222" s="238"/>
      <c r="D222" s="217">
        <v>614.75099999999998</v>
      </c>
      <c r="E222" s="216">
        <v>614.75099999999998</v>
      </c>
      <c r="F222" s="217">
        <v>0</v>
      </c>
      <c r="G222" s="245">
        <v>3115.5</v>
      </c>
      <c r="H222" s="229">
        <f t="shared" si="13"/>
        <v>0</v>
      </c>
      <c r="I222" s="254"/>
      <c r="J222" s="326">
        <f>SUM(J223:J230)</f>
        <v>0</v>
      </c>
      <c r="K222" s="254"/>
      <c r="L222" s="254"/>
      <c r="M222" s="238"/>
      <c r="HK222" s="127"/>
      <c r="HL222" s="127"/>
      <c r="HT222" s="127"/>
      <c r="HU222" s="127"/>
      <c r="HV222" s="127"/>
      <c r="HW222" s="127"/>
      <c r="HX222" s="127"/>
      <c r="HY222" s="127"/>
      <c r="HZ222" s="127"/>
      <c r="IA222" s="127"/>
      <c r="IB222" s="127"/>
      <c r="IC222" s="127"/>
      <c r="ID222" s="127"/>
      <c r="IE222" s="127"/>
      <c r="IF222" s="127"/>
      <c r="IG222" s="127"/>
      <c r="RG222" s="127"/>
      <c r="RH222" s="127"/>
      <c r="RP222" s="127"/>
      <c r="RQ222" s="127"/>
      <c r="RR222" s="127"/>
      <c r="RS222" s="127"/>
      <c r="RT222" s="127"/>
      <c r="RU222" s="127"/>
      <c r="RV222" s="127"/>
      <c r="RW222" s="127"/>
      <c r="RX222" s="127"/>
      <c r="RY222" s="127"/>
      <c r="RZ222" s="127"/>
      <c r="SA222" s="127"/>
      <c r="SB222" s="127"/>
      <c r="SC222" s="127"/>
      <c r="ABC222" s="127"/>
      <c r="ABD222" s="127"/>
      <c r="ABL222" s="127"/>
      <c r="ABM222" s="127"/>
      <c r="ABN222" s="127"/>
      <c r="ABO222" s="127"/>
      <c r="ABP222" s="127"/>
      <c r="ABQ222" s="127"/>
      <c r="ABR222" s="127"/>
      <c r="ABS222" s="127"/>
      <c r="ABT222" s="127"/>
      <c r="ABU222" s="127"/>
      <c r="ABV222" s="127"/>
      <c r="ABW222" s="127"/>
      <c r="ABX222" s="127"/>
      <c r="ABY222" s="127"/>
      <c r="AKY222" s="127"/>
      <c r="AKZ222" s="127"/>
      <c r="ALH222" s="127"/>
      <c r="ALI222" s="127"/>
      <c r="ALJ222" s="127"/>
      <c r="ALK222" s="127"/>
      <c r="ALL222" s="127"/>
      <c r="ALM222" s="127"/>
      <c r="ALN222" s="127"/>
      <c r="ALO222" s="127"/>
      <c r="ALP222" s="127"/>
      <c r="ALQ222" s="127"/>
      <c r="ALR222" s="127"/>
      <c r="ALS222" s="127"/>
      <c r="ALT222" s="127"/>
      <c r="ALU222" s="127"/>
      <c r="AUU222" s="127"/>
      <c r="AUV222" s="127"/>
      <c r="AVD222" s="127"/>
      <c r="AVE222" s="127"/>
      <c r="AVF222" s="127"/>
      <c r="AVG222" s="127"/>
      <c r="AVH222" s="127"/>
      <c r="AVI222" s="127"/>
      <c r="AVJ222" s="127"/>
      <c r="AVK222" s="127"/>
      <c r="AVL222" s="127"/>
      <c r="AVM222" s="127"/>
      <c r="AVN222" s="127"/>
      <c r="AVO222" s="127"/>
      <c r="AVP222" s="127"/>
      <c r="AVQ222" s="127"/>
      <c r="BEQ222" s="127"/>
      <c r="BER222" s="127"/>
      <c r="BEZ222" s="127"/>
      <c r="BFA222" s="127"/>
      <c r="BFB222" s="127"/>
      <c r="BFC222" s="127"/>
      <c r="BFD222" s="127"/>
      <c r="BFE222" s="127"/>
      <c r="BFF222" s="127"/>
      <c r="BFG222" s="127"/>
      <c r="BFH222" s="127"/>
      <c r="BFI222" s="127"/>
      <c r="BFJ222" s="127"/>
      <c r="BFK222" s="127"/>
      <c r="BFL222" s="127"/>
      <c r="BFM222" s="127"/>
      <c r="BOM222" s="127"/>
      <c r="BON222" s="127"/>
      <c r="BOV222" s="127"/>
      <c r="BOW222" s="127"/>
      <c r="BOX222" s="127"/>
      <c r="BOY222" s="127"/>
      <c r="BOZ222" s="127"/>
      <c r="BPA222" s="127"/>
      <c r="BPB222" s="127"/>
      <c r="BPC222" s="127"/>
      <c r="BPD222" s="127"/>
      <c r="BPE222" s="127"/>
      <c r="BPF222" s="127"/>
      <c r="BPG222" s="127"/>
      <c r="BPH222" s="127"/>
      <c r="BPI222" s="127"/>
      <c r="BYI222" s="127"/>
      <c r="BYJ222" s="127"/>
      <c r="BYR222" s="127"/>
      <c r="BYS222" s="127"/>
      <c r="BYT222" s="127"/>
      <c r="BYU222" s="127"/>
      <c r="BYV222" s="127"/>
      <c r="BYW222" s="127"/>
      <c r="BYX222" s="127"/>
      <c r="BYY222" s="127"/>
      <c r="BYZ222" s="127"/>
      <c r="BZA222" s="127"/>
      <c r="BZB222" s="127"/>
      <c r="BZC222" s="127"/>
      <c r="BZD222" s="127"/>
      <c r="BZE222" s="127"/>
      <c r="CIE222" s="127"/>
      <c r="CIF222" s="127"/>
      <c r="CIN222" s="127"/>
      <c r="CIO222" s="127"/>
      <c r="CIP222" s="127"/>
      <c r="CIQ222" s="127"/>
      <c r="CIR222" s="127"/>
      <c r="CIS222" s="127"/>
      <c r="CIT222" s="127"/>
      <c r="CIU222" s="127"/>
      <c r="CIV222" s="127"/>
      <c r="CIW222" s="127"/>
      <c r="CIX222" s="127"/>
      <c r="CIY222" s="127"/>
      <c r="CIZ222" s="127"/>
      <c r="CJA222" s="127"/>
      <c r="CSA222" s="127"/>
      <c r="CSB222" s="127"/>
      <c r="CSJ222" s="127"/>
      <c r="CSK222" s="127"/>
      <c r="CSL222" s="127"/>
      <c r="CSM222" s="127"/>
      <c r="CSN222" s="127"/>
      <c r="CSO222" s="127"/>
      <c r="CSP222" s="127"/>
      <c r="CSQ222" s="127"/>
      <c r="CSR222" s="127"/>
      <c r="CSS222" s="127"/>
      <c r="CST222" s="127"/>
      <c r="CSU222" s="127"/>
      <c r="CSV222" s="127"/>
      <c r="CSW222" s="127"/>
      <c r="DBW222" s="127"/>
      <c r="DBX222" s="127"/>
      <c r="DCF222" s="127"/>
      <c r="DCG222" s="127"/>
      <c r="DCH222" s="127"/>
      <c r="DCI222" s="127"/>
      <c r="DCJ222" s="127"/>
      <c r="DCK222" s="127"/>
      <c r="DCL222" s="127"/>
      <c r="DCM222" s="127"/>
      <c r="DCN222" s="127"/>
      <c r="DCO222" s="127"/>
      <c r="DCP222" s="127"/>
      <c r="DCQ222" s="127"/>
      <c r="DCR222" s="127"/>
      <c r="DCS222" s="127"/>
      <c r="DLS222" s="127"/>
      <c r="DLT222" s="127"/>
      <c r="DMB222" s="127"/>
      <c r="DMC222" s="127"/>
      <c r="DMD222" s="127"/>
      <c r="DME222" s="127"/>
      <c r="DMF222" s="127"/>
      <c r="DMG222" s="127"/>
      <c r="DMH222" s="127"/>
      <c r="DMI222" s="127"/>
      <c r="DMJ222" s="127"/>
      <c r="DMK222" s="127"/>
      <c r="DML222" s="127"/>
      <c r="DMM222" s="127"/>
      <c r="DMN222" s="127"/>
      <c r="DMO222" s="127"/>
      <c r="DVO222" s="127"/>
      <c r="DVP222" s="127"/>
      <c r="DVX222" s="127"/>
      <c r="DVY222" s="127"/>
      <c r="DVZ222" s="127"/>
      <c r="DWA222" s="127"/>
      <c r="DWB222" s="127"/>
      <c r="DWC222" s="127"/>
      <c r="DWD222" s="127"/>
      <c r="DWE222" s="127"/>
      <c r="DWF222" s="127"/>
      <c r="DWG222" s="127"/>
      <c r="DWH222" s="127"/>
      <c r="DWI222" s="127"/>
      <c r="DWJ222" s="127"/>
      <c r="DWK222" s="127"/>
      <c r="EFK222" s="127"/>
      <c r="EFL222" s="127"/>
      <c r="EFT222" s="127"/>
      <c r="EFU222" s="127"/>
      <c r="EFV222" s="127"/>
      <c r="EFW222" s="127"/>
      <c r="EFX222" s="127"/>
      <c r="EFY222" s="127"/>
      <c r="EFZ222" s="127"/>
      <c r="EGA222" s="127"/>
      <c r="EGB222" s="127"/>
      <c r="EGC222" s="127"/>
      <c r="EGD222" s="127"/>
      <c r="EGE222" s="127"/>
      <c r="EGF222" s="127"/>
      <c r="EGG222" s="127"/>
      <c r="EPG222" s="127"/>
      <c r="EPH222" s="127"/>
      <c r="EPP222" s="127"/>
      <c r="EPQ222" s="127"/>
      <c r="EPR222" s="127"/>
      <c r="EPS222" s="127"/>
      <c r="EPT222" s="127"/>
      <c r="EPU222" s="127"/>
      <c r="EPV222" s="127"/>
      <c r="EPW222" s="127"/>
      <c r="EPX222" s="127"/>
      <c r="EPY222" s="127"/>
      <c r="EPZ222" s="127"/>
      <c r="EQA222" s="127"/>
      <c r="EQB222" s="127"/>
      <c r="EQC222" s="127"/>
      <c r="EZC222" s="127"/>
      <c r="EZD222" s="127"/>
      <c r="EZL222" s="127"/>
      <c r="EZM222" s="127"/>
      <c r="EZN222" s="127"/>
      <c r="EZO222" s="127"/>
      <c r="EZP222" s="127"/>
      <c r="EZQ222" s="127"/>
      <c r="EZR222" s="127"/>
      <c r="EZS222" s="127"/>
      <c r="EZT222" s="127"/>
      <c r="EZU222" s="127"/>
      <c r="EZV222" s="127"/>
      <c r="EZW222" s="127"/>
      <c r="EZX222" s="127"/>
      <c r="EZY222" s="127"/>
      <c r="FIY222" s="127"/>
      <c r="FIZ222" s="127"/>
      <c r="FJH222" s="127"/>
      <c r="FJI222" s="127"/>
      <c r="FJJ222" s="127"/>
      <c r="FJK222" s="127"/>
      <c r="FJL222" s="127"/>
      <c r="FJM222" s="127"/>
      <c r="FJN222" s="127"/>
      <c r="FJO222" s="127"/>
      <c r="FJP222" s="127"/>
      <c r="FJQ222" s="127"/>
      <c r="FJR222" s="127"/>
      <c r="FJS222" s="127"/>
      <c r="FJT222" s="127"/>
      <c r="FJU222" s="127"/>
      <c r="FSU222" s="127"/>
      <c r="FSV222" s="127"/>
      <c r="FTD222" s="127"/>
      <c r="FTE222" s="127"/>
      <c r="FTF222" s="127"/>
      <c r="FTG222" s="127"/>
      <c r="FTH222" s="127"/>
      <c r="FTI222" s="127"/>
      <c r="FTJ222" s="127"/>
      <c r="FTK222" s="127"/>
      <c r="FTL222" s="127"/>
      <c r="FTM222" s="127"/>
      <c r="FTN222" s="127"/>
      <c r="FTO222" s="127"/>
      <c r="FTP222" s="127"/>
      <c r="FTQ222" s="127"/>
      <c r="GCQ222" s="127"/>
      <c r="GCR222" s="127"/>
      <c r="GCZ222" s="127"/>
      <c r="GDA222" s="127"/>
      <c r="GDB222" s="127"/>
      <c r="GDC222" s="127"/>
      <c r="GDD222" s="127"/>
      <c r="GDE222" s="127"/>
      <c r="GDF222" s="127"/>
      <c r="GDG222" s="127"/>
      <c r="GDH222" s="127"/>
      <c r="GDI222" s="127"/>
      <c r="GDJ222" s="127"/>
      <c r="GDK222" s="127"/>
      <c r="GDL222" s="127"/>
      <c r="GDM222" s="127"/>
      <c r="GMM222" s="127"/>
      <c r="GMN222" s="127"/>
      <c r="GMV222" s="127"/>
      <c r="GMW222" s="127"/>
      <c r="GMX222" s="127"/>
      <c r="GMY222" s="127"/>
      <c r="GMZ222" s="127"/>
      <c r="GNA222" s="127"/>
      <c r="GNB222" s="127"/>
      <c r="GNC222" s="127"/>
      <c r="GND222" s="127"/>
      <c r="GNE222" s="127"/>
      <c r="GNF222" s="127"/>
      <c r="GNG222" s="127"/>
      <c r="GNH222" s="127"/>
      <c r="GNI222" s="127"/>
      <c r="GWI222" s="127"/>
      <c r="GWJ222" s="127"/>
      <c r="GWR222" s="127"/>
      <c r="GWS222" s="127"/>
      <c r="GWT222" s="127"/>
      <c r="GWU222" s="127"/>
      <c r="GWV222" s="127"/>
      <c r="GWW222" s="127"/>
      <c r="GWX222" s="127"/>
      <c r="GWY222" s="127"/>
      <c r="GWZ222" s="127"/>
      <c r="GXA222" s="127"/>
      <c r="GXB222" s="127"/>
      <c r="GXC222" s="127"/>
      <c r="GXD222" s="127"/>
      <c r="GXE222" s="127"/>
      <c r="HGE222" s="127"/>
      <c r="HGF222" s="127"/>
      <c r="HGN222" s="127"/>
      <c r="HGO222" s="127"/>
      <c r="HGP222" s="127"/>
      <c r="HGQ222" s="127"/>
      <c r="HGR222" s="127"/>
      <c r="HGS222" s="127"/>
      <c r="HGT222" s="127"/>
      <c r="HGU222" s="127"/>
      <c r="HGV222" s="127"/>
      <c r="HGW222" s="127"/>
      <c r="HGX222" s="127"/>
      <c r="HGY222" s="127"/>
      <c r="HGZ222" s="127"/>
      <c r="HHA222" s="127"/>
      <c r="HQA222" s="127"/>
      <c r="HQB222" s="127"/>
      <c r="HQJ222" s="127"/>
      <c r="HQK222" s="127"/>
      <c r="HQL222" s="127"/>
      <c r="HQM222" s="127"/>
      <c r="HQN222" s="127"/>
      <c r="HQO222" s="127"/>
      <c r="HQP222" s="127"/>
      <c r="HQQ222" s="127"/>
      <c r="HQR222" s="127"/>
      <c r="HQS222" s="127"/>
      <c r="HQT222" s="127"/>
      <c r="HQU222" s="127"/>
      <c r="HQV222" s="127"/>
      <c r="HQW222" s="127"/>
      <c r="HZW222" s="127"/>
      <c r="HZX222" s="127"/>
      <c r="IAF222" s="127"/>
      <c r="IAG222" s="127"/>
      <c r="IAH222" s="127"/>
      <c r="IAI222" s="127"/>
      <c r="IAJ222" s="127"/>
      <c r="IAK222" s="127"/>
      <c r="IAL222" s="127"/>
      <c r="IAM222" s="127"/>
      <c r="IAN222" s="127"/>
      <c r="IAO222" s="127"/>
      <c r="IAP222" s="127"/>
      <c r="IAQ222" s="127"/>
      <c r="IAR222" s="127"/>
      <c r="IAS222" s="127"/>
      <c r="IJS222" s="127"/>
      <c r="IJT222" s="127"/>
      <c r="IKB222" s="127"/>
      <c r="IKC222" s="127"/>
      <c r="IKD222" s="127"/>
      <c r="IKE222" s="127"/>
      <c r="IKF222" s="127"/>
      <c r="IKG222" s="127"/>
      <c r="IKH222" s="127"/>
      <c r="IKI222" s="127"/>
      <c r="IKJ222" s="127"/>
      <c r="IKK222" s="127"/>
      <c r="IKL222" s="127"/>
      <c r="IKM222" s="127"/>
      <c r="IKN222" s="127"/>
      <c r="IKO222" s="127"/>
      <c r="ITO222" s="127"/>
      <c r="ITP222" s="127"/>
      <c r="ITX222" s="127"/>
      <c r="ITY222" s="127"/>
      <c r="ITZ222" s="127"/>
      <c r="IUA222" s="127"/>
      <c r="IUB222" s="127"/>
      <c r="IUC222" s="127"/>
      <c r="IUD222" s="127"/>
      <c r="IUE222" s="127"/>
      <c r="IUF222" s="127"/>
      <c r="IUG222" s="127"/>
      <c r="IUH222" s="127"/>
      <c r="IUI222" s="127"/>
      <c r="IUJ222" s="127"/>
      <c r="IUK222" s="127"/>
      <c r="JDK222" s="127"/>
      <c r="JDL222" s="127"/>
      <c r="JDT222" s="127"/>
      <c r="JDU222" s="127"/>
      <c r="JDV222" s="127"/>
      <c r="JDW222" s="127"/>
      <c r="JDX222" s="127"/>
      <c r="JDY222" s="127"/>
      <c r="JDZ222" s="127"/>
      <c r="JEA222" s="127"/>
      <c r="JEB222" s="127"/>
      <c r="JEC222" s="127"/>
      <c r="JED222" s="127"/>
      <c r="JEE222" s="127"/>
      <c r="JEF222" s="127"/>
      <c r="JEG222" s="127"/>
      <c r="JNG222" s="127"/>
      <c r="JNH222" s="127"/>
      <c r="JNP222" s="127"/>
      <c r="JNQ222" s="127"/>
      <c r="JNR222" s="127"/>
      <c r="JNS222" s="127"/>
      <c r="JNT222" s="127"/>
      <c r="JNU222" s="127"/>
      <c r="JNV222" s="127"/>
      <c r="JNW222" s="127"/>
      <c r="JNX222" s="127"/>
      <c r="JNY222" s="127"/>
      <c r="JNZ222" s="127"/>
      <c r="JOA222" s="127"/>
      <c r="JOB222" s="127"/>
      <c r="JOC222" s="127"/>
      <c r="JXC222" s="127"/>
      <c r="JXD222" s="127"/>
      <c r="JXL222" s="127"/>
      <c r="JXM222" s="127"/>
      <c r="JXN222" s="127"/>
      <c r="JXO222" s="127"/>
      <c r="JXP222" s="127"/>
      <c r="JXQ222" s="127"/>
      <c r="JXR222" s="127"/>
      <c r="JXS222" s="127"/>
      <c r="JXT222" s="127"/>
      <c r="JXU222" s="127"/>
      <c r="JXV222" s="127"/>
      <c r="JXW222" s="127"/>
      <c r="JXX222" s="127"/>
      <c r="JXY222" s="127"/>
      <c r="KGY222" s="127"/>
      <c r="KGZ222" s="127"/>
      <c r="KHH222" s="127"/>
      <c r="KHI222" s="127"/>
      <c r="KHJ222" s="127"/>
      <c r="KHK222" s="127"/>
      <c r="KHL222" s="127"/>
      <c r="KHM222" s="127"/>
      <c r="KHN222" s="127"/>
      <c r="KHO222" s="127"/>
      <c r="KHP222" s="127"/>
      <c r="KHQ222" s="127"/>
      <c r="KHR222" s="127"/>
      <c r="KHS222" s="127"/>
      <c r="KHT222" s="127"/>
      <c r="KHU222" s="127"/>
      <c r="KQU222" s="127"/>
      <c r="KQV222" s="127"/>
      <c r="KRD222" s="127"/>
      <c r="KRE222" s="127"/>
      <c r="KRF222" s="127"/>
      <c r="KRG222" s="127"/>
      <c r="KRH222" s="127"/>
      <c r="KRI222" s="127"/>
      <c r="KRJ222" s="127"/>
      <c r="KRK222" s="127"/>
      <c r="KRL222" s="127"/>
      <c r="KRM222" s="127"/>
      <c r="KRN222" s="127"/>
      <c r="KRO222" s="127"/>
      <c r="KRP222" s="127"/>
      <c r="KRQ222" s="127"/>
      <c r="LAQ222" s="127"/>
      <c r="LAR222" s="127"/>
      <c r="LAZ222" s="127"/>
      <c r="LBA222" s="127"/>
      <c r="LBB222" s="127"/>
      <c r="LBC222" s="127"/>
      <c r="LBD222" s="127"/>
      <c r="LBE222" s="127"/>
      <c r="LBF222" s="127"/>
      <c r="LBG222" s="127"/>
      <c r="LBH222" s="127"/>
      <c r="LBI222" s="127"/>
      <c r="LBJ222" s="127"/>
      <c r="LBK222" s="127"/>
      <c r="LBL222" s="127"/>
      <c r="LBM222" s="127"/>
      <c r="LKM222" s="127"/>
      <c r="LKN222" s="127"/>
      <c r="LKV222" s="127"/>
      <c r="LKW222" s="127"/>
      <c r="LKX222" s="127"/>
      <c r="LKY222" s="127"/>
      <c r="LKZ222" s="127"/>
      <c r="LLA222" s="127"/>
      <c r="LLB222" s="127"/>
      <c r="LLC222" s="127"/>
      <c r="LLD222" s="127"/>
      <c r="LLE222" s="127"/>
      <c r="LLF222" s="127"/>
      <c r="LLG222" s="127"/>
      <c r="LLH222" s="127"/>
      <c r="LLI222" s="127"/>
      <c r="LUI222" s="127"/>
      <c r="LUJ222" s="127"/>
      <c r="LUR222" s="127"/>
      <c r="LUS222" s="127"/>
      <c r="LUT222" s="127"/>
      <c r="LUU222" s="127"/>
      <c r="LUV222" s="127"/>
      <c r="LUW222" s="127"/>
      <c r="LUX222" s="127"/>
      <c r="LUY222" s="127"/>
      <c r="LUZ222" s="127"/>
      <c r="LVA222" s="127"/>
      <c r="LVB222" s="127"/>
      <c r="LVC222" s="127"/>
      <c r="LVD222" s="127"/>
      <c r="LVE222" s="127"/>
      <c r="MEE222" s="127"/>
      <c r="MEF222" s="127"/>
      <c r="MEN222" s="127"/>
      <c r="MEO222" s="127"/>
      <c r="MEP222" s="127"/>
      <c r="MEQ222" s="127"/>
      <c r="MER222" s="127"/>
      <c r="MES222" s="127"/>
      <c r="MET222" s="127"/>
      <c r="MEU222" s="127"/>
      <c r="MEV222" s="127"/>
      <c r="MEW222" s="127"/>
      <c r="MEX222" s="127"/>
      <c r="MEY222" s="127"/>
      <c r="MEZ222" s="127"/>
      <c r="MFA222" s="127"/>
      <c r="MOA222" s="127"/>
      <c r="MOB222" s="127"/>
      <c r="MOJ222" s="127"/>
      <c r="MOK222" s="127"/>
      <c r="MOL222" s="127"/>
      <c r="MOM222" s="127"/>
      <c r="MON222" s="127"/>
      <c r="MOO222" s="127"/>
      <c r="MOP222" s="127"/>
      <c r="MOQ222" s="127"/>
      <c r="MOR222" s="127"/>
      <c r="MOS222" s="127"/>
      <c r="MOT222" s="127"/>
      <c r="MOU222" s="127"/>
      <c r="MOV222" s="127"/>
      <c r="MOW222" s="127"/>
      <c r="MXW222" s="127"/>
      <c r="MXX222" s="127"/>
      <c r="MYF222" s="127"/>
      <c r="MYG222" s="127"/>
      <c r="MYH222" s="127"/>
      <c r="MYI222" s="127"/>
      <c r="MYJ222" s="127"/>
      <c r="MYK222" s="127"/>
      <c r="MYL222" s="127"/>
      <c r="MYM222" s="127"/>
      <c r="MYN222" s="127"/>
      <c r="MYO222" s="127"/>
      <c r="MYP222" s="127"/>
      <c r="MYQ222" s="127"/>
      <c r="MYR222" s="127"/>
      <c r="MYS222" s="127"/>
      <c r="NHS222" s="127"/>
      <c r="NHT222" s="127"/>
      <c r="NIB222" s="127"/>
      <c r="NIC222" s="127"/>
      <c r="NID222" s="127"/>
      <c r="NIE222" s="127"/>
      <c r="NIF222" s="127"/>
      <c r="NIG222" s="127"/>
      <c r="NIH222" s="127"/>
      <c r="NII222" s="127"/>
      <c r="NIJ222" s="127"/>
      <c r="NIK222" s="127"/>
      <c r="NIL222" s="127"/>
      <c r="NIM222" s="127"/>
      <c r="NIN222" s="127"/>
      <c r="NIO222" s="127"/>
      <c r="NRO222" s="127"/>
      <c r="NRP222" s="127"/>
      <c r="NRX222" s="127"/>
      <c r="NRY222" s="127"/>
      <c r="NRZ222" s="127"/>
      <c r="NSA222" s="127"/>
      <c r="NSB222" s="127"/>
      <c r="NSC222" s="127"/>
      <c r="NSD222" s="127"/>
      <c r="NSE222" s="127"/>
      <c r="NSF222" s="127"/>
      <c r="NSG222" s="127"/>
      <c r="NSH222" s="127"/>
      <c r="NSI222" s="127"/>
      <c r="NSJ222" s="127"/>
      <c r="NSK222" s="127"/>
      <c r="OBK222" s="127"/>
      <c r="OBL222" s="127"/>
      <c r="OBT222" s="127"/>
      <c r="OBU222" s="127"/>
      <c r="OBV222" s="127"/>
      <c r="OBW222" s="127"/>
      <c r="OBX222" s="127"/>
      <c r="OBY222" s="127"/>
      <c r="OBZ222" s="127"/>
      <c r="OCA222" s="127"/>
      <c r="OCB222" s="127"/>
      <c r="OCC222" s="127"/>
      <c r="OCD222" s="127"/>
      <c r="OCE222" s="127"/>
      <c r="OCF222" s="127"/>
      <c r="OCG222" s="127"/>
      <c r="OLG222" s="127"/>
      <c r="OLH222" s="127"/>
      <c r="OLP222" s="127"/>
      <c r="OLQ222" s="127"/>
      <c r="OLR222" s="127"/>
      <c r="OLS222" s="127"/>
      <c r="OLT222" s="127"/>
      <c r="OLU222" s="127"/>
      <c r="OLV222" s="127"/>
      <c r="OLW222" s="127"/>
      <c r="OLX222" s="127"/>
      <c r="OLY222" s="127"/>
      <c r="OLZ222" s="127"/>
      <c r="OMA222" s="127"/>
      <c r="OMB222" s="127"/>
      <c r="OMC222" s="127"/>
      <c r="OVC222" s="127"/>
      <c r="OVD222" s="127"/>
      <c r="OVL222" s="127"/>
      <c r="OVM222" s="127"/>
      <c r="OVN222" s="127"/>
      <c r="OVO222" s="127"/>
      <c r="OVP222" s="127"/>
      <c r="OVQ222" s="127"/>
      <c r="OVR222" s="127"/>
      <c r="OVS222" s="127"/>
      <c r="OVT222" s="127"/>
      <c r="OVU222" s="127"/>
      <c r="OVV222" s="127"/>
      <c r="OVW222" s="127"/>
      <c r="OVX222" s="127"/>
      <c r="OVY222" s="127"/>
      <c r="PEY222" s="127"/>
      <c r="PEZ222" s="127"/>
      <c r="PFH222" s="127"/>
      <c r="PFI222" s="127"/>
      <c r="PFJ222" s="127"/>
      <c r="PFK222" s="127"/>
      <c r="PFL222" s="127"/>
      <c r="PFM222" s="127"/>
      <c r="PFN222" s="127"/>
      <c r="PFO222" s="127"/>
      <c r="PFP222" s="127"/>
      <c r="PFQ222" s="127"/>
      <c r="PFR222" s="127"/>
      <c r="PFS222" s="127"/>
      <c r="PFT222" s="127"/>
      <c r="PFU222" s="127"/>
      <c r="POU222" s="127"/>
      <c r="POV222" s="127"/>
      <c r="PPD222" s="127"/>
      <c r="PPE222" s="127"/>
      <c r="PPF222" s="127"/>
      <c r="PPG222" s="127"/>
      <c r="PPH222" s="127"/>
      <c r="PPI222" s="127"/>
      <c r="PPJ222" s="127"/>
      <c r="PPK222" s="127"/>
      <c r="PPL222" s="127"/>
      <c r="PPM222" s="127"/>
      <c r="PPN222" s="127"/>
      <c r="PPO222" s="127"/>
      <c r="PPP222" s="127"/>
      <c r="PPQ222" s="127"/>
      <c r="PYQ222" s="127"/>
      <c r="PYR222" s="127"/>
      <c r="PYZ222" s="127"/>
      <c r="PZA222" s="127"/>
      <c r="PZB222" s="127"/>
      <c r="PZC222" s="127"/>
      <c r="PZD222" s="127"/>
      <c r="PZE222" s="127"/>
      <c r="PZF222" s="127"/>
      <c r="PZG222" s="127"/>
      <c r="PZH222" s="127"/>
      <c r="PZI222" s="127"/>
      <c r="PZJ222" s="127"/>
      <c r="PZK222" s="127"/>
      <c r="PZL222" s="127"/>
      <c r="PZM222" s="127"/>
      <c r="QIM222" s="127"/>
      <c r="QIN222" s="127"/>
      <c r="QIV222" s="127"/>
      <c r="QIW222" s="127"/>
      <c r="QIX222" s="127"/>
      <c r="QIY222" s="127"/>
      <c r="QIZ222" s="127"/>
      <c r="QJA222" s="127"/>
      <c r="QJB222" s="127"/>
      <c r="QJC222" s="127"/>
      <c r="QJD222" s="127"/>
      <c r="QJE222" s="127"/>
      <c r="QJF222" s="127"/>
      <c r="QJG222" s="127"/>
      <c r="QJH222" s="127"/>
      <c r="QJI222" s="127"/>
      <c r="QSI222" s="127"/>
      <c r="QSJ222" s="127"/>
      <c r="QSR222" s="127"/>
      <c r="QSS222" s="127"/>
      <c r="QST222" s="127"/>
      <c r="QSU222" s="127"/>
      <c r="QSV222" s="127"/>
      <c r="QSW222" s="127"/>
      <c r="QSX222" s="127"/>
      <c r="QSY222" s="127"/>
      <c r="QSZ222" s="127"/>
      <c r="QTA222" s="127"/>
      <c r="QTB222" s="127"/>
      <c r="QTC222" s="127"/>
      <c r="QTD222" s="127"/>
      <c r="QTE222" s="127"/>
      <c r="RCE222" s="127"/>
      <c r="RCF222" s="127"/>
      <c r="RCN222" s="127"/>
      <c r="RCO222" s="127"/>
      <c r="RCP222" s="127"/>
      <c r="RCQ222" s="127"/>
      <c r="RCR222" s="127"/>
      <c r="RCS222" s="127"/>
      <c r="RCT222" s="127"/>
      <c r="RCU222" s="127"/>
      <c r="RCV222" s="127"/>
      <c r="RCW222" s="127"/>
      <c r="RCX222" s="127"/>
      <c r="RCY222" s="127"/>
      <c r="RCZ222" s="127"/>
      <c r="RDA222" s="127"/>
      <c r="RMA222" s="127"/>
      <c r="RMB222" s="127"/>
      <c r="RMJ222" s="127"/>
      <c r="RMK222" s="127"/>
      <c r="RML222" s="127"/>
      <c r="RMM222" s="127"/>
      <c r="RMN222" s="127"/>
      <c r="RMO222" s="127"/>
      <c r="RMP222" s="127"/>
      <c r="RMQ222" s="127"/>
      <c r="RMR222" s="127"/>
      <c r="RMS222" s="127"/>
      <c r="RMT222" s="127"/>
      <c r="RMU222" s="127"/>
      <c r="RMV222" s="127"/>
      <c r="RMW222" s="127"/>
      <c r="RVW222" s="127"/>
      <c r="RVX222" s="127"/>
      <c r="RWF222" s="127"/>
      <c r="RWG222" s="127"/>
      <c r="RWH222" s="127"/>
      <c r="RWI222" s="127"/>
      <c r="RWJ222" s="127"/>
      <c r="RWK222" s="127"/>
      <c r="RWL222" s="127"/>
      <c r="RWM222" s="127"/>
      <c r="RWN222" s="127"/>
      <c r="RWO222" s="127"/>
      <c r="RWP222" s="127"/>
      <c r="RWQ222" s="127"/>
      <c r="RWR222" s="127"/>
      <c r="RWS222" s="127"/>
      <c r="SFS222" s="127"/>
      <c r="SFT222" s="127"/>
      <c r="SGB222" s="127"/>
      <c r="SGC222" s="127"/>
      <c r="SGD222" s="127"/>
      <c r="SGE222" s="127"/>
      <c r="SGF222" s="127"/>
      <c r="SGG222" s="127"/>
      <c r="SGH222" s="127"/>
      <c r="SGI222" s="127"/>
      <c r="SGJ222" s="127"/>
      <c r="SGK222" s="127"/>
      <c r="SGL222" s="127"/>
      <c r="SGM222" s="127"/>
      <c r="SGN222" s="127"/>
      <c r="SGO222" s="127"/>
      <c r="SPO222" s="127"/>
      <c r="SPP222" s="127"/>
      <c r="SPX222" s="127"/>
      <c r="SPY222" s="127"/>
      <c r="SPZ222" s="127"/>
      <c r="SQA222" s="127"/>
      <c r="SQB222" s="127"/>
      <c r="SQC222" s="127"/>
      <c r="SQD222" s="127"/>
      <c r="SQE222" s="127"/>
      <c r="SQF222" s="127"/>
      <c r="SQG222" s="127"/>
      <c r="SQH222" s="127"/>
      <c r="SQI222" s="127"/>
      <c r="SQJ222" s="127"/>
      <c r="SQK222" s="127"/>
      <c r="SZK222" s="127"/>
      <c r="SZL222" s="127"/>
      <c r="SZT222" s="127"/>
      <c r="SZU222" s="127"/>
      <c r="SZV222" s="127"/>
      <c r="SZW222" s="127"/>
      <c r="SZX222" s="127"/>
      <c r="SZY222" s="127"/>
      <c r="SZZ222" s="127"/>
      <c r="TAA222" s="127"/>
      <c r="TAB222" s="127"/>
      <c r="TAC222" s="127"/>
      <c r="TAD222" s="127"/>
      <c r="TAE222" s="127"/>
      <c r="TAF222" s="127"/>
      <c r="TAG222" s="127"/>
      <c r="TJG222" s="127"/>
      <c r="TJH222" s="127"/>
      <c r="TJP222" s="127"/>
      <c r="TJQ222" s="127"/>
      <c r="TJR222" s="127"/>
      <c r="TJS222" s="127"/>
      <c r="TJT222" s="127"/>
      <c r="TJU222" s="127"/>
      <c r="TJV222" s="127"/>
      <c r="TJW222" s="127"/>
      <c r="TJX222" s="127"/>
      <c r="TJY222" s="127"/>
      <c r="TJZ222" s="127"/>
      <c r="TKA222" s="127"/>
      <c r="TKB222" s="127"/>
      <c r="TKC222" s="127"/>
      <c r="TTC222" s="127"/>
      <c r="TTD222" s="127"/>
      <c r="TTL222" s="127"/>
      <c r="TTM222" s="127"/>
      <c r="TTN222" s="127"/>
      <c r="TTO222" s="127"/>
      <c r="TTP222" s="127"/>
      <c r="TTQ222" s="127"/>
      <c r="TTR222" s="127"/>
      <c r="TTS222" s="127"/>
      <c r="TTT222" s="127"/>
      <c r="TTU222" s="127"/>
      <c r="TTV222" s="127"/>
      <c r="TTW222" s="127"/>
      <c r="TTX222" s="127"/>
      <c r="TTY222" s="127"/>
      <c r="UCY222" s="127"/>
      <c r="UCZ222" s="127"/>
      <c r="UDH222" s="127"/>
      <c r="UDI222" s="127"/>
      <c r="UDJ222" s="127"/>
      <c r="UDK222" s="127"/>
      <c r="UDL222" s="127"/>
      <c r="UDM222" s="127"/>
      <c r="UDN222" s="127"/>
      <c r="UDO222" s="127"/>
      <c r="UDP222" s="127"/>
      <c r="UDQ222" s="127"/>
      <c r="UDR222" s="127"/>
      <c r="UDS222" s="127"/>
      <c r="UDT222" s="127"/>
      <c r="UDU222" s="127"/>
      <c r="UMU222" s="127"/>
      <c r="UMV222" s="127"/>
      <c r="UND222" s="127"/>
      <c r="UNE222" s="127"/>
      <c r="UNF222" s="127"/>
      <c r="UNG222" s="127"/>
      <c r="UNH222" s="127"/>
      <c r="UNI222" s="127"/>
      <c r="UNJ222" s="127"/>
      <c r="UNK222" s="127"/>
      <c r="UNL222" s="127"/>
      <c r="UNM222" s="127"/>
      <c r="UNN222" s="127"/>
      <c r="UNO222" s="127"/>
      <c r="UNP222" s="127"/>
      <c r="UNQ222" s="127"/>
      <c r="UWQ222" s="127"/>
      <c r="UWR222" s="127"/>
      <c r="UWZ222" s="127"/>
      <c r="UXA222" s="127"/>
      <c r="UXB222" s="127"/>
      <c r="UXC222" s="127"/>
      <c r="UXD222" s="127"/>
      <c r="UXE222" s="127"/>
      <c r="UXF222" s="127"/>
      <c r="UXG222" s="127"/>
      <c r="UXH222" s="127"/>
      <c r="UXI222" s="127"/>
      <c r="UXJ222" s="127"/>
      <c r="UXK222" s="127"/>
      <c r="UXL222" s="127"/>
      <c r="UXM222" s="127"/>
      <c r="VGM222" s="127"/>
      <c r="VGN222" s="127"/>
      <c r="VGV222" s="127"/>
      <c r="VGW222" s="127"/>
      <c r="VGX222" s="127"/>
      <c r="VGY222" s="127"/>
      <c r="VGZ222" s="127"/>
      <c r="VHA222" s="127"/>
      <c r="VHB222" s="127"/>
      <c r="VHC222" s="127"/>
      <c r="VHD222" s="127"/>
      <c r="VHE222" s="127"/>
      <c r="VHF222" s="127"/>
      <c r="VHG222" s="127"/>
      <c r="VHH222" s="127"/>
      <c r="VHI222" s="127"/>
      <c r="VQI222" s="127"/>
      <c r="VQJ222" s="127"/>
      <c r="VQR222" s="127"/>
      <c r="VQS222" s="127"/>
      <c r="VQT222" s="127"/>
      <c r="VQU222" s="127"/>
      <c r="VQV222" s="127"/>
      <c r="VQW222" s="127"/>
      <c r="VQX222" s="127"/>
      <c r="VQY222" s="127"/>
      <c r="VQZ222" s="127"/>
      <c r="VRA222" s="127"/>
      <c r="VRB222" s="127"/>
      <c r="VRC222" s="127"/>
      <c r="VRD222" s="127"/>
      <c r="VRE222" s="127"/>
      <c r="WAE222" s="127"/>
      <c r="WAF222" s="127"/>
      <c r="WAN222" s="127"/>
      <c r="WAO222" s="127"/>
      <c r="WAP222" s="127"/>
      <c r="WAQ222" s="127"/>
      <c r="WAR222" s="127"/>
      <c r="WAS222" s="127"/>
      <c r="WAT222" s="127"/>
      <c r="WAU222" s="127"/>
      <c r="WAV222" s="127"/>
      <c r="WAW222" s="127"/>
      <c r="WAX222" s="127"/>
      <c r="WAY222" s="127"/>
      <c r="WAZ222" s="127"/>
      <c r="WBA222" s="127"/>
      <c r="WKA222" s="127"/>
      <c r="WKB222" s="127"/>
      <c r="WKJ222" s="127"/>
      <c r="WKK222" s="127"/>
      <c r="WKL222" s="127"/>
      <c r="WKM222" s="127"/>
      <c r="WKN222" s="127"/>
      <c r="WKO222" s="127"/>
      <c r="WKP222" s="127"/>
      <c r="WKQ222" s="127"/>
      <c r="WKR222" s="127"/>
      <c r="WKS222" s="127"/>
      <c r="WKT222" s="127"/>
      <c r="WKU222" s="127"/>
      <c r="WKV222" s="127"/>
      <c r="WKW222" s="127"/>
      <c r="WTW222" s="127"/>
      <c r="WTX222" s="127"/>
      <c r="WUF222" s="127"/>
      <c r="WUG222" s="127"/>
      <c r="WUH222" s="127"/>
      <c r="WUI222" s="127"/>
      <c r="WUJ222" s="127"/>
      <c r="WUK222" s="127"/>
      <c r="WUL222" s="127"/>
      <c r="WUM222" s="127"/>
      <c r="WUN222" s="127"/>
      <c r="WUO222" s="127"/>
      <c r="WUP222" s="127"/>
      <c r="WUQ222" s="127"/>
      <c r="WUR222" s="127"/>
      <c r="WUS222" s="127"/>
    </row>
    <row r="223" spans="1:1009 1243:2033 2267:3057 3291:4081 4315:5105 5339:6129 6363:7153 7387:8177 8411:9201 9435:10225 10459:11249 11483:12273 12507:13297 13531:14321 14555:15345 15579:16113" outlineLevel="1">
      <c r="A223" s="240"/>
      <c r="B223" s="300" t="s">
        <v>502</v>
      </c>
      <c r="C223" s="248"/>
      <c r="D223" s="258">
        <v>614.75099999999998</v>
      </c>
      <c r="E223" s="258">
        <v>614.75099999999998</v>
      </c>
      <c r="F223" s="258">
        <v>0</v>
      </c>
      <c r="G223" s="245">
        <v>0</v>
      </c>
      <c r="H223" s="229">
        <f t="shared" si="13"/>
        <v>0</v>
      </c>
      <c r="I223" s="247"/>
      <c r="J223" s="247"/>
      <c r="K223" s="247"/>
      <c r="L223" s="247"/>
      <c r="M223" s="248"/>
      <c r="HK223" s="127"/>
      <c r="HL223" s="127"/>
      <c r="HT223" s="127"/>
      <c r="HU223" s="127"/>
      <c r="HV223" s="127"/>
      <c r="HW223" s="127"/>
      <c r="HX223" s="127"/>
      <c r="HY223" s="127"/>
      <c r="HZ223" s="127"/>
      <c r="IA223" s="127"/>
      <c r="IB223" s="127"/>
      <c r="IC223" s="127"/>
      <c r="ID223" s="127"/>
      <c r="IE223" s="127"/>
      <c r="IF223" s="127"/>
      <c r="IG223" s="127"/>
      <c r="RG223" s="127"/>
      <c r="RH223" s="127"/>
      <c r="RP223" s="127"/>
      <c r="RQ223" s="127"/>
      <c r="RR223" s="127"/>
      <c r="RS223" s="127"/>
      <c r="RT223" s="127"/>
      <c r="RU223" s="127"/>
      <c r="RV223" s="127"/>
      <c r="RW223" s="127"/>
      <c r="RX223" s="127"/>
      <c r="RY223" s="127"/>
      <c r="RZ223" s="127"/>
      <c r="SA223" s="127"/>
      <c r="SB223" s="127"/>
      <c r="SC223" s="127"/>
      <c r="ABC223" s="127"/>
      <c r="ABD223" s="127"/>
      <c r="ABL223" s="127"/>
      <c r="ABM223" s="127"/>
      <c r="ABN223" s="127"/>
      <c r="ABO223" s="127"/>
      <c r="ABP223" s="127"/>
      <c r="ABQ223" s="127"/>
      <c r="ABR223" s="127"/>
      <c r="ABS223" s="127"/>
      <c r="ABT223" s="127"/>
      <c r="ABU223" s="127"/>
      <c r="ABV223" s="127"/>
      <c r="ABW223" s="127"/>
      <c r="ABX223" s="127"/>
      <c r="ABY223" s="127"/>
      <c r="AKY223" s="127"/>
      <c r="AKZ223" s="127"/>
      <c r="ALH223" s="127"/>
      <c r="ALI223" s="127"/>
      <c r="ALJ223" s="127"/>
      <c r="ALK223" s="127"/>
      <c r="ALL223" s="127"/>
      <c r="ALM223" s="127"/>
      <c r="ALN223" s="127"/>
      <c r="ALO223" s="127"/>
      <c r="ALP223" s="127"/>
      <c r="ALQ223" s="127"/>
      <c r="ALR223" s="127"/>
      <c r="ALS223" s="127"/>
      <c r="ALT223" s="127"/>
      <c r="ALU223" s="127"/>
      <c r="AUU223" s="127"/>
      <c r="AUV223" s="127"/>
      <c r="AVD223" s="127"/>
      <c r="AVE223" s="127"/>
      <c r="AVF223" s="127"/>
      <c r="AVG223" s="127"/>
      <c r="AVH223" s="127"/>
      <c r="AVI223" s="127"/>
      <c r="AVJ223" s="127"/>
      <c r="AVK223" s="127"/>
      <c r="AVL223" s="127"/>
      <c r="AVM223" s="127"/>
      <c r="AVN223" s="127"/>
      <c r="AVO223" s="127"/>
      <c r="AVP223" s="127"/>
      <c r="AVQ223" s="127"/>
      <c r="BEQ223" s="127"/>
      <c r="BER223" s="127"/>
      <c r="BEZ223" s="127"/>
      <c r="BFA223" s="127"/>
      <c r="BFB223" s="127"/>
      <c r="BFC223" s="127"/>
      <c r="BFD223" s="127"/>
      <c r="BFE223" s="127"/>
      <c r="BFF223" s="127"/>
      <c r="BFG223" s="127"/>
      <c r="BFH223" s="127"/>
      <c r="BFI223" s="127"/>
      <c r="BFJ223" s="127"/>
      <c r="BFK223" s="127"/>
      <c r="BFL223" s="127"/>
      <c r="BFM223" s="127"/>
      <c r="BOM223" s="127"/>
      <c r="BON223" s="127"/>
      <c r="BOV223" s="127"/>
      <c r="BOW223" s="127"/>
      <c r="BOX223" s="127"/>
      <c r="BOY223" s="127"/>
      <c r="BOZ223" s="127"/>
      <c r="BPA223" s="127"/>
      <c r="BPB223" s="127"/>
      <c r="BPC223" s="127"/>
      <c r="BPD223" s="127"/>
      <c r="BPE223" s="127"/>
      <c r="BPF223" s="127"/>
      <c r="BPG223" s="127"/>
      <c r="BPH223" s="127"/>
      <c r="BPI223" s="127"/>
      <c r="BYI223" s="127"/>
      <c r="BYJ223" s="127"/>
      <c r="BYR223" s="127"/>
      <c r="BYS223" s="127"/>
      <c r="BYT223" s="127"/>
      <c r="BYU223" s="127"/>
      <c r="BYV223" s="127"/>
      <c r="BYW223" s="127"/>
      <c r="BYX223" s="127"/>
      <c r="BYY223" s="127"/>
      <c r="BYZ223" s="127"/>
      <c r="BZA223" s="127"/>
      <c r="BZB223" s="127"/>
      <c r="BZC223" s="127"/>
      <c r="BZD223" s="127"/>
      <c r="BZE223" s="127"/>
      <c r="CIE223" s="127"/>
      <c r="CIF223" s="127"/>
      <c r="CIN223" s="127"/>
      <c r="CIO223" s="127"/>
      <c r="CIP223" s="127"/>
      <c r="CIQ223" s="127"/>
      <c r="CIR223" s="127"/>
      <c r="CIS223" s="127"/>
      <c r="CIT223" s="127"/>
      <c r="CIU223" s="127"/>
      <c r="CIV223" s="127"/>
      <c r="CIW223" s="127"/>
      <c r="CIX223" s="127"/>
      <c r="CIY223" s="127"/>
      <c r="CIZ223" s="127"/>
      <c r="CJA223" s="127"/>
      <c r="CSA223" s="127"/>
      <c r="CSB223" s="127"/>
      <c r="CSJ223" s="127"/>
      <c r="CSK223" s="127"/>
      <c r="CSL223" s="127"/>
      <c r="CSM223" s="127"/>
      <c r="CSN223" s="127"/>
      <c r="CSO223" s="127"/>
      <c r="CSP223" s="127"/>
      <c r="CSQ223" s="127"/>
      <c r="CSR223" s="127"/>
      <c r="CSS223" s="127"/>
      <c r="CST223" s="127"/>
      <c r="CSU223" s="127"/>
      <c r="CSV223" s="127"/>
      <c r="CSW223" s="127"/>
      <c r="DBW223" s="127"/>
      <c r="DBX223" s="127"/>
      <c r="DCF223" s="127"/>
      <c r="DCG223" s="127"/>
      <c r="DCH223" s="127"/>
      <c r="DCI223" s="127"/>
      <c r="DCJ223" s="127"/>
      <c r="DCK223" s="127"/>
      <c r="DCL223" s="127"/>
      <c r="DCM223" s="127"/>
      <c r="DCN223" s="127"/>
      <c r="DCO223" s="127"/>
      <c r="DCP223" s="127"/>
      <c r="DCQ223" s="127"/>
      <c r="DCR223" s="127"/>
      <c r="DCS223" s="127"/>
      <c r="DLS223" s="127"/>
      <c r="DLT223" s="127"/>
      <c r="DMB223" s="127"/>
      <c r="DMC223" s="127"/>
      <c r="DMD223" s="127"/>
      <c r="DME223" s="127"/>
      <c r="DMF223" s="127"/>
      <c r="DMG223" s="127"/>
      <c r="DMH223" s="127"/>
      <c r="DMI223" s="127"/>
      <c r="DMJ223" s="127"/>
      <c r="DMK223" s="127"/>
      <c r="DML223" s="127"/>
      <c r="DMM223" s="127"/>
      <c r="DMN223" s="127"/>
      <c r="DMO223" s="127"/>
      <c r="DVO223" s="127"/>
      <c r="DVP223" s="127"/>
      <c r="DVX223" s="127"/>
      <c r="DVY223" s="127"/>
      <c r="DVZ223" s="127"/>
      <c r="DWA223" s="127"/>
      <c r="DWB223" s="127"/>
      <c r="DWC223" s="127"/>
      <c r="DWD223" s="127"/>
      <c r="DWE223" s="127"/>
      <c r="DWF223" s="127"/>
      <c r="DWG223" s="127"/>
      <c r="DWH223" s="127"/>
      <c r="DWI223" s="127"/>
      <c r="DWJ223" s="127"/>
      <c r="DWK223" s="127"/>
      <c r="EFK223" s="127"/>
      <c r="EFL223" s="127"/>
      <c r="EFT223" s="127"/>
      <c r="EFU223" s="127"/>
      <c r="EFV223" s="127"/>
      <c r="EFW223" s="127"/>
      <c r="EFX223" s="127"/>
      <c r="EFY223" s="127"/>
      <c r="EFZ223" s="127"/>
      <c r="EGA223" s="127"/>
      <c r="EGB223" s="127"/>
      <c r="EGC223" s="127"/>
      <c r="EGD223" s="127"/>
      <c r="EGE223" s="127"/>
      <c r="EGF223" s="127"/>
      <c r="EGG223" s="127"/>
      <c r="EPG223" s="127"/>
      <c r="EPH223" s="127"/>
      <c r="EPP223" s="127"/>
      <c r="EPQ223" s="127"/>
      <c r="EPR223" s="127"/>
      <c r="EPS223" s="127"/>
      <c r="EPT223" s="127"/>
      <c r="EPU223" s="127"/>
      <c r="EPV223" s="127"/>
      <c r="EPW223" s="127"/>
      <c r="EPX223" s="127"/>
      <c r="EPY223" s="127"/>
      <c r="EPZ223" s="127"/>
      <c r="EQA223" s="127"/>
      <c r="EQB223" s="127"/>
      <c r="EQC223" s="127"/>
      <c r="EZC223" s="127"/>
      <c r="EZD223" s="127"/>
      <c r="EZL223" s="127"/>
      <c r="EZM223" s="127"/>
      <c r="EZN223" s="127"/>
      <c r="EZO223" s="127"/>
      <c r="EZP223" s="127"/>
      <c r="EZQ223" s="127"/>
      <c r="EZR223" s="127"/>
      <c r="EZS223" s="127"/>
      <c r="EZT223" s="127"/>
      <c r="EZU223" s="127"/>
      <c r="EZV223" s="127"/>
      <c r="EZW223" s="127"/>
      <c r="EZX223" s="127"/>
      <c r="EZY223" s="127"/>
      <c r="FIY223" s="127"/>
      <c r="FIZ223" s="127"/>
      <c r="FJH223" s="127"/>
      <c r="FJI223" s="127"/>
      <c r="FJJ223" s="127"/>
      <c r="FJK223" s="127"/>
      <c r="FJL223" s="127"/>
      <c r="FJM223" s="127"/>
      <c r="FJN223" s="127"/>
      <c r="FJO223" s="127"/>
      <c r="FJP223" s="127"/>
      <c r="FJQ223" s="127"/>
      <c r="FJR223" s="127"/>
      <c r="FJS223" s="127"/>
      <c r="FJT223" s="127"/>
      <c r="FJU223" s="127"/>
      <c r="FSU223" s="127"/>
      <c r="FSV223" s="127"/>
      <c r="FTD223" s="127"/>
      <c r="FTE223" s="127"/>
      <c r="FTF223" s="127"/>
      <c r="FTG223" s="127"/>
      <c r="FTH223" s="127"/>
      <c r="FTI223" s="127"/>
      <c r="FTJ223" s="127"/>
      <c r="FTK223" s="127"/>
      <c r="FTL223" s="127"/>
      <c r="FTM223" s="127"/>
      <c r="FTN223" s="127"/>
      <c r="FTO223" s="127"/>
      <c r="FTP223" s="127"/>
      <c r="FTQ223" s="127"/>
      <c r="GCQ223" s="127"/>
      <c r="GCR223" s="127"/>
      <c r="GCZ223" s="127"/>
      <c r="GDA223" s="127"/>
      <c r="GDB223" s="127"/>
      <c r="GDC223" s="127"/>
      <c r="GDD223" s="127"/>
      <c r="GDE223" s="127"/>
      <c r="GDF223" s="127"/>
      <c r="GDG223" s="127"/>
      <c r="GDH223" s="127"/>
      <c r="GDI223" s="127"/>
      <c r="GDJ223" s="127"/>
      <c r="GDK223" s="127"/>
      <c r="GDL223" s="127"/>
      <c r="GDM223" s="127"/>
      <c r="GMM223" s="127"/>
      <c r="GMN223" s="127"/>
      <c r="GMV223" s="127"/>
      <c r="GMW223" s="127"/>
      <c r="GMX223" s="127"/>
      <c r="GMY223" s="127"/>
      <c r="GMZ223" s="127"/>
      <c r="GNA223" s="127"/>
      <c r="GNB223" s="127"/>
      <c r="GNC223" s="127"/>
      <c r="GND223" s="127"/>
      <c r="GNE223" s="127"/>
      <c r="GNF223" s="127"/>
      <c r="GNG223" s="127"/>
      <c r="GNH223" s="127"/>
      <c r="GNI223" s="127"/>
      <c r="GWI223" s="127"/>
      <c r="GWJ223" s="127"/>
      <c r="GWR223" s="127"/>
      <c r="GWS223" s="127"/>
      <c r="GWT223" s="127"/>
      <c r="GWU223" s="127"/>
      <c r="GWV223" s="127"/>
      <c r="GWW223" s="127"/>
      <c r="GWX223" s="127"/>
      <c r="GWY223" s="127"/>
      <c r="GWZ223" s="127"/>
      <c r="GXA223" s="127"/>
      <c r="GXB223" s="127"/>
      <c r="GXC223" s="127"/>
      <c r="GXD223" s="127"/>
      <c r="GXE223" s="127"/>
      <c r="HGE223" s="127"/>
      <c r="HGF223" s="127"/>
      <c r="HGN223" s="127"/>
      <c r="HGO223" s="127"/>
      <c r="HGP223" s="127"/>
      <c r="HGQ223" s="127"/>
      <c r="HGR223" s="127"/>
      <c r="HGS223" s="127"/>
      <c r="HGT223" s="127"/>
      <c r="HGU223" s="127"/>
      <c r="HGV223" s="127"/>
      <c r="HGW223" s="127"/>
      <c r="HGX223" s="127"/>
      <c r="HGY223" s="127"/>
      <c r="HGZ223" s="127"/>
      <c r="HHA223" s="127"/>
      <c r="HQA223" s="127"/>
      <c r="HQB223" s="127"/>
      <c r="HQJ223" s="127"/>
      <c r="HQK223" s="127"/>
      <c r="HQL223" s="127"/>
      <c r="HQM223" s="127"/>
      <c r="HQN223" s="127"/>
      <c r="HQO223" s="127"/>
      <c r="HQP223" s="127"/>
      <c r="HQQ223" s="127"/>
      <c r="HQR223" s="127"/>
      <c r="HQS223" s="127"/>
      <c r="HQT223" s="127"/>
      <c r="HQU223" s="127"/>
      <c r="HQV223" s="127"/>
      <c r="HQW223" s="127"/>
      <c r="HZW223" s="127"/>
      <c r="HZX223" s="127"/>
      <c r="IAF223" s="127"/>
      <c r="IAG223" s="127"/>
      <c r="IAH223" s="127"/>
      <c r="IAI223" s="127"/>
      <c r="IAJ223" s="127"/>
      <c r="IAK223" s="127"/>
      <c r="IAL223" s="127"/>
      <c r="IAM223" s="127"/>
      <c r="IAN223" s="127"/>
      <c r="IAO223" s="127"/>
      <c r="IAP223" s="127"/>
      <c r="IAQ223" s="127"/>
      <c r="IAR223" s="127"/>
      <c r="IAS223" s="127"/>
      <c r="IJS223" s="127"/>
      <c r="IJT223" s="127"/>
      <c r="IKB223" s="127"/>
      <c r="IKC223" s="127"/>
      <c r="IKD223" s="127"/>
      <c r="IKE223" s="127"/>
      <c r="IKF223" s="127"/>
      <c r="IKG223" s="127"/>
      <c r="IKH223" s="127"/>
      <c r="IKI223" s="127"/>
      <c r="IKJ223" s="127"/>
      <c r="IKK223" s="127"/>
      <c r="IKL223" s="127"/>
      <c r="IKM223" s="127"/>
      <c r="IKN223" s="127"/>
      <c r="IKO223" s="127"/>
      <c r="ITO223" s="127"/>
      <c r="ITP223" s="127"/>
      <c r="ITX223" s="127"/>
      <c r="ITY223" s="127"/>
      <c r="ITZ223" s="127"/>
      <c r="IUA223" s="127"/>
      <c r="IUB223" s="127"/>
      <c r="IUC223" s="127"/>
      <c r="IUD223" s="127"/>
      <c r="IUE223" s="127"/>
      <c r="IUF223" s="127"/>
      <c r="IUG223" s="127"/>
      <c r="IUH223" s="127"/>
      <c r="IUI223" s="127"/>
      <c r="IUJ223" s="127"/>
      <c r="IUK223" s="127"/>
      <c r="JDK223" s="127"/>
      <c r="JDL223" s="127"/>
      <c r="JDT223" s="127"/>
      <c r="JDU223" s="127"/>
      <c r="JDV223" s="127"/>
      <c r="JDW223" s="127"/>
      <c r="JDX223" s="127"/>
      <c r="JDY223" s="127"/>
      <c r="JDZ223" s="127"/>
      <c r="JEA223" s="127"/>
      <c r="JEB223" s="127"/>
      <c r="JEC223" s="127"/>
      <c r="JED223" s="127"/>
      <c r="JEE223" s="127"/>
      <c r="JEF223" s="127"/>
      <c r="JEG223" s="127"/>
      <c r="JNG223" s="127"/>
      <c r="JNH223" s="127"/>
      <c r="JNP223" s="127"/>
      <c r="JNQ223" s="127"/>
      <c r="JNR223" s="127"/>
      <c r="JNS223" s="127"/>
      <c r="JNT223" s="127"/>
      <c r="JNU223" s="127"/>
      <c r="JNV223" s="127"/>
      <c r="JNW223" s="127"/>
      <c r="JNX223" s="127"/>
      <c r="JNY223" s="127"/>
      <c r="JNZ223" s="127"/>
      <c r="JOA223" s="127"/>
      <c r="JOB223" s="127"/>
      <c r="JOC223" s="127"/>
      <c r="JXC223" s="127"/>
      <c r="JXD223" s="127"/>
      <c r="JXL223" s="127"/>
      <c r="JXM223" s="127"/>
      <c r="JXN223" s="127"/>
      <c r="JXO223" s="127"/>
      <c r="JXP223" s="127"/>
      <c r="JXQ223" s="127"/>
      <c r="JXR223" s="127"/>
      <c r="JXS223" s="127"/>
      <c r="JXT223" s="127"/>
      <c r="JXU223" s="127"/>
      <c r="JXV223" s="127"/>
      <c r="JXW223" s="127"/>
      <c r="JXX223" s="127"/>
      <c r="JXY223" s="127"/>
      <c r="KGY223" s="127"/>
      <c r="KGZ223" s="127"/>
      <c r="KHH223" s="127"/>
      <c r="KHI223" s="127"/>
      <c r="KHJ223" s="127"/>
      <c r="KHK223" s="127"/>
      <c r="KHL223" s="127"/>
      <c r="KHM223" s="127"/>
      <c r="KHN223" s="127"/>
      <c r="KHO223" s="127"/>
      <c r="KHP223" s="127"/>
      <c r="KHQ223" s="127"/>
      <c r="KHR223" s="127"/>
      <c r="KHS223" s="127"/>
      <c r="KHT223" s="127"/>
      <c r="KHU223" s="127"/>
      <c r="KQU223" s="127"/>
      <c r="KQV223" s="127"/>
      <c r="KRD223" s="127"/>
      <c r="KRE223" s="127"/>
      <c r="KRF223" s="127"/>
      <c r="KRG223" s="127"/>
      <c r="KRH223" s="127"/>
      <c r="KRI223" s="127"/>
      <c r="KRJ223" s="127"/>
      <c r="KRK223" s="127"/>
      <c r="KRL223" s="127"/>
      <c r="KRM223" s="127"/>
      <c r="KRN223" s="127"/>
      <c r="KRO223" s="127"/>
      <c r="KRP223" s="127"/>
      <c r="KRQ223" s="127"/>
      <c r="LAQ223" s="127"/>
      <c r="LAR223" s="127"/>
      <c r="LAZ223" s="127"/>
      <c r="LBA223" s="127"/>
      <c r="LBB223" s="127"/>
      <c r="LBC223" s="127"/>
      <c r="LBD223" s="127"/>
      <c r="LBE223" s="127"/>
      <c r="LBF223" s="127"/>
      <c r="LBG223" s="127"/>
      <c r="LBH223" s="127"/>
      <c r="LBI223" s="127"/>
      <c r="LBJ223" s="127"/>
      <c r="LBK223" s="127"/>
      <c r="LBL223" s="127"/>
      <c r="LBM223" s="127"/>
      <c r="LKM223" s="127"/>
      <c r="LKN223" s="127"/>
      <c r="LKV223" s="127"/>
      <c r="LKW223" s="127"/>
      <c r="LKX223" s="127"/>
      <c r="LKY223" s="127"/>
      <c r="LKZ223" s="127"/>
      <c r="LLA223" s="127"/>
      <c r="LLB223" s="127"/>
      <c r="LLC223" s="127"/>
      <c r="LLD223" s="127"/>
      <c r="LLE223" s="127"/>
      <c r="LLF223" s="127"/>
      <c r="LLG223" s="127"/>
      <c r="LLH223" s="127"/>
      <c r="LLI223" s="127"/>
      <c r="LUI223" s="127"/>
      <c r="LUJ223" s="127"/>
      <c r="LUR223" s="127"/>
      <c r="LUS223" s="127"/>
      <c r="LUT223" s="127"/>
      <c r="LUU223" s="127"/>
      <c r="LUV223" s="127"/>
      <c r="LUW223" s="127"/>
      <c r="LUX223" s="127"/>
      <c r="LUY223" s="127"/>
      <c r="LUZ223" s="127"/>
      <c r="LVA223" s="127"/>
      <c r="LVB223" s="127"/>
      <c r="LVC223" s="127"/>
      <c r="LVD223" s="127"/>
      <c r="LVE223" s="127"/>
      <c r="MEE223" s="127"/>
      <c r="MEF223" s="127"/>
      <c r="MEN223" s="127"/>
      <c r="MEO223" s="127"/>
      <c r="MEP223" s="127"/>
      <c r="MEQ223" s="127"/>
      <c r="MER223" s="127"/>
      <c r="MES223" s="127"/>
      <c r="MET223" s="127"/>
      <c r="MEU223" s="127"/>
      <c r="MEV223" s="127"/>
      <c r="MEW223" s="127"/>
      <c r="MEX223" s="127"/>
      <c r="MEY223" s="127"/>
      <c r="MEZ223" s="127"/>
      <c r="MFA223" s="127"/>
      <c r="MOA223" s="127"/>
      <c r="MOB223" s="127"/>
      <c r="MOJ223" s="127"/>
      <c r="MOK223" s="127"/>
      <c r="MOL223" s="127"/>
      <c r="MOM223" s="127"/>
      <c r="MON223" s="127"/>
      <c r="MOO223" s="127"/>
      <c r="MOP223" s="127"/>
      <c r="MOQ223" s="127"/>
      <c r="MOR223" s="127"/>
      <c r="MOS223" s="127"/>
      <c r="MOT223" s="127"/>
      <c r="MOU223" s="127"/>
      <c r="MOV223" s="127"/>
      <c r="MOW223" s="127"/>
      <c r="MXW223" s="127"/>
      <c r="MXX223" s="127"/>
      <c r="MYF223" s="127"/>
      <c r="MYG223" s="127"/>
      <c r="MYH223" s="127"/>
      <c r="MYI223" s="127"/>
      <c r="MYJ223" s="127"/>
      <c r="MYK223" s="127"/>
      <c r="MYL223" s="127"/>
      <c r="MYM223" s="127"/>
      <c r="MYN223" s="127"/>
      <c r="MYO223" s="127"/>
      <c r="MYP223" s="127"/>
      <c r="MYQ223" s="127"/>
      <c r="MYR223" s="127"/>
      <c r="MYS223" s="127"/>
      <c r="NHS223" s="127"/>
      <c r="NHT223" s="127"/>
      <c r="NIB223" s="127"/>
      <c r="NIC223" s="127"/>
      <c r="NID223" s="127"/>
      <c r="NIE223" s="127"/>
      <c r="NIF223" s="127"/>
      <c r="NIG223" s="127"/>
      <c r="NIH223" s="127"/>
      <c r="NII223" s="127"/>
      <c r="NIJ223" s="127"/>
      <c r="NIK223" s="127"/>
      <c r="NIL223" s="127"/>
      <c r="NIM223" s="127"/>
      <c r="NIN223" s="127"/>
      <c r="NIO223" s="127"/>
      <c r="NRO223" s="127"/>
      <c r="NRP223" s="127"/>
      <c r="NRX223" s="127"/>
      <c r="NRY223" s="127"/>
      <c r="NRZ223" s="127"/>
      <c r="NSA223" s="127"/>
      <c r="NSB223" s="127"/>
      <c r="NSC223" s="127"/>
      <c r="NSD223" s="127"/>
      <c r="NSE223" s="127"/>
      <c r="NSF223" s="127"/>
      <c r="NSG223" s="127"/>
      <c r="NSH223" s="127"/>
      <c r="NSI223" s="127"/>
      <c r="NSJ223" s="127"/>
      <c r="NSK223" s="127"/>
      <c r="OBK223" s="127"/>
      <c r="OBL223" s="127"/>
      <c r="OBT223" s="127"/>
      <c r="OBU223" s="127"/>
      <c r="OBV223" s="127"/>
      <c r="OBW223" s="127"/>
      <c r="OBX223" s="127"/>
      <c r="OBY223" s="127"/>
      <c r="OBZ223" s="127"/>
      <c r="OCA223" s="127"/>
      <c r="OCB223" s="127"/>
      <c r="OCC223" s="127"/>
      <c r="OCD223" s="127"/>
      <c r="OCE223" s="127"/>
      <c r="OCF223" s="127"/>
      <c r="OCG223" s="127"/>
      <c r="OLG223" s="127"/>
      <c r="OLH223" s="127"/>
      <c r="OLP223" s="127"/>
      <c r="OLQ223" s="127"/>
      <c r="OLR223" s="127"/>
      <c r="OLS223" s="127"/>
      <c r="OLT223" s="127"/>
      <c r="OLU223" s="127"/>
      <c r="OLV223" s="127"/>
      <c r="OLW223" s="127"/>
      <c r="OLX223" s="127"/>
      <c r="OLY223" s="127"/>
      <c r="OLZ223" s="127"/>
      <c r="OMA223" s="127"/>
      <c r="OMB223" s="127"/>
      <c r="OMC223" s="127"/>
      <c r="OVC223" s="127"/>
      <c r="OVD223" s="127"/>
      <c r="OVL223" s="127"/>
      <c r="OVM223" s="127"/>
      <c r="OVN223" s="127"/>
      <c r="OVO223" s="127"/>
      <c r="OVP223" s="127"/>
      <c r="OVQ223" s="127"/>
      <c r="OVR223" s="127"/>
      <c r="OVS223" s="127"/>
      <c r="OVT223" s="127"/>
      <c r="OVU223" s="127"/>
      <c r="OVV223" s="127"/>
      <c r="OVW223" s="127"/>
      <c r="OVX223" s="127"/>
      <c r="OVY223" s="127"/>
      <c r="PEY223" s="127"/>
      <c r="PEZ223" s="127"/>
      <c r="PFH223" s="127"/>
      <c r="PFI223" s="127"/>
      <c r="PFJ223" s="127"/>
      <c r="PFK223" s="127"/>
      <c r="PFL223" s="127"/>
      <c r="PFM223" s="127"/>
      <c r="PFN223" s="127"/>
      <c r="PFO223" s="127"/>
      <c r="PFP223" s="127"/>
      <c r="PFQ223" s="127"/>
      <c r="PFR223" s="127"/>
      <c r="PFS223" s="127"/>
      <c r="PFT223" s="127"/>
      <c r="PFU223" s="127"/>
      <c r="POU223" s="127"/>
      <c r="POV223" s="127"/>
      <c r="PPD223" s="127"/>
      <c r="PPE223" s="127"/>
      <c r="PPF223" s="127"/>
      <c r="PPG223" s="127"/>
      <c r="PPH223" s="127"/>
      <c r="PPI223" s="127"/>
      <c r="PPJ223" s="127"/>
      <c r="PPK223" s="127"/>
      <c r="PPL223" s="127"/>
      <c r="PPM223" s="127"/>
      <c r="PPN223" s="127"/>
      <c r="PPO223" s="127"/>
      <c r="PPP223" s="127"/>
      <c r="PPQ223" s="127"/>
      <c r="PYQ223" s="127"/>
      <c r="PYR223" s="127"/>
      <c r="PYZ223" s="127"/>
      <c r="PZA223" s="127"/>
      <c r="PZB223" s="127"/>
      <c r="PZC223" s="127"/>
      <c r="PZD223" s="127"/>
      <c r="PZE223" s="127"/>
      <c r="PZF223" s="127"/>
      <c r="PZG223" s="127"/>
      <c r="PZH223" s="127"/>
      <c r="PZI223" s="127"/>
      <c r="PZJ223" s="127"/>
      <c r="PZK223" s="127"/>
      <c r="PZL223" s="127"/>
      <c r="PZM223" s="127"/>
      <c r="QIM223" s="127"/>
      <c r="QIN223" s="127"/>
      <c r="QIV223" s="127"/>
      <c r="QIW223" s="127"/>
      <c r="QIX223" s="127"/>
      <c r="QIY223" s="127"/>
      <c r="QIZ223" s="127"/>
      <c r="QJA223" s="127"/>
      <c r="QJB223" s="127"/>
      <c r="QJC223" s="127"/>
      <c r="QJD223" s="127"/>
      <c r="QJE223" s="127"/>
      <c r="QJF223" s="127"/>
      <c r="QJG223" s="127"/>
      <c r="QJH223" s="127"/>
      <c r="QJI223" s="127"/>
      <c r="QSI223" s="127"/>
      <c r="QSJ223" s="127"/>
      <c r="QSR223" s="127"/>
      <c r="QSS223" s="127"/>
      <c r="QST223" s="127"/>
      <c r="QSU223" s="127"/>
      <c r="QSV223" s="127"/>
      <c r="QSW223" s="127"/>
      <c r="QSX223" s="127"/>
      <c r="QSY223" s="127"/>
      <c r="QSZ223" s="127"/>
      <c r="QTA223" s="127"/>
      <c r="QTB223" s="127"/>
      <c r="QTC223" s="127"/>
      <c r="QTD223" s="127"/>
      <c r="QTE223" s="127"/>
      <c r="RCE223" s="127"/>
      <c r="RCF223" s="127"/>
      <c r="RCN223" s="127"/>
      <c r="RCO223" s="127"/>
      <c r="RCP223" s="127"/>
      <c r="RCQ223" s="127"/>
      <c r="RCR223" s="127"/>
      <c r="RCS223" s="127"/>
      <c r="RCT223" s="127"/>
      <c r="RCU223" s="127"/>
      <c r="RCV223" s="127"/>
      <c r="RCW223" s="127"/>
      <c r="RCX223" s="127"/>
      <c r="RCY223" s="127"/>
      <c r="RCZ223" s="127"/>
      <c r="RDA223" s="127"/>
      <c r="RMA223" s="127"/>
      <c r="RMB223" s="127"/>
      <c r="RMJ223" s="127"/>
      <c r="RMK223" s="127"/>
      <c r="RML223" s="127"/>
      <c r="RMM223" s="127"/>
      <c r="RMN223" s="127"/>
      <c r="RMO223" s="127"/>
      <c r="RMP223" s="127"/>
      <c r="RMQ223" s="127"/>
      <c r="RMR223" s="127"/>
      <c r="RMS223" s="127"/>
      <c r="RMT223" s="127"/>
      <c r="RMU223" s="127"/>
      <c r="RMV223" s="127"/>
      <c r="RMW223" s="127"/>
      <c r="RVW223" s="127"/>
      <c r="RVX223" s="127"/>
      <c r="RWF223" s="127"/>
      <c r="RWG223" s="127"/>
      <c r="RWH223" s="127"/>
      <c r="RWI223" s="127"/>
      <c r="RWJ223" s="127"/>
      <c r="RWK223" s="127"/>
      <c r="RWL223" s="127"/>
      <c r="RWM223" s="127"/>
      <c r="RWN223" s="127"/>
      <c r="RWO223" s="127"/>
      <c r="RWP223" s="127"/>
      <c r="RWQ223" s="127"/>
      <c r="RWR223" s="127"/>
      <c r="RWS223" s="127"/>
      <c r="SFS223" s="127"/>
      <c r="SFT223" s="127"/>
      <c r="SGB223" s="127"/>
      <c r="SGC223" s="127"/>
      <c r="SGD223" s="127"/>
      <c r="SGE223" s="127"/>
      <c r="SGF223" s="127"/>
      <c r="SGG223" s="127"/>
      <c r="SGH223" s="127"/>
      <c r="SGI223" s="127"/>
      <c r="SGJ223" s="127"/>
      <c r="SGK223" s="127"/>
      <c r="SGL223" s="127"/>
      <c r="SGM223" s="127"/>
      <c r="SGN223" s="127"/>
      <c r="SGO223" s="127"/>
      <c r="SPO223" s="127"/>
      <c r="SPP223" s="127"/>
      <c r="SPX223" s="127"/>
      <c r="SPY223" s="127"/>
      <c r="SPZ223" s="127"/>
      <c r="SQA223" s="127"/>
      <c r="SQB223" s="127"/>
      <c r="SQC223" s="127"/>
      <c r="SQD223" s="127"/>
      <c r="SQE223" s="127"/>
      <c r="SQF223" s="127"/>
      <c r="SQG223" s="127"/>
      <c r="SQH223" s="127"/>
      <c r="SQI223" s="127"/>
      <c r="SQJ223" s="127"/>
      <c r="SQK223" s="127"/>
      <c r="SZK223" s="127"/>
      <c r="SZL223" s="127"/>
      <c r="SZT223" s="127"/>
      <c r="SZU223" s="127"/>
      <c r="SZV223" s="127"/>
      <c r="SZW223" s="127"/>
      <c r="SZX223" s="127"/>
      <c r="SZY223" s="127"/>
      <c r="SZZ223" s="127"/>
      <c r="TAA223" s="127"/>
      <c r="TAB223" s="127"/>
      <c r="TAC223" s="127"/>
      <c r="TAD223" s="127"/>
      <c r="TAE223" s="127"/>
      <c r="TAF223" s="127"/>
      <c r="TAG223" s="127"/>
      <c r="TJG223" s="127"/>
      <c r="TJH223" s="127"/>
      <c r="TJP223" s="127"/>
      <c r="TJQ223" s="127"/>
      <c r="TJR223" s="127"/>
      <c r="TJS223" s="127"/>
      <c r="TJT223" s="127"/>
      <c r="TJU223" s="127"/>
      <c r="TJV223" s="127"/>
      <c r="TJW223" s="127"/>
      <c r="TJX223" s="127"/>
      <c r="TJY223" s="127"/>
      <c r="TJZ223" s="127"/>
      <c r="TKA223" s="127"/>
      <c r="TKB223" s="127"/>
      <c r="TKC223" s="127"/>
      <c r="TTC223" s="127"/>
      <c r="TTD223" s="127"/>
      <c r="TTL223" s="127"/>
      <c r="TTM223" s="127"/>
      <c r="TTN223" s="127"/>
      <c r="TTO223" s="127"/>
      <c r="TTP223" s="127"/>
      <c r="TTQ223" s="127"/>
      <c r="TTR223" s="127"/>
      <c r="TTS223" s="127"/>
      <c r="TTT223" s="127"/>
      <c r="TTU223" s="127"/>
      <c r="TTV223" s="127"/>
      <c r="TTW223" s="127"/>
      <c r="TTX223" s="127"/>
      <c r="TTY223" s="127"/>
      <c r="UCY223" s="127"/>
      <c r="UCZ223" s="127"/>
      <c r="UDH223" s="127"/>
      <c r="UDI223" s="127"/>
      <c r="UDJ223" s="127"/>
      <c r="UDK223" s="127"/>
      <c r="UDL223" s="127"/>
      <c r="UDM223" s="127"/>
      <c r="UDN223" s="127"/>
      <c r="UDO223" s="127"/>
      <c r="UDP223" s="127"/>
      <c r="UDQ223" s="127"/>
      <c r="UDR223" s="127"/>
      <c r="UDS223" s="127"/>
      <c r="UDT223" s="127"/>
      <c r="UDU223" s="127"/>
      <c r="UMU223" s="127"/>
      <c r="UMV223" s="127"/>
      <c r="UND223" s="127"/>
      <c r="UNE223" s="127"/>
      <c r="UNF223" s="127"/>
      <c r="UNG223" s="127"/>
      <c r="UNH223" s="127"/>
      <c r="UNI223" s="127"/>
      <c r="UNJ223" s="127"/>
      <c r="UNK223" s="127"/>
      <c r="UNL223" s="127"/>
      <c r="UNM223" s="127"/>
      <c r="UNN223" s="127"/>
      <c r="UNO223" s="127"/>
      <c r="UNP223" s="127"/>
      <c r="UNQ223" s="127"/>
      <c r="UWQ223" s="127"/>
      <c r="UWR223" s="127"/>
      <c r="UWZ223" s="127"/>
      <c r="UXA223" s="127"/>
      <c r="UXB223" s="127"/>
      <c r="UXC223" s="127"/>
      <c r="UXD223" s="127"/>
      <c r="UXE223" s="127"/>
      <c r="UXF223" s="127"/>
      <c r="UXG223" s="127"/>
      <c r="UXH223" s="127"/>
      <c r="UXI223" s="127"/>
      <c r="UXJ223" s="127"/>
      <c r="UXK223" s="127"/>
      <c r="UXL223" s="127"/>
      <c r="UXM223" s="127"/>
      <c r="VGM223" s="127"/>
      <c r="VGN223" s="127"/>
      <c r="VGV223" s="127"/>
      <c r="VGW223" s="127"/>
      <c r="VGX223" s="127"/>
      <c r="VGY223" s="127"/>
      <c r="VGZ223" s="127"/>
      <c r="VHA223" s="127"/>
      <c r="VHB223" s="127"/>
      <c r="VHC223" s="127"/>
      <c r="VHD223" s="127"/>
      <c r="VHE223" s="127"/>
      <c r="VHF223" s="127"/>
      <c r="VHG223" s="127"/>
      <c r="VHH223" s="127"/>
      <c r="VHI223" s="127"/>
      <c r="VQI223" s="127"/>
      <c r="VQJ223" s="127"/>
      <c r="VQR223" s="127"/>
      <c r="VQS223" s="127"/>
      <c r="VQT223" s="127"/>
      <c r="VQU223" s="127"/>
      <c r="VQV223" s="127"/>
      <c r="VQW223" s="127"/>
      <c r="VQX223" s="127"/>
      <c r="VQY223" s="127"/>
      <c r="VQZ223" s="127"/>
      <c r="VRA223" s="127"/>
      <c r="VRB223" s="127"/>
      <c r="VRC223" s="127"/>
      <c r="VRD223" s="127"/>
      <c r="VRE223" s="127"/>
      <c r="WAE223" s="127"/>
      <c r="WAF223" s="127"/>
      <c r="WAN223" s="127"/>
      <c r="WAO223" s="127"/>
      <c r="WAP223" s="127"/>
      <c r="WAQ223" s="127"/>
      <c r="WAR223" s="127"/>
      <c r="WAS223" s="127"/>
      <c r="WAT223" s="127"/>
      <c r="WAU223" s="127"/>
      <c r="WAV223" s="127"/>
      <c r="WAW223" s="127"/>
      <c r="WAX223" s="127"/>
      <c r="WAY223" s="127"/>
      <c r="WAZ223" s="127"/>
      <c r="WBA223" s="127"/>
      <c r="WKA223" s="127"/>
      <c r="WKB223" s="127"/>
      <c r="WKJ223" s="127"/>
      <c r="WKK223" s="127"/>
      <c r="WKL223" s="127"/>
      <c r="WKM223" s="127"/>
      <c r="WKN223" s="127"/>
      <c r="WKO223" s="127"/>
      <c r="WKP223" s="127"/>
      <c r="WKQ223" s="127"/>
      <c r="WKR223" s="127"/>
      <c r="WKS223" s="127"/>
      <c r="WKT223" s="127"/>
      <c r="WKU223" s="127"/>
      <c r="WKV223" s="127"/>
      <c r="WKW223" s="127"/>
      <c r="WTW223" s="127"/>
      <c r="WTX223" s="127"/>
      <c r="WUF223" s="127"/>
      <c r="WUG223" s="127"/>
      <c r="WUH223" s="127"/>
      <c r="WUI223" s="127"/>
      <c r="WUJ223" s="127"/>
      <c r="WUK223" s="127"/>
      <c r="WUL223" s="127"/>
      <c r="WUM223" s="127"/>
      <c r="WUN223" s="127"/>
      <c r="WUO223" s="127"/>
      <c r="WUP223" s="127"/>
      <c r="WUQ223" s="127"/>
      <c r="WUR223" s="127"/>
      <c r="WUS223" s="127"/>
    </row>
    <row r="224" spans="1:1009 1243:2033 2267:3057 3291:4081 4315:5105 5339:6129 6363:7153 7387:8177 8411:9201 9435:10225 10459:11249 11483:12273 12507:13297 13531:14321 14555:15345 15579:16113" s="271" customFormat="1" outlineLevel="1">
      <c r="A224" s="327"/>
      <c r="B224" s="344" t="s">
        <v>503</v>
      </c>
      <c r="C224" s="270"/>
      <c r="D224" s="329">
        <v>180</v>
      </c>
      <c r="E224" s="329">
        <v>180</v>
      </c>
      <c r="F224" s="329">
        <v>0</v>
      </c>
      <c r="G224" s="245">
        <v>0</v>
      </c>
      <c r="H224" s="229">
        <f t="shared" si="13"/>
        <v>0</v>
      </c>
      <c r="I224" s="298"/>
      <c r="J224" s="298"/>
      <c r="K224" s="298"/>
      <c r="L224" s="298"/>
      <c r="M224" s="270"/>
      <c r="HK224" s="127"/>
      <c r="HL224" s="127"/>
      <c r="HT224" s="127"/>
      <c r="HU224" s="127"/>
      <c r="HV224" s="127"/>
      <c r="HW224" s="127"/>
      <c r="HX224" s="127"/>
      <c r="HY224" s="127"/>
      <c r="HZ224" s="127"/>
      <c r="IA224" s="127"/>
      <c r="IB224" s="127"/>
      <c r="IC224" s="127"/>
      <c r="ID224" s="127"/>
      <c r="IE224" s="127"/>
      <c r="IF224" s="127"/>
      <c r="IG224" s="127"/>
      <c r="RG224" s="127"/>
      <c r="RH224" s="127"/>
      <c r="RP224" s="127"/>
      <c r="RQ224" s="127"/>
      <c r="RR224" s="127"/>
      <c r="RS224" s="127"/>
      <c r="RT224" s="127"/>
      <c r="RU224" s="127"/>
      <c r="RV224" s="127"/>
      <c r="RW224" s="127"/>
      <c r="RX224" s="127"/>
      <c r="RY224" s="127"/>
      <c r="RZ224" s="127"/>
      <c r="SA224" s="127"/>
      <c r="SB224" s="127"/>
      <c r="SC224" s="127"/>
      <c r="ABC224" s="127"/>
      <c r="ABD224" s="127"/>
      <c r="ABL224" s="127"/>
      <c r="ABM224" s="127"/>
      <c r="ABN224" s="127"/>
      <c r="ABO224" s="127"/>
      <c r="ABP224" s="127"/>
      <c r="ABQ224" s="127"/>
      <c r="ABR224" s="127"/>
      <c r="ABS224" s="127"/>
      <c r="ABT224" s="127"/>
      <c r="ABU224" s="127"/>
      <c r="ABV224" s="127"/>
      <c r="ABW224" s="127"/>
      <c r="ABX224" s="127"/>
      <c r="ABY224" s="127"/>
      <c r="AKY224" s="127"/>
      <c r="AKZ224" s="127"/>
      <c r="ALH224" s="127"/>
      <c r="ALI224" s="127"/>
      <c r="ALJ224" s="127"/>
      <c r="ALK224" s="127"/>
      <c r="ALL224" s="127"/>
      <c r="ALM224" s="127"/>
      <c r="ALN224" s="127"/>
      <c r="ALO224" s="127"/>
      <c r="ALP224" s="127"/>
      <c r="ALQ224" s="127"/>
      <c r="ALR224" s="127"/>
      <c r="ALS224" s="127"/>
      <c r="ALT224" s="127"/>
      <c r="ALU224" s="127"/>
      <c r="AUU224" s="127"/>
      <c r="AUV224" s="127"/>
      <c r="AVD224" s="127"/>
      <c r="AVE224" s="127"/>
      <c r="AVF224" s="127"/>
      <c r="AVG224" s="127"/>
      <c r="AVH224" s="127"/>
      <c r="AVI224" s="127"/>
      <c r="AVJ224" s="127"/>
      <c r="AVK224" s="127"/>
      <c r="AVL224" s="127"/>
      <c r="AVM224" s="127"/>
      <c r="AVN224" s="127"/>
      <c r="AVO224" s="127"/>
      <c r="AVP224" s="127"/>
      <c r="AVQ224" s="127"/>
      <c r="BEQ224" s="127"/>
      <c r="BER224" s="127"/>
      <c r="BEZ224" s="127"/>
      <c r="BFA224" s="127"/>
      <c r="BFB224" s="127"/>
      <c r="BFC224" s="127"/>
      <c r="BFD224" s="127"/>
      <c r="BFE224" s="127"/>
      <c r="BFF224" s="127"/>
      <c r="BFG224" s="127"/>
      <c r="BFH224" s="127"/>
      <c r="BFI224" s="127"/>
      <c r="BFJ224" s="127"/>
      <c r="BFK224" s="127"/>
      <c r="BFL224" s="127"/>
      <c r="BFM224" s="127"/>
      <c r="BOM224" s="127"/>
      <c r="BON224" s="127"/>
      <c r="BOV224" s="127"/>
      <c r="BOW224" s="127"/>
      <c r="BOX224" s="127"/>
      <c r="BOY224" s="127"/>
      <c r="BOZ224" s="127"/>
      <c r="BPA224" s="127"/>
      <c r="BPB224" s="127"/>
      <c r="BPC224" s="127"/>
      <c r="BPD224" s="127"/>
      <c r="BPE224" s="127"/>
      <c r="BPF224" s="127"/>
      <c r="BPG224" s="127"/>
      <c r="BPH224" s="127"/>
      <c r="BPI224" s="127"/>
      <c r="BYI224" s="127"/>
      <c r="BYJ224" s="127"/>
      <c r="BYR224" s="127"/>
      <c r="BYS224" s="127"/>
      <c r="BYT224" s="127"/>
      <c r="BYU224" s="127"/>
      <c r="BYV224" s="127"/>
      <c r="BYW224" s="127"/>
      <c r="BYX224" s="127"/>
      <c r="BYY224" s="127"/>
      <c r="BYZ224" s="127"/>
      <c r="BZA224" s="127"/>
      <c r="BZB224" s="127"/>
      <c r="BZC224" s="127"/>
      <c r="BZD224" s="127"/>
      <c r="BZE224" s="127"/>
      <c r="CIE224" s="127"/>
      <c r="CIF224" s="127"/>
      <c r="CIN224" s="127"/>
      <c r="CIO224" s="127"/>
      <c r="CIP224" s="127"/>
      <c r="CIQ224" s="127"/>
      <c r="CIR224" s="127"/>
      <c r="CIS224" s="127"/>
      <c r="CIT224" s="127"/>
      <c r="CIU224" s="127"/>
      <c r="CIV224" s="127"/>
      <c r="CIW224" s="127"/>
      <c r="CIX224" s="127"/>
      <c r="CIY224" s="127"/>
      <c r="CIZ224" s="127"/>
      <c r="CJA224" s="127"/>
      <c r="CSA224" s="127"/>
      <c r="CSB224" s="127"/>
      <c r="CSJ224" s="127"/>
      <c r="CSK224" s="127"/>
      <c r="CSL224" s="127"/>
      <c r="CSM224" s="127"/>
      <c r="CSN224" s="127"/>
      <c r="CSO224" s="127"/>
      <c r="CSP224" s="127"/>
      <c r="CSQ224" s="127"/>
      <c r="CSR224" s="127"/>
      <c r="CSS224" s="127"/>
      <c r="CST224" s="127"/>
      <c r="CSU224" s="127"/>
      <c r="CSV224" s="127"/>
      <c r="CSW224" s="127"/>
      <c r="DBW224" s="127"/>
      <c r="DBX224" s="127"/>
      <c r="DCF224" s="127"/>
      <c r="DCG224" s="127"/>
      <c r="DCH224" s="127"/>
      <c r="DCI224" s="127"/>
      <c r="DCJ224" s="127"/>
      <c r="DCK224" s="127"/>
      <c r="DCL224" s="127"/>
      <c r="DCM224" s="127"/>
      <c r="DCN224" s="127"/>
      <c r="DCO224" s="127"/>
      <c r="DCP224" s="127"/>
      <c r="DCQ224" s="127"/>
      <c r="DCR224" s="127"/>
      <c r="DCS224" s="127"/>
      <c r="DLS224" s="127"/>
      <c r="DLT224" s="127"/>
      <c r="DMB224" s="127"/>
      <c r="DMC224" s="127"/>
      <c r="DMD224" s="127"/>
      <c r="DME224" s="127"/>
      <c r="DMF224" s="127"/>
      <c r="DMG224" s="127"/>
      <c r="DMH224" s="127"/>
      <c r="DMI224" s="127"/>
      <c r="DMJ224" s="127"/>
      <c r="DMK224" s="127"/>
      <c r="DML224" s="127"/>
      <c r="DMM224" s="127"/>
      <c r="DMN224" s="127"/>
      <c r="DMO224" s="127"/>
      <c r="DVO224" s="127"/>
      <c r="DVP224" s="127"/>
      <c r="DVX224" s="127"/>
      <c r="DVY224" s="127"/>
      <c r="DVZ224" s="127"/>
      <c r="DWA224" s="127"/>
      <c r="DWB224" s="127"/>
      <c r="DWC224" s="127"/>
      <c r="DWD224" s="127"/>
      <c r="DWE224" s="127"/>
      <c r="DWF224" s="127"/>
      <c r="DWG224" s="127"/>
      <c r="DWH224" s="127"/>
      <c r="DWI224" s="127"/>
      <c r="DWJ224" s="127"/>
      <c r="DWK224" s="127"/>
      <c r="EFK224" s="127"/>
      <c r="EFL224" s="127"/>
      <c r="EFT224" s="127"/>
      <c r="EFU224" s="127"/>
      <c r="EFV224" s="127"/>
      <c r="EFW224" s="127"/>
      <c r="EFX224" s="127"/>
      <c r="EFY224" s="127"/>
      <c r="EFZ224" s="127"/>
      <c r="EGA224" s="127"/>
      <c r="EGB224" s="127"/>
      <c r="EGC224" s="127"/>
      <c r="EGD224" s="127"/>
      <c r="EGE224" s="127"/>
      <c r="EGF224" s="127"/>
      <c r="EGG224" s="127"/>
      <c r="EPG224" s="127"/>
      <c r="EPH224" s="127"/>
      <c r="EPP224" s="127"/>
      <c r="EPQ224" s="127"/>
      <c r="EPR224" s="127"/>
      <c r="EPS224" s="127"/>
      <c r="EPT224" s="127"/>
      <c r="EPU224" s="127"/>
      <c r="EPV224" s="127"/>
      <c r="EPW224" s="127"/>
      <c r="EPX224" s="127"/>
      <c r="EPY224" s="127"/>
      <c r="EPZ224" s="127"/>
      <c r="EQA224" s="127"/>
      <c r="EQB224" s="127"/>
      <c r="EQC224" s="127"/>
      <c r="EZC224" s="127"/>
      <c r="EZD224" s="127"/>
      <c r="EZL224" s="127"/>
      <c r="EZM224" s="127"/>
      <c r="EZN224" s="127"/>
      <c r="EZO224" s="127"/>
      <c r="EZP224" s="127"/>
      <c r="EZQ224" s="127"/>
      <c r="EZR224" s="127"/>
      <c r="EZS224" s="127"/>
      <c r="EZT224" s="127"/>
      <c r="EZU224" s="127"/>
      <c r="EZV224" s="127"/>
      <c r="EZW224" s="127"/>
      <c r="EZX224" s="127"/>
      <c r="EZY224" s="127"/>
      <c r="FIY224" s="127"/>
      <c r="FIZ224" s="127"/>
      <c r="FJH224" s="127"/>
      <c r="FJI224" s="127"/>
      <c r="FJJ224" s="127"/>
      <c r="FJK224" s="127"/>
      <c r="FJL224" s="127"/>
      <c r="FJM224" s="127"/>
      <c r="FJN224" s="127"/>
      <c r="FJO224" s="127"/>
      <c r="FJP224" s="127"/>
      <c r="FJQ224" s="127"/>
      <c r="FJR224" s="127"/>
      <c r="FJS224" s="127"/>
      <c r="FJT224" s="127"/>
      <c r="FJU224" s="127"/>
      <c r="FSU224" s="127"/>
      <c r="FSV224" s="127"/>
      <c r="FTD224" s="127"/>
      <c r="FTE224" s="127"/>
      <c r="FTF224" s="127"/>
      <c r="FTG224" s="127"/>
      <c r="FTH224" s="127"/>
      <c r="FTI224" s="127"/>
      <c r="FTJ224" s="127"/>
      <c r="FTK224" s="127"/>
      <c r="FTL224" s="127"/>
      <c r="FTM224" s="127"/>
      <c r="FTN224" s="127"/>
      <c r="FTO224" s="127"/>
      <c r="FTP224" s="127"/>
      <c r="FTQ224" s="127"/>
      <c r="GCQ224" s="127"/>
      <c r="GCR224" s="127"/>
      <c r="GCZ224" s="127"/>
      <c r="GDA224" s="127"/>
      <c r="GDB224" s="127"/>
      <c r="GDC224" s="127"/>
      <c r="GDD224" s="127"/>
      <c r="GDE224" s="127"/>
      <c r="GDF224" s="127"/>
      <c r="GDG224" s="127"/>
      <c r="GDH224" s="127"/>
      <c r="GDI224" s="127"/>
      <c r="GDJ224" s="127"/>
      <c r="GDK224" s="127"/>
      <c r="GDL224" s="127"/>
      <c r="GDM224" s="127"/>
      <c r="GMM224" s="127"/>
      <c r="GMN224" s="127"/>
      <c r="GMV224" s="127"/>
      <c r="GMW224" s="127"/>
      <c r="GMX224" s="127"/>
      <c r="GMY224" s="127"/>
      <c r="GMZ224" s="127"/>
      <c r="GNA224" s="127"/>
      <c r="GNB224" s="127"/>
      <c r="GNC224" s="127"/>
      <c r="GND224" s="127"/>
      <c r="GNE224" s="127"/>
      <c r="GNF224" s="127"/>
      <c r="GNG224" s="127"/>
      <c r="GNH224" s="127"/>
      <c r="GNI224" s="127"/>
      <c r="GWI224" s="127"/>
      <c r="GWJ224" s="127"/>
      <c r="GWR224" s="127"/>
      <c r="GWS224" s="127"/>
      <c r="GWT224" s="127"/>
      <c r="GWU224" s="127"/>
      <c r="GWV224" s="127"/>
      <c r="GWW224" s="127"/>
      <c r="GWX224" s="127"/>
      <c r="GWY224" s="127"/>
      <c r="GWZ224" s="127"/>
      <c r="GXA224" s="127"/>
      <c r="GXB224" s="127"/>
      <c r="GXC224" s="127"/>
      <c r="GXD224" s="127"/>
      <c r="GXE224" s="127"/>
      <c r="HGE224" s="127"/>
      <c r="HGF224" s="127"/>
      <c r="HGN224" s="127"/>
      <c r="HGO224" s="127"/>
      <c r="HGP224" s="127"/>
      <c r="HGQ224" s="127"/>
      <c r="HGR224" s="127"/>
      <c r="HGS224" s="127"/>
      <c r="HGT224" s="127"/>
      <c r="HGU224" s="127"/>
      <c r="HGV224" s="127"/>
      <c r="HGW224" s="127"/>
      <c r="HGX224" s="127"/>
      <c r="HGY224" s="127"/>
      <c r="HGZ224" s="127"/>
      <c r="HHA224" s="127"/>
      <c r="HQA224" s="127"/>
      <c r="HQB224" s="127"/>
      <c r="HQJ224" s="127"/>
      <c r="HQK224" s="127"/>
      <c r="HQL224" s="127"/>
      <c r="HQM224" s="127"/>
      <c r="HQN224" s="127"/>
      <c r="HQO224" s="127"/>
      <c r="HQP224" s="127"/>
      <c r="HQQ224" s="127"/>
      <c r="HQR224" s="127"/>
      <c r="HQS224" s="127"/>
      <c r="HQT224" s="127"/>
      <c r="HQU224" s="127"/>
      <c r="HQV224" s="127"/>
      <c r="HQW224" s="127"/>
      <c r="HZW224" s="127"/>
      <c r="HZX224" s="127"/>
      <c r="IAF224" s="127"/>
      <c r="IAG224" s="127"/>
      <c r="IAH224" s="127"/>
      <c r="IAI224" s="127"/>
      <c r="IAJ224" s="127"/>
      <c r="IAK224" s="127"/>
      <c r="IAL224" s="127"/>
      <c r="IAM224" s="127"/>
      <c r="IAN224" s="127"/>
      <c r="IAO224" s="127"/>
      <c r="IAP224" s="127"/>
      <c r="IAQ224" s="127"/>
      <c r="IAR224" s="127"/>
      <c r="IAS224" s="127"/>
      <c r="IJS224" s="127"/>
      <c r="IJT224" s="127"/>
      <c r="IKB224" s="127"/>
      <c r="IKC224" s="127"/>
      <c r="IKD224" s="127"/>
      <c r="IKE224" s="127"/>
      <c r="IKF224" s="127"/>
      <c r="IKG224" s="127"/>
      <c r="IKH224" s="127"/>
      <c r="IKI224" s="127"/>
      <c r="IKJ224" s="127"/>
      <c r="IKK224" s="127"/>
      <c r="IKL224" s="127"/>
      <c r="IKM224" s="127"/>
      <c r="IKN224" s="127"/>
      <c r="IKO224" s="127"/>
      <c r="ITO224" s="127"/>
      <c r="ITP224" s="127"/>
      <c r="ITX224" s="127"/>
      <c r="ITY224" s="127"/>
      <c r="ITZ224" s="127"/>
      <c r="IUA224" s="127"/>
      <c r="IUB224" s="127"/>
      <c r="IUC224" s="127"/>
      <c r="IUD224" s="127"/>
      <c r="IUE224" s="127"/>
      <c r="IUF224" s="127"/>
      <c r="IUG224" s="127"/>
      <c r="IUH224" s="127"/>
      <c r="IUI224" s="127"/>
      <c r="IUJ224" s="127"/>
      <c r="IUK224" s="127"/>
      <c r="JDK224" s="127"/>
      <c r="JDL224" s="127"/>
      <c r="JDT224" s="127"/>
      <c r="JDU224" s="127"/>
      <c r="JDV224" s="127"/>
      <c r="JDW224" s="127"/>
      <c r="JDX224" s="127"/>
      <c r="JDY224" s="127"/>
      <c r="JDZ224" s="127"/>
      <c r="JEA224" s="127"/>
      <c r="JEB224" s="127"/>
      <c r="JEC224" s="127"/>
      <c r="JED224" s="127"/>
      <c r="JEE224" s="127"/>
      <c r="JEF224" s="127"/>
      <c r="JEG224" s="127"/>
      <c r="JNG224" s="127"/>
      <c r="JNH224" s="127"/>
      <c r="JNP224" s="127"/>
      <c r="JNQ224" s="127"/>
      <c r="JNR224" s="127"/>
      <c r="JNS224" s="127"/>
      <c r="JNT224" s="127"/>
      <c r="JNU224" s="127"/>
      <c r="JNV224" s="127"/>
      <c r="JNW224" s="127"/>
      <c r="JNX224" s="127"/>
      <c r="JNY224" s="127"/>
      <c r="JNZ224" s="127"/>
      <c r="JOA224" s="127"/>
      <c r="JOB224" s="127"/>
      <c r="JOC224" s="127"/>
      <c r="JXC224" s="127"/>
      <c r="JXD224" s="127"/>
      <c r="JXL224" s="127"/>
      <c r="JXM224" s="127"/>
      <c r="JXN224" s="127"/>
      <c r="JXO224" s="127"/>
      <c r="JXP224" s="127"/>
      <c r="JXQ224" s="127"/>
      <c r="JXR224" s="127"/>
      <c r="JXS224" s="127"/>
      <c r="JXT224" s="127"/>
      <c r="JXU224" s="127"/>
      <c r="JXV224" s="127"/>
      <c r="JXW224" s="127"/>
      <c r="JXX224" s="127"/>
      <c r="JXY224" s="127"/>
      <c r="KGY224" s="127"/>
      <c r="KGZ224" s="127"/>
      <c r="KHH224" s="127"/>
      <c r="KHI224" s="127"/>
      <c r="KHJ224" s="127"/>
      <c r="KHK224" s="127"/>
      <c r="KHL224" s="127"/>
      <c r="KHM224" s="127"/>
      <c r="KHN224" s="127"/>
      <c r="KHO224" s="127"/>
      <c r="KHP224" s="127"/>
      <c r="KHQ224" s="127"/>
      <c r="KHR224" s="127"/>
      <c r="KHS224" s="127"/>
      <c r="KHT224" s="127"/>
      <c r="KHU224" s="127"/>
      <c r="KQU224" s="127"/>
      <c r="KQV224" s="127"/>
      <c r="KRD224" s="127"/>
      <c r="KRE224" s="127"/>
      <c r="KRF224" s="127"/>
      <c r="KRG224" s="127"/>
      <c r="KRH224" s="127"/>
      <c r="KRI224" s="127"/>
      <c r="KRJ224" s="127"/>
      <c r="KRK224" s="127"/>
      <c r="KRL224" s="127"/>
      <c r="KRM224" s="127"/>
      <c r="KRN224" s="127"/>
      <c r="KRO224" s="127"/>
      <c r="KRP224" s="127"/>
      <c r="KRQ224" s="127"/>
      <c r="LAQ224" s="127"/>
      <c r="LAR224" s="127"/>
      <c r="LAZ224" s="127"/>
      <c r="LBA224" s="127"/>
      <c r="LBB224" s="127"/>
      <c r="LBC224" s="127"/>
      <c r="LBD224" s="127"/>
      <c r="LBE224" s="127"/>
      <c r="LBF224" s="127"/>
      <c r="LBG224" s="127"/>
      <c r="LBH224" s="127"/>
      <c r="LBI224" s="127"/>
      <c r="LBJ224" s="127"/>
      <c r="LBK224" s="127"/>
      <c r="LBL224" s="127"/>
      <c r="LBM224" s="127"/>
      <c r="LKM224" s="127"/>
      <c r="LKN224" s="127"/>
      <c r="LKV224" s="127"/>
      <c r="LKW224" s="127"/>
      <c r="LKX224" s="127"/>
      <c r="LKY224" s="127"/>
      <c r="LKZ224" s="127"/>
      <c r="LLA224" s="127"/>
      <c r="LLB224" s="127"/>
      <c r="LLC224" s="127"/>
      <c r="LLD224" s="127"/>
      <c r="LLE224" s="127"/>
      <c r="LLF224" s="127"/>
      <c r="LLG224" s="127"/>
      <c r="LLH224" s="127"/>
      <c r="LLI224" s="127"/>
      <c r="LUI224" s="127"/>
      <c r="LUJ224" s="127"/>
      <c r="LUR224" s="127"/>
      <c r="LUS224" s="127"/>
      <c r="LUT224" s="127"/>
      <c r="LUU224" s="127"/>
      <c r="LUV224" s="127"/>
      <c r="LUW224" s="127"/>
      <c r="LUX224" s="127"/>
      <c r="LUY224" s="127"/>
      <c r="LUZ224" s="127"/>
      <c r="LVA224" s="127"/>
      <c r="LVB224" s="127"/>
      <c r="LVC224" s="127"/>
      <c r="LVD224" s="127"/>
      <c r="LVE224" s="127"/>
      <c r="MEE224" s="127"/>
      <c r="MEF224" s="127"/>
      <c r="MEN224" s="127"/>
      <c r="MEO224" s="127"/>
      <c r="MEP224" s="127"/>
      <c r="MEQ224" s="127"/>
      <c r="MER224" s="127"/>
      <c r="MES224" s="127"/>
      <c r="MET224" s="127"/>
      <c r="MEU224" s="127"/>
      <c r="MEV224" s="127"/>
      <c r="MEW224" s="127"/>
      <c r="MEX224" s="127"/>
      <c r="MEY224" s="127"/>
      <c r="MEZ224" s="127"/>
      <c r="MFA224" s="127"/>
      <c r="MOA224" s="127"/>
      <c r="MOB224" s="127"/>
      <c r="MOJ224" s="127"/>
      <c r="MOK224" s="127"/>
      <c r="MOL224" s="127"/>
      <c r="MOM224" s="127"/>
      <c r="MON224" s="127"/>
      <c r="MOO224" s="127"/>
      <c r="MOP224" s="127"/>
      <c r="MOQ224" s="127"/>
      <c r="MOR224" s="127"/>
      <c r="MOS224" s="127"/>
      <c r="MOT224" s="127"/>
      <c r="MOU224" s="127"/>
      <c r="MOV224" s="127"/>
      <c r="MOW224" s="127"/>
      <c r="MXW224" s="127"/>
      <c r="MXX224" s="127"/>
      <c r="MYF224" s="127"/>
      <c r="MYG224" s="127"/>
      <c r="MYH224" s="127"/>
      <c r="MYI224" s="127"/>
      <c r="MYJ224" s="127"/>
      <c r="MYK224" s="127"/>
      <c r="MYL224" s="127"/>
      <c r="MYM224" s="127"/>
      <c r="MYN224" s="127"/>
      <c r="MYO224" s="127"/>
      <c r="MYP224" s="127"/>
      <c r="MYQ224" s="127"/>
      <c r="MYR224" s="127"/>
      <c r="MYS224" s="127"/>
      <c r="NHS224" s="127"/>
      <c r="NHT224" s="127"/>
      <c r="NIB224" s="127"/>
      <c r="NIC224" s="127"/>
      <c r="NID224" s="127"/>
      <c r="NIE224" s="127"/>
      <c r="NIF224" s="127"/>
      <c r="NIG224" s="127"/>
      <c r="NIH224" s="127"/>
      <c r="NII224" s="127"/>
      <c r="NIJ224" s="127"/>
      <c r="NIK224" s="127"/>
      <c r="NIL224" s="127"/>
      <c r="NIM224" s="127"/>
      <c r="NIN224" s="127"/>
      <c r="NIO224" s="127"/>
      <c r="NRO224" s="127"/>
      <c r="NRP224" s="127"/>
      <c r="NRX224" s="127"/>
      <c r="NRY224" s="127"/>
      <c r="NRZ224" s="127"/>
      <c r="NSA224" s="127"/>
      <c r="NSB224" s="127"/>
      <c r="NSC224" s="127"/>
      <c r="NSD224" s="127"/>
      <c r="NSE224" s="127"/>
      <c r="NSF224" s="127"/>
      <c r="NSG224" s="127"/>
      <c r="NSH224" s="127"/>
      <c r="NSI224" s="127"/>
      <c r="NSJ224" s="127"/>
      <c r="NSK224" s="127"/>
      <c r="OBK224" s="127"/>
      <c r="OBL224" s="127"/>
      <c r="OBT224" s="127"/>
      <c r="OBU224" s="127"/>
      <c r="OBV224" s="127"/>
      <c r="OBW224" s="127"/>
      <c r="OBX224" s="127"/>
      <c r="OBY224" s="127"/>
      <c r="OBZ224" s="127"/>
      <c r="OCA224" s="127"/>
      <c r="OCB224" s="127"/>
      <c r="OCC224" s="127"/>
      <c r="OCD224" s="127"/>
      <c r="OCE224" s="127"/>
      <c r="OCF224" s="127"/>
      <c r="OCG224" s="127"/>
      <c r="OLG224" s="127"/>
      <c r="OLH224" s="127"/>
      <c r="OLP224" s="127"/>
      <c r="OLQ224" s="127"/>
      <c r="OLR224" s="127"/>
      <c r="OLS224" s="127"/>
      <c r="OLT224" s="127"/>
      <c r="OLU224" s="127"/>
      <c r="OLV224" s="127"/>
      <c r="OLW224" s="127"/>
      <c r="OLX224" s="127"/>
      <c r="OLY224" s="127"/>
      <c r="OLZ224" s="127"/>
      <c r="OMA224" s="127"/>
      <c r="OMB224" s="127"/>
      <c r="OMC224" s="127"/>
      <c r="OVC224" s="127"/>
      <c r="OVD224" s="127"/>
      <c r="OVL224" s="127"/>
      <c r="OVM224" s="127"/>
      <c r="OVN224" s="127"/>
      <c r="OVO224" s="127"/>
      <c r="OVP224" s="127"/>
      <c r="OVQ224" s="127"/>
      <c r="OVR224" s="127"/>
      <c r="OVS224" s="127"/>
      <c r="OVT224" s="127"/>
      <c r="OVU224" s="127"/>
      <c r="OVV224" s="127"/>
      <c r="OVW224" s="127"/>
      <c r="OVX224" s="127"/>
      <c r="OVY224" s="127"/>
      <c r="PEY224" s="127"/>
      <c r="PEZ224" s="127"/>
      <c r="PFH224" s="127"/>
      <c r="PFI224" s="127"/>
      <c r="PFJ224" s="127"/>
      <c r="PFK224" s="127"/>
      <c r="PFL224" s="127"/>
      <c r="PFM224" s="127"/>
      <c r="PFN224" s="127"/>
      <c r="PFO224" s="127"/>
      <c r="PFP224" s="127"/>
      <c r="PFQ224" s="127"/>
      <c r="PFR224" s="127"/>
      <c r="PFS224" s="127"/>
      <c r="PFT224" s="127"/>
      <c r="PFU224" s="127"/>
      <c r="POU224" s="127"/>
      <c r="POV224" s="127"/>
      <c r="PPD224" s="127"/>
      <c r="PPE224" s="127"/>
      <c r="PPF224" s="127"/>
      <c r="PPG224" s="127"/>
      <c r="PPH224" s="127"/>
      <c r="PPI224" s="127"/>
      <c r="PPJ224" s="127"/>
      <c r="PPK224" s="127"/>
      <c r="PPL224" s="127"/>
      <c r="PPM224" s="127"/>
      <c r="PPN224" s="127"/>
      <c r="PPO224" s="127"/>
      <c r="PPP224" s="127"/>
      <c r="PPQ224" s="127"/>
      <c r="PYQ224" s="127"/>
      <c r="PYR224" s="127"/>
      <c r="PYZ224" s="127"/>
      <c r="PZA224" s="127"/>
      <c r="PZB224" s="127"/>
      <c r="PZC224" s="127"/>
      <c r="PZD224" s="127"/>
      <c r="PZE224" s="127"/>
      <c r="PZF224" s="127"/>
      <c r="PZG224" s="127"/>
      <c r="PZH224" s="127"/>
      <c r="PZI224" s="127"/>
      <c r="PZJ224" s="127"/>
      <c r="PZK224" s="127"/>
      <c r="PZL224" s="127"/>
      <c r="PZM224" s="127"/>
      <c r="QIM224" s="127"/>
      <c r="QIN224" s="127"/>
      <c r="QIV224" s="127"/>
      <c r="QIW224" s="127"/>
      <c r="QIX224" s="127"/>
      <c r="QIY224" s="127"/>
      <c r="QIZ224" s="127"/>
      <c r="QJA224" s="127"/>
      <c r="QJB224" s="127"/>
      <c r="QJC224" s="127"/>
      <c r="QJD224" s="127"/>
      <c r="QJE224" s="127"/>
      <c r="QJF224" s="127"/>
      <c r="QJG224" s="127"/>
      <c r="QJH224" s="127"/>
      <c r="QJI224" s="127"/>
      <c r="QSI224" s="127"/>
      <c r="QSJ224" s="127"/>
      <c r="QSR224" s="127"/>
      <c r="QSS224" s="127"/>
      <c r="QST224" s="127"/>
      <c r="QSU224" s="127"/>
      <c r="QSV224" s="127"/>
      <c r="QSW224" s="127"/>
      <c r="QSX224" s="127"/>
      <c r="QSY224" s="127"/>
      <c r="QSZ224" s="127"/>
      <c r="QTA224" s="127"/>
      <c r="QTB224" s="127"/>
      <c r="QTC224" s="127"/>
      <c r="QTD224" s="127"/>
      <c r="QTE224" s="127"/>
      <c r="RCE224" s="127"/>
      <c r="RCF224" s="127"/>
      <c r="RCN224" s="127"/>
      <c r="RCO224" s="127"/>
      <c r="RCP224" s="127"/>
      <c r="RCQ224" s="127"/>
      <c r="RCR224" s="127"/>
      <c r="RCS224" s="127"/>
      <c r="RCT224" s="127"/>
      <c r="RCU224" s="127"/>
      <c r="RCV224" s="127"/>
      <c r="RCW224" s="127"/>
      <c r="RCX224" s="127"/>
      <c r="RCY224" s="127"/>
      <c r="RCZ224" s="127"/>
      <c r="RDA224" s="127"/>
      <c r="RMA224" s="127"/>
      <c r="RMB224" s="127"/>
      <c r="RMJ224" s="127"/>
      <c r="RMK224" s="127"/>
      <c r="RML224" s="127"/>
      <c r="RMM224" s="127"/>
      <c r="RMN224" s="127"/>
      <c r="RMO224" s="127"/>
      <c r="RMP224" s="127"/>
      <c r="RMQ224" s="127"/>
      <c r="RMR224" s="127"/>
      <c r="RMS224" s="127"/>
      <c r="RMT224" s="127"/>
      <c r="RMU224" s="127"/>
      <c r="RMV224" s="127"/>
      <c r="RMW224" s="127"/>
      <c r="RVW224" s="127"/>
      <c r="RVX224" s="127"/>
      <c r="RWF224" s="127"/>
      <c r="RWG224" s="127"/>
      <c r="RWH224" s="127"/>
      <c r="RWI224" s="127"/>
      <c r="RWJ224" s="127"/>
      <c r="RWK224" s="127"/>
      <c r="RWL224" s="127"/>
      <c r="RWM224" s="127"/>
      <c r="RWN224" s="127"/>
      <c r="RWO224" s="127"/>
      <c r="RWP224" s="127"/>
      <c r="RWQ224" s="127"/>
      <c r="RWR224" s="127"/>
      <c r="RWS224" s="127"/>
      <c r="SFS224" s="127"/>
      <c r="SFT224" s="127"/>
      <c r="SGB224" s="127"/>
      <c r="SGC224" s="127"/>
      <c r="SGD224" s="127"/>
      <c r="SGE224" s="127"/>
      <c r="SGF224" s="127"/>
      <c r="SGG224" s="127"/>
      <c r="SGH224" s="127"/>
      <c r="SGI224" s="127"/>
      <c r="SGJ224" s="127"/>
      <c r="SGK224" s="127"/>
      <c r="SGL224" s="127"/>
      <c r="SGM224" s="127"/>
      <c r="SGN224" s="127"/>
      <c r="SGO224" s="127"/>
      <c r="SPO224" s="127"/>
      <c r="SPP224" s="127"/>
      <c r="SPX224" s="127"/>
      <c r="SPY224" s="127"/>
      <c r="SPZ224" s="127"/>
      <c r="SQA224" s="127"/>
      <c r="SQB224" s="127"/>
      <c r="SQC224" s="127"/>
      <c r="SQD224" s="127"/>
      <c r="SQE224" s="127"/>
      <c r="SQF224" s="127"/>
      <c r="SQG224" s="127"/>
      <c r="SQH224" s="127"/>
      <c r="SQI224" s="127"/>
      <c r="SQJ224" s="127"/>
      <c r="SQK224" s="127"/>
      <c r="SZK224" s="127"/>
      <c r="SZL224" s="127"/>
      <c r="SZT224" s="127"/>
      <c r="SZU224" s="127"/>
      <c r="SZV224" s="127"/>
      <c r="SZW224" s="127"/>
      <c r="SZX224" s="127"/>
      <c r="SZY224" s="127"/>
      <c r="SZZ224" s="127"/>
      <c r="TAA224" s="127"/>
      <c r="TAB224" s="127"/>
      <c r="TAC224" s="127"/>
      <c r="TAD224" s="127"/>
      <c r="TAE224" s="127"/>
      <c r="TAF224" s="127"/>
      <c r="TAG224" s="127"/>
      <c r="TJG224" s="127"/>
      <c r="TJH224" s="127"/>
      <c r="TJP224" s="127"/>
      <c r="TJQ224" s="127"/>
      <c r="TJR224" s="127"/>
      <c r="TJS224" s="127"/>
      <c r="TJT224" s="127"/>
      <c r="TJU224" s="127"/>
      <c r="TJV224" s="127"/>
      <c r="TJW224" s="127"/>
      <c r="TJX224" s="127"/>
      <c r="TJY224" s="127"/>
      <c r="TJZ224" s="127"/>
      <c r="TKA224" s="127"/>
      <c r="TKB224" s="127"/>
      <c r="TKC224" s="127"/>
      <c r="TTC224" s="127"/>
      <c r="TTD224" s="127"/>
      <c r="TTL224" s="127"/>
      <c r="TTM224" s="127"/>
      <c r="TTN224" s="127"/>
      <c r="TTO224" s="127"/>
      <c r="TTP224" s="127"/>
      <c r="TTQ224" s="127"/>
      <c r="TTR224" s="127"/>
      <c r="TTS224" s="127"/>
      <c r="TTT224" s="127"/>
      <c r="TTU224" s="127"/>
      <c r="TTV224" s="127"/>
      <c r="TTW224" s="127"/>
      <c r="TTX224" s="127"/>
      <c r="TTY224" s="127"/>
      <c r="UCY224" s="127"/>
      <c r="UCZ224" s="127"/>
      <c r="UDH224" s="127"/>
      <c r="UDI224" s="127"/>
      <c r="UDJ224" s="127"/>
      <c r="UDK224" s="127"/>
      <c r="UDL224" s="127"/>
      <c r="UDM224" s="127"/>
      <c r="UDN224" s="127"/>
      <c r="UDO224" s="127"/>
      <c r="UDP224" s="127"/>
      <c r="UDQ224" s="127"/>
      <c r="UDR224" s="127"/>
      <c r="UDS224" s="127"/>
      <c r="UDT224" s="127"/>
      <c r="UDU224" s="127"/>
      <c r="UMU224" s="127"/>
      <c r="UMV224" s="127"/>
      <c r="UND224" s="127"/>
      <c r="UNE224" s="127"/>
      <c r="UNF224" s="127"/>
      <c r="UNG224" s="127"/>
      <c r="UNH224" s="127"/>
      <c r="UNI224" s="127"/>
      <c r="UNJ224" s="127"/>
      <c r="UNK224" s="127"/>
      <c r="UNL224" s="127"/>
      <c r="UNM224" s="127"/>
      <c r="UNN224" s="127"/>
      <c r="UNO224" s="127"/>
      <c r="UNP224" s="127"/>
      <c r="UNQ224" s="127"/>
      <c r="UWQ224" s="127"/>
      <c r="UWR224" s="127"/>
      <c r="UWZ224" s="127"/>
      <c r="UXA224" s="127"/>
      <c r="UXB224" s="127"/>
      <c r="UXC224" s="127"/>
      <c r="UXD224" s="127"/>
      <c r="UXE224" s="127"/>
      <c r="UXF224" s="127"/>
      <c r="UXG224" s="127"/>
      <c r="UXH224" s="127"/>
      <c r="UXI224" s="127"/>
      <c r="UXJ224" s="127"/>
      <c r="UXK224" s="127"/>
      <c r="UXL224" s="127"/>
      <c r="UXM224" s="127"/>
      <c r="VGM224" s="127"/>
      <c r="VGN224" s="127"/>
      <c r="VGV224" s="127"/>
      <c r="VGW224" s="127"/>
      <c r="VGX224" s="127"/>
      <c r="VGY224" s="127"/>
      <c r="VGZ224" s="127"/>
      <c r="VHA224" s="127"/>
      <c r="VHB224" s="127"/>
      <c r="VHC224" s="127"/>
      <c r="VHD224" s="127"/>
      <c r="VHE224" s="127"/>
      <c r="VHF224" s="127"/>
      <c r="VHG224" s="127"/>
      <c r="VHH224" s="127"/>
      <c r="VHI224" s="127"/>
      <c r="VQI224" s="127"/>
      <c r="VQJ224" s="127"/>
      <c r="VQR224" s="127"/>
      <c r="VQS224" s="127"/>
      <c r="VQT224" s="127"/>
      <c r="VQU224" s="127"/>
      <c r="VQV224" s="127"/>
      <c r="VQW224" s="127"/>
      <c r="VQX224" s="127"/>
      <c r="VQY224" s="127"/>
      <c r="VQZ224" s="127"/>
      <c r="VRA224" s="127"/>
      <c r="VRB224" s="127"/>
      <c r="VRC224" s="127"/>
      <c r="VRD224" s="127"/>
      <c r="VRE224" s="127"/>
      <c r="WAE224" s="127"/>
      <c r="WAF224" s="127"/>
      <c r="WAN224" s="127"/>
      <c r="WAO224" s="127"/>
      <c r="WAP224" s="127"/>
      <c r="WAQ224" s="127"/>
      <c r="WAR224" s="127"/>
      <c r="WAS224" s="127"/>
      <c r="WAT224" s="127"/>
      <c r="WAU224" s="127"/>
      <c r="WAV224" s="127"/>
      <c r="WAW224" s="127"/>
      <c r="WAX224" s="127"/>
      <c r="WAY224" s="127"/>
      <c r="WAZ224" s="127"/>
      <c r="WBA224" s="127"/>
      <c r="WKA224" s="127"/>
      <c r="WKB224" s="127"/>
      <c r="WKJ224" s="127"/>
      <c r="WKK224" s="127"/>
      <c r="WKL224" s="127"/>
      <c r="WKM224" s="127"/>
      <c r="WKN224" s="127"/>
      <c r="WKO224" s="127"/>
      <c r="WKP224" s="127"/>
      <c r="WKQ224" s="127"/>
      <c r="WKR224" s="127"/>
      <c r="WKS224" s="127"/>
      <c r="WKT224" s="127"/>
      <c r="WKU224" s="127"/>
      <c r="WKV224" s="127"/>
      <c r="WKW224" s="127"/>
      <c r="WTW224" s="127"/>
      <c r="WTX224" s="127"/>
      <c r="WUF224" s="127"/>
      <c r="WUG224" s="127"/>
      <c r="WUH224" s="127"/>
      <c r="WUI224" s="127"/>
      <c r="WUJ224" s="127"/>
      <c r="WUK224" s="127"/>
      <c r="WUL224" s="127"/>
      <c r="WUM224" s="127"/>
      <c r="WUN224" s="127"/>
      <c r="WUO224" s="127"/>
      <c r="WUP224" s="127"/>
      <c r="WUQ224" s="127"/>
      <c r="WUR224" s="127"/>
      <c r="WUS224" s="127"/>
    </row>
    <row r="225" spans="1:1009 1243:2033 2267:3057 3291:4081 4315:5105 5339:6129 6363:7153 7387:8177 8411:9201 9435:10225 10459:11249 11483:12273 12507:13297 13531:14321 14555:15345 15579:16113" s="271" customFormat="1" outlineLevel="1">
      <c r="A225" s="327"/>
      <c r="B225" s="344" t="s">
        <v>504</v>
      </c>
      <c r="C225" s="270"/>
      <c r="D225" s="329">
        <v>200</v>
      </c>
      <c r="E225" s="329">
        <v>200</v>
      </c>
      <c r="F225" s="329">
        <v>0</v>
      </c>
      <c r="G225" s="245">
        <v>0</v>
      </c>
      <c r="H225" s="229">
        <f t="shared" si="13"/>
        <v>0</v>
      </c>
      <c r="I225" s="298"/>
      <c r="J225" s="298"/>
      <c r="K225" s="298"/>
      <c r="L225" s="298"/>
      <c r="M225" s="270"/>
      <c r="HK225" s="127"/>
      <c r="HL225" s="127"/>
      <c r="HT225" s="127"/>
      <c r="HU225" s="127"/>
      <c r="HV225" s="127"/>
      <c r="HW225" s="127"/>
      <c r="HX225" s="127"/>
      <c r="HY225" s="127"/>
      <c r="HZ225" s="127"/>
      <c r="IA225" s="127"/>
      <c r="IB225" s="127"/>
      <c r="IC225" s="127"/>
      <c r="ID225" s="127"/>
      <c r="IE225" s="127"/>
      <c r="IF225" s="127"/>
      <c r="IG225" s="127"/>
      <c r="RG225" s="127"/>
      <c r="RH225" s="127"/>
      <c r="RP225" s="127"/>
      <c r="RQ225" s="127"/>
      <c r="RR225" s="127"/>
      <c r="RS225" s="127"/>
      <c r="RT225" s="127"/>
      <c r="RU225" s="127"/>
      <c r="RV225" s="127"/>
      <c r="RW225" s="127"/>
      <c r="RX225" s="127"/>
      <c r="RY225" s="127"/>
      <c r="RZ225" s="127"/>
      <c r="SA225" s="127"/>
      <c r="SB225" s="127"/>
      <c r="SC225" s="127"/>
      <c r="ABC225" s="127"/>
      <c r="ABD225" s="127"/>
      <c r="ABL225" s="127"/>
      <c r="ABM225" s="127"/>
      <c r="ABN225" s="127"/>
      <c r="ABO225" s="127"/>
      <c r="ABP225" s="127"/>
      <c r="ABQ225" s="127"/>
      <c r="ABR225" s="127"/>
      <c r="ABS225" s="127"/>
      <c r="ABT225" s="127"/>
      <c r="ABU225" s="127"/>
      <c r="ABV225" s="127"/>
      <c r="ABW225" s="127"/>
      <c r="ABX225" s="127"/>
      <c r="ABY225" s="127"/>
      <c r="AKY225" s="127"/>
      <c r="AKZ225" s="127"/>
      <c r="ALH225" s="127"/>
      <c r="ALI225" s="127"/>
      <c r="ALJ225" s="127"/>
      <c r="ALK225" s="127"/>
      <c r="ALL225" s="127"/>
      <c r="ALM225" s="127"/>
      <c r="ALN225" s="127"/>
      <c r="ALO225" s="127"/>
      <c r="ALP225" s="127"/>
      <c r="ALQ225" s="127"/>
      <c r="ALR225" s="127"/>
      <c r="ALS225" s="127"/>
      <c r="ALT225" s="127"/>
      <c r="ALU225" s="127"/>
      <c r="AUU225" s="127"/>
      <c r="AUV225" s="127"/>
      <c r="AVD225" s="127"/>
      <c r="AVE225" s="127"/>
      <c r="AVF225" s="127"/>
      <c r="AVG225" s="127"/>
      <c r="AVH225" s="127"/>
      <c r="AVI225" s="127"/>
      <c r="AVJ225" s="127"/>
      <c r="AVK225" s="127"/>
      <c r="AVL225" s="127"/>
      <c r="AVM225" s="127"/>
      <c r="AVN225" s="127"/>
      <c r="AVO225" s="127"/>
      <c r="AVP225" s="127"/>
      <c r="AVQ225" s="127"/>
      <c r="BEQ225" s="127"/>
      <c r="BER225" s="127"/>
      <c r="BEZ225" s="127"/>
      <c r="BFA225" s="127"/>
      <c r="BFB225" s="127"/>
      <c r="BFC225" s="127"/>
      <c r="BFD225" s="127"/>
      <c r="BFE225" s="127"/>
      <c r="BFF225" s="127"/>
      <c r="BFG225" s="127"/>
      <c r="BFH225" s="127"/>
      <c r="BFI225" s="127"/>
      <c r="BFJ225" s="127"/>
      <c r="BFK225" s="127"/>
      <c r="BFL225" s="127"/>
      <c r="BFM225" s="127"/>
      <c r="BOM225" s="127"/>
      <c r="BON225" s="127"/>
      <c r="BOV225" s="127"/>
      <c r="BOW225" s="127"/>
      <c r="BOX225" s="127"/>
      <c r="BOY225" s="127"/>
      <c r="BOZ225" s="127"/>
      <c r="BPA225" s="127"/>
      <c r="BPB225" s="127"/>
      <c r="BPC225" s="127"/>
      <c r="BPD225" s="127"/>
      <c r="BPE225" s="127"/>
      <c r="BPF225" s="127"/>
      <c r="BPG225" s="127"/>
      <c r="BPH225" s="127"/>
      <c r="BPI225" s="127"/>
      <c r="BYI225" s="127"/>
      <c r="BYJ225" s="127"/>
      <c r="BYR225" s="127"/>
      <c r="BYS225" s="127"/>
      <c r="BYT225" s="127"/>
      <c r="BYU225" s="127"/>
      <c r="BYV225" s="127"/>
      <c r="BYW225" s="127"/>
      <c r="BYX225" s="127"/>
      <c r="BYY225" s="127"/>
      <c r="BYZ225" s="127"/>
      <c r="BZA225" s="127"/>
      <c r="BZB225" s="127"/>
      <c r="BZC225" s="127"/>
      <c r="BZD225" s="127"/>
      <c r="BZE225" s="127"/>
      <c r="CIE225" s="127"/>
      <c r="CIF225" s="127"/>
      <c r="CIN225" s="127"/>
      <c r="CIO225" s="127"/>
      <c r="CIP225" s="127"/>
      <c r="CIQ225" s="127"/>
      <c r="CIR225" s="127"/>
      <c r="CIS225" s="127"/>
      <c r="CIT225" s="127"/>
      <c r="CIU225" s="127"/>
      <c r="CIV225" s="127"/>
      <c r="CIW225" s="127"/>
      <c r="CIX225" s="127"/>
      <c r="CIY225" s="127"/>
      <c r="CIZ225" s="127"/>
      <c r="CJA225" s="127"/>
      <c r="CSA225" s="127"/>
      <c r="CSB225" s="127"/>
      <c r="CSJ225" s="127"/>
      <c r="CSK225" s="127"/>
      <c r="CSL225" s="127"/>
      <c r="CSM225" s="127"/>
      <c r="CSN225" s="127"/>
      <c r="CSO225" s="127"/>
      <c r="CSP225" s="127"/>
      <c r="CSQ225" s="127"/>
      <c r="CSR225" s="127"/>
      <c r="CSS225" s="127"/>
      <c r="CST225" s="127"/>
      <c r="CSU225" s="127"/>
      <c r="CSV225" s="127"/>
      <c r="CSW225" s="127"/>
      <c r="DBW225" s="127"/>
      <c r="DBX225" s="127"/>
      <c r="DCF225" s="127"/>
      <c r="DCG225" s="127"/>
      <c r="DCH225" s="127"/>
      <c r="DCI225" s="127"/>
      <c r="DCJ225" s="127"/>
      <c r="DCK225" s="127"/>
      <c r="DCL225" s="127"/>
      <c r="DCM225" s="127"/>
      <c r="DCN225" s="127"/>
      <c r="DCO225" s="127"/>
      <c r="DCP225" s="127"/>
      <c r="DCQ225" s="127"/>
      <c r="DCR225" s="127"/>
      <c r="DCS225" s="127"/>
      <c r="DLS225" s="127"/>
      <c r="DLT225" s="127"/>
      <c r="DMB225" s="127"/>
      <c r="DMC225" s="127"/>
      <c r="DMD225" s="127"/>
      <c r="DME225" s="127"/>
      <c r="DMF225" s="127"/>
      <c r="DMG225" s="127"/>
      <c r="DMH225" s="127"/>
      <c r="DMI225" s="127"/>
      <c r="DMJ225" s="127"/>
      <c r="DMK225" s="127"/>
      <c r="DML225" s="127"/>
      <c r="DMM225" s="127"/>
      <c r="DMN225" s="127"/>
      <c r="DMO225" s="127"/>
      <c r="DVO225" s="127"/>
      <c r="DVP225" s="127"/>
      <c r="DVX225" s="127"/>
      <c r="DVY225" s="127"/>
      <c r="DVZ225" s="127"/>
      <c r="DWA225" s="127"/>
      <c r="DWB225" s="127"/>
      <c r="DWC225" s="127"/>
      <c r="DWD225" s="127"/>
      <c r="DWE225" s="127"/>
      <c r="DWF225" s="127"/>
      <c r="DWG225" s="127"/>
      <c r="DWH225" s="127"/>
      <c r="DWI225" s="127"/>
      <c r="DWJ225" s="127"/>
      <c r="DWK225" s="127"/>
      <c r="EFK225" s="127"/>
      <c r="EFL225" s="127"/>
      <c r="EFT225" s="127"/>
      <c r="EFU225" s="127"/>
      <c r="EFV225" s="127"/>
      <c r="EFW225" s="127"/>
      <c r="EFX225" s="127"/>
      <c r="EFY225" s="127"/>
      <c r="EFZ225" s="127"/>
      <c r="EGA225" s="127"/>
      <c r="EGB225" s="127"/>
      <c r="EGC225" s="127"/>
      <c r="EGD225" s="127"/>
      <c r="EGE225" s="127"/>
      <c r="EGF225" s="127"/>
      <c r="EGG225" s="127"/>
      <c r="EPG225" s="127"/>
      <c r="EPH225" s="127"/>
      <c r="EPP225" s="127"/>
      <c r="EPQ225" s="127"/>
      <c r="EPR225" s="127"/>
      <c r="EPS225" s="127"/>
      <c r="EPT225" s="127"/>
      <c r="EPU225" s="127"/>
      <c r="EPV225" s="127"/>
      <c r="EPW225" s="127"/>
      <c r="EPX225" s="127"/>
      <c r="EPY225" s="127"/>
      <c r="EPZ225" s="127"/>
      <c r="EQA225" s="127"/>
      <c r="EQB225" s="127"/>
      <c r="EQC225" s="127"/>
      <c r="EZC225" s="127"/>
      <c r="EZD225" s="127"/>
      <c r="EZL225" s="127"/>
      <c r="EZM225" s="127"/>
      <c r="EZN225" s="127"/>
      <c r="EZO225" s="127"/>
      <c r="EZP225" s="127"/>
      <c r="EZQ225" s="127"/>
      <c r="EZR225" s="127"/>
      <c r="EZS225" s="127"/>
      <c r="EZT225" s="127"/>
      <c r="EZU225" s="127"/>
      <c r="EZV225" s="127"/>
      <c r="EZW225" s="127"/>
      <c r="EZX225" s="127"/>
      <c r="EZY225" s="127"/>
      <c r="FIY225" s="127"/>
      <c r="FIZ225" s="127"/>
      <c r="FJH225" s="127"/>
      <c r="FJI225" s="127"/>
      <c r="FJJ225" s="127"/>
      <c r="FJK225" s="127"/>
      <c r="FJL225" s="127"/>
      <c r="FJM225" s="127"/>
      <c r="FJN225" s="127"/>
      <c r="FJO225" s="127"/>
      <c r="FJP225" s="127"/>
      <c r="FJQ225" s="127"/>
      <c r="FJR225" s="127"/>
      <c r="FJS225" s="127"/>
      <c r="FJT225" s="127"/>
      <c r="FJU225" s="127"/>
      <c r="FSU225" s="127"/>
      <c r="FSV225" s="127"/>
      <c r="FTD225" s="127"/>
      <c r="FTE225" s="127"/>
      <c r="FTF225" s="127"/>
      <c r="FTG225" s="127"/>
      <c r="FTH225" s="127"/>
      <c r="FTI225" s="127"/>
      <c r="FTJ225" s="127"/>
      <c r="FTK225" s="127"/>
      <c r="FTL225" s="127"/>
      <c r="FTM225" s="127"/>
      <c r="FTN225" s="127"/>
      <c r="FTO225" s="127"/>
      <c r="FTP225" s="127"/>
      <c r="FTQ225" s="127"/>
      <c r="GCQ225" s="127"/>
      <c r="GCR225" s="127"/>
      <c r="GCZ225" s="127"/>
      <c r="GDA225" s="127"/>
      <c r="GDB225" s="127"/>
      <c r="GDC225" s="127"/>
      <c r="GDD225" s="127"/>
      <c r="GDE225" s="127"/>
      <c r="GDF225" s="127"/>
      <c r="GDG225" s="127"/>
      <c r="GDH225" s="127"/>
      <c r="GDI225" s="127"/>
      <c r="GDJ225" s="127"/>
      <c r="GDK225" s="127"/>
      <c r="GDL225" s="127"/>
      <c r="GDM225" s="127"/>
      <c r="GMM225" s="127"/>
      <c r="GMN225" s="127"/>
      <c r="GMV225" s="127"/>
      <c r="GMW225" s="127"/>
      <c r="GMX225" s="127"/>
      <c r="GMY225" s="127"/>
      <c r="GMZ225" s="127"/>
      <c r="GNA225" s="127"/>
      <c r="GNB225" s="127"/>
      <c r="GNC225" s="127"/>
      <c r="GND225" s="127"/>
      <c r="GNE225" s="127"/>
      <c r="GNF225" s="127"/>
      <c r="GNG225" s="127"/>
      <c r="GNH225" s="127"/>
      <c r="GNI225" s="127"/>
      <c r="GWI225" s="127"/>
      <c r="GWJ225" s="127"/>
      <c r="GWR225" s="127"/>
      <c r="GWS225" s="127"/>
      <c r="GWT225" s="127"/>
      <c r="GWU225" s="127"/>
      <c r="GWV225" s="127"/>
      <c r="GWW225" s="127"/>
      <c r="GWX225" s="127"/>
      <c r="GWY225" s="127"/>
      <c r="GWZ225" s="127"/>
      <c r="GXA225" s="127"/>
      <c r="GXB225" s="127"/>
      <c r="GXC225" s="127"/>
      <c r="GXD225" s="127"/>
      <c r="GXE225" s="127"/>
      <c r="HGE225" s="127"/>
      <c r="HGF225" s="127"/>
      <c r="HGN225" s="127"/>
      <c r="HGO225" s="127"/>
      <c r="HGP225" s="127"/>
      <c r="HGQ225" s="127"/>
      <c r="HGR225" s="127"/>
      <c r="HGS225" s="127"/>
      <c r="HGT225" s="127"/>
      <c r="HGU225" s="127"/>
      <c r="HGV225" s="127"/>
      <c r="HGW225" s="127"/>
      <c r="HGX225" s="127"/>
      <c r="HGY225" s="127"/>
      <c r="HGZ225" s="127"/>
      <c r="HHA225" s="127"/>
      <c r="HQA225" s="127"/>
      <c r="HQB225" s="127"/>
      <c r="HQJ225" s="127"/>
      <c r="HQK225" s="127"/>
      <c r="HQL225" s="127"/>
      <c r="HQM225" s="127"/>
      <c r="HQN225" s="127"/>
      <c r="HQO225" s="127"/>
      <c r="HQP225" s="127"/>
      <c r="HQQ225" s="127"/>
      <c r="HQR225" s="127"/>
      <c r="HQS225" s="127"/>
      <c r="HQT225" s="127"/>
      <c r="HQU225" s="127"/>
      <c r="HQV225" s="127"/>
      <c r="HQW225" s="127"/>
      <c r="HZW225" s="127"/>
      <c r="HZX225" s="127"/>
      <c r="IAF225" s="127"/>
      <c r="IAG225" s="127"/>
      <c r="IAH225" s="127"/>
      <c r="IAI225" s="127"/>
      <c r="IAJ225" s="127"/>
      <c r="IAK225" s="127"/>
      <c r="IAL225" s="127"/>
      <c r="IAM225" s="127"/>
      <c r="IAN225" s="127"/>
      <c r="IAO225" s="127"/>
      <c r="IAP225" s="127"/>
      <c r="IAQ225" s="127"/>
      <c r="IAR225" s="127"/>
      <c r="IAS225" s="127"/>
      <c r="IJS225" s="127"/>
      <c r="IJT225" s="127"/>
      <c r="IKB225" s="127"/>
      <c r="IKC225" s="127"/>
      <c r="IKD225" s="127"/>
      <c r="IKE225" s="127"/>
      <c r="IKF225" s="127"/>
      <c r="IKG225" s="127"/>
      <c r="IKH225" s="127"/>
      <c r="IKI225" s="127"/>
      <c r="IKJ225" s="127"/>
      <c r="IKK225" s="127"/>
      <c r="IKL225" s="127"/>
      <c r="IKM225" s="127"/>
      <c r="IKN225" s="127"/>
      <c r="IKO225" s="127"/>
      <c r="ITO225" s="127"/>
      <c r="ITP225" s="127"/>
      <c r="ITX225" s="127"/>
      <c r="ITY225" s="127"/>
      <c r="ITZ225" s="127"/>
      <c r="IUA225" s="127"/>
      <c r="IUB225" s="127"/>
      <c r="IUC225" s="127"/>
      <c r="IUD225" s="127"/>
      <c r="IUE225" s="127"/>
      <c r="IUF225" s="127"/>
      <c r="IUG225" s="127"/>
      <c r="IUH225" s="127"/>
      <c r="IUI225" s="127"/>
      <c r="IUJ225" s="127"/>
      <c r="IUK225" s="127"/>
      <c r="JDK225" s="127"/>
      <c r="JDL225" s="127"/>
      <c r="JDT225" s="127"/>
      <c r="JDU225" s="127"/>
      <c r="JDV225" s="127"/>
      <c r="JDW225" s="127"/>
      <c r="JDX225" s="127"/>
      <c r="JDY225" s="127"/>
      <c r="JDZ225" s="127"/>
      <c r="JEA225" s="127"/>
      <c r="JEB225" s="127"/>
      <c r="JEC225" s="127"/>
      <c r="JED225" s="127"/>
      <c r="JEE225" s="127"/>
      <c r="JEF225" s="127"/>
      <c r="JEG225" s="127"/>
      <c r="JNG225" s="127"/>
      <c r="JNH225" s="127"/>
      <c r="JNP225" s="127"/>
      <c r="JNQ225" s="127"/>
      <c r="JNR225" s="127"/>
      <c r="JNS225" s="127"/>
      <c r="JNT225" s="127"/>
      <c r="JNU225" s="127"/>
      <c r="JNV225" s="127"/>
      <c r="JNW225" s="127"/>
      <c r="JNX225" s="127"/>
      <c r="JNY225" s="127"/>
      <c r="JNZ225" s="127"/>
      <c r="JOA225" s="127"/>
      <c r="JOB225" s="127"/>
      <c r="JOC225" s="127"/>
      <c r="JXC225" s="127"/>
      <c r="JXD225" s="127"/>
      <c r="JXL225" s="127"/>
      <c r="JXM225" s="127"/>
      <c r="JXN225" s="127"/>
      <c r="JXO225" s="127"/>
      <c r="JXP225" s="127"/>
      <c r="JXQ225" s="127"/>
      <c r="JXR225" s="127"/>
      <c r="JXS225" s="127"/>
      <c r="JXT225" s="127"/>
      <c r="JXU225" s="127"/>
      <c r="JXV225" s="127"/>
      <c r="JXW225" s="127"/>
      <c r="JXX225" s="127"/>
      <c r="JXY225" s="127"/>
      <c r="KGY225" s="127"/>
      <c r="KGZ225" s="127"/>
      <c r="KHH225" s="127"/>
      <c r="KHI225" s="127"/>
      <c r="KHJ225" s="127"/>
      <c r="KHK225" s="127"/>
      <c r="KHL225" s="127"/>
      <c r="KHM225" s="127"/>
      <c r="KHN225" s="127"/>
      <c r="KHO225" s="127"/>
      <c r="KHP225" s="127"/>
      <c r="KHQ225" s="127"/>
      <c r="KHR225" s="127"/>
      <c r="KHS225" s="127"/>
      <c r="KHT225" s="127"/>
      <c r="KHU225" s="127"/>
      <c r="KQU225" s="127"/>
      <c r="KQV225" s="127"/>
      <c r="KRD225" s="127"/>
      <c r="KRE225" s="127"/>
      <c r="KRF225" s="127"/>
      <c r="KRG225" s="127"/>
      <c r="KRH225" s="127"/>
      <c r="KRI225" s="127"/>
      <c r="KRJ225" s="127"/>
      <c r="KRK225" s="127"/>
      <c r="KRL225" s="127"/>
      <c r="KRM225" s="127"/>
      <c r="KRN225" s="127"/>
      <c r="KRO225" s="127"/>
      <c r="KRP225" s="127"/>
      <c r="KRQ225" s="127"/>
      <c r="LAQ225" s="127"/>
      <c r="LAR225" s="127"/>
      <c r="LAZ225" s="127"/>
      <c r="LBA225" s="127"/>
      <c r="LBB225" s="127"/>
      <c r="LBC225" s="127"/>
      <c r="LBD225" s="127"/>
      <c r="LBE225" s="127"/>
      <c r="LBF225" s="127"/>
      <c r="LBG225" s="127"/>
      <c r="LBH225" s="127"/>
      <c r="LBI225" s="127"/>
      <c r="LBJ225" s="127"/>
      <c r="LBK225" s="127"/>
      <c r="LBL225" s="127"/>
      <c r="LBM225" s="127"/>
      <c r="LKM225" s="127"/>
      <c r="LKN225" s="127"/>
      <c r="LKV225" s="127"/>
      <c r="LKW225" s="127"/>
      <c r="LKX225" s="127"/>
      <c r="LKY225" s="127"/>
      <c r="LKZ225" s="127"/>
      <c r="LLA225" s="127"/>
      <c r="LLB225" s="127"/>
      <c r="LLC225" s="127"/>
      <c r="LLD225" s="127"/>
      <c r="LLE225" s="127"/>
      <c r="LLF225" s="127"/>
      <c r="LLG225" s="127"/>
      <c r="LLH225" s="127"/>
      <c r="LLI225" s="127"/>
      <c r="LUI225" s="127"/>
      <c r="LUJ225" s="127"/>
      <c r="LUR225" s="127"/>
      <c r="LUS225" s="127"/>
      <c r="LUT225" s="127"/>
      <c r="LUU225" s="127"/>
      <c r="LUV225" s="127"/>
      <c r="LUW225" s="127"/>
      <c r="LUX225" s="127"/>
      <c r="LUY225" s="127"/>
      <c r="LUZ225" s="127"/>
      <c r="LVA225" s="127"/>
      <c r="LVB225" s="127"/>
      <c r="LVC225" s="127"/>
      <c r="LVD225" s="127"/>
      <c r="LVE225" s="127"/>
      <c r="MEE225" s="127"/>
      <c r="MEF225" s="127"/>
      <c r="MEN225" s="127"/>
      <c r="MEO225" s="127"/>
      <c r="MEP225" s="127"/>
      <c r="MEQ225" s="127"/>
      <c r="MER225" s="127"/>
      <c r="MES225" s="127"/>
      <c r="MET225" s="127"/>
      <c r="MEU225" s="127"/>
      <c r="MEV225" s="127"/>
      <c r="MEW225" s="127"/>
      <c r="MEX225" s="127"/>
      <c r="MEY225" s="127"/>
      <c r="MEZ225" s="127"/>
      <c r="MFA225" s="127"/>
      <c r="MOA225" s="127"/>
      <c r="MOB225" s="127"/>
      <c r="MOJ225" s="127"/>
      <c r="MOK225" s="127"/>
      <c r="MOL225" s="127"/>
      <c r="MOM225" s="127"/>
      <c r="MON225" s="127"/>
      <c r="MOO225" s="127"/>
      <c r="MOP225" s="127"/>
      <c r="MOQ225" s="127"/>
      <c r="MOR225" s="127"/>
      <c r="MOS225" s="127"/>
      <c r="MOT225" s="127"/>
      <c r="MOU225" s="127"/>
      <c r="MOV225" s="127"/>
      <c r="MOW225" s="127"/>
      <c r="MXW225" s="127"/>
      <c r="MXX225" s="127"/>
      <c r="MYF225" s="127"/>
      <c r="MYG225" s="127"/>
      <c r="MYH225" s="127"/>
      <c r="MYI225" s="127"/>
      <c r="MYJ225" s="127"/>
      <c r="MYK225" s="127"/>
      <c r="MYL225" s="127"/>
      <c r="MYM225" s="127"/>
      <c r="MYN225" s="127"/>
      <c r="MYO225" s="127"/>
      <c r="MYP225" s="127"/>
      <c r="MYQ225" s="127"/>
      <c r="MYR225" s="127"/>
      <c r="MYS225" s="127"/>
      <c r="NHS225" s="127"/>
      <c r="NHT225" s="127"/>
      <c r="NIB225" s="127"/>
      <c r="NIC225" s="127"/>
      <c r="NID225" s="127"/>
      <c r="NIE225" s="127"/>
      <c r="NIF225" s="127"/>
      <c r="NIG225" s="127"/>
      <c r="NIH225" s="127"/>
      <c r="NII225" s="127"/>
      <c r="NIJ225" s="127"/>
      <c r="NIK225" s="127"/>
      <c r="NIL225" s="127"/>
      <c r="NIM225" s="127"/>
      <c r="NIN225" s="127"/>
      <c r="NIO225" s="127"/>
      <c r="NRO225" s="127"/>
      <c r="NRP225" s="127"/>
      <c r="NRX225" s="127"/>
      <c r="NRY225" s="127"/>
      <c r="NRZ225" s="127"/>
      <c r="NSA225" s="127"/>
      <c r="NSB225" s="127"/>
      <c r="NSC225" s="127"/>
      <c r="NSD225" s="127"/>
      <c r="NSE225" s="127"/>
      <c r="NSF225" s="127"/>
      <c r="NSG225" s="127"/>
      <c r="NSH225" s="127"/>
      <c r="NSI225" s="127"/>
      <c r="NSJ225" s="127"/>
      <c r="NSK225" s="127"/>
      <c r="OBK225" s="127"/>
      <c r="OBL225" s="127"/>
      <c r="OBT225" s="127"/>
      <c r="OBU225" s="127"/>
      <c r="OBV225" s="127"/>
      <c r="OBW225" s="127"/>
      <c r="OBX225" s="127"/>
      <c r="OBY225" s="127"/>
      <c r="OBZ225" s="127"/>
      <c r="OCA225" s="127"/>
      <c r="OCB225" s="127"/>
      <c r="OCC225" s="127"/>
      <c r="OCD225" s="127"/>
      <c r="OCE225" s="127"/>
      <c r="OCF225" s="127"/>
      <c r="OCG225" s="127"/>
      <c r="OLG225" s="127"/>
      <c r="OLH225" s="127"/>
      <c r="OLP225" s="127"/>
      <c r="OLQ225" s="127"/>
      <c r="OLR225" s="127"/>
      <c r="OLS225" s="127"/>
      <c r="OLT225" s="127"/>
      <c r="OLU225" s="127"/>
      <c r="OLV225" s="127"/>
      <c r="OLW225" s="127"/>
      <c r="OLX225" s="127"/>
      <c r="OLY225" s="127"/>
      <c r="OLZ225" s="127"/>
      <c r="OMA225" s="127"/>
      <c r="OMB225" s="127"/>
      <c r="OMC225" s="127"/>
      <c r="OVC225" s="127"/>
      <c r="OVD225" s="127"/>
      <c r="OVL225" s="127"/>
      <c r="OVM225" s="127"/>
      <c r="OVN225" s="127"/>
      <c r="OVO225" s="127"/>
      <c r="OVP225" s="127"/>
      <c r="OVQ225" s="127"/>
      <c r="OVR225" s="127"/>
      <c r="OVS225" s="127"/>
      <c r="OVT225" s="127"/>
      <c r="OVU225" s="127"/>
      <c r="OVV225" s="127"/>
      <c r="OVW225" s="127"/>
      <c r="OVX225" s="127"/>
      <c r="OVY225" s="127"/>
      <c r="PEY225" s="127"/>
      <c r="PEZ225" s="127"/>
      <c r="PFH225" s="127"/>
      <c r="PFI225" s="127"/>
      <c r="PFJ225" s="127"/>
      <c r="PFK225" s="127"/>
      <c r="PFL225" s="127"/>
      <c r="PFM225" s="127"/>
      <c r="PFN225" s="127"/>
      <c r="PFO225" s="127"/>
      <c r="PFP225" s="127"/>
      <c r="PFQ225" s="127"/>
      <c r="PFR225" s="127"/>
      <c r="PFS225" s="127"/>
      <c r="PFT225" s="127"/>
      <c r="PFU225" s="127"/>
      <c r="POU225" s="127"/>
      <c r="POV225" s="127"/>
      <c r="PPD225" s="127"/>
      <c r="PPE225" s="127"/>
      <c r="PPF225" s="127"/>
      <c r="PPG225" s="127"/>
      <c r="PPH225" s="127"/>
      <c r="PPI225" s="127"/>
      <c r="PPJ225" s="127"/>
      <c r="PPK225" s="127"/>
      <c r="PPL225" s="127"/>
      <c r="PPM225" s="127"/>
      <c r="PPN225" s="127"/>
      <c r="PPO225" s="127"/>
      <c r="PPP225" s="127"/>
      <c r="PPQ225" s="127"/>
      <c r="PYQ225" s="127"/>
      <c r="PYR225" s="127"/>
      <c r="PYZ225" s="127"/>
      <c r="PZA225" s="127"/>
      <c r="PZB225" s="127"/>
      <c r="PZC225" s="127"/>
      <c r="PZD225" s="127"/>
      <c r="PZE225" s="127"/>
      <c r="PZF225" s="127"/>
      <c r="PZG225" s="127"/>
      <c r="PZH225" s="127"/>
      <c r="PZI225" s="127"/>
      <c r="PZJ225" s="127"/>
      <c r="PZK225" s="127"/>
      <c r="PZL225" s="127"/>
      <c r="PZM225" s="127"/>
      <c r="QIM225" s="127"/>
      <c r="QIN225" s="127"/>
      <c r="QIV225" s="127"/>
      <c r="QIW225" s="127"/>
      <c r="QIX225" s="127"/>
      <c r="QIY225" s="127"/>
      <c r="QIZ225" s="127"/>
      <c r="QJA225" s="127"/>
      <c r="QJB225" s="127"/>
      <c r="QJC225" s="127"/>
      <c r="QJD225" s="127"/>
      <c r="QJE225" s="127"/>
      <c r="QJF225" s="127"/>
      <c r="QJG225" s="127"/>
      <c r="QJH225" s="127"/>
      <c r="QJI225" s="127"/>
      <c r="QSI225" s="127"/>
      <c r="QSJ225" s="127"/>
      <c r="QSR225" s="127"/>
      <c r="QSS225" s="127"/>
      <c r="QST225" s="127"/>
      <c r="QSU225" s="127"/>
      <c r="QSV225" s="127"/>
      <c r="QSW225" s="127"/>
      <c r="QSX225" s="127"/>
      <c r="QSY225" s="127"/>
      <c r="QSZ225" s="127"/>
      <c r="QTA225" s="127"/>
      <c r="QTB225" s="127"/>
      <c r="QTC225" s="127"/>
      <c r="QTD225" s="127"/>
      <c r="QTE225" s="127"/>
      <c r="RCE225" s="127"/>
      <c r="RCF225" s="127"/>
      <c r="RCN225" s="127"/>
      <c r="RCO225" s="127"/>
      <c r="RCP225" s="127"/>
      <c r="RCQ225" s="127"/>
      <c r="RCR225" s="127"/>
      <c r="RCS225" s="127"/>
      <c r="RCT225" s="127"/>
      <c r="RCU225" s="127"/>
      <c r="RCV225" s="127"/>
      <c r="RCW225" s="127"/>
      <c r="RCX225" s="127"/>
      <c r="RCY225" s="127"/>
      <c r="RCZ225" s="127"/>
      <c r="RDA225" s="127"/>
      <c r="RMA225" s="127"/>
      <c r="RMB225" s="127"/>
      <c r="RMJ225" s="127"/>
      <c r="RMK225" s="127"/>
      <c r="RML225" s="127"/>
      <c r="RMM225" s="127"/>
      <c r="RMN225" s="127"/>
      <c r="RMO225" s="127"/>
      <c r="RMP225" s="127"/>
      <c r="RMQ225" s="127"/>
      <c r="RMR225" s="127"/>
      <c r="RMS225" s="127"/>
      <c r="RMT225" s="127"/>
      <c r="RMU225" s="127"/>
      <c r="RMV225" s="127"/>
      <c r="RMW225" s="127"/>
      <c r="RVW225" s="127"/>
      <c r="RVX225" s="127"/>
      <c r="RWF225" s="127"/>
      <c r="RWG225" s="127"/>
      <c r="RWH225" s="127"/>
      <c r="RWI225" s="127"/>
      <c r="RWJ225" s="127"/>
      <c r="RWK225" s="127"/>
      <c r="RWL225" s="127"/>
      <c r="RWM225" s="127"/>
      <c r="RWN225" s="127"/>
      <c r="RWO225" s="127"/>
      <c r="RWP225" s="127"/>
      <c r="RWQ225" s="127"/>
      <c r="RWR225" s="127"/>
      <c r="RWS225" s="127"/>
      <c r="SFS225" s="127"/>
      <c r="SFT225" s="127"/>
      <c r="SGB225" s="127"/>
      <c r="SGC225" s="127"/>
      <c r="SGD225" s="127"/>
      <c r="SGE225" s="127"/>
      <c r="SGF225" s="127"/>
      <c r="SGG225" s="127"/>
      <c r="SGH225" s="127"/>
      <c r="SGI225" s="127"/>
      <c r="SGJ225" s="127"/>
      <c r="SGK225" s="127"/>
      <c r="SGL225" s="127"/>
      <c r="SGM225" s="127"/>
      <c r="SGN225" s="127"/>
      <c r="SGO225" s="127"/>
      <c r="SPO225" s="127"/>
      <c r="SPP225" s="127"/>
      <c r="SPX225" s="127"/>
      <c r="SPY225" s="127"/>
      <c r="SPZ225" s="127"/>
      <c r="SQA225" s="127"/>
      <c r="SQB225" s="127"/>
      <c r="SQC225" s="127"/>
      <c r="SQD225" s="127"/>
      <c r="SQE225" s="127"/>
      <c r="SQF225" s="127"/>
      <c r="SQG225" s="127"/>
      <c r="SQH225" s="127"/>
      <c r="SQI225" s="127"/>
      <c r="SQJ225" s="127"/>
      <c r="SQK225" s="127"/>
      <c r="SZK225" s="127"/>
      <c r="SZL225" s="127"/>
      <c r="SZT225" s="127"/>
      <c r="SZU225" s="127"/>
      <c r="SZV225" s="127"/>
      <c r="SZW225" s="127"/>
      <c r="SZX225" s="127"/>
      <c r="SZY225" s="127"/>
      <c r="SZZ225" s="127"/>
      <c r="TAA225" s="127"/>
      <c r="TAB225" s="127"/>
      <c r="TAC225" s="127"/>
      <c r="TAD225" s="127"/>
      <c r="TAE225" s="127"/>
      <c r="TAF225" s="127"/>
      <c r="TAG225" s="127"/>
      <c r="TJG225" s="127"/>
      <c r="TJH225" s="127"/>
      <c r="TJP225" s="127"/>
      <c r="TJQ225" s="127"/>
      <c r="TJR225" s="127"/>
      <c r="TJS225" s="127"/>
      <c r="TJT225" s="127"/>
      <c r="TJU225" s="127"/>
      <c r="TJV225" s="127"/>
      <c r="TJW225" s="127"/>
      <c r="TJX225" s="127"/>
      <c r="TJY225" s="127"/>
      <c r="TJZ225" s="127"/>
      <c r="TKA225" s="127"/>
      <c r="TKB225" s="127"/>
      <c r="TKC225" s="127"/>
      <c r="TTC225" s="127"/>
      <c r="TTD225" s="127"/>
      <c r="TTL225" s="127"/>
      <c r="TTM225" s="127"/>
      <c r="TTN225" s="127"/>
      <c r="TTO225" s="127"/>
      <c r="TTP225" s="127"/>
      <c r="TTQ225" s="127"/>
      <c r="TTR225" s="127"/>
      <c r="TTS225" s="127"/>
      <c r="TTT225" s="127"/>
      <c r="TTU225" s="127"/>
      <c r="TTV225" s="127"/>
      <c r="TTW225" s="127"/>
      <c r="TTX225" s="127"/>
      <c r="TTY225" s="127"/>
      <c r="UCY225" s="127"/>
      <c r="UCZ225" s="127"/>
      <c r="UDH225" s="127"/>
      <c r="UDI225" s="127"/>
      <c r="UDJ225" s="127"/>
      <c r="UDK225" s="127"/>
      <c r="UDL225" s="127"/>
      <c r="UDM225" s="127"/>
      <c r="UDN225" s="127"/>
      <c r="UDO225" s="127"/>
      <c r="UDP225" s="127"/>
      <c r="UDQ225" s="127"/>
      <c r="UDR225" s="127"/>
      <c r="UDS225" s="127"/>
      <c r="UDT225" s="127"/>
      <c r="UDU225" s="127"/>
      <c r="UMU225" s="127"/>
      <c r="UMV225" s="127"/>
      <c r="UND225" s="127"/>
      <c r="UNE225" s="127"/>
      <c r="UNF225" s="127"/>
      <c r="UNG225" s="127"/>
      <c r="UNH225" s="127"/>
      <c r="UNI225" s="127"/>
      <c r="UNJ225" s="127"/>
      <c r="UNK225" s="127"/>
      <c r="UNL225" s="127"/>
      <c r="UNM225" s="127"/>
      <c r="UNN225" s="127"/>
      <c r="UNO225" s="127"/>
      <c r="UNP225" s="127"/>
      <c r="UNQ225" s="127"/>
      <c r="UWQ225" s="127"/>
      <c r="UWR225" s="127"/>
      <c r="UWZ225" s="127"/>
      <c r="UXA225" s="127"/>
      <c r="UXB225" s="127"/>
      <c r="UXC225" s="127"/>
      <c r="UXD225" s="127"/>
      <c r="UXE225" s="127"/>
      <c r="UXF225" s="127"/>
      <c r="UXG225" s="127"/>
      <c r="UXH225" s="127"/>
      <c r="UXI225" s="127"/>
      <c r="UXJ225" s="127"/>
      <c r="UXK225" s="127"/>
      <c r="UXL225" s="127"/>
      <c r="UXM225" s="127"/>
      <c r="VGM225" s="127"/>
      <c r="VGN225" s="127"/>
      <c r="VGV225" s="127"/>
      <c r="VGW225" s="127"/>
      <c r="VGX225" s="127"/>
      <c r="VGY225" s="127"/>
      <c r="VGZ225" s="127"/>
      <c r="VHA225" s="127"/>
      <c r="VHB225" s="127"/>
      <c r="VHC225" s="127"/>
      <c r="VHD225" s="127"/>
      <c r="VHE225" s="127"/>
      <c r="VHF225" s="127"/>
      <c r="VHG225" s="127"/>
      <c r="VHH225" s="127"/>
      <c r="VHI225" s="127"/>
      <c r="VQI225" s="127"/>
      <c r="VQJ225" s="127"/>
      <c r="VQR225" s="127"/>
      <c r="VQS225" s="127"/>
      <c r="VQT225" s="127"/>
      <c r="VQU225" s="127"/>
      <c r="VQV225" s="127"/>
      <c r="VQW225" s="127"/>
      <c r="VQX225" s="127"/>
      <c r="VQY225" s="127"/>
      <c r="VQZ225" s="127"/>
      <c r="VRA225" s="127"/>
      <c r="VRB225" s="127"/>
      <c r="VRC225" s="127"/>
      <c r="VRD225" s="127"/>
      <c r="VRE225" s="127"/>
      <c r="WAE225" s="127"/>
      <c r="WAF225" s="127"/>
      <c r="WAN225" s="127"/>
      <c r="WAO225" s="127"/>
      <c r="WAP225" s="127"/>
      <c r="WAQ225" s="127"/>
      <c r="WAR225" s="127"/>
      <c r="WAS225" s="127"/>
      <c r="WAT225" s="127"/>
      <c r="WAU225" s="127"/>
      <c r="WAV225" s="127"/>
      <c r="WAW225" s="127"/>
      <c r="WAX225" s="127"/>
      <c r="WAY225" s="127"/>
      <c r="WAZ225" s="127"/>
      <c r="WBA225" s="127"/>
      <c r="WKA225" s="127"/>
      <c r="WKB225" s="127"/>
      <c r="WKJ225" s="127"/>
      <c r="WKK225" s="127"/>
      <c r="WKL225" s="127"/>
      <c r="WKM225" s="127"/>
      <c r="WKN225" s="127"/>
      <c r="WKO225" s="127"/>
      <c r="WKP225" s="127"/>
      <c r="WKQ225" s="127"/>
      <c r="WKR225" s="127"/>
      <c r="WKS225" s="127"/>
      <c r="WKT225" s="127"/>
      <c r="WKU225" s="127"/>
      <c r="WKV225" s="127"/>
      <c r="WKW225" s="127"/>
      <c r="WTW225" s="127"/>
      <c r="WTX225" s="127"/>
      <c r="WUF225" s="127"/>
      <c r="WUG225" s="127"/>
      <c r="WUH225" s="127"/>
      <c r="WUI225" s="127"/>
      <c r="WUJ225" s="127"/>
      <c r="WUK225" s="127"/>
      <c r="WUL225" s="127"/>
      <c r="WUM225" s="127"/>
      <c r="WUN225" s="127"/>
      <c r="WUO225" s="127"/>
      <c r="WUP225" s="127"/>
      <c r="WUQ225" s="127"/>
      <c r="WUR225" s="127"/>
      <c r="WUS225" s="127"/>
    </row>
    <row r="226" spans="1:1009 1243:2033 2267:3057 3291:4081 4315:5105 5339:6129 6363:7153 7387:8177 8411:9201 9435:10225 10459:11249 11483:12273 12507:13297 13531:14321 14555:15345 15579:16113" s="271" customFormat="1" outlineLevel="1">
      <c r="A226" s="327"/>
      <c r="B226" s="344" t="s">
        <v>505</v>
      </c>
      <c r="C226" s="270"/>
      <c r="D226" s="329">
        <v>234.751</v>
      </c>
      <c r="E226" s="329">
        <v>234.751</v>
      </c>
      <c r="F226" s="329">
        <v>0</v>
      </c>
      <c r="G226" s="245">
        <v>0</v>
      </c>
      <c r="H226" s="229">
        <f t="shared" si="13"/>
        <v>0</v>
      </c>
      <c r="I226" s="298"/>
      <c r="J226" s="298"/>
      <c r="K226" s="298"/>
      <c r="L226" s="298"/>
      <c r="M226" s="270"/>
      <c r="HK226" s="127"/>
      <c r="HL226" s="127"/>
      <c r="HT226" s="127"/>
      <c r="HU226" s="127"/>
      <c r="HV226" s="127"/>
      <c r="HW226" s="127"/>
      <c r="HX226" s="127"/>
      <c r="HY226" s="127"/>
      <c r="HZ226" s="127"/>
      <c r="IA226" s="127"/>
      <c r="IB226" s="127"/>
      <c r="IC226" s="127"/>
      <c r="ID226" s="127"/>
      <c r="IE226" s="127"/>
      <c r="IF226" s="127"/>
      <c r="IG226" s="127"/>
      <c r="RG226" s="127"/>
      <c r="RH226" s="127"/>
      <c r="RP226" s="127"/>
      <c r="RQ226" s="127"/>
      <c r="RR226" s="127"/>
      <c r="RS226" s="127"/>
      <c r="RT226" s="127"/>
      <c r="RU226" s="127"/>
      <c r="RV226" s="127"/>
      <c r="RW226" s="127"/>
      <c r="RX226" s="127"/>
      <c r="RY226" s="127"/>
      <c r="RZ226" s="127"/>
      <c r="SA226" s="127"/>
      <c r="SB226" s="127"/>
      <c r="SC226" s="127"/>
      <c r="ABC226" s="127"/>
      <c r="ABD226" s="127"/>
      <c r="ABL226" s="127"/>
      <c r="ABM226" s="127"/>
      <c r="ABN226" s="127"/>
      <c r="ABO226" s="127"/>
      <c r="ABP226" s="127"/>
      <c r="ABQ226" s="127"/>
      <c r="ABR226" s="127"/>
      <c r="ABS226" s="127"/>
      <c r="ABT226" s="127"/>
      <c r="ABU226" s="127"/>
      <c r="ABV226" s="127"/>
      <c r="ABW226" s="127"/>
      <c r="ABX226" s="127"/>
      <c r="ABY226" s="127"/>
      <c r="AKY226" s="127"/>
      <c r="AKZ226" s="127"/>
      <c r="ALH226" s="127"/>
      <c r="ALI226" s="127"/>
      <c r="ALJ226" s="127"/>
      <c r="ALK226" s="127"/>
      <c r="ALL226" s="127"/>
      <c r="ALM226" s="127"/>
      <c r="ALN226" s="127"/>
      <c r="ALO226" s="127"/>
      <c r="ALP226" s="127"/>
      <c r="ALQ226" s="127"/>
      <c r="ALR226" s="127"/>
      <c r="ALS226" s="127"/>
      <c r="ALT226" s="127"/>
      <c r="ALU226" s="127"/>
      <c r="AUU226" s="127"/>
      <c r="AUV226" s="127"/>
      <c r="AVD226" s="127"/>
      <c r="AVE226" s="127"/>
      <c r="AVF226" s="127"/>
      <c r="AVG226" s="127"/>
      <c r="AVH226" s="127"/>
      <c r="AVI226" s="127"/>
      <c r="AVJ226" s="127"/>
      <c r="AVK226" s="127"/>
      <c r="AVL226" s="127"/>
      <c r="AVM226" s="127"/>
      <c r="AVN226" s="127"/>
      <c r="AVO226" s="127"/>
      <c r="AVP226" s="127"/>
      <c r="AVQ226" s="127"/>
      <c r="BEQ226" s="127"/>
      <c r="BER226" s="127"/>
      <c r="BEZ226" s="127"/>
      <c r="BFA226" s="127"/>
      <c r="BFB226" s="127"/>
      <c r="BFC226" s="127"/>
      <c r="BFD226" s="127"/>
      <c r="BFE226" s="127"/>
      <c r="BFF226" s="127"/>
      <c r="BFG226" s="127"/>
      <c r="BFH226" s="127"/>
      <c r="BFI226" s="127"/>
      <c r="BFJ226" s="127"/>
      <c r="BFK226" s="127"/>
      <c r="BFL226" s="127"/>
      <c r="BFM226" s="127"/>
      <c r="BOM226" s="127"/>
      <c r="BON226" s="127"/>
      <c r="BOV226" s="127"/>
      <c r="BOW226" s="127"/>
      <c r="BOX226" s="127"/>
      <c r="BOY226" s="127"/>
      <c r="BOZ226" s="127"/>
      <c r="BPA226" s="127"/>
      <c r="BPB226" s="127"/>
      <c r="BPC226" s="127"/>
      <c r="BPD226" s="127"/>
      <c r="BPE226" s="127"/>
      <c r="BPF226" s="127"/>
      <c r="BPG226" s="127"/>
      <c r="BPH226" s="127"/>
      <c r="BPI226" s="127"/>
      <c r="BYI226" s="127"/>
      <c r="BYJ226" s="127"/>
      <c r="BYR226" s="127"/>
      <c r="BYS226" s="127"/>
      <c r="BYT226" s="127"/>
      <c r="BYU226" s="127"/>
      <c r="BYV226" s="127"/>
      <c r="BYW226" s="127"/>
      <c r="BYX226" s="127"/>
      <c r="BYY226" s="127"/>
      <c r="BYZ226" s="127"/>
      <c r="BZA226" s="127"/>
      <c r="BZB226" s="127"/>
      <c r="BZC226" s="127"/>
      <c r="BZD226" s="127"/>
      <c r="BZE226" s="127"/>
      <c r="CIE226" s="127"/>
      <c r="CIF226" s="127"/>
      <c r="CIN226" s="127"/>
      <c r="CIO226" s="127"/>
      <c r="CIP226" s="127"/>
      <c r="CIQ226" s="127"/>
      <c r="CIR226" s="127"/>
      <c r="CIS226" s="127"/>
      <c r="CIT226" s="127"/>
      <c r="CIU226" s="127"/>
      <c r="CIV226" s="127"/>
      <c r="CIW226" s="127"/>
      <c r="CIX226" s="127"/>
      <c r="CIY226" s="127"/>
      <c r="CIZ226" s="127"/>
      <c r="CJA226" s="127"/>
      <c r="CSA226" s="127"/>
      <c r="CSB226" s="127"/>
      <c r="CSJ226" s="127"/>
      <c r="CSK226" s="127"/>
      <c r="CSL226" s="127"/>
      <c r="CSM226" s="127"/>
      <c r="CSN226" s="127"/>
      <c r="CSO226" s="127"/>
      <c r="CSP226" s="127"/>
      <c r="CSQ226" s="127"/>
      <c r="CSR226" s="127"/>
      <c r="CSS226" s="127"/>
      <c r="CST226" s="127"/>
      <c r="CSU226" s="127"/>
      <c r="CSV226" s="127"/>
      <c r="CSW226" s="127"/>
      <c r="DBW226" s="127"/>
      <c r="DBX226" s="127"/>
      <c r="DCF226" s="127"/>
      <c r="DCG226" s="127"/>
      <c r="DCH226" s="127"/>
      <c r="DCI226" s="127"/>
      <c r="DCJ226" s="127"/>
      <c r="DCK226" s="127"/>
      <c r="DCL226" s="127"/>
      <c r="DCM226" s="127"/>
      <c r="DCN226" s="127"/>
      <c r="DCO226" s="127"/>
      <c r="DCP226" s="127"/>
      <c r="DCQ226" s="127"/>
      <c r="DCR226" s="127"/>
      <c r="DCS226" s="127"/>
      <c r="DLS226" s="127"/>
      <c r="DLT226" s="127"/>
      <c r="DMB226" s="127"/>
      <c r="DMC226" s="127"/>
      <c r="DMD226" s="127"/>
      <c r="DME226" s="127"/>
      <c r="DMF226" s="127"/>
      <c r="DMG226" s="127"/>
      <c r="DMH226" s="127"/>
      <c r="DMI226" s="127"/>
      <c r="DMJ226" s="127"/>
      <c r="DMK226" s="127"/>
      <c r="DML226" s="127"/>
      <c r="DMM226" s="127"/>
      <c r="DMN226" s="127"/>
      <c r="DMO226" s="127"/>
      <c r="DVO226" s="127"/>
      <c r="DVP226" s="127"/>
      <c r="DVX226" s="127"/>
      <c r="DVY226" s="127"/>
      <c r="DVZ226" s="127"/>
      <c r="DWA226" s="127"/>
      <c r="DWB226" s="127"/>
      <c r="DWC226" s="127"/>
      <c r="DWD226" s="127"/>
      <c r="DWE226" s="127"/>
      <c r="DWF226" s="127"/>
      <c r="DWG226" s="127"/>
      <c r="DWH226" s="127"/>
      <c r="DWI226" s="127"/>
      <c r="DWJ226" s="127"/>
      <c r="DWK226" s="127"/>
      <c r="EFK226" s="127"/>
      <c r="EFL226" s="127"/>
      <c r="EFT226" s="127"/>
      <c r="EFU226" s="127"/>
      <c r="EFV226" s="127"/>
      <c r="EFW226" s="127"/>
      <c r="EFX226" s="127"/>
      <c r="EFY226" s="127"/>
      <c r="EFZ226" s="127"/>
      <c r="EGA226" s="127"/>
      <c r="EGB226" s="127"/>
      <c r="EGC226" s="127"/>
      <c r="EGD226" s="127"/>
      <c r="EGE226" s="127"/>
      <c r="EGF226" s="127"/>
      <c r="EGG226" s="127"/>
      <c r="EPG226" s="127"/>
      <c r="EPH226" s="127"/>
      <c r="EPP226" s="127"/>
      <c r="EPQ226" s="127"/>
      <c r="EPR226" s="127"/>
      <c r="EPS226" s="127"/>
      <c r="EPT226" s="127"/>
      <c r="EPU226" s="127"/>
      <c r="EPV226" s="127"/>
      <c r="EPW226" s="127"/>
      <c r="EPX226" s="127"/>
      <c r="EPY226" s="127"/>
      <c r="EPZ226" s="127"/>
      <c r="EQA226" s="127"/>
      <c r="EQB226" s="127"/>
      <c r="EQC226" s="127"/>
      <c r="EZC226" s="127"/>
      <c r="EZD226" s="127"/>
      <c r="EZL226" s="127"/>
      <c r="EZM226" s="127"/>
      <c r="EZN226" s="127"/>
      <c r="EZO226" s="127"/>
      <c r="EZP226" s="127"/>
      <c r="EZQ226" s="127"/>
      <c r="EZR226" s="127"/>
      <c r="EZS226" s="127"/>
      <c r="EZT226" s="127"/>
      <c r="EZU226" s="127"/>
      <c r="EZV226" s="127"/>
      <c r="EZW226" s="127"/>
      <c r="EZX226" s="127"/>
      <c r="EZY226" s="127"/>
      <c r="FIY226" s="127"/>
      <c r="FIZ226" s="127"/>
      <c r="FJH226" s="127"/>
      <c r="FJI226" s="127"/>
      <c r="FJJ226" s="127"/>
      <c r="FJK226" s="127"/>
      <c r="FJL226" s="127"/>
      <c r="FJM226" s="127"/>
      <c r="FJN226" s="127"/>
      <c r="FJO226" s="127"/>
      <c r="FJP226" s="127"/>
      <c r="FJQ226" s="127"/>
      <c r="FJR226" s="127"/>
      <c r="FJS226" s="127"/>
      <c r="FJT226" s="127"/>
      <c r="FJU226" s="127"/>
      <c r="FSU226" s="127"/>
      <c r="FSV226" s="127"/>
      <c r="FTD226" s="127"/>
      <c r="FTE226" s="127"/>
      <c r="FTF226" s="127"/>
      <c r="FTG226" s="127"/>
      <c r="FTH226" s="127"/>
      <c r="FTI226" s="127"/>
      <c r="FTJ226" s="127"/>
      <c r="FTK226" s="127"/>
      <c r="FTL226" s="127"/>
      <c r="FTM226" s="127"/>
      <c r="FTN226" s="127"/>
      <c r="FTO226" s="127"/>
      <c r="FTP226" s="127"/>
      <c r="FTQ226" s="127"/>
      <c r="GCQ226" s="127"/>
      <c r="GCR226" s="127"/>
      <c r="GCZ226" s="127"/>
      <c r="GDA226" s="127"/>
      <c r="GDB226" s="127"/>
      <c r="GDC226" s="127"/>
      <c r="GDD226" s="127"/>
      <c r="GDE226" s="127"/>
      <c r="GDF226" s="127"/>
      <c r="GDG226" s="127"/>
      <c r="GDH226" s="127"/>
      <c r="GDI226" s="127"/>
      <c r="GDJ226" s="127"/>
      <c r="GDK226" s="127"/>
      <c r="GDL226" s="127"/>
      <c r="GDM226" s="127"/>
      <c r="GMM226" s="127"/>
      <c r="GMN226" s="127"/>
      <c r="GMV226" s="127"/>
      <c r="GMW226" s="127"/>
      <c r="GMX226" s="127"/>
      <c r="GMY226" s="127"/>
      <c r="GMZ226" s="127"/>
      <c r="GNA226" s="127"/>
      <c r="GNB226" s="127"/>
      <c r="GNC226" s="127"/>
      <c r="GND226" s="127"/>
      <c r="GNE226" s="127"/>
      <c r="GNF226" s="127"/>
      <c r="GNG226" s="127"/>
      <c r="GNH226" s="127"/>
      <c r="GNI226" s="127"/>
      <c r="GWI226" s="127"/>
      <c r="GWJ226" s="127"/>
      <c r="GWR226" s="127"/>
      <c r="GWS226" s="127"/>
      <c r="GWT226" s="127"/>
      <c r="GWU226" s="127"/>
      <c r="GWV226" s="127"/>
      <c r="GWW226" s="127"/>
      <c r="GWX226" s="127"/>
      <c r="GWY226" s="127"/>
      <c r="GWZ226" s="127"/>
      <c r="GXA226" s="127"/>
      <c r="GXB226" s="127"/>
      <c r="GXC226" s="127"/>
      <c r="GXD226" s="127"/>
      <c r="GXE226" s="127"/>
      <c r="HGE226" s="127"/>
      <c r="HGF226" s="127"/>
      <c r="HGN226" s="127"/>
      <c r="HGO226" s="127"/>
      <c r="HGP226" s="127"/>
      <c r="HGQ226" s="127"/>
      <c r="HGR226" s="127"/>
      <c r="HGS226" s="127"/>
      <c r="HGT226" s="127"/>
      <c r="HGU226" s="127"/>
      <c r="HGV226" s="127"/>
      <c r="HGW226" s="127"/>
      <c r="HGX226" s="127"/>
      <c r="HGY226" s="127"/>
      <c r="HGZ226" s="127"/>
      <c r="HHA226" s="127"/>
      <c r="HQA226" s="127"/>
      <c r="HQB226" s="127"/>
      <c r="HQJ226" s="127"/>
      <c r="HQK226" s="127"/>
      <c r="HQL226" s="127"/>
      <c r="HQM226" s="127"/>
      <c r="HQN226" s="127"/>
      <c r="HQO226" s="127"/>
      <c r="HQP226" s="127"/>
      <c r="HQQ226" s="127"/>
      <c r="HQR226" s="127"/>
      <c r="HQS226" s="127"/>
      <c r="HQT226" s="127"/>
      <c r="HQU226" s="127"/>
      <c r="HQV226" s="127"/>
      <c r="HQW226" s="127"/>
      <c r="HZW226" s="127"/>
      <c r="HZX226" s="127"/>
      <c r="IAF226" s="127"/>
      <c r="IAG226" s="127"/>
      <c r="IAH226" s="127"/>
      <c r="IAI226" s="127"/>
      <c r="IAJ226" s="127"/>
      <c r="IAK226" s="127"/>
      <c r="IAL226" s="127"/>
      <c r="IAM226" s="127"/>
      <c r="IAN226" s="127"/>
      <c r="IAO226" s="127"/>
      <c r="IAP226" s="127"/>
      <c r="IAQ226" s="127"/>
      <c r="IAR226" s="127"/>
      <c r="IAS226" s="127"/>
      <c r="IJS226" s="127"/>
      <c r="IJT226" s="127"/>
      <c r="IKB226" s="127"/>
      <c r="IKC226" s="127"/>
      <c r="IKD226" s="127"/>
      <c r="IKE226" s="127"/>
      <c r="IKF226" s="127"/>
      <c r="IKG226" s="127"/>
      <c r="IKH226" s="127"/>
      <c r="IKI226" s="127"/>
      <c r="IKJ226" s="127"/>
      <c r="IKK226" s="127"/>
      <c r="IKL226" s="127"/>
      <c r="IKM226" s="127"/>
      <c r="IKN226" s="127"/>
      <c r="IKO226" s="127"/>
      <c r="ITO226" s="127"/>
      <c r="ITP226" s="127"/>
      <c r="ITX226" s="127"/>
      <c r="ITY226" s="127"/>
      <c r="ITZ226" s="127"/>
      <c r="IUA226" s="127"/>
      <c r="IUB226" s="127"/>
      <c r="IUC226" s="127"/>
      <c r="IUD226" s="127"/>
      <c r="IUE226" s="127"/>
      <c r="IUF226" s="127"/>
      <c r="IUG226" s="127"/>
      <c r="IUH226" s="127"/>
      <c r="IUI226" s="127"/>
      <c r="IUJ226" s="127"/>
      <c r="IUK226" s="127"/>
      <c r="JDK226" s="127"/>
      <c r="JDL226" s="127"/>
      <c r="JDT226" s="127"/>
      <c r="JDU226" s="127"/>
      <c r="JDV226" s="127"/>
      <c r="JDW226" s="127"/>
      <c r="JDX226" s="127"/>
      <c r="JDY226" s="127"/>
      <c r="JDZ226" s="127"/>
      <c r="JEA226" s="127"/>
      <c r="JEB226" s="127"/>
      <c r="JEC226" s="127"/>
      <c r="JED226" s="127"/>
      <c r="JEE226" s="127"/>
      <c r="JEF226" s="127"/>
      <c r="JEG226" s="127"/>
      <c r="JNG226" s="127"/>
      <c r="JNH226" s="127"/>
      <c r="JNP226" s="127"/>
      <c r="JNQ226" s="127"/>
      <c r="JNR226" s="127"/>
      <c r="JNS226" s="127"/>
      <c r="JNT226" s="127"/>
      <c r="JNU226" s="127"/>
      <c r="JNV226" s="127"/>
      <c r="JNW226" s="127"/>
      <c r="JNX226" s="127"/>
      <c r="JNY226" s="127"/>
      <c r="JNZ226" s="127"/>
      <c r="JOA226" s="127"/>
      <c r="JOB226" s="127"/>
      <c r="JOC226" s="127"/>
      <c r="JXC226" s="127"/>
      <c r="JXD226" s="127"/>
      <c r="JXL226" s="127"/>
      <c r="JXM226" s="127"/>
      <c r="JXN226" s="127"/>
      <c r="JXO226" s="127"/>
      <c r="JXP226" s="127"/>
      <c r="JXQ226" s="127"/>
      <c r="JXR226" s="127"/>
      <c r="JXS226" s="127"/>
      <c r="JXT226" s="127"/>
      <c r="JXU226" s="127"/>
      <c r="JXV226" s="127"/>
      <c r="JXW226" s="127"/>
      <c r="JXX226" s="127"/>
      <c r="JXY226" s="127"/>
      <c r="KGY226" s="127"/>
      <c r="KGZ226" s="127"/>
      <c r="KHH226" s="127"/>
      <c r="KHI226" s="127"/>
      <c r="KHJ226" s="127"/>
      <c r="KHK226" s="127"/>
      <c r="KHL226" s="127"/>
      <c r="KHM226" s="127"/>
      <c r="KHN226" s="127"/>
      <c r="KHO226" s="127"/>
      <c r="KHP226" s="127"/>
      <c r="KHQ226" s="127"/>
      <c r="KHR226" s="127"/>
      <c r="KHS226" s="127"/>
      <c r="KHT226" s="127"/>
      <c r="KHU226" s="127"/>
      <c r="KQU226" s="127"/>
      <c r="KQV226" s="127"/>
      <c r="KRD226" s="127"/>
      <c r="KRE226" s="127"/>
      <c r="KRF226" s="127"/>
      <c r="KRG226" s="127"/>
      <c r="KRH226" s="127"/>
      <c r="KRI226" s="127"/>
      <c r="KRJ226" s="127"/>
      <c r="KRK226" s="127"/>
      <c r="KRL226" s="127"/>
      <c r="KRM226" s="127"/>
      <c r="KRN226" s="127"/>
      <c r="KRO226" s="127"/>
      <c r="KRP226" s="127"/>
      <c r="KRQ226" s="127"/>
      <c r="LAQ226" s="127"/>
      <c r="LAR226" s="127"/>
      <c r="LAZ226" s="127"/>
      <c r="LBA226" s="127"/>
      <c r="LBB226" s="127"/>
      <c r="LBC226" s="127"/>
      <c r="LBD226" s="127"/>
      <c r="LBE226" s="127"/>
      <c r="LBF226" s="127"/>
      <c r="LBG226" s="127"/>
      <c r="LBH226" s="127"/>
      <c r="LBI226" s="127"/>
      <c r="LBJ226" s="127"/>
      <c r="LBK226" s="127"/>
      <c r="LBL226" s="127"/>
      <c r="LBM226" s="127"/>
      <c r="LKM226" s="127"/>
      <c r="LKN226" s="127"/>
      <c r="LKV226" s="127"/>
      <c r="LKW226" s="127"/>
      <c r="LKX226" s="127"/>
      <c r="LKY226" s="127"/>
      <c r="LKZ226" s="127"/>
      <c r="LLA226" s="127"/>
      <c r="LLB226" s="127"/>
      <c r="LLC226" s="127"/>
      <c r="LLD226" s="127"/>
      <c r="LLE226" s="127"/>
      <c r="LLF226" s="127"/>
      <c r="LLG226" s="127"/>
      <c r="LLH226" s="127"/>
      <c r="LLI226" s="127"/>
      <c r="LUI226" s="127"/>
      <c r="LUJ226" s="127"/>
      <c r="LUR226" s="127"/>
      <c r="LUS226" s="127"/>
      <c r="LUT226" s="127"/>
      <c r="LUU226" s="127"/>
      <c r="LUV226" s="127"/>
      <c r="LUW226" s="127"/>
      <c r="LUX226" s="127"/>
      <c r="LUY226" s="127"/>
      <c r="LUZ226" s="127"/>
      <c r="LVA226" s="127"/>
      <c r="LVB226" s="127"/>
      <c r="LVC226" s="127"/>
      <c r="LVD226" s="127"/>
      <c r="LVE226" s="127"/>
      <c r="MEE226" s="127"/>
      <c r="MEF226" s="127"/>
      <c r="MEN226" s="127"/>
      <c r="MEO226" s="127"/>
      <c r="MEP226" s="127"/>
      <c r="MEQ226" s="127"/>
      <c r="MER226" s="127"/>
      <c r="MES226" s="127"/>
      <c r="MET226" s="127"/>
      <c r="MEU226" s="127"/>
      <c r="MEV226" s="127"/>
      <c r="MEW226" s="127"/>
      <c r="MEX226" s="127"/>
      <c r="MEY226" s="127"/>
      <c r="MEZ226" s="127"/>
      <c r="MFA226" s="127"/>
      <c r="MOA226" s="127"/>
      <c r="MOB226" s="127"/>
      <c r="MOJ226" s="127"/>
      <c r="MOK226" s="127"/>
      <c r="MOL226" s="127"/>
      <c r="MOM226" s="127"/>
      <c r="MON226" s="127"/>
      <c r="MOO226" s="127"/>
      <c r="MOP226" s="127"/>
      <c r="MOQ226" s="127"/>
      <c r="MOR226" s="127"/>
      <c r="MOS226" s="127"/>
      <c r="MOT226" s="127"/>
      <c r="MOU226" s="127"/>
      <c r="MOV226" s="127"/>
      <c r="MOW226" s="127"/>
      <c r="MXW226" s="127"/>
      <c r="MXX226" s="127"/>
      <c r="MYF226" s="127"/>
      <c r="MYG226" s="127"/>
      <c r="MYH226" s="127"/>
      <c r="MYI226" s="127"/>
      <c r="MYJ226" s="127"/>
      <c r="MYK226" s="127"/>
      <c r="MYL226" s="127"/>
      <c r="MYM226" s="127"/>
      <c r="MYN226" s="127"/>
      <c r="MYO226" s="127"/>
      <c r="MYP226" s="127"/>
      <c r="MYQ226" s="127"/>
      <c r="MYR226" s="127"/>
      <c r="MYS226" s="127"/>
      <c r="NHS226" s="127"/>
      <c r="NHT226" s="127"/>
      <c r="NIB226" s="127"/>
      <c r="NIC226" s="127"/>
      <c r="NID226" s="127"/>
      <c r="NIE226" s="127"/>
      <c r="NIF226" s="127"/>
      <c r="NIG226" s="127"/>
      <c r="NIH226" s="127"/>
      <c r="NII226" s="127"/>
      <c r="NIJ226" s="127"/>
      <c r="NIK226" s="127"/>
      <c r="NIL226" s="127"/>
      <c r="NIM226" s="127"/>
      <c r="NIN226" s="127"/>
      <c r="NIO226" s="127"/>
      <c r="NRO226" s="127"/>
      <c r="NRP226" s="127"/>
      <c r="NRX226" s="127"/>
      <c r="NRY226" s="127"/>
      <c r="NRZ226" s="127"/>
      <c r="NSA226" s="127"/>
      <c r="NSB226" s="127"/>
      <c r="NSC226" s="127"/>
      <c r="NSD226" s="127"/>
      <c r="NSE226" s="127"/>
      <c r="NSF226" s="127"/>
      <c r="NSG226" s="127"/>
      <c r="NSH226" s="127"/>
      <c r="NSI226" s="127"/>
      <c r="NSJ226" s="127"/>
      <c r="NSK226" s="127"/>
      <c r="OBK226" s="127"/>
      <c r="OBL226" s="127"/>
      <c r="OBT226" s="127"/>
      <c r="OBU226" s="127"/>
      <c r="OBV226" s="127"/>
      <c r="OBW226" s="127"/>
      <c r="OBX226" s="127"/>
      <c r="OBY226" s="127"/>
      <c r="OBZ226" s="127"/>
      <c r="OCA226" s="127"/>
      <c r="OCB226" s="127"/>
      <c r="OCC226" s="127"/>
      <c r="OCD226" s="127"/>
      <c r="OCE226" s="127"/>
      <c r="OCF226" s="127"/>
      <c r="OCG226" s="127"/>
      <c r="OLG226" s="127"/>
      <c r="OLH226" s="127"/>
      <c r="OLP226" s="127"/>
      <c r="OLQ226" s="127"/>
      <c r="OLR226" s="127"/>
      <c r="OLS226" s="127"/>
      <c r="OLT226" s="127"/>
      <c r="OLU226" s="127"/>
      <c r="OLV226" s="127"/>
      <c r="OLW226" s="127"/>
      <c r="OLX226" s="127"/>
      <c r="OLY226" s="127"/>
      <c r="OLZ226" s="127"/>
      <c r="OMA226" s="127"/>
      <c r="OMB226" s="127"/>
      <c r="OMC226" s="127"/>
      <c r="OVC226" s="127"/>
      <c r="OVD226" s="127"/>
      <c r="OVL226" s="127"/>
      <c r="OVM226" s="127"/>
      <c r="OVN226" s="127"/>
      <c r="OVO226" s="127"/>
      <c r="OVP226" s="127"/>
      <c r="OVQ226" s="127"/>
      <c r="OVR226" s="127"/>
      <c r="OVS226" s="127"/>
      <c r="OVT226" s="127"/>
      <c r="OVU226" s="127"/>
      <c r="OVV226" s="127"/>
      <c r="OVW226" s="127"/>
      <c r="OVX226" s="127"/>
      <c r="OVY226" s="127"/>
      <c r="PEY226" s="127"/>
      <c r="PEZ226" s="127"/>
      <c r="PFH226" s="127"/>
      <c r="PFI226" s="127"/>
      <c r="PFJ226" s="127"/>
      <c r="PFK226" s="127"/>
      <c r="PFL226" s="127"/>
      <c r="PFM226" s="127"/>
      <c r="PFN226" s="127"/>
      <c r="PFO226" s="127"/>
      <c r="PFP226" s="127"/>
      <c r="PFQ226" s="127"/>
      <c r="PFR226" s="127"/>
      <c r="PFS226" s="127"/>
      <c r="PFT226" s="127"/>
      <c r="PFU226" s="127"/>
      <c r="POU226" s="127"/>
      <c r="POV226" s="127"/>
      <c r="PPD226" s="127"/>
      <c r="PPE226" s="127"/>
      <c r="PPF226" s="127"/>
      <c r="PPG226" s="127"/>
      <c r="PPH226" s="127"/>
      <c r="PPI226" s="127"/>
      <c r="PPJ226" s="127"/>
      <c r="PPK226" s="127"/>
      <c r="PPL226" s="127"/>
      <c r="PPM226" s="127"/>
      <c r="PPN226" s="127"/>
      <c r="PPO226" s="127"/>
      <c r="PPP226" s="127"/>
      <c r="PPQ226" s="127"/>
      <c r="PYQ226" s="127"/>
      <c r="PYR226" s="127"/>
      <c r="PYZ226" s="127"/>
      <c r="PZA226" s="127"/>
      <c r="PZB226" s="127"/>
      <c r="PZC226" s="127"/>
      <c r="PZD226" s="127"/>
      <c r="PZE226" s="127"/>
      <c r="PZF226" s="127"/>
      <c r="PZG226" s="127"/>
      <c r="PZH226" s="127"/>
      <c r="PZI226" s="127"/>
      <c r="PZJ226" s="127"/>
      <c r="PZK226" s="127"/>
      <c r="PZL226" s="127"/>
      <c r="PZM226" s="127"/>
      <c r="QIM226" s="127"/>
      <c r="QIN226" s="127"/>
      <c r="QIV226" s="127"/>
      <c r="QIW226" s="127"/>
      <c r="QIX226" s="127"/>
      <c r="QIY226" s="127"/>
      <c r="QIZ226" s="127"/>
      <c r="QJA226" s="127"/>
      <c r="QJB226" s="127"/>
      <c r="QJC226" s="127"/>
      <c r="QJD226" s="127"/>
      <c r="QJE226" s="127"/>
      <c r="QJF226" s="127"/>
      <c r="QJG226" s="127"/>
      <c r="QJH226" s="127"/>
      <c r="QJI226" s="127"/>
      <c r="QSI226" s="127"/>
      <c r="QSJ226" s="127"/>
      <c r="QSR226" s="127"/>
      <c r="QSS226" s="127"/>
      <c r="QST226" s="127"/>
      <c r="QSU226" s="127"/>
      <c r="QSV226" s="127"/>
      <c r="QSW226" s="127"/>
      <c r="QSX226" s="127"/>
      <c r="QSY226" s="127"/>
      <c r="QSZ226" s="127"/>
      <c r="QTA226" s="127"/>
      <c r="QTB226" s="127"/>
      <c r="QTC226" s="127"/>
      <c r="QTD226" s="127"/>
      <c r="QTE226" s="127"/>
      <c r="RCE226" s="127"/>
      <c r="RCF226" s="127"/>
      <c r="RCN226" s="127"/>
      <c r="RCO226" s="127"/>
      <c r="RCP226" s="127"/>
      <c r="RCQ226" s="127"/>
      <c r="RCR226" s="127"/>
      <c r="RCS226" s="127"/>
      <c r="RCT226" s="127"/>
      <c r="RCU226" s="127"/>
      <c r="RCV226" s="127"/>
      <c r="RCW226" s="127"/>
      <c r="RCX226" s="127"/>
      <c r="RCY226" s="127"/>
      <c r="RCZ226" s="127"/>
      <c r="RDA226" s="127"/>
      <c r="RMA226" s="127"/>
      <c r="RMB226" s="127"/>
      <c r="RMJ226" s="127"/>
      <c r="RMK226" s="127"/>
      <c r="RML226" s="127"/>
      <c r="RMM226" s="127"/>
      <c r="RMN226" s="127"/>
      <c r="RMO226" s="127"/>
      <c r="RMP226" s="127"/>
      <c r="RMQ226" s="127"/>
      <c r="RMR226" s="127"/>
      <c r="RMS226" s="127"/>
      <c r="RMT226" s="127"/>
      <c r="RMU226" s="127"/>
      <c r="RMV226" s="127"/>
      <c r="RMW226" s="127"/>
      <c r="RVW226" s="127"/>
      <c r="RVX226" s="127"/>
      <c r="RWF226" s="127"/>
      <c r="RWG226" s="127"/>
      <c r="RWH226" s="127"/>
      <c r="RWI226" s="127"/>
      <c r="RWJ226" s="127"/>
      <c r="RWK226" s="127"/>
      <c r="RWL226" s="127"/>
      <c r="RWM226" s="127"/>
      <c r="RWN226" s="127"/>
      <c r="RWO226" s="127"/>
      <c r="RWP226" s="127"/>
      <c r="RWQ226" s="127"/>
      <c r="RWR226" s="127"/>
      <c r="RWS226" s="127"/>
      <c r="SFS226" s="127"/>
      <c r="SFT226" s="127"/>
      <c r="SGB226" s="127"/>
      <c r="SGC226" s="127"/>
      <c r="SGD226" s="127"/>
      <c r="SGE226" s="127"/>
      <c r="SGF226" s="127"/>
      <c r="SGG226" s="127"/>
      <c r="SGH226" s="127"/>
      <c r="SGI226" s="127"/>
      <c r="SGJ226" s="127"/>
      <c r="SGK226" s="127"/>
      <c r="SGL226" s="127"/>
      <c r="SGM226" s="127"/>
      <c r="SGN226" s="127"/>
      <c r="SGO226" s="127"/>
      <c r="SPO226" s="127"/>
      <c r="SPP226" s="127"/>
      <c r="SPX226" s="127"/>
      <c r="SPY226" s="127"/>
      <c r="SPZ226" s="127"/>
      <c r="SQA226" s="127"/>
      <c r="SQB226" s="127"/>
      <c r="SQC226" s="127"/>
      <c r="SQD226" s="127"/>
      <c r="SQE226" s="127"/>
      <c r="SQF226" s="127"/>
      <c r="SQG226" s="127"/>
      <c r="SQH226" s="127"/>
      <c r="SQI226" s="127"/>
      <c r="SQJ226" s="127"/>
      <c r="SQK226" s="127"/>
      <c r="SZK226" s="127"/>
      <c r="SZL226" s="127"/>
      <c r="SZT226" s="127"/>
      <c r="SZU226" s="127"/>
      <c r="SZV226" s="127"/>
      <c r="SZW226" s="127"/>
      <c r="SZX226" s="127"/>
      <c r="SZY226" s="127"/>
      <c r="SZZ226" s="127"/>
      <c r="TAA226" s="127"/>
      <c r="TAB226" s="127"/>
      <c r="TAC226" s="127"/>
      <c r="TAD226" s="127"/>
      <c r="TAE226" s="127"/>
      <c r="TAF226" s="127"/>
      <c r="TAG226" s="127"/>
      <c r="TJG226" s="127"/>
      <c r="TJH226" s="127"/>
      <c r="TJP226" s="127"/>
      <c r="TJQ226" s="127"/>
      <c r="TJR226" s="127"/>
      <c r="TJS226" s="127"/>
      <c r="TJT226" s="127"/>
      <c r="TJU226" s="127"/>
      <c r="TJV226" s="127"/>
      <c r="TJW226" s="127"/>
      <c r="TJX226" s="127"/>
      <c r="TJY226" s="127"/>
      <c r="TJZ226" s="127"/>
      <c r="TKA226" s="127"/>
      <c r="TKB226" s="127"/>
      <c r="TKC226" s="127"/>
      <c r="TTC226" s="127"/>
      <c r="TTD226" s="127"/>
      <c r="TTL226" s="127"/>
      <c r="TTM226" s="127"/>
      <c r="TTN226" s="127"/>
      <c r="TTO226" s="127"/>
      <c r="TTP226" s="127"/>
      <c r="TTQ226" s="127"/>
      <c r="TTR226" s="127"/>
      <c r="TTS226" s="127"/>
      <c r="TTT226" s="127"/>
      <c r="TTU226" s="127"/>
      <c r="TTV226" s="127"/>
      <c r="TTW226" s="127"/>
      <c r="TTX226" s="127"/>
      <c r="TTY226" s="127"/>
      <c r="UCY226" s="127"/>
      <c r="UCZ226" s="127"/>
      <c r="UDH226" s="127"/>
      <c r="UDI226" s="127"/>
      <c r="UDJ226" s="127"/>
      <c r="UDK226" s="127"/>
      <c r="UDL226" s="127"/>
      <c r="UDM226" s="127"/>
      <c r="UDN226" s="127"/>
      <c r="UDO226" s="127"/>
      <c r="UDP226" s="127"/>
      <c r="UDQ226" s="127"/>
      <c r="UDR226" s="127"/>
      <c r="UDS226" s="127"/>
      <c r="UDT226" s="127"/>
      <c r="UDU226" s="127"/>
      <c r="UMU226" s="127"/>
      <c r="UMV226" s="127"/>
      <c r="UND226" s="127"/>
      <c r="UNE226" s="127"/>
      <c r="UNF226" s="127"/>
      <c r="UNG226" s="127"/>
      <c r="UNH226" s="127"/>
      <c r="UNI226" s="127"/>
      <c r="UNJ226" s="127"/>
      <c r="UNK226" s="127"/>
      <c r="UNL226" s="127"/>
      <c r="UNM226" s="127"/>
      <c r="UNN226" s="127"/>
      <c r="UNO226" s="127"/>
      <c r="UNP226" s="127"/>
      <c r="UNQ226" s="127"/>
      <c r="UWQ226" s="127"/>
      <c r="UWR226" s="127"/>
      <c r="UWZ226" s="127"/>
      <c r="UXA226" s="127"/>
      <c r="UXB226" s="127"/>
      <c r="UXC226" s="127"/>
      <c r="UXD226" s="127"/>
      <c r="UXE226" s="127"/>
      <c r="UXF226" s="127"/>
      <c r="UXG226" s="127"/>
      <c r="UXH226" s="127"/>
      <c r="UXI226" s="127"/>
      <c r="UXJ226" s="127"/>
      <c r="UXK226" s="127"/>
      <c r="UXL226" s="127"/>
      <c r="UXM226" s="127"/>
      <c r="VGM226" s="127"/>
      <c r="VGN226" s="127"/>
      <c r="VGV226" s="127"/>
      <c r="VGW226" s="127"/>
      <c r="VGX226" s="127"/>
      <c r="VGY226" s="127"/>
      <c r="VGZ226" s="127"/>
      <c r="VHA226" s="127"/>
      <c r="VHB226" s="127"/>
      <c r="VHC226" s="127"/>
      <c r="VHD226" s="127"/>
      <c r="VHE226" s="127"/>
      <c r="VHF226" s="127"/>
      <c r="VHG226" s="127"/>
      <c r="VHH226" s="127"/>
      <c r="VHI226" s="127"/>
      <c r="VQI226" s="127"/>
      <c r="VQJ226" s="127"/>
      <c r="VQR226" s="127"/>
      <c r="VQS226" s="127"/>
      <c r="VQT226" s="127"/>
      <c r="VQU226" s="127"/>
      <c r="VQV226" s="127"/>
      <c r="VQW226" s="127"/>
      <c r="VQX226" s="127"/>
      <c r="VQY226" s="127"/>
      <c r="VQZ226" s="127"/>
      <c r="VRA226" s="127"/>
      <c r="VRB226" s="127"/>
      <c r="VRC226" s="127"/>
      <c r="VRD226" s="127"/>
      <c r="VRE226" s="127"/>
      <c r="WAE226" s="127"/>
      <c r="WAF226" s="127"/>
      <c r="WAN226" s="127"/>
      <c r="WAO226" s="127"/>
      <c r="WAP226" s="127"/>
      <c r="WAQ226" s="127"/>
      <c r="WAR226" s="127"/>
      <c r="WAS226" s="127"/>
      <c r="WAT226" s="127"/>
      <c r="WAU226" s="127"/>
      <c r="WAV226" s="127"/>
      <c r="WAW226" s="127"/>
      <c r="WAX226" s="127"/>
      <c r="WAY226" s="127"/>
      <c r="WAZ226" s="127"/>
      <c r="WBA226" s="127"/>
      <c r="WKA226" s="127"/>
      <c r="WKB226" s="127"/>
      <c r="WKJ226" s="127"/>
      <c r="WKK226" s="127"/>
      <c r="WKL226" s="127"/>
      <c r="WKM226" s="127"/>
      <c r="WKN226" s="127"/>
      <c r="WKO226" s="127"/>
      <c r="WKP226" s="127"/>
      <c r="WKQ226" s="127"/>
      <c r="WKR226" s="127"/>
      <c r="WKS226" s="127"/>
      <c r="WKT226" s="127"/>
      <c r="WKU226" s="127"/>
      <c r="WKV226" s="127"/>
      <c r="WKW226" s="127"/>
      <c r="WTW226" s="127"/>
      <c r="WTX226" s="127"/>
      <c r="WUF226" s="127"/>
      <c r="WUG226" s="127"/>
      <c r="WUH226" s="127"/>
      <c r="WUI226" s="127"/>
      <c r="WUJ226" s="127"/>
      <c r="WUK226" s="127"/>
      <c r="WUL226" s="127"/>
      <c r="WUM226" s="127"/>
      <c r="WUN226" s="127"/>
      <c r="WUO226" s="127"/>
      <c r="WUP226" s="127"/>
      <c r="WUQ226" s="127"/>
      <c r="WUR226" s="127"/>
      <c r="WUS226" s="127"/>
    </row>
    <row r="227" spans="1:1009 1243:2033 2267:3057 3291:4081 4315:5105 5339:6129 6363:7153 7387:8177 8411:9201 9435:10225 10459:11249 11483:12273 12507:13297 13531:14321 14555:15345 15579:16113" s="271" customFormat="1" outlineLevel="1">
      <c r="A227" s="327"/>
      <c r="B227" s="344" t="e">
        <v>#REF!</v>
      </c>
      <c r="C227" s="270"/>
      <c r="D227" s="329"/>
      <c r="E227" s="329"/>
      <c r="F227" s="329"/>
      <c r="G227" s="245">
        <v>1650</v>
      </c>
      <c r="H227" s="229">
        <f t="shared" si="13"/>
        <v>0</v>
      </c>
      <c r="I227" s="298"/>
      <c r="J227" s="298"/>
      <c r="K227" s="298"/>
      <c r="L227" s="298"/>
      <c r="M227" s="270"/>
      <c r="HK227" s="127"/>
      <c r="HL227" s="127"/>
      <c r="HT227" s="127"/>
      <c r="HU227" s="127"/>
      <c r="HV227" s="127"/>
      <c r="HW227" s="127"/>
      <c r="HX227" s="127"/>
      <c r="HY227" s="127"/>
      <c r="HZ227" s="127"/>
      <c r="IA227" s="127"/>
      <c r="IB227" s="127"/>
      <c r="IC227" s="127"/>
      <c r="ID227" s="127"/>
      <c r="IE227" s="127"/>
      <c r="IF227" s="127"/>
      <c r="IG227" s="127"/>
      <c r="RG227" s="127"/>
      <c r="RH227" s="127"/>
      <c r="RP227" s="127"/>
      <c r="RQ227" s="127"/>
      <c r="RR227" s="127"/>
      <c r="RS227" s="127"/>
      <c r="RT227" s="127"/>
      <c r="RU227" s="127"/>
      <c r="RV227" s="127"/>
      <c r="RW227" s="127"/>
      <c r="RX227" s="127"/>
      <c r="RY227" s="127"/>
      <c r="RZ227" s="127"/>
      <c r="SA227" s="127"/>
      <c r="SB227" s="127"/>
      <c r="SC227" s="127"/>
      <c r="ABC227" s="127"/>
      <c r="ABD227" s="127"/>
      <c r="ABL227" s="127"/>
      <c r="ABM227" s="127"/>
      <c r="ABN227" s="127"/>
      <c r="ABO227" s="127"/>
      <c r="ABP227" s="127"/>
      <c r="ABQ227" s="127"/>
      <c r="ABR227" s="127"/>
      <c r="ABS227" s="127"/>
      <c r="ABT227" s="127"/>
      <c r="ABU227" s="127"/>
      <c r="ABV227" s="127"/>
      <c r="ABW227" s="127"/>
      <c r="ABX227" s="127"/>
      <c r="ABY227" s="127"/>
      <c r="AKY227" s="127"/>
      <c r="AKZ227" s="127"/>
      <c r="ALH227" s="127"/>
      <c r="ALI227" s="127"/>
      <c r="ALJ227" s="127"/>
      <c r="ALK227" s="127"/>
      <c r="ALL227" s="127"/>
      <c r="ALM227" s="127"/>
      <c r="ALN227" s="127"/>
      <c r="ALO227" s="127"/>
      <c r="ALP227" s="127"/>
      <c r="ALQ227" s="127"/>
      <c r="ALR227" s="127"/>
      <c r="ALS227" s="127"/>
      <c r="ALT227" s="127"/>
      <c r="ALU227" s="127"/>
      <c r="AUU227" s="127"/>
      <c r="AUV227" s="127"/>
      <c r="AVD227" s="127"/>
      <c r="AVE227" s="127"/>
      <c r="AVF227" s="127"/>
      <c r="AVG227" s="127"/>
      <c r="AVH227" s="127"/>
      <c r="AVI227" s="127"/>
      <c r="AVJ227" s="127"/>
      <c r="AVK227" s="127"/>
      <c r="AVL227" s="127"/>
      <c r="AVM227" s="127"/>
      <c r="AVN227" s="127"/>
      <c r="AVO227" s="127"/>
      <c r="AVP227" s="127"/>
      <c r="AVQ227" s="127"/>
      <c r="BEQ227" s="127"/>
      <c r="BER227" s="127"/>
      <c r="BEZ227" s="127"/>
      <c r="BFA227" s="127"/>
      <c r="BFB227" s="127"/>
      <c r="BFC227" s="127"/>
      <c r="BFD227" s="127"/>
      <c r="BFE227" s="127"/>
      <c r="BFF227" s="127"/>
      <c r="BFG227" s="127"/>
      <c r="BFH227" s="127"/>
      <c r="BFI227" s="127"/>
      <c r="BFJ227" s="127"/>
      <c r="BFK227" s="127"/>
      <c r="BFL227" s="127"/>
      <c r="BFM227" s="127"/>
      <c r="BOM227" s="127"/>
      <c r="BON227" s="127"/>
      <c r="BOV227" s="127"/>
      <c r="BOW227" s="127"/>
      <c r="BOX227" s="127"/>
      <c r="BOY227" s="127"/>
      <c r="BOZ227" s="127"/>
      <c r="BPA227" s="127"/>
      <c r="BPB227" s="127"/>
      <c r="BPC227" s="127"/>
      <c r="BPD227" s="127"/>
      <c r="BPE227" s="127"/>
      <c r="BPF227" s="127"/>
      <c r="BPG227" s="127"/>
      <c r="BPH227" s="127"/>
      <c r="BPI227" s="127"/>
      <c r="BYI227" s="127"/>
      <c r="BYJ227" s="127"/>
      <c r="BYR227" s="127"/>
      <c r="BYS227" s="127"/>
      <c r="BYT227" s="127"/>
      <c r="BYU227" s="127"/>
      <c r="BYV227" s="127"/>
      <c r="BYW227" s="127"/>
      <c r="BYX227" s="127"/>
      <c r="BYY227" s="127"/>
      <c r="BYZ227" s="127"/>
      <c r="BZA227" s="127"/>
      <c r="BZB227" s="127"/>
      <c r="BZC227" s="127"/>
      <c r="BZD227" s="127"/>
      <c r="BZE227" s="127"/>
      <c r="CIE227" s="127"/>
      <c r="CIF227" s="127"/>
      <c r="CIN227" s="127"/>
      <c r="CIO227" s="127"/>
      <c r="CIP227" s="127"/>
      <c r="CIQ227" s="127"/>
      <c r="CIR227" s="127"/>
      <c r="CIS227" s="127"/>
      <c r="CIT227" s="127"/>
      <c r="CIU227" s="127"/>
      <c r="CIV227" s="127"/>
      <c r="CIW227" s="127"/>
      <c r="CIX227" s="127"/>
      <c r="CIY227" s="127"/>
      <c r="CIZ227" s="127"/>
      <c r="CJA227" s="127"/>
      <c r="CSA227" s="127"/>
      <c r="CSB227" s="127"/>
      <c r="CSJ227" s="127"/>
      <c r="CSK227" s="127"/>
      <c r="CSL227" s="127"/>
      <c r="CSM227" s="127"/>
      <c r="CSN227" s="127"/>
      <c r="CSO227" s="127"/>
      <c r="CSP227" s="127"/>
      <c r="CSQ227" s="127"/>
      <c r="CSR227" s="127"/>
      <c r="CSS227" s="127"/>
      <c r="CST227" s="127"/>
      <c r="CSU227" s="127"/>
      <c r="CSV227" s="127"/>
      <c r="CSW227" s="127"/>
      <c r="DBW227" s="127"/>
      <c r="DBX227" s="127"/>
      <c r="DCF227" s="127"/>
      <c r="DCG227" s="127"/>
      <c r="DCH227" s="127"/>
      <c r="DCI227" s="127"/>
      <c r="DCJ227" s="127"/>
      <c r="DCK227" s="127"/>
      <c r="DCL227" s="127"/>
      <c r="DCM227" s="127"/>
      <c r="DCN227" s="127"/>
      <c r="DCO227" s="127"/>
      <c r="DCP227" s="127"/>
      <c r="DCQ227" s="127"/>
      <c r="DCR227" s="127"/>
      <c r="DCS227" s="127"/>
      <c r="DLS227" s="127"/>
      <c r="DLT227" s="127"/>
      <c r="DMB227" s="127"/>
      <c r="DMC227" s="127"/>
      <c r="DMD227" s="127"/>
      <c r="DME227" s="127"/>
      <c r="DMF227" s="127"/>
      <c r="DMG227" s="127"/>
      <c r="DMH227" s="127"/>
      <c r="DMI227" s="127"/>
      <c r="DMJ227" s="127"/>
      <c r="DMK227" s="127"/>
      <c r="DML227" s="127"/>
      <c r="DMM227" s="127"/>
      <c r="DMN227" s="127"/>
      <c r="DMO227" s="127"/>
      <c r="DVO227" s="127"/>
      <c r="DVP227" s="127"/>
      <c r="DVX227" s="127"/>
      <c r="DVY227" s="127"/>
      <c r="DVZ227" s="127"/>
      <c r="DWA227" s="127"/>
      <c r="DWB227" s="127"/>
      <c r="DWC227" s="127"/>
      <c r="DWD227" s="127"/>
      <c r="DWE227" s="127"/>
      <c r="DWF227" s="127"/>
      <c r="DWG227" s="127"/>
      <c r="DWH227" s="127"/>
      <c r="DWI227" s="127"/>
      <c r="DWJ227" s="127"/>
      <c r="DWK227" s="127"/>
      <c r="EFK227" s="127"/>
      <c r="EFL227" s="127"/>
      <c r="EFT227" s="127"/>
      <c r="EFU227" s="127"/>
      <c r="EFV227" s="127"/>
      <c r="EFW227" s="127"/>
      <c r="EFX227" s="127"/>
      <c r="EFY227" s="127"/>
      <c r="EFZ227" s="127"/>
      <c r="EGA227" s="127"/>
      <c r="EGB227" s="127"/>
      <c r="EGC227" s="127"/>
      <c r="EGD227" s="127"/>
      <c r="EGE227" s="127"/>
      <c r="EGF227" s="127"/>
      <c r="EGG227" s="127"/>
      <c r="EPG227" s="127"/>
      <c r="EPH227" s="127"/>
      <c r="EPP227" s="127"/>
      <c r="EPQ227" s="127"/>
      <c r="EPR227" s="127"/>
      <c r="EPS227" s="127"/>
      <c r="EPT227" s="127"/>
      <c r="EPU227" s="127"/>
      <c r="EPV227" s="127"/>
      <c r="EPW227" s="127"/>
      <c r="EPX227" s="127"/>
      <c r="EPY227" s="127"/>
      <c r="EPZ227" s="127"/>
      <c r="EQA227" s="127"/>
      <c r="EQB227" s="127"/>
      <c r="EQC227" s="127"/>
      <c r="EZC227" s="127"/>
      <c r="EZD227" s="127"/>
      <c r="EZL227" s="127"/>
      <c r="EZM227" s="127"/>
      <c r="EZN227" s="127"/>
      <c r="EZO227" s="127"/>
      <c r="EZP227" s="127"/>
      <c r="EZQ227" s="127"/>
      <c r="EZR227" s="127"/>
      <c r="EZS227" s="127"/>
      <c r="EZT227" s="127"/>
      <c r="EZU227" s="127"/>
      <c r="EZV227" s="127"/>
      <c r="EZW227" s="127"/>
      <c r="EZX227" s="127"/>
      <c r="EZY227" s="127"/>
      <c r="FIY227" s="127"/>
      <c r="FIZ227" s="127"/>
      <c r="FJH227" s="127"/>
      <c r="FJI227" s="127"/>
      <c r="FJJ227" s="127"/>
      <c r="FJK227" s="127"/>
      <c r="FJL227" s="127"/>
      <c r="FJM227" s="127"/>
      <c r="FJN227" s="127"/>
      <c r="FJO227" s="127"/>
      <c r="FJP227" s="127"/>
      <c r="FJQ227" s="127"/>
      <c r="FJR227" s="127"/>
      <c r="FJS227" s="127"/>
      <c r="FJT227" s="127"/>
      <c r="FJU227" s="127"/>
      <c r="FSU227" s="127"/>
      <c r="FSV227" s="127"/>
      <c r="FTD227" s="127"/>
      <c r="FTE227" s="127"/>
      <c r="FTF227" s="127"/>
      <c r="FTG227" s="127"/>
      <c r="FTH227" s="127"/>
      <c r="FTI227" s="127"/>
      <c r="FTJ227" s="127"/>
      <c r="FTK227" s="127"/>
      <c r="FTL227" s="127"/>
      <c r="FTM227" s="127"/>
      <c r="FTN227" s="127"/>
      <c r="FTO227" s="127"/>
      <c r="FTP227" s="127"/>
      <c r="FTQ227" s="127"/>
      <c r="GCQ227" s="127"/>
      <c r="GCR227" s="127"/>
      <c r="GCZ227" s="127"/>
      <c r="GDA227" s="127"/>
      <c r="GDB227" s="127"/>
      <c r="GDC227" s="127"/>
      <c r="GDD227" s="127"/>
      <c r="GDE227" s="127"/>
      <c r="GDF227" s="127"/>
      <c r="GDG227" s="127"/>
      <c r="GDH227" s="127"/>
      <c r="GDI227" s="127"/>
      <c r="GDJ227" s="127"/>
      <c r="GDK227" s="127"/>
      <c r="GDL227" s="127"/>
      <c r="GDM227" s="127"/>
      <c r="GMM227" s="127"/>
      <c r="GMN227" s="127"/>
      <c r="GMV227" s="127"/>
      <c r="GMW227" s="127"/>
      <c r="GMX227" s="127"/>
      <c r="GMY227" s="127"/>
      <c r="GMZ227" s="127"/>
      <c r="GNA227" s="127"/>
      <c r="GNB227" s="127"/>
      <c r="GNC227" s="127"/>
      <c r="GND227" s="127"/>
      <c r="GNE227" s="127"/>
      <c r="GNF227" s="127"/>
      <c r="GNG227" s="127"/>
      <c r="GNH227" s="127"/>
      <c r="GNI227" s="127"/>
      <c r="GWI227" s="127"/>
      <c r="GWJ227" s="127"/>
      <c r="GWR227" s="127"/>
      <c r="GWS227" s="127"/>
      <c r="GWT227" s="127"/>
      <c r="GWU227" s="127"/>
      <c r="GWV227" s="127"/>
      <c r="GWW227" s="127"/>
      <c r="GWX227" s="127"/>
      <c r="GWY227" s="127"/>
      <c r="GWZ227" s="127"/>
      <c r="GXA227" s="127"/>
      <c r="GXB227" s="127"/>
      <c r="GXC227" s="127"/>
      <c r="GXD227" s="127"/>
      <c r="GXE227" s="127"/>
      <c r="HGE227" s="127"/>
      <c r="HGF227" s="127"/>
      <c r="HGN227" s="127"/>
      <c r="HGO227" s="127"/>
      <c r="HGP227" s="127"/>
      <c r="HGQ227" s="127"/>
      <c r="HGR227" s="127"/>
      <c r="HGS227" s="127"/>
      <c r="HGT227" s="127"/>
      <c r="HGU227" s="127"/>
      <c r="HGV227" s="127"/>
      <c r="HGW227" s="127"/>
      <c r="HGX227" s="127"/>
      <c r="HGY227" s="127"/>
      <c r="HGZ227" s="127"/>
      <c r="HHA227" s="127"/>
      <c r="HQA227" s="127"/>
      <c r="HQB227" s="127"/>
      <c r="HQJ227" s="127"/>
      <c r="HQK227" s="127"/>
      <c r="HQL227" s="127"/>
      <c r="HQM227" s="127"/>
      <c r="HQN227" s="127"/>
      <c r="HQO227" s="127"/>
      <c r="HQP227" s="127"/>
      <c r="HQQ227" s="127"/>
      <c r="HQR227" s="127"/>
      <c r="HQS227" s="127"/>
      <c r="HQT227" s="127"/>
      <c r="HQU227" s="127"/>
      <c r="HQV227" s="127"/>
      <c r="HQW227" s="127"/>
      <c r="HZW227" s="127"/>
      <c r="HZX227" s="127"/>
      <c r="IAF227" s="127"/>
      <c r="IAG227" s="127"/>
      <c r="IAH227" s="127"/>
      <c r="IAI227" s="127"/>
      <c r="IAJ227" s="127"/>
      <c r="IAK227" s="127"/>
      <c r="IAL227" s="127"/>
      <c r="IAM227" s="127"/>
      <c r="IAN227" s="127"/>
      <c r="IAO227" s="127"/>
      <c r="IAP227" s="127"/>
      <c r="IAQ227" s="127"/>
      <c r="IAR227" s="127"/>
      <c r="IAS227" s="127"/>
      <c r="IJS227" s="127"/>
      <c r="IJT227" s="127"/>
      <c r="IKB227" s="127"/>
      <c r="IKC227" s="127"/>
      <c r="IKD227" s="127"/>
      <c r="IKE227" s="127"/>
      <c r="IKF227" s="127"/>
      <c r="IKG227" s="127"/>
      <c r="IKH227" s="127"/>
      <c r="IKI227" s="127"/>
      <c r="IKJ227" s="127"/>
      <c r="IKK227" s="127"/>
      <c r="IKL227" s="127"/>
      <c r="IKM227" s="127"/>
      <c r="IKN227" s="127"/>
      <c r="IKO227" s="127"/>
      <c r="ITO227" s="127"/>
      <c r="ITP227" s="127"/>
      <c r="ITX227" s="127"/>
      <c r="ITY227" s="127"/>
      <c r="ITZ227" s="127"/>
      <c r="IUA227" s="127"/>
      <c r="IUB227" s="127"/>
      <c r="IUC227" s="127"/>
      <c r="IUD227" s="127"/>
      <c r="IUE227" s="127"/>
      <c r="IUF227" s="127"/>
      <c r="IUG227" s="127"/>
      <c r="IUH227" s="127"/>
      <c r="IUI227" s="127"/>
      <c r="IUJ227" s="127"/>
      <c r="IUK227" s="127"/>
      <c r="JDK227" s="127"/>
      <c r="JDL227" s="127"/>
      <c r="JDT227" s="127"/>
      <c r="JDU227" s="127"/>
      <c r="JDV227" s="127"/>
      <c r="JDW227" s="127"/>
      <c r="JDX227" s="127"/>
      <c r="JDY227" s="127"/>
      <c r="JDZ227" s="127"/>
      <c r="JEA227" s="127"/>
      <c r="JEB227" s="127"/>
      <c r="JEC227" s="127"/>
      <c r="JED227" s="127"/>
      <c r="JEE227" s="127"/>
      <c r="JEF227" s="127"/>
      <c r="JEG227" s="127"/>
      <c r="JNG227" s="127"/>
      <c r="JNH227" s="127"/>
      <c r="JNP227" s="127"/>
      <c r="JNQ227" s="127"/>
      <c r="JNR227" s="127"/>
      <c r="JNS227" s="127"/>
      <c r="JNT227" s="127"/>
      <c r="JNU227" s="127"/>
      <c r="JNV227" s="127"/>
      <c r="JNW227" s="127"/>
      <c r="JNX227" s="127"/>
      <c r="JNY227" s="127"/>
      <c r="JNZ227" s="127"/>
      <c r="JOA227" s="127"/>
      <c r="JOB227" s="127"/>
      <c r="JOC227" s="127"/>
      <c r="JXC227" s="127"/>
      <c r="JXD227" s="127"/>
      <c r="JXL227" s="127"/>
      <c r="JXM227" s="127"/>
      <c r="JXN227" s="127"/>
      <c r="JXO227" s="127"/>
      <c r="JXP227" s="127"/>
      <c r="JXQ227" s="127"/>
      <c r="JXR227" s="127"/>
      <c r="JXS227" s="127"/>
      <c r="JXT227" s="127"/>
      <c r="JXU227" s="127"/>
      <c r="JXV227" s="127"/>
      <c r="JXW227" s="127"/>
      <c r="JXX227" s="127"/>
      <c r="JXY227" s="127"/>
      <c r="KGY227" s="127"/>
      <c r="KGZ227" s="127"/>
      <c r="KHH227" s="127"/>
      <c r="KHI227" s="127"/>
      <c r="KHJ227" s="127"/>
      <c r="KHK227" s="127"/>
      <c r="KHL227" s="127"/>
      <c r="KHM227" s="127"/>
      <c r="KHN227" s="127"/>
      <c r="KHO227" s="127"/>
      <c r="KHP227" s="127"/>
      <c r="KHQ227" s="127"/>
      <c r="KHR227" s="127"/>
      <c r="KHS227" s="127"/>
      <c r="KHT227" s="127"/>
      <c r="KHU227" s="127"/>
      <c r="KQU227" s="127"/>
      <c r="KQV227" s="127"/>
      <c r="KRD227" s="127"/>
      <c r="KRE227" s="127"/>
      <c r="KRF227" s="127"/>
      <c r="KRG227" s="127"/>
      <c r="KRH227" s="127"/>
      <c r="KRI227" s="127"/>
      <c r="KRJ227" s="127"/>
      <c r="KRK227" s="127"/>
      <c r="KRL227" s="127"/>
      <c r="KRM227" s="127"/>
      <c r="KRN227" s="127"/>
      <c r="KRO227" s="127"/>
      <c r="KRP227" s="127"/>
      <c r="KRQ227" s="127"/>
      <c r="LAQ227" s="127"/>
      <c r="LAR227" s="127"/>
      <c r="LAZ227" s="127"/>
      <c r="LBA227" s="127"/>
      <c r="LBB227" s="127"/>
      <c r="LBC227" s="127"/>
      <c r="LBD227" s="127"/>
      <c r="LBE227" s="127"/>
      <c r="LBF227" s="127"/>
      <c r="LBG227" s="127"/>
      <c r="LBH227" s="127"/>
      <c r="LBI227" s="127"/>
      <c r="LBJ227" s="127"/>
      <c r="LBK227" s="127"/>
      <c r="LBL227" s="127"/>
      <c r="LBM227" s="127"/>
      <c r="LKM227" s="127"/>
      <c r="LKN227" s="127"/>
      <c r="LKV227" s="127"/>
      <c r="LKW227" s="127"/>
      <c r="LKX227" s="127"/>
      <c r="LKY227" s="127"/>
      <c r="LKZ227" s="127"/>
      <c r="LLA227" s="127"/>
      <c r="LLB227" s="127"/>
      <c r="LLC227" s="127"/>
      <c r="LLD227" s="127"/>
      <c r="LLE227" s="127"/>
      <c r="LLF227" s="127"/>
      <c r="LLG227" s="127"/>
      <c r="LLH227" s="127"/>
      <c r="LLI227" s="127"/>
      <c r="LUI227" s="127"/>
      <c r="LUJ227" s="127"/>
      <c r="LUR227" s="127"/>
      <c r="LUS227" s="127"/>
      <c r="LUT227" s="127"/>
      <c r="LUU227" s="127"/>
      <c r="LUV227" s="127"/>
      <c r="LUW227" s="127"/>
      <c r="LUX227" s="127"/>
      <c r="LUY227" s="127"/>
      <c r="LUZ227" s="127"/>
      <c r="LVA227" s="127"/>
      <c r="LVB227" s="127"/>
      <c r="LVC227" s="127"/>
      <c r="LVD227" s="127"/>
      <c r="LVE227" s="127"/>
      <c r="MEE227" s="127"/>
      <c r="MEF227" s="127"/>
      <c r="MEN227" s="127"/>
      <c r="MEO227" s="127"/>
      <c r="MEP227" s="127"/>
      <c r="MEQ227" s="127"/>
      <c r="MER227" s="127"/>
      <c r="MES227" s="127"/>
      <c r="MET227" s="127"/>
      <c r="MEU227" s="127"/>
      <c r="MEV227" s="127"/>
      <c r="MEW227" s="127"/>
      <c r="MEX227" s="127"/>
      <c r="MEY227" s="127"/>
      <c r="MEZ227" s="127"/>
      <c r="MFA227" s="127"/>
      <c r="MOA227" s="127"/>
      <c r="MOB227" s="127"/>
      <c r="MOJ227" s="127"/>
      <c r="MOK227" s="127"/>
      <c r="MOL227" s="127"/>
      <c r="MOM227" s="127"/>
      <c r="MON227" s="127"/>
      <c r="MOO227" s="127"/>
      <c r="MOP227" s="127"/>
      <c r="MOQ227" s="127"/>
      <c r="MOR227" s="127"/>
      <c r="MOS227" s="127"/>
      <c r="MOT227" s="127"/>
      <c r="MOU227" s="127"/>
      <c r="MOV227" s="127"/>
      <c r="MOW227" s="127"/>
      <c r="MXW227" s="127"/>
      <c r="MXX227" s="127"/>
      <c r="MYF227" s="127"/>
      <c r="MYG227" s="127"/>
      <c r="MYH227" s="127"/>
      <c r="MYI227" s="127"/>
      <c r="MYJ227" s="127"/>
      <c r="MYK227" s="127"/>
      <c r="MYL227" s="127"/>
      <c r="MYM227" s="127"/>
      <c r="MYN227" s="127"/>
      <c r="MYO227" s="127"/>
      <c r="MYP227" s="127"/>
      <c r="MYQ227" s="127"/>
      <c r="MYR227" s="127"/>
      <c r="MYS227" s="127"/>
      <c r="NHS227" s="127"/>
      <c r="NHT227" s="127"/>
      <c r="NIB227" s="127"/>
      <c r="NIC227" s="127"/>
      <c r="NID227" s="127"/>
      <c r="NIE227" s="127"/>
      <c r="NIF227" s="127"/>
      <c r="NIG227" s="127"/>
      <c r="NIH227" s="127"/>
      <c r="NII227" s="127"/>
      <c r="NIJ227" s="127"/>
      <c r="NIK227" s="127"/>
      <c r="NIL227" s="127"/>
      <c r="NIM227" s="127"/>
      <c r="NIN227" s="127"/>
      <c r="NIO227" s="127"/>
      <c r="NRO227" s="127"/>
      <c r="NRP227" s="127"/>
      <c r="NRX227" s="127"/>
      <c r="NRY227" s="127"/>
      <c r="NRZ227" s="127"/>
      <c r="NSA227" s="127"/>
      <c r="NSB227" s="127"/>
      <c r="NSC227" s="127"/>
      <c r="NSD227" s="127"/>
      <c r="NSE227" s="127"/>
      <c r="NSF227" s="127"/>
      <c r="NSG227" s="127"/>
      <c r="NSH227" s="127"/>
      <c r="NSI227" s="127"/>
      <c r="NSJ227" s="127"/>
      <c r="NSK227" s="127"/>
      <c r="OBK227" s="127"/>
      <c r="OBL227" s="127"/>
      <c r="OBT227" s="127"/>
      <c r="OBU227" s="127"/>
      <c r="OBV227" s="127"/>
      <c r="OBW227" s="127"/>
      <c r="OBX227" s="127"/>
      <c r="OBY227" s="127"/>
      <c r="OBZ227" s="127"/>
      <c r="OCA227" s="127"/>
      <c r="OCB227" s="127"/>
      <c r="OCC227" s="127"/>
      <c r="OCD227" s="127"/>
      <c r="OCE227" s="127"/>
      <c r="OCF227" s="127"/>
      <c r="OCG227" s="127"/>
      <c r="OLG227" s="127"/>
      <c r="OLH227" s="127"/>
      <c r="OLP227" s="127"/>
      <c r="OLQ227" s="127"/>
      <c r="OLR227" s="127"/>
      <c r="OLS227" s="127"/>
      <c r="OLT227" s="127"/>
      <c r="OLU227" s="127"/>
      <c r="OLV227" s="127"/>
      <c r="OLW227" s="127"/>
      <c r="OLX227" s="127"/>
      <c r="OLY227" s="127"/>
      <c r="OLZ227" s="127"/>
      <c r="OMA227" s="127"/>
      <c r="OMB227" s="127"/>
      <c r="OMC227" s="127"/>
      <c r="OVC227" s="127"/>
      <c r="OVD227" s="127"/>
      <c r="OVL227" s="127"/>
      <c r="OVM227" s="127"/>
      <c r="OVN227" s="127"/>
      <c r="OVO227" s="127"/>
      <c r="OVP227" s="127"/>
      <c r="OVQ227" s="127"/>
      <c r="OVR227" s="127"/>
      <c r="OVS227" s="127"/>
      <c r="OVT227" s="127"/>
      <c r="OVU227" s="127"/>
      <c r="OVV227" s="127"/>
      <c r="OVW227" s="127"/>
      <c r="OVX227" s="127"/>
      <c r="OVY227" s="127"/>
      <c r="PEY227" s="127"/>
      <c r="PEZ227" s="127"/>
      <c r="PFH227" s="127"/>
      <c r="PFI227" s="127"/>
      <c r="PFJ227" s="127"/>
      <c r="PFK227" s="127"/>
      <c r="PFL227" s="127"/>
      <c r="PFM227" s="127"/>
      <c r="PFN227" s="127"/>
      <c r="PFO227" s="127"/>
      <c r="PFP227" s="127"/>
      <c r="PFQ227" s="127"/>
      <c r="PFR227" s="127"/>
      <c r="PFS227" s="127"/>
      <c r="PFT227" s="127"/>
      <c r="PFU227" s="127"/>
      <c r="POU227" s="127"/>
      <c r="POV227" s="127"/>
      <c r="PPD227" s="127"/>
      <c r="PPE227" s="127"/>
      <c r="PPF227" s="127"/>
      <c r="PPG227" s="127"/>
      <c r="PPH227" s="127"/>
      <c r="PPI227" s="127"/>
      <c r="PPJ227" s="127"/>
      <c r="PPK227" s="127"/>
      <c r="PPL227" s="127"/>
      <c r="PPM227" s="127"/>
      <c r="PPN227" s="127"/>
      <c r="PPO227" s="127"/>
      <c r="PPP227" s="127"/>
      <c r="PPQ227" s="127"/>
      <c r="PYQ227" s="127"/>
      <c r="PYR227" s="127"/>
      <c r="PYZ227" s="127"/>
      <c r="PZA227" s="127"/>
      <c r="PZB227" s="127"/>
      <c r="PZC227" s="127"/>
      <c r="PZD227" s="127"/>
      <c r="PZE227" s="127"/>
      <c r="PZF227" s="127"/>
      <c r="PZG227" s="127"/>
      <c r="PZH227" s="127"/>
      <c r="PZI227" s="127"/>
      <c r="PZJ227" s="127"/>
      <c r="PZK227" s="127"/>
      <c r="PZL227" s="127"/>
      <c r="PZM227" s="127"/>
      <c r="QIM227" s="127"/>
      <c r="QIN227" s="127"/>
      <c r="QIV227" s="127"/>
      <c r="QIW227" s="127"/>
      <c r="QIX227" s="127"/>
      <c r="QIY227" s="127"/>
      <c r="QIZ227" s="127"/>
      <c r="QJA227" s="127"/>
      <c r="QJB227" s="127"/>
      <c r="QJC227" s="127"/>
      <c r="QJD227" s="127"/>
      <c r="QJE227" s="127"/>
      <c r="QJF227" s="127"/>
      <c r="QJG227" s="127"/>
      <c r="QJH227" s="127"/>
      <c r="QJI227" s="127"/>
      <c r="QSI227" s="127"/>
      <c r="QSJ227" s="127"/>
      <c r="QSR227" s="127"/>
      <c r="QSS227" s="127"/>
      <c r="QST227" s="127"/>
      <c r="QSU227" s="127"/>
      <c r="QSV227" s="127"/>
      <c r="QSW227" s="127"/>
      <c r="QSX227" s="127"/>
      <c r="QSY227" s="127"/>
      <c r="QSZ227" s="127"/>
      <c r="QTA227" s="127"/>
      <c r="QTB227" s="127"/>
      <c r="QTC227" s="127"/>
      <c r="QTD227" s="127"/>
      <c r="QTE227" s="127"/>
      <c r="RCE227" s="127"/>
      <c r="RCF227" s="127"/>
      <c r="RCN227" s="127"/>
      <c r="RCO227" s="127"/>
      <c r="RCP227" s="127"/>
      <c r="RCQ227" s="127"/>
      <c r="RCR227" s="127"/>
      <c r="RCS227" s="127"/>
      <c r="RCT227" s="127"/>
      <c r="RCU227" s="127"/>
      <c r="RCV227" s="127"/>
      <c r="RCW227" s="127"/>
      <c r="RCX227" s="127"/>
      <c r="RCY227" s="127"/>
      <c r="RCZ227" s="127"/>
      <c r="RDA227" s="127"/>
      <c r="RMA227" s="127"/>
      <c r="RMB227" s="127"/>
      <c r="RMJ227" s="127"/>
      <c r="RMK227" s="127"/>
      <c r="RML227" s="127"/>
      <c r="RMM227" s="127"/>
      <c r="RMN227" s="127"/>
      <c r="RMO227" s="127"/>
      <c r="RMP227" s="127"/>
      <c r="RMQ227" s="127"/>
      <c r="RMR227" s="127"/>
      <c r="RMS227" s="127"/>
      <c r="RMT227" s="127"/>
      <c r="RMU227" s="127"/>
      <c r="RMV227" s="127"/>
      <c r="RMW227" s="127"/>
      <c r="RVW227" s="127"/>
      <c r="RVX227" s="127"/>
      <c r="RWF227" s="127"/>
      <c r="RWG227" s="127"/>
      <c r="RWH227" s="127"/>
      <c r="RWI227" s="127"/>
      <c r="RWJ227" s="127"/>
      <c r="RWK227" s="127"/>
      <c r="RWL227" s="127"/>
      <c r="RWM227" s="127"/>
      <c r="RWN227" s="127"/>
      <c r="RWO227" s="127"/>
      <c r="RWP227" s="127"/>
      <c r="RWQ227" s="127"/>
      <c r="RWR227" s="127"/>
      <c r="RWS227" s="127"/>
      <c r="SFS227" s="127"/>
      <c r="SFT227" s="127"/>
      <c r="SGB227" s="127"/>
      <c r="SGC227" s="127"/>
      <c r="SGD227" s="127"/>
      <c r="SGE227" s="127"/>
      <c r="SGF227" s="127"/>
      <c r="SGG227" s="127"/>
      <c r="SGH227" s="127"/>
      <c r="SGI227" s="127"/>
      <c r="SGJ227" s="127"/>
      <c r="SGK227" s="127"/>
      <c r="SGL227" s="127"/>
      <c r="SGM227" s="127"/>
      <c r="SGN227" s="127"/>
      <c r="SGO227" s="127"/>
      <c r="SPO227" s="127"/>
      <c r="SPP227" s="127"/>
      <c r="SPX227" s="127"/>
      <c r="SPY227" s="127"/>
      <c r="SPZ227" s="127"/>
      <c r="SQA227" s="127"/>
      <c r="SQB227" s="127"/>
      <c r="SQC227" s="127"/>
      <c r="SQD227" s="127"/>
      <c r="SQE227" s="127"/>
      <c r="SQF227" s="127"/>
      <c r="SQG227" s="127"/>
      <c r="SQH227" s="127"/>
      <c r="SQI227" s="127"/>
      <c r="SQJ227" s="127"/>
      <c r="SQK227" s="127"/>
      <c r="SZK227" s="127"/>
      <c r="SZL227" s="127"/>
      <c r="SZT227" s="127"/>
      <c r="SZU227" s="127"/>
      <c r="SZV227" s="127"/>
      <c r="SZW227" s="127"/>
      <c r="SZX227" s="127"/>
      <c r="SZY227" s="127"/>
      <c r="SZZ227" s="127"/>
      <c r="TAA227" s="127"/>
      <c r="TAB227" s="127"/>
      <c r="TAC227" s="127"/>
      <c r="TAD227" s="127"/>
      <c r="TAE227" s="127"/>
      <c r="TAF227" s="127"/>
      <c r="TAG227" s="127"/>
      <c r="TJG227" s="127"/>
      <c r="TJH227" s="127"/>
      <c r="TJP227" s="127"/>
      <c r="TJQ227" s="127"/>
      <c r="TJR227" s="127"/>
      <c r="TJS227" s="127"/>
      <c r="TJT227" s="127"/>
      <c r="TJU227" s="127"/>
      <c r="TJV227" s="127"/>
      <c r="TJW227" s="127"/>
      <c r="TJX227" s="127"/>
      <c r="TJY227" s="127"/>
      <c r="TJZ227" s="127"/>
      <c r="TKA227" s="127"/>
      <c r="TKB227" s="127"/>
      <c r="TKC227" s="127"/>
      <c r="TTC227" s="127"/>
      <c r="TTD227" s="127"/>
      <c r="TTL227" s="127"/>
      <c r="TTM227" s="127"/>
      <c r="TTN227" s="127"/>
      <c r="TTO227" s="127"/>
      <c r="TTP227" s="127"/>
      <c r="TTQ227" s="127"/>
      <c r="TTR227" s="127"/>
      <c r="TTS227" s="127"/>
      <c r="TTT227" s="127"/>
      <c r="TTU227" s="127"/>
      <c r="TTV227" s="127"/>
      <c r="TTW227" s="127"/>
      <c r="TTX227" s="127"/>
      <c r="TTY227" s="127"/>
      <c r="UCY227" s="127"/>
      <c r="UCZ227" s="127"/>
      <c r="UDH227" s="127"/>
      <c r="UDI227" s="127"/>
      <c r="UDJ227" s="127"/>
      <c r="UDK227" s="127"/>
      <c r="UDL227" s="127"/>
      <c r="UDM227" s="127"/>
      <c r="UDN227" s="127"/>
      <c r="UDO227" s="127"/>
      <c r="UDP227" s="127"/>
      <c r="UDQ227" s="127"/>
      <c r="UDR227" s="127"/>
      <c r="UDS227" s="127"/>
      <c r="UDT227" s="127"/>
      <c r="UDU227" s="127"/>
      <c r="UMU227" s="127"/>
      <c r="UMV227" s="127"/>
      <c r="UND227" s="127"/>
      <c r="UNE227" s="127"/>
      <c r="UNF227" s="127"/>
      <c r="UNG227" s="127"/>
      <c r="UNH227" s="127"/>
      <c r="UNI227" s="127"/>
      <c r="UNJ227" s="127"/>
      <c r="UNK227" s="127"/>
      <c r="UNL227" s="127"/>
      <c r="UNM227" s="127"/>
      <c r="UNN227" s="127"/>
      <c r="UNO227" s="127"/>
      <c r="UNP227" s="127"/>
      <c r="UNQ227" s="127"/>
      <c r="UWQ227" s="127"/>
      <c r="UWR227" s="127"/>
      <c r="UWZ227" s="127"/>
      <c r="UXA227" s="127"/>
      <c r="UXB227" s="127"/>
      <c r="UXC227" s="127"/>
      <c r="UXD227" s="127"/>
      <c r="UXE227" s="127"/>
      <c r="UXF227" s="127"/>
      <c r="UXG227" s="127"/>
      <c r="UXH227" s="127"/>
      <c r="UXI227" s="127"/>
      <c r="UXJ227" s="127"/>
      <c r="UXK227" s="127"/>
      <c r="UXL227" s="127"/>
      <c r="UXM227" s="127"/>
      <c r="VGM227" s="127"/>
      <c r="VGN227" s="127"/>
      <c r="VGV227" s="127"/>
      <c r="VGW227" s="127"/>
      <c r="VGX227" s="127"/>
      <c r="VGY227" s="127"/>
      <c r="VGZ227" s="127"/>
      <c r="VHA227" s="127"/>
      <c r="VHB227" s="127"/>
      <c r="VHC227" s="127"/>
      <c r="VHD227" s="127"/>
      <c r="VHE227" s="127"/>
      <c r="VHF227" s="127"/>
      <c r="VHG227" s="127"/>
      <c r="VHH227" s="127"/>
      <c r="VHI227" s="127"/>
      <c r="VQI227" s="127"/>
      <c r="VQJ227" s="127"/>
      <c r="VQR227" s="127"/>
      <c r="VQS227" s="127"/>
      <c r="VQT227" s="127"/>
      <c r="VQU227" s="127"/>
      <c r="VQV227" s="127"/>
      <c r="VQW227" s="127"/>
      <c r="VQX227" s="127"/>
      <c r="VQY227" s="127"/>
      <c r="VQZ227" s="127"/>
      <c r="VRA227" s="127"/>
      <c r="VRB227" s="127"/>
      <c r="VRC227" s="127"/>
      <c r="VRD227" s="127"/>
      <c r="VRE227" s="127"/>
      <c r="WAE227" s="127"/>
      <c r="WAF227" s="127"/>
      <c r="WAN227" s="127"/>
      <c r="WAO227" s="127"/>
      <c r="WAP227" s="127"/>
      <c r="WAQ227" s="127"/>
      <c r="WAR227" s="127"/>
      <c r="WAS227" s="127"/>
      <c r="WAT227" s="127"/>
      <c r="WAU227" s="127"/>
      <c r="WAV227" s="127"/>
      <c r="WAW227" s="127"/>
      <c r="WAX227" s="127"/>
      <c r="WAY227" s="127"/>
      <c r="WAZ227" s="127"/>
      <c r="WBA227" s="127"/>
      <c r="WKA227" s="127"/>
      <c r="WKB227" s="127"/>
      <c r="WKJ227" s="127"/>
      <c r="WKK227" s="127"/>
      <c r="WKL227" s="127"/>
      <c r="WKM227" s="127"/>
      <c r="WKN227" s="127"/>
      <c r="WKO227" s="127"/>
      <c r="WKP227" s="127"/>
      <c r="WKQ227" s="127"/>
      <c r="WKR227" s="127"/>
      <c r="WKS227" s="127"/>
      <c r="WKT227" s="127"/>
      <c r="WKU227" s="127"/>
      <c r="WKV227" s="127"/>
      <c r="WKW227" s="127"/>
      <c r="WTW227" s="127"/>
      <c r="WTX227" s="127"/>
      <c r="WUF227" s="127"/>
      <c r="WUG227" s="127"/>
      <c r="WUH227" s="127"/>
      <c r="WUI227" s="127"/>
      <c r="WUJ227" s="127"/>
      <c r="WUK227" s="127"/>
      <c r="WUL227" s="127"/>
      <c r="WUM227" s="127"/>
      <c r="WUN227" s="127"/>
      <c r="WUO227" s="127"/>
      <c r="WUP227" s="127"/>
      <c r="WUQ227" s="127"/>
      <c r="WUR227" s="127"/>
      <c r="WUS227" s="127"/>
    </row>
    <row r="228" spans="1:1009 1243:2033 2267:3057 3291:4081 4315:5105 5339:6129 6363:7153 7387:8177 8411:9201 9435:10225 10459:11249 11483:12273 12507:13297 13531:14321 14555:15345 15579:16113" s="271" customFormat="1" outlineLevel="1">
      <c r="A228" s="327"/>
      <c r="B228" s="344" t="e">
        <v>#REF!</v>
      </c>
      <c r="C228" s="270"/>
      <c r="D228" s="329"/>
      <c r="E228" s="329"/>
      <c r="F228" s="329"/>
      <c r="G228" s="245">
        <v>1465.5</v>
      </c>
      <c r="H228" s="229">
        <f t="shared" si="13"/>
        <v>0</v>
      </c>
      <c r="I228" s="298"/>
      <c r="J228" s="298"/>
      <c r="K228" s="298"/>
      <c r="L228" s="298"/>
      <c r="M228" s="270"/>
      <c r="HK228" s="127"/>
      <c r="HL228" s="127"/>
      <c r="HT228" s="127"/>
      <c r="HU228" s="127"/>
      <c r="HV228" s="127"/>
      <c r="HW228" s="127"/>
      <c r="HX228" s="127"/>
      <c r="HY228" s="127"/>
      <c r="HZ228" s="127"/>
      <c r="IA228" s="127"/>
      <c r="IB228" s="127"/>
      <c r="IC228" s="127"/>
      <c r="ID228" s="127"/>
      <c r="IE228" s="127"/>
      <c r="IF228" s="127"/>
      <c r="IG228" s="127"/>
      <c r="RG228" s="127"/>
      <c r="RH228" s="127"/>
      <c r="RP228" s="127"/>
      <c r="RQ228" s="127"/>
      <c r="RR228" s="127"/>
      <c r="RS228" s="127"/>
      <c r="RT228" s="127"/>
      <c r="RU228" s="127"/>
      <c r="RV228" s="127"/>
      <c r="RW228" s="127"/>
      <c r="RX228" s="127"/>
      <c r="RY228" s="127"/>
      <c r="RZ228" s="127"/>
      <c r="SA228" s="127"/>
      <c r="SB228" s="127"/>
      <c r="SC228" s="127"/>
      <c r="ABC228" s="127"/>
      <c r="ABD228" s="127"/>
      <c r="ABL228" s="127"/>
      <c r="ABM228" s="127"/>
      <c r="ABN228" s="127"/>
      <c r="ABO228" s="127"/>
      <c r="ABP228" s="127"/>
      <c r="ABQ228" s="127"/>
      <c r="ABR228" s="127"/>
      <c r="ABS228" s="127"/>
      <c r="ABT228" s="127"/>
      <c r="ABU228" s="127"/>
      <c r="ABV228" s="127"/>
      <c r="ABW228" s="127"/>
      <c r="ABX228" s="127"/>
      <c r="ABY228" s="127"/>
      <c r="AKY228" s="127"/>
      <c r="AKZ228" s="127"/>
      <c r="ALH228" s="127"/>
      <c r="ALI228" s="127"/>
      <c r="ALJ228" s="127"/>
      <c r="ALK228" s="127"/>
      <c r="ALL228" s="127"/>
      <c r="ALM228" s="127"/>
      <c r="ALN228" s="127"/>
      <c r="ALO228" s="127"/>
      <c r="ALP228" s="127"/>
      <c r="ALQ228" s="127"/>
      <c r="ALR228" s="127"/>
      <c r="ALS228" s="127"/>
      <c r="ALT228" s="127"/>
      <c r="ALU228" s="127"/>
      <c r="AUU228" s="127"/>
      <c r="AUV228" s="127"/>
      <c r="AVD228" s="127"/>
      <c r="AVE228" s="127"/>
      <c r="AVF228" s="127"/>
      <c r="AVG228" s="127"/>
      <c r="AVH228" s="127"/>
      <c r="AVI228" s="127"/>
      <c r="AVJ228" s="127"/>
      <c r="AVK228" s="127"/>
      <c r="AVL228" s="127"/>
      <c r="AVM228" s="127"/>
      <c r="AVN228" s="127"/>
      <c r="AVO228" s="127"/>
      <c r="AVP228" s="127"/>
      <c r="AVQ228" s="127"/>
      <c r="BEQ228" s="127"/>
      <c r="BER228" s="127"/>
      <c r="BEZ228" s="127"/>
      <c r="BFA228" s="127"/>
      <c r="BFB228" s="127"/>
      <c r="BFC228" s="127"/>
      <c r="BFD228" s="127"/>
      <c r="BFE228" s="127"/>
      <c r="BFF228" s="127"/>
      <c r="BFG228" s="127"/>
      <c r="BFH228" s="127"/>
      <c r="BFI228" s="127"/>
      <c r="BFJ228" s="127"/>
      <c r="BFK228" s="127"/>
      <c r="BFL228" s="127"/>
      <c r="BFM228" s="127"/>
      <c r="BOM228" s="127"/>
      <c r="BON228" s="127"/>
      <c r="BOV228" s="127"/>
      <c r="BOW228" s="127"/>
      <c r="BOX228" s="127"/>
      <c r="BOY228" s="127"/>
      <c r="BOZ228" s="127"/>
      <c r="BPA228" s="127"/>
      <c r="BPB228" s="127"/>
      <c r="BPC228" s="127"/>
      <c r="BPD228" s="127"/>
      <c r="BPE228" s="127"/>
      <c r="BPF228" s="127"/>
      <c r="BPG228" s="127"/>
      <c r="BPH228" s="127"/>
      <c r="BPI228" s="127"/>
      <c r="BYI228" s="127"/>
      <c r="BYJ228" s="127"/>
      <c r="BYR228" s="127"/>
      <c r="BYS228" s="127"/>
      <c r="BYT228" s="127"/>
      <c r="BYU228" s="127"/>
      <c r="BYV228" s="127"/>
      <c r="BYW228" s="127"/>
      <c r="BYX228" s="127"/>
      <c r="BYY228" s="127"/>
      <c r="BYZ228" s="127"/>
      <c r="BZA228" s="127"/>
      <c r="BZB228" s="127"/>
      <c r="BZC228" s="127"/>
      <c r="BZD228" s="127"/>
      <c r="BZE228" s="127"/>
      <c r="CIE228" s="127"/>
      <c r="CIF228" s="127"/>
      <c r="CIN228" s="127"/>
      <c r="CIO228" s="127"/>
      <c r="CIP228" s="127"/>
      <c r="CIQ228" s="127"/>
      <c r="CIR228" s="127"/>
      <c r="CIS228" s="127"/>
      <c r="CIT228" s="127"/>
      <c r="CIU228" s="127"/>
      <c r="CIV228" s="127"/>
      <c r="CIW228" s="127"/>
      <c r="CIX228" s="127"/>
      <c r="CIY228" s="127"/>
      <c r="CIZ228" s="127"/>
      <c r="CJA228" s="127"/>
      <c r="CSA228" s="127"/>
      <c r="CSB228" s="127"/>
      <c r="CSJ228" s="127"/>
      <c r="CSK228" s="127"/>
      <c r="CSL228" s="127"/>
      <c r="CSM228" s="127"/>
      <c r="CSN228" s="127"/>
      <c r="CSO228" s="127"/>
      <c r="CSP228" s="127"/>
      <c r="CSQ228" s="127"/>
      <c r="CSR228" s="127"/>
      <c r="CSS228" s="127"/>
      <c r="CST228" s="127"/>
      <c r="CSU228" s="127"/>
      <c r="CSV228" s="127"/>
      <c r="CSW228" s="127"/>
      <c r="DBW228" s="127"/>
      <c r="DBX228" s="127"/>
      <c r="DCF228" s="127"/>
      <c r="DCG228" s="127"/>
      <c r="DCH228" s="127"/>
      <c r="DCI228" s="127"/>
      <c r="DCJ228" s="127"/>
      <c r="DCK228" s="127"/>
      <c r="DCL228" s="127"/>
      <c r="DCM228" s="127"/>
      <c r="DCN228" s="127"/>
      <c r="DCO228" s="127"/>
      <c r="DCP228" s="127"/>
      <c r="DCQ228" s="127"/>
      <c r="DCR228" s="127"/>
      <c r="DCS228" s="127"/>
      <c r="DLS228" s="127"/>
      <c r="DLT228" s="127"/>
      <c r="DMB228" s="127"/>
      <c r="DMC228" s="127"/>
      <c r="DMD228" s="127"/>
      <c r="DME228" s="127"/>
      <c r="DMF228" s="127"/>
      <c r="DMG228" s="127"/>
      <c r="DMH228" s="127"/>
      <c r="DMI228" s="127"/>
      <c r="DMJ228" s="127"/>
      <c r="DMK228" s="127"/>
      <c r="DML228" s="127"/>
      <c r="DMM228" s="127"/>
      <c r="DMN228" s="127"/>
      <c r="DMO228" s="127"/>
      <c r="DVO228" s="127"/>
      <c r="DVP228" s="127"/>
      <c r="DVX228" s="127"/>
      <c r="DVY228" s="127"/>
      <c r="DVZ228" s="127"/>
      <c r="DWA228" s="127"/>
      <c r="DWB228" s="127"/>
      <c r="DWC228" s="127"/>
      <c r="DWD228" s="127"/>
      <c r="DWE228" s="127"/>
      <c r="DWF228" s="127"/>
      <c r="DWG228" s="127"/>
      <c r="DWH228" s="127"/>
      <c r="DWI228" s="127"/>
      <c r="DWJ228" s="127"/>
      <c r="DWK228" s="127"/>
      <c r="EFK228" s="127"/>
      <c r="EFL228" s="127"/>
      <c r="EFT228" s="127"/>
      <c r="EFU228" s="127"/>
      <c r="EFV228" s="127"/>
      <c r="EFW228" s="127"/>
      <c r="EFX228" s="127"/>
      <c r="EFY228" s="127"/>
      <c r="EFZ228" s="127"/>
      <c r="EGA228" s="127"/>
      <c r="EGB228" s="127"/>
      <c r="EGC228" s="127"/>
      <c r="EGD228" s="127"/>
      <c r="EGE228" s="127"/>
      <c r="EGF228" s="127"/>
      <c r="EGG228" s="127"/>
      <c r="EPG228" s="127"/>
      <c r="EPH228" s="127"/>
      <c r="EPP228" s="127"/>
      <c r="EPQ228" s="127"/>
      <c r="EPR228" s="127"/>
      <c r="EPS228" s="127"/>
      <c r="EPT228" s="127"/>
      <c r="EPU228" s="127"/>
      <c r="EPV228" s="127"/>
      <c r="EPW228" s="127"/>
      <c r="EPX228" s="127"/>
      <c r="EPY228" s="127"/>
      <c r="EPZ228" s="127"/>
      <c r="EQA228" s="127"/>
      <c r="EQB228" s="127"/>
      <c r="EQC228" s="127"/>
      <c r="EZC228" s="127"/>
      <c r="EZD228" s="127"/>
      <c r="EZL228" s="127"/>
      <c r="EZM228" s="127"/>
      <c r="EZN228" s="127"/>
      <c r="EZO228" s="127"/>
      <c r="EZP228" s="127"/>
      <c r="EZQ228" s="127"/>
      <c r="EZR228" s="127"/>
      <c r="EZS228" s="127"/>
      <c r="EZT228" s="127"/>
      <c r="EZU228" s="127"/>
      <c r="EZV228" s="127"/>
      <c r="EZW228" s="127"/>
      <c r="EZX228" s="127"/>
      <c r="EZY228" s="127"/>
      <c r="FIY228" s="127"/>
      <c r="FIZ228" s="127"/>
      <c r="FJH228" s="127"/>
      <c r="FJI228" s="127"/>
      <c r="FJJ228" s="127"/>
      <c r="FJK228" s="127"/>
      <c r="FJL228" s="127"/>
      <c r="FJM228" s="127"/>
      <c r="FJN228" s="127"/>
      <c r="FJO228" s="127"/>
      <c r="FJP228" s="127"/>
      <c r="FJQ228" s="127"/>
      <c r="FJR228" s="127"/>
      <c r="FJS228" s="127"/>
      <c r="FJT228" s="127"/>
      <c r="FJU228" s="127"/>
      <c r="FSU228" s="127"/>
      <c r="FSV228" s="127"/>
      <c r="FTD228" s="127"/>
      <c r="FTE228" s="127"/>
      <c r="FTF228" s="127"/>
      <c r="FTG228" s="127"/>
      <c r="FTH228" s="127"/>
      <c r="FTI228" s="127"/>
      <c r="FTJ228" s="127"/>
      <c r="FTK228" s="127"/>
      <c r="FTL228" s="127"/>
      <c r="FTM228" s="127"/>
      <c r="FTN228" s="127"/>
      <c r="FTO228" s="127"/>
      <c r="FTP228" s="127"/>
      <c r="FTQ228" s="127"/>
      <c r="GCQ228" s="127"/>
      <c r="GCR228" s="127"/>
      <c r="GCZ228" s="127"/>
      <c r="GDA228" s="127"/>
      <c r="GDB228" s="127"/>
      <c r="GDC228" s="127"/>
      <c r="GDD228" s="127"/>
      <c r="GDE228" s="127"/>
      <c r="GDF228" s="127"/>
      <c r="GDG228" s="127"/>
      <c r="GDH228" s="127"/>
      <c r="GDI228" s="127"/>
      <c r="GDJ228" s="127"/>
      <c r="GDK228" s="127"/>
      <c r="GDL228" s="127"/>
      <c r="GDM228" s="127"/>
      <c r="GMM228" s="127"/>
      <c r="GMN228" s="127"/>
      <c r="GMV228" s="127"/>
      <c r="GMW228" s="127"/>
      <c r="GMX228" s="127"/>
      <c r="GMY228" s="127"/>
      <c r="GMZ228" s="127"/>
      <c r="GNA228" s="127"/>
      <c r="GNB228" s="127"/>
      <c r="GNC228" s="127"/>
      <c r="GND228" s="127"/>
      <c r="GNE228" s="127"/>
      <c r="GNF228" s="127"/>
      <c r="GNG228" s="127"/>
      <c r="GNH228" s="127"/>
      <c r="GNI228" s="127"/>
      <c r="GWI228" s="127"/>
      <c r="GWJ228" s="127"/>
      <c r="GWR228" s="127"/>
      <c r="GWS228" s="127"/>
      <c r="GWT228" s="127"/>
      <c r="GWU228" s="127"/>
      <c r="GWV228" s="127"/>
      <c r="GWW228" s="127"/>
      <c r="GWX228" s="127"/>
      <c r="GWY228" s="127"/>
      <c r="GWZ228" s="127"/>
      <c r="GXA228" s="127"/>
      <c r="GXB228" s="127"/>
      <c r="GXC228" s="127"/>
      <c r="GXD228" s="127"/>
      <c r="GXE228" s="127"/>
      <c r="HGE228" s="127"/>
      <c r="HGF228" s="127"/>
      <c r="HGN228" s="127"/>
      <c r="HGO228" s="127"/>
      <c r="HGP228" s="127"/>
      <c r="HGQ228" s="127"/>
      <c r="HGR228" s="127"/>
      <c r="HGS228" s="127"/>
      <c r="HGT228" s="127"/>
      <c r="HGU228" s="127"/>
      <c r="HGV228" s="127"/>
      <c r="HGW228" s="127"/>
      <c r="HGX228" s="127"/>
      <c r="HGY228" s="127"/>
      <c r="HGZ228" s="127"/>
      <c r="HHA228" s="127"/>
      <c r="HQA228" s="127"/>
      <c r="HQB228" s="127"/>
      <c r="HQJ228" s="127"/>
      <c r="HQK228" s="127"/>
      <c r="HQL228" s="127"/>
      <c r="HQM228" s="127"/>
      <c r="HQN228" s="127"/>
      <c r="HQO228" s="127"/>
      <c r="HQP228" s="127"/>
      <c r="HQQ228" s="127"/>
      <c r="HQR228" s="127"/>
      <c r="HQS228" s="127"/>
      <c r="HQT228" s="127"/>
      <c r="HQU228" s="127"/>
      <c r="HQV228" s="127"/>
      <c r="HQW228" s="127"/>
      <c r="HZW228" s="127"/>
      <c r="HZX228" s="127"/>
      <c r="IAF228" s="127"/>
      <c r="IAG228" s="127"/>
      <c r="IAH228" s="127"/>
      <c r="IAI228" s="127"/>
      <c r="IAJ228" s="127"/>
      <c r="IAK228" s="127"/>
      <c r="IAL228" s="127"/>
      <c r="IAM228" s="127"/>
      <c r="IAN228" s="127"/>
      <c r="IAO228" s="127"/>
      <c r="IAP228" s="127"/>
      <c r="IAQ228" s="127"/>
      <c r="IAR228" s="127"/>
      <c r="IAS228" s="127"/>
      <c r="IJS228" s="127"/>
      <c r="IJT228" s="127"/>
      <c r="IKB228" s="127"/>
      <c r="IKC228" s="127"/>
      <c r="IKD228" s="127"/>
      <c r="IKE228" s="127"/>
      <c r="IKF228" s="127"/>
      <c r="IKG228" s="127"/>
      <c r="IKH228" s="127"/>
      <c r="IKI228" s="127"/>
      <c r="IKJ228" s="127"/>
      <c r="IKK228" s="127"/>
      <c r="IKL228" s="127"/>
      <c r="IKM228" s="127"/>
      <c r="IKN228" s="127"/>
      <c r="IKO228" s="127"/>
      <c r="ITO228" s="127"/>
      <c r="ITP228" s="127"/>
      <c r="ITX228" s="127"/>
      <c r="ITY228" s="127"/>
      <c r="ITZ228" s="127"/>
      <c r="IUA228" s="127"/>
      <c r="IUB228" s="127"/>
      <c r="IUC228" s="127"/>
      <c r="IUD228" s="127"/>
      <c r="IUE228" s="127"/>
      <c r="IUF228" s="127"/>
      <c r="IUG228" s="127"/>
      <c r="IUH228" s="127"/>
      <c r="IUI228" s="127"/>
      <c r="IUJ228" s="127"/>
      <c r="IUK228" s="127"/>
      <c r="JDK228" s="127"/>
      <c r="JDL228" s="127"/>
      <c r="JDT228" s="127"/>
      <c r="JDU228" s="127"/>
      <c r="JDV228" s="127"/>
      <c r="JDW228" s="127"/>
      <c r="JDX228" s="127"/>
      <c r="JDY228" s="127"/>
      <c r="JDZ228" s="127"/>
      <c r="JEA228" s="127"/>
      <c r="JEB228" s="127"/>
      <c r="JEC228" s="127"/>
      <c r="JED228" s="127"/>
      <c r="JEE228" s="127"/>
      <c r="JEF228" s="127"/>
      <c r="JEG228" s="127"/>
      <c r="JNG228" s="127"/>
      <c r="JNH228" s="127"/>
      <c r="JNP228" s="127"/>
      <c r="JNQ228" s="127"/>
      <c r="JNR228" s="127"/>
      <c r="JNS228" s="127"/>
      <c r="JNT228" s="127"/>
      <c r="JNU228" s="127"/>
      <c r="JNV228" s="127"/>
      <c r="JNW228" s="127"/>
      <c r="JNX228" s="127"/>
      <c r="JNY228" s="127"/>
      <c r="JNZ228" s="127"/>
      <c r="JOA228" s="127"/>
      <c r="JOB228" s="127"/>
      <c r="JOC228" s="127"/>
      <c r="JXC228" s="127"/>
      <c r="JXD228" s="127"/>
      <c r="JXL228" s="127"/>
      <c r="JXM228" s="127"/>
      <c r="JXN228" s="127"/>
      <c r="JXO228" s="127"/>
      <c r="JXP228" s="127"/>
      <c r="JXQ228" s="127"/>
      <c r="JXR228" s="127"/>
      <c r="JXS228" s="127"/>
      <c r="JXT228" s="127"/>
      <c r="JXU228" s="127"/>
      <c r="JXV228" s="127"/>
      <c r="JXW228" s="127"/>
      <c r="JXX228" s="127"/>
      <c r="JXY228" s="127"/>
      <c r="KGY228" s="127"/>
      <c r="KGZ228" s="127"/>
      <c r="KHH228" s="127"/>
      <c r="KHI228" s="127"/>
      <c r="KHJ228" s="127"/>
      <c r="KHK228" s="127"/>
      <c r="KHL228" s="127"/>
      <c r="KHM228" s="127"/>
      <c r="KHN228" s="127"/>
      <c r="KHO228" s="127"/>
      <c r="KHP228" s="127"/>
      <c r="KHQ228" s="127"/>
      <c r="KHR228" s="127"/>
      <c r="KHS228" s="127"/>
      <c r="KHT228" s="127"/>
      <c r="KHU228" s="127"/>
      <c r="KQU228" s="127"/>
      <c r="KQV228" s="127"/>
      <c r="KRD228" s="127"/>
      <c r="KRE228" s="127"/>
      <c r="KRF228" s="127"/>
      <c r="KRG228" s="127"/>
      <c r="KRH228" s="127"/>
      <c r="KRI228" s="127"/>
      <c r="KRJ228" s="127"/>
      <c r="KRK228" s="127"/>
      <c r="KRL228" s="127"/>
      <c r="KRM228" s="127"/>
      <c r="KRN228" s="127"/>
      <c r="KRO228" s="127"/>
      <c r="KRP228" s="127"/>
      <c r="KRQ228" s="127"/>
      <c r="LAQ228" s="127"/>
      <c r="LAR228" s="127"/>
      <c r="LAZ228" s="127"/>
      <c r="LBA228" s="127"/>
      <c r="LBB228" s="127"/>
      <c r="LBC228" s="127"/>
      <c r="LBD228" s="127"/>
      <c r="LBE228" s="127"/>
      <c r="LBF228" s="127"/>
      <c r="LBG228" s="127"/>
      <c r="LBH228" s="127"/>
      <c r="LBI228" s="127"/>
      <c r="LBJ228" s="127"/>
      <c r="LBK228" s="127"/>
      <c r="LBL228" s="127"/>
      <c r="LBM228" s="127"/>
      <c r="LKM228" s="127"/>
      <c r="LKN228" s="127"/>
      <c r="LKV228" s="127"/>
      <c r="LKW228" s="127"/>
      <c r="LKX228" s="127"/>
      <c r="LKY228" s="127"/>
      <c r="LKZ228" s="127"/>
      <c r="LLA228" s="127"/>
      <c r="LLB228" s="127"/>
      <c r="LLC228" s="127"/>
      <c r="LLD228" s="127"/>
      <c r="LLE228" s="127"/>
      <c r="LLF228" s="127"/>
      <c r="LLG228" s="127"/>
      <c r="LLH228" s="127"/>
      <c r="LLI228" s="127"/>
      <c r="LUI228" s="127"/>
      <c r="LUJ228" s="127"/>
      <c r="LUR228" s="127"/>
      <c r="LUS228" s="127"/>
      <c r="LUT228" s="127"/>
      <c r="LUU228" s="127"/>
      <c r="LUV228" s="127"/>
      <c r="LUW228" s="127"/>
      <c r="LUX228" s="127"/>
      <c r="LUY228" s="127"/>
      <c r="LUZ228" s="127"/>
      <c r="LVA228" s="127"/>
      <c r="LVB228" s="127"/>
      <c r="LVC228" s="127"/>
      <c r="LVD228" s="127"/>
      <c r="LVE228" s="127"/>
      <c r="MEE228" s="127"/>
      <c r="MEF228" s="127"/>
      <c r="MEN228" s="127"/>
      <c r="MEO228" s="127"/>
      <c r="MEP228" s="127"/>
      <c r="MEQ228" s="127"/>
      <c r="MER228" s="127"/>
      <c r="MES228" s="127"/>
      <c r="MET228" s="127"/>
      <c r="MEU228" s="127"/>
      <c r="MEV228" s="127"/>
      <c r="MEW228" s="127"/>
      <c r="MEX228" s="127"/>
      <c r="MEY228" s="127"/>
      <c r="MEZ228" s="127"/>
      <c r="MFA228" s="127"/>
      <c r="MOA228" s="127"/>
      <c r="MOB228" s="127"/>
      <c r="MOJ228" s="127"/>
      <c r="MOK228" s="127"/>
      <c r="MOL228" s="127"/>
      <c r="MOM228" s="127"/>
      <c r="MON228" s="127"/>
      <c r="MOO228" s="127"/>
      <c r="MOP228" s="127"/>
      <c r="MOQ228" s="127"/>
      <c r="MOR228" s="127"/>
      <c r="MOS228" s="127"/>
      <c r="MOT228" s="127"/>
      <c r="MOU228" s="127"/>
      <c r="MOV228" s="127"/>
      <c r="MOW228" s="127"/>
      <c r="MXW228" s="127"/>
      <c r="MXX228" s="127"/>
      <c r="MYF228" s="127"/>
      <c r="MYG228" s="127"/>
      <c r="MYH228" s="127"/>
      <c r="MYI228" s="127"/>
      <c r="MYJ228" s="127"/>
      <c r="MYK228" s="127"/>
      <c r="MYL228" s="127"/>
      <c r="MYM228" s="127"/>
      <c r="MYN228" s="127"/>
      <c r="MYO228" s="127"/>
      <c r="MYP228" s="127"/>
      <c r="MYQ228" s="127"/>
      <c r="MYR228" s="127"/>
      <c r="MYS228" s="127"/>
      <c r="NHS228" s="127"/>
      <c r="NHT228" s="127"/>
      <c r="NIB228" s="127"/>
      <c r="NIC228" s="127"/>
      <c r="NID228" s="127"/>
      <c r="NIE228" s="127"/>
      <c r="NIF228" s="127"/>
      <c r="NIG228" s="127"/>
      <c r="NIH228" s="127"/>
      <c r="NII228" s="127"/>
      <c r="NIJ228" s="127"/>
      <c r="NIK228" s="127"/>
      <c r="NIL228" s="127"/>
      <c r="NIM228" s="127"/>
      <c r="NIN228" s="127"/>
      <c r="NIO228" s="127"/>
      <c r="NRO228" s="127"/>
      <c r="NRP228" s="127"/>
      <c r="NRX228" s="127"/>
      <c r="NRY228" s="127"/>
      <c r="NRZ228" s="127"/>
      <c r="NSA228" s="127"/>
      <c r="NSB228" s="127"/>
      <c r="NSC228" s="127"/>
      <c r="NSD228" s="127"/>
      <c r="NSE228" s="127"/>
      <c r="NSF228" s="127"/>
      <c r="NSG228" s="127"/>
      <c r="NSH228" s="127"/>
      <c r="NSI228" s="127"/>
      <c r="NSJ228" s="127"/>
      <c r="NSK228" s="127"/>
      <c r="OBK228" s="127"/>
      <c r="OBL228" s="127"/>
      <c r="OBT228" s="127"/>
      <c r="OBU228" s="127"/>
      <c r="OBV228" s="127"/>
      <c r="OBW228" s="127"/>
      <c r="OBX228" s="127"/>
      <c r="OBY228" s="127"/>
      <c r="OBZ228" s="127"/>
      <c r="OCA228" s="127"/>
      <c r="OCB228" s="127"/>
      <c r="OCC228" s="127"/>
      <c r="OCD228" s="127"/>
      <c r="OCE228" s="127"/>
      <c r="OCF228" s="127"/>
      <c r="OCG228" s="127"/>
      <c r="OLG228" s="127"/>
      <c r="OLH228" s="127"/>
      <c r="OLP228" s="127"/>
      <c r="OLQ228" s="127"/>
      <c r="OLR228" s="127"/>
      <c r="OLS228" s="127"/>
      <c r="OLT228" s="127"/>
      <c r="OLU228" s="127"/>
      <c r="OLV228" s="127"/>
      <c r="OLW228" s="127"/>
      <c r="OLX228" s="127"/>
      <c r="OLY228" s="127"/>
      <c r="OLZ228" s="127"/>
      <c r="OMA228" s="127"/>
      <c r="OMB228" s="127"/>
      <c r="OMC228" s="127"/>
      <c r="OVC228" s="127"/>
      <c r="OVD228" s="127"/>
      <c r="OVL228" s="127"/>
      <c r="OVM228" s="127"/>
      <c r="OVN228" s="127"/>
      <c r="OVO228" s="127"/>
      <c r="OVP228" s="127"/>
      <c r="OVQ228" s="127"/>
      <c r="OVR228" s="127"/>
      <c r="OVS228" s="127"/>
      <c r="OVT228" s="127"/>
      <c r="OVU228" s="127"/>
      <c r="OVV228" s="127"/>
      <c r="OVW228" s="127"/>
      <c r="OVX228" s="127"/>
      <c r="OVY228" s="127"/>
      <c r="PEY228" s="127"/>
      <c r="PEZ228" s="127"/>
      <c r="PFH228" s="127"/>
      <c r="PFI228" s="127"/>
      <c r="PFJ228" s="127"/>
      <c r="PFK228" s="127"/>
      <c r="PFL228" s="127"/>
      <c r="PFM228" s="127"/>
      <c r="PFN228" s="127"/>
      <c r="PFO228" s="127"/>
      <c r="PFP228" s="127"/>
      <c r="PFQ228" s="127"/>
      <c r="PFR228" s="127"/>
      <c r="PFS228" s="127"/>
      <c r="PFT228" s="127"/>
      <c r="PFU228" s="127"/>
      <c r="POU228" s="127"/>
      <c r="POV228" s="127"/>
      <c r="PPD228" s="127"/>
      <c r="PPE228" s="127"/>
      <c r="PPF228" s="127"/>
      <c r="PPG228" s="127"/>
      <c r="PPH228" s="127"/>
      <c r="PPI228" s="127"/>
      <c r="PPJ228" s="127"/>
      <c r="PPK228" s="127"/>
      <c r="PPL228" s="127"/>
      <c r="PPM228" s="127"/>
      <c r="PPN228" s="127"/>
      <c r="PPO228" s="127"/>
      <c r="PPP228" s="127"/>
      <c r="PPQ228" s="127"/>
      <c r="PYQ228" s="127"/>
      <c r="PYR228" s="127"/>
      <c r="PYZ228" s="127"/>
      <c r="PZA228" s="127"/>
      <c r="PZB228" s="127"/>
      <c r="PZC228" s="127"/>
      <c r="PZD228" s="127"/>
      <c r="PZE228" s="127"/>
      <c r="PZF228" s="127"/>
      <c r="PZG228" s="127"/>
      <c r="PZH228" s="127"/>
      <c r="PZI228" s="127"/>
      <c r="PZJ228" s="127"/>
      <c r="PZK228" s="127"/>
      <c r="PZL228" s="127"/>
      <c r="PZM228" s="127"/>
      <c r="QIM228" s="127"/>
      <c r="QIN228" s="127"/>
      <c r="QIV228" s="127"/>
      <c r="QIW228" s="127"/>
      <c r="QIX228" s="127"/>
      <c r="QIY228" s="127"/>
      <c r="QIZ228" s="127"/>
      <c r="QJA228" s="127"/>
      <c r="QJB228" s="127"/>
      <c r="QJC228" s="127"/>
      <c r="QJD228" s="127"/>
      <c r="QJE228" s="127"/>
      <c r="QJF228" s="127"/>
      <c r="QJG228" s="127"/>
      <c r="QJH228" s="127"/>
      <c r="QJI228" s="127"/>
      <c r="QSI228" s="127"/>
      <c r="QSJ228" s="127"/>
      <c r="QSR228" s="127"/>
      <c r="QSS228" s="127"/>
      <c r="QST228" s="127"/>
      <c r="QSU228" s="127"/>
      <c r="QSV228" s="127"/>
      <c r="QSW228" s="127"/>
      <c r="QSX228" s="127"/>
      <c r="QSY228" s="127"/>
      <c r="QSZ228" s="127"/>
      <c r="QTA228" s="127"/>
      <c r="QTB228" s="127"/>
      <c r="QTC228" s="127"/>
      <c r="QTD228" s="127"/>
      <c r="QTE228" s="127"/>
      <c r="RCE228" s="127"/>
      <c r="RCF228" s="127"/>
      <c r="RCN228" s="127"/>
      <c r="RCO228" s="127"/>
      <c r="RCP228" s="127"/>
      <c r="RCQ228" s="127"/>
      <c r="RCR228" s="127"/>
      <c r="RCS228" s="127"/>
      <c r="RCT228" s="127"/>
      <c r="RCU228" s="127"/>
      <c r="RCV228" s="127"/>
      <c r="RCW228" s="127"/>
      <c r="RCX228" s="127"/>
      <c r="RCY228" s="127"/>
      <c r="RCZ228" s="127"/>
      <c r="RDA228" s="127"/>
      <c r="RMA228" s="127"/>
      <c r="RMB228" s="127"/>
      <c r="RMJ228" s="127"/>
      <c r="RMK228" s="127"/>
      <c r="RML228" s="127"/>
      <c r="RMM228" s="127"/>
      <c r="RMN228" s="127"/>
      <c r="RMO228" s="127"/>
      <c r="RMP228" s="127"/>
      <c r="RMQ228" s="127"/>
      <c r="RMR228" s="127"/>
      <c r="RMS228" s="127"/>
      <c r="RMT228" s="127"/>
      <c r="RMU228" s="127"/>
      <c r="RMV228" s="127"/>
      <c r="RMW228" s="127"/>
      <c r="RVW228" s="127"/>
      <c r="RVX228" s="127"/>
      <c r="RWF228" s="127"/>
      <c r="RWG228" s="127"/>
      <c r="RWH228" s="127"/>
      <c r="RWI228" s="127"/>
      <c r="RWJ228" s="127"/>
      <c r="RWK228" s="127"/>
      <c r="RWL228" s="127"/>
      <c r="RWM228" s="127"/>
      <c r="RWN228" s="127"/>
      <c r="RWO228" s="127"/>
      <c r="RWP228" s="127"/>
      <c r="RWQ228" s="127"/>
      <c r="RWR228" s="127"/>
      <c r="RWS228" s="127"/>
      <c r="SFS228" s="127"/>
      <c r="SFT228" s="127"/>
      <c r="SGB228" s="127"/>
      <c r="SGC228" s="127"/>
      <c r="SGD228" s="127"/>
      <c r="SGE228" s="127"/>
      <c r="SGF228" s="127"/>
      <c r="SGG228" s="127"/>
      <c r="SGH228" s="127"/>
      <c r="SGI228" s="127"/>
      <c r="SGJ228" s="127"/>
      <c r="SGK228" s="127"/>
      <c r="SGL228" s="127"/>
      <c r="SGM228" s="127"/>
      <c r="SGN228" s="127"/>
      <c r="SGO228" s="127"/>
      <c r="SPO228" s="127"/>
      <c r="SPP228" s="127"/>
      <c r="SPX228" s="127"/>
      <c r="SPY228" s="127"/>
      <c r="SPZ228" s="127"/>
      <c r="SQA228" s="127"/>
      <c r="SQB228" s="127"/>
      <c r="SQC228" s="127"/>
      <c r="SQD228" s="127"/>
      <c r="SQE228" s="127"/>
      <c r="SQF228" s="127"/>
      <c r="SQG228" s="127"/>
      <c r="SQH228" s="127"/>
      <c r="SQI228" s="127"/>
      <c r="SQJ228" s="127"/>
      <c r="SQK228" s="127"/>
      <c r="SZK228" s="127"/>
      <c r="SZL228" s="127"/>
      <c r="SZT228" s="127"/>
      <c r="SZU228" s="127"/>
      <c r="SZV228" s="127"/>
      <c r="SZW228" s="127"/>
      <c r="SZX228" s="127"/>
      <c r="SZY228" s="127"/>
      <c r="SZZ228" s="127"/>
      <c r="TAA228" s="127"/>
      <c r="TAB228" s="127"/>
      <c r="TAC228" s="127"/>
      <c r="TAD228" s="127"/>
      <c r="TAE228" s="127"/>
      <c r="TAF228" s="127"/>
      <c r="TAG228" s="127"/>
      <c r="TJG228" s="127"/>
      <c r="TJH228" s="127"/>
      <c r="TJP228" s="127"/>
      <c r="TJQ228" s="127"/>
      <c r="TJR228" s="127"/>
      <c r="TJS228" s="127"/>
      <c r="TJT228" s="127"/>
      <c r="TJU228" s="127"/>
      <c r="TJV228" s="127"/>
      <c r="TJW228" s="127"/>
      <c r="TJX228" s="127"/>
      <c r="TJY228" s="127"/>
      <c r="TJZ228" s="127"/>
      <c r="TKA228" s="127"/>
      <c r="TKB228" s="127"/>
      <c r="TKC228" s="127"/>
      <c r="TTC228" s="127"/>
      <c r="TTD228" s="127"/>
      <c r="TTL228" s="127"/>
      <c r="TTM228" s="127"/>
      <c r="TTN228" s="127"/>
      <c r="TTO228" s="127"/>
      <c r="TTP228" s="127"/>
      <c r="TTQ228" s="127"/>
      <c r="TTR228" s="127"/>
      <c r="TTS228" s="127"/>
      <c r="TTT228" s="127"/>
      <c r="TTU228" s="127"/>
      <c r="TTV228" s="127"/>
      <c r="TTW228" s="127"/>
      <c r="TTX228" s="127"/>
      <c r="TTY228" s="127"/>
      <c r="UCY228" s="127"/>
      <c r="UCZ228" s="127"/>
      <c r="UDH228" s="127"/>
      <c r="UDI228" s="127"/>
      <c r="UDJ228" s="127"/>
      <c r="UDK228" s="127"/>
      <c r="UDL228" s="127"/>
      <c r="UDM228" s="127"/>
      <c r="UDN228" s="127"/>
      <c r="UDO228" s="127"/>
      <c r="UDP228" s="127"/>
      <c r="UDQ228" s="127"/>
      <c r="UDR228" s="127"/>
      <c r="UDS228" s="127"/>
      <c r="UDT228" s="127"/>
      <c r="UDU228" s="127"/>
      <c r="UMU228" s="127"/>
      <c r="UMV228" s="127"/>
      <c r="UND228" s="127"/>
      <c r="UNE228" s="127"/>
      <c r="UNF228" s="127"/>
      <c r="UNG228" s="127"/>
      <c r="UNH228" s="127"/>
      <c r="UNI228" s="127"/>
      <c r="UNJ228" s="127"/>
      <c r="UNK228" s="127"/>
      <c r="UNL228" s="127"/>
      <c r="UNM228" s="127"/>
      <c r="UNN228" s="127"/>
      <c r="UNO228" s="127"/>
      <c r="UNP228" s="127"/>
      <c r="UNQ228" s="127"/>
      <c r="UWQ228" s="127"/>
      <c r="UWR228" s="127"/>
      <c r="UWZ228" s="127"/>
      <c r="UXA228" s="127"/>
      <c r="UXB228" s="127"/>
      <c r="UXC228" s="127"/>
      <c r="UXD228" s="127"/>
      <c r="UXE228" s="127"/>
      <c r="UXF228" s="127"/>
      <c r="UXG228" s="127"/>
      <c r="UXH228" s="127"/>
      <c r="UXI228" s="127"/>
      <c r="UXJ228" s="127"/>
      <c r="UXK228" s="127"/>
      <c r="UXL228" s="127"/>
      <c r="UXM228" s="127"/>
      <c r="VGM228" s="127"/>
      <c r="VGN228" s="127"/>
      <c r="VGV228" s="127"/>
      <c r="VGW228" s="127"/>
      <c r="VGX228" s="127"/>
      <c r="VGY228" s="127"/>
      <c r="VGZ228" s="127"/>
      <c r="VHA228" s="127"/>
      <c r="VHB228" s="127"/>
      <c r="VHC228" s="127"/>
      <c r="VHD228" s="127"/>
      <c r="VHE228" s="127"/>
      <c r="VHF228" s="127"/>
      <c r="VHG228" s="127"/>
      <c r="VHH228" s="127"/>
      <c r="VHI228" s="127"/>
      <c r="VQI228" s="127"/>
      <c r="VQJ228" s="127"/>
      <c r="VQR228" s="127"/>
      <c r="VQS228" s="127"/>
      <c r="VQT228" s="127"/>
      <c r="VQU228" s="127"/>
      <c r="VQV228" s="127"/>
      <c r="VQW228" s="127"/>
      <c r="VQX228" s="127"/>
      <c r="VQY228" s="127"/>
      <c r="VQZ228" s="127"/>
      <c r="VRA228" s="127"/>
      <c r="VRB228" s="127"/>
      <c r="VRC228" s="127"/>
      <c r="VRD228" s="127"/>
      <c r="VRE228" s="127"/>
      <c r="WAE228" s="127"/>
      <c r="WAF228" s="127"/>
      <c r="WAN228" s="127"/>
      <c r="WAO228" s="127"/>
      <c r="WAP228" s="127"/>
      <c r="WAQ228" s="127"/>
      <c r="WAR228" s="127"/>
      <c r="WAS228" s="127"/>
      <c r="WAT228" s="127"/>
      <c r="WAU228" s="127"/>
      <c r="WAV228" s="127"/>
      <c r="WAW228" s="127"/>
      <c r="WAX228" s="127"/>
      <c r="WAY228" s="127"/>
      <c r="WAZ228" s="127"/>
      <c r="WBA228" s="127"/>
      <c r="WKA228" s="127"/>
      <c r="WKB228" s="127"/>
      <c r="WKJ228" s="127"/>
      <c r="WKK228" s="127"/>
      <c r="WKL228" s="127"/>
      <c r="WKM228" s="127"/>
      <c r="WKN228" s="127"/>
      <c r="WKO228" s="127"/>
      <c r="WKP228" s="127"/>
      <c r="WKQ228" s="127"/>
      <c r="WKR228" s="127"/>
      <c r="WKS228" s="127"/>
      <c r="WKT228" s="127"/>
      <c r="WKU228" s="127"/>
      <c r="WKV228" s="127"/>
      <c r="WKW228" s="127"/>
      <c r="WTW228" s="127"/>
      <c r="WTX228" s="127"/>
      <c r="WUF228" s="127"/>
      <c r="WUG228" s="127"/>
      <c r="WUH228" s="127"/>
      <c r="WUI228" s="127"/>
      <c r="WUJ228" s="127"/>
      <c r="WUK228" s="127"/>
      <c r="WUL228" s="127"/>
      <c r="WUM228" s="127"/>
      <c r="WUN228" s="127"/>
      <c r="WUO228" s="127"/>
      <c r="WUP228" s="127"/>
      <c r="WUQ228" s="127"/>
      <c r="WUR228" s="127"/>
      <c r="WUS228" s="127"/>
    </row>
    <row r="229" spans="1:1009 1243:2033 2267:3057 3291:4081 4315:5105 5339:6129 6363:7153 7387:8177 8411:9201 9435:10225 10459:11249 11483:12273 12507:13297 13531:14321 14555:15345 15579:16113" outlineLevel="1">
      <c r="A229" s="240"/>
      <c r="B229" s="259" t="s">
        <v>506</v>
      </c>
      <c r="C229" s="248"/>
      <c r="D229" s="217">
        <v>0</v>
      </c>
      <c r="E229" s="258"/>
      <c r="F229" s="258">
        <v>0</v>
      </c>
      <c r="G229" s="245">
        <v>0</v>
      </c>
      <c r="H229" s="229">
        <f t="shared" si="13"/>
        <v>0</v>
      </c>
      <c r="I229" s="247"/>
      <c r="J229" s="247"/>
      <c r="K229" s="247"/>
      <c r="L229" s="247"/>
      <c r="M229" s="248"/>
      <c r="HK229" s="127"/>
      <c r="HL229" s="127"/>
      <c r="HT229" s="127"/>
      <c r="HU229" s="127"/>
      <c r="HV229" s="127"/>
      <c r="HW229" s="127"/>
      <c r="HX229" s="127"/>
      <c r="HY229" s="127"/>
      <c r="HZ229" s="127"/>
      <c r="IA229" s="127"/>
      <c r="IB229" s="127"/>
      <c r="IC229" s="127"/>
      <c r="ID229" s="127"/>
      <c r="IE229" s="127"/>
      <c r="IF229" s="127"/>
      <c r="IG229" s="127"/>
      <c r="RG229" s="127"/>
      <c r="RH229" s="127"/>
      <c r="RP229" s="127"/>
      <c r="RQ229" s="127"/>
      <c r="RR229" s="127"/>
      <c r="RS229" s="127"/>
      <c r="RT229" s="127"/>
      <c r="RU229" s="127"/>
      <c r="RV229" s="127"/>
      <c r="RW229" s="127"/>
      <c r="RX229" s="127"/>
      <c r="RY229" s="127"/>
      <c r="RZ229" s="127"/>
      <c r="SA229" s="127"/>
      <c r="SB229" s="127"/>
      <c r="SC229" s="127"/>
      <c r="ABC229" s="127"/>
      <c r="ABD229" s="127"/>
      <c r="ABL229" s="127"/>
      <c r="ABM229" s="127"/>
      <c r="ABN229" s="127"/>
      <c r="ABO229" s="127"/>
      <c r="ABP229" s="127"/>
      <c r="ABQ229" s="127"/>
      <c r="ABR229" s="127"/>
      <c r="ABS229" s="127"/>
      <c r="ABT229" s="127"/>
      <c r="ABU229" s="127"/>
      <c r="ABV229" s="127"/>
      <c r="ABW229" s="127"/>
      <c r="ABX229" s="127"/>
      <c r="ABY229" s="127"/>
      <c r="AKY229" s="127"/>
      <c r="AKZ229" s="127"/>
      <c r="ALH229" s="127"/>
      <c r="ALI229" s="127"/>
      <c r="ALJ229" s="127"/>
      <c r="ALK229" s="127"/>
      <c r="ALL229" s="127"/>
      <c r="ALM229" s="127"/>
      <c r="ALN229" s="127"/>
      <c r="ALO229" s="127"/>
      <c r="ALP229" s="127"/>
      <c r="ALQ229" s="127"/>
      <c r="ALR229" s="127"/>
      <c r="ALS229" s="127"/>
      <c r="ALT229" s="127"/>
      <c r="ALU229" s="127"/>
      <c r="AUU229" s="127"/>
      <c r="AUV229" s="127"/>
      <c r="AVD229" s="127"/>
      <c r="AVE229" s="127"/>
      <c r="AVF229" s="127"/>
      <c r="AVG229" s="127"/>
      <c r="AVH229" s="127"/>
      <c r="AVI229" s="127"/>
      <c r="AVJ229" s="127"/>
      <c r="AVK229" s="127"/>
      <c r="AVL229" s="127"/>
      <c r="AVM229" s="127"/>
      <c r="AVN229" s="127"/>
      <c r="AVO229" s="127"/>
      <c r="AVP229" s="127"/>
      <c r="AVQ229" s="127"/>
      <c r="BEQ229" s="127"/>
      <c r="BER229" s="127"/>
      <c r="BEZ229" s="127"/>
      <c r="BFA229" s="127"/>
      <c r="BFB229" s="127"/>
      <c r="BFC229" s="127"/>
      <c r="BFD229" s="127"/>
      <c r="BFE229" s="127"/>
      <c r="BFF229" s="127"/>
      <c r="BFG229" s="127"/>
      <c r="BFH229" s="127"/>
      <c r="BFI229" s="127"/>
      <c r="BFJ229" s="127"/>
      <c r="BFK229" s="127"/>
      <c r="BFL229" s="127"/>
      <c r="BFM229" s="127"/>
      <c r="BOM229" s="127"/>
      <c r="BON229" s="127"/>
      <c r="BOV229" s="127"/>
      <c r="BOW229" s="127"/>
      <c r="BOX229" s="127"/>
      <c r="BOY229" s="127"/>
      <c r="BOZ229" s="127"/>
      <c r="BPA229" s="127"/>
      <c r="BPB229" s="127"/>
      <c r="BPC229" s="127"/>
      <c r="BPD229" s="127"/>
      <c r="BPE229" s="127"/>
      <c r="BPF229" s="127"/>
      <c r="BPG229" s="127"/>
      <c r="BPH229" s="127"/>
      <c r="BPI229" s="127"/>
      <c r="BYI229" s="127"/>
      <c r="BYJ229" s="127"/>
      <c r="BYR229" s="127"/>
      <c r="BYS229" s="127"/>
      <c r="BYT229" s="127"/>
      <c r="BYU229" s="127"/>
      <c r="BYV229" s="127"/>
      <c r="BYW229" s="127"/>
      <c r="BYX229" s="127"/>
      <c r="BYY229" s="127"/>
      <c r="BYZ229" s="127"/>
      <c r="BZA229" s="127"/>
      <c r="BZB229" s="127"/>
      <c r="BZC229" s="127"/>
      <c r="BZD229" s="127"/>
      <c r="BZE229" s="127"/>
      <c r="CIE229" s="127"/>
      <c r="CIF229" s="127"/>
      <c r="CIN229" s="127"/>
      <c r="CIO229" s="127"/>
      <c r="CIP229" s="127"/>
      <c r="CIQ229" s="127"/>
      <c r="CIR229" s="127"/>
      <c r="CIS229" s="127"/>
      <c r="CIT229" s="127"/>
      <c r="CIU229" s="127"/>
      <c r="CIV229" s="127"/>
      <c r="CIW229" s="127"/>
      <c r="CIX229" s="127"/>
      <c r="CIY229" s="127"/>
      <c r="CIZ229" s="127"/>
      <c r="CJA229" s="127"/>
      <c r="CSA229" s="127"/>
      <c r="CSB229" s="127"/>
      <c r="CSJ229" s="127"/>
      <c r="CSK229" s="127"/>
      <c r="CSL229" s="127"/>
      <c r="CSM229" s="127"/>
      <c r="CSN229" s="127"/>
      <c r="CSO229" s="127"/>
      <c r="CSP229" s="127"/>
      <c r="CSQ229" s="127"/>
      <c r="CSR229" s="127"/>
      <c r="CSS229" s="127"/>
      <c r="CST229" s="127"/>
      <c r="CSU229" s="127"/>
      <c r="CSV229" s="127"/>
      <c r="CSW229" s="127"/>
      <c r="DBW229" s="127"/>
      <c r="DBX229" s="127"/>
      <c r="DCF229" s="127"/>
      <c r="DCG229" s="127"/>
      <c r="DCH229" s="127"/>
      <c r="DCI229" s="127"/>
      <c r="DCJ229" s="127"/>
      <c r="DCK229" s="127"/>
      <c r="DCL229" s="127"/>
      <c r="DCM229" s="127"/>
      <c r="DCN229" s="127"/>
      <c r="DCO229" s="127"/>
      <c r="DCP229" s="127"/>
      <c r="DCQ229" s="127"/>
      <c r="DCR229" s="127"/>
      <c r="DCS229" s="127"/>
      <c r="DLS229" s="127"/>
      <c r="DLT229" s="127"/>
      <c r="DMB229" s="127"/>
      <c r="DMC229" s="127"/>
      <c r="DMD229" s="127"/>
      <c r="DME229" s="127"/>
      <c r="DMF229" s="127"/>
      <c r="DMG229" s="127"/>
      <c r="DMH229" s="127"/>
      <c r="DMI229" s="127"/>
      <c r="DMJ229" s="127"/>
      <c r="DMK229" s="127"/>
      <c r="DML229" s="127"/>
      <c r="DMM229" s="127"/>
      <c r="DMN229" s="127"/>
      <c r="DMO229" s="127"/>
      <c r="DVO229" s="127"/>
      <c r="DVP229" s="127"/>
      <c r="DVX229" s="127"/>
      <c r="DVY229" s="127"/>
      <c r="DVZ229" s="127"/>
      <c r="DWA229" s="127"/>
      <c r="DWB229" s="127"/>
      <c r="DWC229" s="127"/>
      <c r="DWD229" s="127"/>
      <c r="DWE229" s="127"/>
      <c r="DWF229" s="127"/>
      <c r="DWG229" s="127"/>
      <c r="DWH229" s="127"/>
      <c r="DWI229" s="127"/>
      <c r="DWJ229" s="127"/>
      <c r="DWK229" s="127"/>
      <c r="EFK229" s="127"/>
      <c r="EFL229" s="127"/>
      <c r="EFT229" s="127"/>
      <c r="EFU229" s="127"/>
      <c r="EFV229" s="127"/>
      <c r="EFW229" s="127"/>
      <c r="EFX229" s="127"/>
      <c r="EFY229" s="127"/>
      <c r="EFZ229" s="127"/>
      <c r="EGA229" s="127"/>
      <c r="EGB229" s="127"/>
      <c r="EGC229" s="127"/>
      <c r="EGD229" s="127"/>
      <c r="EGE229" s="127"/>
      <c r="EGF229" s="127"/>
      <c r="EGG229" s="127"/>
      <c r="EPG229" s="127"/>
      <c r="EPH229" s="127"/>
      <c r="EPP229" s="127"/>
      <c r="EPQ229" s="127"/>
      <c r="EPR229" s="127"/>
      <c r="EPS229" s="127"/>
      <c r="EPT229" s="127"/>
      <c r="EPU229" s="127"/>
      <c r="EPV229" s="127"/>
      <c r="EPW229" s="127"/>
      <c r="EPX229" s="127"/>
      <c r="EPY229" s="127"/>
      <c r="EPZ229" s="127"/>
      <c r="EQA229" s="127"/>
      <c r="EQB229" s="127"/>
      <c r="EQC229" s="127"/>
      <c r="EZC229" s="127"/>
      <c r="EZD229" s="127"/>
      <c r="EZL229" s="127"/>
      <c r="EZM229" s="127"/>
      <c r="EZN229" s="127"/>
      <c r="EZO229" s="127"/>
      <c r="EZP229" s="127"/>
      <c r="EZQ229" s="127"/>
      <c r="EZR229" s="127"/>
      <c r="EZS229" s="127"/>
      <c r="EZT229" s="127"/>
      <c r="EZU229" s="127"/>
      <c r="EZV229" s="127"/>
      <c r="EZW229" s="127"/>
      <c r="EZX229" s="127"/>
      <c r="EZY229" s="127"/>
      <c r="FIY229" s="127"/>
      <c r="FIZ229" s="127"/>
      <c r="FJH229" s="127"/>
      <c r="FJI229" s="127"/>
      <c r="FJJ229" s="127"/>
      <c r="FJK229" s="127"/>
      <c r="FJL229" s="127"/>
      <c r="FJM229" s="127"/>
      <c r="FJN229" s="127"/>
      <c r="FJO229" s="127"/>
      <c r="FJP229" s="127"/>
      <c r="FJQ229" s="127"/>
      <c r="FJR229" s="127"/>
      <c r="FJS229" s="127"/>
      <c r="FJT229" s="127"/>
      <c r="FJU229" s="127"/>
      <c r="FSU229" s="127"/>
      <c r="FSV229" s="127"/>
      <c r="FTD229" s="127"/>
      <c r="FTE229" s="127"/>
      <c r="FTF229" s="127"/>
      <c r="FTG229" s="127"/>
      <c r="FTH229" s="127"/>
      <c r="FTI229" s="127"/>
      <c r="FTJ229" s="127"/>
      <c r="FTK229" s="127"/>
      <c r="FTL229" s="127"/>
      <c r="FTM229" s="127"/>
      <c r="FTN229" s="127"/>
      <c r="FTO229" s="127"/>
      <c r="FTP229" s="127"/>
      <c r="FTQ229" s="127"/>
      <c r="GCQ229" s="127"/>
      <c r="GCR229" s="127"/>
      <c r="GCZ229" s="127"/>
      <c r="GDA229" s="127"/>
      <c r="GDB229" s="127"/>
      <c r="GDC229" s="127"/>
      <c r="GDD229" s="127"/>
      <c r="GDE229" s="127"/>
      <c r="GDF229" s="127"/>
      <c r="GDG229" s="127"/>
      <c r="GDH229" s="127"/>
      <c r="GDI229" s="127"/>
      <c r="GDJ229" s="127"/>
      <c r="GDK229" s="127"/>
      <c r="GDL229" s="127"/>
      <c r="GDM229" s="127"/>
      <c r="GMM229" s="127"/>
      <c r="GMN229" s="127"/>
      <c r="GMV229" s="127"/>
      <c r="GMW229" s="127"/>
      <c r="GMX229" s="127"/>
      <c r="GMY229" s="127"/>
      <c r="GMZ229" s="127"/>
      <c r="GNA229" s="127"/>
      <c r="GNB229" s="127"/>
      <c r="GNC229" s="127"/>
      <c r="GND229" s="127"/>
      <c r="GNE229" s="127"/>
      <c r="GNF229" s="127"/>
      <c r="GNG229" s="127"/>
      <c r="GNH229" s="127"/>
      <c r="GNI229" s="127"/>
      <c r="GWI229" s="127"/>
      <c r="GWJ229" s="127"/>
      <c r="GWR229" s="127"/>
      <c r="GWS229" s="127"/>
      <c r="GWT229" s="127"/>
      <c r="GWU229" s="127"/>
      <c r="GWV229" s="127"/>
      <c r="GWW229" s="127"/>
      <c r="GWX229" s="127"/>
      <c r="GWY229" s="127"/>
      <c r="GWZ229" s="127"/>
      <c r="GXA229" s="127"/>
      <c r="GXB229" s="127"/>
      <c r="GXC229" s="127"/>
      <c r="GXD229" s="127"/>
      <c r="GXE229" s="127"/>
      <c r="HGE229" s="127"/>
      <c r="HGF229" s="127"/>
      <c r="HGN229" s="127"/>
      <c r="HGO229" s="127"/>
      <c r="HGP229" s="127"/>
      <c r="HGQ229" s="127"/>
      <c r="HGR229" s="127"/>
      <c r="HGS229" s="127"/>
      <c r="HGT229" s="127"/>
      <c r="HGU229" s="127"/>
      <c r="HGV229" s="127"/>
      <c r="HGW229" s="127"/>
      <c r="HGX229" s="127"/>
      <c r="HGY229" s="127"/>
      <c r="HGZ229" s="127"/>
      <c r="HHA229" s="127"/>
      <c r="HQA229" s="127"/>
      <c r="HQB229" s="127"/>
      <c r="HQJ229" s="127"/>
      <c r="HQK229" s="127"/>
      <c r="HQL229" s="127"/>
      <c r="HQM229" s="127"/>
      <c r="HQN229" s="127"/>
      <c r="HQO229" s="127"/>
      <c r="HQP229" s="127"/>
      <c r="HQQ229" s="127"/>
      <c r="HQR229" s="127"/>
      <c r="HQS229" s="127"/>
      <c r="HQT229" s="127"/>
      <c r="HQU229" s="127"/>
      <c r="HQV229" s="127"/>
      <c r="HQW229" s="127"/>
      <c r="HZW229" s="127"/>
      <c r="HZX229" s="127"/>
      <c r="IAF229" s="127"/>
      <c r="IAG229" s="127"/>
      <c r="IAH229" s="127"/>
      <c r="IAI229" s="127"/>
      <c r="IAJ229" s="127"/>
      <c r="IAK229" s="127"/>
      <c r="IAL229" s="127"/>
      <c r="IAM229" s="127"/>
      <c r="IAN229" s="127"/>
      <c r="IAO229" s="127"/>
      <c r="IAP229" s="127"/>
      <c r="IAQ229" s="127"/>
      <c r="IAR229" s="127"/>
      <c r="IAS229" s="127"/>
      <c r="IJS229" s="127"/>
      <c r="IJT229" s="127"/>
      <c r="IKB229" s="127"/>
      <c r="IKC229" s="127"/>
      <c r="IKD229" s="127"/>
      <c r="IKE229" s="127"/>
      <c r="IKF229" s="127"/>
      <c r="IKG229" s="127"/>
      <c r="IKH229" s="127"/>
      <c r="IKI229" s="127"/>
      <c r="IKJ229" s="127"/>
      <c r="IKK229" s="127"/>
      <c r="IKL229" s="127"/>
      <c r="IKM229" s="127"/>
      <c r="IKN229" s="127"/>
      <c r="IKO229" s="127"/>
      <c r="ITO229" s="127"/>
      <c r="ITP229" s="127"/>
      <c r="ITX229" s="127"/>
      <c r="ITY229" s="127"/>
      <c r="ITZ229" s="127"/>
      <c r="IUA229" s="127"/>
      <c r="IUB229" s="127"/>
      <c r="IUC229" s="127"/>
      <c r="IUD229" s="127"/>
      <c r="IUE229" s="127"/>
      <c r="IUF229" s="127"/>
      <c r="IUG229" s="127"/>
      <c r="IUH229" s="127"/>
      <c r="IUI229" s="127"/>
      <c r="IUJ229" s="127"/>
      <c r="IUK229" s="127"/>
      <c r="JDK229" s="127"/>
      <c r="JDL229" s="127"/>
      <c r="JDT229" s="127"/>
      <c r="JDU229" s="127"/>
      <c r="JDV229" s="127"/>
      <c r="JDW229" s="127"/>
      <c r="JDX229" s="127"/>
      <c r="JDY229" s="127"/>
      <c r="JDZ229" s="127"/>
      <c r="JEA229" s="127"/>
      <c r="JEB229" s="127"/>
      <c r="JEC229" s="127"/>
      <c r="JED229" s="127"/>
      <c r="JEE229" s="127"/>
      <c r="JEF229" s="127"/>
      <c r="JEG229" s="127"/>
      <c r="JNG229" s="127"/>
      <c r="JNH229" s="127"/>
      <c r="JNP229" s="127"/>
      <c r="JNQ229" s="127"/>
      <c r="JNR229" s="127"/>
      <c r="JNS229" s="127"/>
      <c r="JNT229" s="127"/>
      <c r="JNU229" s="127"/>
      <c r="JNV229" s="127"/>
      <c r="JNW229" s="127"/>
      <c r="JNX229" s="127"/>
      <c r="JNY229" s="127"/>
      <c r="JNZ229" s="127"/>
      <c r="JOA229" s="127"/>
      <c r="JOB229" s="127"/>
      <c r="JOC229" s="127"/>
      <c r="JXC229" s="127"/>
      <c r="JXD229" s="127"/>
      <c r="JXL229" s="127"/>
      <c r="JXM229" s="127"/>
      <c r="JXN229" s="127"/>
      <c r="JXO229" s="127"/>
      <c r="JXP229" s="127"/>
      <c r="JXQ229" s="127"/>
      <c r="JXR229" s="127"/>
      <c r="JXS229" s="127"/>
      <c r="JXT229" s="127"/>
      <c r="JXU229" s="127"/>
      <c r="JXV229" s="127"/>
      <c r="JXW229" s="127"/>
      <c r="JXX229" s="127"/>
      <c r="JXY229" s="127"/>
      <c r="KGY229" s="127"/>
      <c r="KGZ229" s="127"/>
      <c r="KHH229" s="127"/>
      <c r="KHI229" s="127"/>
      <c r="KHJ229" s="127"/>
      <c r="KHK229" s="127"/>
      <c r="KHL229" s="127"/>
      <c r="KHM229" s="127"/>
      <c r="KHN229" s="127"/>
      <c r="KHO229" s="127"/>
      <c r="KHP229" s="127"/>
      <c r="KHQ229" s="127"/>
      <c r="KHR229" s="127"/>
      <c r="KHS229" s="127"/>
      <c r="KHT229" s="127"/>
      <c r="KHU229" s="127"/>
      <c r="KQU229" s="127"/>
      <c r="KQV229" s="127"/>
      <c r="KRD229" s="127"/>
      <c r="KRE229" s="127"/>
      <c r="KRF229" s="127"/>
      <c r="KRG229" s="127"/>
      <c r="KRH229" s="127"/>
      <c r="KRI229" s="127"/>
      <c r="KRJ229" s="127"/>
      <c r="KRK229" s="127"/>
      <c r="KRL229" s="127"/>
      <c r="KRM229" s="127"/>
      <c r="KRN229" s="127"/>
      <c r="KRO229" s="127"/>
      <c r="KRP229" s="127"/>
      <c r="KRQ229" s="127"/>
      <c r="LAQ229" s="127"/>
      <c r="LAR229" s="127"/>
      <c r="LAZ229" s="127"/>
      <c r="LBA229" s="127"/>
      <c r="LBB229" s="127"/>
      <c r="LBC229" s="127"/>
      <c r="LBD229" s="127"/>
      <c r="LBE229" s="127"/>
      <c r="LBF229" s="127"/>
      <c r="LBG229" s="127"/>
      <c r="LBH229" s="127"/>
      <c r="LBI229" s="127"/>
      <c r="LBJ229" s="127"/>
      <c r="LBK229" s="127"/>
      <c r="LBL229" s="127"/>
      <c r="LBM229" s="127"/>
      <c r="LKM229" s="127"/>
      <c r="LKN229" s="127"/>
      <c r="LKV229" s="127"/>
      <c r="LKW229" s="127"/>
      <c r="LKX229" s="127"/>
      <c r="LKY229" s="127"/>
      <c r="LKZ229" s="127"/>
      <c r="LLA229" s="127"/>
      <c r="LLB229" s="127"/>
      <c r="LLC229" s="127"/>
      <c r="LLD229" s="127"/>
      <c r="LLE229" s="127"/>
      <c r="LLF229" s="127"/>
      <c r="LLG229" s="127"/>
      <c r="LLH229" s="127"/>
      <c r="LLI229" s="127"/>
      <c r="LUI229" s="127"/>
      <c r="LUJ229" s="127"/>
      <c r="LUR229" s="127"/>
      <c r="LUS229" s="127"/>
      <c r="LUT229" s="127"/>
      <c r="LUU229" s="127"/>
      <c r="LUV229" s="127"/>
      <c r="LUW229" s="127"/>
      <c r="LUX229" s="127"/>
      <c r="LUY229" s="127"/>
      <c r="LUZ229" s="127"/>
      <c r="LVA229" s="127"/>
      <c r="LVB229" s="127"/>
      <c r="LVC229" s="127"/>
      <c r="LVD229" s="127"/>
      <c r="LVE229" s="127"/>
      <c r="MEE229" s="127"/>
      <c r="MEF229" s="127"/>
      <c r="MEN229" s="127"/>
      <c r="MEO229" s="127"/>
      <c r="MEP229" s="127"/>
      <c r="MEQ229" s="127"/>
      <c r="MER229" s="127"/>
      <c r="MES229" s="127"/>
      <c r="MET229" s="127"/>
      <c r="MEU229" s="127"/>
      <c r="MEV229" s="127"/>
      <c r="MEW229" s="127"/>
      <c r="MEX229" s="127"/>
      <c r="MEY229" s="127"/>
      <c r="MEZ229" s="127"/>
      <c r="MFA229" s="127"/>
      <c r="MOA229" s="127"/>
      <c r="MOB229" s="127"/>
      <c r="MOJ229" s="127"/>
      <c r="MOK229" s="127"/>
      <c r="MOL229" s="127"/>
      <c r="MOM229" s="127"/>
      <c r="MON229" s="127"/>
      <c r="MOO229" s="127"/>
      <c r="MOP229" s="127"/>
      <c r="MOQ229" s="127"/>
      <c r="MOR229" s="127"/>
      <c r="MOS229" s="127"/>
      <c r="MOT229" s="127"/>
      <c r="MOU229" s="127"/>
      <c r="MOV229" s="127"/>
      <c r="MOW229" s="127"/>
      <c r="MXW229" s="127"/>
      <c r="MXX229" s="127"/>
      <c r="MYF229" s="127"/>
      <c r="MYG229" s="127"/>
      <c r="MYH229" s="127"/>
      <c r="MYI229" s="127"/>
      <c r="MYJ229" s="127"/>
      <c r="MYK229" s="127"/>
      <c r="MYL229" s="127"/>
      <c r="MYM229" s="127"/>
      <c r="MYN229" s="127"/>
      <c r="MYO229" s="127"/>
      <c r="MYP229" s="127"/>
      <c r="MYQ229" s="127"/>
      <c r="MYR229" s="127"/>
      <c r="MYS229" s="127"/>
      <c r="NHS229" s="127"/>
      <c r="NHT229" s="127"/>
      <c r="NIB229" s="127"/>
      <c r="NIC229" s="127"/>
      <c r="NID229" s="127"/>
      <c r="NIE229" s="127"/>
      <c r="NIF229" s="127"/>
      <c r="NIG229" s="127"/>
      <c r="NIH229" s="127"/>
      <c r="NII229" s="127"/>
      <c r="NIJ229" s="127"/>
      <c r="NIK229" s="127"/>
      <c r="NIL229" s="127"/>
      <c r="NIM229" s="127"/>
      <c r="NIN229" s="127"/>
      <c r="NIO229" s="127"/>
      <c r="NRO229" s="127"/>
      <c r="NRP229" s="127"/>
      <c r="NRX229" s="127"/>
      <c r="NRY229" s="127"/>
      <c r="NRZ229" s="127"/>
      <c r="NSA229" s="127"/>
      <c r="NSB229" s="127"/>
      <c r="NSC229" s="127"/>
      <c r="NSD229" s="127"/>
      <c r="NSE229" s="127"/>
      <c r="NSF229" s="127"/>
      <c r="NSG229" s="127"/>
      <c r="NSH229" s="127"/>
      <c r="NSI229" s="127"/>
      <c r="NSJ229" s="127"/>
      <c r="NSK229" s="127"/>
      <c r="OBK229" s="127"/>
      <c r="OBL229" s="127"/>
      <c r="OBT229" s="127"/>
      <c r="OBU229" s="127"/>
      <c r="OBV229" s="127"/>
      <c r="OBW229" s="127"/>
      <c r="OBX229" s="127"/>
      <c r="OBY229" s="127"/>
      <c r="OBZ229" s="127"/>
      <c r="OCA229" s="127"/>
      <c r="OCB229" s="127"/>
      <c r="OCC229" s="127"/>
      <c r="OCD229" s="127"/>
      <c r="OCE229" s="127"/>
      <c r="OCF229" s="127"/>
      <c r="OCG229" s="127"/>
      <c r="OLG229" s="127"/>
      <c r="OLH229" s="127"/>
      <c r="OLP229" s="127"/>
      <c r="OLQ229" s="127"/>
      <c r="OLR229" s="127"/>
      <c r="OLS229" s="127"/>
      <c r="OLT229" s="127"/>
      <c r="OLU229" s="127"/>
      <c r="OLV229" s="127"/>
      <c r="OLW229" s="127"/>
      <c r="OLX229" s="127"/>
      <c r="OLY229" s="127"/>
      <c r="OLZ229" s="127"/>
      <c r="OMA229" s="127"/>
      <c r="OMB229" s="127"/>
      <c r="OMC229" s="127"/>
      <c r="OVC229" s="127"/>
      <c r="OVD229" s="127"/>
      <c r="OVL229" s="127"/>
      <c r="OVM229" s="127"/>
      <c r="OVN229" s="127"/>
      <c r="OVO229" s="127"/>
      <c r="OVP229" s="127"/>
      <c r="OVQ229" s="127"/>
      <c r="OVR229" s="127"/>
      <c r="OVS229" s="127"/>
      <c r="OVT229" s="127"/>
      <c r="OVU229" s="127"/>
      <c r="OVV229" s="127"/>
      <c r="OVW229" s="127"/>
      <c r="OVX229" s="127"/>
      <c r="OVY229" s="127"/>
      <c r="PEY229" s="127"/>
      <c r="PEZ229" s="127"/>
      <c r="PFH229" s="127"/>
      <c r="PFI229" s="127"/>
      <c r="PFJ229" s="127"/>
      <c r="PFK229" s="127"/>
      <c r="PFL229" s="127"/>
      <c r="PFM229" s="127"/>
      <c r="PFN229" s="127"/>
      <c r="PFO229" s="127"/>
      <c r="PFP229" s="127"/>
      <c r="PFQ229" s="127"/>
      <c r="PFR229" s="127"/>
      <c r="PFS229" s="127"/>
      <c r="PFT229" s="127"/>
      <c r="PFU229" s="127"/>
      <c r="POU229" s="127"/>
      <c r="POV229" s="127"/>
      <c r="PPD229" s="127"/>
      <c r="PPE229" s="127"/>
      <c r="PPF229" s="127"/>
      <c r="PPG229" s="127"/>
      <c r="PPH229" s="127"/>
      <c r="PPI229" s="127"/>
      <c r="PPJ229" s="127"/>
      <c r="PPK229" s="127"/>
      <c r="PPL229" s="127"/>
      <c r="PPM229" s="127"/>
      <c r="PPN229" s="127"/>
      <c r="PPO229" s="127"/>
      <c r="PPP229" s="127"/>
      <c r="PPQ229" s="127"/>
      <c r="PYQ229" s="127"/>
      <c r="PYR229" s="127"/>
      <c r="PYZ229" s="127"/>
      <c r="PZA229" s="127"/>
      <c r="PZB229" s="127"/>
      <c r="PZC229" s="127"/>
      <c r="PZD229" s="127"/>
      <c r="PZE229" s="127"/>
      <c r="PZF229" s="127"/>
      <c r="PZG229" s="127"/>
      <c r="PZH229" s="127"/>
      <c r="PZI229" s="127"/>
      <c r="PZJ229" s="127"/>
      <c r="PZK229" s="127"/>
      <c r="PZL229" s="127"/>
      <c r="PZM229" s="127"/>
      <c r="QIM229" s="127"/>
      <c r="QIN229" s="127"/>
      <c r="QIV229" s="127"/>
      <c r="QIW229" s="127"/>
      <c r="QIX229" s="127"/>
      <c r="QIY229" s="127"/>
      <c r="QIZ229" s="127"/>
      <c r="QJA229" s="127"/>
      <c r="QJB229" s="127"/>
      <c r="QJC229" s="127"/>
      <c r="QJD229" s="127"/>
      <c r="QJE229" s="127"/>
      <c r="QJF229" s="127"/>
      <c r="QJG229" s="127"/>
      <c r="QJH229" s="127"/>
      <c r="QJI229" s="127"/>
      <c r="QSI229" s="127"/>
      <c r="QSJ229" s="127"/>
      <c r="QSR229" s="127"/>
      <c r="QSS229" s="127"/>
      <c r="QST229" s="127"/>
      <c r="QSU229" s="127"/>
      <c r="QSV229" s="127"/>
      <c r="QSW229" s="127"/>
      <c r="QSX229" s="127"/>
      <c r="QSY229" s="127"/>
      <c r="QSZ229" s="127"/>
      <c r="QTA229" s="127"/>
      <c r="QTB229" s="127"/>
      <c r="QTC229" s="127"/>
      <c r="QTD229" s="127"/>
      <c r="QTE229" s="127"/>
      <c r="RCE229" s="127"/>
      <c r="RCF229" s="127"/>
      <c r="RCN229" s="127"/>
      <c r="RCO229" s="127"/>
      <c r="RCP229" s="127"/>
      <c r="RCQ229" s="127"/>
      <c r="RCR229" s="127"/>
      <c r="RCS229" s="127"/>
      <c r="RCT229" s="127"/>
      <c r="RCU229" s="127"/>
      <c r="RCV229" s="127"/>
      <c r="RCW229" s="127"/>
      <c r="RCX229" s="127"/>
      <c r="RCY229" s="127"/>
      <c r="RCZ229" s="127"/>
      <c r="RDA229" s="127"/>
      <c r="RMA229" s="127"/>
      <c r="RMB229" s="127"/>
      <c r="RMJ229" s="127"/>
      <c r="RMK229" s="127"/>
      <c r="RML229" s="127"/>
      <c r="RMM229" s="127"/>
      <c r="RMN229" s="127"/>
      <c r="RMO229" s="127"/>
      <c r="RMP229" s="127"/>
      <c r="RMQ229" s="127"/>
      <c r="RMR229" s="127"/>
      <c r="RMS229" s="127"/>
      <c r="RMT229" s="127"/>
      <c r="RMU229" s="127"/>
      <c r="RMV229" s="127"/>
      <c r="RMW229" s="127"/>
      <c r="RVW229" s="127"/>
      <c r="RVX229" s="127"/>
      <c r="RWF229" s="127"/>
      <c r="RWG229" s="127"/>
      <c r="RWH229" s="127"/>
      <c r="RWI229" s="127"/>
      <c r="RWJ229" s="127"/>
      <c r="RWK229" s="127"/>
      <c r="RWL229" s="127"/>
      <c r="RWM229" s="127"/>
      <c r="RWN229" s="127"/>
      <c r="RWO229" s="127"/>
      <c r="RWP229" s="127"/>
      <c r="RWQ229" s="127"/>
      <c r="RWR229" s="127"/>
      <c r="RWS229" s="127"/>
      <c r="SFS229" s="127"/>
      <c r="SFT229" s="127"/>
      <c r="SGB229" s="127"/>
      <c r="SGC229" s="127"/>
      <c r="SGD229" s="127"/>
      <c r="SGE229" s="127"/>
      <c r="SGF229" s="127"/>
      <c r="SGG229" s="127"/>
      <c r="SGH229" s="127"/>
      <c r="SGI229" s="127"/>
      <c r="SGJ229" s="127"/>
      <c r="SGK229" s="127"/>
      <c r="SGL229" s="127"/>
      <c r="SGM229" s="127"/>
      <c r="SGN229" s="127"/>
      <c r="SGO229" s="127"/>
      <c r="SPO229" s="127"/>
      <c r="SPP229" s="127"/>
      <c r="SPX229" s="127"/>
      <c r="SPY229" s="127"/>
      <c r="SPZ229" s="127"/>
      <c r="SQA229" s="127"/>
      <c r="SQB229" s="127"/>
      <c r="SQC229" s="127"/>
      <c r="SQD229" s="127"/>
      <c r="SQE229" s="127"/>
      <c r="SQF229" s="127"/>
      <c r="SQG229" s="127"/>
      <c r="SQH229" s="127"/>
      <c r="SQI229" s="127"/>
      <c r="SQJ229" s="127"/>
      <c r="SQK229" s="127"/>
      <c r="SZK229" s="127"/>
      <c r="SZL229" s="127"/>
      <c r="SZT229" s="127"/>
      <c r="SZU229" s="127"/>
      <c r="SZV229" s="127"/>
      <c r="SZW229" s="127"/>
      <c r="SZX229" s="127"/>
      <c r="SZY229" s="127"/>
      <c r="SZZ229" s="127"/>
      <c r="TAA229" s="127"/>
      <c r="TAB229" s="127"/>
      <c r="TAC229" s="127"/>
      <c r="TAD229" s="127"/>
      <c r="TAE229" s="127"/>
      <c r="TAF229" s="127"/>
      <c r="TAG229" s="127"/>
      <c r="TJG229" s="127"/>
      <c r="TJH229" s="127"/>
      <c r="TJP229" s="127"/>
      <c r="TJQ229" s="127"/>
      <c r="TJR229" s="127"/>
      <c r="TJS229" s="127"/>
      <c r="TJT229" s="127"/>
      <c r="TJU229" s="127"/>
      <c r="TJV229" s="127"/>
      <c r="TJW229" s="127"/>
      <c r="TJX229" s="127"/>
      <c r="TJY229" s="127"/>
      <c r="TJZ229" s="127"/>
      <c r="TKA229" s="127"/>
      <c r="TKB229" s="127"/>
      <c r="TKC229" s="127"/>
      <c r="TTC229" s="127"/>
      <c r="TTD229" s="127"/>
      <c r="TTL229" s="127"/>
      <c r="TTM229" s="127"/>
      <c r="TTN229" s="127"/>
      <c r="TTO229" s="127"/>
      <c r="TTP229" s="127"/>
      <c r="TTQ229" s="127"/>
      <c r="TTR229" s="127"/>
      <c r="TTS229" s="127"/>
      <c r="TTT229" s="127"/>
      <c r="TTU229" s="127"/>
      <c r="TTV229" s="127"/>
      <c r="TTW229" s="127"/>
      <c r="TTX229" s="127"/>
      <c r="TTY229" s="127"/>
      <c r="UCY229" s="127"/>
      <c r="UCZ229" s="127"/>
      <c r="UDH229" s="127"/>
      <c r="UDI229" s="127"/>
      <c r="UDJ229" s="127"/>
      <c r="UDK229" s="127"/>
      <c r="UDL229" s="127"/>
      <c r="UDM229" s="127"/>
      <c r="UDN229" s="127"/>
      <c r="UDO229" s="127"/>
      <c r="UDP229" s="127"/>
      <c r="UDQ229" s="127"/>
      <c r="UDR229" s="127"/>
      <c r="UDS229" s="127"/>
      <c r="UDT229" s="127"/>
      <c r="UDU229" s="127"/>
      <c r="UMU229" s="127"/>
      <c r="UMV229" s="127"/>
      <c r="UND229" s="127"/>
      <c r="UNE229" s="127"/>
      <c r="UNF229" s="127"/>
      <c r="UNG229" s="127"/>
      <c r="UNH229" s="127"/>
      <c r="UNI229" s="127"/>
      <c r="UNJ229" s="127"/>
      <c r="UNK229" s="127"/>
      <c r="UNL229" s="127"/>
      <c r="UNM229" s="127"/>
      <c r="UNN229" s="127"/>
      <c r="UNO229" s="127"/>
      <c r="UNP229" s="127"/>
      <c r="UNQ229" s="127"/>
      <c r="UWQ229" s="127"/>
      <c r="UWR229" s="127"/>
      <c r="UWZ229" s="127"/>
      <c r="UXA229" s="127"/>
      <c r="UXB229" s="127"/>
      <c r="UXC229" s="127"/>
      <c r="UXD229" s="127"/>
      <c r="UXE229" s="127"/>
      <c r="UXF229" s="127"/>
      <c r="UXG229" s="127"/>
      <c r="UXH229" s="127"/>
      <c r="UXI229" s="127"/>
      <c r="UXJ229" s="127"/>
      <c r="UXK229" s="127"/>
      <c r="UXL229" s="127"/>
      <c r="UXM229" s="127"/>
      <c r="VGM229" s="127"/>
      <c r="VGN229" s="127"/>
      <c r="VGV229" s="127"/>
      <c r="VGW229" s="127"/>
      <c r="VGX229" s="127"/>
      <c r="VGY229" s="127"/>
      <c r="VGZ229" s="127"/>
      <c r="VHA229" s="127"/>
      <c r="VHB229" s="127"/>
      <c r="VHC229" s="127"/>
      <c r="VHD229" s="127"/>
      <c r="VHE229" s="127"/>
      <c r="VHF229" s="127"/>
      <c r="VHG229" s="127"/>
      <c r="VHH229" s="127"/>
      <c r="VHI229" s="127"/>
      <c r="VQI229" s="127"/>
      <c r="VQJ229" s="127"/>
      <c r="VQR229" s="127"/>
      <c r="VQS229" s="127"/>
      <c r="VQT229" s="127"/>
      <c r="VQU229" s="127"/>
      <c r="VQV229" s="127"/>
      <c r="VQW229" s="127"/>
      <c r="VQX229" s="127"/>
      <c r="VQY229" s="127"/>
      <c r="VQZ229" s="127"/>
      <c r="VRA229" s="127"/>
      <c r="VRB229" s="127"/>
      <c r="VRC229" s="127"/>
      <c r="VRD229" s="127"/>
      <c r="VRE229" s="127"/>
      <c r="WAE229" s="127"/>
      <c r="WAF229" s="127"/>
      <c r="WAN229" s="127"/>
      <c r="WAO229" s="127"/>
      <c r="WAP229" s="127"/>
      <c r="WAQ229" s="127"/>
      <c r="WAR229" s="127"/>
      <c r="WAS229" s="127"/>
      <c r="WAT229" s="127"/>
      <c r="WAU229" s="127"/>
      <c r="WAV229" s="127"/>
      <c r="WAW229" s="127"/>
      <c r="WAX229" s="127"/>
      <c r="WAY229" s="127"/>
      <c r="WAZ229" s="127"/>
      <c r="WBA229" s="127"/>
      <c r="WKA229" s="127"/>
      <c r="WKB229" s="127"/>
      <c r="WKJ229" s="127"/>
      <c r="WKK229" s="127"/>
      <c r="WKL229" s="127"/>
      <c r="WKM229" s="127"/>
      <c r="WKN229" s="127"/>
      <c r="WKO229" s="127"/>
      <c r="WKP229" s="127"/>
      <c r="WKQ229" s="127"/>
      <c r="WKR229" s="127"/>
      <c r="WKS229" s="127"/>
      <c r="WKT229" s="127"/>
      <c r="WKU229" s="127"/>
      <c r="WKV229" s="127"/>
      <c r="WKW229" s="127"/>
      <c r="WTW229" s="127"/>
      <c r="WTX229" s="127"/>
      <c r="WUF229" s="127"/>
      <c r="WUG229" s="127"/>
      <c r="WUH229" s="127"/>
      <c r="WUI229" s="127"/>
      <c r="WUJ229" s="127"/>
      <c r="WUK229" s="127"/>
      <c r="WUL229" s="127"/>
      <c r="WUM229" s="127"/>
      <c r="WUN229" s="127"/>
      <c r="WUO229" s="127"/>
      <c r="WUP229" s="127"/>
      <c r="WUQ229" s="127"/>
      <c r="WUR229" s="127"/>
      <c r="WUS229" s="127"/>
    </row>
    <row r="230" spans="1:1009 1243:2033 2267:3057 3291:4081 4315:5105 5339:6129 6363:7153 7387:8177 8411:9201 9435:10225 10459:11249 11483:12273 12507:13297 13531:14321 14555:15345 15579:16113" outlineLevel="1">
      <c r="A230" s="240"/>
      <c r="B230" s="273" t="s">
        <v>507</v>
      </c>
      <c r="C230" s="248"/>
      <c r="D230" s="217">
        <v>0</v>
      </c>
      <c r="E230" s="258"/>
      <c r="F230" s="258">
        <v>0</v>
      </c>
      <c r="G230" s="245">
        <v>0</v>
      </c>
      <c r="H230" s="229">
        <f t="shared" si="13"/>
        <v>0</v>
      </c>
      <c r="I230" s="247"/>
      <c r="J230" s="247"/>
      <c r="K230" s="247"/>
      <c r="L230" s="247"/>
      <c r="M230" s="248"/>
      <c r="HK230" s="127"/>
      <c r="HL230" s="127"/>
      <c r="HT230" s="127"/>
      <c r="HU230" s="127"/>
      <c r="HV230" s="127"/>
      <c r="HW230" s="127"/>
      <c r="HX230" s="127"/>
      <c r="HY230" s="127"/>
      <c r="HZ230" s="127"/>
      <c r="IA230" s="127"/>
      <c r="IB230" s="127"/>
      <c r="IC230" s="127"/>
      <c r="ID230" s="127"/>
      <c r="IE230" s="127"/>
      <c r="IF230" s="127"/>
      <c r="IG230" s="127"/>
      <c r="RG230" s="127"/>
      <c r="RH230" s="127"/>
      <c r="RP230" s="127"/>
      <c r="RQ230" s="127"/>
      <c r="RR230" s="127"/>
      <c r="RS230" s="127"/>
      <c r="RT230" s="127"/>
      <c r="RU230" s="127"/>
      <c r="RV230" s="127"/>
      <c r="RW230" s="127"/>
      <c r="RX230" s="127"/>
      <c r="RY230" s="127"/>
      <c r="RZ230" s="127"/>
      <c r="SA230" s="127"/>
      <c r="SB230" s="127"/>
      <c r="SC230" s="127"/>
      <c r="ABC230" s="127"/>
      <c r="ABD230" s="127"/>
      <c r="ABL230" s="127"/>
      <c r="ABM230" s="127"/>
      <c r="ABN230" s="127"/>
      <c r="ABO230" s="127"/>
      <c r="ABP230" s="127"/>
      <c r="ABQ230" s="127"/>
      <c r="ABR230" s="127"/>
      <c r="ABS230" s="127"/>
      <c r="ABT230" s="127"/>
      <c r="ABU230" s="127"/>
      <c r="ABV230" s="127"/>
      <c r="ABW230" s="127"/>
      <c r="ABX230" s="127"/>
      <c r="ABY230" s="127"/>
      <c r="AKY230" s="127"/>
      <c r="AKZ230" s="127"/>
      <c r="ALH230" s="127"/>
      <c r="ALI230" s="127"/>
      <c r="ALJ230" s="127"/>
      <c r="ALK230" s="127"/>
      <c r="ALL230" s="127"/>
      <c r="ALM230" s="127"/>
      <c r="ALN230" s="127"/>
      <c r="ALO230" s="127"/>
      <c r="ALP230" s="127"/>
      <c r="ALQ230" s="127"/>
      <c r="ALR230" s="127"/>
      <c r="ALS230" s="127"/>
      <c r="ALT230" s="127"/>
      <c r="ALU230" s="127"/>
      <c r="AUU230" s="127"/>
      <c r="AUV230" s="127"/>
      <c r="AVD230" s="127"/>
      <c r="AVE230" s="127"/>
      <c r="AVF230" s="127"/>
      <c r="AVG230" s="127"/>
      <c r="AVH230" s="127"/>
      <c r="AVI230" s="127"/>
      <c r="AVJ230" s="127"/>
      <c r="AVK230" s="127"/>
      <c r="AVL230" s="127"/>
      <c r="AVM230" s="127"/>
      <c r="AVN230" s="127"/>
      <c r="AVO230" s="127"/>
      <c r="AVP230" s="127"/>
      <c r="AVQ230" s="127"/>
      <c r="BEQ230" s="127"/>
      <c r="BER230" s="127"/>
      <c r="BEZ230" s="127"/>
      <c r="BFA230" s="127"/>
      <c r="BFB230" s="127"/>
      <c r="BFC230" s="127"/>
      <c r="BFD230" s="127"/>
      <c r="BFE230" s="127"/>
      <c r="BFF230" s="127"/>
      <c r="BFG230" s="127"/>
      <c r="BFH230" s="127"/>
      <c r="BFI230" s="127"/>
      <c r="BFJ230" s="127"/>
      <c r="BFK230" s="127"/>
      <c r="BFL230" s="127"/>
      <c r="BFM230" s="127"/>
      <c r="BOM230" s="127"/>
      <c r="BON230" s="127"/>
      <c r="BOV230" s="127"/>
      <c r="BOW230" s="127"/>
      <c r="BOX230" s="127"/>
      <c r="BOY230" s="127"/>
      <c r="BOZ230" s="127"/>
      <c r="BPA230" s="127"/>
      <c r="BPB230" s="127"/>
      <c r="BPC230" s="127"/>
      <c r="BPD230" s="127"/>
      <c r="BPE230" s="127"/>
      <c r="BPF230" s="127"/>
      <c r="BPG230" s="127"/>
      <c r="BPH230" s="127"/>
      <c r="BPI230" s="127"/>
      <c r="BYI230" s="127"/>
      <c r="BYJ230" s="127"/>
      <c r="BYR230" s="127"/>
      <c r="BYS230" s="127"/>
      <c r="BYT230" s="127"/>
      <c r="BYU230" s="127"/>
      <c r="BYV230" s="127"/>
      <c r="BYW230" s="127"/>
      <c r="BYX230" s="127"/>
      <c r="BYY230" s="127"/>
      <c r="BYZ230" s="127"/>
      <c r="BZA230" s="127"/>
      <c r="BZB230" s="127"/>
      <c r="BZC230" s="127"/>
      <c r="BZD230" s="127"/>
      <c r="BZE230" s="127"/>
      <c r="CIE230" s="127"/>
      <c r="CIF230" s="127"/>
      <c r="CIN230" s="127"/>
      <c r="CIO230" s="127"/>
      <c r="CIP230" s="127"/>
      <c r="CIQ230" s="127"/>
      <c r="CIR230" s="127"/>
      <c r="CIS230" s="127"/>
      <c r="CIT230" s="127"/>
      <c r="CIU230" s="127"/>
      <c r="CIV230" s="127"/>
      <c r="CIW230" s="127"/>
      <c r="CIX230" s="127"/>
      <c r="CIY230" s="127"/>
      <c r="CIZ230" s="127"/>
      <c r="CJA230" s="127"/>
      <c r="CSA230" s="127"/>
      <c r="CSB230" s="127"/>
      <c r="CSJ230" s="127"/>
      <c r="CSK230" s="127"/>
      <c r="CSL230" s="127"/>
      <c r="CSM230" s="127"/>
      <c r="CSN230" s="127"/>
      <c r="CSO230" s="127"/>
      <c r="CSP230" s="127"/>
      <c r="CSQ230" s="127"/>
      <c r="CSR230" s="127"/>
      <c r="CSS230" s="127"/>
      <c r="CST230" s="127"/>
      <c r="CSU230" s="127"/>
      <c r="CSV230" s="127"/>
      <c r="CSW230" s="127"/>
      <c r="DBW230" s="127"/>
      <c r="DBX230" s="127"/>
      <c r="DCF230" s="127"/>
      <c r="DCG230" s="127"/>
      <c r="DCH230" s="127"/>
      <c r="DCI230" s="127"/>
      <c r="DCJ230" s="127"/>
      <c r="DCK230" s="127"/>
      <c r="DCL230" s="127"/>
      <c r="DCM230" s="127"/>
      <c r="DCN230" s="127"/>
      <c r="DCO230" s="127"/>
      <c r="DCP230" s="127"/>
      <c r="DCQ230" s="127"/>
      <c r="DCR230" s="127"/>
      <c r="DCS230" s="127"/>
      <c r="DLS230" s="127"/>
      <c r="DLT230" s="127"/>
      <c r="DMB230" s="127"/>
      <c r="DMC230" s="127"/>
      <c r="DMD230" s="127"/>
      <c r="DME230" s="127"/>
      <c r="DMF230" s="127"/>
      <c r="DMG230" s="127"/>
      <c r="DMH230" s="127"/>
      <c r="DMI230" s="127"/>
      <c r="DMJ230" s="127"/>
      <c r="DMK230" s="127"/>
      <c r="DML230" s="127"/>
      <c r="DMM230" s="127"/>
      <c r="DMN230" s="127"/>
      <c r="DMO230" s="127"/>
      <c r="DVO230" s="127"/>
      <c r="DVP230" s="127"/>
      <c r="DVX230" s="127"/>
      <c r="DVY230" s="127"/>
      <c r="DVZ230" s="127"/>
      <c r="DWA230" s="127"/>
      <c r="DWB230" s="127"/>
      <c r="DWC230" s="127"/>
      <c r="DWD230" s="127"/>
      <c r="DWE230" s="127"/>
      <c r="DWF230" s="127"/>
      <c r="DWG230" s="127"/>
      <c r="DWH230" s="127"/>
      <c r="DWI230" s="127"/>
      <c r="DWJ230" s="127"/>
      <c r="DWK230" s="127"/>
      <c r="EFK230" s="127"/>
      <c r="EFL230" s="127"/>
      <c r="EFT230" s="127"/>
      <c r="EFU230" s="127"/>
      <c r="EFV230" s="127"/>
      <c r="EFW230" s="127"/>
      <c r="EFX230" s="127"/>
      <c r="EFY230" s="127"/>
      <c r="EFZ230" s="127"/>
      <c r="EGA230" s="127"/>
      <c r="EGB230" s="127"/>
      <c r="EGC230" s="127"/>
      <c r="EGD230" s="127"/>
      <c r="EGE230" s="127"/>
      <c r="EGF230" s="127"/>
      <c r="EGG230" s="127"/>
      <c r="EPG230" s="127"/>
      <c r="EPH230" s="127"/>
      <c r="EPP230" s="127"/>
      <c r="EPQ230" s="127"/>
      <c r="EPR230" s="127"/>
      <c r="EPS230" s="127"/>
      <c r="EPT230" s="127"/>
      <c r="EPU230" s="127"/>
      <c r="EPV230" s="127"/>
      <c r="EPW230" s="127"/>
      <c r="EPX230" s="127"/>
      <c r="EPY230" s="127"/>
      <c r="EPZ230" s="127"/>
      <c r="EQA230" s="127"/>
      <c r="EQB230" s="127"/>
      <c r="EQC230" s="127"/>
      <c r="EZC230" s="127"/>
      <c r="EZD230" s="127"/>
      <c r="EZL230" s="127"/>
      <c r="EZM230" s="127"/>
      <c r="EZN230" s="127"/>
      <c r="EZO230" s="127"/>
      <c r="EZP230" s="127"/>
      <c r="EZQ230" s="127"/>
      <c r="EZR230" s="127"/>
      <c r="EZS230" s="127"/>
      <c r="EZT230" s="127"/>
      <c r="EZU230" s="127"/>
      <c r="EZV230" s="127"/>
      <c r="EZW230" s="127"/>
      <c r="EZX230" s="127"/>
      <c r="EZY230" s="127"/>
      <c r="FIY230" s="127"/>
      <c r="FIZ230" s="127"/>
      <c r="FJH230" s="127"/>
      <c r="FJI230" s="127"/>
      <c r="FJJ230" s="127"/>
      <c r="FJK230" s="127"/>
      <c r="FJL230" s="127"/>
      <c r="FJM230" s="127"/>
      <c r="FJN230" s="127"/>
      <c r="FJO230" s="127"/>
      <c r="FJP230" s="127"/>
      <c r="FJQ230" s="127"/>
      <c r="FJR230" s="127"/>
      <c r="FJS230" s="127"/>
      <c r="FJT230" s="127"/>
      <c r="FJU230" s="127"/>
      <c r="FSU230" s="127"/>
      <c r="FSV230" s="127"/>
      <c r="FTD230" s="127"/>
      <c r="FTE230" s="127"/>
      <c r="FTF230" s="127"/>
      <c r="FTG230" s="127"/>
      <c r="FTH230" s="127"/>
      <c r="FTI230" s="127"/>
      <c r="FTJ230" s="127"/>
      <c r="FTK230" s="127"/>
      <c r="FTL230" s="127"/>
      <c r="FTM230" s="127"/>
      <c r="FTN230" s="127"/>
      <c r="FTO230" s="127"/>
      <c r="FTP230" s="127"/>
      <c r="FTQ230" s="127"/>
      <c r="GCQ230" s="127"/>
      <c r="GCR230" s="127"/>
      <c r="GCZ230" s="127"/>
      <c r="GDA230" s="127"/>
      <c r="GDB230" s="127"/>
      <c r="GDC230" s="127"/>
      <c r="GDD230" s="127"/>
      <c r="GDE230" s="127"/>
      <c r="GDF230" s="127"/>
      <c r="GDG230" s="127"/>
      <c r="GDH230" s="127"/>
      <c r="GDI230" s="127"/>
      <c r="GDJ230" s="127"/>
      <c r="GDK230" s="127"/>
      <c r="GDL230" s="127"/>
      <c r="GDM230" s="127"/>
      <c r="GMM230" s="127"/>
      <c r="GMN230" s="127"/>
      <c r="GMV230" s="127"/>
      <c r="GMW230" s="127"/>
      <c r="GMX230" s="127"/>
      <c r="GMY230" s="127"/>
      <c r="GMZ230" s="127"/>
      <c r="GNA230" s="127"/>
      <c r="GNB230" s="127"/>
      <c r="GNC230" s="127"/>
      <c r="GND230" s="127"/>
      <c r="GNE230" s="127"/>
      <c r="GNF230" s="127"/>
      <c r="GNG230" s="127"/>
      <c r="GNH230" s="127"/>
      <c r="GNI230" s="127"/>
      <c r="GWI230" s="127"/>
      <c r="GWJ230" s="127"/>
      <c r="GWR230" s="127"/>
      <c r="GWS230" s="127"/>
      <c r="GWT230" s="127"/>
      <c r="GWU230" s="127"/>
      <c r="GWV230" s="127"/>
      <c r="GWW230" s="127"/>
      <c r="GWX230" s="127"/>
      <c r="GWY230" s="127"/>
      <c r="GWZ230" s="127"/>
      <c r="GXA230" s="127"/>
      <c r="GXB230" s="127"/>
      <c r="GXC230" s="127"/>
      <c r="GXD230" s="127"/>
      <c r="GXE230" s="127"/>
      <c r="HGE230" s="127"/>
      <c r="HGF230" s="127"/>
      <c r="HGN230" s="127"/>
      <c r="HGO230" s="127"/>
      <c r="HGP230" s="127"/>
      <c r="HGQ230" s="127"/>
      <c r="HGR230" s="127"/>
      <c r="HGS230" s="127"/>
      <c r="HGT230" s="127"/>
      <c r="HGU230" s="127"/>
      <c r="HGV230" s="127"/>
      <c r="HGW230" s="127"/>
      <c r="HGX230" s="127"/>
      <c r="HGY230" s="127"/>
      <c r="HGZ230" s="127"/>
      <c r="HHA230" s="127"/>
      <c r="HQA230" s="127"/>
      <c r="HQB230" s="127"/>
      <c r="HQJ230" s="127"/>
      <c r="HQK230" s="127"/>
      <c r="HQL230" s="127"/>
      <c r="HQM230" s="127"/>
      <c r="HQN230" s="127"/>
      <c r="HQO230" s="127"/>
      <c r="HQP230" s="127"/>
      <c r="HQQ230" s="127"/>
      <c r="HQR230" s="127"/>
      <c r="HQS230" s="127"/>
      <c r="HQT230" s="127"/>
      <c r="HQU230" s="127"/>
      <c r="HQV230" s="127"/>
      <c r="HQW230" s="127"/>
      <c r="HZW230" s="127"/>
      <c r="HZX230" s="127"/>
      <c r="IAF230" s="127"/>
      <c r="IAG230" s="127"/>
      <c r="IAH230" s="127"/>
      <c r="IAI230" s="127"/>
      <c r="IAJ230" s="127"/>
      <c r="IAK230" s="127"/>
      <c r="IAL230" s="127"/>
      <c r="IAM230" s="127"/>
      <c r="IAN230" s="127"/>
      <c r="IAO230" s="127"/>
      <c r="IAP230" s="127"/>
      <c r="IAQ230" s="127"/>
      <c r="IAR230" s="127"/>
      <c r="IAS230" s="127"/>
      <c r="IJS230" s="127"/>
      <c r="IJT230" s="127"/>
      <c r="IKB230" s="127"/>
      <c r="IKC230" s="127"/>
      <c r="IKD230" s="127"/>
      <c r="IKE230" s="127"/>
      <c r="IKF230" s="127"/>
      <c r="IKG230" s="127"/>
      <c r="IKH230" s="127"/>
      <c r="IKI230" s="127"/>
      <c r="IKJ230" s="127"/>
      <c r="IKK230" s="127"/>
      <c r="IKL230" s="127"/>
      <c r="IKM230" s="127"/>
      <c r="IKN230" s="127"/>
      <c r="IKO230" s="127"/>
      <c r="ITO230" s="127"/>
      <c r="ITP230" s="127"/>
      <c r="ITX230" s="127"/>
      <c r="ITY230" s="127"/>
      <c r="ITZ230" s="127"/>
      <c r="IUA230" s="127"/>
      <c r="IUB230" s="127"/>
      <c r="IUC230" s="127"/>
      <c r="IUD230" s="127"/>
      <c r="IUE230" s="127"/>
      <c r="IUF230" s="127"/>
      <c r="IUG230" s="127"/>
      <c r="IUH230" s="127"/>
      <c r="IUI230" s="127"/>
      <c r="IUJ230" s="127"/>
      <c r="IUK230" s="127"/>
      <c r="JDK230" s="127"/>
      <c r="JDL230" s="127"/>
      <c r="JDT230" s="127"/>
      <c r="JDU230" s="127"/>
      <c r="JDV230" s="127"/>
      <c r="JDW230" s="127"/>
      <c r="JDX230" s="127"/>
      <c r="JDY230" s="127"/>
      <c r="JDZ230" s="127"/>
      <c r="JEA230" s="127"/>
      <c r="JEB230" s="127"/>
      <c r="JEC230" s="127"/>
      <c r="JED230" s="127"/>
      <c r="JEE230" s="127"/>
      <c r="JEF230" s="127"/>
      <c r="JEG230" s="127"/>
      <c r="JNG230" s="127"/>
      <c r="JNH230" s="127"/>
      <c r="JNP230" s="127"/>
      <c r="JNQ230" s="127"/>
      <c r="JNR230" s="127"/>
      <c r="JNS230" s="127"/>
      <c r="JNT230" s="127"/>
      <c r="JNU230" s="127"/>
      <c r="JNV230" s="127"/>
      <c r="JNW230" s="127"/>
      <c r="JNX230" s="127"/>
      <c r="JNY230" s="127"/>
      <c r="JNZ230" s="127"/>
      <c r="JOA230" s="127"/>
      <c r="JOB230" s="127"/>
      <c r="JOC230" s="127"/>
      <c r="JXC230" s="127"/>
      <c r="JXD230" s="127"/>
      <c r="JXL230" s="127"/>
      <c r="JXM230" s="127"/>
      <c r="JXN230" s="127"/>
      <c r="JXO230" s="127"/>
      <c r="JXP230" s="127"/>
      <c r="JXQ230" s="127"/>
      <c r="JXR230" s="127"/>
      <c r="JXS230" s="127"/>
      <c r="JXT230" s="127"/>
      <c r="JXU230" s="127"/>
      <c r="JXV230" s="127"/>
      <c r="JXW230" s="127"/>
      <c r="JXX230" s="127"/>
      <c r="JXY230" s="127"/>
      <c r="KGY230" s="127"/>
      <c r="KGZ230" s="127"/>
      <c r="KHH230" s="127"/>
      <c r="KHI230" s="127"/>
      <c r="KHJ230" s="127"/>
      <c r="KHK230" s="127"/>
      <c r="KHL230" s="127"/>
      <c r="KHM230" s="127"/>
      <c r="KHN230" s="127"/>
      <c r="KHO230" s="127"/>
      <c r="KHP230" s="127"/>
      <c r="KHQ230" s="127"/>
      <c r="KHR230" s="127"/>
      <c r="KHS230" s="127"/>
      <c r="KHT230" s="127"/>
      <c r="KHU230" s="127"/>
      <c r="KQU230" s="127"/>
      <c r="KQV230" s="127"/>
      <c r="KRD230" s="127"/>
      <c r="KRE230" s="127"/>
      <c r="KRF230" s="127"/>
      <c r="KRG230" s="127"/>
      <c r="KRH230" s="127"/>
      <c r="KRI230" s="127"/>
      <c r="KRJ230" s="127"/>
      <c r="KRK230" s="127"/>
      <c r="KRL230" s="127"/>
      <c r="KRM230" s="127"/>
      <c r="KRN230" s="127"/>
      <c r="KRO230" s="127"/>
      <c r="KRP230" s="127"/>
      <c r="KRQ230" s="127"/>
      <c r="LAQ230" s="127"/>
      <c r="LAR230" s="127"/>
      <c r="LAZ230" s="127"/>
      <c r="LBA230" s="127"/>
      <c r="LBB230" s="127"/>
      <c r="LBC230" s="127"/>
      <c r="LBD230" s="127"/>
      <c r="LBE230" s="127"/>
      <c r="LBF230" s="127"/>
      <c r="LBG230" s="127"/>
      <c r="LBH230" s="127"/>
      <c r="LBI230" s="127"/>
      <c r="LBJ230" s="127"/>
      <c r="LBK230" s="127"/>
      <c r="LBL230" s="127"/>
      <c r="LBM230" s="127"/>
      <c r="LKM230" s="127"/>
      <c r="LKN230" s="127"/>
      <c r="LKV230" s="127"/>
      <c r="LKW230" s="127"/>
      <c r="LKX230" s="127"/>
      <c r="LKY230" s="127"/>
      <c r="LKZ230" s="127"/>
      <c r="LLA230" s="127"/>
      <c r="LLB230" s="127"/>
      <c r="LLC230" s="127"/>
      <c r="LLD230" s="127"/>
      <c r="LLE230" s="127"/>
      <c r="LLF230" s="127"/>
      <c r="LLG230" s="127"/>
      <c r="LLH230" s="127"/>
      <c r="LLI230" s="127"/>
      <c r="LUI230" s="127"/>
      <c r="LUJ230" s="127"/>
      <c r="LUR230" s="127"/>
      <c r="LUS230" s="127"/>
      <c r="LUT230" s="127"/>
      <c r="LUU230" s="127"/>
      <c r="LUV230" s="127"/>
      <c r="LUW230" s="127"/>
      <c r="LUX230" s="127"/>
      <c r="LUY230" s="127"/>
      <c r="LUZ230" s="127"/>
      <c r="LVA230" s="127"/>
      <c r="LVB230" s="127"/>
      <c r="LVC230" s="127"/>
      <c r="LVD230" s="127"/>
      <c r="LVE230" s="127"/>
      <c r="MEE230" s="127"/>
      <c r="MEF230" s="127"/>
      <c r="MEN230" s="127"/>
      <c r="MEO230" s="127"/>
      <c r="MEP230" s="127"/>
      <c r="MEQ230" s="127"/>
      <c r="MER230" s="127"/>
      <c r="MES230" s="127"/>
      <c r="MET230" s="127"/>
      <c r="MEU230" s="127"/>
      <c r="MEV230" s="127"/>
      <c r="MEW230" s="127"/>
      <c r="MEX230" s="127"/>
      <c r="MEY230" s="127"/>
      <c r="MEZ230" s="127"/>
      <c r="MFA230" s="127"/>
      <c r="MOA230" s="127"/>
      <c r="MOB230" s="127"/>
      <c r="MOJ230" s="127"/>
      <c r="MOK230" s="127"/>
      <c r="MOL230" s="127"/>
      <c r="MOM230" s="127"/>
      <c r="MON230" s="127"/>
      <c r="MOO230" s="127"/>
      <c r="MOP230" s="127"/>
      <c r="MOQ230" s="127"/>
      <c r="MOR230" s="127"/>
      <c r="MOS230" s="127"/>
      <c r="MOT230" s="127"/>
      <c r="MOU230" s="127"/>
      <c r="MOV230" s="127"/>
      <c r="MOW230" s="127"/>
      <c r="MXW230" s="127"/>
      <c r="MXX230" s="127"/>
      <c r="MYF230" s="127"/>
      <c r="MYG230" s="127"/>
      <c r="MYH230" s="127"/>
      <c r="MYI230" s="127"/>
      <c r="MYJ230" s="127"/>
      <c r="MYK230" s="127"/>
      <c r="MYL230" s="127"/>
      <c r="MYM230" s="127"/>
      <c r="MYN230" s="127"/>
      <c r="MYO230" s="127"/>
      <c r="MYP230" s="127"/>
      <c r="MYQ230" s="127"/>
      <c r="MYR230" s="127"/>
      <c r="MYS230" s="127"/>
      <c r="NHS230" s="127"/>
      <c r="NHT230" s="127"/>
      <c r="NIB230" s="127"/>
      <c r="NIC230" s="127"/>
      <c r="NID230" s="127"/>
      <c r="NIE230" s="127"/>
      <c r="NIF230" s="127"/>
      <c r="NIG230" s="127"/>
      <c r="NIH230" s="127"/>
      <c r="NII230" s="127"/>
      <c r="NIJ230" s="127"/>
      <c r="NIK230" s="127"/>
      <c r="NIL230" s="127"/>
      <c r="NIM230" s="127"/>
      <c r="NIN230" s="127"/>
      <c r="NIO230" s="127"/>
      <c r="NRO230" s="127"/>
      <c r="NRP230" s="127"/>
      <c r="NRX230" s="127"/>
      <c r="NRY230" s="127"/>
      <c r="NRZ230" s="127"/>
      <c r="NSA230" s="127"/>
      <c r="NSB230" s="127"/>
      <c r="NSC230" s="127"/>
      <c r="NSD230" s="127"/>
      <c r="NSE230" s="127"/>
      <c r="NSF230" s="127"/>
      <c r="NSG230" s="127"/>
      <c r="NSH230" s="127"/>
      <c r="NSI230" s="127"/>
      <c r="NSJ230" s="127"/>
      <c r="NSK230" s="127"/>
      <c r="OBK230" s="127"/>
      <c r="OBL230" s="127"/>
      <c r="OBT230" s="127"/>
      <c r="OBU230" s="127"/>
      <c r="OBV230" s="127"/>
      <c r="OBW230" s="127"/>
      <c r="OBX230" s="127"/>
      <c r="OBY230" s="127"/>
      <c r="OBZ230" s="127"/>
      <c r="OCA230" s="127"/>
      <c r="OCB230" s="127"/>
      <c r="OCC230" s="127"/>
      <c r="OCD230" s="127"/>
      <c r="OCE230" s="127"/>
      <c r="OCF230" s="127"/>
      <c r="OCG230" s="127"/>
      <c r="OLG230" s="127"/>
      <c r="OLH230" s="127"/>
      <c r="OLP230" s="127"/>
      <c r="OLQ230" s="127"/>
      <c r="OLR230" s="127"/>
      <c r="OLS230" s="127"/>
      <c r="OLT230" s="127"/>
      <c r="OLU230" s="127"/>
      <c r="OLV230" s="127"/>
      <c r="OLW230" s="127"/>
      <c r="OLX230" s="127"/>
      <c r="OLY230" s="127"/>
      <c r="OLZ230" s="127"/>
      <c r="OMA230" s="127"/>
      <c r="OMB230" s="127"/>
      <c r="OMC230" s="127"/>
      <c r="OVC230" s="127"/>
      <c r="OVD230" s="127"/>
      <c r="OVL230" s="127"/>
      <c r="OVM230" s="127"/>
      <c r="OVN230" s="127"/>
      <c r="OVO230" s="127"/>
      <c r="OVP230" s="127"/>
      <c r="OVQ230" s="127"/>
      <c r="OVR230" s="127"/>
      <c r="OVS230" s="127"/>
      <c r="OVT230" s="127"/>
      <c r="OVU230" s="127"/>
      <c r="OVV230" s="127"/>
      <c r="OVW230" s="127"/>
      <c r="OVX230" s="127"/>
      <c r="OVY230" s="127"/>
      <c r="PEY230" s="127"/>
      <c r="PEZ230" s="127"/>
      <c r="PFH230" s="127"/>
      <c r="PFI230" s="127"/>
      <c r="PFJ230" s="127"/>
      <c r="PFK230" s="127"/>
      <c r="PFL230" s="127"/>
      <c r="PFM230" s="127"/>
      <c r="PFN230" s="127"/>
      <c r="PFO230" s="127"/>
      <c r="PFP230" s="127"/>
      <c r="PFQ230" s="127"/>
      <c r="PFR230" s="127"/>
      <c r="PFS230" s="127"/>
      <c r="PFT230" s="127"/>
      <c r="PFU230" s="127"/>
      <c r="POU230" s="127"/>
      <c r="POV230" s="127"/>
      <c r="PPD230" s="127"/>
      <c r="PPE230" s="127"/>
      <c r="PPF230" s="127"/>
      <c r="PPG230" s="127"/>
      <c r="PPH230" s="127"/>
      <c r="PPI230" s="127"/>
      <c r="PPJ230" s="127"/>
      <c r="PPK230" s="127"/>
      <c r="PPL230" s="127"/>
      <c r="PPM230" s="127"/>
      <c r="PPN230" s="127"/>
      <c r="PPO230" s="127"/>
      <c r="PPP230" s="127"/>
      <c r="PPQ230" s="127"/>
      <c r="PYQ230" s="127"/>
      <c r="PYR230" s="127"/>
      <c r="PYZ230" s="127"/>
      <c r="PZA230" s="127"/>
      <c r="PZB230" s="127"/>
      <c r="PZC230" s="127"/>
      <c r="PZD230" s="127"/>
      <c r="PZE230" s="127"/>
      <c r="PZF230" s="127"/>
      <c r="PZG230" s="127"/>
      <c r="PZH230" s="127"/>
      <c r="PZI230" s="127"/>
      <c r="PZJ230" s="127"/>
      <c r="PZK230" s="127"/>
      <c r="PZL230" s="127"/>
      <c r="PZM230" s="127"/>
      <c r="QIM230" s="127"/>
      <c r="QIN230" s="127"/>
      <c r="QIV230" s="127"/>
      <c r="QIW230" s="127"/>
      <c r="QIX230" s="127"/>
      <c r="QIY230" s="127"/>
      <c r="QIZ230" s="127"/>
      <c r="QJA230" s="127"/>
      <c r="QJB230" s="127"/>
      <c r="QJC230" s="127"/>
      <c r="QJD230" s="127"/>
      <c r="QJE230" s="127"/>
      <c r="QJF230" s="127"/>
      <c r="QJG230" s="127"/>
      <c r="QJH230" s="127"/>
      <c r="QJI230" s="127"/>
      <c r="QSI230" s="127"/>
      <c r="QSJ230" s="127"/>
      <c r="QSR230" s="127"/>
      <c r="QSS230" s="127"/>
      <c r="QST230" s="127"/>
      <c r="QSU230" s="127"/>
      <c r="QSV230" s="127"/>
      <c r="QSW230" s="127"/>
      <c r="QSX230" s="127"/>
      <c r="QSY230" s="127"/>
      <c r="QSZ230" s="127"/>
      <c r="QTA230" s="127"/>
      <c r="QTB230" s="127"/>
      <c r="QTC230" s="127"/>
      <c r="QTD230" s="127"/>
      <c r="QTE230" s="127"/>
      <c r="RCE230" s="127"/>
      <c r="RCF230" s="127"/>
      <c r="RCN230" s="127"/>
      <c r="RCO230" s="127"/>
      <c r="RCP230" s="127"/>
      <c r="RCQ230" s="127"/>
      <c r="RCR230" s="127"/>
      <c r="RCS230" s="127"/>
      <c r="RCT230" s="127"/>
      <c r="RCU230" s="127"/>
      <c r="RCV230" s="127"/>
      <c r="RCW230" s="127"/>
      <c r="RCX230" s="127"/>
      <c r="RCY230" s="127"/>
      <c r="RCZ230" s="127"/>
      <c r="RDA230" s="127"/>
      <c r="RMA230" s="127"/>
      <c r="RMB230" s="127"/>
      <c r="RMJ230" s="127"/>
      <c r="RMK230" s="127"/>
      <c r="RML230" s="127"/>
      <c r="RMM230" s="127"/>
      <c r="RMN230" s="127"/>
      <c r="RMO230" s="127"/>
      <c r="RMP230" s="127"/>
      <c r="RMQ230" s="127"/>
      <c r="RMR230" s="127"/>
      <c r="RMS230" s="127"/>
      <c r="RMT230" s="127"/>
      <c r="RMU230" s="127"/>
      <c r="RMV230" s="127"/>
      <c r="RMW230" s="127"/>
      <c r="RVW230" s="127"/>
      <c r="RVX230" s="127"/>
      <c r="RWF230" s="127"/>
      <c r="RWG230" s="127"/>
      <c r="RWH230" s="127"/>
      <c r="RWI230" s="127"/>
      <c r="RWJ230" s="127"/>
      <c r="RWK230" s="127"/>
      <c r="RWL230" s="127"/>
      <c r="RWM230" s="127"/>
      <c r="RWN230" s="127"/>
      <c r="RWO230" s="127"/>
      <c r="RWP230" s="127"/>
      <c r="RWQ230" s="127"/>
      <c r="RWR230" s="127"/>
      <c r="RWS230" s="127"/>
      <c r="SFS230" s="127"/>
      <c r="SFT230" s="127"/>
      <c r="SGB230" s="127"/>
      <c r="SGC230" s="127"/>
      <c r="SGD230" s="127"/>
      <c r="SGE230" s="127"/>
      <c r="SGF230" s="127"/>
      <c r="SGG230" s="127"/>
      <c r="SGH230" s="127"/>
      <c r="SGI230" s="127"/>
      <c r="SGJ230" s="127"/>
      <c r="SGK230" s="127"/>
      <c r="SGL230" s="127"/>
      <c r="SGM230" s="127"/>
      <c r="SGN230" s="127"/>
      <c r="SGO230" s="127"/>
      <c r="SPO230" s="127"/>
      <c r="SPP230" s="127"/>
      <c r="SPX230" s="127"/>
      <c r="SPY230" s="127"/>
      <c r="SPZ230" s="127"/>
      <c r="SQA230" s="127"/>
      <c r="SQB230" s="127"/>
      <c r="SQC230" s="127"/>
      <c r="SQD230" s="127"/>
      <c r="SQE230" s="127"/>
      <c r="SQF230" s="127"/>
      <c r="SQG230" s="127"/>
      <c r="SQH230" s="127"/>
      <c r="SQI230" s="127"/>
      <c r="SQJ230" s="127"/>
      <c r="SQK230" s="127"/>
      <c r="SZK230" s="127"/>
      <c r="SZL230" s="127"/>
      <c r="SZT230" s="127"/>
      <c r="SZU230" s="127"/>
      <c r="SZV230" s="127"/>
      <c r="SZW230" s="127"/>
      <c r="SZX230" s="127"/>
      <c r="SZY230" s="127"/>
      <c r="SZZ230" s="127"/>
      <c r="TAA230" s="127"/>
      <c r="TAB230" s="127"/>
      <c r="TAC230" s="127"/>
      <c r="TAD230" s="127"/>
      <c r="TAE230" s="127"/>
      <c r="TAF230" s="127"/>
      <c r="TAG230" s="127"/>
      <c r="TJG230" s="127"/>
      <c r="TJH230" s="127"/>
      <c r="TJP230" s="127"/>
      <c r="TJQ230" s="127"/>
      <c r="TJR230" s="127"/>
      <c r="TJS230" s="127"/>
      <c r="TJT230" s="127"/>
      <c r="TJU230" s="127"/>
      <c r="TJV230" s="127"/>
      <c r="TJW230" s="127"/>
      <c r="TJX230" s="127"/>
      <c r="TJY230" s="127"/>
      <c r="TJZ230" s="127"/>
      <c r="TKA230" s="127"/>
      <c r="TKB230" s="127"/>
      <c r="TKC230" s="127"/>
      <c r="TTC230" s="127"/>
      <c r="TTD230" s="127"/>
      <c r="TTL230" s="127"/>
      <c r="TTM230" s="127"/>
      <c r="TTN230" s="127"/>
      <c r="TTO230" s="127"/>
      <c r="TTP230" s="127"/>
      <c r="TTQ230" s="127"/>
      <c r="TTR230" s="127"/>
      <c r="TTS230" s="127"/>
      <c r="TTT230" s="127"/>
      <c r="TTU230" s="127"/>
      <c r="TTV230" s="127"/>
      <c r="TTW230" s="127"/>
      <c r="TTX230" s="127"/>
      <c r="TTY230" s="127"/>
      <c r="UCY230" s="127"/>
      <c r="UCZ230" s="127"/>
      <c r="UDH230" s="127"/>
      <c r="UDI230" s="127"/>
      <c r="UDJ230" s="127"/>
      <c r="UDK230" s="127"/>
      <c r="UDL230" s="127"/>
      <c r="UDM230" s="127"/>
      <c r="UDN230" s="127"/>
      <c r="UDO230" s="127"/>
      <c r="UDP230" s="127"/>
      <c r="UDQ230" s="127"/>
      <c r="UDR230" s="127"/>
      <c r="UDS230" s="127"/>
      <c r="UDT230" s="127"/>
      <c r="UDU230" s="127"/>
      <c r="UMU230" s="127"/>
      <c r="UMV230" s="127"/>
      <c r="UND230" s="127"/>
      <c r="UNE230" s="127"/>
      <c r="UNF230" s="127"/>
      <c r="UNG230" s="127"/>
      <c r="UNH230" s="127"/>
      <c r="UNI230" s="127"/>
      <c r="UNJ230" s="127"/>
      <c r="UNK230" s="127"/>
      <c r="UNL230" s="127"/>
      <c r="UNM230" s="127"/>
      <c r="UNN230" s="127"/>
      <c r="UNO230" s="127"/>
      <c r="UNP230" s="127"/>
      <c r="UNQ230" s="127"/>
      <c r="UWQ230" s="127"/>
      <c r="UWR230" s="127"/>
      <c r="UWZ230" s="127"/>
      <c r="UXA230" s="127"/>
      <c r="UXB230" s="127"/>
      <c r="UXC230" s="127"/>
      <c r="UXD230" s="127"/>
      <c r="UXE230" s="127"/>
      <c r="UXF230" s="127"/>
      <c r="UXG230" s="127"/>
      <c r="UXH230" s="127"/>
      <c r="UXI230" s="127"/>
      <c r="UXJ230" s="127"/>
      <c r="UXK230" s="127"/>
      <c r="UXL230" s="127"/>
      <c r="UXM230" s="127"/>
      <c r="VGM230" s="127"/>
      <c r="VGN230" s="127"/>
      <c r="VGV230" s="127"/>
      <c r="VGW230" s="127"/>
      <c r="VGX230" s="127"/>
      <c r="VGY230" s="127"/>
      <c r="VGZ230" s="127"/>
      <c r="VHA230" s="127"/>
      <c r="VHB230" s="127"/>
      <c r="VHC230" s="127"/>
      <c r="VHD230" s="127"/>
      <c r="VHE230" s="127"/>
      <c r="VHF230" s="127"/>
      <c r="VHG230" s="127"/>
      <c r="VHH230" s="127"/>
      <c r="VHI230" s="127"/>
      <c r="VQI230" s="127"/>
      <c r="VQJ230" s="127"/>
      <c r="VQR230" s="127"/>
      <c r="VQS230" s="127"/>
      <c r="VQT230" s="127"/>
      <c r="VQU230" s="127"/>
      <c r="VQV230" s="127"/>
      <c r="VQW230" s="127"/>
      <c r="VQX230" s="127"/>
      <c r="VQY230" s="127"/>
      <c r="VQZ230" s="127"/>
      <c r="VRA230" s="127"/>
      <c r="VRB230" s="127"/>
      <c r="VRC230" s="127"/>
      <c r="VRD230" s="127"/>
      <c r="VRE230" s="127"/>
      <c r="WAE230" s="127"/>
      <c r="WAF230" s="127"/>
      <c r="WAN230" s="127"/>
      <c r="WAO230" s="127"/>
      <c r="WAP230" s="127"/>
      <c r="WAQ230" s="127"/>
      <c r="WAR230" s="127"/>
      <c r="WAS230" s="127"/>
      <c r="WAT230" s="127"/>
      <c r="WAU230" s="127"/>
      <c r="WAV230" s="127"/>
      <c r="WAW230" s="127"/>
      <c r="WAX230" s="127"/>
      <c r="WAY230" s="127"/>
      <c r="WAZ230" s="127"/>
      <c r="WBA230" s="127"/>
      <c r="WKA230" s="127"/>
      <c r="WKB230" s="127"/>
      <c r="WKJ230" s="127"/>
      <c r="WKK230" s="127"/>
      <c r="WKL230" s="127"/>
      <c r="WKM230" s="127"/>
      <c r="WKN230" s="127"/>
      <c r="WKO230" s="127"/>
      <c r="WKP230" s="127"/>
      <c r="WKQ230" s="127"/>
      <c r="WKR230" s="127"/>
      <c r="WKS230" s="127"/>
      <c r="WKT230" s="127"/>
      <c r="WKU230" s="127"/>
      <c r="WKV230" s="127"/>
      <c r="WKW230" s="127"/>
      <c r="WTW230" s="127"/>
      <c r="WTX230" s="127"/>
      <c r="WUF230" s="127"/>
      <c r="WUG230" s="127"/>
      <c r="WUH230" s="127"/>
      <c r="WUI230" s="127"/>
      <c r="WUJ230" s="127"/>
      <c r="WUK230" s="127"/>
      <c r="WUL230" s="127"/>
      <c r="WUM230" s="127"/>
      <c r="WUN230" s="127"/>
      <c r="WUO230" s="127"/>
      <c r="WUP230" s="127"/>
      <c r="WUQ230" s="127"/>
      <c r="WUR230" s="127"/>
      <c r="WUS230" s="127"/>
    </row>
    <row r="231" spans="1:1009 1243:2033 2267:3057 3291:4081 4315:5105 5339:6129 6363:7153 7387:8177 8411:9201 9435:10225 10459:11249 11483:12273 12507:13297 13531:14321 14555:15345 15579:16113">
      <c r="A231" s="138">
        <v>2</v>
      </c>
      <c r="B231" s="292" t="s">
        <v>508</v>
      </c>
      <c r="C231" s="238">
        <v>0</v>
      </c>
      <c r="D231" s="217">
        <v>641.5</v>
      </c>
      <c r="E231" s="216"/>
      <c r="F231" s="217">
        <v>641.5</v>
      </c>
      <c r="G231" s="245">
        <v>0</v>
      </c>
      <c r="H231" s="229">
        <f t="shared" si="13"/>
        <v>0</v>
      </c>
      <c r="I231" s="254">
        <f t="shared" ref="I231:L231" si="16">I232+I235+I236</f>
        <v>0</v>
      </c>
      <c r="J231" s="254">
        <f t="shared" si="16"/>
        <v>0</v>
      </c>
      <c r="K231" s="254">
        <f t="shared" si="16"/>
        <v>0</v>
      </c>
      <c r="L231" s="254">
        <f t="shared" si="16"/>
        <v>0</v>
      </c>
      <c r="M231" s="238"/>
      <c r="HK231" s="127"/>
      <c r="HL231" s="127"/>
      <c r="HT231" s="127"/>
      <c r="HU231" s="127"/>
      <c r="HV231" s="127"/>
      <c r="HW231" s="127"/>
      <c r="HX231" s="127"/>
      <c r="HY231" s="127"/>
      <c r="HZ231" s="127"/>
      <c r="IA231" s="127"/>
      <c r="IB231" s="127"/>
      <c r="IC231" s="127"/>
      <c r="ID231" s="127"/>
      <c r="IE231" s="127"/>
      <c r="IF231" s="127"/>
      <c r="IG231" s="127"/>
      <c r="RG231" s="127"/>
      <c r="RH231" s="127"/>
      <c r="RP231" s="127"/>
      <c r="RQ231" s="127"/>
      <c r="RR231" s="127"/>
      <c r="RS231" s="127"/>
      <c r="RT231" s="127"/>
      <c r="RU231" s="127"/>
      <c r="RV231" s="127"/>
      <c r="RW231" s="127"/>
      <c r="RX231" s="127"/>
      <c r="RY231" s="127"/>
      <c r="RZ231" s="127"/>
      <c r="SA231" s="127"/>
      <c r="SB231" s="127"/>
      <c r="SC231" s="127"/>
      <c r="ABC231" s="127"/>
      <c r="ABD231" s="127"/>
      <c r="ABL231" s="127"/>
      <c r="ABM231" s="127"/>
      <c r="ABN231" s="127"/>
      <c r="ABO231" s="127"/>
      <c r="ABP231" s="127"/>
      <c r="ABQ231" s="127"/>
      <c r="ABR231" s="127"/>
      <c r="ABS231" s="127"/>
      <c r="ABT231" s="127"/>
      <c r="ABU231" s="127"/>
      <c r="ABV231" s="127"/>
      <c r="ABW231" s="127"/>
      <c r="ABX231" s="127"/>
      <c r="ABY231" s="127"/>
      <c r="AKY231" s="127"/>
      <c r="AKZ231" s="127"/>
      <c r="ALH231" s="127"/>
      <c r="ALI231" s="127"/>
      <c r="ALJ231" s="127"/>
      <c r="ALK231" s="127"/>
      <c r="ALL231" s="127"/>
      <c r="ALM231" s="127"/>
      <c r="ALN231" s="127"/>
      <c r="ALO231" s="127"/>
      <c r="ALP231" s="127"/>
      <c r="ALQ231" s="127"/>
      <c r="ALR231" s="127"/>
      <c r="ALS231" s="127"/>
      <c r="ALT231" s="127"/>
      <c r="ALU231" s="127"/>
      <c r="AUU231" s="127"/>
      <c r="AUV231" s="127"/>
      <c r="AVD231" s="127"/>
      <c r="AVE231" s="127"/>
      <c r="AVF231" s="127"/>
      <c r="AVG231" s="127"/>
      <c r="AVH231" s="127"/>
      <c r="AVI231" s="127"/>
      <c r="AVJ231" s="127"/>
      <c r="AVK231" s="127"/>
      <c r="AVL231" s="127"/>
      <c r="AVM231" s="127"/>
      <c r="AVN231" s="127"/>
      <c r="AVO231" s="127"/>
      <c r="AVP231" s="127"/>
      <c r="AVQ231" s="127"/>
      <c r="BEQ231" s="127"/>
      <c r="BER231" s="127"/>
      <c r="BEZ231" s="127"/>
      <c r="BFA231" s="127"/>
      <c r="BFB231" s="127"/>
      <c r="BFC231" s="127"/>
      <c r="BFD231" s="127"/>
      <c r="BFE231" s="127"/>
      <c r="BFF231" s="127"/>
      <c r="BFG231" s="127"/>
      <c r="BFH231" s="127"/>
      <c r="BFI231" s="127"/>
      <c r="BFJ231" s="127"/>
      <c r="BFK231" s="127"/>
      <c r="BFL231" s="127"/>
      <c r="BFM231" s="127"/>
      <c r="BOM231" s="127"/>
      <c r="BON231" s="127"/>
      <c r="BOV231" s="127"/>
      <c r="BOW231" s="127"/>
      <c r="BOX231" s="127"/>
      <c r="BOY231" s="127"/>
      <c r="BOZ231" s="127"/>
      <c r="BPA231" s="127"/>
      <c r="BPB231" s="127"/>
      <c r="BPC231" s="127"/>
      <c r="BPD231" s="127"/>
      <c r="BPE231" s="127"/>
      <c r="BPF231" s="127"/>
      <c r="BPG231" s="127"/>
      <c r="BPH231" s="127"/>
      <c r="BPI231" s="127"/>
      <c r="BYI231" s="127"/>
      <c r="BYJ231" s="127"/>
      <c r="BYR231" s="127"/>
      <c r="BYS231" s="127"/>
      <c r="BYT231" s="127"/>
      <c r="BYU231" s="127"/>
      <c r="BYV231" s="127"/>
      <c r="BYW231" s="127"/>
      <c r="BYX231" s="127"/>
      <c r="BYY231" s="127"/>
      <c r="BYZ231" s="127"/>
      <c r="BZA231" s="127"/>
      <c r="BZB231" s="127"/>
      <c r="BZC231" s="127"/>
      <c r="BZD231" s="127"/>
      <c r="BZE231" s="127"/>
      <c r="CIE231" s="127"/>
      <c r="CIF231" s="127"/>
      <c r="CIN231" s="127"/>
      <c r="CIO231" s="127"/>
      <c r="CIP231" s="127"/>
      <c r="CIQ231" s="127"/>
      <c r="CIR231" s="127"/>
      <c r="CIS231" s="127"/>
      <c r="CIT231" s="127"/>
      <c r="CIU231" s="127"/>
      <c r="CIV231" s="127"/>
      <c r="CIW231" s="127"/>
      <c r="CIX231" s="127"/>
      <c r="CIY231" s="127"/>
      <c r="CIZ231" s="127"/>
      <c r="CJA231" s="127"/>
      <c r="CSA231" s="127"/>
      <c r="CSB231" s="127"/>
      <c r="CSJ231" s="127"/>
      <c r="CSK231" s="127"/>
      <c r="CSL231" s="127"/>
      <c r="CSM231" s="127"/>
      <c r="CSN231" s="127"/>
      <c r="CSO231" s="127"/>
      <c r="CSP231" s="127"/>
      <c r="CSQ231" s="127"/>
      <c r="CSR231" s="127"/>
      <c r="CSS231" s="127"/>
      <c r="CST231" s="127"/>
      <c r="CSU231" s="127"/>
      <c r="CSV231" s="127"/>
      <c r="CSW231" s="127"/>
      <c r="DBW231" s="127"/>
      <c r="DBX231" s="127"/>
      <c r="DCF231" s="127"/>
      <c r="DCG231" s="127"/>
      <c r="DCH231" s="127"/>
      <c r="DCI231" s="127"/>
      <c r="DCJ231" s="127"/>
      <c r="DCK231" s="127"/>
      <c r="DCL231" s="127"/>
      <c r="DCM231" s="127"/>
      <c r="DCN231" s="127"/>
      <c r="DCO231" s="127"/>
      <c r="DCP231" s="127"/>
      <c r="DCQ231" s="127"/>
      <c r="DCR231" s="127"/>
      <c r="DCS231" s="127"/>
      <c r="DLS231" s="127"/>
      <c r="DLT231" s="127"/>
      <c r="DMB231" s="127"/>
      <c r="DMC231" s="127"/>
      <c r="DMD231" s="127"/>
      <c r="DME231" s="127"/>
      <c r="DMF231" s="127"/>
      <c r="DMG231" s="127"/>
      <c r="DMH231" s="127"/>
      <c r="DMI231" s="127"/>
      <c r="DMJ231" s="127"/>
      <c r="DMK231" s="127"/>
      <c r="DML231" s="127"/>
      <c r="DMM231" s="127"/>
      <c r="DMN231" s="127"/>
      <c r="DMO231" s="127"/>
      <c r="DVO231" s="127"/>
      <c r="DVP231" s="127"/>
      <c r="DVX231" s="127"/>
      <c r="DVY231" s="127"/>
      <c r="DVZ231" s="127"/>
      <c r="DWA231" s="127"/>
      <c r="DWB231" s="127"/>
      <c r="DWC231" s="127"/>
      <c r="DWD231" s="127"/>
      <c r="DWE231" s="127"/>
      <c r="DWF231" s="127"/>
      <c r="DWG231" s="127"/>
      <c r="DWH231" s="127"/>
      <c r="DWI231" s="127"/>
      <c r="DWJ231" s="127"/>
      <c r="DWK231" s="127"/>
      <c r="EFK231" s="127"/>
      <c r="EFL231" s="127"/>
      <c r="EFT231" s="127"/>
      <c r="EFU231" s="127"/>
      <c r="EFV231" s="127"/>
      <c r="EFW231" s="127"/>
      <c r="EFX231" s="127"/>
      <c r="EFY231" s="127"/>
      <c r="EFZ231" s="127"/>
      <c r="EGA231" s="127"/>
      <c r="EGB231" s="127"/>
      <c r="EGC231" s="127"/>
      <c r="EGD231" s="127"/>
      <c r="EGE231" s="127"/>
      <c r="EGF231" s="127"/>
      <c r="EGG231" s="127"/>
      <c r="EPG231" s="127"/>
      <c r="EPH231" s="127"/>
      <c r="EPP231" s="127"/>
      <c r="EPQ231" s="127"/>
      <c r="EPR231" s="127"/>
      <c r="EPS231" s="127"/>
      <c r="EPT231" s="127"/>
      <c r="EPU231" s="127"/>
      <c r="EPV231" s="127"/>
      <c r="EPW231" s="127"/>
      <c r="EPX231" s="127"/>
      <c r="EPY231" s="127"/>
      <c r="EPZ231" s="127"/>
      <c r="EQA231" s="127"/>
      <c r="EQB231" s="127"/>
      <c r="EQC231" s="127"/>
      <c r="EZC231" s="127"/>
      <c r="EZD231" s="127"/>
      <c r="EZL231" s="127"/>
      <c r="EZM231" s="127"/>
      <c r="EZN231" s="127"/>
      <c r="EZO231" s="127"/>
      <c r="EZP231" s="127"/>
      <c r="EZQ231" s="127"/>
      <c r="EZR231" s="127"/>
      <c r="EZS231" s="127"/>
      <c r="EZT231" s="127"/>
      <c r="EZU231" s="127"/>
      <c r="EZV231" s="127"/>
      <c r="EZW231" s="127"/>
      <c r="EZX231" s="127"/>
      <c r="EZY231" s="127"/>
      <c r="FIY231" s="127"/>
      <c r="FIZ231" s="127"/>
      <c r="FJH231" s="127"/>
      <c r="FJI231" s="127"/>
      <c r="FJJ231" s="127"/>
      <c r="FJK231" s="127"/>
      <c r="FJL231" s="127"/>
      <c r="FJM231" s="127"/>
      <c r="FJN231" s="127"/>
      <c r="FJO231" s="127"/>
      <c r="FJP231" s="127"/>
      <c r="FJQ231" s="127"/>
      <c r="FJR231" s="127"/>
      <c r="FJS231" s="127"/>
      <c r="FJT231" s="127"/>
      <c r="FJU231" s="127"/>
      <c r="FSU231" s="127"/>
      <c r="FSV231" s="127"/>
      <c r="FTD231" s="127"/>
      <c r="FTE231" s="127"/>
      <c r="FTF231" s="127"/>
      <c r="FTG231" s="127"/>
      <c r="FTH231" s="127"/>
      <c r="FTI231" s="127"/>
      <c r="FTJ231" s="127"/>
      <c r="FTK231" s="127"/>
      <c r="FTL231" s="127"/>
      <c r="FTM231" s="127"/>
      <c r="FTN231" s="127"/>
      <c r="FTO231" s="127"/>
      <c r="FTP231" s="127"/>
      <c r="FTQ231" s="127"/>
      <c r="GCQ231" s="127"/>
      <c r="GCR231" s="127"/>
      <c r="GCZ231" s="127"/>
      <c r="GDA231" s="127"/>
      <c r="GDB231" s="127"/>
      <c r="GDC231" s="127"/>
      <c r="GDD231" s="127"/>
      <c r="GDE231" s="127"/>
      <c r="GDF231" s="127"/>
      <c r="GDG231" s="127"/>
      <c r="GDH231" s="127"/>
      <c r="GDI231" s="127"/>
      <c r="GDJ231" s="127"/>
      <c r="GDK231" s="127"/>
      <c r="GDL231" s="127"/>
      <c r="GDM231" s="127"/>
      <c r="GMM231" s="127"/>
      <c r="GMN231" s="127"/>
      <c r="GMV231" s="127"/>
      <c r="GMW231" s="127"/>
      <c r="GMX231" s="127"/>
      <c r="GMY231" s="127"/>
      <c r="GMZ231" s="127"/>
      <c r="GNA231" s="127"/>
      <c r="GNB231" s="127"/>
      <c r="GNC231" s="127"/>
      <c r="GND231" s="127"/>
      <c r="GNE231" s="127"/>
      <c r="GNF231" s="127"/>
      <c r="GNG231" s="127"/>
      <c r="GNH231" s="127"/>
      <c r="GNI231" s="127"/>
      <c r="GWI231" s="127"/>
      <c r="GWJ231" s="127"/>
      <c r="GWR231" s="127"/>
      <c r="GWS231" s="127"/>
      <c r="GWT231" s="127"/>
      <c r="GWU231" s="127"/>
      <c r="GWV231" s="127"/>
      <c r="GWW231" s="127"/>
      <c r="GWX231" s="127"/>
      <c r="GWY231" s="127"/>
      <c r="GWZ231" s="127"/>
      <c r="GXA231" s="127"/>
      <c r="GXB231" s="127"/>
      <c r="GXC231" s="127"/>
      <c r="GXD231" s="127"/>
      <c r="GXE231" s="127"/>
      <c r="HGE231" s="127"/>
      <c r="HGF231" s="127"/>
      <c r="HGN231" s="127"/>
      <c r="HGO231" s="127"/>
      <c r="HGP231" s="127"/>
      <c r="HGQ231" s="127"/>
      <c r="HGR231" s="127"/>
      <c r="HGS231" s="127"/>
      <c r="HGT231" s="127"/>
      <c r="HGU231" s="127"/>
      <c r="HGV231" s="127"/>
      <c r="HGW231" s="127"/>
      <c r="HGX231" s="127"/>
      <c r="HGY231" s="127"/>
      <c r="HGZ231" s="127"/>
      <c r="HHA231" s="127"/>
      <c r="HQA231" s="127"/>
      <c r="HQB231" s="127"/>
      <c r="HQJ231" s="127"/>
      <c r="HQK231" s="127"/>
      <c r="HQL231" s="127"/>
      <c r="HQM231" s="127"/>
      <c r="HQN231" s="127"/>
      <c r="HQO231" s="127"/>
      <c r="HQP231" s="127"/>
      <c r="HQQ231" s="127"/>
      <c r="HQR231" s="127"/>
      <c r="HQS231" s="127"/>
      <c r="HQT231" s="127"/>
      <c r="HQU231" s="127"/>
      <c r="HQV231" s="127"/>
      <c r="HQW231" s="127"/>
      <c r="HZW231" s="127"/>
      <c r="HZX231" s="127"/>
      <c r="IAF231" s="127"/>
      <c r="IAG231" s="127"/>
      <c r="IAH231" s="127"/>
      <c r="IAI231" s="127"/>
      <c r="IAJ231" s="127"/>
      <c r="IAK231" s="127"/>
      <c r="IAL231" s="127"/>
      <c r="IAM231" s="127"/>
      <c r="IAN231" s="127"/>
      <c r="IAO231" s="127"/>
      <c r="IAP231" s="127"/>
      <c r="IAQ231" s="127"/>
      <c r="IAR231" s="127"/>
      <c r="IAS231" s="127"/>
      <c r="IJS231" s="127"/>
      <c r="IJT231" s="127"/>
      <c r="IKB231" s="127"/>
      <c r="IKC231" s="127"/>
      <c r="IKD231" s="127"/>
      <c r="IKE231" s="127"/>
      <c r="IKF231" s="127"/>
      <c r="IKG231" s="127"/>
      <c r="IKH231" s="127"/>
      <c r="IKI231" s="127"/>
      <c r="IKJ231" s="127"/>
      <c r="IKK231" s="127"/>
      <c r="IKL231" s="127"/>
      <c r="IKM231" s="127"/>
      <c r="IKN231" s="127"/>
      <c r="IKO231" s="127"/>
      <c r="ITO231" s="127"/>
      <c r="ITP231" s="127"/>
      <c r="ITX231" s="127"/>
      <c r="ITY231" s="127"/>
      <c r="ITZ231" s="127"/>
      <c r="IUA231" s="127"/>
      <c r="IUB231" s="127"/>
      <c r="IUC231" s="127"/>
      <c r="IUD231" s="127"/>
      <c r="IUE231" s="127"/>
      <c r="IUF231" s="127"/>
      <c r="IUG231" s="127"/>
      <c r="IUH231" s="127"/>
      <c r="IUI231" s="127"/>
      <c r="IUJ231" s="127"/>
      <c r="IUK231" s="127"/>
      <c r="JDK231" s="127"/>
      <c r="JDL231" s="127"/>
      <c r="JDT231" s="127"/>
      <c r="JDU231" s="127"/>
      <c r="JDV231" s="127"/>
      <c r="JDW231" s="127"/>
      <c r="JDX231" s="127"/>
      <c r="JDY231" s="127"/>
      <c r="JDZ231" s="127"/>
      <c r="JEA231" s="127"/>
      <c r="JEB231" s="127"/>
      <c r="JEC231" s="127"/>
      <c r="JED231" s="127"/>
      <c r="JEE231" s="127"/>
      <c r="JEF231" s="127"/>
      <c r="JEG231" s="127"/>
      <c r="JNG231" s="127"/>
      <c r="JNH231" s="127"/>
      <c r="JNP231" s="127"/>
      <c r="JNQ231" s="127"/>
      <c r="JNR231" s="127"/>
      <c r="JNS231" s="127"/>
      <c r="JNT231" s="127"/>
      <c r="JNU231" s="127"/>
      <c r="JNV231" s="127"/>
      <c r="JNW231" s="127"/>
      <c r="JNX231" s="127"/>
      <c r="JNY231" s="127"/>
      <c r="JNZ231" s="127"/>
      <c r="JOA231" s="127"/>
      <c r="JOB231" s="127"/>
      <c r="JOC231" s="127"/>
      <c r="JXC231" s="127"/>
      <c r="JXD231" s="127"/>
      <c r="JXL231" s="127"/>
      <c r="JXM231" s="127"/>
      <c r="JXN231" s="127"/>
      <c r="JXO231" s="127"/>
      <c r="JXP231" s="127"/>
      <c r="JXQ231" s="127"/>
      <c r="JXR231" s="127"/>
      <c r="JXS231" s="127"/>
      <c r="JXT231" s="127"/>
      <c r="JXU231" s="127"/>
      <c r="JXV231" s="127"/>
      <c r="JXW231" s="127"/>
      <c r="JXX231" s="127"/>
      <c r="JXY231" s="127"/>
      <c r="KGY231" s="127"/>
      <c r="KGZ231" s="127"/>
      <c r="KHH231" s="127"/>
      <c r="KHI231" s="127"/>
      <c r="KHJ231" s="127"/>
      <c r="KHK231" s="127"/>
      <c r="KHL231" s="127"/>
      <c r="KHM231" s="127"/>
      <c r="KHN231" s="127"/>
      <c r="KHO231" s="127"/>
      <c r="KHP231" s="127"/>
      <c r="KHQ231" s="127"/>
      <c r="KHR231" s="127"/>
      <c r="KHS231" s="127"/>
      <c r="KHT231" s="127"/>
      <c r="KHU231" s="127"/>
      <c r="KQU231" s="127"/>
      <c r="KQV231" s="127"/>
      <c r="KRD231" s="127"/>
      <c r="KRE231" s="127"/>
      <c r="KRF231" s="127"/>
      <c r="KRG231" s="127"/>
      <c r="KRH231" s="127"/>
      <c r="KRI231" s="127"/>
      <c r="KRJ231" s="127"/>
      <c r="KRK231" s="127"/>
      <c r="KRL231" s="127"/>
      <c r="KRM231" s="127"/>
      <c r="KRN231" s="127"/>
      <c r="KRO231" s="127"/>
      <c r="KRP231" s="127"/>
      <c r="KRQ231" s="127"/>
      <c r="LAQ231" s="127"/>
      <c r="LAR231" s="127"/>
      <c r="LAZ231" s="127"/>
      <c r="LBA231" s="127"/>
      <c r="LBB231" s="127"/>
      <c r="LBC231" s="127"/>
      <c r="LBD231" s="127"/>
      <c r="LBE231" s="127"/>
      <c r="LBF231" s="127"/>
      <c r="LBG231" s="127"/>
      <c r="LBH231" s="127"/>
      <c r="LBI231" s="127"/>
      <c r="LBJ231" s="127"/>
      <c r="LBK231" s="127"/>
      <c r="LBL231" s="127"/>
      <c r="LBM231" s="127"/>
      <c r="LKM231" s="127"/>
      <c r="LKN231" s="127"/>
      <c r="LKV231" s="127"/>
      <c r="LKW231" s="127"/>
      <c r="LKX231" s="127"/>
      <c r="LKY231" s="127"/>
      <c r="LKZ231" s="127"/>
      <c r="LLA231" s="127"/>
      <c r="LLB231" s="127"/>
      <c r="LLC231" s="127"/>
      <c r="LLD231" s="127"/>
      <c r="LLE231" s="127"/>
      <c r="LLF231" s="127"/>
      <c r="LLG231" s="127"/>
      <c r="LLH231" s="127"/>
      <c r="LLI231" s="127"/>
      <c r="LUI231" s="127"/>
      <c r="LUJ231" s="127"/>
      <c r="LUR231" s="127"/>
      <c r="LUS231" s="127"/>
      <c r="LUT231" s="127"/>
      <c r="LUU231" s="127"/>
      <c r="LUV231" s="127"/>
      <c r="LUW231" s="127"/>
      <c r="LUX231" s="127"/>
      <c r="LUY231" s="127"/>
      <c r="LUZ231" s="127"/>
      <c r="LVA231" s="127"/>
      <c r="LVB231" s="127"/>
      <c r="LVC231" s="127"/>
      <c r="LVD231" s="127"/>
      <c r="LVE231" s="127"/>
      <c r="MEE231" s="127"/>
      <c r="MEF231" s="127"/>
      <c r="MEN231" s="127"/>
      <c r="MEO231" s="127"/>
      <c r="MEP231" s="127"/>
      <c r="MEQ231" s="127"/>
      <c r="MER231" s="127"/>
      <c r="MES231" s="127"/>
      <c r="MET231" s="127"/>
      <c r="MEU231" s="127"/>
      <c r="MEV231" s="127"/>
      <c r="MEW231" s="127"/>
      <c r="MEX231" s="127"/>
      <c r="MEY231" s="127"/>
      <c r="MEZ231" s="127"/>
      <c r="MFA231" s="127"/>
      <c r="MOA231" s="127"/>
      <c r="MOB231" s="127"/>
      <c r="MOJ231" s="127"/>
      <c r="MOK231" s="127"/>
      <c r="MOL231" s="127"/>
      <c r="MOM231" s="127"/>
      <c r="MON231" s="127"/>
      <c r="MOO231" s="127"/>
      <c r="MOP231" s="127"/>
      <c r="MOQ231" s="127"/>
      <c r="MOR231" s="127"/>
      <c r="MOS231" s="127"/>
      <c r="MOT231" s="127"/>
      <c r="MOU231" s="127"/>
      <c r="MOV231" s="127"/>
      <c r="MOW231" s="127"/>
      <c r="MXW231" s="127"/>
      <c r="MXX231" s="127"/>
      <c r="MYF231" s="127"/>
      <c r="MYG231" s="127"/>
      <c r="MYH231" s="127"/>
      <c r="MYI231" s="127"/>
      <c r="MYJ231" s="127"/>
      <c r="MYK231" s="127"/>
      <c r="MYL231" s="127"/>
      <c r="MYM231" s="127"/>
      <c r="MYN231" s="127"/>
      <c r="MYO231" s="127"/>
      <c r="MYP231" s="127"/>
      <c r="MYQ231" s="127"/>
      <c r="MYR231" s="127"/>
      <c r="MYS231" s="127"/>
      <c r="NHS231" s="127"/>
      <c r="NHT231" s="127"/>
      <c r="NIB231" s="127"/>
      <c r="NIC231" s="127"/>
      <c r="NID231" s="127"/>
      <c r="NIE231" s="127"/>
      <c r="NIF231" s="127"/>
      <c r="NIG231" s="127"/>
      <c r="NIH231" s="127"/>
      <c r="NII231" s="127"/>
      <c r="NIJ231" s="127"/>
      <c r="NIK231" s="127"/>
      <c r="NIL231" s="127"/>
      <c r="NIM231" s="127"/>
      <c r="NIN231" s="127"/>
      <c r="NIO231" s="127"/>
      <c r="NRO231" s="127"/>
      <c r="NRP231" s="127"/>
      <c r="NRX231" s="127"/>
      <c r="NRY231" s="127"/>
      <c r="NRZ231" s="127"/>
      <c r="NSA231" s="127"/>
      <c r="NSB231" s="127"/>
      <c r="NSC231" s="127"/>
      <c r="NSD231" s="127"/>
      <c r="NSE231" s="127"/>
      <c r="NSF231" s="127"/>
      <c r="NSG231" s="127"/>
      <c r="NSH231" s="127"/>
      <c r="NSI231" s="127"/>
      <c r="NSJ231" s="127"/>
      <c r="NSK231" s="127"/>
      <c r="OBK231" s="127"/>
      <c r="OBL231" s="127"/>
      <c r="OBT231" s="127"/>
      <c r="OBU231" s="127"/>
      <c r="OBV231" s="127"/>
      <c r="OBW231" s="127"/>
      <c r="OBX231" s="127"/>
      <c r="OBY231" s="127"/>
      <c r="OBZ231" s="127"/>
      <c r="OCA231" s="127"/>
      <c r="OCB231" s="127"/>
      <c r="OCC231" s="127"/>
      <c r="OCD231" s="127"/>
      <c r="OCE231" s="127"/>
      <c r="OCF231" s="127"/>
      <c r="OCG231" s="127"/>
      <c r="OLG231" s="127"/>
      <c r="OLH231" s="127"/>
      <c r="OLP231" s="127"/>
      <c r="OLQ231" s="127"/>
      <c r="OLR231" s="127"/>
      <c r="OLS231" s="127"/>
      <c r="OLT231" s="127"/>
      <c r="OLU231" s="127"/>
      <c r="OLV231" s="127"/>
      <c r="OLW231" s="127"/>
      <c r="OLX231" s="127"/>
      <c r="OLY231" s="127"/>
      <c r="OLZ231" s="127"/>
      <c r="OMA231" s="127"/>
      <c r="OMB231" s="127"/>
      <c r="OMC231" s="127"/>
      <c r="OVC231" s="127"/>
      <c r="OVD231" s="127"/>
      <c r="OVL231" s="127"/>
      <c r="OVM231" s="127"/>
      <c r="OVN231" s="127"/>
      <c r="OVO231" s="127"/>
      <c r="OVP231" s="127"/>
      <c r="OVQ231" s="127"/>
      <c r="OVR231" s="127"/>
      <c r="OVS231" s="127"/>
      <c r="OVT231" s="127"/>
      <c r="OVU231" s="127"/>
      <c r="OVV231" s="127"/>
      <c r="OVW231" s="127"/>
      <c r="OVX231" s="127"/>
      <c r="OVY231" s="127"/>
      <c r="PEY231" s="127"/>
      <c r="PEZ231" s="127"/>
      <c r="PFH231" s="127"/>
      <c r="PFI231" s="127"/>
      <c r="PFJ231" s="127"/>
      <c r="PFK231" s="127"/>
      <c r="PFL231" s="127"/>
      <c r="PFM231" s="127"/>
      <c r="PFN231" s="127"/>
      <c r="PFO231" s="127"/>
      <c r="PFP231" s="127"/>
      <c r="PFQ231" s="127"/>
      <c r="PFR231" s="127"/>
      <c r="PFS231" s="127"/>
      <c r="PFT231" s="127"/>
      <c r="PFU231" s="127"/>
      <c r="POU231" s="127"/>
      <c r="POV231" s="127"/>
      <c r="PPD231" s="127"/>
      <c r="PPE231" s="127"/>
      <c r="PPF231" s="127"/>
      <c r="PPG231" s="127"/>
      <c r="PPH231" s="127"/>
      <c r="PPI231" s="127"/>
      <c r="PPJ231" s="127"/>
      <c r="PPK231" s="127"/>
      <c r="PPL231" s="127"/>
      <c r="PPM231" s="127"/>
      <c r="PPN231" s="127"/>
      <c r="PPO231" s="127"/>
      <c r="PPP231" s="127"/>
      <c r="PPQ231" s="127"/>
      <c r="PYQ231" s="127"/>
      <c r="PYR231" s="127"/>
      <c r="PYZ231" s="127"/>
      <c r="PZA231" s="127"/>
      <c r="PZB231" s="127"/>
      <c r="PZC231" s="127"/>
      <c r="PZD231" s="127"/>
      <c r="PZE231" s="127"/>
      <c r="PZF231" s="127"/>
      <c r="PZG231" s="127"/>
      <c r="PZH231" s="127"/>
      <c r="PZI231" s="127"/>
      <c r="PZJ231" s="127"/>
      <c r="PZK231" s="127"/>
      <c r="PZL231" s="127"/>
      <c r="PZM231" s="127"/>
      <c r="QIM231" s="127"/>
      <c r="QIN231" s="127"/>
      <c r="QIV231" s="127"/>
      <c r="QIW231" s="127"/>
      <c r="QIX231" s="127"/>
      <c r="QIY231" s="127"/>
      <c r="QIZ231" s="127"/>
      <c r="QJA231" s="127"/>
      <c r="QJB231" s="127"/>
      <c r="QJC231" s="127"/>
      <c r="QJD231" s="127"/>
      <c r="QJE231" s="127"/>
      <c r="QJF231" s="127"/>
      <c r="QJG231" s="127"/>
      <c r="QJH231" s="127"/>
      <c r="QJI231" s="127"/>
      <c r="QSI231" s="127"/>
      <c r="QSJ231" s="127"/>
      <c r="QSR231" s="127"/>
      <c r="QSS231" s="127"/>
      <c r="QST231" s="127"/>
      <c r="QSU231" s="127"/>
      <c r="QSV231" s="127"/>
      <c r="QSW231" s="127"/>
      <c r="QSX231" s="127"/>
      <c r="QSY231" s="127"/>
      <c r="QSZ231" s="127"/>
      <c r="QTA231" s="127"/>
      <c r="QTB231" s="127"/>
      <c r="QTC231" s="127"/>
      <c r="QTD231" s="127"/>
      <c r="QTE231" s="127"/>
      <c r="RCE231" s="127"/>
      <c r="RCF231" s="127"/>
      <c r="RCN231" s="127"/>
      <c r="RCO231" s="127"/>
      <c r="RCP231" s="127"/>
      <c r="RCQ231" s="127"/>
      <c r="RCR231" s="127"/>
      <c r="RCS231" s="127"/>
      <c r="RCT231" s="127"/>
      <c r="RCU231" s="127"/>
      <c r="RCV231" s="127"/>
      <c r="RCW231" s="127"/>
      <c r="RCX231" s="127"/>
      <c r="RCY231" s="127"/>
      <c r="RCZ231" s="127"/>
      <c r="RDA231" s="127"/>
      <c r="RMA231" s="127"/>
      <c r="RMB231" s="127"/>
      <c r="RMJ231" s="127"/>
      <c r="RMK231" s="127"/>
      <c r="RML231" s="127"/>
      <c r="RMM231" s="127"/>
      <c r="RMN231" s="127"/>
      <c r="RMO231" s="127"/>
      <c r="RMP231" s="127"/>
      <c r="RMQ231" s="127"/>
      <c r="RMR231" s="127"/>
      <c r="RMS231" s="127"/>
      <c r="RMT231" s="127"/>
      <c r="RMU231" s="127"/>
      <c r="RMV231" s="127"/>
      <c r="RMW231" s="127"/>
      <c r="RVW231" s="127"/>
      <c r="RVX231" s="127"/>
      <c r="RWF231" s="127"/>
      <c r="RWG231" s="127"/>
      <c r="RWH231" s="127"/>
      <c r="RWI231" s="127"/>
      <c r="RWJ231" s="127"/>
      <c r="RWK231" s="127"/>
      <c r="RWL231" s="127"/>
      <c r="RWM231" s="127"/>
      <c r="RWN231" s="127"/>
      <c r="RWO231" s="127"/>
      <c r="RWP231" s="127"/>
      <c r="RWQ231" s="127"/>
      <c r="RWR231" s="127"/>
      <c r="RWS231" s="127"/>
      <c r="SFS231" s="127"/>
      <c r="SFT231" s="127"/>
      <c r="SGB231" s="127"/>
      <c r="SGC231" s="127"/>
      <c r="SGD231" s="127"/>
      <c r="SGE231" s="127"/>
      <c r="SGF231" s="127"/>
      <c r="SGG231" s="127"/>
      <c r="SGH231" s="127"/>
      <c r="SGI231" s="127"/>
      <c r="SGJ231" s="127"/>
      <c r="SGK231" s="127"/>
      <c r="SGL231" s="127"/>
      <c r="SGM231" s="127"/>
      <c r="SGN231" s="127"/>
      <c r="SGO231" s="127"/>
      <c r="SPO231" s="127"/>
      <c r="SPP231" s="127"/>
      <c r="SPX231" s="127"/>
      <c r="SPY231" s="127"/>
      <c r="SPZ231" s="127"/>
      <c r="SQA231" s="127"/>
      <c r="SQB231" s="127"/>
      <c r="SQC231" s="127"/>
      <c r="SQD231" s="127"/>
      <c r="SQE231" s="127"/>
      <c r="SQF231" s="127"/>
      <c r="SQG231" s="127"/>
      <c r="SQH231" s="127"/>
      <c r="SQI231" s="127"/>
      <c r="SQJ231" s="127"/>
      <c r="SQK231" s="127"/>
      <c r="SZK231" s="127"/>
      <c r="SZL231" s="127"/>
      <c r="SZT231" s="127"/>
      <c r="SZU231" s="127"/>
      <c r="SZV231" s="127"/>
      <c r="SZW231" s="127"/>
      <c r="SZX231" s="127"/>
      <c r="SZY231" s="127"/>
      <c r="SZZ231" s="127"/>
      <c r="TAA231" s="127"/>
      <c r="TAB231" s="127"/>
      <c r="TAC231" s="127"/>
      <c r="TAD231" s="127"/>
      <c r="TAE231" s="127"/>
      <c r="TAF231" s="127"/>
      <c r="TAG231" s="127"/>
      <c r="TJG231" s="127"/>
      <c r="TJH231" s="127"/>
      <c r="TJP231" s="127"/>
      <c r="TJQ231" s="127"/>
      <c r="TJR231" s="127"/>
      <c r="TJS231" s="127"/>
      <c r="TJT231" s="127"/>
      <c r="TJU231" s="127"/>
      <c r="TJV231" s="127"/>
      <c r="TJW231" s="127"/>
      <c r="TJX231" s="127"/>
      <c r="TJY231" s="127"/>
      <c r="TJZ231" s="127"/>
      <c r="TKA231" s="127"/>
      <c r="TKB231" s="127"/>
      <c r="TKC231" s="127"/>
      <c r="TTC231" s="127"/>
      <c r="TTD231" s="127"/>
      <c r="TTL231" s="127"/>
      <c r="TTM231" s="127"/>
      <c r="TTN231" s="127"/>
      <c r="TTO231" s="127"/>
      <c r="TTP231" s="127"/>
      <c r="TTQ231" s="127"/>
      <c r="TTR231" s="127"/>
      <c r="TTS231" s="127"/>
      <c r="TTT231" s="127"/>
      <c r="TTU231" s="127"/>
      <c r="TTV231" s="127"/>
      <c r="TTW231" s="127"/>
      <c r="TTX231" s="127"/>
      <c r="TTY231" s="127"/>
      <c r="UCY231" s="127"/>
      <c r="UCZ231" s="127"/>
      <c r="UDH231" s="127"/>
      <c r="UDI231" s="127"/>
      <c r="UDJ231" s="127"/>
      <c r="UDK231" s="127"/>
      <c r="UDL231" s="127"/>
      <c r="UDM231" s="127"/>
      <c r="UDN231" s="127"/>
      <c r="UDO231" s="127"/>
      <c r="UDP231" s="127"/>
      <c r="UDQ231" s="127"/>
      <c r="UDR231" s="127"/>
      <c r="UDS231" s="127"/>
      <c r="UDT231" s="127"/>
      <c r="UDU231" s="127"/>
      <c r="UMU231" s="127"/>
      <c r="UMV231" s="127"/>
      <c r="UND231" s="127"/>
      <c r="UNE231" s="127"/>
      <c r="UNF231" s="127"/>
      <c r="UNG231" s="127"/>
      <c r="UNH231" s="127"/>
      <c r="UNI231" s="127"/>
      <c r="UNJ231" s="127"/>
      <c r="UNK231" s="127"/>
      <c r="UNL231" s="127"/>
      <c r="UNM231" s="127"/>
      <c r="UNN231" s="127"/>
      <c r="UNO231" s="127"/>
      <c r="UNP231" s="127"/>
      <c r="UNQ231" s="127"/>
      <c r="UWQ231" s="127"/>
      <c r="UWR231" s="127"/>
      <c r="UWZ231" s="127"/>
      <c r="UXA231" s="127"/>
      <c r="UXB231" s="127"/>
      <c r="UXC231" s="127"/>
      <c r="UXD231" s="127"/>
      <c r="UXE231" s="127"/>
      <c r="UXF231" s="127"/>
      <c r="UXG231" s="127"/>
      <c r="UXH231" s="127"/>
      <c r="UXI231" s="127"/>
      <c r="UXJ231" s="127"/>
      <c r="UXK231" s="127"/>
      <c r="UXL231" s="127"/>
      <c r="UXM231" s="127"/>
      <c r="VGM231" s="127"/>
      <c r="VGN231" s="127"/>
      <c r="VGV231" s="127"/>
      <c r="VGW231" s="127"/>
      <c r="VGX231" s="127"/>
      <c r="VGY231" s="127"/>
      <c r="VGZ231" s="127"/>
      <c r="VHA231" s="127"/>
      <c r="VHB231" s="127"/>
      <c r="VHC231" s="127"/>
      <c r="VHD231" s="127"/>
      <c r="VHE231" s="127"/>
      <c r="VHF231" s="127"/>
      <c r="VHG231" s="127"/>
      <c r="VHH231" s="127"/>
      <c r="VHI231" s="127"/>
      <c r="VQI231" s="127"/>
      <c r="VQJ231" s="127"/>
      <c r="VQR231" s="127"/>
      <c r="VQS231" s="127"/>
      <c r="VQT231" s="127"/>
      <c r="VQU231" s="127"/>
      <c r="VQV231" s="127"/>
      <c r="VQW231" s="127"/>
      <c r="VQX231" s="127"/>
      <c r="VQY231" s="127"/>
      <c r="VQZ231" s="127"/>
      <c r="VRA231" s="127"/>
      <c r="VRB231" s="127"/>
      <c r="VRC231" s="127"/>
      <c r="VRD231" s="127"/>
      <c r="VRE231" s="127"/>
      <c r="WAE231" s="127"/>
      <c r="WAF231" s="127"/>
      <c r="WAN231" s="127"/>
      <c r="WAO231" s="127"/>
      <c r="WAP231" s="127"/>
      <c r="WAQ231" s="127"/>
      <c r="WAR231" s="127"/>
      <c r="WAS231" s="127"/>
      <c r="WAT231" s="127"/>
      <c r="WAU231" s="127"/>
      <c r="WAV231" s="127"/>
      <c r="WAW231" s="127"/>
      <c r="WAX231" s="127"/>
      <c r="WAY231" s="127"/>
      <c r="WAZ231" s="127"/>
      <c r="WBA231" s="127"/>
      <c r="WKA231" s="127"/>
      <c r="WKB231" s="127"/>
      <c r="WKJ231" s="127"/>
      <c r="WKK231" s="127"/>
      <c r="WKL231" s="127"/>
      <c r="WKM231" s="127"/>
      <c r="WKN231" s="127"/>
      <c r="WKO231" s="127"/>
      <c r="WKP231" s="127"/>
      <c r="WKQ231" s="127"/>
      <c r="WKR231" s="127"/>
      <c r="WKS231" s="127"/>
      <c r="WKT231" s="127"/>
      <c r="WKU231" s="127"/>
      <c r="WKV231" s="127"/>
      <c r="WKW231" s="127"/>
      <c r="WTW231" s="127"/>
      <c r="WTX231" s="127"/>
      <c r="WUF231" s="127"/>
      <c r="WUG231" s="127"/>
      <c r="WUH231" s="127"/>
      <c r="WUI231" s="127"/>
      <c r="WUJ231" s="127"/>
      <c r="WUK231" s="127"/>
      <c r="WUL231" s="127"/>
      <c r="WUM231" s="127"/>
      <c r="WUN231" s="127"/>
      <c r="WUO231" s="127"/>
      <c r="WUP231" s="127"/>
      <c r="WUQ231" s="127"/>
      <c r="WUR231" s="127"/>
      <c r="WUS231" s="127"/>
    </row>
    <row r="232" spans="1:1009 1243:2033 2267:3057 3291:4081 4315:5105 5339:6129 6363:7153 7387:8177 8411:9201 9435:10225 10459:11249 11483:12273 12507:13297 13531:14321 14555:15345 15579:16113" outlineLevel="1">
      <c r="A232" s="240"/>
      <c r="B232" s="273" t="s">
        <v>502</v>
      </c>
      <c r="C232" s="238"/>
      <c r="D232" s="217">
        <v>641.5</v>
      </c>
      <c r="E232" s="216"/>
      <c r="F232" s="217">
        <v>641.5</v>
      </c>
      <c r="G232" s="245">
        <v>0</v>
      </c>
      <c r="H232" s="229">
        <f t="shared" si="13"/>
        <v>0</v>
      </c>
      <c r="I232" s="254">
        <f>SUBTOTAL(9,I233:I234)</f>
        <v>0</v>
      </c>
      <c r="J232" s="254">
        <f t="shared" ref="J232:L232" si="17">SUBTOTAL(9,J233:J234)</f>
        <v>0</v>
      </c>
      <c r="K232" s="254">
        <f t="shared" si="17"/>
        <v>0</v>
      </c>
      <c r="L232" s="254">
        <f t="shared" si="17"/>
        <v>0</v>
      </c>
      <c r="M232" s="238"/>
      <c r="HK232" s="127"/>
      <c r="HL232" s="127"/>
      <c r="HT232" s="127"/>
      <c r="HU232" s="127"/>
      <c r="HV232" s="127"/>
      <c r="HW232" s="127"/>
      <c r="HX232" s="127"/>
      <c r="HY232" s="127"/>
      <c r="HZ232" s="127"/>
      <c r="IA232" s="127"/>
      <c r="IB232" s="127"/>
      <c r="IC232" s="127"/>
      <c r="ID232" s="127"/>
      <c r="IE232" s="127"/>
      <c r="IF232" s="127"/>
      <c r="IG232" s="127"/>
      <c r="RG232" s="127"/>
      <c r="RH232" s="127"/>
      <c r="RP232" s="127"/>
      <c r="RQ232" s="127"/>
      <c r="RR232" s="127"/>
      <c r="RS232" s="127"/>
      <c r="RT232" s="127"/>
      <c r="RU232" s="127"/>
      <c r="RV232" s="127"/>
      <c r="RW232" s="127"/>
      <c r="RX232" s="127"/>
      <c r="RY232" s="127"/>
      <c r="RZ232" s="127"/>
      <c r="SA232" s="127"/>
      <c r="SB232" s="127"/>
      <c r="SC232" s="127"/>
      <c r="ABC232" s="127"/>
      <c r="ABD232" s="127"/>
      <c r="ABL232" s="127"/>
      <c r="ABM232" s="127"/>
      <c r="ABN232" s="127"/>
      <c r="ABO232" s="127"/>
      <c r="ABP232" s="127"/>
      <c r="ABQ232" s="127"/>
      <c r="ABR232" s="127"/>
      <c r="ABS232" s="127"/>
      <c r="ABT232" s="127"/>
      <c r="ABU232" s="127"/>
      <c r="ABV232" s="127"/>
      <c r="ABW232" s="127"/>
      <c r="ABX232" s="127"/>
      <c r="ABY232" s="127"/>
      <c r="AKY232" s="127"/>
      <c r="AKZ232" s="127"/>
      <c r="ALH232" s="127"/>
      <c r="ALI232" s="127"/>
      <c r="ALJ232" s="127"/>
      <c r="ALK232" s="127"/>
      <c r="ALL232" s="127"/>
      <c r="ALM232" s="127"/>
      <c r="ALN232" s="127"/>
      <c r="ALO232" s="127"/>
      <c r="ALP232" s="127"/>
      <c r="ALQ232" s="127"/>
      <c r="ALR232" s="127"/>
      <c r="ALS232" s="127"/>
      <c r="ALT232" s="127"/>
      <c r="ALU232" s="127"/>
      <c r="AUU232" s="127"/>
      <c r="AUV232" s="127"/>
      <c r="AVD232" s="127"/>
      <c r="AVE232" s="127"/>
      <c r="AVF232" s="127"/>
      <c r="AVG232" s="127"/>
      <c r="AVH232" s="127"/>
      <c r="AVI232" s="127"/>
      <c r="AVJ232" s="127"/>
      <c r="AVK232" s="127"/>
      <c r="AVL232" s="127"/>
      <c r="AVM232" s="127"/>
      <c r="AVN232" s="127"/>
      <c r="AVO232" s="127"/>
      <c r="AVP232" s="127"/>
      <c r="AVQ232" s="127"/>
      <c r="BEQ232" s="127"/>
      <c r="BER232" s="127"/>
      <c r="BEZ232" s="127"/>
      <c r="BFA232" s="127"/>
      <c r="BFB232" s="127"/>
      <c r="BFC232" s="127"/>
      <c r="BFD232" s="127"/>
      <c r="BFE232" s="127"/>
      <c r="BFF232" s="127"/>
      <c r="BFG232" s="127"/>
      <c r="BFH232" s="127"/>
      <c r="BFI232" s="127"/>
      <c r="BFJ232" s="127"/>
      <c r="BFK232" s="127"/>
      <c r="BFL232" s="127"/>
      <c r="BFM232" s="127"/>
      <c r="BOM232" s="127"/>
      <c r="BON232" s="127"/>
      <c r="BOV232" s="127"/>
      <c r="BOW232" s="127"/>
      <c r="BOX232" s="127"/>
      <c r="BOY232" s="127"/>
      <c r="BOZ232" s="127"/>
      <c r="BPA232" s="127"/>
      <c r="BPB232" s="127"/>
      <c r="BPC232" s="127"/>
      <c r="BPD232" s="127"/>
      <c r="BPE232" s="127"/>
      <c r="BPF232" s="127"/>
      <c r="BPG232" s="127"/>
      <c r="BPH232" s="127"/>
      <c r="BPI232" s="127"/>
      <c r="BYI232" s="127"/>
      <c r="BYJ232" s="127"/>
      <c r="BYR232" s="127"/>
      <c r="BYS232" s="127"/>
      <c r="BYT232" s="127"/>
      <c r="BYU232" s="127"/>
      <c r="BYV232" s="127"/>
      <c r="BYW232" s="127"/>
      <c r="BYX232" s="127"/>
      <c r="BYY232" s="127"/>
      <c r="BYZ232" s="127"/>
      <c r="BZA232" s="127"/>
      <c r="BZB232" s="127"/>
      <c r="BZC232" s="127"/>
      <c r="BZD232" s="127"/>
      <c r="BZE232" s="127"/>
      <c r="CIE232" s="127"/>
      <c r="CIF232" s="127"/>
      <c r="CIN232" s="127"/>
      <c r="CIO232" s="127"/>
      <c r="CIP232" s="127"/>
      <c r="CIQ232" s="127"/>
      <c r="CIR232" s="127"/>
      <c r="CIS232" s="127"/>
      <c r="CIT232" s="127"/>
      <c r="CIU232" s="127"/>
      <c r="CIV232" s="127"/>
      <c r="CIW232" s="127"/>
      <c r="CIX232" s="127"/>
      <c r="CIY232" s="127"/>
      <c r="CIZ232" s="127"/>
      <c r="CJA232" s="127"/>
      <c r="CSA232" s="127"/>
      <c r="CSB232" s="127"/>
      <c r="CSJ232" s="127"/>
      <c r="CSK232" s="127"/>
      <c r="CSL232" s="127"/>
      <c r="CSM232" s="127"/>
      <c r="CSN232" s="127"/>
      <c r="CSO232" s="127"/>
      <c r="CSP232" s="127"/>
      <c r="CSQ232" s="127"/>
      <c r="CSR232" s="127"/>
      <c r="CSS232" s="127"/>
      <c r="CST232" s="127"/>
      <c r="CSU232" s="127"/>
      <c r="CSV232" s="127"/>
      <c r="CSW232" s="127"/>
      <c r="DBW232" s="127"/>
      <c r="DBX232" s="127"/>
      <c r="DCF232" s="127"/>
      <c r="DCG232" s="127"/>
      <c r="DCH232" s="127"/>
      <c r="DCI232" s="127"/>
      <c r="DCJ232" s="127"/>
      <c r="DCK232" s="127"/>
      <c r="DCL232" s="127"/>
      <c r="DCM232" s="127"/>
      <c r="DCN232" s="127"/>
      <c r="DCO232" s="127"/>
      <c r="DCP232" s="127"/>
      <c r="DCQ232" s="127"/>
      <c r="DCR232" s="127"/>
      <c r="DCS232" s="127"/>
      <c r="DLS232" s="127"/>
      <c r="DLT232" s="127"/>
      <c r="DMB232" s="127"/>
      <c r="DMC232" s="127"/>
      <c r="DMD232" s="127"/>
      <c r="DME232" s="127"/>
      <c r="DMF232" s="127"/>
      <c r="DMG232" s="127"/>
      <c r="DMH232" s="127"/>
      <c r="DMI232" s="127"/>
      <c r="DMJ232" s="127"/>
      <c r="DMK232" s="127"/>
      <c r="DML232" s="127"/>
      <c r="DMM232" s="127"/>
      <c r="DMN232" s="127"/>
      <c r="DMO232" s="127"/>
      <c r="DVO232" s="127"/>
      <c r="DVP232" s="127"/>
      <c r="DVX232" s="127"/>
      <c r="DVY232" s="127"/>
      <c r="DVZ232" s="127"/>
      <c r="DWA232" s="127"/>
      <c r="DWB232" s="127"/>
      <c r="DWC232" s="127"/>
      <c r="DWD232" s="127"/>
      <c r="DWE232" s="127"/>
      <c r="DWF232" s="127"/>
      <c r="DWG232" s="127"/>
      <c r="DWH232" s="127"/>
      <c r="DWI232" s="127"/>
      <c r="DWJ232" s="127"/>
      <c r="DWK232" s="127"/>
      <c r="EFK232" s="127"/>
      <c r="EFL232" s="127"/>
      <c r="EFT232" s="127"/>
      <c r="EFU232" s="127"/>
      <c r="EFV232" s="127"/>
      <c r="EFW232" s="127"/>
      <c r="EFX232" s="127"/>
      <c r="EFY232" s="127"/>
      <c r="EFZ232" s="127"/>
      <c r="EGA232" s="127"/>
      <c r="EGB232" s="127"/>
      <c r="EGC232" s="127"/>
      <c r="EGD232" s="127"/>
      <c r="EGE232" s="127"/>
      <c r="EGF232" s="127"/>
      <c r="EGG232" s="127"/>
      <c r="EPG232" s="127"/>
      <c r="EPH232" s="127"/>
      <c r="EPP232" s="127"/>
      <c r="EPQ232" s="127"/>
      <c r="EPR232" s="127"/>
      <c r="EPS232" s="127"/>
      <c r="EPT232" s="127"/>
      <c r="EPU232" s="127"/>
      <c r="EPV232" s="127"/>
      <c r="EPW232" s="127"/>
      <c r="EPX232" s="127"/>
      <c r="EPY232" s="127"/>
      <c r="EPZ232" s="127"/>
      <c r="EQA232" s="127"/>
      <c r="EQB232" s="127"/>
      <c r="EQC232" s="127"/>
      <c r="EZC232" s="127"/>
      <c r="EZD232" s="127"/>
      <c r="EZL232" s="127"/>
      <c r="EZM232" s="127"/>
      <c r="EZN232" s="127"/>
      <c r="EZO232" s="127"/>
      <c r="EZP232" s="127"/>
      <c r="EZQ232" s="127"/>
      <c r="EZR232" s="127"/>
      <c r="EZS232" s="127"/>
      <c r="EZT232" s="127"/>
      <c r="EZU232" s="127"/>
      <c r="EZV232" s="127"/>
      <c r="EZW232" s="127"/>
      <c r="EZX232" s="127"/>
      <c r="EZY232" s="127"/>
      <c r="FIY232" s="127"/>
      <c r="FIZ232" s="127"/>
      <c r="FJH232" s="127"/>
      <c r="FJI232" s="127"/>
      <c r="FJJ232" s="127"/>
      <c r="FJK232" s="127"/>
      <c r="FJL232" s="127"/>
      <c r="FJM232" s="127"/>
      <c r="FJN232" s="127"/>
      <c r="FJO232" s="127"/>
      <c r="FJP232" s="127"/>
      <c r="FJQ232" s="127"/>
      <c r="FJR232" s="127"/>
      <c r="FJS232" s="127"/>
      <c r="FJT232" s="127"/>
      <c r="FJU232" s="127"/>
      <c r="FSU232" s="127"/>
      <c r="FSV232" s="127"/>
      <c r="FTD232" s="127"/>
      <c r="FTE232" s="127"/>
      <c r="FTF232" s="127"/>
      <c r="FTG232" s="127"/>
      <c r="FTH232" s="127"/>
      <c r="FTI232" s="127"/>
      <c r="FTJ232" s="127"/>
      <c r="FTK232" s="127"/>
      <c r="FTL232" s="127"/>
      <c r="FTM232" s="127"/>
      <c r="FTN232" s="127"/>
      <c r="FTO232" s="127"/>
      <c r="FTP232" s="127"/>
      <c r="FTQ232" s="127"/>
      <c r="GCQ232" s="127"/>
      <c r="GCR232" s="127"/>
      <c r="GCZ232" s="127"/>
      <c r="GDA232" s="127"/>
      <c r="GDB232" s="127"/>
      <c r="GDC232" s="127"/>
      <c r="GDD232" s="127"/>
      <c r="GDE232" s="127"/>
      <c r="GDF232" s="127"/>
      <c r="GDG232" s="127"/>
      <c r="GDH232" s="127"/>
      <c r="GDI232" s="127"/>
      <c r="GDJ232" s="127"/>
      <c r="GDK232" s="127"/>
      <c r="GDL232" s="127"/>
      <c r="GDM232" s="127"/>
      <c r="GMM232" s="127"/>
      <c r="GMN232" s="127"/>
      <c r="GMV232" s="127"/>
      <c r="GMW232" s="127"/>
      <c r="GMX232" s="127"/>
      <c r="GMY232" s="127"/>
      <c r="GMZ232" s="127"/>
      <c r="GNA232" s="127"/>
      <c r="GNB232" s="127"/>
      <c r="GNC232" s="127"/>
      <c r="GND232" s="127"/>
      <c r="GNE232" s="127"/>
      <c r="GNF232" s="127"/>
      <c r="GNG232" s="127"/>
      <c r="GNH232" s="127"/>
      <c r="GNI232" s="127"/>
      <c r="GWI232" s="127"/>
      <c r="GWJ232" s="127"/>
      <c r="GWR232" s="127"/>
      <c r="GWS232" s="127"/>
      <c r="GWT232" s="127"/>
      <c r="GWU232" s="127"/>
      <c r="GWV232" s="127"/>
      <c r="GWW232" s="127"/>
      <c r="GWX232" s="127"/>
      <c r="GWY232" s="127"/>
      <c r="GWZ232" s="127"/>
      <c r="GXA232" s="127"/>
      <c r="GXB232" s="127"/>
      <c r="GXC232" s="127"/>
      <c r="GXD232" s="127"/>
      <c r="GXE232" s="127"/>
      <c r="HGE232" s="127"/>
      <c r="HGF232" s="127"/>
      <c r="HGN232" s="127"/>
      <c r="HGO232" s="127"/>
      <c r="HGP232" s="127"/>
      <c r="HGQ232" s="127"/>
      <c r="HGR232" s="127"/>
      <c r="HGS232" s="127"/>
      <c r="HGT232" s="127"/>
      <c r="HGU232" s="127"/>
      <c r="HGV232" s="127"/>
      <c r="HGW232" s="127"/>
      <c r="HGX232" s="127"/>
      <c r="HGY232" s="127"/>
      <c r="HGZ232" s="127"/>
      <c r="HHA232" s="127"/>
      <c r="HQA232" s="127"/>
      <c r="HQB232" s="127"/>
      <c r="HQJ232" s="127"/>
      <c r="HQK232" s="127"/>
      <c r="HQL232" s="127"/>
      <c r="HQM232" s="127"/>
      <c r="HQN232" s="127"/>
      <c r="HQO232" s="127"/>
      <c r="HQP232" s="127"/>
      <c r="HQQ232" s="127"/>
      <c r="HQR232" s="127"/>
      <c r="HQS232" s="127"/>
      <c r="HQT232" s="127"/>
      <c r="HQU232" s="127"/>
      <c r="HQV232" s="127"/>
      <c r="HQW232" s="127"/>
      <c r="HZW232" s="127"/>
      <c r="HZX232" s="127"/>
      <c r="IAF232" s="127"/>
      <c r="IAG232" s="127"/>
      <c r="IAH232" s="127"/>
      <c r="IAI232" s="127"/>
      <c r="IAJ232" s="127"/>
      <c r="IAK232" s="127"/>
      <c r="IAL232" s="127"/>
      <c r="IAM232" s="127"/>
      <c r="IAN232" s="127"/>
      <c r="IAO232" s="127"/>
      <c r="IAP232" s="127"/>
      <c r="IAQ232" s="127"/>
      <c r="IAR232" s="127"/>
      <c r="IAS232" s="127"/>
      <c r="IJS232" s="127"/>
      <c r="IJT232" s="127"/>
      <c r="IKB232" s="127"/>
      <c r="IKC232" s="127"/>
      <c r="IKD232" s="127"/>
      <c r="IKE232" s="127"/>
      <c r="IKF232" s="127"/>
      <c r="IKG232" s="127"/>
      <c r="IKH232" s="127"/>
      <c r="IKI232" s="127"/>
      <c r="IKJ232" s="127"/>
      <c r="IKK232" s="127"/>
      <c r="IKL232" s="127"/>
      <c r="IKM232" s="127"/>
      <c r="IKN232" s="127"/>
      <c r="IKO232" s="127"/>
      <c r="ITO232" s="127"/>
      <c r="ITP232" s="127"/>
      <c r="ITX232" s="127"/>
      <c r="ITY232" s="127"/>
      <c r="ITZ232" s="127"/>
      <c r="IUA232" s="127"/>
      <c r="IUB232" s="127"/>
      <c r="IUC232" s="127"/>
      <c r="IUD232" s="127"/>
      <c r="IUE232" s="127"/>
      <c r="IUF232" s="127"/>
      <c r="IUG232" s="127"/>
      <c r="IUH232" s="127"/>
      <c r="IUI232" s="127"/>
      <c r="IUJ232" s="127"/>
      <c r="IUK232" s="127"/>
      <c r="JDK232" s="127"/>
      <c r="JDL232" s="127"/>
      <c r="JDT232" s="127"/>
      <c r="JDU232" s="127"/>
      <c r="JDV232" s="127"/>
      <c r="JDW232" s="127"/>
      <c r="JDX232" s="127"/>
      <c r="JDY232" s="127"/>
      <c r="JDZ232" s="127"/>
      <c r="JEA232" s="127"/>
      <c r="JEB232" s="127"/>
      <c r="JEC232" s="127"/>
      <c r="JED232" s="127"/>
      <c r="JEE232" s="127"/>
      <c r="JEF232" s="127"/>
      <c r="JEG232" s="127"/>
      <c r="JNG232" s="127"/>
      <c r="JNH232" s="127"/>
      <c r="JNP232" s="127"/>
      <c r="JNQ232" s="127"/>
      <c r="JNR232" s="127"/>
      <c r="JNS232" s="127"/>
      <c r="JNT232" s="127"/>
      <c r="JNU232" s="127"/>
      <c r="JNV232" s="127"/>
      <c r="JNW232" s="127"/>
      <c r="JNX232" s="127"/>
      <c r="JNY232" s="127"/>
      <c r="JNZ232" s="127"/>
      <c r="JOA232" s="127"/>
      <c r="JOB232" s="127"/>
      <c r="JOC232" s="127"/>
      <c r="JXC232" s="127"/>
      <c r="JXD232" s="127"/>
      <c r="JXL232" s="127"/>
      <c r="JXM232" s="127"/>
      <c r="JXN232" s="127"/>
      <c r="JXO232" s="127"/>
      <c r="JXP232" s="127"/>
      <c r="JXQ232" s="127"/>
      <c r="JXR232" s="127"/>
      <c r="JXS232" s="127"/>
      <c r="JXT232" s="127"/>
      <c r="JXU232" s="127"/>
      <c r="JXV232" s="127"/>
      <c r="JXW232" s="127"/>
      <c r="JXX232" s="127"/>
      <c r="JXY232" s="127"/>
      <c r="KGY232" s="127"/>
      <c r="KGZ232" s="127"/>
      <c r="KHH232" s="127"/>
      <c r="KHI232" s="127"/>
      <c r="KHJ232" s="127"/>
      <c r="KHK232" s="127"/>
      <c r="KHL232" s="127"/>
      <c r="KHM232" s="127"/>
      <c r="KHN232" s="127"/>
      <c r="KHO232" s="127"/>
      <c r="KHP232" s="127"/>
      <c r="KHQ232" s="127"/>
      <c r="KHR232" s="127"/>
      <c r="KHS232" s="127"/>
      <c r="KHT232" s="127"/>
      <c r="KHU232" s="127"/>
      <c r="KQU232" s="127"/>
      <c r="KQV232" s="127"/>
      <c r="KRD232" s="127"/>
      <c r="KRE232" s="127"/>
      <c r="KRF232" s="127"/>
      <c r="KRG232" s="127"/>
      <c r="KRH232" s="127"/>
      <c r="KRI232" s="127"/>
      <c r="KRJ232" s="127"/>
      <c r="KRK232" s="127"/>
      <c r="KRL232" s="127"/>
      <c r="KRM232" s="127"/>
      <c r="KRN232" s="127"/>
      <c r="KRO232" s="127"/>
      <c r="KRP232" s="127"/>
      <c r="KRQ232" s="127"/>
      <c r="LAQ232" s="127"/>
      <c r="LAR232" s="127"/>
      <c r="LAZ232" s="127"/>
      <c r="LBA232" s="127"/>
      <c r="LBB232" s="127"/>
      <c r="LBC232" s="127"/>
      <c r="LBD232" s="127"/>
      <c r="LBE232" s="127"/>
      <c r="LBF232" s="127"/>
      <c r="LBG232" s="127"/>
      <c r="LBH232" s="127"/>
      <c r="LBI232" s="127"/>
      <c r="LBJ232" s="127"/>
      <c r="LBK232" s="127"/>
      <c r="LBL232" s="127"/>
      <c r="LBM232" s="127"/>
      <c r="LKM232" s="127"/>
      <c r="LKN232" s="127"/>
      <c r="LKV232" s="127"/>
      <c r="LKW232" s="127"/>
      <c r="LKX232" s="127"/>
      <c r="LKY232" s="127"/>
      <c r="LKZ232" s="127"/>
      <c r="LLA232" s="127"/>
      <c r="LLB232" s="127"/>
      <c r="LLC232" s="127"/>
      <c r="LLD232" s="127"/>
      <c r="LLE232" s="127"/>
      <c r="LLF232" s="127"/>
      <c r="LLG232" s="127"/>
      <c r="LLH232" s="127"/>
      <c r="LLI232" s="127"/>
      <c r="LUI232" s="127"/>
      <c r="LUJ232" s="127"/>
      <c r="LUR232" s="127"/>
      <c r="LUS232" s="127"/>
      <c r="LUT232" s="127"/>
      <c r="LUU232" s="127"/>
      <c r="LUV232" s="127"/>
      <c r="LUW232" s="127"/>
      <c r="LUX232" s="127"/>
      <c r="LUY232" s="127"/>
      <c r="LUZ232" s="127"/>
      <c r="LVA232" s="127"/>
      <c r="LVB232" s="127"/>
      <c r="LVC232" s="127"/>
      <c r="LVD232" s="127"/>
      <c r="LVE232" s="127"/>
      <c r="MEE232" s="127"/>
      <c r="MEF232" s="127"/>
      <c r="MEN232" s="127"/>
      <c r="MEO232" s="127"/>
      <c r="MEP232" s="127"/>
      <c r="MEQ232" s="127"/>
      <c r="MER232" s="127"/>
      <c r="MES232" s="127"/>
      <c r="MET232" s="127"/>
      <c r="MEU232" s="127"/>
      <c r="MEV232" s="127"/>
      <c r="MEW232" s="127"/>
      <c r="MEX232" s="127"/>
      <c r="MEY232" s="127"/>
      <c r="MEZ232" s="127"/>
      <c r="MFA232" s="127"/>
      <c r="MOA232" s="127"/>
      <c r="MOB232" s="127"/>
      <c r="MOJ232" s="127"/>
      <c r="MOK232" s="127"/>
      <c r="MOL232" s="127"/>
      <c r="MOM232" s="127"/>
      <c r="MON232" s="127"/>
      <c r="MOO232" s="127"/>
      <c r="MOP232" s="127"/>
      <c r="MOQ232" s="127"/>
      <c r="MOR232" s="127"/>
      <c r="MOS232" s="127"/>
      <c r="MOT232" s="127"/>
      <c r="MOU232" s="127"/>
      <c r="MOV232" s="127"/>
      <c r="MOW232" s="127"/>
      <c r="MXW232" s="127"/>
      <c r="MXX232" s="127"/>
      <c r="MYF232" s="127"/>
      <c r="MYG232" s="127"/>
      <c r="MYH232" s="127"/>
      <c r="MYI232" s="127"/>
      <c r="MYJ232" s="127"/>
      <c r="MYK232" s="127"/>
      <c r="MYL232" s="127"/>
      <c r="MYM232" s="127"/>
      <c r="MYN232" s="127"/>
      <c r="MYO232" s="127"/>
      <c r="MYP232" s="127"/>
      <c r="MYQ232" s="127"/>
      <c r="MYR232" s="127"/>
      <c r="MYS232" s="127"/>
      <c r="NHS232" s="127"/>
      <c r="NHT232" s="127"/>
      <c r="NIB232" s="127"/>
      <c r="NIC232" s="127"/>
      <c r="NID232" s="127"/>
      <c r="NIE232" s="127"/>
      <c r="NIF232" s="127"/>
      <c r="NIG232" s="127"/>
      <c r="NIH232" s="127"/>
      <c r="NII232" s="127"/>
      <c r="NIJ232" s="127"/>
      <c r="NIK232" s="127"/>
      <c r="NIL232" s="127"/>
      <c r="NIM232" s="127"/>
      <c r="NIN232" s="127"/>
      <c r="NIO232" s="127"/>
      <c r="NRO232" s="127"/>
      <c r="NRP232" s="127"/>
      <c r="NRX232" s="127"/>
      <c r="NRY232" s="127"/>
      <c r="NRZ232" s="127"/>
      <c r="NSA232" s="127"/>
      <c r="NSB232" s="127"/>
      <c r="NSC232" s="127"/>
      <c r="NSD232" s="127"/>
      <c r="NSE232" s="127"/>
      <c r="NSF232" s="127"/>
      <c r="NSG232" s="127"/>
      <c r="NSH232" s="127"/>
      <c r="NSI232" s="127"/>
      <c r="NSJ232" s="127"/>
      <c r="NSK232" s="127"/>
      <c r="OBK232" s="127"/>
      <c r="OBL232" s="127"/>
      <c r="OBT232" s="127"/>
      <c r="OBU232" s="127"/>
      <c r="OBV232" s="127"/>
      <c r="OBW232" s="127"/>
      <c r="OBX232" s="127"/>
      <c r="OBY232" s="127"/>
      <c r="OBZ232" s="127"/>
      <c r="OCA232" s="127"/>
      <c r="OCB232" s="127"/>
      <c r="OCC232" s="127"/>
      <c r="OCD232" s="127"/>
      <c r="OCE232" s="127"/>
      <c r="OCF232" s="127"/>
      <c r="OCG232" s="127"/>
      <c r="OLG232" s="127"/>
      <c r="OLH232" s="127"/>
      <c r="OLP232" s="127"/>
      <c r="OLQ232" s="127"/>
      <c r="OLR232" s="127"/>
      <c r="OLS232" s="127"/>
      <c r="OLT232" s="127"/>
      <c r="OLU232" s="127"/>
      <c r="OLV232" s="127"/>
      <c r="OLW232" s="127"/>
      <c r="OLX232" s="127"/>
      <c r="OLY232" s="127"/>
      <c r="OLZ232" s="127"/>
      <c r="OMA232" s="127"/>
      <c r="OMB232" s="127"/>
      <c r="OMC232" s="127"/>
      <c r="OVC232" s="127"/>
      <c r="OVD232" s="127"/>
      <c r="OVL232" s="127"/>
      <c r="OVM232" s="127"/>
      <c r="OVN232" s="127"/>
      <c r="OVO232" s="127"/>
      <c r="OVP232" s="127"/>
      <c r="OVQ232" s="127"/>
      <c r="OVR232" s="127"/>
      <c r="OVS232" s="127"/>
      <c r="OVT232" s="127"/>
      <c r="OVU232" s="127"/>
      <c r="OVV232" s="127"/>
      <c r="OVW232" s="127"/>
      <c r="OVX232" s="127"/>
      <c r="OVY232" s="127"/>
      <c r="PEY232" s="127"/>
      <c r="PEZ232" s="127"/>
      <c r="PFH232" s="127"/>
      <c r="PFI232" s="127"/>
      <c r="PFJ232" s="127"/>
      <c r="PFK232" s="127"/>
      <c r="PFL232" s="127"/>
      <c r="PFM232" s="127"/>
      <c r="PFN232" s="127"/>
      <c r="PFO232" s="127"/>
      <c r="PFP232" s="127"/>
      <c r="PFQ232" s="127"/>
      <c r="PFR232" s="127"/>
      <c r="PFS232" s="127"/>
      <c r="PFT232" s="127"/>
      <c r="PFU232" s="127"/>
      <c r="POU232" s="127"/>
      <c r="POV232" s="127"/>
      <c r="PPD232" s="127"/>
      <c r="PPE232" s="127"/>
      <c r="PPF232" s="127"/>
      <c r="PPG232" s="127"/>
      <c r="PPH232" s="127"/>
      <c r="PPI232" s="127"/>
      <c r="PPJ232" s="127"/>
      <c r="PPK232" s="127"/>
      <c r="PPL232" s="127"/>
      <c r="PPM232" s="127"/>
      <c r="PPN232" s="127"/>
      <c r="PPO232" s="127"/>
      <c r="PPP232" s="127"/>
      <c r="PPQ232" s="127"/>
      <c r="PYQ232" s="127"/>
      <c r="PYR232" s="127"/>
      <c r="PYZ232" s="127"/>
      <c r="PZA232" s="127"/>
      <c r="PZB232" s="127"/>
      <c r="PZC232" s="127"/>
      <c r="PZD232" s="127"/>
      <c r="PZE232" s="127"/>
      <c r="PZF232" s="127"/>
      <c r="PZG232" s="127"/>
      <c r="PZH232" s="127"/>
      <c r="PZI232" s="127"/>
      <c r="PZJ232" s="127"/>
      <c r="PZK232" s="127"/>
      <c r="PZL232" s="127"/>
      <c r="PZM232" s="127"/>
      <c r="QIM232" s="127"/>
      <c r="QIN232" s="127"/>
      <c r="QIV232" s="127"/>
      <c r="QIW232" s="127"/>
      <c r="QIX232" s="127"/>
      <c r="QIY232" s="127"/>
      <c r="QIZ232" s="127"/>
      <c r="QJA232" s="127"/>
      <c r="QJB232" s="127"/>
      <c r="QJC232" s="127"/>
      <c r="QJD232" s="127"/>
      <c r="QJE232" s="127"/>
      <c r="QJF232" s="127"/>
      <c r="QJG232" s="127"/>
      <c r="QJH232" s="127"/>
      <c r="QJI232" s="127"/>
      <c r="QSI232" s="127"/>
      <c r="QSJ232" s="127"/>
      <c r="QSR232" s="127"/>
      <c r="QSS232" s="127"/>
      <c r="QST232" s="127"/>
      <c r="QSU232" s="127"/>
      <c r="QSV232" s="127"/>
      <c r="QSW232" s="127"/>
      <c r="QSX232" s="127"/>
      <c r="QSY232" s="127"/>
      <c r="QSZ232" s="127"/>
      <c r="QTA232" s="127"/>
      <c r="QTB232" s="127"/>
      <c r="QTC232" s="127"/>
      <c r="QTD232" s="127"/>
      <c r="QTE232" s="127"/>
      <c r="RCE232" s="127"/>
      <c r="RCF232" s="127"/>
      <c r="RCN232" s="127"/>
      <c r="RCO232" s="127"/>
      <c r="RCP232" s="127"/>
      <c r="RCQ232" s="127"/>
      <c r="RCR232" s="127"/>
      <c r="RCS232" s="127"/>
      <c r="RCT232" s="127"/>
      <c r="RCU232" s="127"/>
      <c r="RCV232" s="127"/>
      <c r="RCW232" s="127"/>
      <c r="RCX232" s="127"/>
      <c r="RCY232" s="127"/>
      <c r="RCZ232" s="127"/>
      <c r="RDA232" s="127"/>
      <c r="RMA232" s="127"/>
      <c r="RMB232" s="127"/>
      <c r="RMJ232" s="127"/>
      <c r="RMK232" s="127"/>
      <c r="RML232" s="127"/>
      <c r="RMM232" s="127"/>
      <c r="RMN232" s="127"/>
      <c r="RMO232" s="127"/>
      <c r="RMP232" s="127"/>
      <c r="RMQ232" s="127"/>
      <c r="RMR232" s="127"/>
      <c r="RMS232" s="127"/>
      <c r="RMT232" s="127"/>
      <c r="RMU232" s="127"/>
      <c r="RMV232" s="127"/>
      <c r="RMW232" s="127"/>
      <c r="RVW232" s="127"/>
      <c r="RVX232" s="127"/>
      <c r="RWF232" s="127"/>
      <c r="RWG232" s="127"/>
      <c r="RWH232" s="127"/>
      <c r="RWI232" s="127"/>
      <c r="RWJ232" s="127"/>
      <c r="RWK232" s="127"/>
      <c r="RWL232" s="127"/>
      <c r="RWM232" s="127"/>
      <c r="RWN232" s="127"/>
      <c r="RWO232" s="127"/>
      <c r="RWP232" s="127"/>
      <c r="RWQ232" s="127"/>
      <c r="RWR232" s="127"/>
      <c r="RWS232" s="127"/>
      <c r="SFS232" s="127"/>
      <c r="SFT232" s="127"/>
      <c r="SGB232" s="127"/>
      <c r="SGC232" s="127"/>
      <c r="SGD232" s="127"/>
      <c r="SGE232" s="127"/>
      <c r="SGF232" s="127"/>
      <c r="SGG232" s="127"/>
      <c r="SGH232" s="127"/>
      <c r="SGI232" s="127"/>
      <c r="SGJ232" s="127"/>
      <c r="SGK232" s="127"/>
      <c r="SGL232" s="127"/>
      <c r="SGM232" s="127"/>
      <c r="SGN232" s="127"/>
      <c r="SGO232" s="127"/>
      <c r="SPO232" s="127"/>
      <c r="SPP232" s="127"/>
      <c r="SPX232" s="127"/>
      <c r="SPY232" s="127"/>
      <c r="SPZ232" s="127"/>
      <c r="SQA232" s="127"/>
      <c r="SQB232" s="127"/>
      <c r="SQC232" s="127"/>
      <c r="SQD232" s="127"/>
      <c r="SQE232" s="127"/>
      <c r="SQF232" s="127"/>
      <c r="SQG232" s="127"/>
      <c r="SQH232" s="127"/>
      <c r="SQI232" s="127"/>
      <c r="SQJ232" s="127"/>
      <c r="SQK232" s="127"/>
      <c r="SZK232" s="127"/>
      <c r="SZL232" s="127"/>
      <c r="SZT232" s="127"/>
      <c r="SZU232" s="127"/>
      <c r="SZV232" s="127"/>
      <c r="SZW232" s="127"/>
      <c r="SZX232" s="127"/>
      <c r="SZY232" s="127"/>
      <c r="SZZ232" s="127"/>
      <c r="TAA232" s="127"/>
      <c r="TAB232" s="127"/>
      <c r="TAC232" s="127"/>
      <c r="TAD232" s="127"/>
      <c r="TAE232" s="127"/>
      <c r="TAF232" s="127"/>
      <c r="TAG232" s="127"/>
      <c r="TJG232" s="127"/>
      <c r="TJH232" s="127"/>
      <c r="TJP232" s="127"/>
      <c r="TJQ232" s="127"/>
      <c r="TJR232" s="127"/>
      <c r="TJS232" s="127"/>
      <c r="TJT232" s="127"/>
      <c r="TJU232" s="127"/>
      <c r="TJV232" s="127"/>
      <c r="TJW232" s="127"/>
      <c r="TJX232" s="127"/>
      <c r="TJY232" s="127"/>
      <c r="TJZ232" s="127"/>
      <c r="TKA232" s="127"/>
      <c r="TKB232" s="127"/>
      <c r="TKC232" s="127"/>
      <c r="TTC232" s="127"/>
      <c r="TTD232" s="127"/>
      <c r="TTL232" s="127"/>
      <c r="TTM232" s="127"/>
      <c r="TTN232" s="127"/>
      <c r="TTO232" s="127"/>
      <c r="TTP232" s="127"/>
      <c r="TTQ232" s="127"/>
      <c r="TTR232" s="127"/>
      <c r="TTS232" s="127"/>
      <c r="TTT232" s="127"/>
      <c r="TTU232" s="127"/>
      <c r="TTV232" s="127"/>
      <c r="TTW232" s="127"/>
      <c r="TTX232" s="127"/>
      <c r="TTY232" s="127"/>
      <c r="UCY232" s="127"/>
      <c r="UCZ232" s="127"/>
      <c r="UDH232" s="127"/>
      <c r="UDI232" s="127"/>
      <c r="UDJ232" s="127"/>
      <c r="UDK232" s="127"/>
      <c r="UDL232" s="127"/>
      <c r="UDM232" s="127"/>
      <c r="UDN232" s="127"/>
      <c r="UDO232" s="127"/>
      <c r="UDP232" s="127"/>
      <c r="UDQ232" s="127"/>
      <c r="UDR232" s="127"/>
      <c r="UDS232" s="127"/>
      <c r="UDT232" s="127"/>
      <c r="UDU232" s="127"/>
      <c r="UMU232" s="127"/>
      <c r="UMV232" s="127"/>
      <c r="UND232" s="127"/>
      <c r="UNE232" s="127"/>
      <c r="UNF232" s="127"/>
      <c r="UNG232" s="127"/>
      <c r="UNH232" s="127"/>
      <c r="UNI232" s="127"/>
      <c r="UNJ232" s="127"/>
      <c r="UNK232" s="127"/>
      <c r="UNL232" s="127"/>
      <c r="UNM232" s="127"/>
      <c r="UNN232" s="127"/>
      <c r="UNO232" s="127"/>
      <c r="UNP232" s="127"/>
      <c r="UNQ232" s="127"/>
      <c r="UWQ232" s="127"/>
      <c r="UWR232" s="127"/>
      <c r="UWZ232" s="127"/>
      <c r="UXA232" s="127"/>
      <c r="UXB232" s="127"/>
      <c r="UXC232" s="127"/>
      <c r="UXD232" s="127"/>
      <c r="UXE232" s="127"/>
      <c r="UXF232" s="127"/>
      <c r="UXG232" s="127"/>
      <c r="UXH232" s="127"/>
      <c r="UXI232" s="127"/>
      <c r="UXJ232" s="127"/>
      <c r="UXK232" s="127"/>
      <c r="UXL232" s="127"/>
      <c r="UXM232" s="127"/>
      <c r="VGM232" s="127"/>
      <c r="VGN232" s="127"/>
      <c r="VGV232" s="127"/>
      <c r="VGW232" s="127"/>
      <c r="VGX232" s="127"/>
      <c r="VGY232" s="127"/>
      <c r="VGZ232" s="127"/>
      <c r="VHA232" s="127"/>
      <c r="VHB232" s="127"/>
      <c r="VHC232" s="127"/>
      <c r="VHD232" s="127"/>
      <c r="VHE232" s="127"/>
      <c r="VHF232" s="127"/>
      <c r="VHG232" s="127"/>
      <c r="VHH232" s="127"/>
      <c r="VHI232" s="127"/>
      <c r="VQI232" s="127"/>
      <c r="VQJ232" s="127"/>
      <c r="VQR232" s="127"/>
      <c r="VQS232" s="127"/>
      <c r="VQT232" s="127"/>
      <c r="VQU232" s="127"/>
      <c r="VQV232" s="127"/>
      <c r="VQW232" s="127"/>
      <c r="VQX232" s="127"/>
      <c r="VQY232" s="127"/>
      <c r="VQZ232" s="127"/>
      <c r="VRA232" s="127"/>
      <c r="VRB232" s="127"/>
      <c r="VRC232" s="127"/>
      <c r="VRD232" s="127"/>
      <c r="VRE232" s="127"/>
      <c r="WAE232" s="127"/>
      <c r="WAF232" s="127"/>
      <c r="WAN232" s="127"/>
      <c r="WAO232" s="127"/>
      <c r="WAP232" s="127"/>
      <c r="WAQ232" s="127"/>
      <c r="WAR232" s="127"/>
      <c r="WAS232" s="127"/>
      <c r="WAT232" s="127"/>
      <c r="WAU232" s="127"/>
      <c r="WAV232" s="127"/>
      <c r="WAW232" s="127"/>
      <c r="WAX232" s="127"/>
      <c r="WAY232" s="127"/>
      <c r="WAZ232" s="127"/>
      <c r="WBA232" s="127"/>
      <c r="WKA232" s="127"/>
      <c r="WKB232" s="127"/>
      <c r="WKJ232" s="127"/>
      <c r="WKK232" s="127"/>
      <c r="WKL232" s="127"/>
      <c r="WKM232" s="127"/>
      <c r="WKN232" s="127"/>
      <c r="WKO232" s="127"/>
      <c r="WKP232" s="127"/>
      <c r="WKQ232" s="127"/>
      <c r="WKR232" s="127"/>
      <c r="WKS232" s="127"/>
      <c r="WKT232" s="127"/>
      <c r="WKU232" s="127"/>
      <c r="WKV232" s="127"/>
      <c r="WKW232" s="127"/>
      <c r="WTW232" s="127"/>
      <c r="WTX232" s="127"/>
      <c r="WUF232" s="127"/>
      <c r="WUG232" s="127"/>
      <c r="WUH232" s="127"/>
      <c r="WUI232" s="127"/>
      <c r="WUJ232" s="127"/>
      <c r="WUK232" s="127"/>
      <c r="WUL232" s="127"/>
      <c r="WUM232" s="127"/>
      <c r="WUN232" s="127"/>
      <c r="WUO232" s="127"/>
      <c r="WUP232" s="127"/>
      <c r="WUQ232" s="127"/>
      <c r="WUR232" s="127"/>
      <c r="WUS232" s="127"/>
    </row>
    <row r="233" spans="1:1009 1243:2033 2267:3057 3291:4081 4315:5105 5339:6129 6363:7153 7387:8177 8411:9201 9435:10225 10459:11249 11483:12273 12507:13297 13531:14321 14555:15345 15579:16113" s="271" customFormat="1" ht="31.5" outlineLevel="1">
      <c r="A233" s="327"/>
      <c r="B233" s="344" t="s">
        <v>509</v>
      </c>
      <c r="C233" s="270"/>
      <c r="D233" s="329">
        <v>311.5</v>
      </c>
      <c r="E233" s="345"/>
      <c r="F233" s="329">
        <v>311.5</v>
      </c>
      <c r="G233" s="245">
        <v>0</v>
      </c>
      <c r="H233" s="229">
        <f t="shared" si="13"/>
        <v>0</v>
      </c>
      <c r="I233" s="298"/>
      <c r="J233" s="298"/>
      <c r="K233" s="298"/>
      <c r="L233" s="298"/>
      <c r="M233" s="238">
        <v>832</v>
      </c>
      <c r="HK233" s="127"/>
      <c r="HL233" s="127"/>
      <c r="HT233" s="127"/>
      <c r="HU233" s="127"/>
      <c r="HV233" s="127"/>
      <c r="HW233" s="127"/>
      <c r="HX233" s="127"/>
      <c r="HY233" s="127"/>
      <c r="HZ233" s="127"/>
      <c r="IA233" s="127"/>
      <c r="IB233" s="127"/>
      <c r="IC233" s="127"/>
      <c r="ID233" s="127"/>
      <c r="IE233" s="127"/>
      <c r="IF233" s="127"/>
      <c r="IG233" s="127"/>
      <c r="RG233" s="127"/>
      <c r="RH233" s="127"/>
      <c r="RP233" s="127"/>
      <c r="RQ233" s="127"/>
      <c r="RR233" s="127"/>
      <c r="RS233" s="127"/>
      <c r="RT233" s="127"/>
      <c r="RU233" s="127"/>
      <c r="RV233" s="127"/>
      <c r="RW233" s="127"/>
      <c r="RX233" s="127"/>
      <c r="RY233" s="127"/>
      <c r="RZ233" s="127"/>
      <c r="SA233" s="127"/>
      <c r="SB233" s="127"/>
      <c r="SC233" s="127"/>
      <c r="ABC233" s="127"/>
      <c r="ABD233" s="127"/>
      <c r="ABL233" s="127"/>
      <c r="ABM233" s="127"/>
      <c r="ABN233" s="127"/>
      <c r="ABO233" s="127"/>
      <c r="ABP233" s="127"/>
      <c r="ABQ233" s="127"/>
      <c r="ABR233" s="127"/>
      <c r="ABS233" s="127"/>
      <c r="ABT233" s="127"/>
      <c r="ABU233" s="127"/>
      <c r="ABV233" s="127"/>
      <c r="ABW233" s="127"/>
      <c r="ABX233" s="127"/>
      <c r="ABY233" s="127"/>
      <c r="AKY233" s="127"/>
      <c r="AKZ233" s="127"/>
      <c r="ALH233" s="127"/>
      <c r="ALI233" s="127"/>
      <c r="ALJ233" s="127"/>
      <c r="ALK233" s="127"/>
      <c r="ALL233" s="127"/>
      <c r="ALM233" s="127"/>
      <c r="ALN233" s="127"/>
      <c r="ALO233" s="127"/>
      <c r="ALP233" s="127"/>
      <c r="ALQ233" s="127"/>
      <c r="ALR233" s="127"/>
      <c r="ALS233" s="127"/>
      <c r="ALT233" s="127"/>
      <c r="ALU233" s="127"/>
      <c r="AUU233" s="127"/>
      <c r="AUV233" s="127"/>
      <c r="AVD233" s="127"/>
      <c r="AVE233" s="127"/>
      <c r="AVF233" s="127"/>
      <c r="AVG233" s="127"/>
      <c r="AVH233" s="127"/>
      <c r="AVI233" s="127"/>
      <c r="AVJ233" s="127"/>
      <c r="AVK233" s="127"/>
      <c r="AVL233" s="127"/>
      <c r="AVM233" s="127"/>
      <c r="AVN233" s="127"/>
      <c r="AVO233" s="127"/>
      <c r="AVP233" s="127"/>
      <c r="AVQ233" s="127"/>
      <c r="BEQ233" s="127"/>
      <c r="BER233" s="127"/>
      <c r="BEZ233" s="127"/>
      <c r="BFA233" s="127"/>
      <c r="BFB233" s="127"/>
      <c r="BFC233" s="127"/>
      <c r="BFD233" s="127"/>
      <c r="BFE233" s="127"/>
      <c r="BFF233" s="127"/>
      <c r="BFG233" s="127"/>
      <c r="BFH233" s="127"/>
      <c r="BFI233" s="127"/>
      <c r="BFJ233" s="127"/>
      <c r="BFK233" s="127"/>
      <c r="BFL233" s="127"/>
      <c r="BFM233" s="127"/>
      <c r="BOM233" s="127"/>
      <c r="BON233" s="127"/>
      <c r="BOV233" s="127"/>
      <c r="BOW233" s="127"/>
      <c r="BOX233" s="127"/>
      <c r="BOY233" s="127"/>
      <c r="BOZ233" s="127"/>
      <c r="BPA233" s="127"/>
      <c r="BPB233" s="127"/>
      <c r="BPC233" s="127"/>
      <c r="BPD233" s="127"/>
      <c r="BPE233" s="127"/>
      <c r="BPF233" s="127"/>
      <c r="BPG233" s="127"/>
      <c r="BPH233" s="127"/>
      <c r="BPI233" s="127"/>
      <c r="BYI233" s="127"/>
      <c r="BYJ233" s="127"/>
      <c r="BYR233" s="127"/>
      <c r="BYS233" s="127"/>
      <c r="BYT233" s="127"/>
      <c r="BYU233" s="127"/>
      <c r="BYV233" s="127"/>
      <c r="BYW233" s="127"/>
      <c r="BYX233" s="127"/>
      <c r="BYY233" s="127"/>
      <c r="BYZ233" s="127"/>
      <c r="BZA233" s="127"/>
      <c r="BZB233" s="127"/>
      <c r="BZC233" s="127"/>
      <c r="BZD233" s="127"/>
      <c r="BZE233" s="127"/>
      <c r="CIE233" s="127"/>
      <c r="CIF233" s="127"/>
      <c r="CIN233" s="127"/>
      <c r="CIO233" s="127"/>
      <c r="CIP233" s="127"/>
      <c r="CIQ233" s="127"/>
      <c r="CIR233" s="127"/>
      <c r="CIS233" s="127"/>
      <c r="CIT233" s="127"/>
      <c r="CIU233" s="127"/>
      <c r="CIV233" s="127"/>
      <c r="CIW233" s="127"/>
      <c r="CIX233" s="127"/>
      <c r="CIY233" s="127"/>
      <c r="CIZ233" s="127"/>
      <c r="CJA233" s="127"/>
      <c r="CSA233" s="127"/>
      <c r="CSB233" s="127"/>
      <c r="CSJ233" s="127"/>
      <c r="CSK233" s="127"/>
      <c r="CSL233" s="127"/>
      <c r="CSM233" s="127"/>
      <c r="CSN233" s="127"/>
      <c r="CSO233" s="127"/>
      <c r="CSP233" s="127"/>
      <c r="CSQ233" s="127"/>
      <c r="CSR233" s="127"/>
      <c r="CSS233" s="127"/>
      <c r="CST233" s="127"/>
      <c r="CSU233" s="127"/>
      <c r="CSV233" s="127"/>
      <c r="CSW233" s="127"/>
      <c r="DBW233" s="127"/>
      <c r="DBX233" s="127"/>
      <c r="DCF233" s="127"/>
      <c r="DCG233" s="127"/>
      <c r="DCH233" s="127"/>
      <c r="DCI233" s="127"/>
      <c r="DCJ233" s="127"/>
      <c r="DCK233" s="127"/>
      <c r="DCL233" s="127"/>
      <c r="DCM233" s="127"/>
      <c r="DCN233" s="127"/>
      <c r="DCO233" s="127"/>
      <c r="DCP233" s="127"/>
      <c r="DCQ233" s="127"/>
      <c r="DCR233" s="127"/>
      <c r="DCS233" s="127"/>
      <c r="DLS233" s="127"/>
      <c r="DLT233" s="127"/>
      <c r="DMB233" s="127"/>
      <c r="DMC233" s="127"/>
      <c r="DMD233" s="127"/>
      <c r="DME233" s="127"/>
      <c r="DMF233" s="127"/>
      <c r="DMG233" s="127"/>
      <c r="DMH233" s="127"/>
      <c r="DMI233" s="127"/>
      <c r="DMJ233" s="127"/>
      <c r="DMK233" s="127"/>
      <c r="DML233" s="127"/>
      <c r="DMM233" s="127"/>
      <c r="DMN233" s="127"/>
      <c r="DMO233" s="127"/>
      <c r="DVO233" s="127"/>
      <c r="DVP233" s="127"/>
      <c r="DVX233" s="127"/>
      <c r="DVY233" s="127"/>
      <c r="DVZ233" s="127"/>
      <c r="DWA233" s="127"/>
      <c r="DWB233" s="127"/>
      <c r="DWC233" s="127"/>
      <c r="DWD233" s="127"/>
      <c r="DWE233" s="127"/>
      <c r="DWF233" s="127"/>
      <c r="DWG233" s="127"/>
      <c r="DWH233" s="127"/>
      <c r="DWI233" s="127"/>
      <c r="DWJ233" s="127"/>
      <c r="DWK233" s="127"/>
      <c r="EFK233" s="127"/>
      <c r="EFL233" s="127"/>
      <c r="EFT233" s="127"/>
      <c r="EFU233" s="127"/>
      <c r="EFV233" s="127"/>
      <c r="EFW233" s="127"/>
      <c r="EFX233" s="127"/>
      <c r="EFY233" s="127"/>
      <c r="EFZ233" s="127"/>
      <c r="EGA233" s="127"/>
      <c r="EGB233" s="127"/>
      <c r="EGC233" s="127"/>
      <c r="EGD233" s="127"/>
      <c r="EGE233" s="127"/>
      <c r="EGF233" s="127"/>
      <c r="EGG233" s="127"/>
      <c r="EPG233" s="127"/>
      <c r="EPH233" s="127"/>
      <c r="EPP233" s="127"/>
      <c r="EPQ233" s="127"/>
      <c r="EPR233" s="127"/>
      <c r="EPS233" s="127"/>
      <c r="EPT233" s="127"/>
      <c r="EPU233" s="127"/>
      <c r="EPV233" s="127"/>
      <c r="EPW233" s="127"/>
      <c r="EPX233" s="127"/>
      <c r="EPY233" s="127"/>
      <c r="EPZ233" s="127"/>
      <c r="EQA233" s="127"/>
      <c r="EQB233" s="127"/>
      <c r="EQC233" s="127"/>
      <c r="EZC233" s="127"/>
      <c r="EZD233" s="127"/>
      <c r="EZL233" s="127"/>
      <c r="EZM233" s="127"/>
      <c r="EZN233" s="127"/>
      <c r="EZO233" s="127"/>
      <c r="EZP233" s="127"/>
      <c r="EZQ233" s="127"/>
      <c r="EZR233" s="127"/>
      <c r="EZS233" s="127"/>
      <c r="EZT233" s="127"/>
      <c r="EZU233" s="127"/>
      <c r="EZV233" s="127"/>
      <c r="EZW233" s="127"/>
      <c r="EZX233" s="127"/>
      <c r="EZY233" s="127"/>
      <c r="FIY233" s="127"/>
      <c r="FIZ233" s="127"/>
      <c r="FJH233" s="127"/>
      <c r="FJI233" s="127"/>
      <c r="FJJ233" s="127"/>
      <c r="FJK233" s="127"/>
      <c r="FJL233" s="127"/>
      <c r="FJM233" s="127"/>
      <c r="FJN233" s="127"/>
      <c r="FJO233" s="127"/>
      <c r="FJP233" s="127"/>
      <c r="FJQ233" s="127"/>
      <c r="FJR233" s="127"/>
      <c r="FJS233" s="127"/>
      <c r="FJT233" s="127"/>
      <c r="FJU233" s="127"/>
      <c r="FSU233" s="127"/>
      <c r="FSV233" s="127"/>
      <c r="FTD233" s="127"/>
      <c r="FTE233" s="127"/>
      <c r="FTF233" s="127"/>
      <c r="FTG233" s="127"/>
      <c r="FTH233" s="127"/>
      <c r="FTI233" s="127"/>
      <c r="FTJ233" s="127"/>
      <c r="FTK233" s="127"/>
      <c r="FTL233" s="127"/>
      <c r="FTM233" s="127"/>
      <c r="FTN233" s="127"/>
      <c r="FTO233" s="127"/>
      <c r="FTP233" s="127"/>
      <c r="FTQ233" s="127"/>
      <c r="GCQ233" s="127"/>
      <c r="GCR233" s="127"/>
      <c r="GCZ233" s="127"/>
      <c r="GDA233" s="127"/>
      <c r="GDB233" s="127"/>
      <c r="GDC233" s="127"/>
      <c r="GDD233" s="127"/>
      <c r="GDE233" s="127"/>
      <c r="GDF233" s="127"/>
      <c r="GDG233" s="127"/>
      <c r="GDH233" s="127"/>
      <c r="GDI233" s="127"/>
      <c r="GDJ233" s="127"/>
      <c r="GDK233" s="127"/>
      <c r="GDL233" s="127"/>
      <c r="GDM233" s="127"/>
      <c r="GMM233" s="127"/>
      <c r="GMN233" s="127"/>
      <c r="GMV233" s="127"/>
      <c r="GMW233" s="127"/>
      <c r="GMX233" s="127"/>
      <c r="GMY233" s="127"/>
      <c r="GMZ233" s="127"/>
      <c r="GNA233" s="127"/>
      <c r="GNB233" s="127"/>
      <c r="GNC233" s="127"/>
      <c r="GND233" s="127"/>
      <c r="GNE233" s="127"/>
      <c r="GNF233" s="127"/>
      <c r="GNG233" s="127"/>
      <c r="GNH233" s="127"/>
      <c r="GNI233" s="127"/>
      <c r="GWI233" s="127"/>
      <c r="GWJ233" s="127"/>
      <c r="GWR233" s="127"/>
      <c r="GWS233" s="127"/>
      <c r="GWT233" s="127"/>
      <c r="GWU233" s="127"/>
      <c r="GWV233" s="127"/>
      <c r="GWW233" s="127"/>
      <c r="GWX233" s="127"/>
      <c r="GWY233" s="127"/>
      <c r="GWZ233" s="127"/>
      <c r="GXA233" s="127"/>
      <c r="GXB233" s="127"/>
      <c r="GXC233" s="127"/>
      <c r="GXD233" s="127"/>
      <c r="GXE233" s="127"/>
      <c r="HGE233" s="127"/>
      <c r="HGF233" s="127"/>
      <c r="HGN233" s="127"/>
      <c r="HGO233" s="127"/>
      <c r="HGP233" s="127"/>
      <c r="HGQ233" s="127"/>
      <c r="HGR233" s="127"/>
      <c r="HGS233" s="127"/>
      <c r="HGT233" s="127"/>
      <c r="HGU233" s="127"/>
      <c r="HGV233" s="127"/>
      <c r="HGW233" s="127"/>
      <c r="HGX233" s="127"/>
      <c r="HGY233" s="127"/>
      <c r="HGZ233" s="127"/>
      <c r="HHA233" s="127"/>
      <c r="HQA233" s="127"/>
      <c r="HQB233" s="127"/>
      <c r="HQJ233" s="127"/>
      <c r="HQK233" s="127"/>
      <c r="HQL233" s="127"/>
      <c r="HQM233" s="127"/>
      <c r="HQN233" s="127"/>
      <c r="HQO233" s="127"/>
      <c r="HQP233" s="127"/>
      <c r="HQQ233" s="127"/>
      <c r="HQR233" s="127"/>
      <c r="HQS233" s="127"/>
      <c r="HQT233" s="127"/>
      <c r="HQU233" s="127"/>
      <c r="HQV233" s="127"/>
      <c r="HQW233" s="127"/>
      <c r="HZW233" s="127"/>
      <c r="HZX233" s="127"/>
      <c r="IAF233" s="127"/>
      <c r="IAG233" s="127"/>
      <c r="IAH233" s="127"/>
      <c r="IAI233" s="127"/>
      <c r="IAJ233" s="127"/>
      <c r="IAK233" s="127"/>
      <c r="IAL233" s="127"/>
      <c r="IAM233" s="127"/>
      <c r="IAN233" s="127"/>
      <c r="IAO233" s="127"/>
      <c r="IAP233" s="127"/>
      <c r="IAQ233" s="127"/>
      <c r="IAR233" s="127"/>
      <c r="IAS233" s="127"/>
      <c r="IJS233" s="127"/>
      <c r="IJT233" s="127"/>
      <c r="IKB233" s="127"/>
      <c r="IKC233" s="127"/>
      <c r="IKD233" s="127"/>
      <c r="IKE233" s="127"/>
      <c r="IKF233" s="127"/>
      <c r="IKG233" s="127"/>
      <c r="IKH233" s="127"/>
      <c r="IKI233" s="127"/>
      <c r="IKJ233" s="127"/>
      <c r="IKK233" s="127"/>
      <c r="IKL233" s="127"/>
      <c r="IKM233" s="127"/>
      <c r="IKN233" s="127"/>
      <c r="IKO233" s="127"/>
      <c r="ITO233" s="127"/>
      <c r="ITP233" s="127"/>
      <c r="ITX233" s="127"/>
      <c r="ITY233" s="127"/>
      <c r="ITZ233" s="127"/>
      <c r="IUA233" s="127"/>
      <c r="IUB233" s="127"/>
      <c r="IUC233" s="127"/>
      <c r="IUD233" s="127"/>
      <c r="IUE233" s="127"/>
      <c r="IUF233" s="127"/>
      <c r="IUG233" s="127"/>
      <c r="IUH233" s="127"/>
      <c r="IUI233" s="127"/>
      <c r="IUJ233" s="127"/>
      <c r="IUK233" s="127"/>
      <c r="JDK233" s="127"/>
      <c r="JDL233" s="127"/>
      <c r="JDT233" s="127"/>
      <c r="JDU233" s="127"/>
      <c r="JDV233" s="127"/>
      <c r="JDW233" s="127"/>
      <c r="JDX233" s="127"/>
      <c r="JDY233" s="127"/>
      <c r="JDZ233" s="127"/>
      <c r="JEA233" s="127"/>
      <c r="JEB233" s="127"/>
      <c r="JEC233" s="127"/>
      <c r="JED233" s="127"/>
      <c r="JEE233" s="127"/>
      <c r="JEF233" s="127"/>
      <c r="JEG233" s="127"/>
      <c r="JNG233" s="127"/>
      <c r="JNH233" s="127"/>
      <c r="JNP233" s="127"/>
      <c r="JNQ233" s="127"/>
      <c r="JNR233" s="127"/>
      <c r="JNS233" s="127"/>
      <c r="JNT233" s="127"/>
      <c r="JNU233" s="127"/>
      <c r="JNV233" s="127"/>
      <c r="JNW233" s="127"/>
      <c r="JNX233" s="127"/>
      <c r="JNY233" s="127"/>
      <c r="JNZ233" s="127"/>
      <c r="JOA233" s="127"/>
      <c r="JOB233" s="127"/>
      <c r="JOC233" s="127"/>
      <c r="JXC233" s="127"/>
      <c r="JXD233" s="127"/>
      <c r="JXL233" s="127"/>
      <c r="JXM233" s="127"/>
      <c r="JXN233" s="127"/>
      <c r="JXO233" s="127"/>
      <c r="JXP233" s="127"/>
      <c r="JXQ233" s="127"/>
      <c r="JXR233" s="127"/>
      <c r="JXS233" s="127"/>
      <c r="JXT233" s="127"/>
      <c r="JXU233" s="127"/>
      <c r="JXV233" s="127"/>
      <c r="JXW233" s="127"/>
      <c r="JXX233" s="127"/>
      <c r="JXY233" s="127"/>
      <c r="KGY233" s="127"/>
      <c r="KGZ233" s="127"/>
      <c r="KHH233" s="127"/>
      <c r="KHI233" s="127"/>
      <c r="KHJ233" s="127"/>
      <c r="KHK233" s="127"/>
      <c r="KHL233" s="127"/>
      <c r="KHM233" s="127"/>
      <c r="KHN233" s="127"/>
      <c r="KHO233" s="127"/>
      <c r="KHP233" s="127"/>
      <c r="KHQ233" s="127"/>
      <c r="KHR233" s="127"/>
      <c r="KHS233" s="127"/>
      <c r="KHT233" s="127"/>
      <c r="KHU233" s="127"/>
      <c r="KQU233" s="127"/>
      <c r="KQV233" s="127"/>
      <c r="KRD233" s="127"/>
      <c r="KRE233" s="127"/>
      <c r="KRF233" s="127"/>
      <c r="KRG233" s="127"/>
      <c r="KRH233" s="127"/>
      <c r="KRI233" s="127"/>
      <c r="KRJ233" s="127"/>
      <c r="KRK233" s="127"/>
      <c r="KRL233" s="127"/>
      <c r="KRM233" s="127"/>
      <c r="KRN233" s="127"/>
      <c r="KRO233" s="127"/>
      <c r="KRP233" s="127"/>
      <c r="KRQ233" s="127"/>
      <c r="LAQ233" s="127"/>
      <c r="LAR233" s="127"/>
      <c r="LAZ233" s="127"/>
      <c r="LBA233" s="127"/>
      <c r="LBB233" s="127"/>
      <c r="LBC233" s="127"/>
      <c r="LBD233" s="127"/>
      <c r="LBE233" s="127"/>
      <c r="LBF233" s="127"/>
      <c r="LBG233" s="127"/>
      <c r="LBH233" s="127"/>
      <c r="LBI233" s="127"/>
      <c r="LBJ233" s="127"/>
      <c r="LBK233" s="127"/>
      <c r="LBL233" s="127"/>
      <c r="LBM233" s="127"/>
      <c r="LKM233" s="127"/>
      <c r="LKN233" s="127"/>
      <c r="LKV233" s="127"/>
      <c r="LKW233" s="127"/>
      <c r="LKX233" s="127"/>
      <c r="LKY233" s="127"/>
      <c r="LKZ233" s="127"/>
      <c r="LLA233" s="127"/>
      <c r="LLB233" s="127"/>
      <c r="LLC233" s="127"/>
      <c r="LLD233" s="127"/>
      <c r="LLE233" s="127"/>
      <c r="LLF233" s="127"/>
      <c r="LLG233" s="127"/>
      <c r="LLH233" s="127"/>
      <c r="LLI233" s="127"/>
      <c r="LUI233" s="127"/>
      <c r="LUJ233" s="127"/>
      <c r="LUR233" s="127"/>
      <c r="LUS233" s="127"/>
      <c r="LUT233" s="127"/>
      <c r="LUU233" s="127"/>
      <c r="LUV233" s="127"/>
      <c r="LUW233" s="127"/>
      <c r="LUX233" s="127"/>
      <c r="LUY233" s="127"/>
      <c r="LUZ233" s="127"/>
      <c r="LVA233" s="127"/>
      <c r="LVB233" s="127"/>
      <c r="LVC233" s="127"/>
      <c r="LVD233" s="127"/>
      <c r="LVE233" s="127"/>
      <c r="MEE233" s="127"/>
      <c r="MEF233" s="127"/>
      <c r="MEN233" s="127"/>
      <c r="MEO233" s="127"/>
      <c r="MEP233" s="127"/>
      <c r="MEQ233" s="127"/>
      <c r="MER233" s="127"/>
      <c r="MES233" s="127"/>
      <c r="MET233" s="127"/>
      <c r="MEU233" s="127"/>
      <c r="MEV233" s="127"/>
      <c r="MEW233" s="127"/>
      <c r="MEX233" s="127"/>
      <c r="MEY233" s="127"/>
      <c r="MEZ233" s="127"/>
      <c r="MFA233" s="127"/>
      <c r="MOA233" s="127"/>
      <c r="MOB233" s="127"/>
      <c r="MOJ233" s="127"/>
      <c r="MOK233" s="127"/>
      <c r="MOL233" s="127"/>
      <c r="MOM233" s="127"/>
      <c r="MON233" s="127"/>
      <c r="MOO233" s="127"/>
      <c r="MOP233" s="127"/>
      <c r="MOQ233" s="127"/>
      <c r="MOR233" s="127"/>
      <c r="MOS233" s="127"/>
      <c r="MOT233" s="127"/>
      <c r="MOU233" s="127"/>
      <c r="MOV233" s="127"/>
      <c r="MOW233" s="127"/>
      <c r="MXW233" s="127"/>
      <c r="MXX233" s="127"/>
      <c r="MYF233" s="127"/>
      <c r="MYG233" s="127"/>
      <c r="MYH233" s="127"/>
      <c r="MYI233" s="127"/>
      <c r="MYJ233" s="127"/>
      <c r="MYK233" s="127"/>
      <c r="MYL233" s="127"/>
      <c r="MYM233" s="127"/>
      <c r="MYN233" s="127"/>
      <c r="MYO233" s="127"/>
      <c r="MYP233" s="127"/>
      <c r="MYQ233" s="127"/>
      <c r="MYR233" s="127"/>
      <c r="MYS233" s="127"/>
      <c r="NHS233" s="127"/>
      <c r="NHT233" s="127"/>
      <c r="NIB233" s="127"/>
      <c r="NIC233" s="127"/>
      <c r="NID233" s="127"/>
      <c r="NIE233" s="127"/>
      <c r="NIF233" s="127"/>
      <c r="NIG233" s="127"/>
      <c r="NIH233" s="127"/>
      <c r="NII233" s="127"/>
      <c r="NIJ233" s="127"/>
      <c r="NIK233" s="127"/>
      <c r="NIL233" s="127"/>
      <c r="NIM233" s="127"/>
      <c r="NIN233" s="127"/>
      <c r="NIO233" s="127"/>
      <c r="NRO233" s="127"/>
      <c r="NRP233" s="127"/>
      <c r="NRX233" s="127"/>
      <c r="NRY233" s="127"/>
      <c r="NRZ233" s="127"/>
      <c r="NSA233" s="127"/>
      <c r="NSB233" s="127"/>
      <c r="NSC233" s="127"/>
      <c r="NSD233" s="127"/>
      <c r="NSE233" s="127"/>
      <c r="NSF233" s="127"/>
      <c r="NSG233" s="127"/>
      <c r="NSH233" s="127"/>
      <c r="NSI233" s="127"/>
      <c r="NSJ233" s="127"/>
      <c r="NSK233" s="127"/>
      <c r="OBK233" s="127"/>
      <c r="OBL233" s="127"/>
      <c r="OBT233" s="127"/>
      <c r="OBU233" s="127"/>
      <c r="OBV233" s="127"/>
      <c r="OBW233" s="127"/>
      <c r="OBX233" s="127"/>
      <c r="OBY233" s="127"/>
      <c r="OBZ233" s="127"/>
      <c r="OCA233" s="127"/>
      <c r="OCB233" s="127"/>
      <c r="OCC233" s="127"/>
      <c r="OCD233" s="127"/>
      <c r="OCE233" s="127"/>
      <c r="OCF233" s="127"/>
      <c r="OCG233" s="127"/>
      <c r="OLG233" s="127"/>
      <c r="OLH233" s="127"/>
      <c r="OLP233" s="127"/>
      <c r="OLQ233" s="127"/>
      <c r="OLR233" s="127"/>
      <c r="OLS233" s="127"/>
      <c r="OLT233" s="127"/>
      <c r="OLU233" s="127"/>
      <c r="OLV233" s="127"/>
      <c r="OLW233" s="127"/>
      <c r="OLX233" s="127"/>
      <c r="OLY233" s="127"/>
      <c r="OLZ233" s="127"/>
      <c r="OMA233" s="127"/>
      <c r="OMB233" s="127"/>
      <c r="OMC233" s="127"/>
      <c r="OVC233" s="127"/>
      <c r="OVD233" s="127"/>
      <c r="OVL233" s="127"/>
      <c r="OVM233" s="127"/>
      <c r="OVN233" s="127"/>
      <c r="OVO233" s="127"/>
      <c r="OVP233" s="127"/>
      <c r="OVQ233" s="127"/>
      <c r="OVR233" s="127"/>
      <c r="OVS233" s="127"/>
      <c r="OVT233" s="127"/>
      <c r="OVU233" s="127"/>
      <c r="OVV233" s="127"/>
      <c r="OVW233" s="127"/>
      <c r="OVX233" s="127"/>
      <c r="OVY233" s="127"/>
      <c r="PEY233" s="127"/>
      <c r="PEZ233" s="127"/>
      <c r="PFH233" s="127"/>
      <c r="PFI233" s="127"/>
      <c r="PFJ233" s="127"/>
      <c r="PFK233" s="127"/>
      <c r="PFL233" s="127"/>
      <c r="PFM233" s="127"/>
      <c r="PFN233" s="127"/>
      <c r="PFO233" s="127"/>
      <c r="PFP233" s="127"/>
      <c r="PFQ233" s="127"/>
      <c r="PFR233" s="127"/>
      <c r="PFS233" s="127"/>
      <c r="PFT233" s="127"/>
      <c r="PFU233" s="127"/>
      <c r="POU233" s="127"/>
      <c r="POV233" s="127"/>
      <c r="PPD233" s="127"/>
      <c r="PPE233" s="127"/>
      <c r="PPF233" s="127"/>
      <c r="PPG233" s="127"/>
      <c r="PPH233" s="127"/>
      <c r="PPI233" s="127"/>
      <c r="PPJ233" s="127"/>
      <c r="PPK233" s="127"/>
      <c r="PPL233" s="127"/>
      <c r="PPM233" s="127"/>
      <c r="PPN233" s="127"/>
      <c r="PPO233" s="127"/>
      <c r="PPP233" s="127"/>
      <c r="PPQ233" s="127"/>
      <c r="PYQ233" s="127"/>
      <c r="PYR233" s="127"/>
      <c r="PYZ233" s="127"/>
      <c r="PZA233" s="127"/>
      <c r="PZB233" s="127"/>
      <c r="PZC233" s="127"/>
      <c r="PZD233" s="127"/>
      <c r="PZE233" s="127"/>
      <c r="PZF233" s="127"/>
      <c r="PZG233" s="127"/>
      <c r="PZH233" s="127"/>
      <c r="PZI233" s="127"/>
      <c r="PZJ233" s="127"/>
      <c r="PZK233" s="127"/>
      <c r="PZL233" s="127"/>
      <c r="PZM233" s="127"/>
      <c r="QIM233" s="127"/>
      <c r="QIN233" s="127"/>
      <c r="QIV233" s="127"/>
      <c r="QIW233" s="127"/>
      <c r="QIX233" s="127"/>
      <c r="QIY233" s="127"/>
      <c r="QIZ233" s="127"/>
      <c r="QJA233" s="127"/>
      <c r="QJB233" s="127"/>
      <c r="QJC233" s="127"/>
      <c r="QJD233" s="127"/>
      <c r="QJE233" s="127"/>
      <c r="QJF233" s="127"/>
      <c r="QJG233" s="127"/>
      <c r="QJH233" s="127"/>
      <c r="QJI233" s="127"/>
      <c r="QSI233" s="127"/>
      <c r="QSJ233" s="127"/>
      <c r="QSR233" s="127"/>
      <c r="QSS233" s="127"/>
      <c r="QST233" s="127"/>
      <c r="QSU233" s="127"/>
      <c r="QSV233" s="127"/>
      <c r="QSW233" s="127"/>
      <c r="QSX233" s="127"/>
      <c r="QSY233" s="127"/>
      <c r="QSZ233" s="127"/>
      <c r="QTA233" s="127"/>
      <c r="QTB233" s="127"/>
      <c r="QTC233" s="127"/>
      <c r="QTD233" s="127"/>
      <c r="QTE233" s="127"/>
      <c r="RCE233" s="127"/>
      <c r="RCF233" s="127"/>
      <c r="RCN233" s="127"/>
      <c r="RCO233" s="127"/>
      <c r="RCP233" s="127"/>
      <c r="RCQ233" s="127"/>
      <c r="RCR233" s="127"/>
      <c r="RCS233" s="127"/>
      <c r="RCT233" s="127"/>
      <c r="RCU233" s="127"/>
      <c r="RCV233" s="127"/>
      <c r="RCW233" s="127"/>
      <c r="RCX233" s="127"/>
      <c r="RCY233" s="127"/>
      <c r="RCZ233" s="127"/>
      <c r="RDA233" s="127"/>
      <c r="RMA233" s="127"/>
      <c r="RMB233" s="127"/>
      <c r="RMJ233" s="127"/>
      <c r="RMK233" s="127"/>
      <c r="RML233" s="127"/>
      <c r="RMM233" s="127"/>
      <c r="RMN233" s="127"/>
      <c r="RMO233" s="127"/>
      <c r="RMP233" s="127"/>
      <c r="RMQ233" s="127"/>
      <c r="RMR233" s="127"/>
      <c r="RMS233" s="127"/>
      <c r="RMT233" s="127"/>
      <c r="RMU233" s="127"/>
      <c r="RMV233" s="127"/>
      <c r="RMW233" s="127"/>
      <c r="RVW233" s="127"/>
      <c r="RVX233" s="127"/>
      <c r="RWF233" s="127"/>
      <c r="RWG233" s="127"/>
      <c r="RWH233" s="127"/>
      <c r="RWI233" s="127"/>
      <c r="RWJ233" s="127"/>
      <c r="RWK233" s="127"/>
      <c r="RWL233" s="127"/>
      <c r="RWM233" s="127"/>
      <c r="RWN233" s="127"/>
      <c r="RWO233" s="127"/>
      <c r="RWP233" s="127"/>
      <c r="RWQ233" s="127"/>
      <c r="RWR233" s="127"/>
      <c r="RWS233" s="127"/>
      <c r="SFS233" s="127"/>
      <c r="SFT233" s="127"/>
      <c r="SGB233" s="127"/>
      <c r="SGC233" s="127"/>
      <c r="SGD233" s="127"/>
      <c r="SGE233" s="127"/>
      <c r="SGF233" s="127"/>
      <c r="SGG233" s="127"/>
      <c r="SGH233" s="127"/>
      <c r="SGI233" s="127"/>
      <c r="SGJ233" s="127"/>
      <c r="SGK233" s="127"/>
      <c r="SGL233" s="127"/>
      <c r="SGM233" s="127"/>
      <c r="SGN233" s="127"/>
      <c r="SGO233" s="127"/>
      <c r="SPO233" s="127"/>
      <c r="SPP233" s="127"/>
      <c r="SPX233" s="127"/>
      <c r="SPY233" s="127"/>
      <c r="SPZ233" s="127"/>
      <c r="SQA233" s="127"/>
      <c r="SQB233" s="127"/>
      <c r="SQC233" s="127"/>
      <c r="SQD233" s="127"/>
      <c r="SQE233" s="127"/>
      <c r="SQF233" s="127"/>
      <c r="SQG233" s="127"/>
      <c r="SQH233" s="127"/>
      <c r="SQI233" s="127"/>
      <c r="SQJ233" s="127"/>
      <c r="SQK233" s="127"/>
      <c r="SZK233" s="127"/>
      <c r="SZL233" s="127"/>
      <c r="SZT233" s="127"/>
      <c r="SZU233" s="127"/>
      <c r="SZV233" s="127"/>
      <c r="SZW233" s="127"/>
      <c r="SZX233" s="127"/>
      <c r="SZY233" s="127"/>
      <c r="SZZ233" s="127"/>
      <c r="TAA233" s="127"/>
      <c r="TAB233" s="127"/>
      <c r="TAC233" s="127"/>
      <c r="TAD233" s="127"/>
      <c r="TAE233" s="127"/>
      <c r="TAF233" s="127"/>
      <c r="TAG233" s="127"/>
      <c r="TJG233" s="127"/>
      <c r="TJH233" s="127"/>
      <c r="TJP233" s="127"/>
      <c r="TJQ233" s="127"/>
      <c r="TJR233" s="127"/>
      <c r="TJS233" s="127"/>
      <c r="TJT233" s="127"/>
      <c r="TJU233" s="127"/>
      <c r="TJV233" s="127"/>
      <c r="TJW233" s="127"/>
      <c r="TJX233" s="127"/>
      <c r="TJY233" s="127"/>
      <c r="TJZ233" s="127"/>
      <c r="TKA233" s="127"/>
      <c r="TKB233" s="127"/>
      <c r="TKC233" s="127"/>
      <c r="TTC233" s="127"/>
      <c r="TTD233" s="127"/>
      <c r="TTL233" s="127"/>
      <c r="TTM233" s="127"/>
      <c r="TTN233" s="127"/>
      <c r="TTO233" s="127"/>
      <c r="TTP233" s="127"/>
      <c r="TTQ233" s="127"/>
      <c r="TTR233" s="127"/>
      <c r="TTS233" s="127"/>
      <c r="TTT233" s="127"/>
      <c r="TTU233" s="127"/>
      <c r="TTV233" s="127"/>
      <c r="TTW233" s="127"/>
      <c r="TTX233" s="127"/>
      <c r="TTY233" s="127"/>
      <c r="UCY233" s="127"/>
      <c r="UCZ233" s="127"/>
      <c r="UDH233" s="127"/>
      <c r="UDI233" s="127"/>
      <c r="UDJ233" s="127"/>
      <c r="UDK233" s="127"/>
      <c r="UDL233" s="127"/>
      <c r="UDM233" s="127"/>
      <c r="UDN233" s="127"/>
      <c r="UDO233" s="127"/>
      <c r="UDP233" s="127"/>
      <c r="UDQ233" s="127"/>
      <c r="UDR233" s="127"/>
      <c r="UDS233" s="127"/>
      <c r="UDT233" s="127"/>
      <c r="UDU233" s="127"/>
      <c r="UMU233" s="127"/>
      <c r="UMV233" s="127"/>
      <c r="UND233" s="127"/>
      <c r="UNE233" s="127"/>
      <c r="UNF233" s="127"/>
      <c r="UNG233" s="127"/>
      <c r="UNH233" s="127"/>
      <c r="UNI233" s="127"/>
      <c r="UNJ233" s="127"/>
      <c r="UNK233" s="127"/>
      <c r="UNL233" s="127"/>
      <c r="UNM233" s="127"/>
      <c r="UNN233" s="127"/>
      <c r="UNO233" s="127"/>
      <c r="UNP233" s="127"/>
      <c r="UNQ233" s="127"/>
      <c r="UWQ233" s="127"/>
      <c r="UWR233" s="127"/>
      <c r="UWZ233" s="127"/>
      <c r="UXA233" s="127"/>
      <c r="UXB233" s="127"/>
      <c r="UXC233" s="127"/>
      <c r="UXD233" s="127"/>
      <c r="UXE233" s="127"/>
      <c r="UXF233" s="127"/>
      <c r="UXG233" s="127"/>
      <c r="UXH233" s="127"/>
      <c r="UXI233" s="127"/>
      <c r="UXJ233" s="127"/>
      <c r="UXK233" s="127"/>
      <c r="UXL233" s="127"/>
      <c r="UXM233" s="127"/>
      <c r="VGM233" s="127"/>
      <c r="VGN233" s="127"/>
      <c r="VGV233" s="127"/>
      <c r="VGW233" s="127"/>
      <c r="VGX233" s="127"/>
      <c r="VGY233" s="127"/>
      <c r="VGZ233" s="127"/>
      <c r="VHA233" s="127"/>
      <c r="VHB233" s="127"/>
      <c r="VHC233" s="127"/>
      <c r="VHD233" s="127"/>
      <c r="VHE233" s="127"/>
      <c r="VHF233" s="127"/>
      <c r="VHG233" s="127"/>
      <c r="VHH233" s="127"/>
      <c r="VHI233" s="127"/>
      <c r="VQI233" s="127"/>
      <c r="VQJ233" s="127"/>
      <c r="VQR233" s="127"/>
      <c r="VQS233" s="127"/>
      <c r="VQT233" s="127"/>
      <c r="VQU233" s="127"/>
      <c r="VQV233" s="127"/>
      <c r="VQW233" s="127"/>
      <c r="VQX233" s="127"/>
      <c r="VQY233" s="127"/>
      <c r="VQZ233" s="127"/>
      <c r="VRA233" s="127"/>
      <c r="VRB233" s="127"/>
      <c r="VRC233" s="127"/>
      <c r="VRD233" s="127"/>
      <c r="VRE233" s="127"/>
      <c r="WAE233" s="127"/>
      <c r="WAF233" s="127"/>
      <c r="WAN233" s="127"/>
      <c r="WAO233" s="127"/>
      <c r="WAP233" s="127"/>
      <c r="WAQ233" s="127"/>
      <c r="WAR233" s="127"/>
      <c r="WAS233" s="127"/>
      <c r="WAT233" s="127"/>
      <c r="WAU233" s="127"/>
      <c r="WAV233" s="127"/>
      <c r="WAW233" s="127"/>
      <c r="WAX233" s="127"/>
      <c r="WAY233" s="127"/>
      <c r="WAZ233" s="127"/>
      <c r="WBA233" s="127"/>
      <c r="WKA233" s="127"/>
      <c r="WKB233" s="127"/>
      <c r="WKJ233" s="127"/>
      <c r="WKK233" s="127"/>
      <c r="WKL233" s="127"/>
      <c r="WKM233" s="127"/>
      <c r="WKN233" s="127"/>
      <c r="WKO233" s="127"/>
      <c r="WKP233" s="127"/>
      <c r="WKQ233" s="127"/>
      <c r="WKR233" s="127"/>
      <c r="WKS233" s="127"/>
      <c r="WKT233" s="127"/>
      <c r="WKU233" s="127"/>
      <c r="WKV233" s="127"/>
      <c r="WKW233" s="127"/>
      <c r="WTW233" s="127"/>
      <c r="WTX233" s="127"/>
      <c r="WUF233" s="127"/>
      <c r="WUG233" s="127"/>
      <c r="WUH233" s="127"/>
      <c r="WUI233" s="127"/>
      <c r="WUJ233" s="127"/>
      <c r="WUK233" s="127"/>
      <c r="WUL233" s="127"/>
      <c r="WUM233" s="127"/>
      <c r="WUN233" s="127"/>
      <c r="WUO233" s="127"/>
      <c r="WUP233" s="127"/>
      <c r="WUQ233" s="127"/>
      <c r="WUR233" s="127"/>
      <c r="WUS233" s="127"/>
    </row>
    <row r="234" spans="1:1009 1243:2033 2267:3057 3291:4081 4315:5105 5339:6129 6363:7153 7387:8177 8411:9201 9435:10225 10459:11249 11483:12273 12507:13297 13531:14321 14555:15345 15579:16113" s="271" customFormat="1" ht="31.5" outlineLevel="1">
      <c r="A234" s="327"/>
      <c r="B234" s="344" t="s">
        <v>510</v>
      </c>
      <c r="C234" s="270"/>
      <c r="D234" s="329">
        <v>330</v>
      </c>
      <c r="E234" s="345"/>
      <c r="F234" s="329">
        <v>330</v>
      </c>
      <c r="G234" s="245">
        <v>0</v>
      </c>
      <c r="H234" s="229">
        <f t="shared" si="13"/>
        <v>0</v>
      </c>
      <c r="I234" s="298"/>
      <c r="J234" s="298"/>
      <c r="K234" s="298"/>
      <c r="L234" s="298"/>
      <c r="M234" s="238">
        <v>832</v>
      </c>
      <c r="HK234" s="127"/>
      <c r="HL234" s="127"/>
      <c r="HT234" s="127"/>
      <c r="HU234" s="127"/>
      <c r="HV234" s="127"/>
      <c r="HW234" s="127"/>
      <c r="HX234" s="127"/>
      <c r="HY234" s="127"/>
      <c r="HZ234" s="127"/>
      <c r="IA234" s="127"/>
      <c r="IB234" s="127"/>
      <c r="IC234" s="127"/>
      <c r="ID234" s="127"/>
      <c r="IE234" s="127"/>
      <c r="IF234" s="127"/>
      <c r="IG234" s="127"/>
      <c r="RG234" s="127"/>
      <c r="RH234" s="127"/>
      <c r="RP234" s="127"/>
      <c r="RQ234" s="127"/>
      <c r="RR234" s="127"/>
      <c r="RS234" s="127"/>
      <c r="RT234" s="127"/>
      <c r="RU234" s="127"/>
      <c r="RV234" s="127"/>
      <c r="RW234" s="127"/>
      <c r="RX234" s="127"/>
      <c r="RY234" s="127"/>
      <c r="RZ234" s="127"/>
      <c r="SA234" s="127"/>
      <c r="SB234" s="127"/>
      <c r="SC234" s="127"/>
      <c r="ABC234" s="127"/>
      <c r="ABD234" s="127"/>
      <c r="ABL234" s="127"/>
      <c r="ABM234" s="127"/>
      <c r="ABN234" s="127"/>
      <c r="ABO234" s="127"/>
      <c r="ABP234" s="127"/>
      <c r="ABQ234" s="127"/>
      <c r="ABR234" s="127"/>
      <c r="ABS234" s="127"/>
      <c r="ABT234" s="127"/>
      <c r="ABU234" s="127"/>
      <c r="ABV234" s="127"/>
      <c r="ABW234" s="127"/>
      <c r="ABX234" s="127"/>
      <c r="ABY234" s="127"/>
      <c r="AKY234" s="127"/>
      <c r="AKZ234" s="127"/>
      <c r="ALH234" s="127"/>
      <c r="ALI234" s="127"/>
      <c r="ALJ234" s="127"/>
      <c r="ALK234" s="127"/>
      <c r="ALL234" s="127"/>
      <c r="ALM234" s="127"/>
      <c r="ALN234" s="127"/>
      <c r="ALO234" s="127"/>
      <c r="ALP234" s="127"/>
      <c r="ALQ234" s="127"/>
      <c r="ALR234" s="127"/>
      <c r="ALS234" s="127"/>
      <c r="ALT234" s="127"/>
      <c r="ALU234" s="127"/>
      <c r="AUU234" s="127"/>
      <c r="AUV234" s="127"/>
      <c r="AVD234" s="127"/>
      <c r="AVE234" s="127"/>
      <c r="AVF234" s="127"/>
      <c r="AVG234" s="127"/>
      <c r="AVH234" s="127"/>
      <c r="AVI234" s="127"/>
      <c r="AVJ234" s="127"/>
      <c r="AVK234" s="127"/>
      <c r="AVL234" s="127"/>
      <c r="AVM234" s="127"/>
      <c r="AVN234" s="127"/>
      <c r="AVO234" s="127"/>
      <c r="AVP234" s="127"/>
      <c r="AVQ234" s="127"/>
      <c r="BEQ234" s="127"/>
      <c r="BER234" s="127"/>
      <c r="BEZ234" s="127"/>
      <c r="BFA234" s="127"/>
      <c r="BFB234" s="127"/>
      <c r="BFC234" s="127"/>
      <c r="BFD234" s="127"/>
      <c r="BFE234" s="127"/>
      <c r="BFF234" s="127"/>
      <c r="BFG234" s="127"/>
      <c r="BFH234" s="127"/>
      <c r="BFI234" s="127"/>
      <c r="BFJ234" s="127"/>
      <c r="BFK234" s="127"/>
      <c r="BFL234" s="127"/>
      <c r="BFM234" s="127"/>
      <c r="BOM234" s="127"/>
      <c r="BON234" s="127"/>
      <c r="BOV234" s="127"/>
      <c r="BOW234" s="127"/>
      <c r="BOX234" s="127"/>
      <c r="BOY234" s="127"/>
      <c r="BOZ234" s="127"/>
      <c r="BPA234" s="127"/>
      <c r="BPB234" s="127"/>
      <c r="BPC234" s="127"/>
      <c r="BPD234" s="127"/>
      <c r="BPE234" s="127"/>
      <c r="BPF234" s="127"/>
      <c r="BPG234" s="127"/>
      <c r="BPH234" s="127"/>
      <c r="BPI234" s="127"/>
      <c r="BYI234" s="127"/>
      <c r="BYJ234" s="127"/>
      <c r="BYR234" s="127"/>
      <c r="BYS234" s="127"/>
      <c r="BYT234" s="127"/>
      <c r="BYU234" s="127"/>
      <c r="BYV234" s="127"/>
      <c r="BYW234" s="127"/>
      <c r="BYX234" s="127"/>
      <c r="BYY234" s="127"/>
      <c r="BYZ234" s="127"/>
      <c r="BZA234" s="127"/>
      <c r="BZB234" s="127"/>
      <c r="BZC234" s="127"/>
      <c r="BZD234" s="127"/>
      <c r="BZE234" s="127"/>
      <c r="CIE234" s="127"/>
      <c r="CIF234" s="127"/>
      <c r="CIN234" s="127"/>
      <c r="CIO234" s="127"/>
      <c r="CIP234" s="127"/>
      <c r="CIQ234" s="127"/>
      <c r="CIR234" s="127"/>
      <c r="CIS234" s="127"/>
      <c r="CIT234" s="127"/>
      <c r="CIU234" s="127"/>
      <c r="CIV234" s="127"/>
      <c r="CIW234" s="127"/>
      <c r="CIX234" s="127"/>
      <c r="CIY234" s="127"/>
      <c r="CIZ234" s="127"/>
      <c r="CJA234" s="127"/>
      <c r="CSA234" s="127"/>
      <c r="CSB234" s="127"/>
      <c r="CSJ234" s="127"/>
      <c r="CSK234" s="127"/>
      <c r="CSL234" s="127"/>
      <c r="CSM234" s="127"/>
      <c r="CSN234" s="127"/>
      <c r="CSO234" s="127"/>
      <c r="CSP234" s="127"/>
      <c r="CSQ234" s="127"/>
      <c r="CSR234" s="127"/>
      <c r="CSS234" s="127"/>
      <c r="CST234" s="127"/>
      <c r="CSU234" s="127"/>
      <c r="CSV234" s="127"/>
      <c r="CSW234" s="127"/>
      <c r="DBW234" s="127"/>
      <c r="DBX234" s="127"/>
      <c r="DCF234" s="127"/>
      <c r="DCG234" s="127"/>
      <c r="DCH234" s="127"/>
      <c r="DCI234" s="127"/>
      <c r="DCJ234" s="127"/>
      <c r="DCK234" s="127"/>
      <c r="DCL234" s="127"/>
      <c r="DCM234" s="127"/>
      <c r="DCN234" s="127"/>
      <c r="DCO234" s="127"/>
      <c r="DCP234" s="127"/>
      <c r="DCQ234" s="127"/>
      <c r="DCR234" s="127"/>
      <c r="DCS234" s="127"/>
      <c r="DLS234" s="127"/>
      <c r="DLT234" s="127"/>
      <c r="DMB234" s="127"/>
      <c r="DMC234" s="127"/>
      <c r="DMD234" s="127"/>
      <c r="DME234" s="127"/>
      <c r="DMF234" s="127"/>
      <c r="DMG234" s="127"/>
      <c r="DMH234" s="127"/>
      <c r="DMI234" s="127"/>
      <c r="DMJ234" s="127"/>
      <c r="DMK234" s="127"/>
      <c r="DML234" s="127"/>
      <c r="DMM234" s="127"/>
      <c r="DMN234" s="127"/>
      <c r="DMO234" s="127"/>
      <c r="DVO234" s="127"/>
      <c r="DVP234" s="127"/>
      <c r="DVX234" s="127"/>
      <c r="DVY234" s="127"/>
      <c r="DVZ234" s="127"/>
      <c r="DWA234" s="127"/>
      <c r="DWB234" s="127"/>
      <c r="DWC234" s="127"/>
      <c r="DWD234" s="127"/>
      <c r="DWE234" s="127"/>
      <c r="DWF234" s="127"/>
      <c r="DWG234" s="127"/>
      <c r="DWH234" s="127"/>
      <c r="DWI234" s="127"/>
      <c r="DWJ234" s="127"/>
      <c r="DWK234" s="127"/>
      <c r="EFK234" s="127"/>
      <c r="EFL234" s="127"/>
      <c r="EFT234" s="127"/>
      <c r="EFU234" s="127"/>
      <c r="EFV234" s="127"/>
      <c r="EFW234" s="127"/>
      <c r="EFX234" s="127"/>
      <c r="EFY234" s="127"/>
      <c r="EFZ234" s="127"/>
      <c r="EGA234" s="127"/>
      <c r="EGB234" s="127"/>
      <c r="EGC234" s="127"/>
      <c r="EGD234" s="127"/>
      <c r="EGE234" s="127"/>
      <c r="EGF234" s="127"/>
      <c r="EGG234" s="127"/>
      <c r="EPG234" s="127"/>
      <c r="EPH234" s="127"/>
      <c r="EPP234" s="127"/>
      <c r="EPQ234" s="127"/>
      <c r="EPR234" s="127"/>
      <c r="EPS234" s="127"/>
      <c r="EPT234" s="127"/>
      <c r="EPU234" s="127"/>
      <c r="EPV234" s="127"/>
      <c r="EPW234" s="127"/>
      <c r="EPX234" s="127"/>
      <c r="EPY234" s="127"/>
      <c r="EPZ234" s="127"/>
      <c r="EQA234" s="127"/>
      <c r="EQB234" s="127"/>
      <c r="EQC234" s="127"/>
      <c r="EZC234" s="127"/>
      <c r="EZD234" s="127"/>
      <c r="EZL234" s="127"/>
      <c r="EZM234" s="127"/>
      <c r="EZN234" s="127"/>
      <c r="EZO234" s="127"/>
      <c r="EZP234" s="127"/>
      <c r="EZQ234" s="127"/>
      <c r="EZR234" s="127"/>
      <c r="EZS234" s="127"/>
      <c r="EZT234" s="127"/>
      <c r="EZU234" s="127"/>
      <c r="EZV234" s="127"/>
      <c r="EZW234" s="127"/>
      <c r="EZX234" s="127"/>
      <c r="EZY234" s="127"/>
      <c r="FIY234" s="127"/>
      <c r="FIZ234" s="127"/>
      <c r="FJH234" s="127"/>
      <c r="FJI234" s="127"/>
      <c r="FJJ234" s="127"/>
      <c r="FJK234" s="127"/>
      <c r="FJL234" s="127"/>
      <c r="FJM234" s="127"/>
      <c r="FJN234" s="127"/>
      <c r="FJO234" s="127"/>
      <c r="FJP234" s="127"/>
      <c r="FJQ234" s="127"/>
      <c r="FJR234" s="127"/>
      <c r="FJS234" s="127"/>
      <c r="FJT234" s="127"/>
      <c r="FJU234" s="127"/>
      <c r="FSU234" s="127"/>
      <c r="FSV234" s="127"/>
      <c r="FTD234" s="127"/>
      <c r="FTE234" s="127"/>
      <c r="FTF234" s="127"/>
      <c r="FTG234" s="127"/>
      <c r="FTH234" s="127"/>
      <c r="FTI234" s="127"/>
      <c r="FTJ234" s="127"/>
      <c r="FTK234" s="127"/>
      <c r="FTL234" s="127"/>
      <c r="FTM234" s="127"/>
      <c r="FTN234" s="127"/>
      <c r="FTO234" s="127"/>
      <c r="FTP234" s="127"/>
      <c r="FTQ234" s="127"/>
      <c r="GCQ234" s="127"/>
      <c r="GCR234" s="127"/>
      <c r="GCZ234" s="127"/>
      <c r="GDA234" s="127"/>
      <c r="GDB234" s="127"/>
      <c r="GDC234" s="127"/>
      <c r="GDD234" s="127"/>
      <c r="GDE234" s="127"/>
      <c r="GDF234" s="127"/>
      <c r="GDG234" s="127"/>
      <c r="GDH234" s="127"/>
      <c r="GDI234" s="127"/>
      <c r="GDJ234" s="127"/>
      <c r="GDK234" s="127"/>
      <c r="GDL234" s="127"/>
      <c r="GDM234" s="127"/>
      <c r="GMM234" s="127"/>
      <c r="GMN234" s="127"/>
      <c r="GMV234" s="127"/>
      <c r="GMW234" s="127"/>
      <c r="GMX234" s="127"/>
      <c r="GMY234" s="127"/>
      <c r="GMZ234" s="127"/>
      <c r="GNA234" s="127"/>
      <c r="GNB234" s="127"/>
      <c r="GNC234" s="127"/>
      <c r="GND234" s="127"/>
      <c r="GNE234" s="127"/>
      <c r="GNF234" s="127"/>
      <c r="GNG234" s="127"/>
      <c r="GNH234" s="127"/>
      <c r="GNI234" s="127"/>
      <c r="GWI234" s="127"/>
      <c r="GWJ234" s="127"/>
      <c r="GWR234" s="127"/>
      <c r="GWS234" s="127"/>
      <c r="GWT234" s="127"/>
      <c r="GWU234" s="127"/>
      <c r="GWV234" s="127"/>
      <c r="GWW234" s="127"/>
      <c r="GWX234" s="127"/>
      <c r="GWY234" s="127"/>
      <c r="GWZ234" s="127"/>
      <c r="GXA234" s="127"/>
      <c r="GXB234" s="127"/>
      <c r="GXC234" s="127"/>
      <c r="GXD234" s="127"/>
      <c r="GXE234" s="127"/>
      <c r="HGE234" s="127"/>
      <c r="HGF234" s="127"/>
      <c r="HGN234" s="127"/>
      <c r="HGO234" s="127"/>
      <c r="HGP234" s="127"/>
      <c r="HGQ234" s="127"/>
      <c r="HGR234" s="127"/>
      <c r="HGS234" s="127"/>
      <c r="HGT234" s="127"/>
      <c r="HGU234" s="127"/>
      <c r="HGV234" s="127"/>
      <c r="HGW234" s="127"/>
      <c r="HGX234" s="127"/>
      <c r="HGY234" s="127"/>
      <c r="HGZ234" s="127"/>
      <c r="HHA234" s="127"/>
      <c r="HQA234" s="127"/>
      <c r="HQB234" s="127"/>
      <c r="HQJ234" s="127"/>
      <c r="HQK234" s="127"/>
      <c r="HQL234" s="127"/>
      <c r="HQM234" s="127"/>
      <c r="HQN234" s="127"/>
      <c r="HQO234" s="127"/>
      <c r="HQP234" s="127"/>
      <c r="HQQ234" s="127"/>
      <c r="HQR234" s="127"/>
      <c r="HQS234" s="127"/>
      <c r="HQT234" s="127"/>
      <c r="HQU234" s="127"/>
      <c r="HQV234" s="127"/>
      <c r="HQW234" s="127"/>
      <c r="HZW234" s="127"/>
      <c r="HZX234" s="127"/>
      <c r="IAF234" s="127"/>
      <c r="IAG234" s="127"/>
      <c r="IAH234" s="127"/>
      <c r="IAI234" s="127"/>
      <c r="IAJ234" s="127"/>
      <c r="IAK234" s="127"/>
      <c r="IAL234" s="127"/>
      <c r="IAM234" s="127"/>
      <c r="IAN234" s="127"/>
      <c r="IAO234" s="127"/>
      <c r="IAP234" s="127"/>
      <c r="IAQ234" s="127"/>
      <c r="IAR234" s="127"/>
      <c r="IAS234" s="127"/>
      <c r="IJS234" s="127"/>
      <c r="IJT234" s="127"/>
      <c r="IKB234" s="127"/>
      <c r="IKC234" s="127"/>
      <c r="IKD234" s="127"/>
      <c r="IKE234" s="127"/>
      <c r="IKF234" s="127"/>
      <c r="IKG234" s="127"/>
      <c r="IKH234" s="127"/>
      <c r="IKI234" s="127"/>
      <c r="IKJ234" s="127"/>
      <c r="IKK234" s="127"/>
      <c r="IKL234" s="127"/>
      <c r="IKM234" s="127"/>
      <c r="IKN234" s="127"/>
      <c r="IKO234" s="127"/>
      <c r="ITO234" s="127"/>
      <c r="ITP234" s="127"/>
      <c r="ITX234" s="127"/>
      <c r="ITY234" s="127"/>
      <c r="ITZ234" s="127"/>
      <c r="IUA234" s="127"/>
      <c r="IUB234" s="127"/>
      <c r="IUC234" s="127"/>
      <c r="IUD234" s="127"/>
      <c r="IUE234" s="127"/>
      <c r="IUF234" s="127"/>
      <c r="IUG234" s="127"/>
      <c r="IUH234" s="127"/>
      <c r="IUI234" s="127"/>
      <c r="IUJ234" s="127"/>
      <c r="IUK234" s="127"/>
      <c r="JDK234" s="127"/>
      <c r="JDL234" s="127"/>
      <c r="JDT234" s="127"/>
      <c r="JDU234" s="127"/>
      <c r="JDV234" s="127"/>
      <c r="JDW234" s="127"/>
      <c r="JDX234" s="127"/>
      <c r="JDY234" s="127"/>
      <c r="JDZ234" s="127"/>
      <c r="JEA234" s="127"/>
      <c r="JEB234" s="127"/>
      <c r="JEC234" s="127"/>
      <c r="JED234" s="127"/>
      <c r="JEE234" s="127"/>
      <c r="JEF234" s="127"/>
      <c r="JEG234" s="127"/>
      <c r="JNG234" s="127"/>
      <c r="JNH234" s="127"/>
      <c r="JNP234" s="127"/>
      <c r="JNQ234" s="127"/>
      <c r="JNR234" s="127"/>
      <c r="JNS234" s="127"/>
      <c r="JNT234" s="127"/>
      <c r="JNU234" s="127"/>
      <c r="JNV234" s="127"/>
      <c r="JNW234" s="127"/>
      <c r="JNX234" s="127"/>
      <c r="JNY234" s="127"/>
      <c r="JNZ234" s="127"/>
      <c r="JOA234" s="127"/>
      <c r="JOB234" s="127"/>
      <c r="JOC234" s="127"/>
      <c r="JXC234" s="127"/>
      <c r="JXD234" s="127"/>
      <c r="JXL234" s="127"/>
      <c r="JXM234" s="127"/>
      <c r="JXN234" s="127"/>
      <c r="JXO234" s="127"/>
      <c r="JXP234" s="127"/>
      <c r="JXQ234" s="127"/>
      <c r="JXR234" s="127"/>
      <c r="JXS234" s="127"/>
      <c r="JXT234" s="127"/>
      <c r="JXU234" s="127"/>
      <c r="JXV234" s="127"/>
      <c r="JXW234" s="127"/>
      <c r="JXX234" s="127"/>
      <c r="JXY234" s="127"/>
      <c r="KGY234" s="127"/>
      <c r="KGZ234" s="127"/>
      <c r="KHH234" s="127"/>
      <c r="KHI234" s="127"/>
      <c r="KHJ234" s="127"/>
      <c r="KHK234" s="127"/>
      <c r="KHL234" s="127"/>
      <c r="KHM234" s="127"/>
      <c r="KHN234" s="127"/>
      <c r="KHO234" s="127"/>
      <c r="KHP234" s="127"/>
      <c r="KHQ234" s="127"/>
      <c r="KHR234" s="127"/>
      <c r="KHS234" s="127"/>
      <c r="KHT234" s="127"/>
      <c r="KHU234" s="127"/>
      <c r="KQU234" s="127"/>
      <c r="KQV234" s="127"/>
      <c r="KRD234" s="127"/>
      <c r="KRE234" s="127"/>
      <c r="KRF234" s="127"/>
      <c r="KRG234" s="127"/>
      <c r="KRH234" s="127"/>
      <c r="KRI234" s="127"/>
      <c r="KRJ234" s="127"/>
      <c r="KRK234" s="127"/>
      <c r="KRL234" s="127"/>
      <c r="KRM234" s="127"/>
      <c r="KRN234" s="127"/>
      <c r="KRO234" s="127"/>
      <c r="KRP234" s="127"/>
      <c r="KRQ234" s="127"/>
      <c r="LAQ234" s="127"/>
      <c r="LAR234" s="127"/>
      <c r="LAZ234" s="127"/>
      <c r="LBA234" s="127"/>
      <c r="LBB234" s="127"/>
      <c r="LBC234" s="127"/>
      <c r="LBD234" s="127"/>
      <c r="LBE234" s="127"/>
      <c r="LBF234" s="127"/>
      <c r="LBG234" s="127"/>
      <c r="LBH234" s="127"/>
      <c r="LBI234" s="127"/>
      <c r="LBJ234" s="127"/>
      <c r="LBK234" s="127"/>
      <c r="LBL234" s="127"/>
      <c r="LBM234" s="127"/>
      <c r="LKM234" s="127"/>
      <c r="LKN234" s="127"/>
      <c r="LKV234" s="127"/>
      <c r="LKW234" s="127"/>
      <c r="LKX234" s="127"/>
      <c r="LKY234" s="127"/>
      <c r="LKZ234" s="127"/>
      <c r="LLA234" s="127"/>
      <c r="LLB234" s="127"/>
      <c r="LLC234" s="127"/>
      <c r="LLD234" s="127"/>
      <c r="LLE234" s="127"/>
      <c r="LLF234" s="127"/>
      <c r="LLG234" s="127"/>
      <c r="LLH234" s="127"/>
      <c r="LLI234" s="127"/>
      <c r="LUI234" s="127"/>
      <c r="LUJ234" s="127"/>
      <c r="LUR234" s="127"/>
      <c r="LUS234" s="127"/>
      <c r="LUT234" s="127"/>
      <c r="LUU234" s="127"/>
      <c r="LUV234" s="127"/>
      <c r="LUW234" s="127"/>
      <c r="LUX234" s="127"/>
      <c r="LUY234" s="127"/>
      <c r="LUZ234" s="127"/>
      <c r="LVA234" s="127"/>
      <c r="LVB234" s="127"/>
      <c r="LVC234" s="127"/>
      <c r="LVD234" s="127"/>
      <c r="LVE234" s="127"/>
      <c r="MEE234" s="127"/>
      <c r="MEF234" s="127"/>
      <c r="MEN234" s="127"/>
      <c r="MEO234" s="127"/>
      <c r="MEP234" s="127"/>
      <c r="MEQ234" s="127"/>
      <c r="MER234" s="127"/>
      <c r="MES234" s="127"/>
      <c r="MET234" s="127"/>
      <c r="MEU234" s="127"/>
      <c r="MEV234" s="127"/>
      <c r="MEW234" s="127"/>
      <c r="MEX234" s="127"/>
      <c r="MEY234" s="127"/>
      <c r="MEZ234" s="127"/>
      <c r="MFA234" s="127"/>
      <c r="MOA234" s="127"/>
      <c r="MOB234" s="127"/>
      <c r="MOJ234" s="127"/>
      <c r="MOK234" s="127"/>
      <c r="MOL234" s="127"/>
      <c r="MOM234" s="127"/>
      <c r="MON234" s="127"/>
      <c r="MOO234" s="127"/>
      <c r="MOP234" s="127"/>
      <c r="MOQ234" s="127"/>
      <c r="MOR234" s="127"/>
      <c r="MOS234" s="127"/>
      <c r="MOT234" s="127"/>
      <c r="MOU234" s="127"/>
      <c r="MOV234" s="127"/>
      <c r="MOW234" s="127"/>
      <c r="MXW234" s="127"/>
      <c r="MXX234" s="127"/>
      <c r="MYF234" s="127"/>
      <c r="MYG234" s="127"/>
      <c r="MYH234" s="127"/>
      <c r="MYI234" s="127"/>
      <c r="MYJ234" s="127"/>
      <c r="MYK234" s="127"/>
      <c r="MYL234" s="127"/>
      <c r="MYM234" s="127"/>
      <c r="MYN234" s="127"/>
      <c r="MYO234" s="127"/>
      <c r="MYP234" s="127"/>
      <c r="MYQ234" s="127"/>
      <c r="MYR234" s="127"/>
      <c r="MYS234" s="127"/>
      <c r="NHS234" s="127"/>
      <c r="NHT234" s="127"/>
      <c r="NIB234" s="127"/>
      <c r="NIC234" s="127"/>
      <c r="NID234" s="127"/>
      <c r="NIE234" s="127"/>
      <c r="NIF234" s="127"/>
      <c r="NIG234" s="127"/>
      <c r="NIH234" s="127"/>
      <c r="NII234" s="127"/>
      <c r="NIJ234" s="127"/>
      <c r="NIK234" s="127"/>
      <c r="NIL234" s="127"/>
      <c r="NIM234" s="127"/>
      <c r="NIN234" s="127"/>
      <c r="NIO234" s="127"/>
      <c r="NRO234" s="127"/>
      <c r="NRP234" s="127"/>
      <c r="NRX234" s="127"/>
      <c r="NRY234" s="127"/>
      <c r="NRZ234" s="127"/>
      <c r="NSA234" s="127"/>
      <c r="NSB234" s="127"/>
      <c r="NSC234" s="127"/>
      <c r="NSD234" s="127"/>
      <c r="NSE234" s="127"/>
      <c r="NSF234" s="127"/>
      <c r="NSG234" s="127"/>
      <c r="NSH234" s="127"/>
      <c r="NSI234" s="127"/>
      <c r="NSJ234" s="127"/>
      <c r="NSK234" s="127"/>
      <c r="OBK234" s="127"/>
      <c r="OBL234" s="127"/>
      <c r="OBT234" s="127"/>
      <c r="OBU234" s="127"/>
      <c r="OBV234" s="127"/>
      <c r="OBW234" s="127"/>
      <c r="OBX234" s="127"/>
      <c r="OBY234" s="127"/>
      <c r="OBZ234" s="127"/>
      <c r="OCA234" s="127"/>
      <c r="OCB234" s="127"/>
      <c r="OCC234" s="127"/>
      <c r="OCD234" s="127"/>
      <c r="OCE234" s="127"/>
      <c r="OCF234" s="127"/>
      <c r="OCG234" s="127"/>
      <c r="OLG234" s="127"/>
      <c r="OLH234" s="127"/>
      <c r="OLP234" s="127"/>
      <c r="OLQ234" s="127"/>
      <c r="OLR234" s="127"/>
      <c r="OLS234" s="127"/>
      <c r="OLT234" s="127"/>
      <c r="OLU234" s="127"/>
      <c r="OLV234" s="127"/>
      <c r="OLW234" s="127"/>
      <c r="OLX234" s="127"/>
      <c r="OLY234" s="127"/>
      <c r="OLZ234" s="127"/>
      <c r="OMA234" s="127"/>
      <c r="OMB234" s="127"/>
      <c r="OMC234" s="127"/>
      <c r="OVC234" s="127"/>
      <c r="OVD234" s="127"/>
      <c r="OVL234" s="127"/>
      <c r="OVM234" s="127"/>
      <c r="OVN234" s="127"/>
      <c r="OVO234" s="127"/>
      <c r="OVP234" s="127"/>
      <c r="OVQ234" s="127"/>
      <c r="OVR234" s="127"/>
      <c r="OVS234" s="127"/>
      <c r="OVT234" s="127"/>
      <c r="OVU234" s="127"/>
      <c r="OVV234" s="127"/>
      <c r="OVW234" s="127"/>
      <c r="OVX234" s="127"/>
      <c r="OVY234" s="127"/>
      <c r="PEY234" s="127"/>
      <c r="PEZ234" s="127"/>
      <c r="PFH234" s="127"/>
      <c r="PFI234" s="127"/>
      <c r="PFJ234" s="127"/>
      <c r="PFK234" s="127"/>
      <c r="PFL234" s="127"/>
      <c r="PFM234" s="127"/>
      <c r="PFN234" s="127"/>
      <c r="PFO234" s="127"/>
      <c r="PFP234" s="127"/>
      <c r="PFQ234" s="127"/>
      <c r="PFR234" s="127"/>
      <c r="PFS234" s="127"/>
      <c r="PFT234" s="127"/>
      <c r="PFU234" s="127"/>
      <c r="POU234" s="127"/>
      <c r="POV234" s="127"/>
      <c r="PPD234" s="127"/>
      <c r="PPE234" s="127"/>
      <c r="PPF234" s="127"/>
      <c r="PPG234" s="127"/>
      <c r="PPH234" s="127"/>
      <c r="PPI234" s="127"/>
      <c r="PPJ234" s="127"/>
      <c r="PPK234" s="127"/>
      <c r="PPL234" s="127"/>
      <c r="PPM234" s="127"/>
      <c r="PPN234" s="127"/>
      <c r="PPO234" s="127"/>
      <c r="PPP234" s="127"/>
      <c r="PPQ234" s="127"/>
      <c r="PYQ234" s="127"/>
      <c r="PYR234" s="127"/>
      <c r="PYZ234" s="127"/>
      <c r="PZA234" s="127"/>
      <c r="PZB234" s="127"/>
      <c r="PZC234" s="127"/>
      <c r="PZD234" s="127"/>
      <c r="PZE234" s="127"/>
      <c r="PZF234" s="127"/>
      <c r="PZG234" s="127"/>
      <c r="PZH234" s="127"/>
      <c r="PZI234" s="127"/>
      <c r="PZJ234" s="127"/>
      <c r="PZK234" s="127"/>
      <c r="PZL234" s="127"/>
      <c r="PZM234" s="127"/>
      <c r="QIM234" s="127"/>
      <c r="QIN234" s="127"/>
      <c r="QIV234" s="127"/>
      <c r="QIW234" s="127"/>
      <c r="QIX234" s="127"/>
      <c r="QIY234" s="127"/>
      <c r="QIZ234" s="127"/>
      <c r="QJA234" s="127"/>
      <c r="QJB234" s="127"/>
      <c r="QJC234" s="127"/>
      <c r="QJD234" s="127"/>
      <c r="QJE234" s="127"/>
      <c r="QJF234" s="127"/>
      <c r="QJG234" s="127"/>
      <c r="QJH234" s="127"/>
      <c r="QJI234" s="127"/>
      <c r="QSI234" s="127"/>
      <c r="QSJ234" s="127"/>
      <c r="QSR234" s="127"/>
      <c r="QSS234" s="127"/>
      <c r="QST234" s="127"/>
      <c r="QSU234" s="127"/>
      <c r="QSV234" s="127"/>
      <c r="QSW234" s="127"/>
      <c r="QSX234" s="127"/>
      <c r="QSY234" s="127"/>
      <c r="QSZ234" s="127"/>
      <c r="QTA234" s="127"/>
      <c r="QTB234" s="127"/>
      <c r="QTC234" s="127"/>
      <c r="QTD234" s="127"/>
      <c r="QTE234" s="127"/>
      <c r="RCE234" s="127"/>
      <c r="RCF234" s="127"/>
      <c r="RCN234" s="127"/>
      <c r="RCO234" s="127"/>
      <c r="RCP234" s="127"/>
      <c r="RCQ234" s="127"/>
      <c r="RCR234" s="127"/>
      <c r="RCS234" s="127"/>
      <c r="RCT234" s="127"/>
      <c r="RCU234" s="127"/>
      <c r="RCV234" s="127"/>
      <c r="RCW234" s="127"/>
      <c r="RCX234" s="127"/>
      <c r="RCY234" s="127"/>
      <c r="RCZ234" s="127"/>
      <c r="RDA234" s="127"/>
      <c r="RMA234" s="127"/>
      <c r="RMB234" s="127"/>
      <c r="RMJ234" s="127"/>
      <c r="RMK234" s="127"/>
      <c r="RML234" s="127"/>
      <c r="RMM234" s="127"/>
      <c r="RMN234" s="127"/>
      <c r="RMO234" s="127"/>
      <c r="RMP234" s="127"/>
      <c r="RMQ234" s="127"/>
      <c r="RMR234" s="127"/>
      <c r="RMS234" s="127"/>
      <c r="RMT234" s="127"/>
      <c r="RMU234" s="127"/>
      <c r="RMV234" s="127"/>
      <c r="RMW234" s="127"/>
      <c r="RVW234" s="127"/>
      <c r="RVX234" s="127"/>
      <c r="RWF234" s="127"/>
      <c r="RWG234" s="127"/>
      <c r="RWH234" s="127"/>
      <c r="RWI234" s="127"/>
      <c r="RWJ234" s="127"/>
      <c r="RWK234" s="127"/>
      <c r="RWL234" s="127"/>
      <c r="RWM234" s="127"/>
      <c r="RWN234" s="127"/>
      <c r="RWO234" s="127"/>
      <c r="RWP234" s="127"/>
      <c r="RWQ234" s="127"/>
      <c r="RWR234" s="127"/>
      <c r="RWS234" s="127"/>
      <c r="SFS234" s="127"/>
      <c r="SFT234" s="127"/>
      <c r="SGB234" s="127"/>
      <c r="SGC234" s="127"/>
      <c r="SGD234" s="127"/>
      <c r="SGE234" s="127"/>
      <c r="SGF234" s="127"/>
      <c r="SGG234" s="127"/>
      <c r="SGH234" s="127"/>
      <c r="SGI234" s="127"/>
      <c r="SGJ234" s="127"/>
      <c r="SGK234" s="127"/>
      <c r="SGL234" s="127"/>
      <c r="SGM234" s="127"/>
      <c r="SGN234" s="127"/>
      <c r="SGO234" s="127"/>
      <c r="SPO234" s="127"/>
      <c r="SPP234" s="127"/>
      <c r="SPX234" s="127"/>
      <c r="SPY234" s="127"/>
      <c r="SPZ234" s="127"/>
      <c r="SQA234" s="127"/>
      <c r="SQB234" s="127"/>
      <c r="SQC234" s="127"/>
      <c r="SQD234" s="127"/>
      <c r="SQE234" s="127"/>
      <c r="SQF234" s="127"/>
      <c r="SQG234" s="127"/>
      <c r="SQH234" s="127"/>
      <c r="SQI234" s="127"/>
      <c r="SQJ234" s="127"/>
      <c r="SQK234" s="127"/>
      <c r="SZK234" s="127"/>
      <c r="SZL234" s="127"/>
      <c r="SZT234" s="127"/>
      <c r="SZU234" s="127"/>
      <c r="SZV234" s="127"/>
      <c r="SZW234" s="127"/>
      <c r="SZX234" s="127"/>
      <c r="SZY234" s="127"/>
      <c r="SZZ234" s="127"/>
      <c r="TAA234" s="127"/>
      <c r="TAB234" s="127"/>
      <c r="TAC234" s="127"/>
      <c r="TAD234" s="127"/>
      <c r="TAE234" s="127"/>
      <c r="TAF234" s="127"/>
      <c r="TAG234" s="127"/>
      <c r="TJG234" s="127"/>
      <c r="TJH234" s="127"/>
      <c r="TJP234" s="127"/>
      <c r="TJQ234" s="127"/>
      <c r="TJR234" s="127"/>
      <c r="TJS234" s="127"/>
      <c r="TJT234" s="127"/>
      <c r="TJU234" s="127"/>
      <c r="TJV234" s="127"/>
      <c r="TJW234" s="127"/>
      <c r="TJX234" s="127"/>
      <c r="TJY234" s="127"/>
      <c r="TJZ234" s="127"/>
      <c r="TKA234" s="127"/>
      <c r="TKB234" s="127"/>
      <c r="TKC234" s="127"/>
      <c r="TTC234" s="127"/>
      <c r="TTD234" s="127"/>
      <c r="TTL234" s="127"/>
      <c r="TTM234" s="127"/>
      <c r="TTN234" s="127"/>
      <c r="TTO234" s="127"/>
      <c r="TTP234" s="127"/>
      <c r="TTQ234" s="127"/>
      <c r="TTR234" s="127"/>
      <c r="TTS234" s="127"/>
      <c r="TTT234" s="127"/>
      <c r="TTU234" s="127"/>
      <c r="TTV234" s="127"/>
      <c r="TTW234" s="127"/>
      <c r="TTX234" s="127"/>
      <c r="TTY234" s="127"/>
      <c r="UCY234" s="127"/>
      <c r="UCZ234" s="127"/>
      <c r="UDH234" s="127"/>
      <c r="UDI234" s="127"/>
      <c r="UDJ234" s="127"/>
      <c r="UDK234" s="127"/>
      <c r="UDL234" s="127"/>
      <c r="UDM234" s="127"/>
      <c r="UDN234" s="127"/>
      <c r="UDO234" s="127"/>
      <c r="UDP234" s="127"/>
      <c r="UDQ234" s="127"/>
      <c r="UDR234" s="127"/>
      <c r="UDS234" s="127"/>
      <c r="UDT234" s="127"/>
      <c r="UDU234" s="127"/>
      <c r="UMU234" s="127"/>
      <c r="UMV234" s="127"/>
      <c r="UND234" s="127"/>
      <c r="UNE234" s="127"/>
      <c r="UNF234" s="127"/>
      <c r="UNG234" s="127"/>
      <c r="UNH234" s="127"/>
      <c r="UNI234" s="127"/>
      <c r="UNJ234" s="127"/>
      <c r="UNK234" s="127"/>
      <c r="UNL234" s="127"/>
      <c r="UNM234" s="127"/>
      <c r="UNN234" s="127"/>
      <c r="UNO234" s="127"/>
      <c r="UNP234" s="127"/>
      <c r="UNQ234" s="127"/>
      <c r="UWQ234" s="127"/>
      <c r="UWR234" s="127"/>
      <c r="UWZ234" s="127"/>
      <c r="UXA234" s="127"/>
      <c r="UXB234" s="127"/>
      <c r="UXC234" s="127"/>
      <c r="UXD234" s="127"/>
      <c r="UXE234" s="127"/>
      <c r="UXF234" s="127"/>
      <c r="UXG234" s="127"/>
      <c r="UXH234" s="127"/>
      <c r="UXI234" s="127"/>
      <c r="UXJ234" s="127"/>
      <c r="UXK234" s="127"/>
      <c r="UXL234" s="127"/>
      <c r="UXM234" s="127"/>
      <c r="VGM234" s="127"/>
      <c r="VGN234" s="127"/>
      <c r="VGV234" s="127"/>
      <c r="VGW234" s="127"/>
      <c r="VGX234" s="127"/>
      <c r="VGY234" s="127"/>
      <c r="VGZ234" s="127"/>
      <c r="VHA234" s="127"/>
      <c r="VHB234" s="127"/>
      <c r="VHC234" s="127"/>
      <c r="VHD234" s="127"/>
      <c r="VHE234" s="127"/>
      <c r="VHF234" s="127"/>
      <c r="VHG234" s="127"/>
      <c r="VHH234" s="127"/>
      <c r="VHI234" s="127"/>
      <c r="VQI234" s="127"/>
      <c r="VQJ234" s="127"/>
      <c r="VQR234" s="127"/>
      <c r="VQS234" s="127"/>
      <c r="VQT234" s="127"/>
      <c r="VQU234" s="127"/>
      <c r="VQV234" s="127"/>
      <c r="VQW234" s="127"/>
      <c r="VQX234" s="127"/>
      <c r="VQY234" s="127"/>
      <c r="VQZ234" s="127"/>
      <c r="VRA234" s="127"/>
      <c r="VRB234" s="127"/>
      <c r="VRC234" s="127"/>
      <c r="VRD234" s="127"/>
      <c r="VRE234" s="127"/>
      <c r="WAE234" s="127"/>
      <c r="WAF234" s="127"/>
      <c r="WAN234" s="127"/>
      <c r="WAO234" s="127"/>
      <c r="WAP234" s="127"/>
      <c r="WAQ234" s="127"/>
      <c r="WAR234" s="127"/>
      <c r="WAS234" s="127"/>
      <c r="WAT234" s="127"/>
      <c r="WAU234" s="127"/>
      <c r="WAV234" s="127"/>
      <c r="WAW234" s="127"/>
      <c r="WAX234" s="127"/>
      <c r="WAY234" s="127"/>
      <c r="WAZ234" s="127"/>
      <c r="WBA234" s="127"/>
      <c r="WKA234" s="127"/>
      <c r="WKB234" s="127"/>
      <c r="WKJ234" s="127"/>
      <c r="WKK234" s="127"/>
      <c r="WKL234" s="127"/>
      <c r="WKM234" s="127"/>
      <c r="WKN234" s="127"/>
      <c r="WKO234" s="127"/>
      <c r="WKP234" s="127"/>
      <c r="WKQ234" s="127"/>
      <c r="WKR234" s="127"/>
      <c r="WKS234" s="127"/>
      <c r="WKT234" s="127"/>
      <c r="WKU234" s="127"/>
      <c r="WKV234" s="127"/>
      <c r="WKW234" s="127"/>
      <c r="WTW234" s="127"/>
      <c r="WTX234" s="127"/>
      <c r="WUF234" s="127"/>
      <c r="WUG234" s="127"/>
      <c r="WUH234" s="127"/>
      <c r="WUI234" s="127"/>
      <c r="WUJ234" s="127"/>
      <c r="WUK234" s="127"/>
      <c r="WUL234" s="127"/>
      <c r="WUM234" s="127"/>
      <c r="WUN234" s="127"/>
      <c r="WUO234" s="127"/>
      <c r="WUP234" s="127"/>
      <c r="WUQ234" s="127"/>
      <c r="WUR234" s="127"/>
      <c r="WUS234" s="127"/>
    </row>
    <row r="235" spans="1:1009 1243:2033 2267:3057 3291:4081 4315:5105 5339:6129 6363:7153 7387:8177 8411:9201 9435:10225 10459:11249 11483:12273 12507:13297 13531:14321 14555:15345 15579:16113" outlineLevel="1">
      <c r="A235" s="240"/>
      <c r="B235" s="259" t="s">
        <v>506</v>
      </c>
      <c r="C235" s="238"/>
      <c r="D235" s="217">
        <v>0</v>
      </c>
      <c r="E235" s="216"/>
      <c r="F235" s="258">
        <v>0</v>
      </c>
      <c r="G235" s="245">
        <v>0</v>
      </c>
      <c r="H235" s="229">
        <f t="shared" si="13"/>
        <v>0</v>
      </c>
      <c r="I235" s="254"/>
      <c r="J235" s="247"/>
      <c r="K235" s="254"/>
      <c r="L235" s="254"/>
      <c r="M235" s="238"/>
      <c r="HK235" s="127"/>
      <c r="HL235" s="127"/>
      <c r="HT235" s="127"/>
      <c r="HU235" s="127"/>
      <c r="HV235" s="127"/>
      <c r="HW235" s="127"/>
      <c r="HX235" s="127"/>
      <c r="HY235" s="127"/>
      <c r="HZ235" s="127"/>
      <c r="IA235" s="127"/>
      <c r="IB235" s="127"/>
      <c r="IC235" s="127"/>
      <c r="ID235" s="127"/>
      <c r="IE235" s="127"/>
      <c r="IF235" s="127"/>
      <c r="IG235" s="127"/>
      <c r="RG235" s="127"/>
      <c r="RH235" s="127"/>
      <c r="RP235" s="127"/>
      <c r="RQ235" s="127"/>
      <c r="RR235" s="127"/>
      <c r="RS235" s="127"/>
      <c r="RT235" s="127"/>
      <c r="RU235" s="127"/>
      <c r="RV235" s="127"/>
      <c r="RW235" s="127"/>
      <c r="RX235" s="127"/>
      <c r="RY235" s="127"/>
      <c r="RZ235" s="127"/>
      <c r="SA235" s="127"/>
      <c r="SB235" s="127"/>
      <c r="SC235" s="127"/>
      <c r="ABC235" s="127"/>
      <c r="ABD235" s="127"/>
      <c r="ABL235" s="127"/>
      <c r="ABM235" s="127"/>
      <c r="ABN235" s="127"/>
      <c r="ABO235" s="127"/>
      <c r="ABP235" s="127"/>
      <c r="ABQ235" s="127"/>
      <c r="ABR235" s="127"/>
      <c r="ABS235" s="127"/>
      <c r="ABT235" s="127"/>
      <c r="ABU235" s="127"/>
      <c r="ABV235" s="127"/>
      <c r="ABW235" s="127"/>
      <c r="ABX235" s="127"/>
      <c r="ABY235" s="127"/>
      <c r="AKY235" s="127"/>
      <c r="AKZ235" s="127"/>
      <c r="ALH235" s="127"/>
      <c r="ALI235" s="127"/>
      <c r="ALJ235" s="127"/>
      <c r="ALK235" s="127"/>
      <c r="ALL235" s="127"/>
      <c r="ALM235" s="127"/>
      <c r="ALN235" s="127"/>
      <c r="ALO235" s="127"/>
      <c r="ALP235" s="127"/>
      <c r="ALQ235" s="127"/>
      <c r="ALR235" s="127"/>
      <c r="ALS235" s="127"/>
      <c r="ALT235" s="127"/>
      <c r="ALU235" s="127"/>
      <c r="AUU235" s="127"/>
      <c r="AUV235" s="127"/>
      <c r="AVD235" s="127"/>
      <c r="AVE235" s="127"/>
      <c r="AVF235" s="127"/>
      <c r="AVG235" s="127"/>
      <c r="AVH235" s="127"/>
      <c r="AVI235" s="127"/>
      <c r="AVJ235" s="127"/>
      <c r="AVK235" s="127"/>
      <c r="AVL235" s="127"/>
      <c r="AVM235" s="127"/>
      <c r="AVN235" s="127"/>
      <c r="AVO235" s="127"/>
      <c r="AVP235" s="127"/>
      <c r="AVQ235" s="127"/>
      <c r="BEQ235" s="127"/>
      <c r="BER235" s="127"/>
      <c r="BEZ235" s="127"/>
      <c r="BFA235" s="127"/>
      <c r="BFB235" s="127"/>
      <c r="BFC235" s="127"/>
      <c r="BFD235" s="127"/>
      <c r="BFE235" s="127"/>
      <c r="BFF235" s="127"/>
      <c r="BFG235" s="127"/>
      <c r="BFH235" s="127"/>
      <c r="BFI235" s="127"/>
      <c r="BFJ235" s="127"/>
      <c r="BFK235" s="127"/>
      <c r="BFL235" s="127"/>
      <c r="BFM235" s="127"/>
      <c r="BOM235" s="127"/>
      <c r="BON235" s="127"/>
      <c r="BOV235" s="127"/>
      <c r="BOW235" s="127"/>
      <c r="BOX235" s="127"/>
      <c r="BOY235" s="127"/>
      <c r="BOZ235" s="127"/>
      <c r="BPA235" s="127"/>
      <c r="BPB235" s="127"/>
      <c r="BPC235" s="127"/>
      <c r="BPD235" s="127"/>
      <c r="BPE235" s="127"/>
      <c r="BPF235" s="127"/>
      <c r="BPG235" s="127"/>
      <c r="BPH235" s="127"/>
      <c r="BPI235" s="127"/>
      <c r="BYI235" s="127"/>
      <c r="BYJ235" s="127"/>
      <c r="BYR235" s="127"/>
      <c r="BYS235" s="127"/>
      <c r="BYT235" s="127"/>
      <c r="BYU235" s="127"/>
      <c r="BYV235" s="127"/>
      <c r="BYW235" s="127"/>
      <c r="BYX235" s="127"/>
      <c r="BYY235" s="127"/>
      <c r="BYZ235" s="127"/>
      <c r="BZA235" s="127"/>
      <c r="BZB235" s="127"/>
      <c r="BZC235" s="127"/>
      <c r="BZD235" s="127"/>
      <c r="BZE235" s="127"/>
      <c r="CIE235" s="127"/>
      <c r="CIF235" s="127"/>
      <c r="CIN235" s="127"/>
      <c r="CIO235" s="127"/>
      <c r="CIP235" s="127"/>
      <c r="CIQ235" s="127"/>
      <c r="CIR235" s="127"/>
      <c r="CIS235" s="127"/>
      <c r="CIT235" s="127"/>
      <c r="CIU235" s="127"/>
      <c r="CIV235" s="127"/>
      <c r="CIW235" s="127"/>
      <c r="CIX235" s="127"/>
      <c r="CIY235" s="127"/>
      <c r="CIZ235" s="127"/>
      <c r="CJA235" s="127"/>
      <c r="CSA235" s="127"/>
      <c r="CSB235" s="127"/>
      <c r="CSJ235" s="127"/>
      <c r="CSK235" s="127"/>
      <c r="CSL235" s="127"/>
      <c r="CSM235" s="127"/>
      <c r="CSN235" s="127"/>
      <c r="CSO235" s="127"/>
      <c r="CSP235" s="127"/>
      <c r="CSQ235" s="127"/>
      <c r="CSR235" s="127"/>
      <c r="CSS235" s="127"/>
      <c r="CST235" s="127"/>
      <c r="CSU235" s="127"/>
      <c r="CSV235" s="127"/>
      <c r="CSW235" s="127"/>
      <c r="DBW235" s="127"/>
      <c r="DBX235" s="127"/>
      <c r="DCF235" s="127"/>
      <c r="DCG235" s="127"/>
      <c r="DCH235" s="127"/>
      <c r="DCI235" s="127"/>
      <c r="DCJ235" s="127"/>
      <c r="DCK235" s="127"/>
      <c r="DCL235" s="127"/>
      <c r="DCM235" s="127"/>
      <c r="DCN235" s="127"/>
      <c r="DCO235" s="127"/>
      <c r="DCP235" s="127"/>
      <c r="DCQ235" s="127"/>
      <c r="DCR235" s="127"/>
      <c r="DCS235" s="127"/>
      <c r="DLS235" s="127"/>
      <c r="DLT235" s="127"/>
      <c r="DMB235" s="127"/>
      <c r="DMC235" s="127"/>
      <c r="DMD235" s="127"/>
      <c r="DME235" s="127"/>
      <c r="DMF235" s="127"/>
      <c r="DMG235" s="127"/>
      <c r="DMH235" s="127"/>
      <c r="DMI235" s="127"/>
      <c r="DMJ235" s="127"/>
      <c r="DMK235" s="127"/>
      <c r="DML235" s="127"/>
      <c r="DMM235" s="127"/>
      <c r="DMN235" s="127"/>
      <c r="DMO235" s="127"/>
      <c r="DVO235" s="127"/>
      <c r="DVP235" s="127"/>
      <c r="DVX235" s="127"/>
      <c r="DVY235" s="127"/>
      <c r="DVZ235" s="127"/>
      <c r="DWA235" s="127"/>
      <c r="DWB235" s="127"/>
      <c r="DWC235" s="127"/>
      <c r="DWD235" s="127"/>
      <c r="DWE235" s="127"/>
      <c r="DWF235" s="127"/>
      <c r="DWG235" s="127"/>
      <c r="DWH235" s="127"/>
      <c r="DWI235" s="127"/>
      <c r="DWJ235" s="127"/>
      <c r="DWK235" s="127"/>
      <c r="EFK235" s="127"/>
      <c r="EFL235" s="127"/>
      <c r="EFT235" s="127"/>
      <c r="EFU235" s="127"/>
      <c r="EFV235" s="127"/>
      <c r="EFW235" s="127"/>
      <c r="EFX235" s="127"/>
      <c r="EFY235" s="127"/>
      <c r="EFZ235" s="127"/>
      <c r="EGA235" s="127"/>
      <c r="EGB235" s="127"/>
      <c r="EGC235" s="127"/>
      <c r="EGD235" s="127"/>
      <c r="EGE235" s="127"/>
      <c r="EGF235" s="127"/>
      <c r="EGG235" s="127"/>
      <c r="EPG235" s="127"/>
      <c r="EPH235" s="127"/>
      <c r="EPP235" s="127"/>
      <c r="EPQ235" s="127"/>
      <c r="EPR235" s="127"/>
      <c r="EPS235" s="127"/>
      <c r="EPT235" s="127"/>
      <c r="EPU235" s="127"/>
      <c r="EPV235" s="127"/>
      <c r="EPW235" s="127"/>
      <c r="EPX235" s="127"/>
      <c r="EPY235" s="127"/>
      <c r="EPZ235" s="127"/>
      <c r="EQA235" s="127"/>
      <c r="EQB235" s="127"/>
      <c r="EQC235" s="127"/>
      <c r="EZC235" s="127"/>
      <c r="EZD235" s="127"/>
      <c r="EZL235" s="127"/>
      <c r="EZM235" s="127"/>
      <c r="EZN235" s="127"/>
      <c r="EZO235" s="127"/>
      <c r="EZP235" s="127"/>
      <c r="EZQ235" s="127"/>
      <c r="EZR235" s="127"/>
      <c r="EZS235" s="127"/>
      <c r="EZT235" s="127"/>
      <c r="EZU235" s="127"/>
      <c r="EZV235" s="127"/>
      <c r="EZW235" s="127"/>
      <c r="EZX235" s="127"/>
      <c r="EZY235" s="127"/>
      <c r="FIY235" s="127"/>
      <c r="FIZ235" s="127"/>
      <c r="FJH235" s="127"/>
      <c r="FJI235" s="127"/>
      <c r="FJJ235" s="127"/>
      <c r="FJK235" s="127"/>
      <c r="FJL235" s="127"/>
      <c r="FJM235" s="127"/>
      <c r="FJN235" s="127"/>
      <c r="FJO235" s="127"/>
      <c r="FJP235" s="127"/>
      <c r="FJQ235" s="127"/>
      <c r="FJR235" s="127"/>
      <c r="FJS235" s="127"/>
      <c r="FJT235" s="127"/>
      <c r="FJU235" s="127"/>
      <c r="FSU235" s="127"/>
      <c r="FSV235" s="127"/>
      <c r="FTD235" s="127"/>
      <c r="FTE235" s="127"/>
      <c r="FTF235" s="127"/>
      <c r="FTG235" s="127"/>
      <c r="FTH235" s="127"/>
      <c r="FTI235" s="127"/>
      <c r="FTJ235" s="127"/>
      <c r="FTK235" s="127"/>
      <c r="FTL235" s="127"/>
      <c r="FTM235" s="127"/>
      <c r="FTN235" s="127"/>
      <c r="FTO235" s="127"/>
      <c r="FTP235" s="127"/>
      <c r="FTQ235" s="127"/>
      <c r="GCQ235" s="127"/>
      <c r="GCR235" s="127"/>
      <c r="GCZ235" s="127"/>
      <c r="GDA235" s="127"/>
      <c r="GDB235" s="127"/>
      <c r="GDC235" s="127"/>
      <c r="GDD235" s="127"/>
      <c r="GDE235" s="127"/>
      <c r="GDF235" s="127"/>
      <c r="GDG235" s="127"/>
      <c r="GDH235" s="127"/>
      <c r="GDI235" s="127"/>
      <c r="GDJ235" s="127"/>
      <c r="GDK235" s="127"/>
      <c r="GDL235" s="127"/>
      <c r="GDM235" s="127"/>
      <c r="GMM235" s="127"/>
      <c r="GMN235" s="127"/>
      <c r="GMV235" s="127"/>
      <c r="GMW235" s="127"/>
      <c r="GMX235" s="127"/>
      <c r="GMY235" s="127"/>
      <c r="GMZ235" s="127"/>
      <c r="GNA235" s="127"/>
      <c r="GNB235" s="127"/>
      <c r="GNC235" s="127"/>
      <c r="GND235" s="127"/>
      <c r="GNE235" s="127"/>
      <c r="GNF235" s="127"/>
      <c r="GNG235" s="127"/>
      <c r="GNH235" s="127"/>
      <c r="GNI235" s="127"/>
      <c r="GWI235" s="127"/>
      <c r="GWJ235" s="127"/>
      <c r="GWR235" s="127"/>
      <c r="GWS235" s="127"/>
      <c r="GWT235" s="127"/>
      <c r="GWU235" s="127"/>
      <c r="GWV235" s="127"/>
      <c r="GWW235" s="127"/>
      <c r="GWX235" s="127"/>
      <c r="GWY235" s="127"/>
      <c r="GWZ235" s="127"/>
      <c r="GXA235" s="127"/>
      <c r="GXB235" s="127"/>
      <c r="GXC235" s="127"/>
      <c r="GXD235" s="127"/>
      <c r="GXE235" s="127"/>
      <c r="HGE235" s="127"/>
      <c r="HGF235" s="127"/>
      <c r="HGN235" s="127"/>
      <c r="HGO235" s="127"/>
      <c r="HGP235" s="127"/>
      <c r="HGQ235" s="127"/>
      <c r="HGR235" s="127"/>
      <c r="HGS235" s="127"/>
      <c r="HGT235" s="127"/>
      <c r="HGU235" s="127"/>
      <c r="HGV235" s="127"/>
      <c r="HGW235" s="127"/>
      <c r="HGX235" s="127"/>
      <c r="HGY235" s="127"/>
      <c r="HGZ235" s="127"/>
      <c r="HHA235" s="127"/>
      <c r="HQA235" s="127"/>
      <c r="HQB235" s="127"/>
      <c r="HQJ235" s="127"/>
      <c r="HQK235" s="127"/>
      <c r="HQL235" s="127"/>
      <c r="HQM235" s="127"/>
      <c r="HQN235" s="127"/>
      <c r="HQO235" s="127"/>
      <c r="HQP235" s="127"/>
      <c r="HQQ235" s="127"/>
      <c r="HQR235" s="127"/>
      <c r="HQS235" s="127"/>
      <c r="HQT235" s="127"/>
      <c r="HQU235" s="127"/>
      <c r="HQV235" s="127"/>
      <c r="HQW235" s="127"/>
      <c r="HZW235" s="127"/>
      <c r="HZX235" s="127"/>
      <c r="IAF235" s="127"/>
      <c r="IAG235" s="127"/>
      <c r="IAH235" s="127"/>
      <c r="IAI235" s="127"/>
      <c r="IAJ235" s="127"/>
      <c r="IAK235" s="127"/>
      <c r="IAL235" s="127"/>
      <c r="IAM235" s="127"/>
      <c r="IAN235" s="127"/>
      <c r="IAO235" s="127"/>
      <c r="IAP235" s="127"/>
      <c r="IAQ235" s="127"/>
      <c r="IAR235" s="127"/>
      <c r="IAS235" s="127"/>
      <c r="IJS235" s="127"/>
      <c r="IJT235" s="127"/>
      <c r="IKB235" s="127"/>
      <c r="IKC235" s="127"/>
      <c r="IKD235" s="127"/>
      <c r="IKE235" s="127"/>
      <c r="IKF235" s="127"/>
      <c r="IKG235" s="127"/>
      <c r="IKH235" s="127"/>
      <c r="IKI235" s="127"/>
      <c r="IKJ235" s="127"/>
      <c r="IKK235" s="127"/>
      <c r="IKL235" s="127"/>
      <c r="IKM235" s="127"/>
      <c r="IKN235" s="127"/>
      <c r="IKO235" s="127"/>
      <c r="ITO235" s="127"/>
      <c r="ITP235" s="127"/>
      <c r="ITX235" s="127"/>
      <c r="ITY235" s="127"/>
      <c r="ITZ235" s="127"/>
      <c r="IUA235" s="127"/>
      <c r="IUB235" s="127"/>
      <c r="IUC235" s="127"/>
      <c r="IUD235" s="127"/>
      <c r="IUE235" s="127"/>
      <c r="IUF235" s="127"/>
      <c r="IUG235" s="127"/>
      <c r="IUH235" s="127"/>
      <c r="IUI235" s="127"/>
      <c r="IUJ235" s="127"/>
      <c r="IUK235" s="127"/>
      <c r="JDK235" s="127"/>
      <c r="JDL235" s="127"/>
      <c r="JDT235" s="127"/>
      <c r="JDU235" s="127"/>
      <c r="JDV235" s="127"/>
      <c r="JDW235" s="127"/>
      <c r="JDX235" s="127"/>
      <c r="JDY235" s="127"/>
      <c r="JDZ235" s="127"/>
      <c r="JEA235" s="127"/>
      <c r="JEB235" s="127"/>
      <c r="JEC235" s="127"/>
      <c r="JED235" s="127"/>
      <c r="JEE235" s="127"/>
      <c r="JEF235" s="127"/>
      <c r="JEG235" s="127"/>
      <c r="JNG235" s="127"/>
      <c r="JNH235" s="127"/>
      <c r="JNP235" s="127"/>
      <c r="JNQ235" s="127"/>
      <c r="JNR235" s="127"/>
      <c r="JNS235" s="127"/>
      <c r="JNT235" s="127"/>
      <c r="JNU235" s="127"/>
      <c r="JNV235" s="127"/>
      <c r="JNW235" s="127"/>
      <c r="JNX235" s="127"/>
      <c r="JNY235" s="127"/>
      <c r="JNZ235" s="127"/>
      <c r="JOA235" s="127"/>
      <c r="JOB235" s="127"/>
      <c r="JOC235" s="127"/>
      <c r="JXC235" s="127"/>
      <c r="JXD235" s="127"/>
      <c r="JXL235" s="127"/>
      <c r="JXM235" s="127"/>
      <c r="JXN235" s="127"/>
      <c r="JXO235" s="127"/>
      <c r="JXP235" s="127"/>
      <c r="JXQ235" s="127"/>
      <c r="JXR235" s="127"/>
      <c r="JXS235" s="127"/>
      <c r="JXT235" s="127"/>
      <c r="JXU235" s="127"/>
      <c r="JXV235" s="127"/>
      <c r="JXW235" s="127"/>
      <c r="JXX235" s="127"/>
      <c r="JXY235" s="127"/>
      <c r="KGY235" s="127"/>
      <c r="KGZ235" s="127"/>
      <c r="KHH235" s="127"/>
      <c r="KHI235" s="127"/>
      <c r="KHJ235" s="127"/>
      <c r="KHK235" s="127"/>
      <c r="KHL235" s="127"/>
      <c r="KHM235" s="127"/>
      <c r="KHN235" s="127"/>
      <c r="KHO235" s="127"/>
      <c r="KHP235" s="127"/>
      <c r="KHQ235" s="127"/>
      <c r="KHR235" s="127"/>
      <c r="KHS235" s="127"/>
      <c r="KHT235" s="127"/>
      <c r="KHU235" s="127"/>
      <c r="KQU235" s="127"/>
      <c r="KQV235" s="127"/>
      <c r="KRD235" s="127"/>
      <c r="KRE235" s="127"/>
      <c r="KRF235" s="127"/>
      <c r="KRG235" s="127"/>
      <c r="KRH235" s="127"/>
      <c r="KRI235" s="127"/>
      <c r="KRJ235" s="127"/>
      <c r="KRK235" s="127"/>
      <c r="KRL235" s="127"/>
      <c r="KRM235" s="127"/>
      <c r="KRN235" s="127"/>
      <c r="KRO235" s="127"/>
      <c r="KRP235" s="127"/>
      <c r="KRQ235" s="127"/>
      <c r="LAQ235" s="127"/>
      <c r="LAR235" s="127"/>
      <c r="LAZ235" s="127"/>
      <c r="LBA235" s="127"/>
      <c r="LBB235" s="127"/>
      <c r="LBC235" s="127"/>
      <c r="LBD235" s="127"/>
      <c r="LBE235" s="127"/>
      <c r="LBF235" s="127"/>
      <c r="LBG235" s="127"/>
      <c r="LBH235" s="127"/>
      <c r="LBI235" s="127"/>
      <c r="LBJ235" s="127"/>
      <c r="LBK235" s="127"/>
      <c r="LBL235" s="127"/>
      <c r="LBM235" s="127"/>
      <c r="LKM235" s="127"/>
      <c r="LKN235" s="127"/>
      <c r="LKV235" s="127"/>
      <c r="LKW235" s="127"/>
      <c r="LKX235" s="127"/>
      <c r="LKY235" s="127"/>
      <c r="LKZ235" s="127"/>
      <c r="LLA235" s="127"/>
      <c r="LLB235" s="127"/>
      <c r="LLC235" s="127"/>
      <c r="LLD235" s="127"/>
      <c r="LLE235" s="127"/>
      <c r="LLF235" s="127"/>
      <c r="LLG235" s="127"/>
      <c r="LLH235" s="127"/>
      <c r="LLI235" s="127"/>
      <c r="LUI235" s="127"/>
      <c r="LUJ235" s="127"/>
      <c r="LUR235" s="127"/>
      <c r="LUS235" s="127"/>
      <c r="LUT235" s="127"/>
      <c r="LUU235" s="127"/>
      <c r="LUV235" s="127"/>
      <c r="LUW235" s="127"/>
      <c r="LUX235" s="127"/>
      <c r="LUY235" s="127"/>
      <c r="LUZ235" s="127"/>
      <c r="LVA235" s="127"/>
      <c r="LVB235" s="127"/>
      <c r="LVC235" s="127"/>
      <c r="LVD235" s="127"/>
      <c r="LVE235" s="127"/>
      <c r="MEE235" s="127"/>
      <c r="MEF235" s="127"/>
      <c r="MEN235" s="127"/>
      <c r="MEO235" s="127"/>
      <c r="MEP235" s="127"/>
      <c r="MEQ235" s="127"/>
      <c r="MER235" s="127"/>
      <c r="MES235" s="127"/>
      <c r="MET235" s="127"/>
      <c r="MEU235" s="127"/>
      <c r="MEV235" s="127"/>
      <c r="MEW235" s="127"/>
      <c r="MEX235" s="127"/>
      <c r="MEY235" s="127"/>
      <c r="MEZ235" s="127"/>
      <c r="MFA235" s="127"/>
      <c r="MOA235" s="127"/>
      <c r="MOB235" s="127"/>
      <c r="MOJ235" s="127"/>
      <c r="MOK235" s="127"/>
      <c r="MOL235" s="127"/>
      <c r="MOM235" s="127"/>
      <c r="MON235" s="127"/>
      <c r="MOO235" s="127"/>
      <c r="MOP235" s="127"/>
      <c r="MOQ235" s="127"/>
      <c r="MOR235" s="127"/>
      <c r="MOS235" s="127"/>
      <c r="MOT235" s="127"/>
      <c r="MOU235" s="127"/>
      <c r="MOV235" s="127"/>
      <c r="MOW235" s="127"/>
      <c r="MXW235" s="127"/>
      <c r="MXX235" s="127"/>
      <c r="MYF235" s="127"/>
      <c r="MYG235" s="127"/>
      <c r="MYH235" s="127"/>
      <c r="MYI235" s="127"/>
      <c r="MYJ235" s="127"/>
      <c r="MYK235" s="127"/>
      <c r="MYL235" s="127"/>
      <c r="MYM235" s="127"/>
      <c r="MYN235" s="127"/>
      <c r="MYO235" s="127"/>
      <c r="MYP235" s="127"/>
      <c r="MYQ235" s="127"/>
      <c r="MYR235" s="127"/>
      <c r="MYS235" s="127"/>
      <c r="NHS235" s="127"/>
      <c r="NHT235" s="127"/>
      <c r="NIB235" s="127"/>
      <c r="NIC235" s="127"/>
      <c r="NID235" s="127"/>
      <c r="NIE235" s="127"/>
      <c r="NIF235" s="127"/>
      <c r="NIG235" s="127"/>
      <c r="NIH235" s="127"/>
      <c r="NII235" s="127"/>
      <c r="NIJ235" s="127"/>
      <c r="NIK235" s="127"/>
      <c r="NIL235" s="127"/>
      <c r="NIM235" s="127"/>
      <c r="NIN235" s="127"/>
      <c r="NIO235" s="127"/>
      <c r="NRO235" s="127"/>
      <c r="NRP235" s="127"/>
      <c r="NRX235" s="127"/>
      <c r="NRY235" s="127"/>
      <c r="NRZ235" s="127"/>
      <c r="NSA235" s="127"/>
      <c r="NSB235" s="127"/>
      <c r="NSC235" s="127"/>
      <c r="NSD235" s="127"/>
      <c r="NSE235" s="127"/>
      <c r="NSF235" s="127"/>
      <c r="NSG235" s="127"/>
      <c r="NSH235" s="127"/>
      <c r="NSI235" s="127"/>
      <c r="NSJ235" s="127"/>
      <c r="NSK235" s="127"/>
      <c r="OBK235" s="127"/>
      <c r="OBL235" s="127"/>
      <c r="OBT235" s="127"/>
      <c r="OBU235" s="127"/>
      <c r="OBV235" s="127"/>
      <c r="OBW235" s="127"/>
      <c r="OBX235" s="127"/>
      <c r="OBY235" s="127"/>
      <c r="OBZ235" s="127"/>
      <c r="OCA235" s="127"/>
      <c r="OCB235" s="127"/>
      <c r="OCC235" s="127"/>
      <c r="OCD235" s="127"/>
      <c r="OCE235" s="127"/>
      <c r="OCF235" s="127"/>
      <c r="OCG235" s="127"/>
      <c r="OLG235" s="127"/>
      <c r="OLH235" s="127"/>
      <c r="OLP235" s="127"/>
      <c r="OLQ235" s="127"/>
      <c r="OLR235" s="127"/>
      <c r="OLS235" s="127"/>
      <c r="OLT235" s="127"/>
      <c r="OLU235" s="127"/>
      <c r="OLV235" s="127"/>
      <c r="OLW235" s="127"/>
      <c r="OLX235" s="127"/>
      <c r="OLY235" s="127"/>
      <c r="OLZ235" s="127"/>
      <c r="OMA235" s="127"/>
      <c r="OMB235" s="127"/>
      <c r="OMC235" s="127"/>
      <c r="OVC235" s="127"/>
      <c r="OVD235" s="127"/>
      <c r="OVL235" s="127"/>
      <c r="OVM235" s="127"/>
      <c r="OVN235" s="127"/>
      <c r="OVO235" s="127"/>
      <c r="OVP235" s="127"/>
      <c r="OVQ235" s="127"/>
      <c r="OVR235" s="127"/>
      <c r="OVS235" s="127"/>
      <c r="OVT235" s="127"/>
      <c r="OVU235" s="127"/>
      <c r="OVV235" s="127"/>
      <c r="OVW235" s="127"/>
      <c r="OVX235" s="127"/>
      <c r="OVY235" s="127"/>
      <c r="PEY235" s="127"/>
      <c r="PEZ235" s="127"/>
      <c r="PFH235" s="127"/>
      <c r="PFI235" s="127"/>
      <c r="PFJ235" s="127"/>
      <c r="PFK235" s="127"/>
      <c r="PFL235" s="127"/>
      <c r="PFM235" s="127"/>
      <c r="PFN235" s="127"/>
      <c r="PFO235" s="127"/>
      <c r="PFP235" s="127"/>
      <c r="PFQ235" s="127"/>
      <c r="PFR235" s="127"/>
      <c r="PFS235" s="127"/>
      <c r="PFT235" s="127"/>
      <c r="PFU235" s="127"/>
      <c r="POU235" s="127"/>
      <c r="POV235" s="127"/>
      <c r="PPD235" s="127"/>
      <c r="PPE235" s="127"/>
      <c r="PPF235" s="127"/>
      <c r="PPG235" s="127"/>
      <c r="PPH235" s="127"/>
      <c r="PPI235" s="127"/>
      <c r="PPJ235" s="127"/>
      <c r="PPK235" s="127"/>
      <c r="PPL235" s="127"/>
      <c r="PPM235" s="127"/>
      <c r="PPN235" s="127"/>
      <c r="PPO235" s="127"/>
      <c r="PPP235" s="127"/>
      <c r="PPQ235" s="127"/>
      <c r="PYQ235" s="127"/>
      <c r="PYR235" s="127"/>
      <c r="PYZ235" s="127"/>
      <c r="PZA235" s="127"/>
      <c r="PZB235" s="127"/>
      <c r="PZC235" s="127"/>
      <c r="PZD235" s="127"/>
      <c r="PZE235" s="127"/>
      <c r="PZF235" s="127"/>
      <c r="PZG235" s="127"/>
      <c r="PZH235" s="127"/>
      <c r="PZI235" s="127"/>
      <c r="PZJ235" s="127"/>
      <c r="PZK235" s="127"/>
      <c r="PZL235" s="127"/>
      <c r="PZM235" s="127"/>
      <c r="QIM235" s="127"/>
      <c r="QIN235" s="127"/>
      <c r="QIV235" s="127"/>
      <c r="QIW235" s="127"/>
      <c r="QIX235" s="127"/>
      <c r="QIY235" s="127"/>
      <c r="QIZ235" s="127"/>
      <c r="QJA235" s="127"/>
      <c r="QJB235" s="127"/>
      <c r="QJC235" s="127"/>
      <c r="QJD235" s="127"/>
      <c r="QJE235" s="127"/>
      <c r="QJF235" s="127"/>
      <c r="QJG235" s="127"/>
      <c r="QJH235" s="127"/>
      <c r="QJI235" s="127"/>
      <c r="QSI235" s="127"/>
      <c r="QSJ235" s="127"/>
      <c r="QSR235" s="127"/>
      <c r="QSS235" s="127"/>
      <c r="QST235" s="127"/>
      <c r="QSU235" s="127"/>
      <c r="QSV235" s="127"/>
      <c r="QSW235" s="127"/>
      <c r="QSX235" s="127"/>
      <c r="QSY235" s="127"/>
      <c r="QSZ235" s="127"/>
      <c r="QTA235" s="127"/>
      <c r="QTB235" s="127"/>
      <c r="QTC235" s="127"/>
      <c r="QTD235" s="127"/>
      <c r="QTE235" s="127"/>
      <c r="RCE235" s="127"/>
      <c r="RCF235" s="127"/>
      <c r="RCN235" s="127"/>
      <c r="RCO235" s="127"/>
      <c r="RCP235" s="127"/>
      <c r="RCQ235" s="127"/>
      <c r="RCR235" s="127"/>
      <c r="RCS235" s="127"/>
      <c r="RCT235" s="127"/>
      <c r="RCU235" s="127"/>
      <c r="RCV235" s="127"/>
      <c r="RCW235" s="127"/>
      <c r="RCX235" s="127"/>
      <c r="RCY235" s="127"/>
      <c r="RCZ235" s="127"/>
      <c r="RDA235" s="127"/>
      <c r="RMA235" s="127"/>
      <c r="RMB235" s="127"/>
      <c r="RMJ235" s="127"/>
      <c r="RMK235" s="127"/>
      <c r="RML235" s="127"/>
      <c r="RMM235" s="127"/>
      <c r="RMN235" s="127"/>
      <c r="RMO235" s="127"/>
      <c r="RMP235" s="127"/>
      <c r="RMQ235" s="127"/>
      <c r="RMR235" s="127"/>
      <c r="RMS235" s="127"/>
      <c r="RMT235" s="127"/>
      <c r="RMU235" s="127"/>
      <c r="RMV235" s="127"/>
      <c r="RMW235" s="127"/>
      <c r="RVW235" s="127"/>
      <c r="RVX235" s="127"/>
      <c r="RWF235" s="127"/>
      <c r="RWG235" s="127"/>
      <c r="RWH235" s="127"/>
      <c r="RWI235" s="127"/>
      <c r="RWJ235" s="127"/>
      <c r="RWK235" s="127"/>
      <c r="RWL235" s="127"/>
      <c r="RWM235" s="127"/>
      <c r="RWN235" s="127"/>
      <c r="RWO235" s="127"/>
      <c r="RWP235" s="127"/>
      <c r="RWQ235" s="127"/>
      <c r="RWR235" s="127"/>
      <c r="RWS235" s="127"/>
      <c r="SFS235" s="127"/>
      <c r="SFT235" s="127"/>
      <c r="SGB235" s="127"/>
      <c r="SGC235" s="127"/>
      <c r="SGD235" s="127"/>
      <c r="SGE235" s="127"/>
      <c r="SGF235" s="127"/>
      <c r="SGG235" s="127"/>
      <c r="SGH235" s="127"/>
      <c r="SGI235" s="127"/>
      <c r="SGJ235" s="127"/>
      <c r="SGK235" s="127"/>
      <c r="SGL235" s="127"/>
      <c r="SGM235" s="127"/>
      <c r="SGN235" s="127"/>
      <c r="SGO235" s="127"/>
      <c r="SPO235" s="127"/>
      <c r="SPP235" s="127"/>
      <c r="SPX235" s="127"/>
      <c r="SPY235" s="127"/>
      <c r="SPZ235" s="127"/>
      <c r="SQA235" s="127"/>
      <c r="SQB235" s="127"/>
      <c r="SQC235" s="127"/>
      <c r="SQD235" s="127"/>
      <c r="SQE235" s="127"/>
      <c r="SQF235" s="127"/>
      <c r="SQG235" s="127"/>
      <c r="SQH235" s="127"/>
      <c r="SQI235" s="127"/>
      <c r="SQJ235" s="127"/>
      <c r="SQK235" s="127"/>
      <c r="SZK235" s="127"/>
      <c r="SZL235" s="127"/>
      <c r="SZT235" s="127"/>
      <c r="SZU235" s="127"/>
      <c r="SZV235" s="127"/>
      <c r="SZW235" s="127"/>
      <c r="SZX235" s="127"/>
      <c r="SZY235" s="127"/>
      <c r="SZZ235" s="127"/>
      <c r="TAA235" s="127"/>
      <c r="TAB235" s="127"/>
      <c r="TAC235" s="127"/>
      <c r="TAD235" s="127"/>
      <c r="TAE235" s="127"/>
      <c r="TAF235" s="127"/>
      <c r="TAG235" s="127"/>
      <c r="TJG235" s="127"/>
      <c r="TJH235" s="127"/>
      <c r="TJP235" s="127"/>
      <c r="TJQ235" s="127"/>
      <c r="TJR235" s="127"/>
      <c r="TJS235" s="127"/>
      <c r="TJT235" s="127"/>
      <c r="TJU235" s="127"/>
      <c r="TJV235" s="127"/>
      <c r="TJW235" s="127"/>
      <c r="TJX235" s="127"/>
      <c r="TJY235" s="127"/>
      <c r="TJZ235" s="127"/>
      <c r="TKA235" s="127"/>
      <c r="TKB235" s="127"/>
      <c r="TKC235" s="127"/>
      <c r="TTC235" s="127"/>
      <c r="TTD235" s="127"/>
      <c r="TTL235" s="127"/>
      <c r="TTM235" s="127"/>
      <c r="TTN235" s="127"/>
      <c r="TTO235" s="127"/>
      <c r="TTP235" s="127"/>
      <c r="TTQ235" s="127"/>
      <c r="TTR235" s="127"/>
      <c r="TTS235" s="127"/>
      <c r="TTT235" s="127"/>
      <c r="TTU235" s="127"/>
      <c r="TTV235" s="127"/>
      <c r="TTW235" s="127"/>
      <c r="TTX235" s="127"/>
      <c r="TTY235" s="127"/>
      <c r="UCY235" s="127"/>
      <c r="UCZ235" s="127"/>
      <c r="UDH235" s="127"/>
      <c r="UDI235" s="127"/>
      <c r="UDJ235" s="127"/>
      <c r="UDK235" s="127"/>
      <c r="UDL235" s="127"/>
      <c r="UDM235" s="127"/>
      <c r="UDN235" s="127"/>
      <c r="UDO235" s="127"/>
      <c r="UDP235" s="127"/>
      <c r="UDQ235" s="127"/>
      <c r="UDR235" s="127"/>
      <c r="UDS235" s="127"/>
      <c r="UDT235" s="127"/>
      <c r="UDU235" s="127"/>
      <c r="UMU235" s="127"/>
      <c r="UMV235" s="127"/>
      <c r="UND235" s="127"/>
      <c r="UNE235" s="127"/>
      <c r="UNF235" s="127"/>
      <c r="UNG235" s="127"/>
      <c r="UNH235" s="127"/>
      <c r="UNI235" s="127"/>
      <c r="UNJ235" s="127"/>
      <c r="UNK235" s="127"/>
      <c r="UNL235" s="127"/>
      <c r="UNM235" s="127"/>
      <c r="UNN235" s="127"/>
      <c r="UNO235" s="127"/>
      <c r="UNP235" s="127"/>
      <c r="UNQ235" s="127"/>
      <c r="UWQ235" s="127"/>
      <c r="UWR235" s="127"/>
      <c r="UWZ235" s="127"/>
      <c r="UXA235" s="127"/>
      <c r="UXB235" s="127"/>
      <c r="UXC235" s="127"/>
      <c r="UXD235" s="127"/>
      <c r="UXE235" s="127"/>
      <c r="UXF235" s="127"/>
      <c r="UXG235" s="127"/>
      <c r="UXH235" s="127"/>
      <c r="UXI235" s="127"/>
      <c r="UXJ235" s="127"/>
      <c r="UXK235" s="127"/>
      <c r="UXL235" s="127"/>
      <c r="UXM235" s="127"/>
      <c r="VGM235" s="127"/>
      <c r="VGN235" s="127"/>
      <c r="VGV235" s="127"/>
      <c r="VGW235" s="127"/>
      <c r="VGX235" s="127"/>
      <c r="VGY235" s="127"/>
      <c r="VGZ235" s="127"/>
      <c r="VHA235" s="127"/>
      <c r="VHB235" s="127"/>
      <c r="VHC235" s="127"/>
      <c r="VHD235" s="127"/>
      <c r="VHE235" s="127"/>
      <c r="VHF235" s="127"/>
      <c r="VHG235" s="127"/>
      <c r="VHH235" s="127"/>
      <c r="VHI235" s="127"/>
      <c r="VQI235" s="127"/>
      <c r="VQJ235" s="127"/>
      <c r="VQR235" s="127"/>
      <c r="VQS235" s="127"/>
      <c r="VQT235" s="127"/>
      <c r="VQU235" s="127"/>
      <c r="VQV235" s="127"/>
      <c r="VQW235" s="127"/>
      <c r="VQX235" s="127"/>
      <c r="VQY235" s="127"/>
      <c r="VQZ235" s="127"/>
      <c r="VRA235" s="127"/>
      <c r="VRB235" s="127"/>
      <c r="VRC235" s="127"/>
      <c r="VRD235" s="127"/>
      <c r="VRE235" s="127"/>
      <c r="WAE235" s="127"/>
      <c r="WAF235" s="127"/>
      <c r="WAN235" s="127"/>
      <c r="WAO235" s="127"/>
      <c r="WAP235" s="127"/>
      <c r="WAQ235" s="127"/>
      <c r="WAR235" s="127"/>
      <c r="WAS235" s="127"/>
      <c r="WAT235" s="127"/>
      <c r="WAU235" s="127"/>
      <c r="WAV235" s="127"/>
      <c r="WAW235" s="127"/>
      <c r="WAX235" s="127"/>
      <c r="WAY235" s="127"/>
      <c r="WAZ235" s="127"/>
      <c r="WBA235" s="127"/>
      <c r="WKA235" s="127"/>
      <c r="WKB235" s="127"/>
      <c r="WKJ235" s="127"/>
      <c r="WKK235" s="127"/>
      <c r="WKL235" s="127"/>
      <c r="WKM235" s="127"/>
      <c r="WKN235" s="127"/>
      <c r="WKO235" s="127"/>
      <c r="WKP235" s="127"/>
      <c r="WKQ235" s="127"/>
      <c r="WKR235" s="127"/>
      <c r="WKS235" s="127"/>
      <c r="WKT235" s="127"/>
      <c r="WKU235" s="127"/>
      <c r="WKV235" s="127"/>
      <c r="WKW235" s="127"/>
      <c r="WTW235" s="127"/>
      <c r="WTX235" s="127"/>
      <c r="WUF235" s="127"/>
      <c r="WUG235" s="127"/>
      <c r="WUH235" s="127"/>
      <c r="WUI235" s="127"/>
      <c r="WUJ235" s="127"/>
      <c r="WUK235" s="127"/>
      <c r="WUL235" s="127"/>
      <c r="WUM235" s="127"/>
      <c r="WUN235" s="127"/>
      <c r="WUO235" s="127"/>
      <c r="WUP235" s="127"/>
      <c r="WUQ235" s="127"/>
      <c r="WUR235" s="127"/>
      <c r="WUS235" s="127"/>
    </row>
    <row r="236" spans="1:1009 1243:2033 2267:3057 3291:4081 4315:5105 5339:6129 6363:7153 7387:8177 8411:9201 9435:10225 10459:11249 11483:12273 12507:13297 13531:14321 14555:15345 15579:16113" outlineLevel="1">
      <c r="A236" s="240"/>
      <c r="B236" s="273" t="s">
        <v>507</v>
      </c>
      <c r="C236" s="238"/>
      <c r="D236" s="217">
        <v>0</v>
      </c>
      <c r="E236" s="216"/>
      <c r="F236" s="258">
        <v>0</v>
      </c>
      <c r="G236" s="245">
        <v>0</v>
      </c>
      <c r="H236" s="229">
        <f t="shared" si="13"/>
        <v>0</v>
      </c>
      <c r="I236" s="254"/>
      <c r="J236" s="247"/>
      <c r="K236" s="254"/>
      <c r="L236" s="254"/>
      <c r="M236" s="238"/>
      <c r="HK236" s="127"/>
      <c r="HL236" s="127"/>
      <c r="HT236" s="127"/>
      <c r="HU236" s="127"/>
      <c r="HV236" s="127"/>
      <c r="HW236" s="127"/>
      <c r="HX236" s="127"/>
      <c r="HY236" s="127"/>
      <c r="HZ236" s="127"/>
      <c r="IA236" s="127"/>
      <c r="IB236" s="127"/>
      <c r="IC236" s="127"/>
      <c r="ID236" s="127"/>
      <c r="IE236" s="127"/>
      <c r="IF236" s="127"/>
      <c r="IG236" s="127"/>
      <c r="RG236" s="127"/>
      <c r="RH236" s="127"/>
      <c r="RP236" s="127"/>
      <c r="RQ236" s="127"/>
      <c r="RR236" s="127"/>
      <c r="RS236" s="127"/>
      <c r="RT236" s="127"/>
      <c r="RU236" s="127"/>
      <c r="RV236" s="127"/>
      <c r="RW236" s="127"/>
      <c r="RX236" s="127"/>
      <c r="RY236" s="127"/>
      <c r="RZ236" s="127"/>
      <c r="SA236" s="127"/>
      <c r="SB236" s="127"/>
      <c r="SC236" s="127"/>
      <c r="ABC236" s="127"/>
      <c r="ABD236" s="127"/>
      <c r="ABL236" s="127"/>
      <c r="ABM236" s="127"/>
      <c r="ABN236" s="127"/>
      <c r="ABO236" s="127"/>
      <c r="ABP236" s="127"/>
      <c r="ABQ236" s="127"/>
      <c r="ABR236" s="127"/>
      <c r="ABS236" s="127"/>
      <c r="ABT236" s="127"/>
      <c r="ABU236" s="127"/>
      <c r="ABV236" s="127"/>
      <c r="ABW236" s="127"/>
      <c r="ABX236" s="127"/>
      <c r="ABY236" s="127"/>
      <c r="AKY236" s="127"/>
      <c r="AKZ236" s="127"/>
      <c r="ALH236" s="127"/>
      <c r="ALI236" s="127"/>
      <c r="ALJ236" s="127"/>
      <c r="ALK236" s="127"/>
      <c r="ALL236" s="127"/>
      <c r="ALM236" s="127"/>
      <c r="ALN236" s="127"/>
      <c r="ALO236" s="127"/>
      <c r="ALP236" s="127"/>
      <c r="ALQ236" s="127"/>
      <c r="ALR236" s="127"/>
      <c r="ALS236" s="127"/>
      <c r="ALT236" s="127"/>
      <c r="ALU236" s="127"/>
      <c r="AUU236" s="127"/>
      <c r="AUV236" s="127"/>
      <c r="AVD236" s="127"/>
      <c r="AVE236" s="127"/>
      <c r="AVF236" s="127"/>
      <c r="AVG236" s="127"/>
      <c r="AVH236" s="127"/>
      <c r="AVI236" s="127"/>
      <c r="AVJ236" s="127"/>
      <c r="AVK236" s="127"/>
      <c r="AVL236" s="127"/>
      <c r="AVM236" s="127"/>
      <c r="AVN236" s="127"/>
      <c r="AVO236" s="127"/>
      <c r="AVP236" s="127"/>
      <c r="AVQ236" s="127"/>
      <c r="BEQ236" s="127"/>
      <c r="BER236" s="127"/>
      <c r="BEZ236" s="127"/>
      <c r="BFA236" s="127"/>
      <c r="BFB236" s="127"/>
      <c r="BFC236" s="127"/>
      <c r="BFD236" s="127"/>
      <c r="BFE236" s="127"/>
      <c r="BFF236" s="127"/>
      <c r="BFG236" s="127"/>
      <c r="BFH236" s="127"/>
      <c r="BFI236" s="127"/>
      <c r="BFJ236" s="127"/>
      <c r="BFK236" s="127"/>
      <c r="BFL236" s="127"/>
      <c r="BFM236" s="127"/>
      <c r="BOM236" s="127"/>
      <c r="BON236" s="127"/>
      <c r="BOV236" s="127"/>
      <c r="BOW236" s="127"/>
      <c r="BOX236" s="127"/>
      <c r="BOY236" s="127"/>
      <c r="BOZ236" s="127"/>
      <c r="BPA236" s="127"/>
      <c r="BPB236" s="127"/>
      <c r="BPC236" s="127"/>
      <c r="BPD236" s="127"/>
      <c r="BPE236" s="127"/>
      <c r="BPF236" s="127"/>
      <c r="BPG236" s="127"/>
      <c r="BPH236" s="127"/>
      <c r="BPI236" s="127"/>
      <c r="BYI236" s="127"/>
      <c r="BYJ236" s="127"/>
      <c r="BYR236" s="127"/>
      <c r="BYS236" s="127"/>
      <c r="BYT236" s="127"/>
      <c r="BYU236" s="127"/>
      <c r="BYV236" s="127"/>
      <c r="BYW236" s="127"/>
      <c r="BYX236" s="127"/>
      <c r="BYY236" s="127"/>
      <c r="BYZ236" s="127"/>
      <c r="BZA236" s="127"/>
      <c r="BZB236" s="127"/>
      <c r="BZC236" s="127"/>
      <c r="BZD236" s="127"/>
      <c r="BZE236" s="127"/>
      <c r="CIE236" s="127"/>
      <c r="CIF236" s="127"/>
      <c r="CIN236" s="127"/>
      <c r="CIO236" s="127"/>
      <c r="CIP236" s="127"/>
      <c r="CIQ236" s="127"/>
      <c r="CIR236" s="127"/>
      <c r="CIS236" s="127"/>
      <c r="CIT236" s="127"/>
      <c r="CIU236" s="127"/>
      <c r="CIV236" s="127"/>
      <c r="CIW236" s="127"/>
      <c r="CIX236" s="127"/>
      <c r="CIY236" s="127"/>
      <c r="CIZ236" s="127"/>
      <c r="CJA236" s="127"/>
      <c r="CSA236" s="127"/>
      <c r="CSB236" s="127"/>
      <c r="CSJ236" s="127"/>
      <c r="CSK236" s="127"/>
      <c r="CSL236" s="127"/>
      <c r="CSM236" s="127"/>
      <c r="CSN236" s="127"/>
      <c r="CSO236" s="127"/>
      <c r="CSP236" s="127"/>
      <c r="CSQ236" s="127"/>
      <c r="CSR236" s="127"/>
      <c r="CSS236" s="127"/>
      <c r="CST236" s="127"/>
      <c r="CSU236" s="127"/>
      <c r="CSV236" s="127"/>
      <c r="CSW236" s="127"/>
      <c r="DBW236" s="127"/>
      <c r="DBX236" s="127"/>
      <c r="DCF236" s="127"/>
      <c r="DCG236" s="127"/>
      <c r="DCH236" s="127"/>
      <c r="DCI236" s="127"/>
      <c r="DCJ236" s="127"/>
      <c r="DCK236" s="127"/>
      <c r="DCL236" s="127"/>
      <c r="DCM236" s="127"/>
      <c r="DCN236" s="127"/>
      <c r="DCO236" s="127"/>
      <c r="DCP236" s="127"/>
      <c r="DCQ236" s="127"/>
      <c r="DCR236" s="127"/>
      <c r="DCS236" s="127"/>
      <c r="DLS236" s="127"/>
      <c r="DLT236" s="127"/>
      <c r="DMB236" s="127"/>
      <c r="DMC236" s="127"/>
      <c r="DMD236" s="127"/>
      <c r="DME236" s="127"/>
      <c r="DMF236" s="127"/>
      <c r="DMG236" s="127"/>
      <c r="DMH236" s="127"/>
      <c r="DMI236" s="127"/>
      <c r="DMJ236" s="127"/>
      <c r="DMK236" s="127"/>
      <c r="DML236" s="127"/>
      <c r="DMM236" s="127"/>
      <c r="DMN236" s="127"/>
      <c r="DMO236" s="127"/>
      <c r="DVO236" s="127"/>
      <c r="DVP236" s="127"/>
      <c r="DVX236" s="127"/>
      <c r="DVY236" s="127"/>
      <c r="DVZ236" s="127"/>
      <c r="DWA236" s="127"/>
      <c r="DWB236" s="127"/>
      <c r="DWC236" s="127"/>
      <c r="DWD236" s="127"/>
      <c r="DWE236" s="127"/>
      <c r="DWF236" s="127"/>
      <c r="DWG236" s="127"/>
      <c r="DWH236" s="127"/>
      <c r="DWI236" s="127"/>
      <c r="DWJ236" s="127"/>
      <c r="DWK236" s="127"/>
      <c r="EFK236" s="127"/>
      <c r="EFL236" s="127"/>
      <c r="EFT236" s="127"/>
      <c r="EFU236" s="127"/>
      <c r="EFV236" s="127"/>
      <c r="EFW236" s="127"/>
      <c r="EFX236" s="127"/>
      <c r="EFY236" s="127"/>
      <c r="EFZ236" s="127"/>
      <c r="EGA236" s="127"/>
      <c r="EGB236" s="127"/>
      <c r="EGC236" s="127"/>
      <c r="EGD236" s="127"/>
      <c r="EGE236" s="127"/>
      <c r="EGF236" s="127"/>
      <c r="EGG236" s="127"/>
      <c r="EPG236" s="127"/>
      <c r="EPH236" s="127"/>
      <c r="EPP236" s="127"/>
      <c r="EPQ236" s="127"/>
      <c r="EPR236" s="127"/>
      <c r="EPS236" s="127"/>
      <c r="EPT236" s="127"/>
      <c r="EPU236" s="127"/>
      <c r="EPV236" s="127"/>
      <c r="EPW236" s="127"/>
      <c r="EPX236" s="127"/>
      <c r="EPY236" s="127"/>
      <c r="EPZ236" s="127"/>
      <c r="EQA236" s="127"/>
      <c r="EQB236" s="127"/>
      <c r="EQC236" s="127"/>
      <c r="EZC236" s="127"/>
      <c r="EZD236" s="127"/>
      <c r="EZL236" s="127"/>
      <c r="EZM236" s="127"/>
      <c r="EZN236" s="127"/>
      <c r="EZO236" s="127"/>
      <c r="EZP236" s="127"/>
      <c r="EZQ236" s="127"/>
      <c r="EZR236" s="127"/>
      <c r="EZS236" s="127"/>
      <c r="EZT236" s="127"/>
      <c r="EZU236" s="127"/>
      <c r="EZV236" s="127"/>
      <c r="EZW236" s="127"/>
      <c r="EZX236" s="127"/>
      <c r="EZY236" s="127"/>
      <c r="FIY236" s="127"/>
      <c r="FIZ236" s="127"/>
      <c r="FJH236" s="127"/>
      <c r="FJI236" s="127"/>
      <c r="FJJ236" s="127"/>
      <c r="FJK236" s="127"/>
      <c r="FJL236" s="127"/>
      <c r="FJM236" s="127"/>
      <c r="FJN236" s="127"/>
      <c r="FJO236" s="127"/>
      <c r="FJP236" s="127"/>
      <c r="FJQ236" s="127"/>
      <c r="FJR236" s="127"/>
      <c r="FJS236" s="127"/>
      <c r="FJT236" s="127"/>
      <c r="FJU236" s="127"/>
      <c r="FSU236" s="127"/>
      <c r="FSV236" s="127"/>
      <c r="FTD236" s="127"/>
      <c r="FTE236" s="127"/>
      <c r="FTF236" s="127"/>
      <c r="FTG236" s="127"/>
      <c r="FTH236" s="127"/>
      <c r="FTI236" s="127"/>
      <c r="FTJ236" s="127"/>
      <c r="FTK236" s="127"/>
      <c r="FTL236" s="127"/>
      <c r="FTM236" s="127"/>
      <c r="FTN236" s="127"/>
      <c r="FTO236" s="127"/>
      <c r="FTP236" s="127"/>
      <c r="FTQ236" s="127"/>
      <c r="GCQ236" s="127"/>
      <c r="GCR236" s="127"/>
      <c r="GCZ236" s="127"/>
      <c r="GDA236" s="127"/>
      <c r="GDB236" s="127"/>
      <c r="GDC236" s="127"/>
      <c r="GDD236" s="127"/>
      <c r="GDE236" s="127"/>
      <c r="GDF236" s="127"/>
      <c r="GDG236" s="127"/>
      <c r="GDH236" s="127"/>
      <c r="GDI236" s="127"/>
      <c r="GDJ236" s="127"/>
      <c r="GDK236" s="127"/>
      <c r="GDL236" s="127"/>
      <c r="GDM236" s="127"/>
      <c r="GMM236" s="127"/>
      <c r="GMN236" s="127"/>
      <c r="GMV236" s="127"/>
      <c r="GMW236" s="127"/>
      <c r="GMX236" s="127"/>
      <c r="GMY236" s="127"/>
      <c r="GMZ236" s="127"/>
      <c r="GNA236" s="127"/>
      <c r="GNB236" s="127"/>
      <c r="GNC236" s="127"/>
      <c r="GND236" s="127"/>
      <c r="GNE236" s="127"/>
      <c r="GNF236" s="127"/>
      <c r="GNG236" s="127"/>
      <c r="GNH236" s="127"/>
      <c r="GNI236" s="127"/>
      <c r="GWI236" s="127"/>
      <c r="GWJ236" s="127"/>
      <c r="GWR236" s="127"/>
      <c r="GWS236" s="127"/>
      <c r="GWT236" s="127"/>
      <c r="GWU236" s="127"/>
      <c r="GWV236" s="127"/>
      <c r="GWW236" s="127"/>
      <c r="GWX236" s="127"/>
      <c r="GWY236" s="127"/>
      <c r="GWZ236" s="127"/>
      <c r="GXA236" s="127"/>
      <c r="GXB236" s="127"/>
      <c r="GXC236" s="127"/>
      <c r="GXD236" s="127"/>
      <c r="GXE236" s="127"/>
      <c r="HGE236" s="127"/>
      <c r="HGF236" s="127"/>
      <c r="HGN236" s="127"/>
      <c r="HGO236" s="127"/>
      <c r="HGP236" s="127"/>
      <c r="HGQ236" s="127"/>
      <c r="HGR236" s="127"/>
      <c r="HGS236" s="127"/>
      <c r="HGT236" s="127"/>
      <c r="HGU236" s="127"/>
      <c r="HGV236" s="127"/>
      <c r="HGW236" s="127"/>
      <c r="HGX236" s="127"/>
      <c r="HGY236" s="127"/>
      <c r="HGZ236" s="127"/>
      <c r="HHA236" s="127"/>
      <c r="HQA236" s="127"/>
      <c r="HQB236" s="127"/>
      <c r="HQJ236" s="127"/>
      <c r="HQK236" s="127"/>
      <c r="HQL236" s="127"/>
      <c r="HQM236" s="127"/>
      <c r="HQN236" s="127"/>
      <c r="HQO236" s="127"/>
      <c r="HQP236" s="127"/>
      <c r="HQQ236" s="127"/>
      <c r="HQR236" s="127"/>
      <c r="HQS236" s="127"/>
      <c r="HQT236" s="127"/>
      <c r="HQU236" s="127"/>
      <c r="HQV236" s="127"/>
      <c r="HQW236" s="127"/>
      <c r="HZW236" s="127"/>
      <c r="HZX236" s="127"/>
      <c r="IAF236" s="127"/>
      <c r="IAG236" s="127"/>
      <c r="IAH236" s="127"/>
      <c r="IAI236" s="127"/>
      <c r="IAJ236" s="127"/>
      <c r="IAK236" s="127"/>
      <c r="IAL236" s="127"/>
      <c r="IAM236" s="127"/>
      <c r="IAN236" s="127"/>
      <c r="IAO236" s="127"/>
      <c r="IAP236" s="127"/>
      <c r="IAQ236" s="127"/>
      <c r="IAR236" s="127"/>
      <c r="IAS236" s="127"/>
      <c r="IJS236" s="127"/>
      <c r="IJT236" s="127"/>
      <c r="IKB236" s="127"/>
      <c r="IKC236" s="127"/>
      <c r="IKD236" s="127"/>
      <c r="IKE236" s="127"/>
      <c r="IKF236" s="127"/>
      <c r="IKG236" s="127"/>
      <c r="IKH236" s="127"/>
      <c r="IKI236" s="127"/>
      <c r="IKJ236" s="127"/>
      <c r="IKK236" s="127"/>
      <c r="IKL236" s="127"/>
      <c r="IKM236" s="127"/>
      <c r="IKN236" s="127"/>
      <c r="IKO236" s="127"/>
      <c r="ITO236" s="127"/>
      <c r="ITP236" s="127"/>
      <c r="ITX236" s="127"/>
      <c r="ITY236" s="127"/>
      <c r="ITZ236" s="127"/>
      <c r="IUA236" s="127"/>
      <c r="IUB236" s="127"/>
      <c r="IUC236" s="127"/>
      <c r="IUD236" s="127"/>
      <c r="IUE236" s="127"/>
      <c r="IUF236" s="127"/>
      <c r="IUG236" s="127"/>
      <c r="IUH236" s="127"/>
      <c r="IUI236" s="127"/>
      <c r="IUJ236" s="127"/>
      <c r="IUK236" s="127"/>
      <c r="JDK236" s="127"/>
      <c r="JDL236" s="127"/>
      <c r="JDT236" s="127"/>
      <c r="JDU236" s="127"/>
      <c r="JDV236" s="127"/>
      <c r="JDW236" s="127"/>
      <c r="JDX236" s="127"/>
      <c r="JDY236" s="127"/>
      <c r="JDZ236" s="127"/>
      <c r="JEA236" s="127"/>
      <c r="JEB236" s="127"/>
      <c r="JEC236" s="127"/>
      <c r="JED236" s="127"/>
      <c r="JEE236" s="127"/>
      <c r="JEF236" s="127"/>
      <c r="JEG236" s="127"/>
      <c r="JNG236" s="127"/>
      <c r="JNH236" s="127"/>
      <c r="JNP236" s="127"/>
      <c r="JNQ236" s="127"/>
      <c r="JNR236" s="127"/>
      <c r="JNS236" s="127"/>
      <c r="JNT236" s="127"/>
      <c r="JNU236" s="127"/>
      <c r="JNV236" s="127"/>
      <c r="JNW236" s="127"/>
      <c r="JNX236" s="127"/>
      <c r="JNY236" s="127"/>
      <c r="JNZ236" s="127"/>
      <c r="JOA236" s="127"/>
      <c r="JOB236" s="127"/>
      <c r="JOC236" s="127"/>
      <c r="JXC236" s="127"/>
      <c r="JXD236" s="127"/>
      <c r="JXL236" s="127"/>
      <c r="JXM236" s="127"/>
      <c r="JXN236" s="127"/>
      <c r="JXO236" s="127"/>
      <c r="JXP236" s="127"/>
      <c r="JXQ236" s="127"/>
      <c r="JXR236" s="127"/>
      <c r="JXS236" s="127"/>
      <c r="JXT236" s="127"/>
      <c r="JXU236" s="127"/>
      <c r="JXV236" s="127"/>
      <c r="JXW236" s="127"/>
      <c r="JXX236" s="127"/>
      <c r="JXY236" s="127"/>
      <c r="KGY236" s="127"/>
      <c r="KGZ236" s="127"/>
      <c r="KHH236" s="127"/>
      <c r="KHI236" s="127"/>
      <c r="KHJ236" s="127"/>
      <c r="KHK236" s="127"/>
      <c r="KHL236" s="127"/>
      <c r="KHM236" s="127"/>
      <c r="KHN236" s="127"/>
      <c r="KHO236" s="127"/>
      <c r="KHP236" s="127"/>
      <c r="KHQ236" s="127"/>
      <c r="KHR236" s="127"/>
      <c r="KHS236" s="127"/>
      <c r="KHT236" s="127"/>
      <c r="KHU236" s="127"/>
      <c r="KQU236" s="127"/>
      <c r="KQV236" s="127"/>
      <c r="KRD236" s="127"/>
      <c r="KRE236" s="127"/>
      <c r="KRF236" s="127"/>
      <c r="KRG236" s="127"/>
      <c r="KRH236" s="127"/>
      <c r="KRI236" s="127"/>
      <c r="KRJ236" s="127"/>
      <c r="KRK236" s="127"/>
      <c r="KRL236" s="127"/>
      <c r="KRM236" s="127"/>
      <c r="KRN236" s="127"/>
      <c r="KRO236" s="127"/>
      <c r="KRP236" s="127"/>
      <c r="KRQ236" s="127"/>
      <c r="LAQ236" s="127"/>
      <c r="LAR236" s="127"/>
      <c r="LAZ236" s="127"/>
      <c r="LBA236" s="127"/>
      <c r="LBB236" s="127"/>
      <c r="LBC236" s="127"/>
      <c r="LBD236" s="127"/>
      <c r="LBE236" s="127"/>
      <c r="LBF236" s="127"/>
      <c r="LBG236" s="127"/>
      <c r="LBH236" s="127"/>
      <c r="LBI236" s="127"/>
      <c r="LBJ236" s="127"/>
      <c r="LBK236" s="127"/>
      <c r="LBL236" s="127"/>
      <c r="LBM236" s="127"/>
      <c r="LKM236" s="127"/>
      <c r="LKN236" s="127"/>
      <c r="LKV236" s="127"/>
      <c r="LKW236" s="127"/>
      <c r="LKX236" s="127"/>
      <c r="LKY236" s="127"/>
      <c r="LKZ236" s="127"/>
      <c r="LLA236" s="127"/>
      <c r="LLB236" s="127"/>
      <c r="LLC236" s="127"/>
      <c r="LLD236" s="127"/>
      <c r="LLE236" s="127"/>
      <c r="LLF236" s="127"/>
      <c r="LLG236" s="127"/>
      <c r="LLH236" s="127"/>
      <c r="LLI236" s="127"/>
      <c r="LUI236" s="127"/>
      <c r="LUJ236" s="127"/>
      <c r="LUR236" s="127"/>
      <c r="LUS236" s="127"/>
      <c r="LUT236" s="127"/>
      <c r="LUU236" s="127"/>
      <c r="LUV236" s="127"/>
      <c r="LUW236" s="127"/>
      <c r="LUX236" s="127"/>
      <c r="LUY236" s="127"/>
      <c r="LUZ236" s="127"/>
      <c r="LVA236" s="127"/>
      <c r="LVB236" s="127"/>
      <c r="LVC236" s="127"/>
      <c r="LVD236" s="127"/>
      <c r="LVE236" s="127"/>
      <c r="MEE236" s="127"/>
      <c r="MEF236" s="127"/>
      <c r="MEN236" s="127"/>
      <c r="MEO236" s="127"/>
      <c r="MEP236" s="127"/>
      <c r="MEQ236" s="127"/>
      <c r="MER236" s="127"/>
      <c r="MES236" s="127"/>
      <c r="MET236" s="127"/>
      <c r="MEU236" s="127"/>
      <c r="MEV236" s="127"/>
      <c r="MEW236" s="127"/>
      <c r="MEX236" s="127"/>
      <c r="MEY236" s="127"/>
      <c r="MEZ236" s="127"/>
      <c r="MFA236" s="127"/>
      <c r="MOA236" s="127"/>
      <c r="MOB236" s="127"/>
      <c r="MOJ236" s="127"/>
      <c r="MOK236" s="127"/>
      <c r="MOL236" s="127"/>
      <c r="MOM236" s="127"/>
      <c r="MON236" s="127"/>
      <c r="MOO236" s="127"/>
      <c r="MOP236" s="127"/>
      <c r="MOQ236" s="127"/>
      <c r="MOR236" s="127"/>
      <c r="MOS236" s="127"/>
      <c r="MOT236" s="127"/>
      <c r="MOU236" s="127"/>
      <c r="MOV236" s="127"/>
      <c r="MOW236" s="127"/>
      <c r="MXW236" s="127"/>
      <c r="MXX236" s="127"/>
      <c r="MYF236" s="127"/>
      <c r="MYG236" s="127"/>
      <c r="MYH236" s="127"/>
      <c r="MYI236" s="127"/>
      <c r="MYJ236" s="127"/>
      <c r="MYK236" s="127"/>
      <c r="MYL236" s="127"/>
      <c r="MYM236" s="127"/>
      <c r="MYN236" s="127"/>
      <c r="MYO236" s="127"/>
      <c r="MYP236" s="127"/>
      <c r="MYQ236" s="127"/>
      <c r="MYR236" s="127"/>
      <c r="MYS236" s="127"/>
      <c r="NHS236" s="127"/>
      <c r="NHT236" s="127"/>
      <c r="NIB236" s="127"/>
      <c r="NIC236" s="127"/>
      <c r="NID236" s="127"/>
      <c r="NIE236" s="127"/>
      <c r="NIF236" s="127"/>
      <c r="NIG236" s="127"/>
      <c r="NIH236" s="127"/>
      <c r="NII236" s="127"/>
      <c r="NIJ236" s="127"/>
      <c r="NIK236" s="127"/>
      <c r="NIL236" s="127"/>
      <c r="NIM236" s="127"/>
      <c r="NIN236" s="127"/>
      <c r="NIO236" s="127"/>
      <c r="NRO236" s="127"/>
      <c r="NRP236" s="127"/>
      <c r="NRX236" s="127"/>
      <c r="NRY236" s="127"/>
      <c r="NRZ236" s="127"/>
      <c r="NSA236" s="127"/>
      <c r="NSB236" s="127"/>
      <c r="NSC236" s="127"/>
      <c r="NSD236" s="127"/>
      <c r="NSE236" s="127"/>
      <c r="NSF236" s="127"/>
      <c r="NSG236" s="127"/>
      <c r="NSH236" s="127"/>
      <c r="NSI236" s="127"/>
      <c r="NSJ236" s="127"/>
      <c r="NSK236" s="127"/>
      <c r="OBK236" s="127"/>
      <c r="OBL236" s="127"/>
      <c r="OBT236" s="127"/>
      <c r="OBU236" s="127"/>
      <c r="OBV236" s="127"/>
      <c r="OBW236" s="127"/>
      <c r="OBX236" s="127"/>
      <c r="OBY236" s="127"/>
      <c r="OBZ236" s="127"/>
      <c r="OCA236" s="127"/>
      <c r="OCB236" s="127"/>
      <c r="OCC236" s="127"/>
      <c r="OCD236" s="127"/>
      <c r="OCE236" s="127"/>
      <c r="OCF236" s="127"/>
      <c r="OCG236" s="127"/>
      <c r="OLG236" s="127"/>
      <c r="OLH236" s="127"/>
      <c r="OLP236" s="127"/>
      <c r="OLQ236" s="127"/>
      <c r="OLR236" s="127"/>
      <c r="OLS236" s="127"/>
      <c r="OLT236" s="127"/>
      <c r="OLU236" s="127"/>
      <c r="OLV236" s="127"/>
      <c r="OLW236" s="127"/>
      <c r="OLX236" s="127"/>
      <c r="OLY236" s="127"/>
      <c r="OLZ236" s="127"/>
      <c r="OMA236" s="127"/>
      <c r="OMB236" s="127"/>
      <c r="OMC236" s="127"/>
      <c r="OVC236" s="127"/>
      <c r="OVD236" s="127"/>
      <c r="OVL236" s="127"/>
      <c r="OVM236" s="127"/>
      <c r="OVN236" s="127"/>
      <c r="OVO236" s="127"/>
      <c r="OVP236" s="127"/>
      <c r="OVQ236" s="127"/>
      <c r="OVR236" s="127"/>
      <c r="OVS236" s="127"/>
      <c r="OVT236" s="127"/>
      <c r="OVU236" s="127"/>
      <c r="OVV236" s="127"/>
      <c r="OVW236" s="127"/>
      <c r="OVX236" s="127"/>
      <c r="OVY236" s="127"/>
      <c r="PEY236" s="127"/>
      <c r="PEZ236" s="127"/>
      <c r="PFH236" s="127"/>
      <c r="PFI236" s="127"/>
      <c r="PFJ236" s="127"/>
      <c r="PFK236" s="127"/>
      <c r="PFL236" s="127"/>
      <c r="PFM236" s="127"/>
      <c r="PFN236" s="127"/>
      <c r="PFO236" s="127"/>
      <c r="PFP236" s="127"/>
      <c r="PFQ236" s="127"/>
      <c r="PFR236" s="127"/>
      <c r="PFS236" s="127"/>
      <c r="PFT236" s="127"/>
      <c r="PFU236" s="127"/>
      <c r="POU236" s="127"/>
      <c r="POV236" s="127"/>
      <c r="PPD236" s="127"/>
      <c r="PPE236" s="127"/>
      <c r="PPF236" s="127"/>
      <c r="PPG236" s="127"/>
      <c r="PPH236" s="127"/>
      <c r="PPI236" s="127"/>
      <c r="PPJ236" s="127"/>
      <c r="PPK236" s="127"/>
      <c r="PPL236" s="127"/>
      <c r="PPM236" s="127"/>
      <c r="PPN236" s="127"/>
      <c r="PPO236" s="127"/>
      <c r="PPP236" s="127"/>
      <c r="PPQ236" s="127"/>
      <c r="PYQ236" s="127"/>
      <c r="PYR236" s="127"/>
      <c r="PYZ236" s="127"/>
      <c r="PZA236" s="127"/>
      <c r="PZB236" s="127"/>
      <c r="PZC236" s="127"/>
      <c r="PZD236" s="127"/>
      <c r="PZE236" s="127"/>
      <c r="PZF236" s="127"/>
      <c r="PZG236" s="127"/>
      <c r="PZH236" s="127"/>
      <c r="PZI236" s="127"/>
      <c r="PZJ236" s="127"/>
      <c r="PZK236" s="127"/>
      <c r="PZL236" s="127"/>
      <c r="PZM236" s="127"/>
      <c r="QIM236" s="127"/>
      <c r="QIN236" s="127"/>
      <c r="QIV236" s="127"/>
      <c r="QIW236" s="127"/>
      <c r="QIX236" s="127"/>
      <c r="QIY236" s="127"/>
      <c r="QIZ236" s="127"/>
      <c r="QJA236" s="127"/>
      <c r="QJB236" s="127"/>
      <c r="QJC236" s="127"/>
      <c r="QJD236" s="127"/>
      <c r="QJE236" s="127"/>
      <c r="QJF236" s="127"/>
      <c r="QJG236" s="127"/>
      <c r="QJH236" s="127"/>
      <c r="QJI236" s="127"/>
      <c r="QSI236" s="127"/>
      <c r="QSJ236" s="127"/>
      <c r="QSR236" s="127"/>
      <c r="QSS236" s="127"/>
      <c r="QST236" s="127"/>
      <c r="QSU236" s="127"/>
      <c r="QSV236" s="127"/>
      <c r="QSW236" s="127"/>
      <c r="QSX236" s="127"/>
      <c r="QSY236" s="127"/>
      <c r="QSZ236" s="127"/>
      <c r="QTA236" s="127"/>
      <c r="QTB236" s="127"/>
      <c r="QTC236" s="127"/>
      <c r="QTD236" s="127"/>
      <c r="QTE236" s="127"/>
      <c r="RCE236" s="127"/>
      <c r="RCF236" s="127"/>
      <c r="RCN236" s="127"/>
      <c r="RCO236" s="127"/>
      <c r="RCP236" s="127"/>
      <c r="RCQ236" s="127"/>
      <c r="RCR236" s="127"/>
      <c r="RCS236" s="127"/>
      <c r="RCT236" s="127"/>
      <c r="RCU236" s="127"/>
      <c r="RCV236" s="127"/>
      <c r="RCW236" s="127"/>
      <c r="RCX236" s="127"/>
      <c r="RCY236" s="127"/>
      <c r="RCZ236" s="127"/>
      <c r="RDA236" s="127"/>
      <c r="RMA236" s="127"/>
      <c r="RMB236" s="127"/>
      <c r="RMJ236" s="127"/>
      <c r="RMK236" s="127"/>
      <c r="RML236" s="127"/>
      <c r="RMM236" s="127"/>
      <c r="RMN236" s="127"/>
      <c r="RMO236" s="127"/>
      <c r="RMP236" s="127"/>
      <c r="RMQ236" s="127"/>
      <c r="RMR236" s="127"/>
      <c r="RMS236" s="127"/>
      <c r="RMT236" s="127"/>
      <c r="RMU236" s="127"/>
      <c r="RMV236" s="127"/>
      <c r="RMW236" s="127"/>
      <c r="RVW236" s="127"/>
      <c r="RVX236" s="127"/>
      <c r="RWF236" s="127"/>
      <c r="RWG236" s="127"/>
      <c r="RWH236" s="127"/>
      <c r="RWI236" s="127"/>
      <c r="RWJ236" s="127"/>
      <c r="RWK236" s="127"/>
      <c r="RWL236" s="127"/>
      <c r="RWM236" s="127"/>
      <c r="RWN236" s="127"/>
      <c r="RWO236" s="127"/>
      <c r="RWP236" s="127"/>
      <c r="RWQ236" s="127"/>
      <c r="RWR236" s="127"/>
      <c r="RWS236" s="127"/>
      <c r="SFS236" s="127"/>
      <c r="SFT236" s="127"/>
      <c r="SGB236" s="127"/>
      <c r="SGC236" s="127"/>
      <c r="SGD236" s="127"/>
      <c r="SGE236" s="127"/>
      <c r="SGF236" s="127"/>
      <c r="SGG236" s="127"/>
      <c r="SGH236" s="127"/>
      <c r="SGI236" s="127"/>
      <c r="SGJ236" s="127"/>
      <c r="SGK236" s="127"/>
      <c r="SGL236" s="127"/>
      <c r="SGM236" s="127"/>
      <c r="SGN236" s="127"/>
      <c r="SGO236" s="127"/>
      <c r="SPO236" s="127"/>
      <c r="SPP236" s="127"/>
      <c r="SPX236" s="127"/>
      <c r="SPY236" s="127"/>
      <c r="SPZ236" s="127"/>
      <c r="SQA236" s="127"/>
      <c r="SQB236" s="127"/>
      <c r="SQC236" s="127"/>
      <c r="SQD236" s="127"/>
      <c r="SQE236" s="127"/>
      <c r="SQF236" s="127"/>
      <c r="SQG236" s="127"/>
      <c r="SQH236" s="127"/>
      <c r="SQI236" s="127"/>
      <c r="SQJ236" s="127"/>
      <c r="SQK236" s="127"/>
      <c r="SZK236" s="127"/>
      <c r="SZL236" s="127"/>
      <c r="SZT236" s="127"/>
      <c r="SZU236" s="127"/>
      <c r="SZV236" s="127"/>
      <c r="SZW236" s="127"/>
      <c r="SZX236" s="127"/>
      <c r="SZY236" s="127"/>
      <c r="SZZ236" s="127"/>
      <c r="TAA236" s="127"/>
      <c r="TAB236" s="127"/>
      <c r="TAC236" s="127"/>
      <c r="TAD236" s="127"/>
      <c r="TAE236" s="127"/>
      <c r="TAF236" s="127"/>
      <c r="TAG236" s="127"/>
      <c r="TJG236" s="127"/>
      <c r="TJH236" s="127"/>
      <c r="TJP236" s="127"/>
      <c r="TJQ236" s="127"/>
      <c r="TJR236" s="127"/>
      <c r="TJS236" s="127"/>
      <c r="TJT236" s="127"/>
      <c r="TJU236" s="127"/>
      <c r="TJV236" s="127"/>
      <c r="TJW236" s="127"/>
      <c r="TJX236" s="127"/>
      <c r="TJY236" s="127"/>
      <c r="TJZ236" s="127"/>
      <c r="TKA236" s="127"/>
      <c r="TKB236" s="127"/>
      <c r="TKC236" s="127"/>
      <c r="TTC236" s="127"/>
      <c r="TTD236" s="127"/>
      <c r="TTL236" s="127"/>
      <c r="TTM236" s="127"/>
      <c r="TTN236" s="127"/>
      <c r="TTO236" s="127"/>
      <c r="TTP236" s="127"/>
      <c r="TTQ236" s="127"/>
      <c r="TTR236" s="127"/>
      <c r="TTS236" s="127"/>
      <c r="TTT236" s="127"/>
      <c r="TTU236" s="127"/>
      <c r="TTV236" s="127"/>
      <c r="TTW236" s="127"/>
      <c r="TTX236" s="127"/>
      <c r="TTY236" s="127"/>
      <c r="UCY236" s="127"/>
      <c r="UCZ236" s="127"/>
      <c r="UDH236" s="127"/>
      <c r="UDI236" s="127"/>
      <c r="UDJ236" s="127"/>
      <c r="UDK236" s="127"/>
      <c r="UDL236" s="127"/>
      <c r="UDM236" s="127"/>
      <c r="UDN236" s="127"/>
      <c r="UDO236" s="127"/>
      <c r="UDP236" s="127"/>
      <c r="UDQ236" s="127"/>
      <c r="UDR236" s="127"/>
      <c r="UDS236" s="127"/>
      <c r="UDT236" s="127"/>
      <c r="UDU236" s="127"/>
      <c r="UMU236" s="127"/>
      <c r="UMV236" s="127"/>
      <c r="UND236" s="127"/>
      <c r="UNE236" s="127"/>
      <c r="UNF236" s="127"/>
      <c r="UNG236" s="127"/>
      <c r="UNH236" s="127"/>
      <c r="UNI236" s="127"/>
      <c r="UNJ236" s="127"/>
      <c r="UNK236" s="127"/>
      <c r="UNL236" s="127"/>
      <c r="UNM236" s="127"/>
      <c r="UNN236" s="127"/>
      <c r="UNO236" s="127"/>
      <c r="UNP236" s="127"/>
      <c r="UNQ236" s="127"/>
      <c r="UWQ236" s="127"/>
      <c r="UWR236" s="127"/>
      <c r="UWZ236" s="127"/>
      <c r="UXA236" s="127"/>
      <c r="UXB236" s="127"/>
      <c r="UXC236" s="127"/>
      <c r="UXD236" s="127"/>
      <c r="UXE236" s="127"/>
      <c r="UXF236" s="127"/>
      <c r="UXG236" s="127"/>
      <c r="UXH236" s="127"/>
      <c r="UXI236" s="127"/>
      <c r="UXJ236" s="127"/>
      <c r="UXK236" s="127"/>
      <c r="UXL236" s="127"/>
      <c r="UXM236" s="127"/>
      <c r="VGM236" s="127"/>
      <c r="VGN236" s="127"/>
      <c r="VGV236" s="127"/>
      <c r="VGW236" s="127"/>
      <c r="VGX236" s="127"/>
      <c r="VGY236" s="127"/>
      <c r="VGZ236" s="127"/>
      <c r="VHA236" s="127"/>
      <c r="VHB236" s="127"/>
      <c r="VHC236" s="127"/>
      <c r="VHD236" s="127"/>
      <c r="VHE236" s="127"/>
      <c r="VHF236" s="127"/>
      <c r="VHG236" s="127"/>
      <c r="VHH236" s="127"/>
      <c r="VHI236" s="127"/>
      <c r="VQI236" s="127"/>
      <c r="VQJ236" s="127"/>
      <c r="VQR236" s="127"/>
      <c r="VQS236" s="127"/>
      <c r="VQT236" s="127"/>
      <c r="VQU236" s="127"/>
      <c r="VQV236" s="127"/>
      <c r="VQW236" s="127"/>
      <c r="VQX236" s="127"/>
      <c r="VQY236" s="127"/>
      <c r="VQZ236" s="127"/>
      <c r="VRA236" s="127"/>
      <c r="VRB236" s="127"/>
      <c r="VRC236" s="127"/>
      <c r="VRD236" s="127"/>
      <c r="VRE236" s="127"/>
      <c r="WAE236" s="127"/>
      <c r="WAF236" s="127"/>
      <c r="WAN236" s="127"/>
      <c r="WAO236" s="127"/>
      <c r="WAP236" s="127"/>
      <c r="WAQ236" s="127"/>
      <c r="WAR236" s="127"/>
      <c r="WAS236" s="127"/>
      <c r="WAT236" s="127"/>
      <c r="WAU236" s="127"/>
      <c r="WAV236" s="127"/>
      <c r="WAW236" s="127"/>
      <c r="WAX236" s="127"/>
      <c r="WAY236" s="127"/>
      <c r="WAZ236" s="127"/>
      <c r="WBA236" s="127"/>
      <c r="WKA236" s="127"/>
      <c r="WKB236" s="127"/>
      <c r="WKJ236" s="127"/>
      <c r="WKK236" s="127"/>
      <c r="WKL236" s="127"/>
      <c r="WKM236" s="127"/>
      <c r="WKN236" s="127"/>
      <c r="WKO236" s="127"/>
      <c r="WKP236" s="127"/>
      <c r="WKQ236" s="127"/>
      <c r="WKR236" s="127"/>
      <c r="WKS236" s="127"/>
      <c r="WKT236" s="127"/>
      <c r="WKU236" s="127"/>
      <c r="WKV236" s="127"/>
      <c r="WKW236" s="127"/>
      <c r="WTW236" s="127"/>
      <c r="WTX236" s="127"/>
      <c r="WUF236" s="127"/>
      <c r="WUG236" s="127"/>
      <c r="WUH236" s="127"/>
      <c r="WUI236" s="127"/>
      <c r="WUJ236" s="127"/>
      <c r="WUK236" s="127"/>
      <c r="WUL236" s="127"/>
      <c r="WUM236" s="127"/>
      <c r="WUN236" s="127"/>
      <c r="WUO236" s="127"/>
      <c r="WUP236" s="127"/>
      <c r="WUQ236" s="127"/>
      <c r="WUR236" s="127"/>
      <c r="WUS236" s="127"/>
    </row>
    <row r="237" spans="1:1009 1243:2033 2267:3057 3291:4081 4315:5105 5339:6129 6363:7153 7387:8177 8411:9201 9435:10225 10459:11249 11483:12273 12507:13297 13531:14321 14555:15345 15579:16113" s="120" customFormat="1">
      <c r="A237" s="295">
        <v>3</v>
      </c>
      <c r="B237" s="292" t="s">
        <v>442</v>
      </c>
      <c r="C237" s="238">
        <v>0</v>
      </c>
      <c r="D237" s="217">
        <v>0</v>
      </c>
      <c r="E237" s="216"/>
      <c r="F237" s="217">
        <v>0</v>
      </c>
      <c r="G237" s="245">
        <v>0</v>
      </c>
      <c r="H237" s="229">
        <f t="shared" si="13"/>
        <v>0</v>
      </c>
      <c r="I237" s="254">
        <f t="shared" ref="I237:L237" si="18">I238+I240+I241</f>
        <v>0</v>
      </c>
      <c r="J237" s="254">
        <f t="shared" si="18"/>
        <v>0</v>
      </c>
      <c r="K237" s="254">
        <f t="shared" si="18"/>
        <v>0</v>
      </c>
      <c r="L237" s="254">
        <f t="shared" si="18"/>
        <v>0</v>
      </c>
      <c r="M237" s="238"/>
      <c r="HK237" s="127"/>
      <c r="HL237" s="127"/>
      <c r="HT237" s="127"/>
      <c r="HU237" s="127"/>
      <c r="HV237" s="127"/>
      <c r="HW237" s="127"/>
      <c r="HX237" s="127"/>
      <c r="HY237" s="127"/>
      <c r="HZ237" s="127"/>
      <c r="IA237" s="127"/>
      <c r="IB237" s="127"/>
      <c r="IC237" s="127"/>
      <c r="ID237" s="127"/>
      <c r="IE237" s="127"/>
      <c r="IF237" s="127"/>
      <c r="IG237" s="127"/>
      <c r="RG237" s="127"/>
      <c r="RH237" s="127"/>
      <c r="RP237" s="127"/>
      <c r="RQ237" s="127"/>
      <c r="RR237" s="127"/>
      <c r="RS237" s="127"/>
      <c r="RT237" s="127"/>
      <c r="RU237" s="127"/>
      <c r="RV237" s="127"/>
      <c r="RW237" s="127"/>
      <c r="RX237" s="127"/>
      <c r="RY237" s="127"/>
      <c r="RZ237" s="127"/>
      <c r="SA237" s="127"/>
      <c r="SB237" s="127"/>
      <c r="SC237" s="127"/>
      <c r="ABC237" s="127"/>
      <c r="ABD237" s="127"/>
      <c r="ABL237" s="127"/>
      <c r="ABM237" s="127"/>
      <c r="ABN237" s="127"/>
      <c r="ABO237" s="127"/>
      <c r="ABP237" s="127"/>
      <c r="ABQ237" s="127"/>
      <c r="ABR237" s="127"/>
      <c r="ABS237" s="127"/>
      <c r="ABT237" s="127"/>
      <c r="ABU237" s="127"/>
      <c r="ABV237" s="127"/>
      <c r="ABW237" s="127"/>
      <c r="ABX237" s="127"/>
      <c r="ABY237" s="127"/>
      <c r="AKY237" s="127"/>
      <c r="AKZ237" s="127"/>
      <c r="ALH237" s="127"/>
      <c r="ALI237" s="127"/>
      <c r="ALJ237" s="127"/>
      <c r="ALK237" s="127"/>
      <c r="ALL237" s="127"/>
      <c r="ALM237" s="127"/>
      <c r="ALN237" s="127"/>
      <c r="ALO237" s="127"/>
      <c r="ALP237" s="127"/>
      <c r="ALQ237" s="127"/>
      <c r="ALR237" s="127"/>
      <c r="ALS237" s="127"/>
      <c r="ALT237" s="127"/>
      <c r="ALU237" s="127"/>
      <c r="AUU237" s="127"/>
      <c r="AUV237" s="127"/>
      <c r="AVD237" s="127"/>
      <c r="AVE237" s="127"/>
      <c r="AVF237" s="127"/>
      <c r="AVG237" s="127"/>
      <c r="AVH237" s="127"/>
      <c r="AVI237" s="127"/>
      <c r="AVJ237" s="127"/>
      <c r="AVK237" s="127"/>
      <c r="AVL237" s="127"/>
      <c r="AVM237" s="127"/>
      <c r="AVN237" s="127"/>
      <c r="AVO237" s="127"/>
      <c r="AVP237" s="127"/>
      <c r="AVQ237" s="127"/>
      <c r="BEQ237" s="127"/>
      <c r="BER237" s="127"/>
      <c r="BEZ237" s="127"/>
      <c r="BFA237" s="127"/>
      <c r="BFB237" s="127"/>
      <c r="BFC237" s="127"/>
      <c r="BFD237" s="127"/>
      <c r="BFE237" s="127"/>
      <c r="BFF237" s="127"/>
      <c r="BFG237" s="127"/>
      <c r="BFH237" s="127"/>
      <c r="BFI237" s="127"/>
      <c r="BFJ237" s="127"/>
      <c r="BFK237" s="127"/>
      <c r="BFL237" s="127"/>
      <c r="BFM237" s="127"/>
      <c r="BOM237" s="127"/>
      <c r="BON237" s="127"/>
      <c r="BOV237" s="127"/>
      <c r="BOW237" s="127"/>
      <c r="BOX237" s="127"/>
      <c r="BOY237" s="127"/>
      <c r="BOZ237" s="127"/>
      <c r="BPA237" s="127"/>
      <c r="BPB237" s="127"/>
      <c r="BPC237" s="127"/>
      <c r="BPD237" s="127"/>
      <c r="BPE237" s="127"/>
      <c r="BPF237" s="127"/>
      <c r="BPG237" s="127"/>
      <c r="BPH237" s="127"/>
      <c r="BPI237" s="127"/>
      <c r="BYI237" s="127"/>
      <c r="BYJ237" s="127"/>
      <c r="BYR237" s="127"/>
      <c r="BYS237" s="127"/>
      <c r="BYT237" s="127"/>
      <c r="BYU237" s="127"/>
      <c r="BYV237" s="127"/>
      <c r="BYW237" s="127"/>
      <c r="BYX237" s="127"/>
      <c r="BYY237" s="127"/>
      <c r="BYZ237" s="127"/>
      <c r="BZA237" s="127"/>
      <c r="BZB237" s="127"/>
      <c r="BZC237" s="127"/>
      <c r="BZD237" s="127"/>
      <c r="BZE237" s="127"/>
      <c r="CIE237" s="127"/>
      <c r="CIF237" s="127"/>
      <c r="CIN237" s="127"/>
      <c r="CIO237" s="127"/>
      <c r="CIP237" s="127"/>
      <c r="CIQ237" s="127"/>
      <c r="CIR237" s="127"/>
      <c r="CIS237" s="127"/>
      <c r="CIT237" s="127"/>
      <c r="CIU237" s="127"/>
      <c r="CIV237" s="127"/>
      <c r="CIW237" s="127"/>
      <c r="CIX237" s="127"/>
      <c r="CIY237" s="127"/>
      <c r="CIZ237" s="127"/>
      <c r="CJA237" s="127"/>
      <c r="CSA237" s="127"/>
      <c r="CSB237" s="127"/>
      <c r="CSJ237" s="127"/>
      <c r="CSK237" s="127"/>
      <c r="CSL237" s="127"/>
      <c r="CSM237" s="127"/>
      <c r="CSN237" s="127"/>
      <c r="CSO237" s="127"/>
      <c r="CSP237" s="127"/>
      <c r="CSQ237" s="127"/>
      <c r="CSR237" s="127"/>
      <c r="CSS237" s="127"/>
      <c r="CST237" s="127"/>
      <c r="CSU237" s="127"/>
      <c r="CSV237" s="127"/>
      <c r="CSW237" s="127"/>
      <c r="DBW237" s="127"/>
      <c r="DBX237" s="127"/>
      <c r="DCF237" s="127"/>
      <c r="DCG237" s="127"/>
      <c r="DCH237" s="127"/>
      <c r="DCI237" s="127"/>
      <c r="DCJ237" s="127"/>
      <c r="DCK237" s="127"/>
      <c r="DCL237" s="127"/>
      <c r="DCM237" s="127"/>
      <c r="DCN237" s="127"/>
      <c r="DCO237" s="127"/>
      <c r="DCP237" s="127"/>
      <c r="DCQ237" s="127"/>
      <c r="DCR237" s="127"/>
      <c r="DCS237" s="127"/>
      <c r="DLS237" s="127"/>
      <c r="DLT237" s="127"/>
      <c r="DMB237" s="127"/>
      <c r="DMC237" s="127"/>
      <c r="DMD237" s="127"/>
      <c r="DME237" s="127"/>
      <c r="DMF237" s="127"/>
      <c r="DMG237" s="127"/>
      <c r="DMH237" s="127"/>
      <c r="DMI237" s="127"/>
      <c r="DMJ237" s="127"/>
      <c r="DMK237" s="127"/>
      <c r="DML237" s="127"/>
      <c r="DMM237" s="127"/>
      <c r="DMN237" s="127"/>
      <c r="DMO237" s="127"/>
      <c r="DVO237" s="127"/>
      <c r="DVP237" s="127"/>
      <c r="DVX237" s="127"/>
      <c r="DVY237" s="127"/>
      <c r="DVZ237" s="127"/>
      <c r="DWA237" s="127"/>
      <c r="DWB237" s="127"/>
      <c r="DWC237" s="127"/>
      <c r="DWD237" s="127"/>
      <c r="DWE237" s="127"/>
      <c r="DWF237" s="127"/>
      <c r="DWG237" s="127"/>
      <c r="DWH237" s="127"/>
      <c r="DWI237" s="127"/>
      <c r="DWJ237" s="127"/>
      <c r="DWK237" s="127"/>
      <c r="EFK237" s="127"/>
      <c r="EFL237" s="127"/>
      <c r="EFT237" s="127"/>
      <c r="EFU237" s="127"/>
      <c r="EFV237" s="127"/>
      <c r="EFW237" s="127"/>
      <c r="EFX237" s="127"/>
      <c r="EFY237" s="127"/>
      <c r="EFZ237" s="127"/>
      <c r="EGA237" s="127"/>
      <c r="EGB237" s="127"/>
      <c r="EGC237" s="127"/>
      <c r="EGD237" s="127"/>
      <c r="EGE237" s="127"/>
      <c r="EGF237" s="127"/>
      <c r="EGG237" s="127"/>
      <c r="EPG237" s="127"/>
      <c r="EPH237" s="127"/>
      <c r="EPP237" s="127"/>
      <c r="EPQ237" s="127"/>
      <c r="EPR237" s="127"/>
      <c r="EPS237" s="127"/>
      <c r="EPT237" s="127"/>
      <c r="EPU237" s="127"/>
      <c r="EPV237" s="127"/>
      <c r="EPW237" s="127"/>
      <c r="EPX237" s="127"/>
      <c r="EPY237" s="127"/>
      <c r="EPZ237" s="127"/>
      <c r="EQA237" s="127"/>
      <c r="EQB237" s="127"/>
      <c r="EQC237" s="127"/>
      <c r="EZC237" s="127"/>
      <c r="EZD237" s="127"/>
      <c r="EZL237" s="127"/>
      <c r="EZM237" s="127"/>
      <c r="EZN237" s="127"/>
      <c r="EZO237" s="127"/>
      <c r="EZP237" s="127"/>
      <c r="EZQ237" s="127"/>
      <c r="EZR237" s="127"/>
      <c r="EZS237" s="127"/>
      <c r="EZT237" s="127"/>
      <c r="EZU237" s="127"/>
      <c r="EZV237" s="127"/>
      <c r="EZW237" s="127"/>
      <c r="EZX237" s="127"/>
      <c r="EZY237" s="127"/>
      <c r="FIY237" s="127"/>
      <c r="FIZ237" s="127"/>
      <c r="FJH237" s="127"/>
      <c r="FJI237" s="127"/>
      <c r="FJJ237" s="127"/>
      <c r="FJK237" s="127"/>
      <c r="FJL237" s="127"/>
      <c r="FJM237" s="127"/>
      <c r="FJN237" s="127"/>
      <c r="FJO237" s="127"/>
      <c r="FJP237" s="127"/>
      <c r="FJQ237" s="127"/>
      <c r="FJR237" s="127"/>
      <c r="FJS237" s="127"/>
      <c r="FJT237" s="127"/>
      <c r="FJU237" s="127"/>
      <c r="FSU237" s="127"/>
      <c r="FSV237" s="127"/>
      <c r="FTD237" s="127"/>
      <c r="FTE237" s="127"/>
      <c r="FTF237" s="127"/>
      <c r="FTG237" s="127"/>
      <c r="FTH237" s="127"/>
      <c r="FTI237" s="127"/>
      <c r="FTJ237" s="127"/>
      <c r="FTK237" s="127"/>
      <c r="FTL237" s="127"/>
      <c r="FTM237" s="127"/>
      <c r="FTN237" s="127"/>
      <c r="FTO237" s="127"/>
      <c r="FTP237" s="127"/>
      <c r="FTQ237" s="127"/>
      <c r="GCQ237" s="127"/>
      <c r="GCR237" s="127"/>
      <c r="GCZ237" s="127"/>
      <c r="GDA237" s="127"/>
      <c r="GDB237" s="127"/>
      <c r="GDC237" s="127"/>
      <c r="GDD237" s="127"/>
      <c r="GDE237" s="127"/>
      <c r="GDF237" s="127"/>
      <c r="GDG237" s="127"/>
      <c r="GDH237" s="127"/>
      <c r="GDI237" s="127"/>
      <c r="GDJ237" s="127"/>
      <c r="GDK237" s="127"/>
      <c r="GDL237" s="127"/>
      <c r="GDM237" s="127"/>
      <c r="GMM237" s="127"/>
      <c r="GMN237" s="127"/>
      <c r="GMV237" s="127"/>
      <c r="GMW237" s="127"/>
      <c r="GMX237" s="127"/>
      <c r="GMY237" s="127"/>
      <c r="GMZ237" s="127"/>
      <c r="GNA237" s="127"/>
      <c r="GNB237" s="127"/>
      <c r="GNC237" s="127"/>
      <c r="GND237" s="127"/>
      <c r="GNE237" s="127"/>
      <c r="GNF237" s="127"/>
      <c r="GNG237" s="127"/>
      <c r="GNH237" s="127"/>
      <c r="GNI237" s="127"/>
      <c r="GWI237" s="127"/>
      <c r="GWJ237" s="127"/>
      <c r="GWR237" s="127"/>
      <c r="GWS237" s="127"/>
      <c r="GWT237" s="127"/>
      <c r="GWU237" s="127"/>
      <c r="GWV237" s="127"/>
      <c r="GWW237" s="127"/>
      <c r="GWX237" s="127"/>
      <c r="GWY237" s="127"/>
      <c r="GWZ237" s="127"/>
      <c r="GXA237" s="127"/>
      <c r="GXB237" s="127"/>
      <c r="GXC237" s="127"/>
      <c r="GXD237" s="127"/>
      <c r="GXE237" s="127"/>
      <c r="HGE237" s="127"/>
      <c r="HGF237" s="127"/>
      <c r="HGN237" s="127"/>
      <c r="HGO237" s="127"/>
      <c r="HGP237" s="127"/>
      <c r="HGQ237" s="127"/>
      <c r="HGR237" s="127"/>
      <c r="HGS237" s="127"/>
      <c r="HGT237" s="127"/>
      <c r="HGU237" s="127"/>
      <c r="HGV237" s="127"/>
      <c r="HGW237" s="127"/>
      <c r="HGX237" s="127"/>
      <c r="HGY237" s="127"/>
      <c r="HGZ237" s="127"/>
      <c r="HHA237" s="127"/>
      <c r="HQA237" s="127"/>
      <c r="HQB237" s="127"/>
      <c r="HQJ237" s="127"/>
      <c r="HQK237" s="127"/>
      <c r="HQL237" s="127"/>
      <c r="HQM237" s="127"/>
      <c r="HQN237" s="127"/>
      <c r="HQO237" s="127"/>
      <c r="HQP237" s="127"/>
      <c r="HQQ237" s="127"/>
      <c r="HQR237" s="127"/>
      <c r="HQS237" s="127"/>
      <c r="HQT237" s="127"/>
      <c r="HQU237" s="127"/>
      <c r="HQV237" s="127"/>
      <c r="HQW237" s="127"/>
      <c r="HZW237" s="127"/>
      <c r="HZX237" s="127"/>
      <c r="IAF237" s="127"/>
      <c r="IAG237" s="127"/>
      <c r="IAH237" s="127"/>
      <c r="IAI237" s="127"/>
      <c r="IAJ237" s="127"/>
      <c r="IAK237" s="127"/>
      <c r="IAL237" s="127"/>
      <c r="IAM237" s="127"/>
      <c r="IAN237" s="127"/>
      <c r="IAO237" s="127"/>
      <c r="IAP237" s="127"/>
      <c r="IAQ237" s="127"/>
      <c r="IAR237" s="127"/>
      <c r="IAS237" s="127"/>
      <c r="IJS237" s="127"/>
      <c r="IJT237" s="127"/>
      <c r="IKB237" s="127"/>
      <c r="IKC237" s="127"/>
      <c r="IKD237" s="127"/>
      <c r="IKE237" s="127"/>
      <c r="IKF237" s="127"/>
      <c r="IKG237" s="127"/>
      <c r="IKH237" s="127"/>
      <c r="IKI237" s="127"/>
      <c r="IKJ237" s="127"/>
      <c r="IKK237" s="127"/>
      <c r="IKL237" s="127"/>
      <c r="IKM237" s="127"/>
      <c r="IKN237" s="127"/>
      <c r="IKO237" s="127"/>
      <c r="ITO237" s="127"/>
      <c r="ITP237" s="127"/>
      <c r="ITX237" s="127"/>
      <c r="ITY237" s="127"/>
      <c r="ITZ237" s="127"/>
      <c r="IUA237" s="127"/>
      <c r="IUB237" s="127"/>
      <c r="IUC237" s="127"/>
      <c r="IUD237" s="127"/>
      <c r="IUE237" s="127"/>
      <c r="IUF237" s="127"/>
      <c r="IUG237" s="127"/>
      <c r="IUH237" s="127"/>
      <c r="IUI237" s="127"/>
      <c r="IUJ237" s="127"/>
      <c r="IUK237" s="127"/>
      <c r="JDK237" s="127"/>
      <c r="JDL237" s="127"/>
      <c r="JDT237" s="127"/>
      <c r="JDU237" s="127"/>
      <c r="JDV237" s="127"/>
      <c r="JDW237" s="127"/>
      <c r="JDX237" s="127"/>
      <c r="JDY237" s="127"/>
      <c r="JDZ237" s="127"/>
      <c r="JEA237" s="127"/>
      <c r="JEB237" s="127"/>
      <c r="JEC237" s="127"/>
      <c r="JED237" s="127"/>
      <c r="JEE237" s="127"/>
      <c r="JEF237" s="127"/>
      <c r="JEG237" s="127"/>
      <c r="JNG237" s="127"/>
      <c r="JNH237" s="127"/>
      <c r="JNP237" s="127"/>
      <c r="JNQ237" s="127"/>
      <c r="JNR237" s="127"/>
      <c r="JNS237" s="127"/>
      <c r="JNT237" s="127"/>
      <c r="JNU237" s="127"/>
      <c r="JNV237" s="127"/>
      <c r="JNW237" s="127"/>
      <c r="JNX237" s="127"/>
      <c r="JNY237" s="127"/>
      <c r="JNZ237" s="127"/>
      <c r="JOA237" s="127"/>
      <c r="JOB237" s="127"/>
      <c r="JOC237" s="127"/>
      <c r="JXC237" s="127"/>
      <c r="JXD237" s="127"/>
      <c r="JXL237" s="127"/>
      <c r="JXM237" s="127"/>
      <c r="JXN237" s="127"/>
      <c r="JXO237" s="127"/>
      <c r="JXP237" s="127"/>
      <c r="JXQ237" s="127"/>
      <c r="JXR237" s="127"/>
      <c r="JXS237" s="127"/>
      <c r="JXT237" s="127"/>
      <c r="JXU237" s="127"/>
      <c r="JXV237" s="127"/>
      <c r="JXW237" s="127"/>
      <c r="JXX237" s="127"/>
      <c r="JXY237" s="127"/>
      <c r="KGY237" s="127"/>
      <c r="KGZ237" s="127"/>
      <c r="KHH237" s="127"/>
      <c r="KHI237" s="127"/>
      <c r="KHJ237" s="127"/>
      <c r="KHK237" s="127"/>
      <c r="KHL237" s="127"/>
      <c r="KHM237" s="127"/>
      <c r="KHN237" s="127"/>
      <c r="KHO237" s="127"/>
      <c r="KHP237" s="127"/>
      <c r="KHQ237" s="127"/>
      <c r="KHR237" s="127"/>
      <c r="KHS237" s="127"/>
      <c r="KHT237" s="127"/>
      <c r="KHU237" s="127"/>
      <c r="KQU237" s="127"/>
      <c r="KQV237" s="127"/>
      <c r="KRD237" s="127"/>
      <c r="KRE237" s="127"/>
      <c r="KRF237" s="127"/>
      <c r="KRG237" s="127"/>
      <c r="KRH237" s="127"/>
      <c r="KRI237" s="127"/>
      <c r="KRJ237" s="127"/>
      <c r="KRK237" s="127"/>
      <c r="KRL237" s="127"/>
      <c r="KRM237" s="127"/>
      <c r="KRN237" s="127"/>
      <c r="KRO237" s="127"/>
      <c r="KRP237" s="127"/>
      <c r="KRQ237" s="127"/>
      <c r="LAQ237" s="127"/>
      <c r="LAR237" s="127"/>
      <c r="LAZ237" s="127"/>
      <c r="LBA237" s="127"/>
      <c r="LBB237" s="127"/>
      <c r="LBC237" s="127"/>
      <c r="LBD237" s="127"/>
      <c r="LBE237" s="127"/>
      <c r="LBF237" s="127"/>
      <c r="LBG237" s="127"/>
      <c r="LBH237" s="127"/>
      <c r="LBI237" s="127"/>
      <c r="LBJ237" s="127"/>
      <c r="LBK237" s="127"/>
      <c r="LBL237" s="127"/>
      <c r="LBM237" s="127"/>
      <c r="LKM237" s="127"/>
      <c r="LKN237" s="127"/>
      <c r="LKV237" s="127"/>
      <c r="LKW237" s="127"/>
      <c r="LKX237" s="127"/>
      <c r="LKY237" s="127"/>
      <c r="LKZ237" s="127"/>
      <c r="LLA237" s="127"/>
      <c r="LLB237" s="127"/>
      <c r="LLC237" s="127"/>
      <c r="LLD237" s="127"/>
      <c r="LLE237" s="127"/>
      <c r="LLF237" s="127"/>
      <c r="LLG237" s="127"/>
      <c r="LLH237" s="127"/>
      <c r="LLI237" s="127"/>
      <c r="LUI237" s="127"/>
      <c r="LUJ237" s="127"/>
      <c r="LUR237" s="127"/>
      <c r="LUS237" s="127"/>
      <c r="LUT237" s="127"/>
      <c r="LUU237" s="127"/>
      <c r="LUV237" s="127"/>
      <c r="LUW237" s="127"/>
      <c r="LUX237" s="127"/>
      <c r="LUY237" s="127"/>
      <c r="LUZ237" s="127"/>
      <c r="LVA237" s="127"/>
      <c r="LVB237" s="127"/>
      <c r="LVC237" s="127"/>
      <c r="LVD237" s="127"/>
      <c r="LVE237" s="127"/>
      <c r="MEE237" s="127"/>
      <c r="MEF237" s="127"/>
      <c r="MEN237" s="127"/>
      <c r="MEO237" s="127"/>
      <c r="MEP237" s="127"/>
      <c r="MEQ237" s="127"/>
      <c r="MER237" s="127"/>
      <c r="MES237" s="127"/>
      <c r="MET237" s="127"/>
      <c r="MEU237" s="127"/>
      <c r="MEV237" s="127"/>
      <c r="MEW237" s="127"/>
      <c r="MEX237" s="127"/>
      <c r="MEY237" s="127"/>
      <c r="MEZ237" s="127"/>
      <c r="MFA237" s="127"/>
      <c r="MOA237" s="127"/>
      <c r="MOB237" s="127"/>
      <c r="MOJ237" s="127"/>
      <c r="MOK237" s="127"/>
      <c r="MOL237" s="127"/>
      <c r="MOM237" s="127"/>
      <c r="MON237" s="127"/>
      <c r="MOO237" s="127"/>
      <c r="MOP237" s="127"/>
      <c r="MOQ237" s="127"/>
      <c r="MOR237" s="127"/>
      <c r="MOS237" s="127"/>
      <c r="MOT237" s="127"/>
      <c r="MOU237" s="127"/>
      <c r="MOV237" s="127"/>
      <c r="MOW237" s="127"/>
      <c r="MXW237" s="127"/>
      <c r="MXX237" s="127"/>
      <c r="MYF237" s="127"/>
      <c r="MYG237" s="127"/>
      <c r="MYH237" s="127"/>
      <c r="MYI237" s="127"/>
      <c r="MYJ237" s="127"/>
      <c r="MYK237" s="127"/>
      <c r="MYL237" s="127"/>
      <c r="MYM237" s="127"/>
      <c r="MYN237" s="127"/>
      <c r="MYO237" s="127"/>
      <c r="MYP237" s="127"/>
      <c r="MYQ237" s="127"/>
      <c r="MYR237" s="127"/>
      <c r="MYS237" s="127"/>
      <c r="NHS237" s="127"/>
      <c r="NHT237" s="127"/>
      <c r="NIB237" s="127"/>
      <c r="NIC237" s="127"/>
      <c r="NID237" s="127"/>
      <c r="NIE237" s="127"/>
      <c r="NIF237" s="127"/>
      <c r="NIG237" s="127"/>
      <c r="NIH237" s="127"/>
      <c r="NII237" s="127"/>
      <c r="NIJ237" s="127"/>
      <c r="NIK237" s="127"/>
      <c r="NIL237" s="127"/>
      <c r="NIM237" s="127"/>
      <c r="NIN237" s="127"/>
      <c r="NIO237" s="127"/>
      <c r="NRO237" s="127"/>
      <c r="NRP237" s="127"/>
      <c r="NRX237" s="127"/>
      <c r="NRY237" s="127"/>
      <c r="NRZ237" s="127"/>
      <c r="NSA237" s="127"/>
      <c r="NSB237" s="127"/>
      <c r="NSC237" s="127"/>
      <c r="NSD237" s="127"/>
      <c r="NSE237" s="127"/>
      <c r="NSF237" s="127"/>
      <c r="NSG237" s="127"/>
      <c r="NSH237" s="127"/>
      <c r="NSI237" s="127"/>
      <c r="NSJ237" s="127"/>
      <c r="NSK237" s="127"/>
      <c r="OBK237" s="127"/>
      <c r="OBL237" s="127"/>
      <c r="OBT237" s="127"/>
      <c r="OBU237" s="127"/>
      <c r="OBV237" s="127"/>
      <c r="OBW237" s="127"/>
      <c r="OBX237" s="127"/>
      <c r="OBY237" s="127"/>
      <c r="OBZ237" s="127"/>
      <c r="OCA237" s="127"/>
      <c r="OCB237" s="127"/>
      <c r="OCC237" s="127"/>
      <c r="OCD237" s="127"/>
      <c r="OCE237" s="127"/>
      <c r="OCF237" s="127"/>
      <c r="OCG237" s="127"/>
      <c r="OLG237" s="127"/>
      <c r="OLH237" s="127"/>
      <c r="OLP237" s="127"/>
      <c r="OLQ237" s="127"/>
      <c r="OLR237" s="127"/>
      <c r="OLS237" s="127"/>
      <c r="OLT237" s="127"/>
      <c r="OLU237" s="127"/>
      <c r="OLV237" s="127"/>
      <c r="OLW237" s="127"/>
      <c r="OLX237" s="127"/>
      <c r="OLY237" s="127"/>
      <c r="OLZ237" s="127"/>
      <c r="OMA237" s="127"/>
      <c r="OMB237" s="127"/>
      <c r="OMC237" s="127"/>
      <c r="OVC237" s="127"/>
      <c r="OVD237" s="127"/>
      <c r="OVL237" s="127"/>
      <c r="OVM237" s="127"/>
      <c r="OVN237" s="127"/>
      <c r="OVO237" s="127"/>
      <c r="OVP237" s="127"/>
      <c r="OVQ237" s="127"/>
      <c r="OVR237" s="127"/>
      <c r="OVS237" s="127"/>
      <c r="OVT237" s="127"/>
      <c r="OVU237" s="127"/>
      <c r="OVV237" s="127"/>
      <c r="OVW237" s="127"/>
      <c r="OVX237" s="127"/>
      <c r="OVY237" s="127"/>
      <c r="PEY237" s="127"/>
      <c r="PEZ237" s="127"/>
      <c r="PFH237" s="127"/>
      <c r="PFI237" s="127"/>
      <c r="PFJ237" s="127"/>
      <c r="PFK237" s="127"/>
      <c r="PFL237" s="127"/>
      <c r="PFM237" s="127"/>
      <c r="PFN237" s="127"/>
      <c r="PFO237" s="127"/>
      <c r="PFP237" s="127"/>
      <c r="PFQ237" s="127"/>
      <c r="PFR237" s="127"/>
      <c r="PFS237" s="127"/>
      <c r="PFT237" s="127"/>
      <c r="PFU237" s="127"/>
      <c r="POU237" s="127"/>
      <c r="POV237" s="127"/>
      <c r="PPD237" s="127"/>
      <c r="PPE237" s="127"/>
      <c r="PPF237" s="127"/>
      <c r="PPG237" s="127"/>
      <c r="PPH237" s="127"/>
      <c r="PPI237" s="127"/>
      <c r="PPJ237" s="127"/>
      <c r="PPK237" s="127"/>
      <c r="PPL237" s="127"/>
      <c r="PPM237" s="127"/>
      <c r="PPN237" s="127"/>
      <c r="PPO237" s="127"/>
      <c r="PPP237" s="127"/>
      <c r="PPQ237" s="127"/>
      <c r="PYQ237" s="127"/>
      <c r="PYR237" s="127"/>
      <c r="PYZ237" s="127"/>
      <c r="PZA237" s="127"/>
      <c r="PZB237" s="127"/>
      <c r="PZC237" s="127"/>
      <c r="PZD237" s="127"/>
      <c r="PZE237" s="127"/>
      <c r="PZF237" s="127"/>
      <c r="PZG237" s="127"/>
      <c r="PZH237" s="127"/>
      <c r="PZI237" s="127"/>
      <c r="PZJ237" s="127"/>
      <c r="PZK237" s="127"/>
      <c r="PZL237" s="127"/>
      <c r="PZM237" s="127"/>
      <c r="QIM237" s="127"/>
      <c r="QIN237" s="127"/>
      <c r="QIV237" s="127"/>
      <c r="QIW237" s="127"/>
      <c r="QIX237" s="127"/>
      <c r="QIY237" s="127"/>
      <c r="QIZ237" s="127"/>
      <c r="QJA237" s="127"/>
      <c r="QJB237" s="127"/>
      <c r="QJC237" s="127"/>
      <c r="QJD237" s="127"/>
      <c r="QJE237" s="127"/>
      <c r="QJF237" s="127"/>
      <c r="QJG237" s="127"/>
      <c r="QJH237" s="127"/>
      <c r="QJI237" s="127"/>
      <c r="QSI237" s="127"/>
      <c r="QSJ237" s="127"/>
      <c r="QSR237" s="127"/>
      <c r="QSS237" s="127"/>
      <c r="QST237" s="127"/>
      <c r="QSU237" s="127"/>
      <c r="QSV237" s="127"/>
      <c r="QSW237" s="127"/>
      <c r="QSX237" s="127"/>
      <c r="QSY237" s="127"/>
      <c r="QSZ237" s="127"/>
      <c r="QTA237" s="127"/>
      <c r="QTB237" s="127"/>
      <c r="QTC237" s="127"/>
      <c r="QTD237" s="127"/>
      <c r="QTE237" s="127"/>
      <c r="RCE237" s="127"/>
      <c r="RCF237" s="127"/>
      <c r="RCN237" s="127"/>
      <c r="RCO237" s="127"/>
      <c r="RCP237" s="127"/>
      <c r="RCQ237" s="127"/>
      <c r="RCR237" s="127"/>
      <c r="RCS237" s="127"/>
      <c r="RCT237" s="127"/>
      <c r="RCU237" s="127"/>
      <c r="RCV237" s="127"/>
      <c r="RCW237" s="127"/>
      <c r="RCX237" s="127"/>
      <c r="RCY237" s="127"/>
      <c r="RCZ237" s="127"/>
      <c r="RDA237" s="127"/>
      <c r="RMA237" s="127"/>
      <c r="RMB237" s="127"/>
      <c r="RMJ237" s="127"/>
      <c r="RMK237" s="127"/>
      <c r="RML237" s="127"/>
      <c r="RMM237" s="127"/>
      <c r="RMN237" s="127"/>
      <c r="RMO237" s="127"/>
      <c r="RMP237" s="127"/>
      <c r="RMQ237" s="127"/>
      <c r="RMR237" s="127"/>
      <c r="RMS237" s="127"/>
      <c r="RMT237" s="127"/>
      <c r="RMU237" s="127"/>
      <c r="RMV237" s="127"/>
      <c r="RMW237" s="127"/>
      <c r="RVW237" s="127"/>
      <c r="RVX237" s="127"/>
      <c r="RWF237" s="127"/>
      <c r="RWG237" s="127"/>
      <c r="RWH237" s="127"/>
      <c r="RWI237" s="127"/>
      <c r="RWJ237" s="127"/>
      <c r="RWK237" s="127"/>
      <c r="RWL237" s="127"/>
      <c r="RWM237" s="127"/>
      <c r="RWN237" s="127"/>
      <c r="RWO237" s="127"/>
      <c r="RWP237" s="127"/>
      <c r="RWQ237" s="127"/>
      <c r="RWR237" s="127"/>
      <c r="RWS237" s="127"/>
      <c r="SFS237" s="127"/>
      <c r="SFT237" s="127"/>
      <c r="SGB237" s="127"/>
      <c r="SGC237" s="127"/>
      <c r="SGD237" s="127"/>
      <c r="SGE237" s="127"/>
      <c r="SGF237" s="127"/>
      <c r="SGG237" s="127"/>
      <c r="SGH237" s="127"/>
      <c r="SGI237" s="127"/>
      <c r="SGJ237" s="127"/>
      <c r="SGK237" s="127"/>
      <c r="SGL237" s="127"/>
      <c r="SGM237" s="127"/>
      <c r="SGN237" s="127"/>
      <c r="SGO237" s="127"/>
      <c r="SPO237" s="127"/>
      <c r="SPP237" s="127"/>
      <c r="SPX237" s="127"/>
      <c r="SPY237" s="127"/>
      <c r="SPZ237" s="127"/>
      <c r="SQA237" s="127"/>
      <c r="SQB237" s="127"/>
      <c r="SQC237" s="127"/>
      <c r="SQD237" s="127"/>
      <c r="SQE237" s="127"/>
      <c r="SQF237" s="127"/>
      <c r="SQG237" s="127"/>
      <c r="SQH237" s="127"/>
      <c r="SQI237" s="127"/>
      <c r="SQJ237" s="127"/>
      <c r="SQK237" s="127"/>
      <c r="SZK237" s="127"/>
      <c r="SZL237" s="127"/>
      <c r="SZT237" s="127"/>
      <c r="SZU237" s="127"/>
      <c r="SZV237" s="127"/>
      <c r="SZW237" s="127"/>
      <c r="SZX237" s="127"/>
      <c r="SZY237" s="127"/>
      <c r="SZZ237" s="127"/>
      <c r="TAA237" s="127"/>
      <c r="TAB237" s="127"/>
      <c r="TAC237" s="127"/>
      <c r="TAD237" s="127"/>
      <c r="TAE237" s="127"/>
      <c r="TAF237" s="127"/>
      <c r="TAG237" s="127"/>
      <c r="TJG237" s="127"/>
      <c r="TJH237" s="127"/>
      <c r="TJP237" s="127"/>
      <c r="TJQ237" s="127"/>
      <c r="TJR237" s="127"/>
      <c r="TJS237" s="127"/>
      <c r="TJT237" s="127"/>
      <c r="TJU237" s="127"/>
      <c r="TJV237" s="127"/>
      <c r="TJW237" s="127"/>
      <c r="TJX237" s="127"/>
      <c r="TJY237" s="127"/>
      <c r="TJZ237" s="127"/>
      <c r="TKA237" s="127"/>
      <c r="TKB237" s="127"/>
      <c r="TKC237" s="127"/>
      <c r="TTC237" s="127"/>
      <c r="TTD237" s="127"/>
      <c r="TTL237" s="127"/>
      <c r="TTM237" s="127"/>
      <c r="TTN237" s="127"/>
      <c r="TTO237" s="127"/>
      <c r="TTP237" s="127"/>
      <c r="TTQ237" s="127"/>
      <c r="TTR237" s="127"/>
      <c r="TTS237" s="127"/>
      <c r="TTT237" s="127"/>
      <c r="TTU237" s="127"/>
      <c r="TTV237" s="127"/>
      <c r="TTW237" s="127"/>
      <c r="TTX237" s="127"/>
      <c r="TTY237" s="127"/>
      <c r="UCY237" s="127"/>
      <c r="UCZ237" s="127"/>
      <c r="UDH237" s="127"/>
      <c r="UDI237" s="127"/>
      <c r="UDJ237" s="127"/>
      <c r="UDK237" s="127"/>
      <c r="UDL237" s="127"/>
      <c r="UDM237" s="127"/>
      <c r="UDN237" s="127"/>
      <c r="UDO237" s="127"/>
      <c r="UDP237" s="127"/>
      <c r="UDQ237" s="127"/>
      <c r="UDR237" s="127"/>
      <c r="UDS237" s="127"/>
      <c r="UDT237" s="127"/>
      <c r="UDU237" s="127"/>
      <c r="UMU237" s="127"/>
      <c r="UMV237" s="127"/>
      <c r="UND237" s="127"/>
      <c r="UNE237" s="127"/>
      <c r="UNF237" s="127"/>
      <c r="UNG237" s="127"/>
      <c r="UNH237" s="127"/>
      <c r="UNI237" s="127"/>
      <c r="UNJ237" s="127"/>
      <c r="UNK237" s="127"/>
      <c r="UNL237" s="127"/>
      <c r="UNM237" s="127"/>
      <c r="UNN237" s="127"/>
      <c r="UNO237" s="127"/>
      <c r="UNP237" s="127"/>
      <c r="UNQ237" s="127"/>
      <c r="UWQ237" s="127"/>
      <c r="UWR237" s="127"/>
      <c r="UWZ237" s="127"/>
      <c r="UXA237" s="127"/>
      <c r="UXB237" s="127"/>
      <c r="UXC237" s="127"/>
      <c r="UXD237" s="127"/>
      <c r="UXE237" s="127"/>
      <c r="UXF237" s="127"/>
      <c r="UXG237" s="127"/>
      <c r="UXH237" s="127"/>
      <c r="UXI237" s="127"/>
      <c r="UXJ237" s="127"/>
      <c r="UXK237" s="127"/>
      <c r="UXL237" s="127"/>
      <c r="UXM237" s="127"/>
      <c r="VGM237" s="127"/>
      <c r="VGN237" s="127"/>
      <c r="VGV237" s="127"/>
      <c r="VGW237" s="127"/>
      <c r="VGX237" s="127"/>
      <c r="VGY237" s="127"/>
      <c r="VGZ237" s="127"/>
      <c r="VHA237" s="127"/>
      <c r="VHB237" s="127"/>
      <c r="VHC237" s="127"/>
      <c r="VHD237" s="127"/>
      <c r="VHE237" s="127"/>
      <c r="VHF237" s="127"/>
      <c r="VHG237" s="127"/>
      <c r="VHH237" s="127"/>
      <c r="VHI237" s="127"/>
      <c r="VQI237" s="127"/>
      <c r="VQJ237" s="127"/>
      <c r="VQR237" s="127"/>
      <c r="VQS237" s="127"/>
      <c r="VQT237" s="127"/>
      <c r="VQU237" s="127"/>
      <c r="VQV237" s="127"/>
      <c r="VQW237" s="127"/>
      <c r="VQX237" s="127"/>
      <c r="VQY237" s="127"/>
      <c r="VQZ237" s="127"/>
      <c r="VRA237" s="127"/>
      <c r="VRB237" s="127"/>
      <c r="VRC237" s="127"/>
      <c r="VRD237" s="127"/>
      <c r="VRE237" s="127"/>
      <c r="WAE237" s="127"/>
      <c r="WAF237" s="127"/>
      <c r="WAN237" s="127"/>
      <c r="WAO237" s="127"/>
      <c r="WAP237" s="127"/>
      <c r="WAQ237" s="127"/>
      <c r="WAR237" s="127"/>
      <c r="WAS237" s="127"/>
      <c r="WAT237" s="127"/>
      <c r="WAU237" s="127"/>
      <c r="WAV237" s="127"/>
      <c r="WAW237" s="127"/>
      <c r="WAX237" s="127"/>
      <c r="WAY237" s="127"/>
      <c r="WAZ237" s="127"/>
      <c r="WBA237" s="127"/>
      <c r="WKA237" s="127"/>
      <c r="WKB237" s="127"/>
      <c r="WKJ237" s="127"/>
      <c r="WKK237" s="127"/>
      <c r="WKL237" s="127"/>
      <c r="WKM237" s="127"/>
      <c r="WKN237" s="127"/>
      <c r="WKO237" s="127"/>
      <c r="WKP237" s="127"/>
      <c r="WKQ237" s="127"/>
      <c r="WKR237" s="127"/>
      <c r="WKS237" s="127"/>
      <c r="WKT237" s="127"/>
      <c r="WKU237" s="127"/>
      <c r="WKV237" s="127"/>
      <c r="WKW237" s="127"/>
      <c r="WTW237" s="127"/>
      <c r="WTX237" s="127"/>
      <c r="WUF237" s="127"/>
      <c r="WUG237" s="127"/>
      <c r="WUH237" s="127"/>
      <c r="WUI237" s="127"/>
      <c r="WUJ237" s="127"/>
      <c r="WUK237" s="127"/>
      <c r="WUL237" s="127"/>
      <c r="WUM237" s="127"/>
      <c r="WUN237" s="127"/>
      <c r="WUO237" s="127"/>
      <c r="WUP237" s="127"/>
      <c r="WUQ237" s="127"/>
      <c r="WUR237" s="127"/>
      <c r="WUS237" s="127"/>
    </row>
    <row r="238" spans="1:1009 1243:2033 2267:3057 3291:4081 4315:5105 5339:6129 6363:7153 7387:8177 8411:9201 9435:10225 10459:11249 11483:12273 12507:13297 13531:14321 14555:15345 15579:16113" outlineLevel="1">
      <c r="A238" s="240"/>
      <c r="B238" s="273" t="s">
        <v>502</v>
      </c>
      <c r="C238" s="248">
        <v>0</v>
      </c>
      <c r="D238" s="258">
        <v>0</v>
      </c>
      <c r="E238" s="216"/>
      <c r="F238" s="258">
        <v>0</v>
      </c>
      <c r="G238" s="245">
        <v>0</v>
      </c>
      <c r="H238" s="229">
        <f t="shared" si="13"/>
        <v>0</v>
      </c>
      <c r="I238" s="247">
        <f t="shared" ref="I238:L238" si="19">SUBTOTAL(9,I239)</f>
        <v>0</v>
      </c>
      <c r="J238" s="247"/>
      <c r="K238" s="247">
        <f t="shared" si="19"/>
        <v>0</v>
      </c>
      <c r="L238" s="247">
        <f t="shared" si="19"/>
        <v>0</v>
      </c>
      <c r="M238" s="238"/>
      <c r="HK238" s="127"/>
      <c r="HL238" s="127"/>
      <c r="HT238" s="127"/>
      <c r="HU238" s="127"/>
      <c r="HV238" s="127"/>
      <c r="HW238" s="127"/>
      <c r="HX238" s="127"/>
      <c r="HY238" s="127"/>
      <c r="HZ238" s="127"/>
      <c r="IA238" s="127"/>
      <c r="IB238" s="127"/>
      <c r="IC238" s="127"/>
      <c r="ID238" s="127"/>
      <c r="IE238" s="127"/>
      <c r="IF238" s="127"/>
      <c r="IG238" s="127"/>
      <c r="RG238" s="127"/>
      <c r="RH238" s="127"/>
      <c r="RP238" s="127"/>
      <c r="RQ238" s="127"/>
      <c r="RR238" s="127"/>
      <c r="RS238" s="127"/>
      <c r="RT238" s="127"/>
      <c r="RU238" s="127"/>
      <c r="RV238" s="127"/>
      <c r="RW238" s="127"/>
      <c r="RX238" s="127"/>
      <c r="RY238" s="127"/>
      <c r="RZ238" s="127"/>
      <c r="SA238" s="127"/>
      <c r="SB238" s="127"/>
      <c r="SC238" s="127"/>
      <c r="ABC238" s="127"/>
      <c r="ABD238" s="127"/>
      <c r="ABL238" s="127"/>
      <c r="ABM238" s="127"/>
      <c r="ABN238" s="127"/>
      <c r="ABO238" s="127"/>
      <c r="ABP238" s="127"/>
      <c r="ABQ238" s="127"/>
      <c r="ABR238" s="127"/>
      <c r="ABS238" s="127"/>
      <c r="ABT238" s="127"/>
      <c r="ABU238" s="127"/>
      <c r="ABV238" s="127"/>
      <c r="ABW238" s="127"/>
      <c r="ABX238" s="127"/>
      <c r="ABY238" s="127"/>
      <c r="AKY238" s="127"/>
      <c r="AKZ238" s="127"/>
      <c r="ALH238" s="127"/>
      <c r="ALI238" s="127"/>
      <c r="ALJ238" s="127"/>
      <c r="ALK238" s="127"/>
      <c r="ALL238" s="127"/>
      <c r="ALM238" s="127"/>
      <c r="ALN238" s="127"/>
      <c r="ALO238" s="127"/>
      <c r="ALP238" s="127"/>
      <c r="ALQ238" s="127"/>
      <c r="ALR238" s="127"/>
      <c r="ALS238" s="127"/>
      <c r="ALT238" s="127"/>
      <c r="ALU238" s="127"/>
      <c r="AUU238" s="127"/>
      <c r="AUV238" s="127"/>
      <c r="AVD238" s="127"/>
      <c r="AVE238" s="127"/>
      <c r="AVF238" s="127"/>
      <c r="AVG238" s="127"/>
      <c r="AVH238" s="127"/>
      <c r="AVI238" s="127"/>
      <c r="AVJ238" s="127"/>
      <c r="AVK238" s="127"/>
      <c r="AVL238" s="127"/>
      <c r="AVM238" s="127"/>
      <c r="AVN238" s="127"/>
      <c r="AVO238" s="127"/>
      <c r="AVP238" s="127"/>
      <c r="AVQ238" s="127"/>
      <c r="BEQ238" s="127"/>
      <c r="BER238" s="127"/>
      <c r="BEZ238" s="127"/>
      <c r="BFA238" s="127"/>
      <c r="BFB238" s="127"/>
      <c r="BFC238" s="127"/>
      <c r="BFD238" s="127"/>
      <c r="BFE238" s="127"/>
      <c r="BFF238" s="127"/>
      <c r="BFG238" s="127"/>
      <c r="BFH238" s="127"/>
      <c r="BFI238" s="127"/>
      <c r="BFJ238" s="127"/>
      <c r="BFK238" s="127"/>
      <c r="BFL238" s="127"/>
      <c r="BFM238" s="127"/>
      <c r="BOM238" s="127"/>
      <c r="BON238" s="127"/>
      <c r="BOV238" s="127"/>
      <c r="BOW238" s="127"/>
      <c r="BOX238" s="127"/>
      <c r="BOY238" s="127"/>
      <c r="BOZ238" s="127"/>
      <c r="BPA238" s="127"/>
      <c r="BPB238" s="127"/>
      <c r="BPC238" s="127"/>
      <c r="BPD238" s="127"/>
      <c r="BPE238" s="127"/>
      <c r="BPF238" s="127"/>
      <c r="BPG238" s="127"/>
      <c r="BPH238" s="127"/>
      <c r="BPI238" s="127"/>
      <c r="BYI238" s="127"/>
      <c r="BYJ238" s="127"/>
      <c r="BYR238" s="127"/>
      <c r="BYS238" s="127"/>
      <c r="BYT238" s="127"/>
      <c r="BYU238" s="127"/>
      <c r="BYV238" s="127"/>
      <c r="BYW238" s="127"/>
      <c r="BYX238" s="127"/>
      <c r="BYY238" s="127"/>
      <c r="BYZ238" s="127"/>
      <c r="BZA238" s="127"/>
      <c r="BZB238" s="127"/>
      <c r="BZC238" s="127"/>
      <c r="BZD238" s="127"/>
      <c r="BZE238" s="127"/>
      <c r="CIE238" s="127"/>
      <c r="CIF238" s="127"/>
      <c r="CIN238" s="127"/>
      <c r="CIO238" s="127"/>
      <c r="CIP238" s="127"/>
      <c r="CIQ238" s="127"/>
      <c r="CIR238" s="127"/>
      <c r="CIS238" s="127"/>
      <c r="CIT238" s="127"/>
      <c r="CIU238" s="127"/>
      <c r="CIV238" s="127"/>
      <c r="CIW238" s="127"/>
      <c r="CIX238" s="127"/>
      <c r="CIY238" s="127"/>
      <c r="CIZ238" s="127"/>
      <c r="CJA238" s="127"/>
      <c r="CSA238" s="127"/>
      <c r="CSB238" s="127"/>
      <c r="CSJ238" s="127"/>
      <c r="CSK238" s="127"/>
      <c r="CSL238" s="127"/>
      <c r="CSM238" s="127"/>
      <c r="CSN238" s="127"/>
      <c r="CSO238" s="127"/>
      <c r="CSP238" s="127"/>
      <c r="CSQ238" s="127"/>
      <c r="CSR238" s="127"/>
      <c r="CSS238" s="127"/>
      <c r="CST238" s="127"/>
      <c r="CSU238" s="127"/>
      <c r="CSV238" s="127"/>
      <c r="CSW238" s="127"/>
      <c r="DBW238" s="127"/>
      <c r="DBX238" s="127"/>
      <c r="DCF238" s="127"/>
      <c r="DCG238" s="127"/>
      <c r="DCH238" s="127"/>
      <c r="DCI238" s="127"/>
      <c r="DCJ238" s="127"/>
      <c r="DCK238" s="127"/>
      <c r="DCL238" s="127"/>
      <c r="DCM238" s="127"/>
      <c r="DCN238" s="127"/>
      <c r="DCO238" s="127"/>
      <c r="DCP238" s="127"/>
      <c r="DCQ238" s="127"/>
      <c r="DCR238" s="127"/>
      <c r="DCS238" s="127"/>
      <c r="DLS238" s="127"/>
      <c r="DLT238" s="127"/>
      <c r="DMB238" s="127"/>
      <c r="DMC238" s="127"/>
      <c r="DMD238" s="127"/>
      <c r="DME238" s="127"/>
      <c r="DMF238" s="127"/>
      <c r="DMG238" s="127"/>
      <c r="DMH238" s="127"/>
      <c r="DMI238" s="127"/>
      <c r="DMJ238" s="127"/>
      <c r="DMK238" s="127"/>
      <c r="DML238" s="127"/>
      <c r="DMM238" s="127"/>
      <c r="DMN238" s="127"/>
      <c r="DMO238" s="127"/>
      <c r="DVO238" s="127"/>
      <c r="DVP238" s="127"/>
      <c r="DVX238" s="127"/>
      <c r="DVY238" s="127"/>
      <c r="DVZ238" s="127"/>
      <c r="DWA238" s="127"/>
      <c r="DWB238" s="127"/>
      <c r="DWC238" s="127"/>
      <c r="DWD238" s="127"/>
      <c r="DWE238" s="127"/>
      <c r="DWF238" s="127"/>
      <c r="DWG238" s="127"/>
      <c r="DWH238" s="127"/>
      <c r="DWI238" s="127"/>
      <c r="DWJ238" s="127"/>
      <c r="DWK238" s="127"/>
      <c r="EFK238" s="127"/>
      <c r="EFL238" s="127"/>
      <c r="EFT238" s="127"/>
      <c r="EFU238" s="127"/>
      <c r="EFV238" s="127"/>
      <c r="EFW238" s="127"/>
      <c r="EFX238" s="127"/>
      <c r="EFY238" s="127"/>
      <c r="EFZ238" s="127"/>
      <c r="EGA238" s="127"/>
      <c r="EGB238" s="127"/>
      <c r="EGC238" s="127"/>
      <c r="EGD238" s="127"/>
      <c r="EGE238" s="127"/>
      <c r="EGF238" s="127"/>
      <c r="EGG238" s="127"/>
      <c r="EPG238" s="127"/>
      <c r="EPH238" s="127"/>
      <c r="EPP238" s="127"/>
      <c r="EPQ238" s="127"/>
      <c r="EPR238" s="127"/>
      <c r="EPS238" s="127"/>
      <c r="EPT238" s="127"/>
      <c r="EPU238" s="127"/>
      <c r="EPV238" s="127"/>
      <c r="EPW238" s="127"/>
      <c r="EPX238" s="127"/>
      <c r="EPY238" s="127"/>
      <c r="EPZ238" s="127"/>
      <c r="EQA238" s="127"/>
      <c r="EQB238" s="127"/>
      <c r="EQC238" s="127"/>
      <c r="EZC238" s="127"/>
      <c r="EZD238" s="127"/>
      <c r="EZL238" s="127"/>
      <c r="EZM238" s="127"/>
      <c r="EZN238" s="127"/>
      <c r="EZO238" s="127"/>
      <c r="EZP238" s="127"/>
      <c r="EZQ238" s="127"/>
      <c r="EZR238" s="127"/>
      <c r="EZS238" s="127"/>
      <c r="EZT238" s="127"/>
      <c r="EZU238" s="127"/>
      <c r="EZV238" s="127"/>
      <c r="EZW238" s="127"/>
      <c r="EZX238" s="127"/>
      <c r="EZY238" s="127"/>
      <c r="FIY238" s="127"/>
      <c r="FIZ238" s="127"/>
      <c r="FJH238" s="127"/>
      <c r="FJI238" s="127"/>
      <c r="FJJ238" s="127"/>
      <c r="FJK238" s="127"/>
      <c r="FJL238" s="127"/>
      <c r="FJM238" s="127"/>
      <c r="FJN238" s="127"/>
      <c r="FJO238" s="127"/>
      <c r="FJP238" s="127"/>
      <c r="FJQ238" s="127"/>
      <c r="FJR238" s="127"/>
      <c r="FJS238" s="127"/>
      <c r="FJT238" s="127"/>
      <c r="FJU238" s="127"/>
      <c r="FSU238" s="127"/>
      <c r="FSV238" s="127"/>
      <c r="FTD238" s="127"/>
      <c r="FTE238" s="127"/>
      <c r="FTF238" s="127"/>
      <c r="FTG238" s="127"/>
      <c r="FTH238" s="127"/>
      <c r="FTI238" s="127"/>
      <c r="FTJ238" s="127"/>
      <c r="FTK238" s="127"/>
      <c r="FTL238" s="127"/>
      <c r="FTM238" s="127"/>
      <c r="FTN238" s="127"/>
      <c r="FTO238" s="127"/>
      <c r="FTP238" s="127"/>
      <c r="FTQ238" s="127"/>
      <c r="GCQ238" s="127"/>
      <c r="GCR238" s="127"/>
      <c r="GCZ238" s="127"/>
      <c r="GDA238" s="127"/>
      <c r="GDB238" s="127"/>
      <c r="GDC238" s="127"/>
      <c r="GDD238" s="127"/>
      <c r="GDE238" s="127"/>
      <c r="GDF238" s="127"/>
      <c r="GDG238" s="127"/>
      <c r="GDH238" s="127"/>
      <c r="GDI238" s="127"/>
      <c r="GDJ238" s="127"/>
      <c r="GDK238" s="127"/>
      <c r="GDL238" s="127"/>
      <c r="GDM238" s="127"/>
      <c r="GMM238" s="127"/>
      <c r="GMN238" s="127"/>
      <c r="GMV238" s="127"/>
      <c r="GMW238" s="127"/>
      <c r="GMX238" s="127"/>
      <c r="GMY238" s="127"/>
      <c r="GMZ238" s="127"/>
      <c r="GNA238" s="127"/>
      <c r="GNB238" s="127"/>
      <c r="GNC238" s="127"/>
      <c r="GND238" s="127"/>
      <c r="GNE238" s="127"/>
      <c r="GNF238" s="127"/>
      <c r="GNG238" s="127"/>
      <c r="GNH238" s="127"/>
      <c r="GNI238" s="127"/>
      <c r="GWI238" s="127"/>
      <c r="GWJ238" s="127"/>
      <c r="GWR238" s="127"/>
      <c r="GWS238" s="127"/>
      <c r="GWT238" s="127"/>
      <c r="GWU238" s="127"/>
      <c r="GWV238" s="127"/>
      <c r="GWW238" s="127"/>
      <c r="GWX238" s="127"/>
      <c r="GWY238" s="127"/>
      <c r="GWZ238" s="127"/>
      <c r="GXA238" s="127"/>
      <c r="GXB238" s="127"/>
      <c r="GXC238" s="127"/>
      <c r="GXD238" s="127"/>
      <c r="GXE238" s="127"/>
      <c r="HGE238" s="127"/>
      <c r="HGF238" s="127"/>
      <c r="HGN238" s="127"/>
      <c r="HGO238" s="127"/>
      <c r="HGP238" s="127"/>
      <c r="HGQ238" s="127"/>
      <c r="HGR238" s="127"/>
      <c r="HGS238" s="127"/>
      <c r="HGT238" s="127"/>
      <c r="HGU238" s="127"/>
      <c r="HGV238" s="127"/>
      <c r="HGW238" s="127"/>
      <c r="HGX238" s="127"/>
      <c r="HGY238" s="127"/>
      <c r="HGZ238" s="127"/>
      <c r="HHA238" s="127"/>
      <c r="HQA238" s="127"/>
      <c r="HQB238" s="127"/>
      <c r="HQJ238" s="127"/>
      <c r="HQK238" s="127"/>
      <c r="HQL238" s="127"/>
      <c r="HQM238" s="127"/>
      <c r="HQN238" s="127"/>
      <c r="HQO238" s="127"/>
      <c r="HQP238" s="127"/>
      <c r="HQQ238" s="127"/>
      <c r="HQR238" s="127"/>
      <c r="HQS238" s="127"/>
      <c r="HQT238" s="127"/>
      <c r="HQU238" s="127"/>
      <c r="HQV238" s="127"/>
      <c r="HQW238" s="127"/>
      <c r="HZW238" s="127"/>
      <c r="HZX238" s="127"/>
      <c r="IAF238" s="127"/>
      <c r="IAG238" s="127"/>
      <c r="IAH238" s="127"/>
      <c r="IAI238" s="127"/>
      <c r="IAJ238" s="127"/>
      <c r="IAK238" s="127"/>
      <c r="IAL238" s="127"/>
      <c r="IAM238" s="127"/>
      <c r="IAN238" s="127"/>
      <c r="IAO238" s="127"/>
      <c r="IAP238" s="127"/>
      <c r="IAQ238" s="127"/>
      <c r="IAR238" s="127"/>
      <c r="IAS238" s="127"/>
      <c r="IJS238" s="127"/>
      <c r="IJT238" s="127"/>
      <c r="IKB238" s="127"/>
      <c r="IKC238" s="127"/>
      <c r="IKD238" s="127"/>
      <c r="IKE238" s="127"/>
      <c r="IKF238" s="127"/>
      <c r="IKG238" s="127"/>
      <c r="IKH238" s="127"/>
      <c r="IKI238" s="127"/>
      <c r="IKJ238" s="127"/>
      <c r="IKK238" s="127"/>
      <c r="IKL238" s="127"/>
      <c r="IKM238" s="127"/>
      <c r="IKN238" s="127"/>
      <c r="IKO238" s="127"/>
      <c r="ITO238" s="127"/>
      <c r="ITP238" s="127"/>
      <c r="ITX238" s="127"/>
      <c r="ITY238" s="127"/>
      <c r="ITZ238" s="127"/>
      <c r="IUA238" s="127"/>
      <c r="IUB238" s="127"/>
      <c r="IUC238" s="127"/>
      <c r="IUD238" s="127"/>
      <c r="IUE238" s="127"/>
      <c r="IUF238" s="127"/>
      <c r="IUG238" s="127"/>
      <c r="IUH238" s="127"/>
      <c r="IUI238" s="127"/>
      <c r="IUJ238" s="127"/>
      <c r="IUK238" s="127"/>
      <c r="JDK238" s="127"/>
      <c r="JDL238" s="127"/>
      <c r="JDT238" s="127"/>
      <c r="JDU238" s="127"/>
      <c r="JDV238" s="127"/>
      <c r="JDW238" s="127"/>
      <c r="JDX238" s="127"/>
      <c r="JDY238" s="127"/>
      <c r="JDZ238" s="127"/>
      <c r="JEA238" s="127"/>
      <c r="JEB238" s="127"/>
      <c r="JEC238" s="127"/>
      <c r="JED238" s="127"/>
      <c r="JEE238" s="127"/>
      <c r="JEF238" s="127"/>
      <c r="JEG238" s="127"/>
      <c r="JNG238" s="127"/>
      <c r="JNH238" s="127"/>
      <c r="JNP238" s="127"/>
      <c r="JNQ238" s="127"/>
      <c r="JNR238" s="127"/>
      <c r="JNS238" s="127"/>
      <c r="JNT238" s="127"/>
      <c r="JNU238" s="127"/>
      <c r="JNV238" s="127"/>
      <c r="JNW238" s="127"/>
      <c r="JNX238" s="127"/>
      <c r="JNY238" s="127"/>
      <c r="JNZ238" s="127"/>
      <c r="JOA238" s="127"/>
      <c r="JOB238" s="127"/>
      <c r="JOC238" s="127"/>
      <c r="JXC238" s="127"/>
      <c r="JXD238" s="127"/>
      <c r="JXL238" s="127"/>
      <c r="JXM238" s="127"/>
      <c r="JXN238" s="127"/>
      <c r="JXO238" s="127"/>
      <c r="JXP238" s="127"/>
      <c r="JXQ238" s="127"/>
      <c r="JXR238" s="127"/>
      <c r="JXS238" s="127"/>
      <c r="JXT238" s="127"/>
      <c r="JXU238" s="127"/>
      <c r="JXV238" s="127"/>
      <c r="JXW238" s="127"/>
      <c r="JXX238" s="127"/>
      <c r="JXY238" s="127"/>
      <c r="KGY238" s="127"/>
      <c r="KGZ238" s="127"/>
      <c r="KHH238" s="127"/>
      <c r="KHI238" s="127"/>
      <c r="KHJ238" s="127"/>
      <c r="KHK238" s="127"/>
      <c r="KHL238" s="127"/>
      <c r="KHM238" s="127"/>
      <c r="KHN238" s="127"/>
      <c r="KHO238" s="127"/>
      <c r="KHP238" s="127"/>
      <c r="KHQ238" s="127"/>
      <c r="KHR238" s="127"/>
      <c r="KHS238" s="127"/>
      <c r="KHT238" s="127"/>
      <c r="KHU238" s="127"/>
      <c r="KQU238" s="127"/>
      <c r="KQV238" s="127"/>
      <c r="KRD238" s="127"/>
      <c r="KRE238" s="127"/>
      <c r="KRF238" s="127"/>
      <c r="KRG238" s="127"/>
      <c r="KRH238" s="127"/>
      <c r="KRI238" s="127"/>
      <c r="KRJ238" s="127"/>
      <c r="KRK238" s="127"/>
      <c r="KRL238" s="127"/>
      <c r="KRM238" s="127"/>
      <c r="KRN238" s="127"/>
      <c r="KRO238" s="127"/>
      <c r="KRP238" s="127"/>
      <c r="KRQ238" s="127"/>
      <c r="LAQ238" s="127"/>
      <c r="LAR238" s="127"/>
      <c r="LAZ238" s="127"/>
      <c r="LBA238" s="127"/>
      <c r="LBB238" s="127"/>
      <c r="LBC238" s="127"/>
      <c r="LBD238" s="127"/>
      <c r="LBE238" s="127"/>
      <c r="LBF238" s="127"/>
      <c r="LBG238" s="127"/>
      <c r="LBH238" s="127"/>
      <c r="LBI238" s="127"/>
      <c r="LBJ238" s="127"/>
      <c r="LBK238" s="127"/>
      <c r="LBL238" s="127"/>
      <c r="LBM238" s="127"/>
      <c r="LKM238" s="127"/>
      <c r="LKN238" s="127"/>
      <c r="LKV238" s="127"/>
      <c r="LKW238" s="127"/>
      <c r="LKX238" s="127"/>
      <c r="LKY238" s="127"/>
      <c r="LKZ238" s="127"/>
      <c r="LLA238" s="127"/>
      <c r="LLB238" s="127"/>
      <c r="LLC238" s="127"/>
      <c r="LLD238" s="127"/>
      <c r="LLE238" s="127"/>
      <c r="LLF238" s="127"/>
      <c r="LLG238" s="127"/>
      <c r="LLH238" s="127"/>
      <c r="LLI238" s="127"/>
      <c r="LUI238" s="127"/>
      <c r="LUJ238" s="127"/>
      <c r="LUR238" s="127"/>
      <c r="LUS238" s="127"/>
      <c r="LUT238" s="127"/>
      <c r="LUU238" s="127"/>
      <c r="LUV238" s="127"/>
      <c r="LUW238" s="127"/>
      <c r="LUX238" s="127"/>
      <c r="LUY238" s="127"/>
      <c r="LUZ238" s="127"/>
      <c r="LVA238" s="127"/>
      <c r="LVB238" s="127"/>
      <c r="LVC238" s="127"/>
      <c r="LVD238" s="127"/>
      <c r="LVE238" s="127"/>
      <c r="MEE238" s="127"/>
      <c r="MEF238" s="127"/>
      <c r="MEN238" s="127"/>
      <c r="MEO238" s="127"/>
      <c r="MEP238" s="127"/>
      <c r="MEQ238" s="127"/>
      <c r="MER238" s="127"/>
      <c r="MES238" s="127"/>
      <c r="MET238" s="127"/>
      <c r="MEU238" s="127"/>
      <c r="MEV238" s="127"/>
      <c r="MEW238" s="127"/>
      <c r="MEX238" s="127"/>
      <c r="MEY238" s="127"/>
      <c r="MEZ238" s="127"/>
      <c r="MFA238" s="127"/>
      <c r="MOA238" s="127"/>
      <c r="MOB238" s="127"/>
      <c r="MOJ238" s="127"/>
      <c r="MOK238" s="127"/>
      <c r="MOL238" s="127"/>
      <c r="MOM238" s="127"/>
      <c r="MON238" s="127"/>
      <c r="MOO238" s="127"/>
      <c r="MOP238" s="127"/>
      <c r="MOQ238" s="127"/>
      <c r="MOR238" s="127"/>
      <c r="MOS238" s="127"/>
      <c r="MOT238" s="127"/>
      <c r="MOU238" s="127"/>
      <c r="MOV238" s="127"/>
      <c r="MOW238" s="127"/>
      <c r="MXW238" s="127"/>
      <c r="MXX238" s="127"/>
      <c r="MYF238" s="127"/>
      <c r="MYG238" s="127"/>
      <c r="MYH238" s="127"/>
      <c r="MYI238" s="127"/>
      <c r="MYJ238" s="127"/>
      <c r="MYK238" s="127"/>
      <c r="MYL238" s="127"/>
      <c r="MYM238" s="127"/>
      <c r="MYN238" s="127"/>
      <c r="MYO238" s="127"/>
      <c r="MYP238" s="127"/>
      <c r="MYQ238" s="127"/>
      <c r="MYR238" s="127"/>
      <c r="MYS238" s="127"/>
      <c r="NHS238" s="127"/>
      <c r="NHT238" s="127"/>
      <c r="NIB238" s="127"/>
      <c r="NIC238" s="127"/>
      <c r="NID238" s="127"/>
      <c r="NIE238" s="127"/>
      <c r="NIF238" s="127"/>
      <c r="NIG238" s="127"/>
      <c r="NIH238" s="127"/>
      <c r="NII238" s="127"/>
      <c r="NIJ238" s="127"/>
      <c r="NIK238" s="127"/>
      <c r="NIL238" s="127"/>
      <c r="NIM238" s="127"/>
      <c r="NIN238" s="127"/>
      <c r="NIO238" s="127"/>
      <c r="NRO238" s="127"/>
      <c r="NRP238" s="127"/>
      <c r="NRX238" s="127"/>
      <c r="NRY238" s="127"/>
      <c r="NRZ238" s="127"/>
      <c r="NSA238" s="127"/>
      <c r="NSB238" s="127"/>
      <c r="NSC238" s="127"/>
      <c r="NSD238" s="127"/>
      <c r="NSE238" s="127"/>
      <c r="NSF238" s="127"/>
      <c r="NSG238" s="127"/>
      <c r="NSH238" s="127"/>
      <c r="NSI238" s="127"/>
      <c r="NSJ238" s="127"/>
      <c r="NSK238" s="127"/>
      <c r="OBK238" s="127"/>
      <c r="OBL238" s="127"/>
      <c r="OBT238" s="127"/>
      <c r="OBU238" s="127"/>
      <c r="OBV238" s="127"/>
      <c r="OBW238" s="127"/>
      <c r="OBX238" s="127"/>
      <c r="OBY238" s="127"/>
      <c r="OBZ238" s="127"/>
      <c r="OCA238" s="127"/>
      <c r="OCB238" s="127"/>
      <c r="OCC238" s="127"/>
      <c r="OCD238" s="127"/>
      <c r="OCE238" s="127"/>
      <c r="OCF238" s="127"/>
      <c r="OCG238" s="127"/>
      <c r="OLG238" s="127"/>
      <c r="OLH238" s="127"/>
      <c r="OLP238" s="127"/>
      <c r="OLQ238" s="127"/>
      <c r="OLR238" s="127"/>
      <c r="OLS238" s="127"/>
      <c r="OLT238" s="127"/>
      <c r="OLU238" s="127"/>
      <c r="OLV238" s="127"/>
      <c r="OLW238" s="127"/>
      <c r="OLX238" s="127"/>
      <c r="OLY238" s="127"/>
      <c r="OLZ238" s="127"/>
      <c r="OMA238" s="127"/>
      <c r="OMB238" s="127"/>
      <c r="OMC238" s="127"/>
      <c r="OVC238" s="127"/>
      <c r="OVD238" s="127"/>
      <c r="OVL238" s="127"/>
      <c r="OVM238" s="127"/>
      <c r="OVN238" s="127"/>
      <c r="OVO238" s="127"/>
      <c r="OVP238" s="127"/>
      <c r="OVQ238" s="127"/>
      <c r="OVR238" s="127"/>
      <c r="OVS238" s="127"/>
      <c r="OVT238" s="127"/>
      <c r="OVU238" s="127"/>
      <c r="OVV238" s="127"/>
      <c r="OVW238" s="127"/>
      <c r="OVX238" s="127"/>
      <c r="OVY238" s="127"/>
      <c r="PEY238" s="127"/>
      <c r="PEZ238" s="127"/>
      <c r="PFH238" s="127"/>
      <c r="PFI238" s="127"/>
      <c r="PFJ238" s="127"/>
      <c r="PFK238" s="127"/>
      <c r="PFL238" s="127"/>
      <c r="PFM238" s="127"/>
      <c r="PFN238" s="127"/>
      <c r="PFO238" s="127"/>
      <c r="PFP238" s="127"/>
      <c r="PFQ238" s="127"/>
      <c r="PFR238" s="127"/>
      <c r="PFS238" s="127"/>
      <c r="PFT238" s="127"/>
      <c r="PFU238" s="127"/>
      <c r="POU238" s="127"/>
      <c r="POV238" s="127"/>
      <c r="PPD238" s="127"/>
      <c r="PPE238" s="127"/>
      <c r="PPF238" s="127"/>
      <c r="PPG238" s="127"/>
      <c r="PPH238" s="127"/>
      <c r="PPI238" s="127"/>
      <c r="PPJ238" s="127"/>
      <c r="PPK238" s="127"/>
      <c r="PPL238" s="127"/>
      <c r="PPM238" s="127"/>
      <c r="PPN238" s="127"/>
      <c r="PPO238" s="127"/>
      <c r="PPP238" s="127"/>
      <c r="PPQ238" s="127"/>
      <c r="PYQ238" s="127"/>
      <c r="PYR238" s="127"/>
      <c r="PYZ238" s="127"/>
      <c r="PZA238" s="127"/>
      <c r="PZB238" s="127"/>
      <c r="PZC238" s="127"/>
      <c r="PZD238" s="127"/>
      <c r="PZE238" s="127"/>
      <c r="PZF238" s="127"/>
      <c r="PZG238" s="127"/>
      <c r="PZH238" s="127"/>
      <c r="PZI238" s="127"/>
      <c r="PZJ238" s="127"/>
      <c r="PZK238" s="127"/>
      <c r="PZL238" s="127"/>
      <c r="PZM238" s="127"/>
      <c r="QIM238" s="127"/>
      <c r="QIN238" s="127"/>
      <c r="QIV238" s="127"/>
      <c r="QIW238" s="127"/>
      <c r="QIX238" s="127"/>
      <c r="QIY238" s="127"/>
      <c r="QIZ238" s="127"/>
      <c r="QJA238" s="127"/>
      <c r="QJB238" s="127"/>
      <c r="QJC238" s="127"/>
      <c r="QJD238" s="127"/>
      <c r="QJE238" s="127"/>
      <c r="QJF238" s="127"/>
      <c r="QJG238" s="127"/>
      <c r="QJH238" s="127"/>
      <c r="QJI238" s="127"/>
      <c r="QSI238" s="127"/>
      <c r="QSJ238" s="127"/>
      <c r="QSR238" s="127"/>
      <c r="QSS238" s="127"/>
      <c r="QST238" s="127"/>
      <c r="QSU238" s="127"/>
      <c r="QSV238" s="127"/>
      <c r="QSW238" s="127"/>
      <c r="QSX238" s="127"/>
      <c r="QSY238" s="127"/>
      <c r="QSZ238" s="127"/>
      <c r="QTA238" s="127"/>
      <c r="QTB238" s="127"/>
      <c r="QTC238" s="127"/>
      <c r="QTD238" s="127"/>
      <c r="QTE238" s="127"/>
      <c r="RCE238" s="127"/>
      <c r="RCF238" s="127"/>
      <c r="RCN238" s="127"/>
      <c r="RCO238" s="127"/>
      <c r="RCP238" s="127"/>
      <c r="RCQ238" s="127"/>
      <c r="RCR238" s="127"/>
      <c r="RCS238" s="127"/>
      <c r="RCT238" s="127"/>
      <c r="RCU238" s="127"/>
      <c r="RCV238" s="127"/>
      <c r="RCW238" s="127"/>
      <c r="RCX238" s="127"/>
      <c r="RCY238" s="127"/>
      <c r="RCZ238" s="127"/>
      <c r="RDA238" s="127"/>
      <c r="RMA238" s="127"/>
      <c r="RMB238" s="127"/>
      <c r="RMJ238" s="127"/>
      <c r="RMK238" s="127"/>
      <c r="RML238" s="127"/>
      <c r="RMM238" s="127"/>
      <c r="RMN238" s="127"/>
      <c r="RMO238" s="127"/>
      <c r="RMP238" s="127"/>
      <c r="RMQ238" s="127"/>
      <c r="RMR238" s="127"/>
      <c r="RMS238" s="127"/>
      <c r="RMT238" s="127"/>
      <c r="RMU238" s="127"/>
      <c r="RMV238" s="127"/>
      <c r="RMW238" s="127"/>
      <c r="RVW238" s="127"/>
      <c r="RVX238" s="127"/>
      <c r="RWF238" s="127"/>
      <c r="RWG238" s="127"/>
      <c r="RWH238" s="127"/>
      <c r="RWI238" s="127"/>
      <c r="RWJ238" s="127"/>
      <c r="RWK238" s="127"/>
      <c r="RWL238" s="127"/>
      <c r="RWM238" s="127"/>
      <c r="RWN238" s="127"/>
      <c r="RWO238" s="127"/>
      <c r="RWP238" s="127"/>
      <c r="RWQ238" s="127"/>
      <c r="RWR238" s="127"/>
      <c r="RWS238" s="127"/>
      <c r="SFS238" s="127"/>
      <c r="SFT238" s="127"/>
      <c r="SGB238" s="127"/>
      <c r="SGC238" s="127"/>
      <c r="SGD238" s="127"/>
      <c r="SGE238" s="127"/>
      <c r="SGF238" s="127"/>
      <c r="SGG238" s="127"/>
      <c r="SGH238" s="127"/>
      <c r="SGI238" s="127"/>
      <c r="SGJ238" s="127"/>
      <c r="SGK238" s="127"/>
      <c r="SGL238" s="127"/>
      <c r="SGM238" s="127"/>
      <c r="SGN238" s="127"/>
      <c r="SGO238" s="127"/>
      <c r="SPO238" s="127"/>
      <c r="SPP238" s="127"/>
      <c r="SPX238" s="127"/>
      <c r="SPY238" s="127"/>
      <c r="SPZ238" s="127"/>
      <c r="SQA238" s="127"/>
      <c r="SQB238" s="127"/>
      <c r="SQC238" s="127"/>
      <c r="SQD238" s="127"/>
      <c r="SQE238" s="127"/>
      <c r="SQF238" s="127"/>
      <c r="SQG238" s="127"/>
      <c r="SQH238" s="127"/>
      <c r="SQI238" s="127"/>
      <c r="SQJ238" s="127"/>
      <c r="SQK238" s="127"/>
      <c r="SZK238" s="127"/>
      <c r="SZL238" s="127"/>
      <c r="SZT238" s="127"/>
      <c r="SZU238" s="127"/>
      <c r="SZV238" s="127"/>
      <c r="SZW238" s="127"/>
      <c r="SZX238" s="127"/>
      <c r="SZY238" s="127"/>
      <c r="SZZ238" s="127"/>
      <c r="TAA238" s="127"/>
      <c r="TAB238" s="127"/>
      <c r="TAC238" s="127"/>
      <c r="TAD238" s="127"/>
      <c r="TAE238" s="127"/>
      <c r="TAF238" s="127"/>
      <c r="TAG238" s="127"/>
      <c r="TJG238" s="127"/>
      <c r="TJH238" s="127"/>
      <c r="TJP238" s="127"/>
      <c r="TJQ238" s="127"/>
      <c r="TJR238" s="127"/>
      <c r="TJS238" s="127"/>
      <c r="TJT238" s="127"/>
      <c r="TJU238" s="127"/>
      <c r="TJV238" s="127"/>
      <c r="TJW238" s="127"/>
      <c r="TJX238" s="127"/>
      <c r="TJY238" s="127"/>
      <c r="TJZ238" s="127"/>
      <c r="TKA238" s="127"/>
      <c r="TKB238" s="127"/>
      <c r="TKC238" s="127"/>
      <c r="TTC238" s="127"/>
      <c r="TTD238" s="127"/>
      <c r="TTL238" s="127"/>
      <c r="TTM238" s="127"/>
      <c r="TTN238" s="127"/>
      <c r="TTO238" s="127"/>
      <c r="TTP238" s="127"/>
      <c r="TTQ238" s="127"/>
      <c r="TTR238" s="127"/>
      <c r="TTS238" s="127"/>
      <c r="TTT238" s="127"/>
      <c r="TTU238" s="127"/>
      <c r="TTV238" s="127"/>
      <c r="TTW238" s="127"/>
      <c r="TTX238" s="127"/>
      <c r="TTY238" s="127"/>
      <c r="UCY238" s="127"/>
      <c r="UCZ238" s="127"/>
      <c r="UDH238" s="127"/>
      <c r="UDI238" s="127"/>
      <c r="UDJ238" s="127"/>
      <c r="UDK238" s="127"/>
      <c r="UDL238" s="127"/>
      <c r="UDM238" s="127"/>
      <c r="UDN238" s="127"/>
      <c r="UDO238" s="127"/>
      <c r="UDP238" s="127"/>
      <c r="UDQ238" s="127"/>
      <c r="UDR238" s="127"/>
      <c r="UDS238" s="127"/>
      <c r="UDT238" s="127"/>
      <c r="UDU238" s="127"/>
      <c r="UMU238" s="127"/>
      <c r="UMV238" s="127"/>
      <c r="UND238" s="127"/>
      <c r="UNE238" s="127"/>
      <c r="UNF238" s="127"/>
      <c r="UNG238" s="127"/>
      <c r="UNH238" s="127"/>
      <c r="UNI238" s="127"/>
      <c r="UNJ238" s="127"/>
      <c r="UNK238" s="127"/>
      <c r="UNL238" s="127"/>
      <c r="UNM238" s="127"/>
      <c r="UNN238" s="127"/>
      <c r="UNO238" s="127"/>
      <c r="UNP238" s="127"/>
      <c r="UNQ238" s="127"/>
      <c r="UWQ238" s="127"/>
      <c r="UWR238" s="127"/>
      <c r="UWZ238" s="127"/>
      <c r="UXA238" s="127"/>
      <c r="UXB238" s="127"/>
      <c r="UXC238" s="127"/>
      <c r="UXD238" s="127"/>
      <c r="UXE238" s="127"/>
      <c r="UXF238" s="127"/>
      <c r="UXG238" s="127"/>
      <c r="UXH238" s="127"/>
      <c r="UXI238" s="127"/>
      <c r="UXJ238" s="127"/>
      <c r="UXK238" s="127"/>
      <c r="UXL238" s="127"/>
      <c r="UXM238" s="127"/>
      <c r="VGM238" s="127"/>
      <c r="VGN238" s="127"/>
      <c r="VGV238" s="127"/>
      <c r="VGW238" s="127"/>
      <c r="VGX238" s="127"/>
      <c r="VGY238" s="127"/>
      <c r="VGZ238" s="127"/>
      <c r="VHA238" s="127"/>
      <c r="VHB238" s="127"/>
      <c r="VHC238" s="127"/>
      <c r="VHD238" s="127"/>
      <c r="VHE238" s="127"/>
      <c r="VHF238" s="127"/>
      <c r="VHG238" s="127"/>
      <c r="VHH238" s="127"/>
      <c r="VHI238" s="127"/>
      <c r="VQI238" s="127"/>
      <c r="VQJ238" s="127"/>
      <c r="VQR238" s="127"/>
      <c r="VQS238" s="127"/>
      <c r="VQT238" s="127"/>
      <c r="VQU238" s="127"/>
      <c r="VQV238" s="127"/>
      <c r="VQW238" s="127"/>
      <c r="VQX238" s="127"/>
      <c r="VQY238" s="127"/>
      <c r="VQZ238" s="127"/>
      <c r="VRA238" s="127"/>
      <c r="VRB238" s="127"/>
      <c r="VRC238" s="127"/>
      <c r="VRD238" s="127"/>
      <c r="VRE238" s="127"/>
      <c r="WAE238" s="127"/>
      <c r="WAF238" s="127"/>
      <c r="WAN238" s="127"/>
      <c r="WAO238" s="127"/>
      <c r="WAP238" s="127"/>
      <c r="WAQ238" s="127"/>
      <c r="WAR238" s="127"/>
      <c r="WAS238" s="127"/>
      <c r="WAT238" s="127"/>
      <c r="WAU238" s="127"/>
      <c r="WAV238" s="127"/>
      <c r="WAW238" s="127"/>
      <c r="WAX238" s="127"/>
      <c r="WAY238" s="127"/>
      <c r="WAZ238" s="127"/>
      <c r="WBA238" s="127"/>
      <c r="WKA238" s="127"/>
      <c r="WKB238" s="127"/>
      <c r="WKJ238" s="127"/>
      <c r="WKK238" s="127"/>
      <c r="WKL238" s="127"/>
      <c r="WKM238" s="127"/>
      <c r="WKN238" s="127"/>
      <c r="WKO238" s="127"/>
      <c r="WKP238" s="127"/>
      <c r="WKQ238" s="127"/>
      <c r="WKR238" s="127"/>
      <c r="WKS238" s="127"/>
      <c r="WKT238" s="127"/>
      <c r="WKU238" s="127"/>
      <c r="WKV238" s="127"/>
      <c r="WKW238" s="127"/>
      <c r="WTW238" s="127"/>
      <c r="WTX238" s="127"/>
      <c r="WUF238" s="127"/>
      <c r="WUG238" s="127"/>
      <c r="WUH238" s="127"/>
      <c r="WUI238" s="127"/>
      <c r="WUJ238" s="127"/>
      <c r="WUK238" s="127"/>
      <c r="WUL238" s="127"/>
      <c r="WUM238" s="127"/>
      <c r="WUN238" s="127"/>
      <c r="WUO238" s="127"/>
      <c r="WUP238" s="127"/>
      <c r="WUQ238" s="127"/>
      <c r="WUR238" s="127"/>
      <c r="WUS238" s="127"/>
    </row>
    <row r="239" spans="1:1009 1243:2033 2267:3057 3291:4081 4315:5105 5339:6129 6363:7153 7387:8177 8411:9201 9435:10225 10459:11249 11483:12273 12507:13297 13531:14321 14555:15345 15579:16113" s="271" customFormat="1" ht="31.5" outlineLevel="1">
      <c r="A239" s="327"/>
      <c r="B239" s="344" t="s">
        <v>379</v>
      </c>
      <c r="C239" s="270"/>
      <c r="D239" s="329">
        <v>0</v>
      </c>
      <c r="E239" s="345"/>
      <c r="F239" s="329">
        <v>0</v>
      </c>
      <c r="G239" s="245">
        <v>0</v>
      </c>
      <c r="H239" s="229">
        <f t="shared" si="13"/>
        <v>0</v>
      </c>
      <c r="I239" s="298"/>
      <c r="J239" s="298"/>
      <c r="K239" s="298"/>
      <c r="L239" s="298"/>
      <c r="M239" s="270"/>
      <c r="HK239" s="127"/>
      <c r="HL239" s="127"/>
      <c r="HT239" s="127"/>
      <c r="HU239" s="127"/>
      <c r="HV239" s="127"/>
      <c r="HW239" s="127"/>
      <c r="HX239" s="127"/>
      <c r="HY239" s="127"/>
      <c r="HZ239" s="127"/>
      <c r="IA239" s="127"/>
      <c r="IB239" s="127"/>
      <c r="IC239" s="127"/>
      <c r="ID239" s="127"/>
      <c r="IE239" s="127"/>
      <c r="IF239" s="127"/>
      <c r="IG239" s="127"/>
      <c r="RG239" s="127"/>
      <c r="RH239" s="127"/>
      <c r="RP239" s="127"/>
      <c r="RQ239" s="127"/>
      <c r="RR239" s="127"/>
      <c r="RS239" s="127"/>
      <c r="RT239" s="127"/>
      <c r="RU239" s="127"/>
      <c r="RV239" s="127"/>
      <c r="RW239" s="127"/>
      <c r="RX239" s="127"/>
      <c r="RY239" s="127"/>
      <c r="RZ239" s="127"/>
      <c r="SA239" s="127"/>
      <c r="SB239" s="127"/>
      <c r="SC239" s="127"/>
      <c r="ABC239" s="127"/>
      <c r="ABD239" s="127"/>
      <c r="ABL239" s="127"/>
      <c r="ABM239" s="127"/>
      <c r="ABN239" s="127"/>
      <c r="ABO239" s="127"/>
      <c r="ABP239" s="127"/>
      <c r="ABQ239" s="127"/>
      <c r="ABR239" s="127"/>
      <c r="ABS239" s="127"/>
      <c r="ABT239" s="127"/>
      <c r="ABU239" s="127"/>
      <c r="ABV239" s="127"/>
      <c r="ABW239" s="127"/>
      <c r="ABX239" s="127"/>
      <c r="ABY239" s="127"/>
      <c r="AKY239" s="127"/>
      <c r="AKZ239" s="127"/>
      <c r="ALH239" s="127"/>
      <c r="ALI239" s="127"/>
      <c r="ALJ239" s="127"/>
      <c r="ALK239" s="127"/>
      <c r="ALL239" s="127"/>
      <c r="ALM239" s="127"/>
      <c r="ALN239" s="127"/>
      <c r="ALO239" s="127"/>
      <c r="ALP239" s="127"/>
      <c r="ALQ239" s="127"/>
      <c r="ALR239" s="127"/>
      <c r="ALS239" s="127"/>
      <c r="ALT239" s="127"/>
      <c r="ALU239" s="127"/>
      <c r="AUU239" s="127"/>
      <c r="AUV239" s="127"/>
      <c r="AVD239" s="127"/>
      <c r="AVE239" s="127"/>
      <c r="AVF239" s="127"/>
      <c r="AVG239" s="127"/>
      <c r="AVH239" s="127"/>
      <c r="AVI239" s="127"/>
      <c r="AVJ239" s="127"/>
      <c r="AVK239" s="127"/>
      <c r="AVL239" s="127"/>
      <c r="AVM239" s="127"/>
      <c r="AVN239" s="127"/>
      <c r="AVO239" s="127"/>
      <c r="AVP239" s="127"/>
      <c r="AVQ239" s="127"/>
      <c r="BEQ239" s="127"/>
      <c r="BER239" s="127"/>
      <c r="BEZ239" s="127"/>
      <c r="BFA239" s="127"/>
      <c r="BFB239" s="127"/>
      <c r="BFC239" s="127"/>
      <c r="BFD239" s="127"/>
      <c r="BFE239" s="127"/>
      <c r="BFF239" s="127"/>
      <c r="BFG239" s="127"/>
      <c r="BFH239" s="127"/>
      <c r="BFI239" s="127"/>
      <c r="BFJ239" s="127"/>
      <c r="BFK239" s="127"/>
      <c r="BFL239" s="127"/>
      <c r="BFM239" s="127"/>
      <c r="BOM239" s="127"/>
      <c r="BON239" s="127"/>
      <c r="BOV239" s="127"/>
      <c r="BOW239" s="127"/>
      <c r="BOX239" s="127"/>
      <c r="BOY239" s="127"/>
      <c r="BOZ239" s="127"/>
      <c r="BPA239" s="127"/>
      <c r="BPB239" s="127"/>
      <c r="BPC239" s="127"/>
      <c r="BPD239" s="127"/>
      <c r="BPE239" s="127"/>
      <c r="BPF239" s="127"/>
      <c r="BPG239" s="127"/>
      <c r="BPH239" s="127"/>
      <c r="BPI239" s="127"/>
      <c r="BYI239" s="127"/>
      <c r="BYJ239" s="127"/>
      <c r="BYR239" s="127"/>
      <c r="BYS239" s="127"/>
      <c r="BYT239" s="127"/>
      <c r="BYU239" s="127"/>
      <c r="BYV239" s="127"/>
      <c r="BYW239" s="127"/>
      <c r="BYX239" s="127"/>
      <c r="BYY239" s="127"/>
      <c r="BYZ239" s="127"/>
      <c r="BZA239" s="127"/>
      <c r="BZB239" s="127"/>
      <c r="BZC239" s="127"/>
      <c r="BZD239" s="127"/>
      <c r="BZE239" s="127"/>
      <c r="CIE239" s="127"/>
      <c r="CIF239" s="127"/>
      <c r="CIN239" s="127"/>
      <c r="CIO239" s="127"/>
      <c r="CIP239" s="127"/>
      <c r="CIQ239" s="127"/>
      <c r="CIR239" s="127"/>
      <c r="CIS239" s="127"/>
      <c r="CIT239" s="127"/>
      <c r="CIU239" s="127"/>
      <c r="CIV239" s="127"/>
      <c r="CIW239" s="127"/>
      <c r="CIX239" s="127"/>
      <c r="CIY239" s="127"/>
      <c r="CIZ239" s="127"/>
      <c r="CJA239" s="127"/>
      <c r="CSA239" s="127"/>
      <c r="CSB239" s="127"/>
      <c r="CSJ239" s="127"/>
      <c r="CSK239" s="127"/>
      <c r="CSL239" s="127"/>
      <c r="CSM239" s="127"/>
      <c r="CSN239" s="127"/>
      <c r="CSO239" s="127"/>
      <c r="CSP239" s="127"/>
      <c r="CSQ239" s="127"/>
      <c r="CSR239" s="127"/>
      <c r="CSS239" s="127"/>
      <c r="CST239" s="127"/>
      <c r="CSU239" s="127"/>
      <c r="CSV239" s="127"/>
      <c r="CSW239" s="127"/>
      <c r="DBW239" s="127"/>
      <c r="DBX239" s="127"/>
      <c r="DCF239" s="127"/>
      <c r="DCG239" s="127"/>
      <c r="DCH239" s="127"/>
      <c r="DCI239" s="127"/>
      <c r="DCJ239" s="127"/>
      <c r="DCK239" s="127"/>
      <c r="DCL239" s="127"/>
      <c r="DCM239" s="127"/>
      <c r="DCN239" s="127"/>
      <c r="DCO239" s="127"/>
      <c r="DCP239" s="127"/>
      <c r="DCQ239" s="127"/>
      <c r="DCR239" s="127"/>
      <c r="DCS239" s="127"/>
      <c r="DLS239" s="127"/>
      <c r="DLT239" s="127"/>
      <c r="DMB239" s="127"/>
      <c r="DMC239" s="127"/>
      <c r="DMD239" s="127"/>
      <c r="DME239" s="127"/>
      <c r="DMF239" s="127"/>
      <c r="DMG239" s="127"/>
      <c r="DMH239" s="127"/>
      <c r="DMI239" s="127"/>
      <c r="DMJ239" s="127"/>
      <c r="DMK239" s="127"/>
      <c r="DML239" s="127"/>
      <c r="DMM239" s="127"/>
      <c r="DMN239" s="127"/>
      <c r="DMO239" s="127"/>
      <c r="DVO239" s="127"/>
      <c r="DVP239" s="127"/>
      <c r="DVX239" s="127"/>
      <c r="DVY239" s="127"/>
      <c r="DVZ239" s="127"/>
      <c r="DWA239" s="127"/>
      <c r="DWB239" s="127"/>
      <c r="DWC239" s="127"/>
      <c r="DWD239" s="127"/>
      <c r="DWE239" s="127"/>
      <c r="DWF239" s="127"/>
      <c r="DWG239" s="127"/>
      <c r="DWH239" s="127"/>
      <c r="DWI239" s="127"/>
      <c r="DWJ239" s="127"/>
      <c r="DWK239" s="127"/>
      <c r="EFK239" s="127"/>
      <c r="EFL239" s="127"/>
      <c r="EFT239" s="127"/>
      <c r="EFU239" s="127"/>
      <c r="EFV239" s="127"/>
      <c r="EFW239" s="127"/>
      <c r="EFX239" s="127"/>
      <c r="EFY239" s="127"/>
      <c r="EFZ239" s="127"/>
      <c r="EGA239" s="127"/>
      <c r="EGB239" s="127"/>
      <c r="EGC239" s="127"/>
      <c r="EGD239" s="127"/>
      <c r="EGE239" s="127"/>
      <c r="EGF239" s="127"/>
      <c r="EGG239" s="127"/>
      <c r="EPG239" s="127"/>
      <c r="EPH239" s="127"/>
      <c r="EPP239" s="127"/>
      <c r="EPQ239" s="127"/>
      <c r="EPR239" s="127"/>
      <c r="EPS239" s="127"/>
      <c r="EPT239" s="127"/>
      <c r="EPU239" s="127"/>
      <c r="EPV239" s="127"/>
      <c r="EPW239" s="127"/>
      <c r="EPX239" s="127"/>
      <c r="EPY239" s="127"/>
      <c r="EPZ239" s="127"/>
      <c r="EQA239" s="127"/>
      <c r="EQB239" s="127"/>
      <c r="EQC239" s="127"/>
      <c r="EZC239" s="127"/>
      <c r="EZD239" s="127"/>
      <c r="EZL239" s="127"/>
      <c r="EZM239" s="127"/>
      <c r="EZN239" s="127"/>
      <c r="EZO239" s="127"/>
      <c r="EZP239" s="127"/>
      <c r="EZQ239" s="127"/>
      <c r="EZR239" s="127"/>
      <c r="EZS239" s="127"/>
      <c r="EZT239" s="127"/>
      <c r="EZU239" s="127"/>
      <c r="EZV239" s="127"/>
      <c r="EZW239" s="127"/>
      <c r="EZX239" s="127"/>
      <c r="EZY239" s="127"/>
      <c r="FIY239" s="127"/>
      <c r="FIZ239" s="127"/>
      <c r="FJH239" s="127"/>
      <c r="FJI239" s="127"/>
      <c r="FJJ239" s="127"/>
      <c r="FJK239" s="127"/>
      <c r="FJL239" s="127"/>
      <c r="FJM239" s="127"/>
      <c r="FJN239" s="127"/>
      <c r="FJO239" s="127"/>
      <c r="FJP239" s="127"/>
      <c r="FJQ239" s="127"/>
      <c r="FJR239" s="127"/>
      <c r="FJS239" s="127"/>
      <c r="FJT239" s="127"/>
      <c r="FJU239" s="127"/>
      <c r="FSU239" s="127"/>
      <c r="FSV239" s="127"/>
      <c r="FTD239" s="127"/>
      <c r="FTE239" s="127"/>
      <c r="FTF239" s="127"/>
      <c r="FTG239" s="127"/>
      <c r="FTH239" s="127"/>
      <c r="FTI239" s="127"/>
      <c r="FTJ239" s="127"/>
      <c r="FTK239" s="127"/>
      <c r="FTL239" s="127"/>
      <c r="FTM239" s="127"/>
      <c r="FTN239" s="127"/>
      <c r="FTO239" s="127"/>
      <c r="FTP239" s="127"/>
      <c r="FTQ239" s="127"/>
      <c r="GCQ239" s="127"/>
      <c r="GCR239" s="127"/>
      <c r="GCZ239" s="127"/>
      <c r="GDA239" s="127"/>
      <c r="GDB239" s="127"/>
      <c r="GDC239" s="127"/>
      <c r="GDD239" s="127"/>
      <c r="GDE239" s="127"/>
      <c r="GDF239" s="127"/>
      <c r="GDG239" s="127"/>
      <c r="GDH239" s="127"/>
      <c r="GDI239" s="127"/>
      <c r="GDJ239" s="127"/>
      <c r="GDK239" s="127"/>
      <c r="GDL239" s="127"/>
      <c r="GDM239" s="127"/>
      <c r="GMM239" s="127"/>
      <c r="GMN239" s="127"/>
      <c r="GMV239" s="127"/>
      <c r="GMW239" s="127"/>
      <c r="GMX239" s="127"/>
      <c r="GMY239" s="127"/>
      <c r="GMZ239" s="127"/>
      <c r="GNA239" s="127"/>
      <c r="GNB239" s="127"/>
      <c r="GNC239" s="127"/>
      <c r="GND239" s="127"/>
      <c r="GNE239" s="127"/>
      <c r="GNF239" s="127"/>
      <c r="GNG239" s="127"/>
      <c r="GNH239" s="127"/>
      <c r="GNI239" s="127"/>
      <c r="GWI239" s="127"/>
      <c r="GWJ239" s="127"/>
      <c r="GWR239" s="127"/>
      <c r="GWS239" s="127"/>
      <c r="GWT239" s="127"/>
      <c r="GWU239" s="127"/>
      <c r="GWV239" s="127"/>
      <c r="GWW239" s="127"/>
      <c r="GWX239" s="127"/>
      <c r="GWY239" s="127"/>
      <c r="GWZ239" s="127"/>
      <c r="GXA239" s="127"/>
      <c r="GXB239" s="127"/>
      <c r="GXC239" s="127"/>
      <c r="GXD239" s="127"/>
      <c r="GXE239" s="127"/>
      <c r="HGE239" s="127"/>
      <c r="HGF239" s="127"/>
      <c r="HGN239" s="127"/>
      <c r="HGO239" s="127"/>
      <c r="HGP239" s="127"/>
      <c r="HGQ239" s="127"/>
      <c r="HGR239" s="127"/>
      <c r="HGS239" s="127"/>
      <c r="HGT239" s="127"/>
      <c r="HGU239" s="127"/>
      <c r="HGV239" s="127"/>
      <c r="HGW239" s="127"/>
      <c r="HGX239" s="127"/>
      <c r="HGY239" s="127"/>
      <c r="HGZ239" s="127"/>
      <c r="HHA239" s="127"/>
      <c r="HQA239" s="127"/>
      <c r="HQB239" s="127"/>
      <c r="HQJ239" s="127"/>
      <c r="HQK239" s="127"/>
      <c r="HQL239" s="127"/>
      <c r="HQM239" s="127"/>
      <c r="HQN239" s="127"/>
      <c r="HQO239" s="127"/>
      <c r="HQP239" s="127"/>
      <c r="HQQ239" s="127"/>
      <c r="HQR239" s="127"/>
      <c r="HQS239" s="127"/>
      <c r="HQT239" s="127"/>
      <c r="HQU239" s="127"/>
      <c r="HQV239" s="127"/>
      <c r="HQW239" s="127"/>
      <c r="HZW239" s="127"/>
      <c r="HZX239" s="127"/>
      <c r="IAF239" s="127"/>
      <c r="IAG239" s="127"/>
      <c r="IAH239" s="127"/>
      <c r="IAI239" s="127"/>
      <c r="IAJ239" s="127"/>
      <c r="IAK239" s="127"/>
      <c r="IAL239" s="127"/>
      <c r="IAM239" s="127"/>
      <c r="IAN239" s="127"/>
      <c r="IAO239" s="127"/>
      <c r="IAP239" s="127"/>
      <c r="IAQ239" s="127"/>
      <c r="IAR239" s="127"/>
      <c r="IAS239" s="127"/>
      <c r="IJS239" s="127"/>
      <c r="IJT239" s="127"/>
      <c r="IKB239" s="127"/>
      <c r="IKC239" s="127"/>
      <c r="IKD239" s="127"/>
      <c r="IKE239" s="127"/>
      <c r="IKF239" s="127"/>
      <c r="IKG239" s="127"/>
      <c r="IKH239" s="127"/>
      <c r="IKI239" s="127"/>
      <c r="IKJ239" s="127"/>
      <c r="IKK239" s="127"/>
      <c r="IKL239" s="127"/>
      <c r="IKM239" s="127"/>
      <c r="IKN239" s="127"/>
      <c r="IKO239" s="127"/>
      <c r="ITO239" s="127"/>
      <c r="ITP239" s="127"/>
      <c r="ITX239" s="127"/>
      <c r="ITY239" s="127"/>
      <c r="ITZ239" s="127"/>
      <c r="IUA239" s="127"/>
      <c r="IUB239" s="127"/>
      <c r="IUC239" s="127"/>
      <c r="IUD239" s="127"/>
      <c r="IUE239" s="127"/>
      <c r="IUF239" s="127"/>
      <c r="IUG239" s="127"/>
      <c r="IUH239" s="127"/>
      <c r="IUI239" s="127"/>
      <c r="IUJ239" s="127"/>
      <c r="IUK239" s="127"/>
      <c r="JDK239" s="127"/>
      <c r="JDL239" s="127"/>
      <c r="JDT239" s="127"/>
      <c r="JDU239" s="127"/>
      <c r="JDV239" s="127"/>
      <c r="JDW239" s="127"/>
      <c r="JDX239" s="127"/>
      <c r="JDY239" s="127"/>
      <c r="JDZ239" s="127"/>
      <c r="JEA239" s="127"/>
      <c r="JEB239" s="127"/>
      <c r="JEC239" s="127"/>
      <c r="JED239" s="127"/>
      <c r="JEE239" s="127"/>
      <c r="JEF239" s="127"/>
      <c r="JEG239" s="127"/>
      <c r="JNG239" s="127"/>
      <c r="JNH239" s="127"/>
      <c r="JNP239" s="127"/>
      <c r="JNQ239" s="127"/>
      <c r="JNR239" s="127"/>
      <c r="JNS239" s="127"/>
      <c r="JNT239" s="127"/>
      <c r="JNU239" s="127"/>
      <c r="JNV239" s="127"/>
      <c r="JNW239" s="127"/>
      <c r="JNX239" s="127"/>
      <c r="JNY239" s="127"/>
      <c r="JNZ239" s="127"/>
      <c r="JOA239" s="127"/>
      <c r="JOB239" s="127"/>
      <c r="JOC239" s="127"/>
      <c r="JXC239" s="127"/>
      <c r="JXD239" s="127"/>
      <c r="JXL239" s="127"/>
      <c r="JXM239" s="127"/>
      <c r="JXN239" s="127"/>
      <c r="JXO239" s="127"/>
      <c r="JXP239" s="127"/>
      <c r="JXQ239" s="127"/>
      <c r="JXR239" s="127"/>
      <c r="JXS239" s="127"/>
      <c r="JXT239" s="127"/>
      <c r="JXU239" s="127"/>
      <c r="JXV239" s="127"/>
      <c r="JXW239" s="127"/>
      <c r="JXX239" s="127"/>
      <c r="JXY239" s="127"/>
      <c r="KGY239" s="127"/>
      <c r="KGZ239" s="127"/>
      <c r="KHH239" s="127"/>
      <c r="KHI239" s="127"/>
      <c r="KHJ239" s="127"/>
      <c r="KHK239" s="127"/>
      <c r="KHL239" s="127"/>
      <c r="KHM239" s="127"/>
      <c r="KHN239" s="127"/>
      <c r="KHO239" s="127"/>
      <c r="KHP239" s="127"/>
      <c r="KHQ239" s="127"/>
      <c r="KHR239" s="127"/>
      <c r="KHS239" s="127"/>
      <c r="KHT239" s="127"/>
      <c r="KHU239" s="127"/>
      <c r="KQU239" s="127"/>
      <c r="KQV239" s="127"/>
      <c r="KRD239" s="127"/>
      <c r="KRE239" s="127"/>
      <c r="KRF239" s="127"/>
      <c r="KRG239" s="127"/>
      <c r="KRH239" s="127"/>
      <c r="KRI239" s="127"/>
      <c r="KRJ239" s="127"/>
      <c r="KRK239" s="127"/>
      <c r="KRL239" s="127"/>
      <c r="KRM239" s="127"/>
      <c r="KRN239" s="127"/>
      <c r="KRO239" s="127"/>
      <c r="KRP239" s="127"/>
      <c r="KRQ239" s="127"/>
      <c r="LAQ239" s="127"/>
      <c r="LAR239" s="127"/>
      <c r="LAZ239" s="127"/>
      <c r="LBA239" s="127"/>
      <c r="LBB239" s="127"/>
      <c r="LBC239" s="127"/>
      <c r="LBD239" s="127"/>
      <c r="LBE239" s="127"/>
      <c r="LBF239" s="127"/>
      <c r="LBG239" s="127"/>
      <c r="LBH239" s="127"/>
      <c r="LBI239" s="127"/>
      <c r="LBJ239" s="127"/>
      <c r="LBK239" s="127"/>
      <c r="LBL239" s="127"/>
      <c r="LBM239" s="127"/>
      <c r="LKM239" s="127"/>
      <c r="LKN239" s="127"/>
      <c r="LKV239" s="127"/>
      <c r="LKW239" s="127"/>
      <c r="LKX239" s="127"/>
      <c r="LKY239" s="127"/>
      <c r="LKZ239" s="127"/>
      <c r="LLA239" s="127"/>
      <c r="LLB239" s="127"/>
      <c r="LLC239" s="127"/>
      <c r="LLD239" s="127"/>
      <c r="LLE239" s="127"/>
      <c r="LLF239" s="127"/>
      <c r="LLG239" s="127"/>
      <c r="LLH239" s="127"/>
      <c r="LLI239" s="127"/>
      <c r="LUI239" s="127"/>
      <c r="LUJ239" s="127"/>
      <c r="LUR239" s="127"/>
      <c r="LUS239" s="127"/>
      <c r="LUT239" s="127"/>
      <c r="LUU239" s="127"/>
      <c r="LUV239" s="127"/>
      <c r="LUW239" s="127"/>
      <c r="LUX239" s="127"/>
      <c r="LUY239" s="127"/>
      <c r="LUZ239" s="127"/>
      <c r="LVA239" s="127"/>
      <c r="LVB239" s="127"/>
      <c r="LVC239" s="127"/>
      <c r="LVD239" s="127"/>
      <c r="LVE239" s="127"/>
      <c r="MEE239" s="127"/>
      <c r="MEF239" s="127"/>
      <c r="MEN239" s="127"/>
      <c r="MEO239" s="127"/>
      <c r="MEP239" s="127"/>
      <c r="MEQ239" s="127"/>
      <c r="MER239" s="127"/>
      <c r="MES239" s="127"/>
      <c r="MET239" s="127"/>
      <c r="MEU239" s="127"/>
      <c r="MEV239" s="127"/>
      <c r="MEW239" s="127"/>
      <c r="MEX239" s="127"/>
      <c r="MEY239" s="127"/>
      <c r="MEZ239" s="127"/>
      <c r="MFA239" s="127"/>
      <c r="MOA239" s="127"/>
      <c r="MOB239" s="127"/>
      <c r="MOJ239" s="127"/>
      <c r="MOK239" s="127"/>
      <c r="MOL239" s="127"/>
      <c r="MOM239" s="127"/>
      <c r="MON239" s="127"/>
      <c r="MOO239" s="127"/>
      <c r="MOP239" s="127"/>
      <c r="MOQ239" s="127"/>
      <c r="MOR239" s="127"/>
      <c r="MOS239" s="127"/>
      <c r="MOT239" s="127"/>
      <c r="MOU239" s="127"/>
      <c r="MOV239" s="127"/>
      <c r="MOW239" s="127"/>
      <c r="MXW239" s="127"/>
      <c r="MXX239" s="127"/>
      <c r="MYF239" s="127"/>
      <c r="MYG239" s="127"/>
      <c r="MYH239" s="127"/>
      <c r="MYI239" s="127"/>
      <c r="MYJ239" s="127"/>
      <c r="MYK239" s="127"/>
      <c r="MYL239" s="127"/>
      <c r="MYM239" s="127"/>
      <c r="MYN239" s="127"/>
      <c r="MYO239" s="127"/>
      <c r="MYP239" s="127"/>
      <c r="MYQ239" s="127"/>
      <c r="MYR239" s="127"/>
      <c r="MYS239" s="127"/>
      <c r="NHS239" s="127"/>
      <c r="NHT239" s="127"/>
      <c r="NIB239" s="127"/>
      <c r="NIC239" s="127"/>
      <c r="NID239" s="127"/>
      <c r="NIE239" s="127"/>
      <c r="NIF239" s="127"/>
      <c r="NIG239" s="127"/>
      <c r="NIH239" s="127"/>
      <c r="NII239" s="127"/>
      <c r="NIJ239" s="127"/>
      <c r="NIK239" s="127"/>
      <c r="NIL239" s="127"/>
      <c r="NIM239" s="127"/>
      <c r="NIN239" s="127"/>
      <c r="NIO239" s="127"/>
      <c r="NRO239" s="127"/>
      <c r="NRP239" s="127"/>
      <c r="NRX239" s="127"/>
      <c r="NRY239" s="127"/>
      <c r="NRZ239" s="127"/>
      <c r="NSA239" s="127"/>
      <c r="NSB239" s="127"/>
      <c r="NSC239" s="127"/>
      <c r="NSD239" s="127"/>
      <c r="NSE239" s="127"/>
      <c r="NSF239" s="127"/>
      <c r="NSG239" s="127"/>
      <c r="NSH239" s="127"/>
      <c r="NSI239" s="127"/>
      <c r="NSJ239" s="127"/>
      <c r="NSK239" s="127"/>
      <c r="OBK239" s="127"/>
      <c r="OBL239" s="127"/>
      <c r="OBT239" s="127"/>
      <c r="OBU239" s="127"/>
      <c r="OBV239" s="127"/>
      <c r="OBW239" s="127"/>
      <c r="OBX239" s="127"/>
      <c r="OBY239" s="127"/>
      <c r="OBZ239" s="127"/>
      <c r="OCA239" s="127"/>
      <c r="OCB239" s="127"/>
      <c r="OCC239" s="127"/>
      <c r="OCD239" s="127"/>
      <c r="OCE239" s="127"/>
      <c r="OCF239" s="127"/>
      <c r="OCG239" s="127"/>
      <c r="OLG239" s="127"/>
      <c r="OLH239" s="127"/>
      <c r="OLP239" s="127"/>
      <c r="OLQ239" s="127"/>
      <c r="OLR239" s="127"/>
      <c r="OLS239" s="127"/>
      <c r="OLT239" s="127"/>
      <c r="OLU239" s="127"/>
      <c r="OLV239" s="127"/>
      <c r="OLW239" s="127"/>
      <c r="OLX239" s="127"/>
      <c r="OLY239" s="127"/>
      <c r="OLZ239" s="127"/>
      <c r="OMA239" s="127"/>
      <c r="OMB239" s="127"/>
      <c r="OMC239" s="127"/>
      <c r="OVC239" s="127"/>
      <c r="OVD239" s="127"/>
      <c r="OVL239" s="127"/>
      <c r="OVM239" s="127"/>
      <c r="OVN239" s="127"/>
      <c r="OVO239" s="127"/>
      <c r="OVP239" s="127"/>
      <c r="OVQ239" s="127"/>
      <c r="OVR239" s="127"/>
      <c r="OVS239" s="127"/>
      <c r="OVT239" s="127"/>
      <c r="OVU239" s="127"/>
      <c r="OVV239" s="127"/>
      <c r="OVW239" s="127"/>
      <c r="OVX239" s="127"/>
      <c r="OVY239" s="127"/>
      <c r="PEY239" s="127"/>
      <c r="PEZ239" s="127"/>
      <c r="PFH239" s="127"/>
      <c r="PFI239" s="127"/>
      <c r="PFJ239" s="127"/>
      <c r="PFK239" s="127"/>
      <c r="PFL239" s="127"/>
      <c r="PFM239" s="127"/>
      <c r="PFN239" s="127"/>
      <c r="PFO239" s="127"/>
      <c r="PFP239" s="127"/>
      <c r="PFQ239" s="127"/>
      <c r="PFR239" s="127"/>
      <c r="PFS239" s="127"/>
      <c r="PFT239" s="127"/>
      <c r="PFU239" s="127"/>
      <c r="POU239" s="127"/>
      <c r="POV239" s="127"/>
      <c r="PPD239" s="127"/>
      <c r="PPE239" s="127"/>
      <c r="PPF239" s="127"/>
      <c r="PPG239" s="127"/>
      <c r="PPH239" s="127"/>
      <c r="PPI239" s="127"/>
      <c r="PPJ239" s="127"/>
      <c r="PPK239" s="127"/>
      <c r="PPL239" s="127"/>
      <c r="PPM239" s="127"/>
      <c r="PPN239" s="127"/>
      <c r="PPO239" s="127"/>
      <c r="PPP239" s="127"/>
      <c r="PPQ239" s="127"/>
      <c r="PYQ239" s="127"/>
      <c r="PYR239" s="127"/>
      <c r="PYZ239" s="127"/>
      <c r="PZA239" s="127"/>
      <c r="PZB239" s="127"/>
      <c r="PZC239" s="127"/>
      <c r="PZD239" s="127"/>
      <c r="PZE239" s="127"/>
      <c r="PZF239" s="127"/>
      <c r="PZG239" s="127"/>
      <c r="PZH239" s="127"/>
      <c r="PZI239" s="127"/>
      <c r="PZJ239" s="127"/>
      <c r="PZK239" s="127"/>
      <c r="PZL239" s="127"/>
      <c r="PZM239" s="127"/>
      <c r="QIM239" s="127"/>
      <c r="QIN239" s="127"/>
      <c r="QIV239" s="127"/>
      <c r="QIW239" s="127"/>
      <c r="QIX239" s="127"/>
      <c r="QIY239" s="127"/>
      <c r="QIZ239" s="127"/>
      <c r="QJA239" s="127"/>
      <c r="QJB239" s="127"/>
      <c r="QJC239" s="127"/>
      <c r="QJD239" s="127"/>
      <c r="QJE239" s="127"/>
      <c r="QJF239" s="127"/>
      <c r="QJG239" s="127"/>
      <c r="QJH239" s="127"/>
      <c r="QJI239" s="127"/>
      <c r="QSI239" s="127"/>
      <c r="QSJ239" s="127"/>
      <c r="QSR239" s="127"/>
      <c r="QSS239" s="127"/>
      <c r="QST239" s="127"/>
      <c r="QSU239" s="127"/>
      <c r="QSV239" s="127"/>
      <c r="QSW239" s="127"/>
      <c r="QSX239" s="127"/>
      <c r="QSY239" s="127"/>
      <c r="QSZ239" s="127"/>
      <c r="QTA239" s="127"/>
      <c r="QTB239" s="127"/>
      <c r="QTC239" s="127"/>
      <c r="QTD239" s="127"/>
      <c r="QTE239" s="127"/>
      <c r="RCE239" s="127"/>
      <c r="RCF239" s="127"/>
      <c r="RCN239" s="127"/>
      <c r="RCO239" s="127"/>
      <c r="RCP239" s="127"/>
      <c r="RCQ239" s="127"/>
      <c r="RCR239" s="127"/>
      <c r="RCS239" s="127"/>
      <c r="RCT239" s="127"/>
      <c r="RCU239" s="127"/>
      <c r="RCV239" s="127"/>
      <c r="RCW239" s="127"/>
      <c r="RCX239" s="127"/>
      <c r="RCY239" s="127"/>
      <c r="RCZ239" s="127"/>
      <c r="RDA239" s="127"/>
      <c r="RMA239" s="127"/>
      <c r="RMB239" s="127"/>
      <c r="RMJ239" s="127"/>
      <c r="RMK239" s="127"/>
      <c r="RML239" s="127"/>
      <c r="RMM239" s="127"/>
      <c r="RMN239" s="127"/>
      <c r="RMO239" s="127"/>
      <c r="RMP239" s="127"/>
      <c r="RMQ239" s="127"/>
      <c r="RMR239" s="127"/>
      <c r="RMS239" s="127"/>
      <c r="RMT239" s="127"/>
      <c r="RMU239" s="127"/>
      <c r="RMV239" s="127"/>
      <c r="RMW239" s="127"/>
      <c r="RVW239" s="127"/>
      <c r="RVX239" s="127"/>
      <c r="RWF239" s="127"/>
      <c r="RWG239" s="127"/>
      <c r="RWH239" s="127"/>
      <c r="RWI239" s="127"/>
      <c r="RWJ239" s="127"/>
      <c r="RWK239" s="127"/>
      <c r="RWL239" s="127"/>
      <c r="RWM239" s="127"/>
      <c r="RWN239" s="127"/>
      <c r="RWO239" s="127"/>
      <c r="RWP239" s="127"/>
      <c r="RWQ239" s="127"/>
      <c r="RWR239" s="127"/>
      <c r="RWS239" s="127"/>
      <c r="SFS239" s="127"/>
      <c r="SFT239" s="127"/>
      <c r="SGB239" s="127"/>
      <c r="SGC239" s="127"/>
      <c r="SGD239" s="127"/>
      <c r="SGE239" s="127"/>
      <c r="SGF239" s="127"/>
      <c r="SGG239" s="127"/>
      <c r="SGH239" s="127"/>
      <c r="SGI239" s="127"/>
      <c r="SGJ239" s="127"/>
      <c r="SGK239" s="127"/>
      <c r="SGL239" s="127"/>
      <c r="SGM239" s="127"/>
      <c r="SGN239" s="127"/>
      <c r="SGO239" s="127"/>
      <c r="SPO239" s="127"/>
      <c r="SPP239" s="127"/>
      <c r="SPX239" s="127"/>
      <c r="SPY239" s="127"/>
      <c r="SPZ239" s="127"/>
      <c r="SQA239" s="127"/>
      <c r="SQB239" s="127"/>
      <c r="SQC239" s="127"/>
      <c r="SQD239" s="127"/>
      <c r="SQE239" s="127"/>
      <c r="SQF239" s="127"/>
      <c r="SQG239" s="127"/>
      <c r="SQH239" s="127"/>
      <c r="SQI239" s="127"/>
      <c r="SQJ239" s="127"/>
      <c r="SQK239" s="127"/>
      <c r="SZK239" s="127"/>
      <c r="SZL239" s="127"/>
      <c r="SZT239" s="127"/>
      <c r="SZU239" s="127"/>
      <c r="SZV239" s="127"/>
      <c r="SZW239" s="127"/>
      <c r="SZX239" s="127"/>
      <c r="SZY239" s="127"/>
      <c r="SZZ239" s="127"/>
      <c r="TAA239" s="127"/>
      <c r="TAB239" s="127"/>
      <c r="TAC239" s="127"/>
      <c r="TAD239" s="127"/>
      <c r="TAE239" s="127"/>
      <c r="TAF239" s="127"/>
      <c r="TAG239" s="127"/>
      <c r="TJG239" s="127"/>
      <c r="TJH239" s="127"/>
      <c r="TJP239" s="127"/>
      <c r="TJQ239" s="127"/>
      <c r="TJR239" s="127"/>
      <c r="TJS239" s="127"/>
      <c r="TJT239" s="127"/>
      <c r="TJU239" s="127"/>
      <c r="TJV239" s="127"/>
      <c r="TJW239" s="127"/>
      <c r="TJX239" s="127"/>
      <c r="TJY239" s="127"/>
      <c r="TJZ239" s="127"/>
      <c r="TKA239" s="127"/>
      <c r="TKB239" s="127"/>
      <c r="TKC239" s="127"/>
      <c r="TTC239" s="127"/>
      <c r="TTD239" s="127"/>
      <c r="TTL239" s="127"/>
      <c r="TTM239" s="127"/>
      <c r="TTN239" s="127"/>
      <c r="TTO239" s="127"/>
      <c r="TTP239" s="127"/>
      <c r="TTQ239" s="127"/>
      <c r="TTR239" s="127"/>
      <c r="TTS239" s="127"/>
      <c r="TTT239" s="127"/>
      <c r="TTU239" s="127"/>
      <c r="TTV239" s="127"/>
      <c r="TTW239" s="127"/>
      <c r="TTX239" s="127"/>
      <c r="TTY239" s="127"/>
      <c r="UCY239" s="127"/>
      <c r="UCZ239" s="127"/>
      <c r="UDH239" s="127"/>
      <c r="UDI239" s="127"/>
      <c r="UDJ239" s="127"/>
      <c r="UDK239" s="127"/>
      <c r="UDL239" s="127"/>
      <c r="UDM239" s="127"/>
      <c r="UDN239" s="127"/>
      <c r="UDO239" s="127"/>
      <c r="UDP239" s="127"/>
      <c r="UDQ239" s="127"/>
      <c r="UDR239" s="127"/>
      <c r="UDS239" s="127"/>
      <c r="UDT239" s="127"/>
      <c r="UDU239" s="127"/>
      <c r="UMU239" s="127"/>
      <c r="UMV239" s="127"/>
      <c r="UND239" s="127"/>
      <c r="UNE239" s="127"/>
      <c r="UNF239" s="127"/>
      <c r="UNG239" s="127"/>
      <c r="UNH239" s="127"/>
      <c r="UNI239" s="127"/>
      <c r="UNJ239" s="127"/>
      <c r="UNK239" s="127"/>
      <c r="UNL239" s="127"/>
      <c r="UNM239" s="127"/>
      <c r="UNN239" s="127"/>
      <c r="UNO239" s="127"/>
      <c r="UNP239" s="127"/>
      <c r="UNQ239" s="127"/>
      <c r="UWQ239" s="127"/>
      <c r="UWR239" s="127"/>
      <c r="UWZ239" s="127"/>
      <c r="UXA239" s="127"/>
      <c r="UXB239" s="127"/>
      <c r="UXC239" s="127"/>
      <c r="UXD239" s="127"/>
      <c r="UXE239" s="127"/>
      <c r="UXF239" s="127"/>
      <c r="UXG239" s="127"/>
      <c r="UXH239" s="127"/>
      <c r="UXI239" s="127"/>
      <c r="UXJ239" s="127"/>
      <c r="UXK239" s="127"/>
      <c r="UXL239" s="127"/>
      <c r="UXM239" s="127"/>
      <c r="VGM239" s="127"/>
      <c r="VGN239" s="127"/>
      <c r="VGV239" s="127"/>
      <c r="VGW239" s="127"/>
      <c r="VGX239" s="127"/>
      <c r="VGY239" s="127"/>
      <c r="VGZ239" s="127"/>
      <c r="VHA239" s="127"/>
      <c r="VHB239" s="127"/>
      <c r="VHC239" s="127"/>
      <c r="VHD239" s="127"/>
      <c r="VHE239" s="127"/>
      <c r="VHF239" s="127"/>
      <c r="VHG239" s="127"/>
      <c r="VHH239" s="127"/>
      <c r="VHI239" s="127"/>
      <c r="VQI239" s="127"/>
      <c r="VQJ239" s="127"/>
      <c r="VQR239" s="127"/>
      <c r="VQS239" s="127"/>
      <c r="VQT239" s="127"/>
      <c r="VQU239" s="127"/>
      <c r="VQV239" s="127"/>
      <c r="VQW239" s="127"/>
      <c r="VQX239" s="127"/>
      <c r="VQY239" s="127"/>
      <c r="VQZ239" s="127"/>
      <c r="VRA239" s="127"/>
      <c r="VRB239" s="127"/>
      <c r="VRC239" s="127"/>
      <c r="VRD239" s="127"/>
      <c r="VRE239" s="127"/>
      <c r="WAE239" s="127"/>
      <c r="WAF239" s="127"/>
      <c r="WAN239" s="127"/>
      <c r="WAO239" s="127"/>
      <c r="WAP239" s="127"/>
      <c r="WAQ239" s="127"/>
      <c r="WAR239" s="127"/>
      <c r="WAS239" s="127"/>
      <c r="WAT239" s="127"/>
      <c r="WAU239" s="127"/>
      <c r="WAV239" s="127"/>
      <c r="WAW239" s="127"/>
      <c r="WAX239" s="127"/>
      <c r="WAY239" s="127"/>
      <c r="WAZ239" s="127"/>
      <c r="WBA239" s="127"/>
      <c r="WKA239" s="127"/>
      <c r="WKB239" s="127"/>
      <c r="WKJ239" s="127"/>
      <c r="WKK239" s="127"/>
      <c r="WKL239" s="127"/>
      <c r="WKM239" s="127"/>
      <c r="WKN239" s="127"/>
      <c r="WKO239" s="127"/>
      <c r="WKP239" s="127"/>
      <c r="WKQ239" s="127"/>
      <c r="WKR239" s="127"/>
      <c r="WKS239" s="127"/>
      <c r="WKT239" s="127"/>
      <c r="WKU239" s="127"/>
      <c r="WKV239" s="127"/>
      <c r="WKW239" s="127"/>
      <c r="WTW239" s="127"/>
      <c r="WTX239" s="127"/>
      <c r="WUF239" s="127"/>
      <c r="WUG239" s="127"/>
      <c r="WUH239" s="127"/>
      <c r="WUI239" s="127"/>
      <c r="WUJ239" s="127"/>
      <c r="WUK239" s="127"/>
      <c r="WUL239" s="127"/>
      <c r="WUM239" s="127"/>
      <c r="WUN239" s="127"/>
      <c r="WUO239" s="127"/>
      <c r="WUP239" s="127"/>
      <c r="WUQ239" s="127"/>
      <c r="WUR239" s="127"/>
      <c r="WUS239" s="127"/>
    </row>
    <row r="240" spans="1:1009 1243:2033 2267:3057 3291:4081 4315:5105 5339:6129 6363:7153 7387:8177 8411:9201 9435:10225 10459:11249 11483:12273 12507:13297 13531:14321 14555:15345 15579:16113" outlineLevel="1">
      <c r="A240" s="240"/>
      <c r="B240" s="259" t="s">
        <v>506</v>
      </c>
      <c r="C240" s="238"/>
      <c r="D240" s="217">
        <v>0</v>
      </c>
      <c r="E240" s="216"/>
      <c r="F240" s="258">
        <v>0</v>
      </c>
      <c r="G240" s="245">
        <v>0</v>
      </c>
      <c r="H240" s="229">
        <f t="shared" si="13"/>
        <v>0</v>
      </c>
      <c r="I240" s="254"/>
      <c r="J240" s="247"/>
      <c r="K240" s="254"/>
      <c r="L240" s="254"/>
      <c r="M240" s="238"/>
      <c r="HK240" s="127"/>
      <c r="HL240" s="127"/>
      <c r="HT240" s="127"/>
      <c r="HU240" s="127"/>
      <c r="HV240" s="127"/>
      <c r="HW240" s="127"/>
      <c r="HX240" s="127"/>
      <c r="HY240" s="127"/>
      <c r="HZ240" s="127"/>
      <c r="IA240" s="127"/>
      <c r="IB240" s="127"/>
      <c r="IC240" s="127"/>
      <c r="ID240" s="127"/>
      <c r="IE240" s="127"/>
      <c r="IF240" s="127"/>
      <c r="IG240" s="127"/>
      <c r="RG240" s="127"/>
      <c r="RH240" s="127"/>
      <c r="RP240" s="127"/>
      <c r="RQ240" s="127"/>
      <c r="RR240" s="127"/>
      <c r="RS240" s="127"/>
      <c r="RT240" s="127"/>
      <c r="RU240" s="127"/>
      <c r="RV240" s="127"/>
      <c r="RW240" s="127"/>
      <c r="RX240" s="127"/>
      <c r="RY240" s="127"/>
      <c r="RZ240" s="127"/>
      <c r="SA240" s="127"/>
      <c r="SB240" s="127"/>
      <c r="SC240" s="127"/>
      <c r="ABC240" s="127"/>
      <c r="ABD240" s="127"/>
      <c r="ABL240" s="127"/>
      <c r="ABM240" s="127"/>
      <c r="ABN240" s="127"/>
      <c r="ABO240" s="127"/>
      <c r="ABP240" s="127"/>
      <c r="ABQ240" s="127"/>
      <c r="ABR240" s="127"/>
      <c r="ABS240" s="127"/>
      <c r="ABT240" s="127"/>
      <c r="ABU240" s="127"/>
      <c r="ABV240" s="127"/>
      <c r="ABW240" s="127"/>
      <c r="ABX240" s="127"/>
      <c r="ABY240" s="127"/>
      <c r="AKY240" s="127"/>
      <c r="AKZ240" s="127"/>
      <c r="ALH240" s="127"/>
      <c r="ALI240" s="127"/>
      <c r="ALJ240" s="127"/>
      <c r="ALK240" s="127"/>
      <c r="ALL240" s="127"/>
      <c r="ALM240" s="127"/>
      <c r="ALN240" s="127"/>
      <c r="ALO240" s="127"/>
      <c r="ALP240" s="127"/>
      <c r="ALQ240" s="127"/>
      <c r="ALR240" s="127"/>
      <c r="ALS240" s="127"/>
      <c r="ALT240" s="127"/>
      <c r="ALU240" s="127"/>
      <c r="AUU240" s="127"/>
      <c r="AUV240" s="127"/>
      <c r="AVD240" s="127"/>
      <c r="AVE240" s="127"/>
      <c r="AVF240" s="127"/>
      <c r="AVG240" s="127"/>
      <c r="AVH240" s="127"/>
      <c r="AVI240" s="127"/>
      <c r="AVJ240" s="127"/>
      <c r="AVK240" s="127"/>
      <c r="AVL240" s="127"/>
      <c r="AVM240" s="127"/>
      <c r="AVN240" s="127"/>
      <c r="AVO240" s="127"/>
      <c r="AVP240" s="127"/>
      <c r="AVQ240" s="127"/>
      <c r="BEQ240" s="127"/>
      <c r="BER240" s="127"/>
      <c r="BEZ240" s="127"/>
      <c r="BFA240" s="127"/>
      <c r="BFB240" s="127"/>
      <c r="BFC240" s="127"/>
      <c r="BFD240" s="127"/>
      <c r="BFE240" s="127"/>
      <c r="BFF240" s="127"/>
      <c r="BFG240" s="127"/>
      <c r="BFH240" s="127"/>
      <c r="BFI240" s="127"/>
      <c r="BFJ240" s="127"/>
      <c r="BFK240" s="127"/>
      <c r="BFL240" s="127"/>
      <c r="BFM240" s="127"/>
      <c r="BOM240" s="127"/>
      <c r="BON240" s="127"/>
      <c r="BOV240" s="127"/>
      <c r="BOW240" s="127"/>
      <c r="BOX240" s="127"/>
      <c r="BOY240" s="127"/>
      <c r="BOZ240" s="127"/>
      <c r="BPA240" s="127"/>
      <c r="BPB240" s="127"/>
      <c r="BPC240" s="127"/>
      <c r="BPD240" s="127"/>
      <c r="BPE240" s="127"/>
      <c r="BPF240" s="127"/>
      <c r="BPG240" s="127"/>
      <c r="BPH240" s="127"/>
      <c r="BPI240" s="127"/>
      <c r="BYI240" s="127"/>
      <c r="BYJ240" s="127"/>
      <c r="BYR240" s="127"/>
      <c r="BYS240" s="127"/>
      <c r="BYT240" s="127"/>
      <c r="BYU240" s="127"/>
      <c r="BYV240" s="127"/>
      <c r="BYW240" s="127"/>
      <c r="BYX240" s="127"/>
      <c r="BYY240" s="127"/>
      <c r="BYZ240" s="127"/>
      <c r="BZA240" s="127"/>
      <c r="BZB240" s="127"/>
      <c r="BZC240" s="127"/>
      <c r="BZD240" s="127"/>
      <c r="BZE240" s="127"/>
      <c r="CIE240" s="127"/>
      <c r="CIF240" s="127"/>
      <c r="CIN240" s="127"/>
      <c r="CIO240" s="127"/>
      <c r="CIP240" s="127"/>
      <c r="CIQ240" s="127"/>
      <c r="CIR240" s="127"/>
      <c r="CIS240" s="127"/>
      <c r="CIT240" s="127"/>
      <c r="CIU240" s="127"/>
      <c r="CIV240" s="127"/>
      <c r="CIW240" s="127"/>
      <c r="CIX240" s="127"/>
      <c r="CIY240" s="127"/>
      <c r="CIZ240" s="127"/>
      <c r="CJA240" s="127"/>
      <c r="CSA240" s="127"/>
      <c r="CSB240" s="127"/>
      <c r="CSJ240" s="127"/>
      <c r="CSK240" s="127"/>
      <c r="CSL240" s="127"/>
      <c r="CSM240" s="127"/>
      <c r="CSN240" s="127"/>
      <c r="CSO240" s="127"/>
      <c r="CSP240" s="127"/>
      <c r="CSQ240" s="127"/>
      <c r="CSR240" s="127"/>
      <c r="CSS240" s="127"/>
      <c r="CST240" s="127"/>
      <c r="CSU240" s="127"/>
      <c r="CSV240" s="127"/>
      <c r="CSW240" s="127"/>
      <c r="DBW240" s="127"/>
      <c r="DBX240" s="127"/>
      <c r="DCF240" s="127"/>
      <c r="DCG240" s="127"/>
      <c r="DCH240" s="127"/>
      <c r="DCI240" s="127"/>
      <c r="DCJ240" s="127"/>
      <c r="DCK240" s="127"/>
      <c r="DCL240" s="127"/>
      <c r="DCM240" s="127"/>
      <c r="DCN240" s="127"/>
      <c r="DCO240" s="127"/>
      <c r="DCP240" s="127"/>
      <c r="DCQ240" s="127"/>
      <c r="DCR240" s="127"/>
      <c r="DCS240" s="127"/>
      <c r="DLS240" s="127"/>
      <c r="DLT240" s="127"/>
      <c r="DMB240" s="127"/>
      <c r="DMC240" s="127"/>
      <c r="DMD240" s="127"/>
      <c r="DME240" s="127"/>
      <c r="DMF240" s="127"/>
      <c r="DMG240" s="127"/>
      <c r="DMH240" s="127"/>
      <c r="DMI240" s="127"/>
      <c r="DMJ240" s="127"/>
      <c r="DMK240" s="127"/>
      <c r="DML240" s="127"/>
      <c r="DMM240" s="127"/>
      <c r="DMN240" s="127"/>
      <c r="DMO240" s="127"/>
      <c r="DVO240" s="127"/>
      <c r="DVP240" s="127"/>
      <c r="DVX240" s="127"/>
      <c r="DVY240" s="127"/>
      <c r="DVZ240" s="127"/>
      <c r="DWA240" s="127"/>
      <c r="DWB240" s="127"/>
      <c r="DWC240" s="127"/>
      <c r="DWD240" s="127"/>
      <c r="DWE240" s="127"/>
      <c r="DWF240" s="127"/>
      <c r="DWG240" s="127"/>
      <c r="DWH240" s="127"/>
      <c r="DWI240" s="127"/>
      <c r="DWJ240" s="127"/>
      <c r="DWK240" s="127"/>
      <c r="EFK240" s="127"/>
      <c r="EFL240" s="127"/>
      <c r="EFT240" s="127"/>
      <c r="EFU240" s="127"/>
      <c r="EFV240" s="127"/>
      <c r="EFW240" s="127"/>
      <c r="EFX240" s="127"/>
      <c r="EFY240" s="127"/>
      <c r="EFZ240" s="127"/>
      <c r="EGA240" s="127"/>
      <c r="EGB240" s="127"/>
      <c r="EGC240" s="127"/>
      <c r="EGD240" s="127"/>
      <c r="EGE240" s="127"/>
      <c r="EGF240" s="127"/>
      <c r="EGG240" s="127"/>
      <c r="EPG240" s="127"/>
      <c r="EPH240" s="127"/>
      <c r="EPP240" s="127"/>
      <c r="EPQ240" s="127"/>
      <c r="EPR240" s="127"/>
      <c r="EPS240" s="127"/>
      <c r="EPT240" s="127"/>
      <c r="EPU240" s="127"/>
      <c r="EPV240" s="127"/>
      <c r="EPW240" s="127"/>
      <c r="EPX240" s="127"/>
      <c r="EPY240" s="127"/>
      <c r="EPZ240" s="127"/>
      <c r="EQA240" s="127"/>
      <c r="EQB240" s="127"/>
      <c r="EQC240" s="127"/>
      <c r="EZC240" s="127"/>
      <c r="EZD240" s="127"/>
      <c r="EZL240" s="127"/>
      <c r="EZM240" s="127"/>
      <c r="EZN240" s="127"/>
      <c r="EZO240" s="127"/>
      <c r="EZP240" s="127"/>
      <c r="EZQ240" s="127"/>
      <c r="EZR240" s="127"/>
      <c r="EZS240" s="127"/>
      <c r="EZT240" s="127"/>
      <c r="EZU240" s="127"/>
      <c r="EZV240" s="127"/>
      <c r="EZW240" s="127"/>
      <c r="EZX240" s="127"/>
      <c r="EZY240" s="127"/>
      <c r="FIY240" s="127"/>
      <c r="FIZ240" s="127"/>
      <c r="FJH240" s="127"/>
      <c r="FJI240" s="127"/>
      <c r="FJJ240" s="127"/>
      <c r="FJK240" s="127"/>
      <c r="FJL240" s="127"/>
      <c r="FJM240" s="127"/>
      <c r="FJN240" s="127"/>
      <c r="FJO240" s="127"/>
      <c r="FJP240" s="127"/>
      <c r="FJQ240" s="127"/>
      <c r="FJR240" s="127"/>
      <c r="FJS240" s="127"/>
      <c r="FJT240" s="127"/>
      <c r="FJU240" s="127"/>
      <c r="FSU240" s="127"/>
      <c r="FSV240" s="127"/>
      <c r="FTD240" s="127"/>
      <c r="FTE240" s="127"/>
      <c r="FTF240" s="127"/>
      <c r="FTG240" s="127"/>
      <c r="FTH240" s="127"/>
      <c r="FTI240" s="127"/>
      <c r="FTJ240" s="127"/>
      <c r="FTK240" s="127"/>
      <c r="FTL240" s="127"/>
      <c r="FTM240" s="127"/>
      <c r="FTN240" s="127"/>
      <c r="FTO240" s="127"/>
      <c r="FTP240" s="127"/>
      <c r="FTQ240" s="127"/>
      <c r="GCQ240" s="127"/>
      <c r="GCR240" s="127"/>
      <c r="GCZ240" s="127"/>
      <c r="GDA240" s="127"/>
      <c r="GDB240" s="127"/>
      <c r="GDC240" s="127"/>
      <c r="GDD240" s="127"/>
      <c r="GDE240" s="127"/>
      <c r="GDF240" s="127"/>
      <c r="GDG240" s="127"/>
      <c r="GDH240" s="127"/>
      <c r="GDI240" s="127"/>
      <c r="GDJ240" s="127"/>
      <c r="GDK240" s="127"/>
      <c r="GDL240" s="127"/>
      <c r="GDM240" s="127"/>
      <c r="GMM240" s="127"/>
      <c r="GMN240" s="127"/>
      <c r="GMV240" s="127"/>
      <c r="GMW240" s="127"/>
      <c r="GMX240" s="127"/>
      <c r="GMY240" s="127"/>
      <c r="GMZ240" s="127"/>
      <c r="GNA240" s="127"/>
      <c r="GNB240" s="127"/>
      <c r="GNC240" s="127"/>
      <c r="GND240" s="127"/>
      <c r="GNE240" s="127"/>
      <c r="GNF240" s="127"/>
      <c r="GNG240" s="127"/>
      <c r="GNH240" s="127"/>
      <c r="GNI240" s="127"/>
      <c r="GWI240" s="127"/>
      <c r="GWJ240" s="127"/>
      <c r="GWR240" s="127"/>
      <c r="GWS240" s="127"/>
      <c r="GWT240" s="127"/>
      <c r="GWU240" s="127"/>
      <c r="GWV240" s="127"/>
      <c r="GWW240" s="127"/>
      <c r="GWX240" s="127"/>
      <c r="GWY240" s="127"/>
      <c r="GWZ240" s="127"/>
      <c r="GXA240" s="127"/>
      <c r="GXB240" s="127"/>
      <c r="GXC240" s="127"/>
      <c r="GXD240" s="127"/>
      <c r="GXE240" s="127"/>
      <c r="HGE240" s="127"/>
      <c r="HGF240" s="127"/>
      <c r="HGN240" s="127"/>
      <c r="HGO240" s="127"/>
      <c r="HGP240" s="127"/>
      <c r="HGQ240" s="127"/>
      <c r="HGR240" s="127"/>
      <c r="HGS240" s="127"/>
      <c r="HGT240" s="127"/>
      <c r="HGU240" s="127"/>
      <c r="HGV240" s="127"/>
      <c r="HGW240" s="127"/>
      <c r="HGX240" s="127"/>
      <c r="HGY240" s="127"/>
      <c r="HGZ240" s="127"/>
      <c r="HHA240" s="127"/>
      <c r="HQA240" s="127"/>
      <c r="HQB240" s="127"/>
      <c r="HQJ240" s="127"/>
      <c r="HQK240" s="127"/>
      <c r="HQL240" s="127"/>
      <c r="HQM240" s="127"/>
      <c r="HQN240" s="127"/>
      <c r="HQO240" s="127"/>
      <c r="HQP240" s="127"/>
      <c r="HQQ240" s="127"/>
      <c r="HQR240" s="127"/>
      <c r="HQS240" s="127"/>
      <c r="HQT240" s="127"/>
      <c r="HQU240" s="127"/>
      <c r="HQV240" s="127"/>
      <c r="HQW240" s="127"/>
      <c r="HZW240" s="127"/>
      <c r="HZX240" s="127"/>
      <c r="IAF240" s="127"/>
      <c r="IAG240" s="127"/>
      <c r="IAH240" s="127"/>
      <c r="IAI240" s="127"/>
      <c r="IAJ240" s="127"/>
      <c r="IAK240" s="127"/>
      <c r="IAL240" s="127"/>
      <c r="IAM240" s="127"/>
      <c r="IAN240" s="127"/>
      <c r="IAO240" s="127"/>
      <c r="IAP240" s="127"/>
      <c r="IAQ240" s="127"/>
      <c r="IAR240" s="127"/>
      <c r="IAS240" s="127"/>
      <c r="IJS240" s="127"/>
      <c r="IJT240" s="127"/>
      <c r="IKB240" s="127"/>
      <c r="IKC240" s="127"/>
      <c r="IKD240" s="127"/>
      <c r="IKE240" s="127"/>
      <c r="IKF240" s="127"/>
      <c r="IKG240" s="127"/>
      <c r="IKH240" s="127"/>
      <c r="IKI240" s="127"/>
      <c r="IKJ240" s="127"/>
      <c r="IKK240" s="127"/>
      <c r="IKL240" s="127"/>
      <c r="IKM240" s="127"/>
      <c r="IKN240" s="127"/>
      <c r="IKO240" s="127"/>
      <c r="ITO240" s="127"/>
      <c r="ITP240" s="127"/>
      <c r="ITX240" s="127"/>
      <c r="ITY240" s="127"/>
      <c r="ITZ240" s="127"/>
      <c r="IUA240" s="127"/>
      <c r="IUB240" s="127"/>
      <c r="IUC240" s="127"/>
      <c r="IUD240" s="127"/>
      <c r="IUE240" s="127"/>
      <c r="IUF240" s="127"/>
      <c r="IUG240" s="127"/>
      <c r="IUH240" s="127"/>
      <c r="IUI240" s="127"/>
      <c r="IUJ240" s="127"/>
      <c r="IUK240" s="127"/>
      <c r="JDK240" s="127"/>
      <c r="JDL240" s="127"/>
      <c r="JDT240" s="127"/>
      <c r="JDU240" s="127"/>
      <c r="JDV240" s="127"/>
      <c r="JDW240" s="127"/>
      <c r="JDX240" s="127"/>
      <c r="JDY240" s="127"/>
      <c r="JDZ240" s="127"/>
      <c r="JEA240" s="127"/>
      <c r="JEB240" s="127"/>
      <c r="JEC240" s="127"/>
      <c r="JED240" s="127"/>
      <c r="JEE240" s="127"/>
      <c r="JEF240" s="127"/>
      <c r="JEG240" s="127"/>
      <c r="JNG240" s="127"/>
      <c r="JNH240" s="127"/>
      <c r="JNP240" s="127"/>
      <c r="JNQ240" s="127"/>
      <c r="JNR240" s="127"/>
      <c r="JNS240" s="127"/>
      <c r="JNT240" s="127"/>
      <c r="JNU240" s="127"/>
      <c r="JNV240" s="127"/>
      <c r="JNW240" s="127"/>
      <c r="JNX240" s="127"/>
      <c r="JNY240" s="127"/>
      <c r="JNZ240" s="127"/>
      <c r="JOA240" s="127"/>
      <c r="JOB240" s="127"/>
      <c r="JOC240" s="127"/>
      <c r="JXC240" s="127"/>
      <c r="JXD240" s="127"/>
      <c r="JXL240" s="127"/>
      <c r="JXM240" s="127"/>
      <c r="JXN240" s="127"/>
      <c r="JXO240" s="127"/>
      <c r="JXP240" s="127"/>
      <c r="JXQ240" s="127"/>
      <c r="JXR240" s="127"/>
      <c r="JXS240" s="127"/>
      <c r="JXT240" s="127"/>
      <c r="JXU240" s="127"/>
      <c r="JXV240" s="127"/>
      <c r="JXW240" s="127"/>
      <c r="JXX240" s="127"/>
      <c r="JXY240" s="127"/>
      <c r="KGY240" s="127"/>
      <c r="KGZ240" s="127"/>
      <c r="KHH240" s="127"/>
      <c r="KHI240" s="127"/>
      <c r="KHJ240" s="127"/>
      <c r="KHK240" s="127"/>
      <c r="KHL240" s="127"/>
      <c r="KHM240" s="127"/>
      <c r="KHN240" s="127"/>
      <c r="KHO240" s="127"/>
      <c r="KHP240" s="127"/>
      <c r="KHQ240" s="127"/>
      <c r="KHR240" s="127"/>
      <c r="KHS240" s="127"/>
      <c r="KHT240" s="127"/>
      <c r="KHU240" s="127"/>
      <c r="KQU240" s="127"/>
      <c r="KQV240" s="127"/>
      <c r="KRD240" s="127"/>
      <c r="KRE240" s="127"/>
      <c r="KRF240" s="127"/>
      <c r="KRG240" s="127"/>
      <c r="KRH240" s="127"/>
      <c r="KRI240" s="127"/>
      <c r="KRJ240" s="127"/>
      <c r="KRK240" s="127"/>
      <c r="KRL240" s="127"/>
      <c r="KRM240" s="127"/>
      <c r="KRN240" s="127"/>
      <c r="KRO240" s="127"/>
      <c r="KRP240" s="127"/>
      <c r="KRQ240" s="127"/>
      <c r="LAQ240" s="127"/>
      <c r="LAR240" s="127"/>
      <c r="LAZ240" s="127"/>
      <c r="LBA240" s="127"/>
      <c r="LBB240" s="127"/>
      <c r="LBC240" s="127"/>
      <c r="LBD240" s="127"/>
      <c r="LBE240" s="127"/>
      <c r="LBF240" s="127"/>
      <c r="LBG240" s="127"/>
      <c r="LBH240" s="127"/>
      <c r="LBI240" s="127"/>
      <c r="LBJ240" s="127"/>
      <c r="LBK240" s="127"/>
      <c r="LBL240" s="127"/>
      <c r="LBM240" s="127"/>
      <c r="LKM240" s="127"/>
      <c r="LKN240" s="127"/>
      <c r="LKV240" s="127"/>
      <c r="LKW240" s="127"/>
      <c r="LKX240" s="127"/>
      <c r="LKY240" s="127"/>
      <c r="LKZ240" s="127"/>
      <c r="LLA240" s="127"/>
      <c r="LLB240" s="127"/>
      <c r="LLC240" s="127"/>
      <c r="LLD240" s="127"/>
      <c r="LLE240" s="127"/>
      <c r="LLF240" s="127"/>
      <c r="LLG240" s="127"/>
      <c r="LLH240" s="127"/>
      <c r="LLI240" s="127"/>
      <c r="LUI240" s="127"/>
      <c r="LUJ240" s="127"/>
      <c r="LUR240" s="127"/>
      <c r="LUS240" s="127"/>
      <c r="LUT240" s="127"/>
      <c r="LUU240" s="127"/>
      <c r="LUV240" s="127"/>
      <c r="LUW240" s="127"/>
      <c r="LUX240" s="127"/>
      <c r="LUY240" s="127"/>
      <c r="LUZ240" s="127"/>
      <c r="LVA240" s="127"/>
      <c r="LVB240" s="127"/>
      <c r="LVC240" s="127"/>
      <c r="LVD240" s="127"/>
      <c r="LVE240" s="127"/>
      <c r="MEE240" s="127"/>
      <c r="MEF240" s="127"/>
      <c r="MEN240" s="127"/>
      <c r="MEO240" s="127"/>
      <c r="MEP240" s="127"/>
      <c r="MEQ240" s="127"/>
      <c r="MER240" s="127"/>
      <c r="MES240" s="127"/>
      <c r="MET240" s="127"/>
      <c r="MEU240" s="127"/>
      <c r="MEV240" s="127"/>
      <c r="MEW240" s="127"/>
      <c r="MEX240" s="127"/>
      <c r="MEY240" s="127"/>
      <c r="MEZ240" s="127"/>
      <c r="MFA240" s="127"/>
      <c r="MOA240" s="127"/>
      <c r="MOB240" s="127"/>
      <c r="MOJ240" s="127"/>
      <c r="MOK240" s="127"/>
      <c r="MOL240" s="127"/>
      <c r="MOM240" s="127"/>
      <c r="MON240" s="127"/>
      <c r="MOO240" s="127"/>
      <c r="MOP240" s="127"/>
      <c r="MOQ240" s="127"/>
      <c r="MOR240" s="127"/>
      <c r="MOS240" s="127"/>
      <c r="MOT240" s="127"/>
      <c r="MOU240" s="127"/>
      <c r="MOV240" s="127"/>
      <c r="MOW240" s="127"/>
      <c r="MXW240" s="127"/>
      <c r="MXX240" s="127"/>
      <c r="MYF240" s="127"/>
      <c r="MYG240" s="127"/>
      <c r="MYH240" s="127"/>
      <c r="MYI240" s="127"/>
      <c r="MYJ240" s="127"/>
      <c r="MYK240" s="127"/>
      <c r="MYL240" s="127"/>
      <c r="MYM240" s="127"/>
      <c r="MYN240" s="127"/>
      <c r="MYO240" s="127"/>
      <c r="MYP240" s="127"/>
      <c r="MYQ240" s="127"/>
      <c r="MYR240" s="127"/>
      <c r="MYS240" s="127"/>
      <c r="NHS240" s="127"/>
      <c r="NHT240" s="127"/>
      <c r="NIB240" s="127"/>
      <c r="NIC240" s="127"/>
      <c r="NID240" s="127"/>
      <c r="NIE240" s="127"/>
      <c r="NIF240" s="127"/>
      <c r="NIG240" s="127"/>
      <c r="NIH240" s="127"/>
      <c r="NII240" s="127"/>
      <c r="NIJ240" s="127"/>
      <c r="NIK240" s="127"/>
      <c r="NIL240" s="127"/>
      <c r="NIM240" s="127"/>
      <c r="NIN240" s="127"/>
      <c r="NIO240" s="127"/>
      <c r="NRO240" s="127"/>
      <c r="NRP240" s="127"/>
      <c r="NRX240" s="127"/>
      <c r="NRY240" s="127"/>
      <c r="NRZ240" s="127"/>
      <c r="NSA240" s="127"/>
      <c r="NSB240" s="127"/>
      <c r="NSC240" s="127"/>
      <c r="NSD240" s="127"/>
      <c r="NSE240" s="127"/>
      <c r="NSF240" s="127"/>
      <c r="NSG240" s="127"/>
      <c r="NSH240" s="127"/>
      <c r="NSI240" s="127"/>
      <c r="NSJ240" s="127"/>
      <c r="NSK240" s="127"/>
      <c r="OBK240" s="127"/>
      <c r="OBL240" s="127"/>
      <c r="OBT240" s="127"/>
      <c r="OBU240" s="127"/>
      <c r="OBV240" s="127"/>
      <c r="OBW240" s="127"/>
      <c r="OBX240" s="127"/>
      <c r="OBY240" s="127"/>
      <c r="OBZ240" s="127"/>
      <c r="OCA240" s="127"/>
      <c r="OCB240" s="127"/>
      <c r="OCC240" s="127"/>
      <c r="OCD240" s="127"/>
      <c r="OCE240" s="127"/>
      <c r="OCF240" s="127"/>
      <c r="OCG240" s="127"/>
      <c r="OLG240" s="127"/>
      <c r="OLH240" s="127"/>
      <c r="OLP240" s="127"/>
      <c r="OLQ240" s="127"/>
      <c r="OLR240" s="127"/>
      <c r="OLS240" s="127"/>
      <c r="OLT240" s="127"/>
      <c r="OLU240" s="127"/>
      <c r="OLV240" s="127"/>
      <c r="OLW240" s="127"/>
      <c r="OLX240" s="127"/>
      <c r="OLY240" s="127"/>
      <c r="OLZ240" s="127"/>
      <c r="OMA240" s="127"/>
      <c r="OMB240" s="127"/>
      <c r="OMC240" s="127"/>
      <c r="OVC240" s="127"/>
      <c r="OVD240" s="127"/>
      <c r="OVL240" s="127"/>
      <c r="OVM240" s="127"/>
      <c r="OVN240" s="127"/>
      <c r="OVO240" s="127"/>
      <c r="OVP240" s="127"/>
      <c r="OVQ240" s="127"/>
      <c r="OVR240" s="127"/>
      <c r="OVS240" s="127"/>
      <c r="OVT240" s="127"/>
      <c r="OVU240" s="127"/>
      <c r="OVV240" s="127"/>
      <c r="OVW240" s="127"/>
      <c r="OVX240" s="127"/>
      <c r="OVY240" s="127"/>
      <c r="PEY240" s="127"/>
      <c r="PEZ240" s="127"/>
      <c r="PFH240" s="127"/>
      <c r="PFI240" s="127"/>
      <c r="PFJ240" s="127"/>
      <c r="PFK240" s="127"/>
      <c r="PFL240" s="127"/>
      <c r="PFM240" s="127"/>
      <c r="PFN240" s="127"/>
      <c r="PFO240" s="127"/>
      <c r="PFP240" s="127"/>
      <c r="PFQ240" s="127"/>
      <c r="PFR240" s="127"/>
      <c r="PFS240" s="127"/>
      <c r="PFT240" s="127"/>
      <c r="PFU240" s="127"/>
      <c r="POU240" s="127"/>
      <c r="POV240" s="127"/>
      <c r="PPD240" s="127"/>
      <c r="PPE240" s="127"/>
      <c r="PPF240" s="127"/>
      <c r="PPG240" s="127"/>
      <c r="PPH240" s="127"/>
      <c r="PPI240" s="127"/>
      <c r="PPJ240" s="127"/>
      <c r="PPK240" s="127"/>
      <c r="PPL240" s="127"/>
      <c r="PPM240" s="127"/>
      <c r="PPN240" s="127"/>
      <c r="PPO240" s="127"/>
      <c r="PPP240" s="127"/>
      <c r="PPQ240" s="127"/>
      <c r="PYQ240" s="127"/>
      <c r="PYR240" s="127"/>
      <c r="PYZ240" s="127"/>
      <c r="PZA240" s="127"/>
      <c r="PZB240" s="127"/>
      <c r="PZC240" s="127"/>
      <c r="PZD240" s="127"/>
      <c r="PZE240" s="127"/>
      <c r="PZF240" s="127"/>
      <c r="PZG240" s="127"/>
      <c r="PZH240" s="127"/>
      <c r="PZI240" s="127"/>
      <c r="PZJ240" s="127"/>
      <c r="PZK240" s="127"/>
      <c r="PZL240" s="127"/>
      <c r="PZM240" s="127"/>
      <c r="QIM240" s="127"/>
      <c r="QIN240" s="127"/>
      <c r="QIV240" s="127"/>
      <c r="QIW240" s="127"/>
      <c r="QIX240" s="127"/>
      <c r="QIY240" s="127"/>
      <c r="QIZ240" s="127"/>
      <c r="QJA240" s="127"/>
      <c r="QJB240" s="127"/>
      <c r="QJC240" s="127"/>
      <c r="QJD240" s="127"/>
      <c r="QJE240" s="127"/>
      <c r="QJF240" s="127"/>
      <c r="QJG240" s="127"/>
      <c r="QJH240" s="127"/>
      <c r="QJI240" s="127"/>
      <c r="QSI240" s="127"/>
      <c r="QSJ240" s="127"/>
      <c r="QSR240" s="127"/>
      <c r="QSS240" s="127"/>
      <c r="QST240" s="127"/>
      <c r="QSU240" s="127"/>
      <c r="QSV240" s="127"/>
      <c r="QSW240" s="127"/>
      <c r="QSX240" s="127"/>
      <c r="QSY240" s="127"/>
      <c r="QSZ240" s="127"/>
      <c r="QTA240" s="127"/>
      <c r="QTB240" s="127"/>
      <c r="QTC240" s="127"/>
      <c r="QTD240" s="127"/>
      <c r="QTE240" s="127"/>
      <c r="RCE240" s="127"/>
      <c r="RCF240" s="127"/>
      <c r="RCN240" s="127"/>
      <c r="RCO240" s="127"/>
      <c r="RCP240" s="127"/>
      <c r="RCQ240" s="127"/>
      <c r="RCR240" s="127"/>
      <c r="RCS240" s="127"/>
      <c r="RCT240" s="127"/>
      <c r="RCU240" s="127"/>
      <c r="RCV240" s="127"/>
      <c r="RCW240" s="127"/>
      <c r="RCX240" s="127"/>
      <c r="RCY240" s="127"/>
      <c r="RCZ240" s="127"/>
      <c r="RDA240" s="127"/>
      <c r="RMA240" s="127"/>
      <c r="RMB240" s="127"/>
      <c r="RMJ240" s="127"/>
      <c r="RMK240" s="127"/>
      <c r="RML240" s="127"/>
      <c r="RMM240" s="127"/>
      <c r="RMN240" s="127"/>
      <c r="RMO240" s="127"/>
      <c r="RMP240" s="127"/>
      <c r="RMQ240" s="127"/>
      <c r="RMR240" s="127"/>
      <c r="RMS240" s="127"/>
      <c r="RMT240" s="127"/>
      <c r="RMU240" s="127"/>
      <c r="RMV240" s="127"/>
      <c r="RMW240" s="127"/>
      <c r="RVW240" s="127"/>
      <c r="RVX240" s="127"/>
      <c r="RWF240" s="127"/>
      <c r="RWG240" s="127"/>
      <c r="RWH240" s="127"/>
      <c r="RWI240" s="127"/>
      <c r="RWJ240" s="127"/>
      <c r="RWK240" s="127"/>
      <c r="RWL240" s="127"/>
      <c r="RWM240" s="127"/>
      <c r="RWN240" s="127"/>
      <c r="RWO240" s="127"/>
      <c r="RWP240" s="127"/>
      <c r="RWQ240" s="127"/>
      <c r="RWR240" s="127"/>
      <c r="RWS240" s="127"/>
      <c r="SFS240" s="127"/>
      <c r="SFT240" s="127"/>
      <c r="SGB240" s="127"/>
      <c r="SGC240" s="127"/>
      <c r="SGD240" s="127"/>
      <c r="SGE240" s="127"/>
      <c r="SGF240" s="127"/>
      <c r="SGG240" s="127"/>
      <c r="SGH240" s="127"/>
      <c r="SGI240" s="127"/>
      <c r="SGJ240" s="127"/>
      <c r="SGK240" s="127"/>
      <c r="SGL240" s="127"/>
      <c r="SGM240" s="127"/>
      <c r="SGN240" s="127"/>
      <c r="SGO240" s="127"/>
      <c r="SPO240" s="127"/>
      <c r="SPP240" s="127"/>
      <c r="SPX240" s="127"/>
      <c r="SPY240" s="127"/>
      <c r="SPZ240" s="127"/>
      <c r="SQA240" s="127"/>
      <c r="SQB240" s="127"/>
      <c r="SQC240" s="127"/>
      <c r="SQD240" s="127"/>
      <c r="SQE240" s="127"/>
      <c r="SQF240" s="127"/>
      <c r="SQG240" s="127"/>
      <c r="SQH240" s="127"/>
      <c r="SQI240" s="127"/>
      <c r="SQJ240" s="127"/>
      <c r="SQK240" s="127"/>
      <c r="SZK240" s="127"/>
      <c r="SZL240" s="127"/>
      <c r="SZT240" s="127"/>
      <c r="SZU240" s="127"/>
      <c r="SZV240" s="127"/>
      <c r="SZW240" s="127"/>
      <c r="SZX240" s="127"/>
      <c r="SZY240" s="127"/>
      <c r="SZZ240" s="127"/>
      <c r="TAA240" s="127"/>
      <c r="TAB240" s="127"/>
      <c r="TAC240" s="127"/>
      <c r="TAD240" s="127"/>
      <c r="TAE240" s="127"/>
      <c r="TAF240" s="127"/>
      <c r="TAG240" s="127"/>
      <c r="TJG240" s="127"/>
      <c r="TJH240" s="127"/>
      <c r="TJP240" s="127"/>
      <c r="TJQ240" s="127"/>
      <c r="TJR240" s="127"/>
      <c r="TJS240" s="127"/>
      <c r="TJT240" s="127"/>
      <c r="TJU240" s="127"/>
      <c r="TJV240" s="127"/>
      <c r="TJW240" s="127"/>
      <c r="TJX240" s="127"/>
      <c r="TJY240" s="127"/>
      <c r="TJZ240" s="127"/>
      <c r="TKA240" s="127"/>
      <c r="TKB240" s="127"/>
      <c r="TKC240" s="127"/>
      <c r="TTC240" s="127"/>
      <c r="TTD240" s="127"/>
      <c r="TTL240" s="127"/>
      <c r="TTM240" s="127"/>
      <c r="TTN240" s="127"/>
      <c r="TTO240" s="127"/>
      <c r="TTP240" s="127"/>
      <c r="TTQ240" s="127"/>
      <c r="TTR240" s="127"/>
      <c r="TTS240" s="127"/>
      <c r="TTT240" s="127"/>
      <c r="TTU240" s="127"/>
      <c r="TTV240" s="127"/>
      <c r="TTW240" s="127"/>
      <c r="TTX240" s="127"/>
      <c r="TTY240" s="127"/>
      <c r="UCY240" s="127"/>
      <c r="UCZ240" s="127"/>
      <c r="UDH240" s="127"/>
      <c r="UDI240" s="127"/>
      <c r="UDJ240" s="127"/>
      <c r="UDK240" s="127"/>
      <c r="UDL240" s="127"/>
      <c r="UDM240" s="127"/>
      <c r="UDN240" s="127"/>
      <c r="UDO240" s="127"/>
      <c r="UDP240" s="127"/>
      <c r="UDQ240" s="127"/>
      <c r="UDR240" s="127"/>
      <c r="UDS240" s="127"/>
      <c r="UDT240" s="127"/>
      <c r="UDU240" s="127"/>
      <c r="UMU240" s="127"/>
      <c r="UMV240" s="127"/>
      <c r="UND240" s="127"/>
      <c r="UNE240" s="127"/>
      <c r="UNF240" s="127"/>
      <c r="UNG240" s="127"/>
      <c r="UNH240" s="127"/>
      <c r="UNI240" s="127"/>
      <c r="UNJ240" s="127"/>
      <c r="UNK240" s="127"/>
      <c r="UNL240" s="127"/>
      <c r="UNM240" s="127"/>
      <c r="UNN240" s="127"/>
      <c r="UNO240" s="127"/>
      <c r="UNP240" s="127"/>
      <c r="UNQ240" s="127"/>
      <c r="UWQ240" s="127"/>
      <c r="UWR240" s="127"/>
      <c r="UWZ240" s="127"/>
      <c r="UXA240" s="127"/>
      <c r="UXB240" s="127"/>
      <c r="UXC240" s="127"/>
      <c r="UXD240" s="127"/>
      <c r="UXE240" s="127"/>
      <c r="UXF240" s="127"/>
      <c r="UXG240" s="127"/>
      <c r="UXH240" s="127"/>
      <c r="UXI240" s="127"/>
      <c r="UXJ240" s="127"/>
      <c r="UXK240" s="127"/>
      <c r="UXL240" s="127"/>
      <c r="UXM240" s="127"/>
      <c r="VGM240" s="127"/>
      <c r="VGN240" s="127"/>
      <c r="VGV240" s="127"/>
      <c r="VGW240" s="127"/>
      <c r="VGX240" s="127"/>
      <c r="VGY240" s="127"/>
      <c r="VGZ240" s="127"/>
      <c r="VHA240" s="127"/>
      <c r="VHB240" s="127"/>
      <c r="VHC240" s="127"/>
      <c r="VHD240" s="127"/>
      <c r="VHE240" s="127"/>
      <c r="VHF240" s="127"/>
      <c r="VHG240" s="127"/>
      <c r="VHH240" s="127"/>
      <c r="VHI240" s="127"/>
      <c r="VQI240" s="127"/>
      <c r="VQJ240" s="127"/>
      <c r="VQR240" s="127"/>
      <c r="VQS240" s="127"/>
      <c r="VQT240" s="127"/>
      <c r="VQU240" s="127"/>
      <c r="VQV240" s="127"/>
      <c r="VQW240" s="127"/>
      <c r="VQX240" s="127"/>
      <c r="VQY240" s="127"/>
      <c r="VQZ240" s="127"/>
      <c r="VRA240" s="127"/>
      <c r="VRB240" s="127"/>
      <c r="VRC240" s="127"/>
      <c r="VRD240" s="127"/>
      <c r="VRE240" s="127"/>
      <c r="WAE240" s="127"/>
      <c r="WAF240" s="127"/>
      <c r="WAN240" s="127"/>
      <c r="WAO240" s="127"/>
      <c r="WAP240" s="127"/>
      <c r="WAQ240" s="127"/>
      <c r="WAR240" s="127"/>
      <c r="WAS240" s="127"/>
      <c r="WAT240" s="127"/>
      <c r="WAU240" s="127"/>
      <c r="WAV240" s="127"/>
      <c r="WAW240" s="127"/>
      <c r="WAX240" s="127"/>
      <c r="WAY240" s="127"/>
      <c r="WAZ240" s="127"/>
      <c r="WBA240" s="127"/>
      <c r="WKA240" s="127"/>
      <c r="WKB240" s="127"/>
      <c r="WKJ240" s="127"/>
      <c r="WKK240" s="127"/>
      <c r="WKL240" s="127"/>
      <c r="WKM240" s="127"/>
      <c r="WKN240" s="127"/>
      <c r="WKO240" s="127"/>
      <c r="WKP240" s="127"/>
      <c r="WKQ240" s="127"/>
      <c r="WKR240" s="127"/>
      <c r="WKS240" s="127"/>
      <c r="WKT240" s="127"/>
      <c r="WKU240" s="127"/>
      <c r="WKV240" s="127"/>
      <c r="WKW240" s="127"/>
      <c r="WTW240" s="127"/>
      <c r="WTX240" s="127"/>
      <c r="WUF240" s="127"/>
      <c r="WUG240" s="127"/>
      <c r="WUH240" s="127"/>
      <c r="WUI240" s="127"/>
      <c r="WUJ240" s="127"/>
      <c r="WUK240" s="127"/>
      <c r="WUL240" s="127"/>
      <c r="WUM240" s="127"/>
      <c r="WUN240" s="127"/>
      <c r="WUO240" s="127"/>
      <c r="WUP240" s="127"/>
      <c r="WUQ240" s="127"/>
      <c r="WUR240" s="127"/>
      <c r="WUS240" s="127"/>
    </row>
    <row r="241" spans="1:16344" outlineLevel="1">
      <c r="A241" s="240"/>
      <c r="B241" s="273" t="s">
        <v>507</v>
      </c>
      <c r="C241" s="238"/>
      <c r="D241" s="217">
        <v>0</v>
      </c>
      <c r="E241" s="216"/>
      <c r="F241" s="258">
        <v>0</v>
      </c>
      <c r="G241" s="245">
        <v>0</v>
      </c>
      <c r="H241" s="229">
        <f t="shared" si="13"/>
        <v>0</v>
      </c>
      <c r="I241" s="254"/>
      <c r="J241" s="247"/>
      <c r="K241" s="254"/>
      <c r="L241" s="254"/>
      <c r="M241" s="238"/>
      <c r="HK241" s="127"/>
      <c r="HL241" s="127"/>
      <c r="HT241" s="127"/>
      <c r="HU241" s="127"/>
      <c r="HV241" s="127"/>
      <c r="HW241" s="127"/>
      <c r="HX241" s="127"/>
      <c r="HY241" s="127"/>
      <c r="HZ241" s="127"/>
      <c r="IA241" s="127"/>
      <c r="IB241" s="127"/>
      <c r="IC241" s="127"/>
      <c r="ID241" s="127"/>
      <c r="IE241" s="127"/>
      <c r="IF241" s="127"/>
      <c r="IG241" s="127"/>
      <c r="RG241" s="127"/>
      <c r="RH241" s="127"/>
      <c r="RP241" s="127"/>
      <c r="RQ241" s="127"/>
      <c r="RR241" s="127"/>
      <c r="RS241" s="127"/>
      <c r="RT241" s="127"/>
      <c r="RU241" s="127"/>
      <c r="RV241" s="127"/>
      <c r="RW241" s="127"/>
      <c r="RX241" s="127"/>
      <c r="RY241" s="127"/>
      <c r="RZ241" s="127"/>
      <c r="SA241" s="127"/>
      <c r="SB241" s="127"/>
      <c r="SC241" s="127"/>
      <c r="ABC241" s="127"/>
      <c r="ABD241" s="127"/>
      <c r="ABL241" s="127"/>
      <c r="ABM241" s="127"/>
      <c r="ABN241" s="127"/>
      <c r="ABO241" s="127"/>
      <c r="ABP241" s="127"/>
      <c r="ABQ241" s="127"/>
      <c r="ABR241" s="127"/>
      <c r="ABS241" s="127"/>
      <c r="ABT241" s="127"/>
      <c r="ABU241" s="127"/>
      <c r="ABV241" s="127"/>
      <c r="ABW241" s="127"/>
      <c r="ABX241" s="127"/>
      <c r="ABY241" s="127"/>
      <c r="AKY241" s="127"/>
      <c r="AKZ241" s="127"/>
      <c r="ALH241" s="127"/>
      <c r="ALI241" s="127"/>
      <c r="ALJ241" s="127"/>
      <c r="ALK241" s="127"/>
      <c r="ALL241" s="127"/>
      <c r="ALM241" s="127"/>
      <c r="ALN241" s="127"/>
      <c r="ALO241" s="127"/>
      <c r="ALP241" s="127"/>
      <c r="ALQ241" s="127"/>
      <c r="ALR241" s="127"/>
      <c r="ALS241" s="127"/>
      <c r="ALT241" s="127"/>
      <c r="ALU241" s="127"/>
      <c r="AUU241" s="127"/>
      <c r="AUV241" s="127"/>
      <c r="AVD241" s="127"/>
      <c r="AVE241" s="127"/>
      <c r="AVF241" s="127"/>
      <c r="AVG241" s="127"/>
      <c r="AVH241" s="127"/>
      <c r="AVI241" s="127"/>
      <c r="AVJ241" s="127"/>
      <c r="AVK241" s="127"/>
      <c r="AVL241" s="127"/>
      <c r="AVM241" s="127"/>
      <c r="AVN241" s="127"/>
      <c r="AVO241" s="127"/>
      <c r="AVP241" s="127"/>
      <c r="AVQ241" s="127"/>
      <c r="BEQ241" s="127"/>
      <c r="BER241" s="127"/>
      <c r="BEZ241" s="127"/>
      <c r="BFA241" s="127"/>
      <c r="BFB241" s="127"/>
      <c r="BFC241" s="127"/>
      <c r="BFD241" s="127"/>
      <c r="BFE241" s="127"/>
      <c r="BFF241" s="127"/>
      <c r="BFG241" s="127"/>
      <c r="BFH241" s="127"/>
      <c r="BFI241" s="127"/>
      <c r="BFJ241" s="127"/>
      <c r="BFK241" s="127"/>
      <c r="BFL241" s="127"/>
      <c r="BFM241" s="127"/>
      <c r="BOM241" s="127"/>
      <c r="BON241" s="127"/>
      <c r="BOV241" s="127"/>
      <c r="BOW241" s="127"/>
      <c r="BOX241" s="127"/>
      <c r="BOY241" s="127"/>
      <c r="BOZ241" s="127"/>
      <c r="BPA241" s="127"/>
      <c r="BPB241" s="127"/>
      <c r="BPC241" s="127"/>
      <c r="BPD241" s="127"/>
      <c r="BPE241" s="127"/>
      <c r="BPF241" s="127"/>
      <c r="BPG241" s="127"/>
      <c r="BPH241" s="127"/>
      <c r="BPI241" s="127"/>
      <c r="BYI241" s="127"/>
      <c r="BYJ241" s="127"/>
      <c r="BYR241" s="127"/>
      <c r="BYS241" s="127"/>
      <c r="BYT241" s="127"/>
      <c r="BYU241" s="127"/>
      <c r="BYV241" s="127"/>
      <c r="BYW241" s="127"/>
      <c r="BYX241" s="127"/>
      <c r="BYY241" s="127"/>
      <c r="BYZ241" s="127"/>
      <c r="BZA241" s="127"/>
      <c r="BZB241" s="127"/>
      <c r="BZC241" s="127"/>
      <c r="BZD241" s="127"/>
      <c r="BZE241" s="127"/>
      <c r="CIE241" s="127"/>
      <c r="CIF241" s="127"/>
      <c r="CIN241" s="127"/>
      <c r="CIO241" s="127"/>
      <c r="CIP241" s="127"/>
      <c r="CIQ241" s="127"/>
      <c r="CIR241" s="127"/>
      <c r="CIS241" s="127"/>
      <c r="CIT241" s="127"/>
      <c r="CIU241" s="127"/>
      <c r="CIV241" s="127"/>
      <c r="CIW241" s="127"/>
      <c r="CIX241" s="127"/>
      <c r="CIY241" s="127"/>
      <c r="CIZ241" s="127"/>
      <c r="CJA241" s="127"/>
      <c r="CSA241" s="127"/>
      <c r="CSB241" s="127"/>
      <c r="CSJ241" s="127"/>
      <c r="CSK241" s="127"/>
      <c r="CSL241" s="127"/>
      <c r="CSM241" s="127"/>
      <c r="CSN241" s="127"/>
      <c r="CSO241" s="127"/>
      <c r="CSP241" s="127"/>
      <c r="CSQ241" s="127"/>
      <c r="CSR241" s="127"/>
      <c r="CSS241" s="127"/>
      <c r="CST241" s="127"/>
      <c r="CSU241" s="127"/>
      <c r="CSV241" s="127"/>
      <c r="CSW241" s="127"/>
      <c r="DBW241" s="127"/>
      <c r="DBX241" s="127"/>
      <c r="DCF241" s="127"/>
      <c r="DCG241" s="127"/>
      <c r="DCH241" s="127"/>
      <c r="DCI241" s="127"/>
      <c r="DCJ241" s="127"/>
      <c r="DCK241" s="127"/>
      <c r="DCL241" s="127"/>
      <c r="DCM241" s="127"/>
      <c r="DCN241" s="127"/>
      <c r="DCO241" s="127"/>
      <c r="DCP241" s="127"/>
      <c r="DCQ241" s="127"/>
      <c r="DCR241" s="127"/>
      <c r="DCS241" s="127"/>
      <c r="DLS241" s="127"/>
      <c r="DLT241" s="127"/>
      <c r="DMB241" s="127"/>
      <c r="DMC241" s="127"/>
      <c r="DMD241" s="127"/>
      <c r="DME241" s="127"/>
      <c r="DMF241" s="127"/>
      <c r="DMG241" s="127"/>
      <c r="DMH241" s="127"/>
      <c r="DMI241" s="127"/>
      <c r="DMJ241" s="127"/>
      <c r="DMK241" s="127"/>
      <c r="DML241" s="127"/>
      <c r="DMM241" s="127"/>
      <c r="DMN241" s="127"/>
      <c r="DMO241" s="127"/>
      <c r="DVO241" s="127"/>
      <c r="DVP241" s="127"/>
      <c r="DVX241" s="127"/>
      <c r="DVY241" s="127"/>
      <c r="DVZ241" s="127"/>
      <c r="DWA241" s="127"/>
      <c r="DWB241" s="127"/>
      <c r="DWC241" s="127"/>
      <c r="DWD241" s="127"/>
      <c r="DWE241" s="127"/>
      <c r="DWF241" s="127"/>
      <c r="DWG241" s="127"/>
      <c r="DWH241" s="127"/>
      <c r="DWI241" s="127"/>
      <c r="DWJ241" s="127"/>
      <c r="DWK241" s="127"/>
      <c r="EFK241" s="127"/>
      <c r="EFL241" s="127"/>
      <c r="EFT241" s="127"/>
      <c r="EFU241" s="127"/>
      <c r="EFV241" s="127"/>
      <c r="EFW241" s="127"/>
      <c r="EFX241" s="127"/>
      <c r="EFY241" s="127"/>
      <c r="EFZ241" s="127"/>
      <c r="EGA241" s="127"/>
      <c r="EGB241" s="127"/>
      <c r="EGC241" s="127"/>
      <c r="EGD241" s="127"/>
      <c r="EGE241" s="127"/>
      <c r="EGF241" s="127"/>
      <c r="EGG241" s="127"/>
      <c r="EPG241" s="127"/>
      <c r="EPH241" s="127"/>
      <c r="EPP241" s="127"/>
      <c r="EPQ241" s="127"/>
      <c r="EPR241" s="127"/>
      <c r="EPS241" s="127"/>
      <c r="EPT241" s="127"/>
      <c r="EPU241" s="127"/>
      <c r="EPV241" s="127"/>
      <c r="EPW241" s="127"/>
      <c r="EPX241" s="127"/>
      <c r="EPY241" s="127"/>
      <c r="EPZ241" s="127"/>
      <c r="EQA241" s="127"/>
      <c r="EQB241" s="127"/>
      <c r="EQC241" s="127"/>
      <c r="EZC241" s="127"/>
      <c r="EZD241" s="127"/>
      <c r="EZL241" s="127"/>
      <c r="EZM241" s="127"/>
      <c r="EZN241" s="127"/>
      <c r="EZO241" s="127"/>
      <c r="EZP241" s="127"/>
      <c r="EZQ241" s="127"/>
      <c r="EZR241" s="127"/>
      <c r="EZS241" s="127"/>
      <c r="EZT241" s="127"/>
      <c r="EZU241" s="127"/>
      <c r="EZV241" s="127"/>
      <c r="EZW241" s="127"/>
      <c r="EZX241" s="127"/>
      <c r="EZY241" s="127"/>
      <c r="FIY241" s="127"/>
      <c r="FIZ241" s="127"/>
      <c r="FJH241" s="127"/>
      <c r="FJI241" s="127"/>
      <c r="FJJ241" s="127"/>
      <c r="FJK241" s="127"/>
      <c r="FJL241" s="127"/>
      <c r="FJM241" s="127"/>
      <c r="FJN241" s="127"/>
      <c r="FJO241" s="127"/>
      <c r="FJP241" s="127"/>
      <c r="FJQ241" s="127"/>
      <c r="FJR241" s="127"/>
      <c r="FJS241" s="127"/>
      <c r="FJT241" s="127"/>
      <c r="FJU241" s="127"/>
      <c r="FSU241" s="127"/>
      <c r="FSV241" s="127"/>
      <c r="FTD241" s="127"/>
      <c r="FTE241" s="127"/>
      <c r="FTF241" s="127"/>
      <c r="FTG241" s="127"/>
      <c r="FTH241" s="127"/>
      <c r="FTI241" s="127"/>
      <c r="FTJ241" s="127"/>
      <c r="FTK241" s="127"/>
      <c r="FTL241" s="127"/>
      <c r="FTM241" s="127"/>
      <c r="FTN241" s="127"/>
      <c r="FTO241" s="127"/>
      <c r="FTP241" s="127"/>
      <c r="FTQ241" s="127"/>
      <c r="GCQ241" s="127"/>
      <c r="GCR241" s="127"/>
      <c r="GCZ241" s="127"/>
      <c r="GDA241" s="127"/>
      <c r="GDB241" s="127"/>
      <c r="GDC241" s="127"/>
      <c r="GDD241" s="127"/>
      <c r="GDE241" s="127"/>
      <c r="GDF241" s="127"/>
      <c r="GDG241" s="127"/>
      <c r="GDH241" s="127"/>
      <c r="GDI241" s="127"/>
      <c r="GDJ241" s="127"/>
      <c r="GDK241" s="127"/>
      <c r="GDL241" s="127"/>
      <c r="GDM241" s="127"/>
      <c r="GMM241" s="127"/>
      <c r="GMN241" s="127"/>
      <c r="GMV241" s="127"/>
      <c r="GMW241" s="127"/>
      <c r="GMX241" s="127"/>
      <c r="GMY241" s="127"/>
      <c r="GMZ241" s="127"/>
      <c r="GNA241" s="127"/>
      <c r="GNB241" s="127"/>
      <c r="GNC241" s="127"/>
      <c r="GND241" s="127"/>
      <c r="GNE241" s="127"/>
      <c r="GNF241" s="127"/>
      <c r="GNG241" s="127"/>
      <c r="GNH241" s="127"/>
      <c r="GNI241" s="127"/>
      <c r="GWI241" s="127"/>
      <c r="GWJ241" s="127"/>
      <c r="GWR241" s="127"/>
      <c r="GWS241" s="127"/>
      <c r="GWT241" s="127"/>
      <c r="GWU241" s="127"/>
      <c r="GWV241" s="127"/>
      <c r="GWW241" s="127"/>
      <c r="GWX241" s="127"/>
      <c r="GWY241" s="127"/>
      <c r="GWZ241" s="127"/>
      <c r="GXA241" s="127"/>
      <c r="GXB241" s="127"/>
      <c r="GXC241" s="127"/>
      <c r="GXD241" s="127"/>
      <c r="GXE241" s="127"/>
      <c r="HGE241" s="127"/>
      <c r="HGF241" s="127"/>
      <c r="HGN241" s="127"/>
      <c r="HGO241" s="127"/>
      <c r="HGP241" s="127"/>
      <c r="HGQ241" s="127"/>
      <c r="HGR241" s="127"/>
      <c r="HGS241" s="127"/>
      <c r="HGT241" s="127"/>
      <c r="HGU241" s="127"/>
      <c r="HGV241" s="127"/>
      <c r="HGW241" s="127"/>
      <c r="HGX241" s="127"/>
      <c r="HGY241" s="127"/>
      <c r="HGZ241" s="127"/>
      <c r="HHA241" s="127"/>
      <c r="HQA241" s="127"/>
      <c r="HQB241" s="127"/>
      <c r="HQJ241" s="127"/>
      <c r="HQK241" s="127"/>
      <c r="HQL241" s="127"/>
      <c r="HQM241" s="127"/>
      <c r="HQN241" s="127"/>
      <c r="HQO241" s="127"/>
      <c r="HQP241" s="127"/>
      <c r="HQQ241" s="127"/>
      <c r="HQR241" s="127"/>
      <c r="HQS241" s="127"/>
      <c r="HQT241" s="127"/>
      <c r="HQU241" s="127"/>
      <c r="HQV241" s="127"/>
      <c r="HQW241" s="127"/>
      <c r="HZW241" s="127"/>
      <c r="HZX241" s="127"/>
      <c r="IAF241" s="127"/>
      <c r="IAG241" s="127"/>
      <c r="IAH241" s="127"/>
      <c r="IAI241" s="127"/>
      <c r="IAJ241" s="127"/>
      <c r="IAK241" s="127"/>
      <c r="IAL241" s="127"/>
      <c r="IAM241" s="127"/>
      <c r="IAN241" s="127"/>
      <c r="IAO241" s="127"/>
      <c r="IAP241" s="127"/>
      <c r="IAQ241" s="127"/>
      <c r="IAR241" s="127"/>
      <c r="IAS241" s="127"/>
      <c r="IJS241" s="127"/>
      <c r="IJT241" s="127"/>
      <c r="IKB241" s="127"/>
      <c r="IKC241" s="127"/>
      <c r="IKD241" s="127"/>
      <c r="IKE241" s="127"/>
      <c r="IKF241" s="127"/>
      <c r="IKG241" s="127"/>
      <c r="IKH241" s="127"/>
      <c r="IKI241" s="127"/>
      <c r="IKJ241" s="127"/>
      <c r="IKK241" s="127"/>
      <c r="IKL241" s="127"/>
      <c r="IKM241" s="127"/>
      <c r="IKN241" s="127"/>
      <c r="IKO241" s="127"/>
      <c r="ITO241" s="127"/>
      <c r="ITP241" s="127"/>
      <c r="ITX241" s="127"/>
      <c r="ITY241" s="127"/>
      <c r="ITZ241" s="127"/>
      <c r="IUA241" s="127"/>
      <c r="IUB241" s="127"/>
      <c r="IUC241" s="127"/>
      <c r="IUD241" s="127"/>
      <c r="IUE241" s="127"/>
      <c r="IUF241" s="127"/>
      <c r="IUG241" s="127"/>
      <c r="IUH241" s="127"/>
      <c r="IUI241" s="127"/>
      <c r="IUJ241" s="127"/>
      <c r="IUK241" s="127"/>
      <c r="JDK241" s="127"/>
      <c r="JDL241" s="127"/>
      <c r="JDT241" s="127"/>
      <c r="JDU241" s="127"/>
      <c r="JDV241" s="127"/>
      <c r="JDW241" s="127"/>
      <c r="JDX241" s="127"/>
      <c r="JDY241" s="127"/>
      <c r="JDZ241" s="127"/>
      <c r="JEA241" s="127"/>
      <c r="JEB241" s="127"/>
      <c r="JEC241" s="127"/>
      <c r="JED241" s="127"/>
      <c r="JEE241" s="127"/>
      <c r="JEF241" s="127"/>
      <c r="JEG241" s="127"/>
      <c r="JNG241" s="127"/>
      <c r="JNH241" s="127"/>
      <c r="JNP241" s="127"/>
      <c r="JNQ241" s="127"/>
      <c r="JNR241" s="127"/>
      <c r="JNS241" s="127"/>
      <c r="JNT241" s="127"/>
      <c r="JNU241" s="127"/>
      <c r="JNV241" s="127"/>
      <c r="JNW241" s="127"/>
      <c r="JNX241" s="127"/>
      <c r="JNY241" s="127"/>
      <c r="JNZ241" s="127"/>
      <c r="JOA241" s="127"/>
      <c r="JOB241" s="127"/>
      <c r="JOC241" s="127"/>
      <c r="JXC241" s="127"/>
      <c r="JXD241" s="127"/>
      <c r="JXL241" s="127"/>
      <c r="JXM241" s="127"/>
      <c r="JXN241" s="127"/>
      <c r="JXO241" s="127"/>
      <c r="JXP241" s="127"/>
      <c r="JXQ241" s="127"/>
      <c r="JXR241" s="127"/>
      <c r="JXS241" s="127"/>
      <c r="JXT241" s="127"/>
      <c r="JXU241" s="127"/>
      <c r="JXV241" s="127"/>
      <c r="JXW241" s="127"/>
      <c r="JXX241" s="127"/>
      <c r="JXY241" s="127"/>
      <c r="KGY241" s="127"/>
      <c r="KGZ241" s="127"/>
      <c r="KHH241" s="127"/>
      <c r="KHI241" s="127"/>
      <c r="KHJ241" s="127"/>
      <c r="KHK241" s="127"/>
      <c r="KHL241" s="127"/>
      <c r="KHM241" s="127"/>
      <c r="KHN241" s="127"/>
      <c r="KHO241" s="127"/>
      <c r="KHP241" s="127"/>
      <c r="KHQ241" s="127"/>
      <c r="KHR241" s="127"/>
      <c r="KHS241" s="127"/>
      <c r="KHT241" s="127"/>
      <c r="KHU241" s="127"/>
      <c r="KQU241" s="127"/>
      <c r="KQV241" s="127"/>
      <c r="KRD241" s="127"/>
      <c r="KRE241" s="127"/>
      <c r="KRF241" s="127"/>
      <c r="KRG241" s="127"/>
      <c r="KRH241" s="127"/>
      <c r="KRI241" s="127"/>
      <c r="KRJ241" s="127"/>
      <c r="KRK241" s="127"/>
      <c r="KRL241" s="127"/>
      <c r="KRM241" s="127"/>
      <c r="KRN241" s="127"/>
      <c r="KRO241" s="127"/>
      <c r="KRP241" s="127"/>
      <c r="KRQ241" s="127"/>
      <c r="LAQ241" s="127"/>
      <c r="LAR241" s="127"/>
      <c r="LAZ241" s="127"/>
      <c r="LBA241" s="127"/>
      <c r="LBB241" s="127"/>
      <c r="LBC241" s="127"/>
      <c r="LBD241" s="127"/>
      <c r="LBE241" s="127"/>
      <c r="LBF241" s="127"/>
      <c r="LBG241" s="127"/>
      <c r="LBH241" s="127"/>
      <c r="LBI241" s="127"/>
      <c r="LBJ241" s="127"/>
      <c r="LBK241" s="127"/>
      <c r="LBL241" s="127"/>
      <c r="LBM241" s="127"/>
      <c r="LKM241" s="127"/>
      <c r="LKN241" s="127"/>
      <c r="LKV241" s="127"/>
      <c r="LKW241" s="127"/>
      <c r="LKX241" s="127"/>
      <c r="LKY241" s="127"/>
      <c r="LKZ241" s="127"/>
      <c r="LLA241" s="127"/>
      <c r="LLB241" s="127"/>
      <c r="LLC241" s="127"/>
      <c r="LLD241" s="127"/>
      <c r="LLE241" s="127"/>
      <c r="LLF241" s="127"/>
      <c r="LLG241" s="127"/>
      <c r="LLH241" s="127"/>
      <c r="LLI241" s="127"/>
      <c r="LUI241" s="127"/>
      <c r="LUJ241" s="127"/>
      <c r="LUR241" s="127"/>
      <c r="LUS241" s="127"/>
      <c r="LUT241" s="127"/>
      <c r="LUU241" s="127"/>
      <c r="LUV241" s="127"/>
      <c r="LUW241" s="127"/>
      <c r="LUX241" s="127"/>
      <c r="LUY241" s="127"/>
      <c r="LUZ241" s="127"/>
      <c r="LVA241" s="127"/>
      <c r="LVB241" s="127"/>
      <c r="LVC241" s="127"/>
      <c r="LVD241" s="127"/>
      <c r="LVE241" s="127"/>
      <c r="MEE241" s="127"/>
      <c r="MEF241" s="127"/>
      <c r="MEN241" s="127"/>
      <c r="MEO241" s="127"/>
      <c r="MEP241" s="127"/>
      <c r="MEQ241" s="127"/>
      <c r="MER241" s="127"/>
      <c r="MES241" s="127"/>
      <c r="MET241" s="127"/>
      <c r="MEU241" s="127"/>
      <c r="MEV241" s="127"/>
      <c r="MEW241" s="127"/>
      <c r="MEX241" s="127"/>
      <c r="MEY241" s="127"/>
      <c r="MEZ241" s="127"/>
      <c r="MFA241" s="127"/>
      <c r="MOA241" s="127"/>
      <c r="MOB241" s="127"/>
      <c r="MOJ241" s="127"/>
      <c r="MOK241" s="127"/>
      <c r="MOL241" s="127"/>
      <c r="MOM241" s="127"/>
      <c r="MON241" s="127"/>
      <c r="MOO241" s="127"/>
      <c r="MOP241" s="127"/>
      <c r="MOQ241" s="127"/>
      <c r="MOR241" s="127"/>
      <c r="MOS241" s="127"/>
      <c r="MOT241" s="127"/>
      <c r="MOU241" s="127"/>
      <c r="MOV241" s="127"/>
      <c r="MOW241" s="127"/>
      <c r="MXW241" s="127"/>
      <c r="MXX241" s="127"/>
      <c r="MYF241" s="127"/>
      <c r="MYG241" s="127"/>
      <c r="MYH241" s="127"/>
      <c r="MYI241" s="127"/>
      <c r="MYJ241" s="127"/>
      <c r="MYK241" s="127"/>
      <c r="MYL241" s="127"/>
      <c r="MYM241" s="127"/>
      <c r="MYN241" s="127"/>
      <c r="MYO241" s="127"/>
      <c r="MYP241" s="127"/>
      <c r="MYQ241" s="127"/>
      <c r="MYR241" s="127"/>
      <c r="MYS241" s="127"/>
      <c r="NHS241" s="127"/>
      <c r="NHT241" s="127"/>
      <c r="NIB241" s="127"/>
      <c r="NIC241" s="127"/>
      <c r="NID241" s="127"/>
      <c r="NIE241" s="127"/>
      <c r="NIF241" s="127"/>
      <c r="NIG241" s="127"/>
      <c r="NIH241" s="127"/>
      <c r="NII241" s="127"/>
      <c r="NIJ241" s="127"/>
      <c r="NIK241" s="127"/>
      <c r="NIL241" s="127"/>
      <c r="NIM241" s="127"/>
      <c r="NIN241" s="127"/>
      <c r="NIO241" s="127"/>
      <c r="NRO241" s="127"/>
      <c r="NRP241" s="127"/>
      <c r="NRX241" s="127"/>
      <c r="NRY241" s="127"/>
      <c r="NRZ241" s="127"/>
      <c r="NSA241" s="127"/>
      <c r="NSB241" s="127"/>
      <c r="NSC241" s="127"/>
      <c r="NSD241" s="127"/>
      <c r="NSE241" s="127"/>
      <c r="NSF241" s="127"/>
      <c r="NSG241" s="127"/>
      <c r="NSH241" s="127"/>
      <c r="NSI241" s="127"/>
      <c r="NSJ241" s="127"/>
      <c r="NSK241" s="127"/>
      <c r="OBK241" s="127"/>
      <c r="OBL241" s="127"/>
      <c r="OBT241" s="127"/>
      <c r="OBU241" s="127"/>
      <c r="OBV241" s="127"/>
      <c r="OBW241" s="127"/>
      <c r="OBX241" s="127"/>
      <c r="OBY241" s="127"/>
      <c r="OBZ241" s="127"/>
      <c r="OCA241" s="127"/>
      <c r="OCB241" s="127"/>
      <c r="OCC241" s="127"/>
      <c r="OCD241" s="127"/>
      <c r="OCE241" s="127"/>
      <c r="OCF241" s="127"/>
      <c r="OCG241" s="127"/>
      <c r="OLG241" s="127"/>
      <c r="OLH241" s="127"/>
      <c r="OLP241" s="127"/>
      <c r="OLQ241" s="127"/>
      <c r="OLR241" s="127"/>
      <c r="OLS241" s="127"/>
      <c r="OLT241" s="127"/>
      <c r="OLU241" s="127"/>
      <c r="OLV241" s="127"/>
      <c r="OLW241" s="127"/>
      <c r="OLX241" s="127"/>
      <c r="OLY241" s="127"/>
      <c r="OLZ241" s="127"/>
      <c r="OMA241" s="127"/>
      <c r="OMB241" s="127"/>
      <c r="OMC241" s="127"/>
      <c r="OVC241" s="127"/>
      <c r="OVD241" s="127"/>
      <c r="OVL241" s="127"/>
      <c r="OVM241" s="127"/>
      <c r="OVN241" s="127"/>
      <c r="OVO241" s="127"/>
      <c r="OVP241" s="127"/>
      <c r="OVQ241" s="127"/>
      <c r="OVR241" s="127"/>
      <c r="OVS241" s="127"/>
      <c r="OVT241" s="127"/>
      <c r="OVU241" s="127"/>
      <c r="OVV241" s="127"/>
      <c r="OVW241" s="127"/>
      <c r="OVX241" s="127"/>
      <c r="OVY241" s="127"/>
      <c r="PEY241" s="127"/>
      <c r="PEZ241" s="127"/>
      <c r="PFH241" s="127"/>
      <c r="PFI241" s="127"/>
      <c r="PFJ241" s="127"/>
      <c r="PFK241" s="127"/>
      <c r="PFL241" s="127"/>
      <c r="PFM241" s="127"/>
      <c r="PFN241" s="127"/>
      <c r="PFO241" s="127"/>
      <c r="PFP241" s="127"/>
      <c r="PFQ241" s="127"/>
      <c r="PFR241" s="127"/>
      <c r="PFS241" s="127"/>
      <c r="PFT241" s="127"/>
      <c r="PFU241" s="127"/>
      <c r="POU241" s="127"/>
      <c r="POV241" s="127"/>
      <c r="PPD241" s="127"/>
      <c r="PPE241" s="127"/>
      <c r="PPF241" s="127"/>
      <c r="PPG241" s="127"/>
      <c r="PPH241" s="127"/>
      <c r="PPI241" s="127"/>
      <c r="PPJ241" s="127"/>
      <c r="PPK241" s="127"/>
      <c r="PPL241" s="127"/>
      <c r="PPM241" s="127"/>
      <c r="PPN241" s="127"/>
      <c r="PPO241" s="127"/>
      <c r="PPP241" s="127"/>
      <c r="PPQ241" s="127"/>
      <c r="PYQ241" s="127"/>
      <c r="PYR241" s="127"/>
      <c r="PYZ241" s="127"/>
      <c r="PZA241" s="127"/>
      <c r="PZB241" s="127"/>
      <c r="PZC241" s="127"/>
      <c r="PZD241" s="127"/>
      <c r="PZE241" s="127"/>
      <c r="PZF241" s="127"/>
      <c r="PZG241" s="127"/>
      <c r="PZH241" s="127"/>
      <c r="PZI241" s="127"/>
      <c r="PZJ241" s="127"/>
      <c r="PZK241" s="127"/>
      <c r="PZL241" s="127"/>
      <c r="PZM241" s="127"/>
      <c r="QIM241" s="127"/>
      <c r="QIN241" s="127"/>
      <c r="QIV241" s="127"/>
      <c r="QIW241" s="127"/>
      <c r="QIX241" s="127"/>
      <c r="QIY241" s="127"/>
      <c r="QIZ241" s="127"/>
      <c r="QJA241" s="127"/>
      <c r="QJB241" s="127"/>
      <c r="QJC241" s="127"/>
      <c r="QJD241" s="127"/>
      <c r="QJE241" s="127"/>
      <c r="QJF241" s="127"/>
      <c r="QJG241" s="127"/>
      <c r="QJH241" s="127"/>
      <c r="QJI241" s="127"/>
      <c r="QSI241" s="127"/>
      <c r="QSJ241" s="127"/>
      <c r="QSR241" s="127"/>
      <c r="QSS241" s="127"/>
      <c r="QST241" s="127"/>
      <c r="QSU241" s="127"/>
      <c r="QSV241" s="127"/>
      <c r="QSW241" s="127"/>
      <c r="QSX241" s="127"/>
      <c r="QSY241" s="127"/>
      <c r="QSZ241" s="127"/>
      <c r="QTA241" s="127"/>
      <c r="QTB241" s="127"/>
      <c r="QTC241" s="127"/>
      <c r="QTD241" s="127"/>
      <c r="QTE241" s="127"/>
      <c r="RCE241" s="127"/>
      <c r="RCF241" s="127"/>
      <c r="RCN241" s="127"/>
      <c r="RCO241" s="127"/>
      <c r="RCP241" s="127"/>
      <c r="RCQ241" s="127"/>
      <c r="RCR241" s="127"/>
      <c r="RCS241" s="127"/>
      <c r="RCT241" s="127"/>
      <c r="RCU241" s="127"/>
      <c r="RCV241" s="127"/>
      <c r="RCW241" s="127"/>
      <c r="RCX241" s="127"/>
      <c r="RCY241" s="127"/>
      <c r="RCZ241" s="127"/>
      <c r="RDA241" s="127"/>
      <c r="RMA241" s="127"/>
      <c r="RMB241" s="127"/>
      <c r="RMJ241" s="127"/>
      <c r="RMK241" s="127"/>
      <c r="RML241" s="127"/>
      <c r="RMM241" s="127"/>
      <c r="RMN241" s="127"/>
      <c r="RMO241" s="127"/>
      <c r="RMP241" s="127"/>
      <c r="RMQ241" s="127"/>
      <c r="RMR241" s="127"/>
      <c r="RMS241" s="127"/>
      <c r="RMT241" s="127"/>
      <c r="RMU241" s="127"/>
      <c r="RMV241" s="127"/>
      <c r="RMW241" s="127"/>
      <c r="RVW241" s="127"/>
      <c r="RVX241" s="127"/>
      <c r="RWF241" s="127"/>
      <c r="RWG241" s="127"/>
      <c r="RWH241" s="127"/>
      <c r="RWI241" s="127"/>
      <c r="RWJ241" s="127"/>
      <c r="RWK241" s="127"/>
      <c r="RWL241" s="127"/>
      <c r="RWM241" s="127"/>
      <c r="RWN241" s="127"/>
      <c r="RWO241" s="127"/>
      <c r="RWP241" s="127"/>
      <c r="RWQ241" s="127"/>
      <c r="RWR241" s="127"/>
      <c r="RWS241" s="127"/>
      <c r="SFS241" s="127"/>
      <c r="SFT241" s="127"/>
      <c r="SGB241" s="127"/>
      <c r="SGC241" s="127"/>
      <c r="SGD241" s="127"/>
      <c r="SGE241" s="127"/>
      <c r="SGF241" s="127"/>
      <c r="SGG241" s="127"/>
      <c r="SGH241" s="127"/>
      <c r="SGI241" s="127"/>
      <c r="SGJ241" s="127"/>
      <c r="SGK241" s="127"/>
      <c r="SGL241" s="127"/>
      <c r="SGM241" s="127"/>
      <c r="SGN241" s="127"/>
      <c r="SGO241" s="127"/>
      <c r="SPO241" s="127"/>
      <c r="SPP241" s="127"/>
      <c r="SPX241" s="127"/>
      <c r="SPY241" s="127"/>
      <c r="SPZ241" s="127"/>
      <c r="SQA241" s="127"/>
      <c r="SQB241" s="127"/>
      <c r="SQC241" s="127"/>
      <c r="SQD241" s="127"/>
      <c r="SQE241" s="127"/>
      <c r="SQF241" s="127"/>
      <c r="SQG241" s="127"/>
      <c r="SQH241" s="127"/>
      <c r="SQI241" s="127"/>
      <c r="SQJ241" s="127"/>
      <c r="SQK241" s="127"/>
      <c r="SZK241" s="127"/>
      <c r="SZL241" s="127"/>
      <c r="SZT241" s="127"/>
      <c r="SZU241" s="127"/>
      <c r="SZV241" s="127"/>
      <c r="SZW241" s="127"/>
      <c r="SZX241" s="127"/>
      <c r="SZY241" s="127"/>
      <c r="SZZ241" s="127"/>
      <c r="TAA241" s="127"/>
      <c r="TAB241" s="127"/>
      <c r="TAC241" s="127"/>
      <c r="TAD241" s="127"/>
      <c r="TAE241" s="127"/>
      <c r="TAF241" s="127"/>
      <c r="TAG241" s="127"/>
      <c r="TJG241" s="127"/>
      <c r="TJH241" s="127"/>
      <c r="TJP241" s="127"/>
      <c r="TJQ241" s="127"/>
      <c r="TJR241" s="127"/>
      <c r="TJS241" s="127"/>
      <c r="TJT241" s="127"/>
      <c r="TJU241" s="127"/>
      <c r="TJV241" s="127"/>
      <c r="TJW241" s="127"/>
      <c r="TJX241" s="127"/>
      <c r="TJY241" s="127"/>
      <c r="TJZ241" s="127"/>
      <c r="TKA241" s="127"/>
      <c r="TKB241" s="127"/>
      <c r="TKC241" s="127"/>
      <c r="TTC241" s="127"/>
      <c r="TTD241" s="127"/>
      <c r="TTL241" s="127"/>
      <c r="TTM241" s="127"/>
      <c r="TTN241" s="127"/>
      <c r="TTO241" s="127"/>
      <c r="TTP241" s="127"/>
      <c r="TTQ241" s="127"/>
      <c r="TTR241" s="127"/>
      <c r="TTS241" s="127"/>
      <c r="TTT241" s="127"/>
      <c r="TTU241" s="127"/>
      <c r="TTV241" s="127"/>
      <c r="TTW241" s="127"/>
      <c r="TTX241" s="127"/>
      <c r="TTY241" s="127"/>
      <c r="UCY241" s="127"/>
      <c r="UCZ241" s="127"/>
      <c r="UDH241" s="127"/>
      <c r="UDI241" s="127"/>
      <c r="UDJ241" s="127"/>
      <c r="UDK241" s="127"/>
      <c r="UDL241" s="127"/>
      <c r="UDM241" s="127"/>
      <c r="UDN241" s="127"/>
      <c r="UDO241" s="127"/>
      <c r="UDP241" s="127"/>
      <c r="UDQ241" s="127"/>
      <c r="UDR241" s="127"/>
      <c r="UDS241" s="127"/>
      <c r="UDT241" s="127"/>
      <c r="UDU241" s="127"/>
      <c r="UMU241" s="127"/>
      <c r="UMV241" s="127"/>
      <c r="UND241" s="127"/>
      <c r="UNE241" s="127"/>
      <c r="UNF241" s="127"/>
      <c r="UNG241" s="127"/>
      <c r="UNH241" s="127"/>
      <c r="UNI241" s="127"/>
      <c r="UNJ241" s="127"/>
      <c r="UNK241" s="127"/>
      <c r="UNL241" s="127"/>
      <c r="UNM241" s="127"/>
      <c r="UNN241" s="127"/>
      <c r="UNO241" s="127"/>
      <c r="UNP241" s="127"/>
      <c r="UNQ241" s="127"/>
      <c r="UWQ241" s="127"/>
      <c r="UWR241" s="127"/>
      <c r="UWZ241" s="127"/>
      <c r="UXA241" s="127"/>
      <c r="UXB241" s="127"/>
      <c r="UXC241" s="127"/>
      <c r="UXD241" s="127"/>
      <c r="UXE241" s="127"/>
      <c r="UXF241" s="127"/>
      <c r="UXG241" s="127"/>
      <c r="UXH241" s="127"/>
      <c r="UXI241" s="127"/>
      <c r="UXJ241" s="127"/>
      <c r="UXK241" s="127"/>
      <c r="UXL241" s="127"/>
      <c r="UXM241" s="127"/>
      <c r="VGM241" s="127"/>
      <c r="VGN241" s="127"/>
      <c r="VGV241" s="127"/>
      <c r="VGW241" s="127"/>
      <c r="VGX241" s="127"/>
      <c r="VGY241" s="127"/>
      <c r="VGZ241" s="127"/>
      <c r="VHA241" s="127"/>
      <c r="VHB241" s="127"/>
      <c r="VHC241" s="127"/>
      <c r="VHD241" s="127"/>
      <c r="VHE241" s="127"/>
      <c r="VHF241" s="127"/>
      <c r="VHG241" s="127"/>
      <c r="VHH241" s="127"/>
      <c r="VHI241" s="127"/>
      <c r="VQI241" s="127"/>
      <c r="VQJ241" s="127"/>
      <c r="VQR241" s="127"/>
      <c r="VQS241" s="127"/>
      <c r="VQT241" s="127"/>
      <c r="VQU241" s="127"/>
      <c r="VQV241" s="127"/>
      <c r="VQW241" s="127"/>
      <c r="VQX241" s="127"/>
      <c r="VQY241" s="127"/>
      <c r="VQZ241" s="127"/>
      <c r="VRA241" s="127"/>
      <c r="VRB241" s="127"/>
      <c r="VRC241" s="127"/>
      <c r="VRD241" s="127"/>
      <c r="VRE241" s="127"/>
      <c r="WAE241" s="127"/>
      <c r="WAF241" s="127"/>
      <c r="WAN241" s="127"/>
      <c r="WAO241" s="127"/>
      <c r="WAP241" s="127"/>
      <c r="WAQ241" s="127"/>
      <c r="WAR241" s="127"/>
      <c r="WAS241" s="127"/>
      <c r="WAT241" s="127"/>
      <c r="WAU241" s="127"/>
      <c r="WAV241" s="127"/>
      <c r="WAW241" s="127"/>
      <c r="WAX241" s="127"/>
      <c r="WAY241" s="127"/>
      <c r="WAZ241" s="127"/>
      <c r="WBA241" s="127"/>
      <c r="WKA241" s="127"/>
      <c r="WKB241" s="127"/>
      <c r="WKJ241" s="127"/>
      <c r="WKK241" s="127"/>
      <c r="WKL241" s="127"/>
      <c r="WKM241" s="127"/>
      <c r="WKN241" s="127"/>
      <c r="WKO241" s="127"/>
      <c r="WKP241" s="127"/>
      <c r="WKQ241" s="127"/>
      <c r="WKR241" s="127"/>
      <c r="WKS241" s="127"/>
      <c r="WKT241" s="127"/>
      <c r="WKU241" s="127"/>
      <c r="WKV241" s="127"/>
      <c r="WKW241" s="127"/>
      <c r="WTW241" s="127"/>
      <c r="WTX241" s="127"/>
      <c r="WUF241" s="127"/>
      <c r="WUG241" s="127"/>
      <c r="WUH241" s="127"/>
      <c r="WUI241" s="127"/>
      <c r="WUJ241" s="127"/>
      <c r="WUK241" s="127"/>
      <c r="WUL241" s="127"/>
      <c r="WUM241" s="127"/>
      <c r="WUN241" s="127"/>
      <c r="WUO241" s="127"/>
      <c r="WUP241" s="127"/>
      <c r="WUQ241" s="127"/>
      <c r="WUR241" s="127"/>
      <c r="WUS241" s="127"/>
    </row>
    <row r="242" spans="1:16344" s="225" customFormat="1">
      <c r="A242" s="218" t="s">
        <v>511</v>
      </c>
      <c r="B242" s="226" t="s">
        <v>174</v>
      </c>
      <c r="C242" s="230">
        <v>0</v>
      </c>
      <c r="D242" s="230">
        <v>0</v>
      </c>
      <c r="E242" s="250">
        <v>0</v>
      </c>
      <c r="F242" s="250">
        <v>140</v>
      </c>
      <c r="G242" s="228">
        <v>40.5</v>
      </c>
      <c r="H242" s="229">
        <f t="shared" si="13"/>
        <v>0</v>
      </c>
      <c r="I242" s="229">
        <f>+I243+I247+I245</f>
        <v>0</v>
      </c>
      <c r="J242" s="229"/>
      <c r="K242" s="229">
        <f t="shared" ref="K242:L242" si="20">+K243+K247+K245</f>
        <v>0</v>
      </c>
      <c r="L242" s="229">
        <f t="shared" si="20"/>
        <v>0</v>
      </c>
      <c r="M242" s="230"/>
      <c r="HK242" s="46"/>
      <c r="HL242" s="46"/>
      <c r="HT242" s="46"/>
      <c r="HU242" s="46"/>
      <c r="HV242" s="46"/>
      <c r="HW242" s="46"/>
      <c r="HX242" s="46"/>
      <c r="HY242" s="46"/>
      <c r="HZ242" s="46"/>
      <c r="IA242" s="46"/>
      <c r="IB242" s="46"/>
      <c r="IC242" s="46"/>
      <c r="ID242" s="46"/>
      <c r="IE242" s="46"/>
      <c r="IF242" s="46"/>
      <c r="IG242" s="46"/>
      <c r="RG242" s="46"/>
      <c r="RH242" s="46"/>
      <c r="RP242" s="46"/>
      <c r="RQ242" s="46"/>
      <c r="RR242" s="46"/>
      <c r="RS242" s="46"/>
      <c r="RT242" s="46"/>
      <c r="RU242" s="46"/>
      <c r="RV242" s="46"/>
      <c r="RW242" s="46"/>
      <c r="RX242" s="46"/>
      <c r="RY242" s="46"/>
      <c r="RZ242" s="46"/>
      <c r="SA242" s="46"/>
      <c r="SB242" s="46"/>
      <c r="SC242" s="46"/>
      <c r="ABC242" s="46"/>
      <c r="ABD242" s="46"/>
      <c r="ABL242" s="46"/>
      <c r="ABM242" s="46"/>
      <c r="ABN242" s="46"/>
      <c r="ABO242" s="46"/>
      <c r="ABP242" s="46"/>
      <c r="ABQ242" s="46"/>
      <c r="ABR242" s="46"/>
      <c r="ABS242" s="46"/>
      <c r="ABT242" s="46"/>
      <c r="ABU242" s="46"/>
      <c r="ABV242" s="46"/>
      <c r="ABW242" s="46"/>
      <c r="ABX242" s="46"/>
      <c r="ABY242" s="46"/>
      <c r="AKY242" s="46"/>
      <c r="AKZ242" s="46"/>
      <c r="ALH242" s="46"/>
      <c r="ALI242" s="46"/>
      <c r="ALJ242" s="46"/>
      <c r="ALK242" s="46"/>
      <c r="ALL242" s="46"/>
      <c r="ALM242" s="46"/>
      <c r="ALN242" s="46"/>
      <c r="ALO242" s="46"/>
      <c r="ALP242" s="46"/>
      <c r="ALQ242" s="46"/>
      <c r="ALR242" s="46"/>
      <c r="ALS242" s="46"/>
      <c r="ALT242" s="46"/>
      <c r="ALU242" s="46"/>
      <c r="AUU242" s="46"/>
      <c r="AUV242" s="46"/>
      <c r="AVD242" s="46"/>
      <c r="AVE242" s="46"/>
      <c r="AVF242" s="46"/>
      <c r="AVG242" s="46"/>
      <c r="AVH242" s="46"/>
      <c r="AVI242" s="46"/>
      <c r="AVJ242" s="46"/>
      <c r="AVK242" s="46"/>
      <c r="AVL242" s="46"/>
      <c r="AVM242" s="46"/>
      <c r="AVN242" s="46"/>
      <c r="AVO242" s="46"/>
      <c r="AVP242" s="46"/>
      <c r="AVQ242" s="46"/>
      <c r="BEQ242" s="46"/>
      <c r="BER242" s="46"/>
      <c r="BEZ242" s="46"/>
      <c r="BFA242" s="46"/>
      <c r="BFB242" s="46"/>
      <c r="BFC242" s="46"/>
      <c r="BFD242" s="46"/>
      <c r="BFE242" s="46"/>
      <c r="BFF242" s="46"/>
      <c r="BFG242" s="46"/>
      <c r="BFH242" s="46"/>
      <c r="BFI242" s="46"/>
      <c r="BFJ242" s="46"/>
      <c r="BFK242" s="46"/>
      <c r="BFL242" s="46"/>
      <c r="BFM242" s="46"/>
      <c r="BOM242" s="46"/>
      <c r="BON242" s="46"/>
      <c r="BOV242" s="46"/>
      <c r="BOW242" s="46"/>
      <c r="BOX242" s="46"/>
      <c r="BOY242" s="46"/>
      <c r="BOZ242" s="46"/>
      <c r="BPA242" s="46"/>
      <c r="BPB242" s="46"/>
      <c r="BPC242" s="46"/>
      <c r="BPD242" s="46"/>
      <c r="BPE242" s="46"/>
      <c r="BPF242" s="46"/>
      <c r="BPG242" s="46"/>
      <c r="BPH242" s="46"/>
      <c r="BPI242" s="46"/>
      <c r="BYI242" s="46"/>
      <c r="BYJ242" s="46"/>
      <c r="BYR242" s="46"/>
      <c r="BYS242" s="46"/>
      <c r="BYT242" s="46"/>
      <c r="BYU242" s="46"/>
      <c r="BYV242" s="46"/>
      <c r="BYW242" s="46"/>
      <c r="BYX242" s="46"/>
      <c r="BYY242" s="46"/>
      <c r="BYZ242" s="46"/>
      <c r="BZA242" s="46"/>
      <c r="BZB242" s="46"/>
      <c r="BZC242" s="46"/>
      <c r="BZD242" s="46"/>
      <c r="BZE242" s="46"/>
      <c r="CIE242" s="46"/>
      <c r="CIF242" s="46"/>
      <c r="CIN242" s="46"/>
      <c r="CIO242" s="46"/>
      <c r="CIP242" s="46"/>
      <c r="CIQ242" s="46"/>
      <c r="CIR242" s="46"/>
      <c r="CIS242" s="46"/>
      <c r="CIT242" s="46"/>
      <c r="CIU242" s="46"/>
      <c r="CIV242" s="46"/>
      <c r="CIW242" s="46"/>
      <c r="CIX242" s="46"/>
      <c r="CIY242" s="46"/>
      <c r="CIZ242" s="46"/>
      <c r="CJA242" s="46"/>
      <c r="CSA242" s="46"/>
      <c r="CSB242" s="46"/>
      <c r="CSJ242" s="46"/>
      <c r="CSK242" s="46"/>
      <c r="CSL242" s="46"/>
      <c r="CSM242" s="46"/>
      <c r="CSN242" s="46"/>
      <c r="CSO242" s="46"/>
      <c r="CSP242" s="46"/>
      <c r="CSQ242" s="46"/>
      <c r="CSR242" s="46"/>
      <c r="CSS242" s="46"/>
      <c r="CST242" s="46"/>
      <c r="CSU242" s="46"/>
      <c r="CSV242" s="46"/>
      <c r="CSW242" s="46"/>
      <c r="DBW242" s="46"/>
      <c r="DBX242" s="46"/>
      <c r="DCF242" s="46"/>
      <c r="DCG242" s="46"/>
      <c r="DCH242" s="46"/>
      <c r="DCI242" s="46"/>
      <c r="DCJ242" s="46"/>
      <c r="DCK242" s="46"/>
      <c r="DCL242" s="46"/>
      <c r="DCM242" s="46"/>
      <c r="DCN242" s="46"/>
      <c r="DCO242" s="46"/>
      <c r="DCP242" s="46"/>
      <c r="DCQ242" s="46"/>
      <c r="DCR242" s="46"/>
      <c r="DCS242" s="46"/>
      <c r="DLS242" s="46"/>
      <c r="DLT242" s="46"/>
      <c r="DMB242" s="46"/>
      <c r="DMC242" s="46"/>
      <c r="DMD242" s="46"/>
      <c r="DME242" s="46"/>
      <c r="DMF242" s="46"/>
      <c r="DMG242" s="46"/>
      <c r="DMH242" s="46"/>
      <c r="DMI242" s="46"/>
      <c r="DMJ242" s="46"/>
      <c r="DMK242" s="46"/>
      <c r="DML242" s="46"/>
      <c r="DMM242" s="46"/>
      <c r="DMN242" s="46"/>
      <c r="DMO242" s="46"/>
      <c r="DVO242" s="46"/>
      <c r="DVP242" s="46"/>
      <c r="DVX242" s="46"/>
      <c r="DVY242" s="46"/>
      <c r="DVZ242" s="46"/>
      <c r="DWA242" s="46"/>
      <c r="DWB242" s="46"/>
      <c r="DWC242" s="46"/>
      <c r="DWD242" s="46"/>
      <c r="DWE242" s="46"/>
      <c r="DWF242" s="46"/>
      <c r="DWG242" s="46"/>
      <c r="DWH242" s="46"/>
      <c r="DWI242" s="46"/>
      <c r="DWJ242" s="46"/>
      <c r="DWK242" s="46"/>
      <c r="EFK242" s="46"/>
      <c r="EFL242" s="46"/>
      <c r="EFT242" s="46"/>
      <c r="EFU242" s="46"/>
      <c r="EFV242" s="46"/>
      <c r="EFW242" s="46"/>
      <c r="EFX242" s="46"/>
      <c r="EFY242" s="46"/>
      <c r="EFZ242" s="46"/>
      <c r="EGA242" s="46"/>
      <c r="EGB242" s="46"/>
      <c r="EGC242" s="46"/>
      <c r="EGD242" s="46"/>
      <c r="EGE242" s="46"/>
      <c r="EGF242" s="46"/>
      <c r="EGG242" s="46"/>
      <c r="EPG242" s="46"/>
      <c r="EPH242" s="46"/>
      <c r="EPP242" s="46"/>
      <c r="EPQ242" s="46"/>
      <c r="EPR242" s="46"/>
      <c r="EPS242" s="46"/>
      <c r="EPT242" s="46"/>
      <c r="EPU242" s="46"/>
      <c r="EPV242" s="46"/>
      <c r="EPW242" s="46"/>
      <c r="EPX242" s="46"/>
      <c r="EPY242" s="46"/>
      <c r="EPZ242" s="46"/>
      <c r="EQA242" s="46"/>
      <c r="EQB242" s="46"/>
      <c r="EQC242" s="46"/>
      <c r="EZC242" s="46"/>
      <c r="EZD242" s="46"/>
      <c r="EZL242" s="46"/>
      <c r="EZM242" s="46"/>
      <c r="EZN242" s="46"/>
      <c r="EZO242" s="46"/>
      <c r="EZP242" s="46"/>
      <c r="EZQ242" s="46"/>
      <c r="EZR242" s="46"/>
      <c r="EZS242" s="46"/>
      <c r="EZT242" s="46"/>
      <c r="EZU242" s="46"/>
      <c r="EZV242" s="46"/>
      <c r="EZW242" s="46"/>
      <c r="EZX242" s="46"/>
      <c r="EZY242" s="46"/>
      <c r="FIY242" s="46"/>
      <c r="FIZ242" s="46"/>
      <c r="FJH242" s="46"/>
      <c r="FJI242" s="46"/>
      <c r="FJJ242" s="46"/>
      <c r="FJK242" s="46"/>
      <c r="FJL242" s="46"/>
      <c r="FJM242" s="46"/>
      <c r="FJN242" s="46"/>
      <c r="FJO242" s="46"/>
      <c r="FJP242" s="46"/>
      <c r="FJQ242" s="46"/>
      <c r="FJR242" s="46"/>
      <c r="FJS242" s="46"/>
      <c r="FJT242" s="46"/>
      <c r="FJU242" s="46"/>
      <c r="FSU242" s="46"/>
      <c r="FSV242" s="46"/>
      <c r="FTD242" s="46"/>
      <c r="FTE242" s="46"/>
      <c r="FTF242" s="46"/>
      <c r="FTG242" s="46"/>
      <c r="FTH242" s="46"/>
      <c r="FTI242" s="46"/>
      <c r="FTJ242" s="46"/>
      <c r="FTK242" s="46"/>
      <c r="FTL242" s="46"/>
      <c r="FTM242" s="46"/>
      <c r="FTN242" s="46"/>
      <c r="FTO242" s="46"/>
      <c r="FTP242" s="46"/>
      <c r="FTQ242" s="46"/>
      <c r="GCQ242" s="46"/>
      <c r="GCR242" s="46"/>
      <c r="GCZ242" s="46"/>
      <c r="GDA242" s="46"/>
      <c r="GDB242" s="46"/>
      <c r="GDC242" s="46"/>
      <c r="GDD242" s="46"/>
      <c r="GDE242" s="46"/>
      <c r="GDF242" s="46"/>
      <c r="GDG242" s="46"/>
      <c r="GDH242" s="46"/>
      <c r="GDI242" s="46"/>
      <c r="GDJ242" s="46"/>
      <c r="GDK242" s="46"/>
      <c r="GDL242" s="46"/>
      <c r="GDM242" s="46"/>
      <c r="GMM242" s="46"/>
      <c r="GMN242" s="46"/>
      <c r="GMV242" s="46"/>
      <c r="GMW242" s="46"/>
      <c r="GMX242" s="46"/>
      <c r="GMY242" s="46"/>
      <c r="GMZ242" s="46"/>
      <c r="GNA242" s="46"/>
      <c r="GNB242" s="46"/>
      <c r="GNC242" s="46"/>
      <c r="GND242" s="46"/>
      <c r="GNE242" s="46"/>
      <c r="GNF242" s="46"/>
      <c r="GNG242" s="46"/>
      <c r="GNH242" s="46"/>
      <c r="GNI242" s="46"/>
      <c r="GWI242" s="46"/>
      <c r="GWJ242" s="46"/>
      <c r="GWR242" s="46"/>
      <c r="GWS242" s="46"/>
      <c r="GWT242" s="46"/>
      <c r="GWU242" s="46"/>
      <c r="GWV242" s="46"/>
      <c r="GWW242" s="46"/>
      <c r="GWX242" s="46"/>
      <c r="GWY242" s="46"/>
      <c r="GWZ242" s="46"/>
      <c r="GXA242" s="46"/>
      <c r="GXB242" s="46"/>
      <c r="GXC242" s="46"/>
      <c r="GXD242" s="46"/>
      <c r="GXE242" s="46"/>
      <c r="HGE242" s="46"/>
      <c r="HGF242" s="46"/>
      <c r="HGN242" s="46"/>
      <c r="HGO242" s="46"/>
      <c r="HGP242" s="46"/>
      <c r="HGQ242" s="46"/>
      <c r="HGR242" s="46"/>
      <c r="HGS242" s="46"/>
      <c r="HGT242" s="46"/>
      <c r="HGU242" s="46"/>
      <c r="HGV242" s="46"/>
      <c r="HGW242" s="46"/>
      <c r="HGX242" s="46"/>
      <c r="HGY242" s="46"/>
      <c r="HGZ242" s="46"/>
      <c r="HHA242" s="46"/>
      <c r="HQA242" s="46"/>
      <c r="HQB242" s="46"/>
      <c r="HQJ242" s="46"/>
      <c r="HQK242" s="46"/>
      <c r="HQL242" s="46"/>
      <c r="HQM242" s="46"/>
      <c r="HQN242" s="46"/>
      <c r="HQO242" s="46"/>
      <c r="HQP242" s="46"/>
      <c r="HQQ242" s="46"/>
      <c r="HQR242" s="46"/>
      <c r="HQS242" s="46"/>
      <c r="HQT242" s="46"/>
      <c r="HQU242" s="46"/>
      <c r="HQV242" s="46"/>
      <c r="HQW242" s="46"/>
      <c r="HZW242" s="46"/>
      <c r="HZX242" s="46"/>
      <c r="IAF242" s="46"/>
      <c r="IAG242" s="46"/>
      <c r="IAH242" s="46"/>
      <c r="IAI242" s="46"/>
      <c r="IAJ242" s="46"/>
      <c r="IAK242" s="46"/>
      <c r="IAL242" s="46"/>
      <c r="IAM242" s="46"/>
      <c r="IAN242" s="46"/>
      <c r="IAO242" s="46"/>
      <c r="IAP242" s="46"/>
      <c r="IAQ242" s="46"/>
      <c r="IAR242" s="46"/>
      <c r="IAS242" s="46"/>
      <c r="IJS242" s="46"/>
      <c r="IJT242" s="46"/>
      <c r="IKB242" s="46"/>
      <c r="IKC242" s="46"/>
      <c r="IKD242" s="46"/>
      <c r="IKE242" s="46"/>
      <c r="IKF242" s="46"/>
      <c r="IKG242" s="46"/>
      <c r="IKH242" s="46"/>
      <c r="IKI242" s="46"/>
      <c r="IKJ242" s="46"/>
      <c r="IKK242" s="46"/>
      <c r="IKL242" s="46"/>
      <c r="IKM242" s="46"/>
      <c r="IKN242" s="46"/>
      <c r="IKO242" s="46"/>
      <c r="ITO242" s="46"/>
      <c r="ITP242" s="46"/>
      <c r="ITX242" s="46"/>
      <c r="ITY242" s="46"/>
      <c r="ITZ242" s="46"/>
      <c r="IUA242" s="46"/>
      <c r="IUB242" s="46"/>
      <c r="IUC242" s="46"/>
      <c r="IUD242" s="46"/>
      <c r="IUE242" s="46"/>
      <c r="IUF242" s="46"/>
      <c r="IUG242" s="46"/>
      <c r="IUH242" s="46"/>
      <c r="IUI242" s="46"/>
      <c r="IUJ242" s="46"/>
      <c r="IUK242" s="46"/>
      <c r="JDK242" s="46"/>
      <c r="JDL242" s="46"/>
      <c r="JDT242" s="46"/>
      <c r="JDU242" s="46"/>
      <c r="JDV242" s="46"/>
      <c r="JDW242" s="46"/>
      <c r="JDX242" s="46"/>
      <c r="JDY242" s="46"/>
      <c r="JDZ242" s="46"/>
      <c r="JEA242" s="46"/>
      <c r="JEB242" s="46"/>
      <c r="JEC242" s="46"/>
      <c r="JED242" s="46"/>
      <c r="JEE242" s="46"/>
      <c r="JEF242" s="46"/>
      <c r="JEG242" s="46"/>
      <c r="JNG242" s="46"/>
      <c r="JNH242" s="46"/>
      <c r="JNP242" s="46"/>
      <c r="JNQ242" s="46"/>
      <c r="JNR242" s="46"/>
      <c r="JNS242" s="46"/>
      <c r="JNT242" s="46"/>
      <c r="JNU242" s="46"/>
      <c r="JNV242" s="46"/>
      <c r="JNW242" s="46"/>
      <c r="JNX242" s="46"/>
      <c r="JNY242" s="46"/>
      <c r="JNZ242" s="46"/>
      <c r="JOA242" s="46"/>
      <c r="JOB242" s="46"/>
      <c r="JOC242" s="46"/>
      <c r="JXC242" s="46"/>
      <c r="JXD242" s="46"/>
      <c r="JXL242" s="46"/>
      <c r="JXM242" s="46"/>
      <c r="JXN242" s="46"/>
      <c r="JXO242" s="46"/>
      <c r="JXP242" s="46"/>
      <c r="JXQ242" s="46"/>
      <c r="JXR242" s="46"/>
      <c r="JXS242" s="46"/>
      <c r="JXT242" s="46"/>
      <c r="JXU242" s="46"/>
      <c r="JXV242" s="46"/>
      <c r="JXW242" s="46"/>
      <c r="JXX242" s="46"/>
      <c r="JXY242" s="46"/>
      <c r="KGY242" s="46"/>
      <c r="KGZ242" s="46"/>
      <c r="KHH242" s="46"/>
      <c r="KHI242" s="46"/>
      <c r="KHJ242" s="46"/>
      <c r="KHK242" s="46"/>
      <c r="KHL242" s="46"/>
      <c r="KHM242" s="46"/>
      <c r="KHN242" s="46"/>
      <c r="KHO242" s="46"/>
      <c r="KHP242" s="46"/>
      <c r="KHQ242" s="46"/>
      <c r="KHR242" s="46"/>
      <c r="KHS242" s="46"/>
      <c r="KHT242" s="46"/>
      <c r="KHU242" s="46"/>
      <c r="KQU242" s="46"/>
      <c r="KQV242" s="46"/>
      <c r="KRD242" s="46"/>
      <c r="KRE242" s="46"/>
      <c r="KRF242" s="46"/>
      <c r="KRG242" s="46"/>
      <c r="KRH242" s="46"/>
      <c r="KRI242" s="46"/>
      <c r="KRJ242" s="46"/>
      <c r="KRK242" s="46"/>
      <c r="KRL242" s="46"/>
      <c r="KRM242" s="46"/>
      <c r="KRN242" s="46"/>
      <c r="KRO242" s="46"/>
      <c r="KRP242" s="46"/>
      <c r="KRQ242" s="46"/>
      <c r="LAQ242" s="46"/>
      <c r="LAR242" s="46"/>
      <c r="LAZ242" s="46"/>
      <c r="LBA242" s="46"/>
      <c r="LBB242" s="46"/>
      <c r="LBC242" s="46"/>
      <c r="LBD242" s="46"/>
      <c r="LBE242" s="46"/>
      <c r="LBF242" s="46"/>
      <c r="LBG242" s="46"/>
      <c r="LBH242" s="46"/>
      <c r="LBI242" s="46"/>
      <c r="LBJ242" s="46"/>
      <c r="LBK242" s="46"/>
      <c r="LBL242" s="46"/>
      <c r="LBM242" s="46"/>
      <c r="LKM242" s="46"/>
      <c r="LKN242" s="46"/>
      <c r="LKV242" s="46"/>
      <c r="LKW242" s="46"/>
      <c r="LKX242" s="46"/>
      <c r="LKY242" s="46"/>
      <c r="LKZ242" s="46"/>
      <c r="LLA242" s="46"/>
      <c r="LLB242" s="46"/>
      <c r="LLC242" s="46"/>
      <c r="LLD242" s="46"/>
      <c r="LLE242" s="46"/>
      <c r="LLF242" s="46"/>
      <c r="LLG242" s="46"/>
      <c r="LLH242" s="46"/>
      <c r="LLI242" s="46"/>
      <c r="LUI242" s="46"/>
      <c r="LUJ242" s="46"/>
      <c r="LUR242" s="46"/>
      <c r="LUS242" s="46"/>
      <c r="LUT242" s="46"/>
      <c r="LUU242" s="46"/>
      <c r="LUV242" s="46"/>
      <c r="LUW242" s="46"/>
      <c r="LUX242" s="46"/>
      <c r="LUY242" s="46"/>
      <c r="LUZ242" s="46"/>
      <c r="LVA242" s="46"/>
      <c r="LVB242" s="46"/>
      <c r="LVC242" s="46"/>
      <c r="LVD242" s="46"/>
      <c r="LVE242" s="46"/>
      <c r="MEE242" s="46"/>
      <c r="MEF242" s="46"/>
      <c r="MEN242" s="46"/>
      <c r="MEO242" s="46"/>
      <c r="MEP242" s="46"/>
      <c r="MEQ242" s="46"/>
      <c r="MER242" s="46"/>
      <c r="MES242" s="46"/>
      <c r="MET242" s="46"/>
      <c r="MEU242" s="46"/>
      <c r="MEV242" s="46"/>
      <c r="MEW242" s="46"/>
      <c r="MEX242" s="46"/>
      <c r="MEY242" s="46"/>
      <c r="MEZ242" s="46"/>
      <c r="MFA242" s="46"/>
      <c r="MOA242" s="46"/>
      <c r="MOB242" s="46"/>
      <c r="MOJ242" s="46"/>
      <c r="MOK242" s="46"/>
      <c r="MOL242" s="46"/>
      <c r="MOM242" s="46"/>
      <c r="MON242" s="46"/>
      <c r="MOO242" s="46"/>
      <c r="MOP242" s="46"/>
      <c r="MOQ242" s="46"/>
      <c r="MOR242" s="46"/>
      <c r="MOS242" s="46"/>
      <c r="MOT242" s="46"/>
      <c r="MOU242" s="46"/>
      <c r="MOV242" s="46"/>
      <c r="MOW242" s="46"/>
      <c r="MXW242" s="46"/>
      <c r="MXX242" s="46"/>
      <c r="MYF242" s="46"/>
      <c r="MYG242" s="46"/>
      <c r="MYH242" s="46"/>
      <c r="MYI242" s="46"/>
      <c r="MYJ242" s="46"/>
      <c r="MYK242" s="46"/>
      <c r="MYL242" s="46"/>
      <c r="MYM242" s="46"/>
      <c r="MYN242" s="46"/>
      <c r="MYO242" s="46"/>
      <c r="MYP242" s="46"/>
      <c r="MYQ242" s="46"/>
      <c r="MYR242" s="46"/>
      <c r="MYS242" s="46"/>
      <c r="NHS242" s="46"/>
      <c r="NHT242" s="46"/>
      <c r="NIB242" s="46"/>
      <c r="NIC242" s="46"/>
      <c r="NID242" s="46"/>
      <c r="NIE242" s="46"/>
      <c r="NIF242" s="46"/>
      <c r="NIG242" s="46"/>
      <c r="NIH242" s="46"/>
      <c r="NII242" s="46"/>
      <c r="NIJ242" s="46"/>
      <c r="NIK242" s="46"/>
      <c r="NIL242" s="46"/>
      <c r="NIM242" s="46"/>
      <c r="NIN242" s="46"/>
      <c r="NIO242" s="46"/>
      <c r="NRO242" s="46"/>
      <c r="NRP242" s="46"/>
      <c r="NRX242" s="46"/>
      <c r="NRY242" s="46"/>
      <c r="NRZ242" s="46"/>
      <c r="NSA242" s="46"/>
      <c r="NSB242" s="46"/>
      <c r="NSC242" s="46"/>
      <c r="NSD242" s="46"/>
      <c r="NSE242" s="46"/>
      <c r="NSF242" s="46"/>
      <c r="NSG242" s="46"/>
      <c r="NSH242" s="46"/>
      <c r="NSI242" s="46"/>
      <c r="NSJ242" s="46"/>
      <c r="NSK242" s="46"/>
      <c r="OBK242" s="46"/>
      <c r="OBL242" s="46"/>
      <c r="OBT242" s="46"/>
      <c r="OBU242" s="46"/>
      <c r="OBV242" s="46"/>
      <c r="OBW242" s="46"/>
      <c r="OBX242" s="46"/>
      <c r="OBY242" s="46"/>
      <c r="OBZ242" s="46"/>
      <c r="OCA242" s="46"/>
      <c r="OCB242" s="46"/>
      <c r="OCC242" s="46"/>
      <c r="OCD242" s="46"/>
      <c r="OCE242" s="46"/>
      <c r="OCF242" s="46"/>
      <c r="OCG242" s="46"/>
      <c r="OLG242" s="46"/>
      <c r="OLH242" s="46"/>
      <c r="OLP242" s="46"/>
      <c r="OLQ242" s="46"/>
      <c r="OLR242" s="46"/>
      <c r="OLS242" s="46"/>
      <c r="OLT242" s="46"/>
      <c r="OLU242" s="46"/>
      <c r="OLV242" s="46"/>
      <c r="OLW242" s="46"/>
      <c r="OLX242" s="46"/>
      <c r="OLY242" s="46"/>
      <c r="OLZ242" s="46"/>
      <c r="OMA242" s="46"/>
      <c r="OMB242" s="46"/>
      <c r="OMC242" s="46"/>
      <c r="OVC242" s="46"/>
      <c r="OVD242" s="46"/>
      <c r="OVL242" s="46"/>
      <c r="OVM242" s="46"/>
      <c r="OVN242" s="46"/>
      <c r="OVO242" s="46"/>
      <c r="OVP242" s="46"/>
      <c r="OVQ242" s="46"/>
      <c r="OVR242" s="46"/>
      <c r="OVS242" s="46"/>
      <c r="OVT242" s="46"/>
      <c r="OVU242" s="46"/>
      <c r="OVV242" s="46"/>
      <c r="OVW242" s="46"/>
      <c r="OVX242" s="46"/>
      <c r="OVY242" s="46"/>
      <c r="PEY242" s="46"/>
      <c r="PEZ242" s="46"/>
      <c r="PFH242" s="46"/>
      <c r="PFI242" s="46"/>
      <c r="PFJ242" s="46"/>
      <c r="PFK242" s="46"/>
      <c r="PFL242" s="46"/>
      <c r="PFM242" s="46"/>
      <c r="PFN242" s="46"/>
      <c r="PFO242" s="46"/>
      <c r="PFP242" s="46"/>
      <c r="PFQ242" s="46"/>
      <c r="PFR242" s="46"/>
      <c r="PFS242" s="46"/>
      <c r="PFT242" s="46"/>
      <c r="PFU242" s="46"/>
      <c r="POU242" s="46"/>
      <c r="POV242" s="46"/>
      <c r="PPD242" s="46"/>
      <c r="PPE242" s="46"/>
      <c r="PPF242" s="46"/>
      <c r="PPG242" s="46"/>
      <c r="PPH242" s="46"/>
      <c r="PPI242" s="46"/>
      <c r="PPJ242" s="46"/>
      <c r="PPK242" s="46"/>
      <c r="PPL242" s="46"/>
      <c r="PPM242" s="46"/>
      <c r="PPN242" s="46"/>
      <c r="PPO242" s="46"/>
      <c r="PPP242" s="46"/>
      <c r="PPQ242" s="46"/>
      <c r="PYQ242" s="46"/>
      <c r="PYR242" s="46"/>
      <c r="PYZ242" s="46"/>
      <c r="PZA242" s="46"/>
      <c r="PZB242" s="46"/>
      <c r="PZC242" s="46"/>
      <c r="PZD242" s="46"/>
      <c r="PZE242" s="46"/>
      <c r="PZF242" s="46"/>
      <c r="PZG242" s="46"/>
      <c r="PZH242" s="46"/>
      <c r="PZI242" s="46"/>
      <c r="PZJ242" s="46"/>
      <c r="PZK242" s="46"/>
      <c r="PZL242" s="46"/>
      <c r="PZM242" s="46"/>
      <c r="QIM242" s="46"/>
      <c r="QIN242" s="46"/>
      <c r="QIV242" s="46"/>
      <c r="QIW242" s="46"/>
      <c r="QIX242" s="46"/>
      <c r="QIY242" s="46"/>
      <c r="QIZ242" s="46"/>
      <c r="QJA242" s="46"/>
      <c r="QJB242" s="46"/>
      <c r="QJC242" s="46"/>
      <c r="QJD242" s="46"/>
      <c r="QJE242" s="46"/>
      <c r="QJF242" s="46"/>
      <c r="QJG242" s="46"/>
      <c r="QJH242" s="46"/>
      <c r="QJI242" s="46"/>
      <c r="QSI242" s="46"/>
      <c r="QSJ242" s="46"/>
      <c r="QSR242" s="46"/>
      <c r="QSS242" s="46"/>
      <c r="QST242" s="46"/>
      <c r="QSU242" s="46"/>
      <c r="QSV242" s="46"/>
      <c r="QSW242" s="46"/>
      <c r="QSX242" s="46"/>
      <c r="QSY242" s="46"/>
      <c r="QSZ242" s="46"/>
      <c r="QTA242" s="46"/>
      <c r="QTB242" s="46"/>
      <c r="QTC242" s="46"/>
      <c r="QTD242" s="46"/>
      <c r="QTE242" s="46"/>
      <c r="RCE242" s="46"/>
      <c r="RCF242" s="46"/>
      <c r="RCN242" s="46"/>
      <c r="RCO242" s="46"/>
      <c r="RCP242" s="46"/>
      <c r="RCQ242" s="46"/>
      <c r="RCR242" s="46"/>
      <c r="RCS242" s="46"/>
      <c r="RCT242" s="46"/>
      <c r="RCU242" s="46"/>
      <c r="RCV242" s="46"/>
      <c r="RCW242" s="46"/>
      <c r="RCX242" s="46"/>
      <c r="RCY242" s="46"/>
      <c r="RCZ242" s="46"/>
      <c r="RDA242" s="46"/>
      <c r="RMA242" s="46"/>
      <c r="RMB242" s="46"/>
      <c r="RMJ242" s="46"/>
      <c r="RMK242" s="46"/>
      <c r="RML242" s="46"/>
      <c r="RMM242" s="46"/>
      <c r="RMN242" s="46"/>
      <c r="RMO242" s="46"/>
      <c r="RMP242" s="46"/>
      <c r="RMQ242" s="46"/>
      <c r="RMR242" s="46"/>
      <c r="RMS242" s="46"/>
      <c r="RMT242" s="46"/>
      <c r="RMU242" s="46"/>
      <c r="RMV242" s="46"/>
      <c r="RMW242" s="46"/>
      <c r="RVW242" s="46"/>
      <c r="RVX242" s="46"/>
      <c r="RWF242" s="46"/>
      <c r="RWG242" s="46"/>
      <c r="RWH242" s="46"/>
      <c r="RWI242" s="46"/>
      <c r="RWJ242" s="46"/>
      <c r="RWK242" s="46"/>
      <c r="RWL242" s="46"/>
      <c r="RWM242" s="46"/>
      <c r="RWN242" s="46"/>
      <c r="RWO242" s="46"/>
      <c r="RWP242" s="46"/>
      <c r="RWQ242" s="46"/>
      <c r="RWR242" s="46"/>
      <c r="RWS242" s="46"/>
      <c r="SFS242" s="46"/>
      <c r="SFT242" s="46"/>
      <c r="SGB242" s="46"/>
      <c r="SGC242" s="46"/>
      <c r="SGD242" s="46"/>
      <c r="SGE242" s="46"/>
      <c r="SGF242" s="46"/>
      <c r="SGG242" s="46"/>
      <c r="SGH242" s="46"/>
      <c r="SGI242" s="46"/>
      <c r="SGJ242" s="46"/>
      <c r="SGK242" s="46"/>
      <c r="SGL242" s="46"/>
      <c r="SGM242" s="46"/>
      <c r="SGN242" s="46"/>
      <c r="SGO242" s="46"/>
      <c r="SPO242" s="46"/>
      <c r="SPP242" s="46"/>
      <c r="SPX242" s="46"/>
      <c r="SPY242" s="46"/>
      <c r="SPZ242" s="46"/>
      <c r="SQA242" s="46"/>
      <c r="SQB242" s="46"/>
      <c r="SQC242" s="46"/>
      <c r="SQD242" s="46"/>
      <c r="SQE242" s="46"/>
      <c r="SQF242" s="46"/>
      <c r="SQG242" s="46"/>
      <c r="SQH242" s="46"/>
      <c r="SQI242" s="46"/>
      <c r="SQJ242" s="46"/>
      <c r="SQK242" s="46"/>
      <c r="SZK242" s="46"/>
      <c r="SZL242" s="46"/>
      <c r="SZT242" s="46"/>
      <c r="SZU242" s="46"/>
      <c r="SZV242" s="46"/>
      <c r="SZW242" s="46"/>
      <c r="SZX242" s="46"/>
      <c r="SZY242" s="46"/>
      <c r="SZZ242" s="46"/>
      <c r="TAA242" s="46"/>
      <c r="TAB242" s="46"/>
      <c r="TAC242" s="46"/>
      <c r="TAD242" s="46"/>
      <c r="TAE242" s="46"/>
      <c r="TAF242" s="46"/>
      <c r="TAG242" s="46"/>
      <c r="TJG242" s="46"/>
      <c r="TJH242" s="46"/>
      <c r="TJP242" s="46"/>
      <c r="TJQ242" s="46"/>
      <c r="TJR242" s="46"/>
      <c r="TJS242" s="46"/>
      <c r="TJT242" s="46"/>
      <c r="TJU242" s="46"/>
      <c r="TJV242" s="46"/>
      <c r="TJW242" s="46"/>
      <c r="TJX242" s="46"/>
      <c r="TJY242" s="46"/>
      <c r="TJZ242" s="46"/>
      <c r="TKA242" s="46"/>
      <c r="TKB242" s="46"/>
      <c r="TKC242" s="46"/>
      <c r="TTC242" s="46"/>
      <c r="TTD242" s="46"/>
      <c r="TTL242" s="46"/>
      <c r="TTM242" s="46"/>
      <c r="TTN242" s="46"/>
      <c r="TTO242" s="46"/>
      <c r="TTP242" s="46"/>
      <c r="TTQ242" s="46"/>
      <c r="TTR242" s="46"/>
      <c r="TTS242" s="46"/>
      <c r="TTT242" s="46"/>
      <c r="TTU242" s="46"/>
      <c r="TTV242" s="46"/>
      <c r="TTW242" s="46"/>
      <c r="TTX242" s="46"/>
      <c r="TTY242" s="46"/>
      <c r="UCY242" s="46"/>
      <c r="UCZ242" s="46"/>
      <c r="UDH242" s="46"/>
      <c r="UDI242" s="46"/>
      <c r="UDJ242" s="46"/>
      <c r="UDK242" s="46"/>
      <c r="UDL242" s="46"/>
      <c r="UDM242" s="46"/>
      <c r="UDN242" s="46"/>
      <c r="UDO242" s="46"/>
      <c r="UDP242" s="46"/>
      <c r="UDQ242" s="46"/>
      <c r="UDR242" s="46"/>
      <c r="UDS242" s="46"/>
      <c r="UDT242" s="46"/>
      <c r="UDU242" s="46"/>
      <c r="UMU242" s="46"/>
      <c r="UMV242" s="46"/>
      <c r="UND242" s="46"/>
      <c r="UNE242" s="46"/>
      <c r="UNF242" s="46"/>
      <c r="UNG242" s="46"/>
      <c r="UNH242" s="46"/>
      <c r="UNI242" s="46"/>
      <c r="UNJ242" s="46"/>
      <c r="UNK242" s="46"/>
      <c r="UNL242" s="46"/>
      <c r="UNM242" s="46"/>
      <c r="UNN242" s="46"/>
      <c r="UNO242" s="46"/>
      <c r="UNP242" s="46"/>
      <c r="UNQ242" s="46"/>
      <c r="UWQ242" s="46"/>
      <c r="UWR242" s="46"/>
      <c r="UWZ242" s="46"/>
      <c r="UXA242" s="46"/>
      <c r="UXB242" s="46"/>
      <c r="UXC242" s="46"/>
      <c r="UXD242" s="46"/>
      <c r="UXE242" s="46"/>
      <c r="UXF242" s="46"/>
      <c r="UXG242" s="46"/>
      <c r="UXH242" s="46"/>
      <c r="UXI242" s="46"/>
      <c r="UXJ242" s="46"/>
      <c r="UXK242" s="46"/>
      <c r="UXL242" s="46"/>
      <c r="UXM242" s="46"/>
      <c r="VGM242" s="46"/>
      <c r="VGN242" s="46"/>
      <c r="VGV242" s="46"/>
      <c r="VGW242" s="46"/>
      <c r="VGX242" s="46"/>
      <c r="VGY242" s="46"/>
      <c r="VGZ242" s="46"/>
      <c r="VHA242" s="46"/>
      <c r="VHB242" s="46"/>
      <c r="VHC242" s="46"/>
      <c r="VHD242" s="46"/>
      <c r="VHE242" s="46"/>
      <c r="VHF242" s="46"/>
      <c r="VHG242" s="46"/>
      <c r="VHH242" s="46"/>
      <c r="VHI242" s="46"/>
      <c r="VQI242" s="46"/>
      <c r="VQJ242" s="46"/>
      <c r="VQR242" s="46"/>
      <c r="VQS242" s="46"/>
      <c r="VQT242" s="46"/>
      <c r="VQU242" s="46"/>
      <c r="VQV242" s="46"/>
      <c r="VQW242" s="46"/>
      <c r="VQX242" s="46"/>
      <c r="VQY242" s="46"/>
      <c r="VQZ242" s="46"/>
      <c r="VRA242" s="46"/>
      <c r="VRB242" s="46"/>
      <c r="VRC242" s="46"/>
      <c r="VRD242" s="46"/>
      <c r="VRE242" s="46"/>
      <c r="WAE242" s="46"/>
      <c r="WAF242" s="46"/>
      <c r="WAN242" s="46"/>
      <c r="WAO242" s="46"/>
      <c r="WAP242" s="46"/>
      <c r="WAQ242" s="46"/>
      <c r="WAR242" s="46"/>
      <c r="WAS242" s="46"/>
      <c r="WAT242" s="46"/>
      <c r="WAU242" s="46"/>
      <c r="WAV242" s="46"/>
      <c r="WAW242" s="46"/>
      <c r="WAX242" s="46"/>
      <c r="WAY242" s="46"/>
      <c r="WAZ242" s="46"/>
      <c r="WBA242" s="46"/>
      <c r="WKA242" s="46"/>
      <c r="WKB242" s="46"/>
      <c r="WKJ242" s="46"/>
      <c r="WKK242" s="46"/>
      <c r="WKL242" s="46"/>
      <c r="WKM242" s="46"/>
      <c r="WKN242" s="46"/>
      <c r="WKO242" s="46"/>
      <c r="WKP242" s="46"/>
      <c r="WKQ242" s="46"/>
      <c r="WKR242" s="46"/>
      <c r="WKS242" s="46"/>
      <c r="WKT242" s="46"/>
      <c r="WKU242" s="46"/>
      <c r="WKV242" s="46"/>
      <c r="WKW242" s="46"/>
      <c r="WTW242" s="46"/>
      <c r="WTX242" s="46"/>
      <c r="WUF242" s="46"/>
      <c r="WUG242" s="46"/>
      <c r="WUH242" s="46"/>
      <c r="WUI242" s="46"/>
      <c r="WUJ242" s="46"/>
      <c r="WUK242" s="46"/>
      <c r="WUL242" s="46"/>
      <c r="WUM242" s="46"/>
      <c r="WUN242" s="46"/>
      <c r="WUO242" s="46"/>
      <c r="WUP242" s="46"/>
      <c r="WUQ242" s="46"/>
      <c r="WUR242" s="46"/>
      <c r="WUS242" s="46"/>
    </row>
    <row r="243" spans="1:16344">
      <c r="A243" s="138">
        <v>1</v>
      </c>
      <c r="B243" s="292" t="s">
        <v>157</v>
      </c>
      <c r="C243" s="238">
        <v>0</v>
      </c>
      <c r="D243" s="217"/>
      <c r="E243" s="217"/>
      <c r="F243" s="217">
        <v>140</v>
      </c>
      <c r="G243" s="245">
        <v>0</v>
      </c>
      <c r="H243" s="229">
        <f t="shared" si="13"/>
        <v>0</v>
      </c>
      <c r="I243" s="254">
        <f>I244</f>
        <v>0</v>
      </c>
      <c r="J243" s="254"/>
      <c r="K243" s="254"/>
      <c r="L243" s="254"/>
      <c r="M243" s="238"/>
      <c r="HK243" s="127"/>
      <c r="HL243" s="127"/>
      <c r="HT243" s="127"/>
      <c r="HU243" s="127"/>
      <c r="HV243" s="127"/>
      <c r="HW243" s="127"/>
      <c r="HX243" s="127"/>
      <c r="HY243" s="127"/>
      <c r="HZ243" s="127"/>
      <c r="IA243" s="127"/>
      <c r="IB243" s="127"/>
      <c r="IC243" s="127"/>
      <c r="ID243" s="127"/>
      <c r="IE243" s="127"/>
      <c r="IF243" s="127"/>
      <c r="IG243" s="127"/>
      <c r="RG243" s="127"/>
      <c r="RH243" s="127"/>
      <c r="RP243" s="127"/>
      <c r="RQ243" s="127"/>
      <c r="RR243" s="127"/>
      <c r="RS243" s="127"/>
      <c r="RT243" s="127"/>
      <c r="RU243" s="127"/>
      <c r="RV243" s="127"/>
      <c r="RW243" s="127"/>
      <c r="RX243" s="127"/>
      <c r="RY243" s="127"/>
      <c r="RZ243" s="127"/>
      <c r="SA243" s="127"/>
      <c r="SB243" s="127"/>
      <c r="SC243" s="127"/>
      <c r="ABC243" s="127"/>
      <c r="ABD243" s="127"/>
      <c r="ABL243" s="127"/>
      <c r="ABM243" s="127"/>
      <c r="ABN243" s="127"/>
      <c r="ABO243" s="127"/>
      <c r="ABP243" s="127"/>
      <c r="ABQ243" s="127"/>
      <c r="ABR243" s="127"/>
      <c r="ABS243" s="127"/>
      <c r="ABT243" s="127"/>
      <c r="ABU243" s="127"/>
      <c r="ABV243" s="127"/>
      <c r="ABW243" s="127"/>
      <c r="ABX243" s="127"/>
      <c r="ABY243" s="127"/>
      <c r="AKY243" s="127"/>
      <c r="AKZ243" s="127"/>
      <c r="ALH243" s="127"/>
      <c r="ALI243" s="127"/>
      <c r="ALJ243" s="127"/>
      <c r="ALK243" s="127"/>
      <c r="ALL243" s="127"/>
      <c r="ALM243" s="127"/>
      <c r="ALN243" s="127"/>
      <c r="ALO243" s="127"/>
      <c r="ALP243" s="127"/>
      <c r="ALQ243" s="127"/>
      <c r="ALR243" s="127"/>
      <c r="ALS243" s="127"/>
      <c r="ALT243" s="127"/>
      <c r="ALU243" s="127"/>
      <c r="AUU243" s="127"/>
      <c r="AUV243" s="127"/>
      <c r="AVD243" s="127"/>
      <c r="AVE243" s="127"/>
      <c r="AVF243" s="127"/>
      <c r="AVG243" s="127"/>
      <c r="AVH243" s="127"/>
      <c r="AVI243" s="127"/>
      <c r="AVJ243" s="127"/>
      <c r="AVK243" s="127"/>
      <c r="AVL243" s="127"/>
      <c r="AVM243" s="127"/>
      <c r="AVN243" s="127"/>
      <c r="AVO243" s="127"/>
      <c r="AVP243" s="127"/>
      <c r="AVQ243" s="127"/>
      <c r="BEQ243" s="127"/>
      <c r="BER243" s="127"/>
      <c r="BEZ243" s="127"/>
      <c r="BFA243" s="127"/>
      <c r="BFB243" s="127"/>
      <c r="BFC243" s="127"/>
      <c r="BFD243" s="127"/>
      <c r="BFE243" s="127"/>
      <c r="BFF243" s="127"/>
      <c r="BFG243" s="127"/>
      <c r="BFH243" s="127"/>
      <c r="BFI243" s="127"/>
      <c r="BFJ243" s="127"/>
      <c r="BFK243" s="127"/>
      <c r="BFL243" s="127"/>
      <c r="BFM243" s="127"/>
      <c r="BOM243" s="127"/>
      <c r="BON243" s="127"/>
      <c r="BOV243" s="127"/>
      <c r="BOW243" s="127"/>
      <c r="BOX243" s="127"/>
      <c r="BOY243" s="127"/>
      <c r="BOZ243" s="127"/>
      <c r="BPA243" s="127"/>
      <c r="BPB243" s="127"/>
      <c r="BPC243" s="127"/>
      <c r="BPD243" s="127"/>
      <c r="BPE243" s="127"/>
      <c r="BPF243" s="127"/>
      <c r="BPG243" s="127"/>
      <c r="BPH243" s="127"/>
      <c r="BPI243" s="127"/>
      <c r="BYI243" s="127"/>
      <c r="BYJ243" s="127"/>
      <c r="BYR243" s="127"/>
      <c r="BYS243" s="127"/>
      <c r="BYT243" s="127"/>
      <c r="BYU243" s="127"/>
      <c r="BYV243" s="127"/>
      <c r="BYW243" s="127"/>
      <c r="BYX243" s="127"/>
      <c r="BYY243" s="127"/>
      <c r="BYZ243" s="127"/>
      <c r="BZA243" s="127"/>
      <c r="BZB243" s="127"/>
      <c r="BZC243" s="127"/>
      <c r="BZD243" s="127"/>
      <c r="BZE243" s="127"/>
      <c r="CIE243" s="127"/>
      <c r="CIF243" s="127"/>
      <c r="CIN243" s="127"/>
      <c r="CIO243" s="127"/>
      <c r="CIP243" s="127"/>
      <c r="CIQ243" s="127"/>
      <c r="CIR243" s="127"/>
      <c r="CIS243" s="127"/>
      <c r="CIT243" s="127"/>
      <c r="CIU243" s="127"/>
      <c r="CIV243" s="127"/>
      <c r="CIW243" s="127"/>
      <c r="CIX243" s="127"/>
      <c r="CIY243" s="127"/>
      <c r="CIZ243" s="127"/>
      <c r="CJA243" s="127"/>
      <c r="CSA243" s="127"/>
      <c r="CSB243" s="127"/>
      <c r="CSJ243" s="127"/>
      <c r="CSK243" s="127"/>
      <c r="CSL243" s="127"/>
      <c r="CSM243" s="127"/>
      <c r="CSN243" s="127"/>
      <c r="CSO243" s="127"/>
      <c r="CSP243" s="127"/>
      <c r="CSQ243" s="127"/>
      <c r="CSR243" s="127"/>
      <c r="CSS243" s="127"/>
      <c r="CST243" s="127"/>
      <c r="CSU243" s="127"/>
      <c r="CSV243" s="127"/>
      <c r="CSW243" s="127"/>
      <c r="DBW243" s="127"/>
      <c r="DBX243" s="127"/>
      <c r="DCF243" s="127"/>
      <c r="DCG243" s="127"/>
      <c r="DCH243" s="127"/>
      <c r="DCI243" s="127"/>
      <c r="DCJ243" s="127"/>
      <c r="DCK243" s="127"/>
      <c r="DCL243" s="127"/>
      <c r="DCM243" s="127"/>
      <c r="DCN243" s="127"/>
      <c r="DCO243" s="127"/>
      <c r="DCP243" s="127"/>
      <c r="DCQ243" s="127"/>
      <c r="DCR243" s="127"/>
      <c r="DCS243" s="127"/>
      <c r="DLS243" s="127"/>
      <c r="DLT243" s="127"/>
      <c r="DMB243" s="127"/>
      <c r="DMC243" s="127"/>
      <c r="DMD243" s="127"/>
      <c r="DME243" s="127"/>
      <c r="DMF243" s="127"/>
      <c r="DMG243" s="127"/>
      <c r="DMH243" s="127"/>
      <c r="DMI243" s="127"/>
      <c r="DMJ243" s="127"/>
      <c r="DMK243" s="127"/>
      <c r="DML243" s="127"/>
      <c r="DMM243" s="127"/>
      <c r="DMN243" s="127"/>
      <c r="DMO243" s="127"/>
      <c r="DVO243" s="127"/>
      <c r="DVP243" s="127"/>
      <c r="DVX243" s="127"/>
      <c r="DVY243" s="127"/>
      <c r="DVZ243" s="127"/>
      <c r="DWA243" s="127"/>
      <c r="DWB243" s="127"/>
      <c r="DWC243" s="127"/>
      <c r="DWD243" s="127"/>
      <c r="DWE243" s="127"/>
      <c r="DWF243" s="127"/>
      <c r="DWG243" s="127"/>
      <c r="DWH243" s="127"/>
      <c r="DWI243" s="127"/>
      <c r="DWJ243" s="127"/>
      <c r="DWK243" s="127"/>
      <c r="EFK243" s="127"/>
      <c r="EFL243" s="127"/>
      <c r="EFT243" s="127"/>
      <c r="EFU243" s="127"/>
      <c r="EFV243" s="127"/>
      <c r="EFW243" s="127"/>
      <c r="EFX243" s="127"/>
      <c r="EFY243" s="127"/>
      <c r="EFZ243" s="127"/>
      <c r="EGA243" s="127"/>
      <c r="EGB243" s="127"/>
      <c r="EGC243" s="127"/>
      <c r="EGD243" s="127"/>
      <c r="EGE243" s="127"/>
      <c r="EGF243" s="127"/>
      <c r="EGG243" s="127"/>
      <c r="EPG243" s="127"/>
      <c r="EPH243" s="127"/>
      <c r="EPP243" s="127"/>
      <c r="EPQ243" s="127"/>
      <c r="EPR243" s="127"/>
      <c r="EPS243" s="127"/>
      <c r="EPT243" s="127"/>
      <c r="EPU243" s="127"/>
      <c r="EPV243" s="127"/>
      <c r="EPW243" s="127"/>
      <c r="EPX243" s="127"/>
      <c r="EPY243" s="127"/>
      <c r="EPZ243" s="127"/>
      <c r="EQA243" s="127"/>
      <c r="EQB243" s="127"/>
      <c r="EQC243" s="127"/>
      <c r="EZC243" s="127"/>
      <c r="EZD243" s="127"/>
      <c r="EZL243" s="127"/>
      <c r="EZM243" s="127"/>
      <c r="EZN243" s="127"/>
      <c r="EZO243" s="127"/>
      <c r="EZP243" s="127"/>
      <c r="EZQ243" s="127"/>
      <c r="EZR243" s="127"/>
      <c r="EZS243" s="127"/>
      <c r="EZT243" s="127"/>
      <c r="EZU243" s="127"/>
      <c r="EZV243" s="127"/>
      <c r="EZW243" s="127"/>
      <c r="EZX243" s="127"/>
      <c r="EZY243" s="127"/>
      <c r="FIY243" s="127"/>
      <c r="FIZ243" s="127"/>
      <c r="FJH243" s="127"/>
      <c r="FJI243" s="127"/>
      <c r="FJJ243" s="127"/>
      <c r="FJK243" s="127"/>
      <c r="FJL243" s="127"/>
      <c r="FJM243" s="127"/>
      <c r="FJN243" s="127"/>
      <c r="FJO243" s="127"/>
      <c r="FJP243" s="127"/>
      <c r="FJQ243" s="127"/>
      <c r="FJR243" s="127"/>
      <c r="FJS243" s="127"/>
      <c r="FJT243" s="127"/>
      <c r="FJU243" s="127"/>
      <c r="FSU243" s="127"/>
      <c r="FSV243" s="127"/>
      <c r="FTD243" s="127"/>
      <c r="FTE243" s="127"/>
      <c r="FTF243" s="127"/>
      <c r="FTG243" s="127"/>
      <c r="FTH243" s="127"/>
      <c r="FTI243" s="127"/>
      <c r="FTJ243" s="127"/>
      <c r="FTK243" s="127"/>
      <c r="FTL243" s="127"/>
      <c r="FTM243" s="127"/>
      <c r="FTN243" s="127"/>
      <c r="FTO243" s="127"/>
      <c r="FTP243" s="127"/>
      <c r="FTQ243" s="127"/>
      <c r="GCQ243" s="127"/>
      <c r="GCR243" s="127"/>
      <c r="GCZ243" s="127"/>
      <c r="GDA243" s="127"/>
      <c r="GDB243" s="127"/>
      <c r="GDC243" s="127"/>
      <c r="GDD243" s="127"/>
      <c r="GDE243" s="127"/>
      <c r="GDF243" s="127"/>
      <c r="GDG243" s="127"/>
      <c r="GDH243" s="127"/>
      <c r="GDI243" s="127"/>
      <c r="GDJ243" s="127"/>
      <c r="GDK243" s="127"/>
      <c r="GDL243" s="127"/>
      <c r="GDM243" s="127"/>
      <c r="GMM243" s="127"/>
      <c r="GMN243" s="127"/>
      <c r="GMV243" s="127"/>
      <c r="GMW243" s="127"/>
      <c r="GMX243" s="127"/>
      <c r="GMY243" s="127"/>
      <c r="GMZ243" s="127"/>
      <c r="GNA243" s="127"/>
      <c r="GNB243" s="127"/>
      <c r="GNC243" s="127"/>
      <c r="GND243" s="127"/>
      <c r="GNE243" s="127"/>
      <c r="GNF243" s="127"/>
      <c r="GNG243" s="127"/>
      <c r="GNH243" s="127"/>
      <c r="GNI243" s="127"/>
      <c r="GWI243" s="127"/>
      <c r="GWJ243" s="127"/>
      <c r="GWR243" s="127"/>
      <c r="GWS243" s="127"/>
      <c r="GWT243" s="127"/>
      <c r="GWU243" s="127"/>
      <c r="GWV243" s="127"/>
      <c r="GWW243" s="127"/>
      <c r="GWX243" s="127"/>
      <c r="GWY243" s="127"/>
      <c r="GWZ243" s="127"/>
      <c r="GXA243" s="127"/>
      <c r="GXB243" s="127"/>
      <c r="GXC243" s="127"/>
      <c r="GXD243" s="127"/>
      <c r="GXE243" s="127"/>
      <c r="HGE243" s="127"/>
      <c r="HGF243" s="127"/>
      <c r="HGN243" s="127"/>
      <c r="HGO243" s="127"/>
      <c r="HGP243" s="127"/>
      <c r="HGQ243" s="127"/>
      <c r="HGR243" s="127"/>
      <c r="HGS243" s="127"/>
      <c r="HGT243" s="127"/>
      <c r="HGU243" s="127"/>
      <c r="HGV243" s="127"/>
      <c r="HGW243" s="127"/>
      <c r="HGX243" s="127"/>
      <c r="HGY243" s="127"/>
      <c r="HGZ243" s="127"/>
      <c r="HHA243" s="127"/>
      <c r="HQA243" s="127"/>
      <c r="HQB243" s="127"/>
      <c r="HQJ243" s="127"/>
      <c r="HQK243" s="127"/>
      <c r="HQL243" s="127"/>
      <c r="HQM243" s="127"/>
      <c r="HQN243" s="127"/>
      <c r="HQO243" s="127"/>
      <c r="HQP243" s="127"/>
      <c r="HQQ243" s="127"/>
      <c r="HQR243" s="127"/>
      <c r="HQS243" s="127"/>
      <c r="HQT243" s="127"/>
      <c r="HQU243" s="127"/>
      <c r="HQV243" s="127"/>
      <c r="HQW243" s="127"/>
      <c r="HZW243" s="127"/>
      <c r="HZX243" s="127"/>
      <c r="IAF243" s="127"/>
      <c r="IAG243" s="127"/>
      <c r="IAH243" s="127"/>
      <c r="IAI243" s="127"/>
      <c r="IAJ243" s="127"/>
      <c r="IAK243" s="127"/>
      <c r="IAL243" s="127"/>
      <c r="IAM243" s="127"/>
      <c r="IAN243" s="127"/>
      <c r="IAO243" s="127"/>
      <c r="IAP243" s="127"/>
      <c r="IAQ243" s="127"/>
      <c r="IAR243" s="127"/>
      <c r="IAS243" s="127"/>
      <c r="IJS243" s="127"/>
      <c r="IJT243" s="127"/>
      <c r="IKB243" s="127"/>
      <c r="IKC243" s="127"/>
      <c r="IKD243" s="127"/>
      <c r="IKE243" s="127"/>
      <c r="IKF243" s="127"/>
      <c r="IKG243" s="127"/>
      <c r="IKH243" s="127"/>
      <c r="IKI243" s="127"/>
      <c r="IKJ243" s="127"/>
      <c r="IKK243" s="127"/>
      <c r="IKL243" s="127"/>
      <c r="IKM243" s="127"/>
      <c r="IKN243" s="127"/>
      <c r="IKO243" s="127"/>
      <c r="ITO243" s="127"/>
      <c r="ITP243" s="127"/>
      <c r="ITX243" s="127"/>
      <c r="ITY243" s="127"/>
      <c r="ITZ243" s="127"/>
      <c r="IUA243" s="127"/>
      <c r="IUB243" s="127"/>
      <c r="IUC243" s="127"/>
      <c r="IUD243" s="127"/>
      <c r="IUE243" s="127"/>
      <c r="IUF243" s="127"/>
      <c r="IUG243" s="127"/>
      <c r="IUH243" s="127"/>
      <c r="IUI243" s="127"/>
      <c r="IUJ243" s="127"/>
      <c r="IUK243" s="127"/>
      <c r="JDK243" s="127"/>
      <c r="JDL243" s="127"/>
      <c r="JDT243" s="127"/>
      <c r="JDU243" s="127"/>
      <c r="JDV243" s="127"/>
      <c r="JDW243" s="127"/>
      <c r="JDX243" s="127"/>
      <c r="JDY243" s="127"/>
      <c r="JDZ243" s="127"/>
      <c r="JEA243" s="127"/>
      <c r="JEB243" s="127"/>
      <c r="JEC243" s="127"/>
      <c r="JED243" s="127"/>
      <c r="JEE243" s="127"/>
      <c r="JEF243" s="127"/>
      <c r="JEG243" s="127"/>
      <c r="JNG243" s="127"/>
      <c r="JNH243" s="127"/>
      <c r="JNP243" s="127"/>
      <c r="JNQ243" s="127"/>
      <c r="JNR243" s="127"/>
      <c r="JNS243" s="127"/>
      <c r="JNT243" s="127"/>
      <c r="JNU243" s="127"/>
      <c r="JNV243" s="127"/>
      <c r="JNW243" s="127"/>
      <c r="JNX243" s="127"/>
      <c r="JNY243" s="127"/>
      <c r="JNZ243" s="127"/>
      <c r="JOA243" s="127"/>
      <c r="JOB243" s="127"/>
      <c r="JOC243" s="127"/>
      <c r="JXC243" s="127"/>
      <c r="JXD243" s="127"/>
      <c r="JXL243" s="127"/>
      <c r="JXM243" s="127"/>
      <c r="JXN243" s="127"/>
      <c r="JXO243" s="127"/>
      <c r="JXP243" s="127"/>
      <c r="JXQ243" s="127"/>
      <c r="JXR243" s="127"/>
      <c r="JXS243" s="127"/>
      <c r="JXT243" s="127"/>
      <c r="JXU243" s="127"/>
      <c r="JXV243" s="127"/>
      <c r="JXW243" s="127"/>
      <c r="JXX243" s="127"/>
      <c r="JXY243" s="127"/>
      <c r="KGY243" s="127"/>
      <c r="KGZ243" s="127"/>
      <c r="KHH243" s="127"/>
      <c r="KHI243" s="127"/>
      <c r="KHJ243" s="127"/>
      <c r="KHK243" s="127"/>
      <c r="KHL243" s="127"/>
      <c r="KHM243" s="127"/>
      <c r="KHN243" s="127"/>
      <c r="KHO243" s="127"/>
      <c r="KHP243" s="127"/>
      <c r="KHQ243" s="127"/>
      <c r="KHR243" s="127"/>
      <c r="KHS243" s="127"/>
      <c r="KHT243" s="127"/>
      <c r="KHU243" s="127"/>
      <c r="KQU243" s="127"/>
      <c r="KQV243" s="127"/>
      <c r="KRD243" s="127"/>
      <c r="KRE243" s="127"/>
      <c r="KRF243" s="127"/>
      <c r="KRG243" s="127"/>
      <c r="KRH243" s="127"/>
      <c r="KRI243" s="127"/>
      <c r="KRJ243" s="127"/>
      <c r="KRK243" s="127"/>
      <c r="KRL243" s="127"/>
      <c r="KRM243" s="127"/>
      <c r="KRN243" s="127"/>
      <c r="KRO243" s="127"/>
      <c r="KRP243" s="127"/>
      <c r="KRQ243" s="127"/>
      <c r="LAQ243" s="127"/>
      <c r="LAR243" s="127"/>
      <c r="LAZ243" s="127"/>
      <c r="LBA243" s="127"/>
      <c r="LBB243" s="127"/>
      <c r="LBC243" s="127"/>
      <c r="LBD243" s="127"/>
      <c r="LBE243" s="127"/>
      <c r="LBF243" s="127"/>
      <c r="LBG243" s="127"/>
      <c r="LBH243" s="127"/>
      <c r="LBI243" s="127"/>
      <c r="LBJ243" s="127"/>
      <c r="LBK243" s="127"/>
      <c r="LBL243" s="127"/>
      <c r="LBM243" s="127"/>
      <c r="LKM243" s="127"/>
      <c r="LKN243" s="127"/>
      <c r="LKV243" s="127"/>
      <c r="LKW243" s="127"/>
      <c r="LKX243" s="127"/>
      <c r="LKY243" s="127"/>
      <c r="LKZ243" s="127"/>
      <c r="LLA243" s="127"/>
      <c r="LLB243" s="127"/>
      <c r="LLC243" s="127"/>
      <c r="LLD243" s="127"/>
      <c r="LLE243" s="127"/>
      <c r="LLF243" s="127"/>
      <c r="LLG243" s="127"/>
      <c r="LLH243" s="127"/>
      <c r="LLI243" s="127"/>
      <c r="LUI243" s="127"/>
      <c r="LUJ243" s="127"/>
      <c r="LUR243" s="127"/>
      <c r="LUS243" s="127"/>
      <c r="LUT243" s="127"/>
      <c r="LUU243" s="127"/>
      <c r="LUV243" s="127"/>
      <c r="LUW243" s="127"/>
      <c r="LUX243" s="127"/>
      <c r="LUY243" s="127"/>
      <c r="LUZ243" s="127"/>
      <c r="LVA243" s="127"/>
      <c r="LVB243" s="127"/>
      <c r="LVC243" s="127"/>
      <c r="LVD243" s="127"/>
      <c r="LVE243" s="127"/>
      <c r="MEE243" s="127"/>
      <c r="MEF243" s="127"/>
      <c r="MEN243" s="127"/>
      <c r="MEO243" s="127"/>
      <c r="MEP243" s="127"/>
      <c r="MEQ243" s="127"/>
      <c r="MER243" s="127"/>
      <c r="MES243" s="127"/>
      <c r="MET243" s="127"/>
      <c r="MEU243" s="127"/>
      <c r="MEV243" s="127"/>
      <c r="MEW243" s="127"/>
      <c r="MEX243" s="127"/>
      <c r="MEY243" s="127"/>
      <c r="MEZ243" s="127"/>
      <c r="MFA243" s="127"/>
      <c r="MOA243" s="127"/>
      <c r="MOB243" s="127"/>
      <c r="MOJ243" s="127"/>
      <c r="MOK243" s="127"/>
      <c r="MOL243" s="127"/>
      <c r="MOM243" s="127"/>
      <c r="MON243" s="127"/>
      <c r="MOO243" s="127"/>
      <c r="MOP243" s="127"/>
      <c r="MOQ243" s="127"/>
      <c r="MOR243" s="127"/>
      <c r="MOS243" s="127"/>
      <c r="MOT243" s="127"/>
      <c r="MOU243" s="127"/>
      <c r="MOV243" s="127"/>
      <c r="MOW243" s="127"/>
      <c r="MXW243" s="127"/>
      <c r="MXX243" s="127"/>
      <c r="MYF243" s="127"/>
      <c r="MYG243" s="127"/>
      <c r="MYH243" s="127"/>
      <c r="MYI243" s="127"/>
      <c r="MYJ243" s="127"/>
      <c r="MYK243" s="127"/>
      <c r="MYL243" s="127"/>
      <c r="MYM243" s="127"/>
      <c r="MYN243" s="127"/>
      <c r="MYO243" s="127"/>
      <c r="MYP243" s="127"/>
      <c r="MYQ243" s="127"/>
      <c r="MYR243" s="127"/>
      <c r="MYS243" s="127"/>
      <c r="NHS243" s="127"/>
      <c r="NHT243" s="127"/>
      <c r="NIB243" s="127"/>
      <c r="NIC243" s="127"/>
      <c r="NID243" s="127"/>
      <c r="NIE243" s="127"/>
      <c r="NIF243" s="127"/>
      <c r="NIG243" s="127"/>
      <c r="NIH243" s="127"/>
      <c r="NII243" s="127"/>
      <c r="NIJ243" s="127"/>
      <c r="NIK243" s="127"/>
      <c r="NIL243" s="127"/>
      <c r="NIM243" s="127"/>
      <c r="NIN243" s="127"/>
      <c r="NIO243" s="127"/>
      <c r="NRO243" s="127"/>
      <c r="NRP243" s="127"/>
      <c r="NRX243" s="127"/>
      <c r="NRY243" s="127"/>
      <c r="NRZ243" s="127"/>
      <c r="NSA243" s="127"/>
      <c r="NSB243" s="127"/>
      <c r="NSC243" s="127"/>
      <c r="NSD243" s="127"/>
      <c r="NSE243" s="127"/>
      <c r="NSF243" s="127"/>
      <c r="NSG243" s="127"/>
      <c r="NSH243" s="127"/>
      <c r="NSI243" s="127"/>
      <c r="NSJ243" s="127"/>
      <c r="NSK243" s="127"/>
      <c r="OBK243" s="127"/>
      <c r="OBL243" s="127"/>
      <c r="OBT243" s="127"/>
      <c r="OBU243" s="127"/>
      <c r="OBV243" s="127"/>
      <c r="OBW243" s="127"/>
      <c r="OBX243" s="127"/>
      <c r="OBY243" s="127"/>
      <c r="OBZ243" s="127"/>
      <c r="OCA243" s="127"/>
      <c r="OCB243" s="127"/>
      <c r="OCC243" s="127"/>
      <c r="OCD243" s="127"/>
      <c r="OCE243" s="127"/>
      <c r="OCF243" s="127"/>
      <c r="OCG243" s="127"/>
      <c r="OLG243" s="127"/>
      <c r="OLH243" s="127"/>
      <c r="OLP243" s="127"/>
      <c r="OLQ243" s="127"/>
      <c r="OLR243" s="127"/>
      <c r="OLS243" s="127"/>
      <c r="OLT243" s="127"/>
      <c r="OLU243" s="127"/>
      <c r="OLV243" s="127"/>
      <c r="OLW243" s="127"/>
      <c r="OLX243" s="127"/>
      <c r="OLY243" s="127"/>
      <c r="OLZ243" s="127"/>
      <c r="OMA243" s="127"/>
      <c r="OMB243" s="127"/>
      <c r="OMC243" s="127"/>
      <c r="OVC243" s="127"/>
      <c r="OVD243" s="127"/>
      <c r="OVL243" s="127"/>
      <c r="OVM243" s="127"/>
      <c r="OVN243" s="127"/>
      <c r="OVO243" s="127"/>
      <c r="OVP243" s="127"/>
      <c r="OVQ243" s="127"/>
      <c r="OVR243" s="127"/>
      <c r="OVS243" s="127"/>
      <c r="OVT243" s="127"/>
      <c r="OVU243" s="127"/>
      <c r="OVV243" s="127"/>
      <c r="OVW243" s="127"/>
      <c r="OVX243" s="127"/>
      <c r="OVY243" s="127"/>
      <c r="PEY243" s="127"/>
      <c r="PEZ243" s="127"/>
      <c r="PFH243" s="127"/>
      <c r="PFI243" s="127"/>
      <c r="PFJ243" s="127"/>
      <c r="PFK243" s="127"/>
      <c r="PFL243" s="127"/>
      <c r="PFM243" s="127"/>
      <c r="PFN243" s="127"/>
      <c r="PFO243" s="127"/>
      <c r="PFP243" s="127"/>
      <c r="PFQ243" s="127"/>
      <c r="PFR243" s="127"/>
      <c r="PFS243" s="127"/>
      <c r="PFT243" s="127"/>
      <c r="PFU243" s="127"/>
      <c r="POU243" s="127"/>
      <c r="POV243" s="127"/>
      <c r="PPD243" s="127"/>
      <c r="PPE243" s="127"/>
      <c r="PPF243" s="127"/>
      <c r="PPG243" s="127"/>
      <c r="PPH243" s="127"/>
      <c r="PPI243" s="127"/>
      <c r="PPJ243" s="127"/>
      <c r="PPK243" s="127"/>
      <c r="PPL243" s="127"/>
      <c r="PPM243" s="127"/>
      <c r="PPN243" s="127"/>
      <c r="PPO243" s="127"/>
      <c r="PPP243" s="127"/>
      <c r="PPQ243" s="127"/>
      <c r="PYQ243" s="127"/>
      <c r="PYR243" s="127"/>
      <c r="PYZ243" s="127"/>
      <c r="PZA243" s="127"/>
      <c r="PZB243" s="127"/>
      <c r="PZC243" s="127"/>
      <c r="PZD243" s="127"/>
      <c r="PZE243" s="127"/>
      <c r="PZF243" s="127"/>
      <c r="PZG243" s="127"/>
      <c r="PZH243" s="127"/>
      <c r="PZI243" s="127"/>
      <c r="PZJ243" s="127"/>
      <c r="PZK243" s="127"/>
      <c r="PZL243" s="127"/>
      <c r="PZM243" s="127"/>
      <c r="QIM243" s="127"/>
      <c r="QIN243" s="127"/>
      <c r="QIV243" s="127"/>
      <c r="QIW243" s="127"/>
      <c r="QIX243" s="127"/>
      <c r="QIY243" s="127"/>
      <c r="QIZ243" s="127"/>
      <c r="QJA243" s="127"/>
      <c r="QJB243" s="127"/>
      <c r="QJC243" s="127"/>
      <c r="QJD243" s="127"/>
      <c r="QJE243" s="127"/>
      <c r="QJF243" s="127"/>
      <c r="QJG243" s="127"/>
      <c r="QJH243" s="127"/>
      <c r="QJI243" s="127"/>
      <c r="QSI243" s="127"/>
      <c r="QSJ243" s="127"/>
      <c r="QSR243" s="127"/>
      <c r="QSS243" s="127"/>
      <c r="QST243" s="127"/>
      <c r="QSU243" s="127"/>
      <c r="QSV243" s="127"/>
      <c r="QSW243" s="127"/>
      <c r="QSX243" s="127"/>
      <c r="QSY243" s="127"/>
      <c r="QSZ243" s="127"/>
      <c r="QTA243" s="127"/>
      <c r="QTB243" s="127"/>
      <c r="QTC243" s="127"/>
      <c r="QTD243" s="127"/>
      <c r="QTE243" s="127"/>
      <c r="RCE243" s="127"/>
      <c r="RCF243" s="127"/>
      <c r="RCN243" s="127"/>
      <c r="RCO243" s="127"/>
      <c r="RCP243" s="127"/>
      <c r="RCQ243" s="127"/>
      <c r="RCR243" s="127"/>
      <c r="RCS243" s="127"/>
      <c r="RCT243" s="127"/>
      <c r="RCU243" s="127"/>
      <c r="RCV243" s="127"/>
      <c r="RCW243" s="127"/>
      <c r="RCX243" s="127"/>
      <c r="RCY243" s="127"/>
      <c r="RCZ243" s="127"/>
      <c r="RDA243" s="127"/>
      <c r="RMA243" s="127"/>
      <c r="RMB243" s="127"/>
      <c r="RMJ243" s="127"/>
      <c r="RMK243" s="127"/>
      <c r="RML243" s="127"/>
      <c r="RMM243" s="127"/>
      <c r="RMN243" s="127"/>
      <c r="RMO243" s="127"/>
      <c r="RMP243" s="127"/>
      <c r="RMQ243" s="127"/>
      <c r="RMR243" s="127"/>
      <c r="RMS243" s="127"/>
      <c r="RMT243" s="127"/>
      <c r="RMU243" s="127"/>
      <c r="RMV243" s="127"/>
      <c r="RMW243" s="127"/>
      <c r="RVW243" s="127"/>
      <c r="RVX243" s="127"/>
      <c r="RWF243" s="127"/>
      <c r="RWG243" s="127"/>
      <c r="RWH243" s="127"/>
      <c r="RWI243" s="127"/>
      <c r="RWJ243" s="127"/>
      <c r="RWK243" s="127"/>
      <c r="RWL243" s="127"/>
      <c r="RWM243" s="127"/>
      <c r="RWN243" s="127"/>
      <c r="RWO243" s="127"/>
      <c r="RWP243" s="127"/>
      <c r="RWQ243" s="127"/>
      <c r="RWR243" s="127"/>
      <c r="RWS243" s="127"/>
      <c r="SFS243" s="127"/>
      <c r="SFT243" s="127"/>
      <c r="SGB243" s="127"/>
      <c r="SGC243" s="127"/>
      <c r="SGD243" s="127"/>
      <c r="SGE243" s="127"/>
      <c r="SGF243" s="127"/>
      <c r="SGG243" s="127"/>
      <c r="SGH243" s="127"/>
      <c r="SGI243" s="127"/>
      <c r="SGJ243" s="127"/>
      <c r="SGK243" s="127"/>
      <c r="SGL243" s="127"/>
      <c r="SGM243" s="127"/>
      <c r="SGN243" s="127"/>
      <c r="SGO243" s="127"/>
      <c r="SPO243" s="127"/>
      <c r="SPP243" s="127"/>
      <c r="SPX243" s="127"/>
      <c r="SPY243" s="127"/>
      <c r="SPZ243" s="127"/>
      <c r="SQA243" s="127"/>
      <c r="SQB243" s="127"/>
      <c r="SQC243" s="127"/>
      <c r="SQD243" s="127"/>
      <c r="SQE243" s="127"/>
      <c r="SQF243" s="127"/>
      <c r="SQG243" s="127"/>
      <c r="SQH243" s="127"/>
      <c r="SQI243" s="127"/>
      <c r="SQJ243" s="127"/>
      <c r="SQK243" s="127"/>
      <c r="SZK243" s="127"/>
      <c r="SZL243" s="127"/>
      <c r="SZT243" s="127"/>
      <c r="SZU243" s="127"/>
      <c r="SZV243" s="127"/>
      <c r="SZW243" s="127"/>
      <c r="SZX243" s="127"/>
      <c r="SZY243" s="127"/>
      <c r="SZZ243" s="127"/>
      <c r="TAA243" s="127"/>
      <c r="TAB243" s="127"/>
      <c r="TAC243" s="127"/>
      <c r="TAD243" s="127"/>
      <c r="TAE243" s="127"/>
      <c r="TAF243" s="127"/>
      <c r="TAG243" s="127"/>
      <c r="TJG243" s="127"/>
      <c r="TJH243" s="127"/>
      <c r="TJP243" s="127"/>
      <c r="TJQ243" s="127"/>
      <c r="TJR243" s="127"/>
      <c r="TJS243" s="127"/>
      <c r="TJT243" s="127"/>
      <c r="TJU243" s="127"/>
      <c r="TJV243" s="127"/>
      <c r="TJW243" s="127"/>
      <c r="TJX243" s="127"/>
      <c r="TJY243" s="127"/>
      <c r="TJZ243" s="127"/>
      <c r="TKA243" s="127"/>
      <c r="TKB243" s="127"/>
      <c r="TKC243" s="127"/>
      <c r="TTC243" s="127"/>
      <c r="TTD243" s="127"/>
      <c r="TTL243" s="127"/>
      <c r="TTM243" s="127"/>
      <c r="TTN243" s="127"/>
      <c r="TTO243" s="127"/>
      <c r="TTP243" s="127"/>
      <c r="TTQ243" s="127"/>
      <c r="TTR243" s="127"/>
      <c r="TTS243" s="127"/>
      <c r="TTT243" s="127"/>
      <c r="TTU243" s="127"/>
      <c r="TTV243" s="127"/>
      <c r="TTW243" s="127"/>
      <c r="TTX243" s="127"/>
      <c r="TTY243" s="127"/>
      <c r="UCY243" s="127"/>
      <c r="UCZ243" s="127"/>
      <c r="UDH243" s="127"/>
      <c r="UDI243" s="127"/>
      <c r="UDJ243" s="127"/>
      <c r="UDK243" s="127"/>
      <c r="UDL243" s="127"/>
      <c r="UDM243" s="127"/>
      <c r="UDN243" s="127"/>
      <c r="UDO243" s="127"/>
      <c r="UDP243" s="127"/>
      <c r="UDQ243" s="127"/>
      <c r="UDR243" s="127"/>
      <c r="UDS243" s="127"/>
      <c r="UDT243" s="127"/>
      <c r="UDU243" s="127"/>
      <c r="UMU243" s="127"/>
      <c r="UMV243" s="127"/>
      <c r="UND243" s="127"/>
      <c r="UNE243" s="127"/>
      <c r="UNF243" s="127"/>
      <c r="UNG243" s="127"/>
      <c r="UNH243" s="127"/>
      <c r="UNI243" s="127"/>
      <c r="UNJ243" s="127"/>
      <c r="UNK243" s="127"/>
      <c r="UNL243" s="127"/>
      <c r="UNM243" s="127"/>
      <c r="UNN243" s="127"/>
      <c r="UNO243" s="127"/>
      <c r="UNP243" s="127"/>
      <c r="UNQ243" s="127"/>
      <c r="UWQ243" s="127"/>
      <c r="UWR243" s="127"/>
      <c r="UWZ243" s="127"/>
      <c r="UXA243" s="127"/>
      <c r="UXB243" s="127"/>
      <c r="UXC243" s="127"/>
      <c r="UXD243" s="127"/>
      <c r="UXE243" s="127"/>
      <c r="UXF243" s="127"/>
      <c r="UXG243" s="127"/>
      <c r="UXH243" s="127"/>
      <c r="UXI243" s="127"/>
      <c r="UXJ243" s="127"/>
      <c r="UXK243" s="127"/>
      <c r="UXL243" s="127"/>
      <c r="UXM243" s="127"/>
      <c r="VGM243" s="127"/>
      <c r="VGN243" s="127"/>
      <c r="VGV243" s="127"/>
      <c r="VGW243" s="127"/>
      <c r="VGX243" s="127"/>
      <c r="VGY243" s="127"/>
      <c r="VGZ243" s="127"/>
      <c r="VHA243" s="127"/>
      <c r="VHB243" s="127"/>
      <c r="VHC243" s="127"/>
      <c r="VHD243" s="127"/>
      <c r="VHE243" s="127"/>
      <c r="VHF243" s="127"/>
      <c r="VHG243" s="127"/>
      <c r="VHH243" s="127"/>
      <c r="VHI243" s="127"/>
      <c r="VQI243" s="127"/>
      <c r="VQJ243" s="127"/>
      <c r="VQR243" s="127"/>
      <c r="VQS243" s="127"/>
      <c r="VQT243" s="127"/>
      <c r="VQU243" s="127"/>
      <c r="VQV243" s="127"/>
      <c r="VQW243" s="127"/>
      <c r="VQX243" s="127"/>
      <c r="VQY243" s="127"/>
      <c r="VQZ243" s="127"/>
      <c r="VRA243" s="127"/>
      <c r="VRB243" s="127"/>
      <c r="VRC243" s="127"/>
      <c r="VRD243" s="127"/>
      <c r="VRE243" s="127"/>
      <c r="WAE243" s="127"/>
      <c r="WAF243" s="127"/>
      <c r="WAN243" s="127"/>
      <c r="WAO243" s="127"/>
      <c r="WAP243" s="127"/>
      <c r="WAQ243" s="127"/>
      <c r="WAR243" s="127"/>
      <c r="WAS243" s="127"/>
      <c r="WAT243" s="127"/>
      <c r="WAU243" s="127"/>
      <c r="WAV243" s="127"/>
      <c r="WAW243" s="127"/>
      <c r="WAX243" s="127"/>
      <c r="WAY243" s="127"/>
      <c r="WAZ243" s="127"/>
      <c r="WBA243" s="127"/>
      <c r="WKA243" s="127"/>
      <c r="WKB243" s="127"/>
      <c r="WKJ243" s="127"/>
      <c r="WKK243" s="127"/>
      <c r="WKL243" s="127"/>
      <c r="WKM243" s="127"/>
      <c r="WKN243" s="127"/>
      <c r="WKO243" s="127"/>
      <c r="WKP243" s="127"/>
      <c r="WKQ243" s="127"/>
      <c r="WKR243" s="127"/>
      <c r="WKS243" s="127"/>
      <c r="WKT243" s="127"/>
      <c r="WKU243" s="127"/>
      <c r="WKV243" s="127"/>
      <c r="WKW243" s="127"/>
      <c r="WTW243" s="127"/>
      <c r="WTX243" s="127"/>
      <c r="WUF243" s="127"/>
      <c r="WUG243" s="127"/>
      <c r="WUH243" s="127"/>
      <c r="WUI243" s="127"/>
      <c r="WUJ243" s="127"/>
      <c r="WUK243" s="127"/>
      <c r="WUL243" s="127"/>
      <c r="WUM243" s="127"/>
      <c r="WUN243" s="127"/>
      <c r="WUO243" s="127"/>
      <c r="WUP243" s="127"/>
      <c r="WUQ243" s="127"/>
      <c r="WUR243" s="127"/>
      <c r="WUS243" s="127"/>
    </row>
    <row r="244" spans="1:16344" ht="47.25" outlineLevel="1">
      <c r="A244" s="138"/>
      <c r="B244" s="299" t="s">
        <v>512</v>
      </c>
      <c r="C244" s="238"/>
      <c r="D244" s="217"/>
      <c r="E244" s="217"/>
      <c r="F244" s="258">
        <v>140</v>
      </c>
      <c r="G244" s="245">
        <v>0</v>
      </c>
      <c r="H244" s="229">
        <f t="shared" si="13"/>
        <v>0</v>
      </c>
      <c r="I244" s="254"/>
      <c r="J244" s="247"/>
      <c r="K244" s="254"/>
      <c r="L244" s="254"/>
      <c r="M244" s="238">
        <v>819</v>
      </c>
      <c r="HK244" s="127"/>
      <c r="HL244" s="127"/>
      <c r="HT244" s="127"/>
      <c r="HU244" s="127"/>
      <c r="HV244" s="127"/>
      <c r="HW244" s="127"/>
      <c r="HX244" s="127"/>
      <c r="HY244" s="127"/>
      <c r="HZ244" s="127"/>
      <c r="IA244" s="127"/>
      <c r="IB244" s="127"/>
      <c r="IC244" s="127"/>
      <c r="ID244" s="127"/>
      <c r="IE244" s="127"/>
      <c r="IF244" s="127"/>
      <c r="IG244" s="127"/>
      <c r="RG244" s="127"/>
      <c r="RH244" s="127"/>
      <c r="RP244" s="127"/>
      <c r="RQ244" s="127"/>
      <c r="RR244" s="127"/>
      <c r="RS244" s="127"/>
      <c r="RT244" s="127"/>
      <c r="RU244" s="127"/>
      <c r="RV244" s="127"/>
      <c r="RW244" s="127"/>
      <c r="RX244" s="127"/>
      <c r="RY244" s="127"/>
      <c r="RZ244" s="127"/>
      <c r="SA244" s="127"/>
      <c r="SB244" s="127"/>
      <c r="SC244" s="127"/>
      <c r="ABC244" s="127"/>
      <c r="ABD244" s="127"/>
      <c r="ABL244" s="127"/>
      <c r="ABM244" s="127"/>
      <c r="ABN244" s="127"/>
      <c r="ABO244" s="127"/>
      <c r="ABP244" s="127"/>
      <c r="ABQ244" s="127"/>
      <c r="ABR244" s="127"/>
      <c r="ABS244" s="127"/>
      <c r="ABT244" s="127"/>
      <c r="ABU244" s="127"/>
      <c r="ABV244" s="127"/>
      <c r="ABW244" s="127"/>
      <c r="ABX244" s="127"/>
      <c r="ABY244" s="127"/>
      <c r="AKY244" s="127"/>
      <c r="AKZ244" s="127"/>
      <c r="ALH244" s="127"/>
      <c r="ALI244" s="127"/>
      <c r="ALJ244" s="127"/>
      <c r="ALK244" s="127"/>
      <c r="ALL244" s="127"/>
      <c r="ALM244" s="127"/>
      <c r="ALN244" s="127"/>
      <c r="ALO244" s="127"/>
      <c r="ALP244" s="127"/>
      <c r="ALQ244" s="127"/>
      <c r="ALR244" s="127"/>
      <c r="ALS244" s="127"/>
      <c r="ALT244" s="127"/>
      <c r="ALU244" s="127"/>
      <c r="AUU244" s="127"/>
      <c r="AUV244" s="127"/>
      <c r="AVD244" s="127"/>
      <c r="AVE244" s="127"/>
      <c r="AVF244" s="127"/>
      <c r="AVG244" s="127"/>
      <c r="AVH244" s="127"/>
      <c r="AVI244" s="127"/>
      <c r="AVJ244" s="127"/>
      <c r="AVK244" s="127"/>
      <c r="AVL244" s="127"/>
      <c r="AVM244" s="127"/>
      <c r="AVN244" s="127"/>
      <c r="AVO244" s="127"/>
      <c r="AVP244" s="127"/>
      <c r="AVQ244" s="127"/>
      <c r="BEQ244" s="127"/>
      <c r="BER244" s="127"/>
      <c r="BEZ244" s="127"/>
      <c r="BFA244" s="127"/>
      <c r="BFB244" s="127"/>
      <c r="BFC244" s="127"/>
      <c r="BFD244" s="127"/>
      <c r="BFE244" s="127"/>
      <c r="BFF244" s="127"/>
      <c r="BFG244" s="127"/>
      <c r="BFH244" s="127"/>
      <c r="BFI244" s="127"/>
      <c r="BFJ244" s="127"/>
      <c r="BFK244" s="127"/>
      <c r="BFL244" s="127"/>
      <c r="BFM244" s="127"/>
      <c r="BOM244" s="127"/>
      <c r="BON244" s="127"/>
      <c r="BOV244" s="127"/>
      <c r="BOW244" s="127"/>
      <c r="BOX244" s="127"/>
      <c r="BOY244" s="127"/>
      <c r="BOZ244" s="127"/>
      <c r="BPA244" s="127"/>
      <c r="BPB244" s="127"/>
      <c r="BPC244" s="127"/>
      <c r="BPD244" s="127"/>
      <c r="BPE244" s="127"/>
      <c r="BPF244" s="127"/>
      <c r="BPG244" s="127"/>
      <c r="BPH244" s="127"/>
      <c r="BPI244" s="127"/>
      <c r="BYI244" s="127"/>
      <c r="BYJ244" s="127"/>
      <c r="BYR244" s="127"/>
      <c r="BYS244" s="127"/>
      <c r="BYT244" s="127"/>
      <c r="BYU244" s="127"/>
      <c r="BYV244" s="127"/>
      <c r="BYW244" s="127"/>
      <c r="BYX244" s="127"/>
      <c r="BYY244" s="127"/>
      <c r="BYZ244" s="127"/>
      <c r="BZA244" s="127"/>
      <c r="BZB244" s="127"/>
      <c r="BZC244" s="127"/>
      <c r="BZD244" s="127"/>
      <c r="BZE244" s="127"/>
      <c r="CIE244" s="127"/>
      <c r="CIF244" s="127"/>
      <c r="CIN244" s="127"/>
      <c r="CIO244" s="127"/>
      <c r="CIP244" s="127"/>
      <c r="CIQ244" s="127"/>
      <c r="CIR244" s="127"/>
      <c r="CIS244" s="127"/>
      <c r="CIT244" s="127"/>
      <c r="CIU244" s="127"/>
      <c r="CIV244" s="127"/>
      <c r="CIW244" s="127"/>
      <c r="CIX244" s="127"/>
      <c r="CIY244" s="127"/>
      <c r="CIZ244" s="127"/>
      <c r="CJA244" s="127"/>
      <c r="CSA244" s="127"/>
      <c r="CSB244" s="127"/>
      <c r="CSJ244" s="127"/>
      <c r="CSK244" s="127"/>
      <c r="CSL244" s="127"/>
      <c r="CSM244" s="127"/>
      <c r="CSN244" s="127"/>
      <c r="CSO244" s="127"/>
      <c r="CSP244" s="127"/>
      <c r="CSQ244" s="127"/>
      <c r="CSR244" s="127"/>
      <c r="CSS244" s="127"/>
      <c r="CST244" s="127"/>
      <c r="CSU244" s="127"/>
      <c r="CSV244" s="127"/>
      <c r="CSW244" s="127"/>
      <c r="DBW244" s="127"/>
      <c r="DBX244" s="127"/>
      <c r="DCF244" s="127"/>
      <c r="DCG244" s="127"/>
      <c r="DCH244" s="127"/>
      <c r="DCI244" s="127"/>
      <c r="DCJ244" s="127"/>
      <c r="DCK244" s="127"/>
      <c r="DCL244" s="127"/>
      <c r="DCM244" s="127"/>
      <c r="DCN244" s="127"/>
      <c r="DCO244" s="127"/>
      <c r="DCP244" s="127"/>
      <c r="DCQ244" s="127"/>
      <c r="DCR244" s="127"/>
      <c r="DCS244" s="127"/>
      <c r="DLS244" s="127"/>
      <c r="DLT244" s="127"/>
      <c r="DMB244" s="127"/>
      <c r="DMC244" s="127"/>
      <c r="DMD244" s="127"/>
      <c r="DME244" s="127"/>
      <c r="DMF244" s="127"/>
      <c r="DMG244" s="127"/>
      <c r="DMH244" s="127"/>
      <c r="DMI244" s="127"/>
      <c r="DMJ244" s="127"/>
      <c r="DMK244" s="127"/>
      <c r="DML244" s="127"/>
      <c r="DMM244" s="127"/>
      <c r="DMN244" s="127"/>
      <c r="DMO244" s="127"/>
      <c r="DVO244" s="127"/>
      <c r="DVP244" s="127"/>
      <c r="DVX244" s="127"/>
      <c r="DVY244" s="127"/>
      <c r="DVZ244" s="127"/>
      <c r="DWA244" s="127"/>
      <c r="DWB244" s="127"/>
      <c r="DWC244" s="127"/>
      <c r="DWD244" s="127"/>
      <c r="DWE244" s="127"/>
      <c r="DWF244" s="127"/>
      <c r="DWG244" s="127"/>
      <c r="DWH244" s="127"/>
      <c r="DWI244" s="127"/>
      <c r="DWJ244" s="127"/>
      <c r="DWK244" s="127"/>
      <c r="EFK244" s="127"/>
      <c r="EFL244" s="127"/>
      <c r="EFT244" s="127"/>
      <c r="EFU244" s="127"/>
      <c r="EFV244" s="127"/>
      <c r="EFW244" s="127"/>
      <c r="EFX244" s="127"/>
      <c r="EFY244" s="127"/>
      <c r="EFZ244" s="127"/>
      <c r="EGA244" s="127"/>
      <c r="EGB244" s="127"/>
      <c r="EGC244" s="127"/>
      <c r="EGD244" s="127"/>
      <c r="EGE244" s="127"/>
      <c r="EGF244" s="127"/>
      <c r="EGG244" s="127"/>
      <c r="EPG244" s="127"/>
      <c r="EPH244" s="127"/>
      <c r="EPP244" s="127"/>
      <c r="EPQ244" s="127"/>
      <c r="EPR244" s="127"/>
      <c r="EPS244" s="127"/>
      <c r="EPT244" s="127"/>
      <c r="EPU244" s="127"/>
      <c r="EPV244" s="127"/>
      <c r="EPW244" s="127"/>
      <c r="EPX244" s="127"/>
      <c r="EPY244" s="127"/>
      <c r="EPZ244" s="127"/>
      <c r="EQA244" s="127"/>
      <c r="EQB244" s="127"/>
      <c r="EQC244" s="127"/>
      <c r="EZC244" s="127"/>
      <c r="EZD244" s="127"/>
      <c r="EZL244" s="127"/>
      <c r="EZM244" s="127"/>
      <c r="EZN244" s="127"/>
      <c r="EZO244" s="127"/>
      <c r="EZP244" s="127"/>
      <c r="EZQ244" s="127"/>
      <c r="EZR244" s="127"/>
      <c r="EZS244" s="127"/>
      <c r="EZT244" s="127"/>
      <c r="EZU244" s="127"/>
      <c r="EZV244" s="127"/>
      <c r="EZW244" s="127"/>
      <c r="EZX244" s="127"/>
      <c r="EZY244" s="127"/>
      <c r="FIY244" s="127"/>
      <c r="FIZ244" s="127"/>
      <c r="FJH244" s="127"/>
      <c r="FJI244" s="127"/>
      <c r="FJJ244" s="127"/>
      <c r="FJK244" s="127"/>
      <c r="FJL244" s="127"/>
      <c r="FJM244" s="127"/>
      <c r="FJN244" s="127"/>
      <c r="FJO244" s="127"/>
      <c r="FJP244" s="127"/>
      <c r="FJQ244" s="127"/>
      <c r="FJR244" s="127"/>
      <c r="FJS244" s="127"/>
      <c r="FJT244" s="127"/>
      <c r="FJU244" s="127"/>
      <c r="FSU244" s="127"/>
      <c r="FSV244" s="127"/>
      <c r="FTD244" s="127"/>
      <c r="FTE244" s="127"/>
      <c r="FTF244" s="127"/>
      <c r="FTG244" s="127"/>
      <c r="FTH244" s="127"/>
      <c r="FTI244" s="127"/>
      <c r="FTJ244" s="127"/>
      <c r="FTK244" s="127"/>
      <c r="FTL244" s="127"/>
      <c r="FTM244" s="127"/>
      <c r="FTN244" s="127"/>
      <c r="FTO244" s="127"/>
      <c r="FTP244" s="127"/>
      <c r="FTQ244" s="127"/>
      <c r="GCQ244" s="127"/>
      <c r="GCR244" s="127"/>
      <c r="GCZ244" s="127"/>
      <c r="GDA244" s="127"/>
      <c r="GDB244" s="127"/>
      <c r="GDC244" s="127"/>
      <c r="GDD244" s="127"/>
      <c r="GDE244" s="127"/>
      <c r="GDF244" s="127"/>
      <c r="GDG244" s="127"/>
      <c r="GDH244" s="127"/>
      <c r="GDI244" s="127"/>
      <c r="GDJ244" s="127"/>
      <c r="GDK244" s="127"/>
      <c r="GDL244" s="127"/>
      <c r="GDM244" s="127"/>
      <c r="GMM244" s="127"/>
      <c r="GMN244" s="127"/>
      <c r="GMV244" s="127"/>
      <c r="GMW244" s="127"/>
      <c r="GMX244" s="127"/>
      <c r="GMY244" s="127"/>
      <c r="GMZ244" s="127"/>
      <c r="GNA244" s="127"/>
      <c r="GNB244" s="127"/>
      <c r="GNC244" s="127"/>
      <c r="GND244" s="127"/>
      <c r="GNE244" s="127"/>
      <c r="GNF244" s="127"/>
      <c r="GNG244" s="127"/>
      <c r="GNH244" s="127"/>
      <c r="GNI244" s="127"/>
      <c r="GWI244" s="127"/>
      <c r="GWJ244" s="127"/>
      <c r="GWR244" s="127"/>
      <c r="GWS244" s="127"/>
      <c r="GWT244" s="127"/>
      <c r="GWU244" s="127"/>
      <c r="GWV244" s="127"/>
      <c r="GWW244" s="127"/>
      <c r="GWX244" s="127"/>
      <c r="GWY244" s="127"/>
      <c r="GWZ244" s="127"/>
      <c r="GXA244" s="127"/>
      <c r="GXB244" s="127"/>
      <c r="GXC244" s="127"/>
      <c r="GXD244" s="127"/>
      <c r="GXE244" s="127"/>
      <c r="HGE244" s="127"/>
      <c r="HGF244" s="127"/>
      <c r="HGN244" s="127"/>
      <c r="HGO244" s="127"/>
      <c r="HGP244" s="127"/>
      <c r="HGQ244" s="127"/>
      <c r="HGR244" s="127"/>
      <c r="HGS244" s="127"/>
      <c r="HGT244" s="127"/>
      <c r="HGU244" s="127"/>
      <c r="HGV244" s="127"/>
      <c r="HGW244" s="127"/>
      <c r="HGX244" s="127"/>
      <c r="HGY244" s="127"/>
      <c r="HGZ244" s="127"/>
      <c r="HHA244" s="127"/>
      <c r="HQA244" s="127"/>
      <c r="HQB244" s="127"/>
      <c r="HQJ244" s="127"/>
      <c r="HQK244" s="127"/>
      <c r="HQL244" s="127"/>
      <c r="HQM244" s="127"/>
      <c r="HQN244" s="127"/>
      <c r="HQO244" s="127"/>
      <c r="HQP244" s="127"/>
      <c r="HQQ244" s="127"/>
      <c r="HQR244" s="127"/>
      <c r="HQS244" s="127"/>
      <c r="HQT244" s="127"/>
      <c r="HQU244" s="127"/>
      <c r="HQV244" s="127"/>
      <c r="HQW244" s="127"/>
      <c r="HZW244" s="127"/>
      <c r="HZX244" s="127"/>
      <c r="IAF244" s="127"/>
      <c r="IAG244" s="127"/>
      <c r="IAH244" s="127"/>
      <c r="IAI244" s="127"/>
      <c r="IAJ244" s="127"/>
      <c r="IAK244" s="127"/>
      <c r="IAL244" s="127"/>
      <c r="IAM244" s="127"/>
      <c r="IAN244" s="127"/>
      <c r="IAO244" s="127"/>
      <c r="IAP244" s="127"/>
      <c r="IAQ244" s="127"/>
      <c r="IAR244" s="127"/>
      <c r="IAS244" s="127"/>
      <c r="IJS244" s="127"/>
      <c r="IJT244" s="127"/>
      <c r="IKB244" s="127"/>
      <c r="IKC244" s="127"/>
      <c r="IKD244" s="127"/>
      <c r="IKE244" s="127"/>
      <c r="IKF244" s="127"/>
      <c r="IKG244" s="127"/>
      <c r="IKH244" s="127"/>
      <c r="IKI244" s="127"/>
      <c r="IKJ244" s="127"/>
      <c r="IKK244" s="127"/>
      <c r="IKL244" s="127"/>
      <c r="IKM244" s="127"/>
      <c r="IKN244" s="127"/>
      <c r="IKO244" s="127"/>
      <c r="ITO244" s="127"/>
      <c r="ITP244" s="127"/>
      <c r="ITX244" s="127"/>
      <c r="ITY244" s="127"/>
      <c r="ITZ244" s="127"/>
      <c r="IUA244" s="127"/>
      <c r="IUB244" s="127"/>
      <c r="IUC244" s="127"/>
      <c r="IUD244" s="127"/>
      <c r="IUE244" s="127"/>
      <c r="IUF244" s="127"/>
      <c r="IUG244" s="127"/>
      <c r="IUH244" s="127"/>
      <c r="IUI244" s="127"/>
      <c r="IUJ244" s="127"/>
      <c r="IUK244" s="127"/>
      <c r="JDK244" s="127"/>
      <c r="JDL244" s="127"/>
      <c r="JDT244" s="127"/>
      <c r="JDU244" s="127"/>
      <c r="JDV244" s="127"/>
      <c r="JDW244" s="127"/>
      <c r="JDX244" s="127"/>
      <c r="JDY244" s="127"/>
      <c r="JDZ244" s="127"/>
      <c r="JEA244" s="127"/>
      <c r="JEB244" s="127"/>
      <c r="JEC244" s="127"/>
      <c r="JED244" s="127"/>
      <c r="JEE244" s="127"/>
      <c r="JEF244" s="127"/>
      <c r="JEG244" s="127"/>
      <c r="JNG244" s="127"/>
      <c r="JNH244" s="127"/>
      <c r="JNP244" s="127"/>
      <c r="JNQ244" s="127"/>
      <c r="JNR244" s="127"/>
      <c r="JNS244" s="127"/>
      <c r="JNT244" s="127"/>
      <c r="JNU244" s="127"/>
      <c r="JNV244" s="127"/>
      <c r="JNW244" s="127"/>
      <c r="JNX244" s="127"/>
      <c r="JNY244" s="127"/>
      <c r="JNZ244" s="127"/>
      <c r="JOA244" s="127"/>
      <c r="JOB244" s="127"/>
      <c r="JOC244" s="127"/>
      <c r="JXC244" s="127"/>
      <c r="JXD244" s="127"/>
      <c r="JXL244" s="127"/>
      <c r="JXM244" s="127"/>
      <c r="JXN244" s="127"/>
      <c r="JXO244" s="127"/>
      <c r="JXP244" s="127"/>
      <c r="JXQ244" s="127"/>
      <c r="JXR244" s="127"/>
      <c r="JXS244" s="127"/>
      <c r="JXT244" s="127"/>
      <c r="JXU244" s="127"/>
      <c r="JXV244" s="127"/>
      <c r="JXW244" s="127"/>
      <c r="JXX244" s="127"/>
      <c r="JXY244" s="127"/>
      <c r="KGY244" s="127"/>
      <c r="KGZ244" s="127"/>
      <c r="KHH244" s="127"/>
      <c r="KHI244" s="127"/>
      <c r="KHJ244" s="127"/>
      <c r="KHK244" s="127"/>
      <c r="KHL244" s="127"/>
      <c r="KHM244" s="127"/>
      <c r="KHN244" s="127"/>
      <c r="KHO244" s="127"/>
      <c r="KHP244" s="127"/>
      <c r="KHQ244" s="127"/>
      <c r="KHR244" s="127"/>
      <c r="KHS244" s="127"/>
      <c r="KHT244" s="127"/>
      <c r="KHU244" s="127"/>
      <c r="KQU244" s="127"/>
      <c r="KQV244" s="127"/>
      <c r="KRD244" s="127"/>
      <c r="KRE244" s="127"/>
      <c r="KRF244" s="127"/>
      <c r="KRG244" s="127"/>
      <c r="KRH244" s="127"/>
      <c r="KRI244" s="127"/>
      <c r="KRJ244" s="127"/>
      <c r="KRK244" s="127"/>
      <c r="KRL244" s="127"/>
      <c r="KRM244" s="127"/>
      <c r="KRN244" s="127"/>
      <c r="KRO244" s="127"/>
      <c r="KRP244" s="127"/>
      <c r="KRQ244" s="127"/>
      <c r="LAQ244" s="127"/>
      <c r="LAR244" s="127"/>
      <c r="LAZ244" s="127"/>
      <c r="LBA244" s="127"/>
      <c r="LBB244" s="127"/>
      <c r="LBC244" s="127"/>
      <c r="LBD244" s="127"/>
      <c r="LBE244" s="127"/>
      <c r="LBF244" s="127"/>
      <c r="LBG244" s="127"/>
      <c r="LBH244" s="127"/>
      <c r="LBI244" s="127"/>
      <c r="LBJ244" s="127"/>
      <c r="LBK244" s="127"/>
      <c r="LBL244" s="127"/>
      <c r="LBM244" s="127"/>
      <c r="LKM244" s="127"/>
      <c r="LKN244" s="127"/>
      <c r="LKV244" s="127"/>
      <c r="LKW244" s="127"/>
      <c r="LKX244" s="127"/>
      <c r="LKY244" s="127"/>
      <c r="LKZ244" s="127"/>
      <c r="LLA244" s="127"/>
      <c r="LLB244" s="127"/>
      <c r="LLC244" s="127"/>
      <c r="LLD244" s="127"/>
      <c r="LLE244" s="127"/>
      <c r="LLF244" s="127"/>
      <c r="LLG244" s="127"/>
      <c r="LLH244" s="127"/>
      <c r="LLI244" s="127"/>
      <c r="LUI244" s="127"/>
      <c r="LUJ244" s="127"/>
      <c r="LUR244" s="127"/>
      <c r="LUS244" s="127"/>
      <c r="LUT244" s="127"/>
      <c r="LUU244" s="127"/>
      <c r="LUV244" s="127"/>
      <c r="LUW244" s="127"/>
      <c r="LUX244" s="127"/>
      <c r="LUY244" s="127"/>
      <c r="LUZ244" s="127"/>
      <c r="LVA244" s="127"/>
      <c r="LVB244" s="127"/>
      <c r="LVC244" s="127"/>
      <c r="LVD244" s="127"/>
      <c r="LVE244" s="127"/>
      <c r="MEE244" s="127"/>
      <c r="MEF244" s="127"/>
      <c r="MEN244" s="127"/>
      <c r="MEO244" s="127"/>
      <c r="MEP244" s="127"/>
      <c r="MEQ244" s="127"/>
      <c r="MER244" s="127"/>
      <c r="MES244" s="127"/>
      <c r="MET244" s="127"/>
      <c r="MEU244" s="127"/>
      <c r="MEV244" s="127"/>
      <c r="MEW244" s="127"/>
      <c r="MEX244" s="127"/>
      <c r="MEY244" s="127"/>
      <c r="MEZ244" s="127"/>
      <c r="MFA244" s="127"/>
      <c r="MOA244" s="127"/>
      <c r="MOB244" s="127"/>
      <c r="MOJ244" s="127"/>
      <c r="MOK244" s="127"/>
      <c r="MOL244" s="127"/>
      <c r="MOM244" s="127"/>
      <c r="MON244" s="127"/>
      <c r="MOO244" s="127"/>
      <c r="MOP244" s="127"/>
      <c r="MOQ244" s="127"/>
      <c r="MOR244" s="127"/>
      <c r="MOS244" s="127"/>
      <c r="MOT244" s="127"/>
      <c r="MOU244" s="127"/>
      <c r="MOV244" s="127"/>
      <c r="MOW244" s="127"/>
      <c r="MXW244" s="127"/>
      <c r="MXX244" s="127"/>
      <c r="MYF244" s="127"/>
      <c r="MYG244" s="127"/>
      <c r="MYH244" s="127"/>
      <c r="MYI244" s="127"/>
      <c r="MYJ244" s="127"/>
      <c r="MYK244" s="127"/>
      <c r="MYL244" s="127"/>
      <c r="MYM244" s="127"/>
      <c r="MYN244" s="127"/>
      <c r="MYO244" s="127"/>
      <c r="MYP244" s="127"/>
      <c r="MYQ244" s="127"/>
      <c r="MYR244" s="127"/>
      <c r="MYS244" s="127"/>
      <c r="NHS244" s="127"/>
      <c r="NHT244" s="127"/>
      <c r="NIB244" s="127"/>
      <c r="NIC244" s="127"/>
      <c r="NID244" s="127"/>
      <c r="NIE244" s="127"/>
      <c r="NIF244" s="127"/>
      <c r="NIG244" s="127"/>
      <c r="NIH244" s="127"/>
      <c r="NII244" s="127"/>
      <c r="NIJ244" s="127"/>
      <c r="NIK244" s="127"/>
      <c r="NIL244" s="127"/>
      <c r="NIM244" s="127"/>
      <c r="NIN244" s="127"/>
      <c r="NIO244" s="127"/>
      <c r="NRO244" s="127"/>
      <c r="NRP244" s="127"/>
      <c r="NRX244" s="127"/>
      <c r="NRY244" s="127"/>
      <c r="NRZ244" s="127"/>
      <c r="NSA244" s="127"/>
      <c r="NSB244" s="127"/>
      <c r="NSC244" s="127"/>
      <c r="NSD244" s="127"/>
      <c r="NSE244" s="127"/>
      <c r="NSF244" s="127"/>
      <c r="NSG244" s="127"/>
      <c r="NSH244" s="127"/>
      <c r="NSI244" s="127"/>
      <c r="NSJ244" s="127"/>
      <c r="NSK244" s="127"/>
      <c r="OBK244" s="127"/>
      <c r="OBL244" s="127"/>
      <c r="OBT244" s="127"/>
      <c r="OBU244" s="127"/>
      <c r="OBV244" s="127"/>
      <c r="OBW244" s="127"/>
      <c r="OBX244" s="127"/>
      <c r="OBY244" s="127"/>
      <c r="OBZ244" s="127"/>
      <c r="OCA244" s="127"/>
      <c r="OCB244" s="127"/>
      <c r="OCC244" s="127"/>
      <c r="OCD244" s="127"/>
      <c r="OCE244" s="127"/>
      <c r="OCF244" s="127"/>
      <c r="OCG244" s="127"/>
      <c r="OLG244" s="127"/>
      <c r="OLH244" s="127"/>
      <c r="OLP244" s="127"/>
      <c r="OLQ244" s="127"/>
      <c r="OLR244" s="127"/>
      <c r="OLS244" s="127"/>
      <c r="OLT244" s="127"/>
      <c r="OLU244" s="127"/>
      <c r="OLV244" s="127"/>
      <c r="OLW244" s="127"/>
      <c r="OLX244" s="127"/>
      <c r="OLY244" s="127"/>
      <c r="OLZ244" s="127"/>
      <c r="OMA244" s="127"/>
      <c r="OMB244" s="127"/>
      <c r="OMC244" s="127"/>
      <c r="OVC244" s="127"/>
      <c r="OVD244" s="127"/>
      <c r="OVL244" s="127"/>
      <c r="OVM244" s="127"/>
      <c r="OVN244" s="127"/>
      <c r="OVO244" s="127"/>
      <c r="OVP244" s="127"/>
      <c r="OVQ244" s="127"/>
      <c r="OVR244" s="127"/>
      <c r="OVS244" s="127"/>
      <c r="OVT244" s="127"/>
      <c r="OVU244" s="127"/>
      <c r="OVV244" s="127"/>
      <c r="OVW244" s="127"/>
      <c r="OVX244" s="127"/>
      <c r="OVY244" s="127"/>
      <c r="PEY244" s="127"/>
      <c r="PEZ244" s="127"/>
      <c r="PFH244" s="127"/>
      <c r="PFI244" s="127"/>
      <c r="PFJ244" s="127"/>
      <c r="PFK244" s="127"/>
      <c r="PFL244" s="127"/>
      <c r="PFM244" s="127"/>
      <c r="PFN244" s="127"/>
      <c r="PFO244" s="127"/>
      <c r="PFP244" s="127"/>
      <c r="PFQ244" s="127"/>
      <c r="PFR244" s="127"/>
      <c r="PFS244" s="127"/>
      <c r="PFT244" s="127"/>
      <c r="PFU244" s="127"/>
      <c r="POU244" s="127"/>
      <c r="POV244" s="127"/>
      <c r="PPD244" s="127"/>
      <c r="PPE244" s="127"/>
      <c r="PPF244" s="127"/>
      <c r="PPG244" s="127"/>
      <c r="PPH244" s="127"/>
      <c r="PPI244" s="127"/>
      <c r="PPJ244" s="127"/>
      <c r="PPK244" s="127"/>
      <c r="PPL244" s="127"/>
      <c r="PPM244" s="127"/>
      <c r="PPN244" s="127"/>
      <c r="PPO244" s="127"/>
      <c r="PPP244" s="127"/>
      <c r="PPQ244" s="127"/>
      <c r="PYQ244" s="127"/>
      <c r="PYR244" s="127"/>
      <c r="PYZ244" s="127"/>
      <c r="PZA244" s="127"/>
      <c r="PZB244" s="127"/>
      <c r="PZC244" s="127"/>
      <c r="PZD244" s="127"/>
      <c r="PZE244" s="127"/>
      <c r="PZF244" s="127"/>
      <c r="PZG244" s="127"/>
      <c r="PZH244" s="127"/>
      <c r="PZI244" s="127"/>
      <c r="PZJ244" s="127"/>
      <c r="PZK244" s="127"/>
      <c r="PZL244" s="127"/>
      <c r="PZM244" s="127"/>
      <c r="QIM244" s="127"/>
      <c r="QIN244" s="127"/>
      <c r="QIV244" s="127"/>
      <c r="QIW244" s="127"/>
      <c r="QIX244" s="127"/>
      <c r="QIY244" s="127"/>
      <c r="QIZ244" s="127"/>
      <c r="QJA244" s="127"/>
      <c r="QJB244" s="127"/>
      <c r="QJC244" s="127"/>
      <c r="QJD244" s="127"/>
      <c r="QJE244" s="127"/>
      <c r="QJF244" s="127"/>
      <c r="QJG244" s="127"/>
      <c r="QJH244" s="127"/>
      <c r="QJI244" s="127"/>
      <c r="QSI244" s="127"/>
      <c r="QSJ244" s="127"/>
      <c r="QSR244" s="127"/>
      <c r="QSS244" s="127"/>
      <c r="QST244" s="127"/>
      <c r="QSU244" s="127"/>
      <c r="QSV244" s="127"/>
      <c r="QSW244" s="127"/>
      <c r="QSX244" s="127"/>
      <c r="QSY244" s="127"/>
      <c r="QSZ244" s="127"/>
      <c r="QTA244" s="127"/>
      <c r="QTB244" s="127"/>
      <c r="QTC244" s="127"/>
      <c r="QTD244" s="127"/>
      <c r="QTE244" s="127"/>
      <c r="RCE244" s="127"/>
      <c r="RCF244" s="127"/>
      <c r="RCN244" s="127"/>
      <c r="RCO244" s="127"/>
      <c r="RCP244" s="127"/>
      <c r="RCQ244" s="127"/>
      <c r="RCR244" s="127"/>
      <c r="RCS244" s="127"/>
      <c r="RCT244" s="127"/>
      <c r="RCU244" s="127"/>
      <c r="RCV244" s="127"/>
      <c r="RCW244" s="127"/>
      <c r="RCX244" s="127"/>
      <c r="RCY244" s="127"/>
      <c r="RCZ244" s="127"/>
      <c r="RDA244" s="127"/>
      <c r="RMA244" s="127"/>
      <c r="RMB244" s="127"/>
      <c r="RMJ244" s="127"/>
      <c r="RMK244" s="127"/>
      <c r="RML244" s="127"/>
      <c r="RMM244" s="127"/>
      <c r="RMN244" s="127"/>
      <c r="RMO244" s="127"/>
      <c r="RMP244" s="127"/>
      <c r="RMQ244" s="127"/>
      <c r="RMR244" s="127"/>
      <c r="RMS244" s="127"/>
      <c r="RMT244" s="127"/>
      <c r="RMU244" s="127"/>
      <c r="RMV244" s="127"/>
      <c r="RMW244" s="127"/>
      <c r="RVW244" s="127"/>
      <c r="RVX244" s="127"/>
      <c r="RWF244" s="127"/>
      <c r="RWG244" s="127"/>
      <c r="RWH244" s="127"/>
      <c r="RWI244" s="127"/>
      <c r="RWJ244" s="127"/>
      <c r="RWK244" s="127"/>
      <c r="RWL244" s="127"/>
      <c r="RWM244" s="127"/>
      <c r="RWN244" s="127"/>
      <c r="RWO244" s="127"/>
      <c r="RWP244" s="127"/>
      <c r="RWQ244" s="127"/>
      <c r="RWR244" s="127"/>
      <c r="RWS244" s="127"/>
      <c r="SFS244" s="127"/>
      <c r="SFT244" s="127"/>
      <c r="SGB244" s="127"/>
      <c r="SGC244" s="127"/>
      <c r="SGD244" s="127"/>
      <c r="SGE244" s="127"/>
      <c r="SGF244" s="127"/>
      <c r="SGG244" s="127"/>
      <c r="SGH244" s="127"/>
      <c r="SGI244" s="127"/>
      <c r="SGJ244" s="127"/>
      <c r="SGK244" s="127"/>
      <c r="SGL244" s="127"/>
      <c r="SGM244" s="127"/>
      <c r="SGN244" s="127"/>
      <c r="SGO244" s="127"/>
      <c r="SPO244" s="127"/>
      <c r="SPP244" s="127"/>
      <c r="SPX244" s="127"/>
      <c r="SPY244" s="127"/>
      <c r="SPZ244" s="127"/>
      <c r="SQA244" s="127"/>
      <c r="SQB244" s="127"/>
      <c r="SQC244" s="127"/>
      <c r="SQD244" s="127"/>
      <c r="SQE244" s="127"/>
      <c r="SQF244" s="127"/>
      <c r="SQG244" s="127"/>
      <c r="SQH244" s="127"/>
      <c r="SQI244" s="127"/>
      <c r="SQJ244" s="127"/>
      <c r="SQK244" s="127"/>
      <c r="SZK244" s="127"/>
      <c r="SZL244" s="127"/>
      <c r="SZT244" s="127"/>
      <c r="SZU244" s="127"/>
      <c r="SZV244" s="127"/>
      <c r="SZW244" s="127"/>
      <c r="SZX244" s="127"/>
      <c r="SZY244" s="127"/>
      <c r="SZZ244" s="127"/>
      <c r="TAA244" s="127"/>
      <c r="TAB244" s="127"/>
      <c r="TAC244" s="127"/>
      <c r="TAD244" s="127"/>
      <c r="TAE244" s="127"/>
      <c r="TAF244" s="127"/>
      <c r="TAG244" s="127"/>
      <c r="TJG244" s="127"/>
      <c r="TJH244" s="127"/>
      <c r="TJP244" s="127"/>
      <c r="TJQ244" s="127"/>
      <c r="TJR244" s="127"/>
      <c r="TJS244" s="127"/>
      <c r="TJT244" s="127"/>
      <c r="TJU244" s="127"/>
      <c r="TJV244" s="127"/>
      <c r="TJW244" s="127"/>
      <c r="TJX244" s="127"/>
      <c r="TJY244" s="127"/>
      <c r="TJZ244" s="127"/>
      <c r="TKA244" s="127"/>
      <c r="TKB244" s="127"/>
      <c r="TKC244" s="127"/>
      <c r="TTC244" s="127"/>
      <c r="TTD244" s="127"/>
      <c r="TTL244" s="127"/>
      <c r="TTM244" s="127"/>
      <c r="TTN244" s="127"/>
      <c r="TTO244" s="127"/>
      <c r="TTP244" s="127"/>
      <c r="TTQ244" s="127"/>
      <c r="TTR244" s="127"/>
      <c r="TTS244" s="127"/>
      <c r="TTT244" s="127"/>
      <c r="TTU244" s="127"/>
      <c r="TTV244" s="127"/>
      <c r="TTW244" s="127"/>
      <c r="TTX244" s="127"/>
      <c r="TTY244" s="127"/>
      <c r="UCY244" s="127"/>
      <c r="UCZ244" s="127"/>
      <c r="UDH244" s="127"/>
      <c r="UDI244" s="127"/>
      <c r="UDJ244" s="127"/>
      <c r="UDK244" s="127"/>
      <c r="UDL244" s="127"/>
      <c r="UDM244" s="127"/>
      <c r="UDN244" s="127"/>
      <c r="UDO244" s="127"/>
      <c r="UDP244" s="127"/>
      <c r="UDQ244" s="127"/>
      <c r="UDR244" s="127"/>
      <c r="UDS244" s="127"/>
      <c r="UDT244" s="127"/>
      <c r="UDU244" s="127"/>
      <c r="UMU244" s="127"/>
      <c r="UMV244" s="127"/>
      <c r="UND244" s="127"/>
      <c r="UNE244" s="127"/>
      <c r="UNF244" s="127"/>
      <c r="UNG244" s="127"/>
      <c r="UNH244" s="127"/>
      <c r="UNI244" s="127"/>
      <c r="UNJ244" s="127"/>
      <c r="UNK244" s="127"/>
      <c r="UNL244" s="127"/>
      <c r="UNM244" s="127"/>
      <c r="UNN244" s="127"/>
      <c r="UNO244" s="127"/>
      <c r="UNP244" s="127"/>
      <c r="UNQ244" s="127"/>
      <c r="UWQ244" s="127"/>
      <c r="UWR244" s="127"/>
      <c r="UWZ244" s="127"/>
      <c r="UXA244" s="127"/>
      <c r="UXB244" s="127"/>
      <c r="UXC244" s="127"/>
      <c r="UXD244" s="127"/>
      <c r="UXE244" s="127"/>
      <c r="UXF244" s="127"/>
      <c r="UXG244" s="127"/>
      <c r="UXH244" s="127"/>
      <c r="UXI244" s="127"/>
      <c r="UXJ244" s="127"/>
      <c r="UXK244" s="127"/>
      <c r="UXL244" s="127"/>
      <c r="UXM244" s="127"/>
      <c r="VGM244" s="127"/>
      <c r="VGN244" s="127"/>
      <c r="VGV244" s="127"/>
      <c r="VGW244" s="127"/>
      <c r="VGX244" s="127"/>
      <c r="VGY244" s="127"/>
      <c r="VGZ244" s="127"/>
      <c r="VHA244" s="127"/>
      <c r="VHB244" s="127"/>
      <c r="VHC244" s="127"/>
      <c r="VHD244" s="127"/>
      <c r="VHE244" s="127"/>
      <c r="VHF244" s="127"/>
      <c r="VHG244" s="127"/>
      <c r="VHH244" s="127"/>
      <c r="VHI244" s="127"/>
      <c r="VQI244" s="127"/>
      <c r="VQJ244" s="127"/>
      <c r="VQR244" s="127"/>
      <c r="VQS244" s="127"/>
      <c r="VQT244" s="127"/>
      <c r="VQU244" s="127"/>
      <c r="VQV244" s="127"/>
      <c r="VQW244" s="127"/>
      <c r="VQX244" s="127"/>
      <c r="VQY244" s="127"/>
      <c r="VQZ244" s="127"/>
      <c r="VRA244" s="127"/>
      <c r="VRB244" s="127"/>
      <c r="VRC244" s="127"/>
      <c r="VRD244" s="127"/>
      <c r="VRE244" s="127"/>
      <c r="WAE244" s="127"/>
      <c r="WAF244" s="127"/>
      <c r="WAN244" s="127"/>
      <c r="WAO244" s="127"/>
      <c r="WAP244" s="127"/>
      <c r="WAQ244" s="127"/>
      <c r="WAR244" s="127"/>
      <c r="WAS244" s="127"/>
      <c r="WAT244" s="127"/>
      <c r="WAU244" s="127"/>
      <c r="WAV244" s="127"/>
      <c r="WAW244" s="127"/>
      <c r="WAX244" s="127"/>
      <c r="WAY244" s="127"/>
      <c r="WAZ244" s="127"/>
      <c r="WBA244" s="127"/>
      <c r="WKA244" s="127"/>
      <c r="WKB244" s="127"/>
      <c r="WKJ244" s="127"/>
      <c r="WKK244" s="127"/>
      <c r="WKL244" s="127"/>
      <c r="WKM244" s="127"/>
      <c r="WKN244" s="127"/>
      <c r="WKO244" s="127"/>
      <c r="WKP244" s="127"/>
      <c r="WKQ244" s="127"/>
      <c r="WKR244" s="127"/>
      <c r="WKS244" s="127"/>
      <c r="WKT244" s="127"/>
      <c r="WKU244" s="127"/>
      <c r="WKV244" s="127"/>
      <c r="WKW244" s="127"/>
      <c r="WTW244" s="127"/>
      <c r="WTX244" s="127"/>
      <c r="WUF244" s="127"/>
      <c r="WUG244" s="127"/>
      <c r="WUH244" s="127"/>
      <c r="WUI244" s="127"/>
      <c r="WUJ244" s="127"/>
      <c r="WUK244" s="127"/>
      <c r="WUL244" s="127"/>
      <c r="WUM244" s="127"/>
      <c r="WUN244" s="127"/>
      <c r="WUO244" s="127"/>
      <c r="WUP244" s="127"/>
      <c r="WUQ244" s="127"/>
      <c r="WUR244" s="127"/>
      <c r="WUS244" s="127"/>
    </row>
    <row r="245" spans="1:16344" s="120" customFormat="1" ht="21.95" customHeight="1" outlineLevel="1">
      <c r="A245" s="138">
        <v>2</v>
      </c>
      <c r="B245" s="232" t="s">
        <v>142</v>
      </c>
      <c r="C245" s="238"/>
      <c r="D245" s="217"/>
      <c r="E245" s="217"/>
      <c r="F245" s="217"/>
      <c r="G245" s="236">
        <v>40.5</v>
      </c>
      <c r="H245" s="229">
        <f t="shared" si="13"/>
        <v>0</v>
      </c>
      <c r="I245" s="254">
        <f>I246</f>
        <v>0</v>
      </c>
      <c r="J245" s="254"/>
      <c r="K245" s="254">
        <f t="shared" ref="K245:L245" si="21">K246</f>
        <v>0</v>
      </c>
      <c r="L245" s="254">
        <f t="shared" si="21"/>
        <v>0</v>
      </c>
      <c r="M245" s="238"/>
      <c r="HK245" s="124"/>
      <c r="HL245" s="124"/>
      <c r="HT245" s="124"/>
      <c r="HU245" s="124"/>
      <c r="HV245" s="124"/>
      <c r="HW245" s="124"/>
      <c r="HX245" s="124"/>
      <c r="HY245" s="124"/>
      <c r="HZ245" s="124"/>
      <c r="IA245" s="124"/>
      <c r="IB245" s="124"/>
      <c r="IC245" s="124"/>
      <c r="ID245" s="124"/>
      <c r="IE245" s="124"/>
      <c r="IF245" s="124"/>
      <c r="IG245" s="124"/>
      <c r="RG245" s="124"/>
      <c r="RH245" s="124"/>
      <c r="RP245" s="124"/>
      <c r="RQ245" s="124"/>
      <c r="RR245" s="124"/>
      <c r="RS245" s="124"/>
      <c r="RT245" s="124"/>
      <c r="RU245" s="124"/>
      <c r="RV245" s="124"/>
      <c r="RW245" s="124"/>
      <c r="RX245" s="124"/>
      <c r="RY245" s="124"/>
      <c r="RZ245" s="124"/>
      <c r="SA245" s="124"/>
      <c r="SB245" s="124"/>
      <c r="SC245" s="124"/>
      <c r="ABC245" s="124"/>
      <c r="ABD245" s="124"/>
      <c r="ABL245" s="124"/>
      <c r="ABM245" s="124"/>
      <c r="ABN245" s="124"/>
      <c r="ABO245" s="124"/>
      <c r="ABP245" s="124"/>
      <c r="ABQ245" s="124"/>
      <c r="ABR245" s="124"/>
      <c r="ABS245" s="124"/>
      <c r="ABT245" s="124"/>
      <c r="ABU245" s="124"/>
      <c r="ABV245" s="124"/>
      <c r="ABW245" s="124"/>
      <c r="ABX245" s="124"/>
      <c r="ABY245" s="124"/>
      <c r="AKY245" s="124"/>
      <c r="AKZ245" s="124"/>
      <c r="ALH245" s="124"/>
      <c r="ALI245" s="124"/>
      <c r="ALJ245" s="124"/>
      <c r="ALK245" s="124"/>
      <c r="ALL245" s="124"/>
      <c r="ALM245" s="124"/>
      <c r="ALN245" s="124"/>
      <c r="ALO245" s="124"/>
      <c r="ALP245" s="124"/>
      <c r="ALQ245" s="124"/>
      <c r="ALR245" s="124"/>
      <c r="ALS245" s="124"/>
      <c r="ALT245" s="124"/>
      <c r="ALU245" s="124"/>
      <c r="AUU245" s="124"/>
      <c r="AUV245" s="124"/>
      <c r="AVD245" s="124"/>
      <c r="AVE245" s="124"/>
      <c r="AVF245" s="124"/>
      <c r="AVG245" s="124"/>
      <c r="AVH245" s="124"/>
      <c r="AVI245" s="124"/>
      <c r="AVJ245" s="124"/>
      <c r="AVK245" s="124"/>
      <c r="AVL245" s="124"/>
      <c r="AVM245" s="124"/>
      <c r="AVN245" s="124"/>
      <c r="AVO245" s="124"/>
      <c r="AVP245" s="124"/>
      <c r="AVQ245" s="124"/>
      <c r="BEQ245" s="124"/>
      <c r="BER245" s="124"/>
      <c r="BEZ245" s="124"/>
      <c r="BFA245" s="124"/>
      <c r="BFB245" s="124"/>
      <c r="BFC245" s="124"/>
      <c r="BFD245" s="124"/>
      <c r="BFE245" s="124"/>
      <c r="BFF245" s="124"/>
      <c r="BFG245" s="124"/>
      <c r="BFH245" s="124"/>
      <c r="BFI245" s="124"/>
      <c r="BFJ245" s="124"/>
      <c r="BFK245" s="124"/>
      <c r="BFL245" s="124"/>
      <c r="BFM245" s="124"/>
      <c r="BOM245" s="124"/>
      <c r="BON245" s="124"/>
      <c r="BOV245" s="124"/>
      <c r="BOW245" s="124"/>
      <c r="BOX245" s="124"/>
      <c r="BOY245" s="124"/>
      <c r="BOZ245" s="124"/>
      <c r="BPA245" s="124"/>
      <c r="BPB245" s="124"/>
      <c r="BPC245" s="124"/>
      <c r="BPD245" s="124"/>
      <c r="BPE245" s="124"/>
      <c r="BPF245" s="124"/>
      <c r="BPG245" s="124"/>
      <c r="BPH245" s="124"/>
      <c r="BPI245" s="124"/>
      <c r="BYI245" s="124"/>
      <c r="BYJ245" s="124"/>
      <c r="BYR245" s="124"/>
      <c r="BYS245" s="124"/>
      <c r="BYT245" s="124"/>
      <c r="BYU245" s="124"/>
      <c r="BYV245" s="124"/>
      <c r="BYW245" s="124"/>
      <c r="BYX245" s="124"/>
      <c r="BYY245" s="124"/>
      <c r="BYZ245" s="124"/>
      <c r="BZA245" s="124"/>
      <c r="BZB245" s="124"/>
      <c r="BZC245" s="124"/>
      <c r="BZD245" s="124"/>
      <c r="BZE245" s="124"/>
      <c r="CIE245" s="124"/>
      <c r="CIF245" s="124"/>
      <c r="CIN245" s="124"/>
      <c r="CIO245" s="124"/>
      <c r="CIP245" s="124"/>
      <c r="CIQ245" s="124"/>
      <c r="CIR245" s="124"/>
      <c r="CIS245" s="124"/>
      <c r="CIT245" s="124"/>
      <c r="CIU245" s="124"/>
      <c r="CIV245" s="124"/>
      <c r="CIW245" s="124"/>
      <c r="CIX245" s="124"/>
      <c r="CIY245" s="124"/>
      <c r="CIZ245" s="124"/>
      <c r="CJA245" s="124"/>
      <c r="CSA245" s="124"/>
      <c r="CSB245" s="124"/>
      <c r="CSJ245" s="124"/>
      <c r="CSK245" s="124"/>
      <c r="CSL245" s="124"/>
      <c r="CSM245" s="124"/>
      <c r="CSN245" s="124"/>
      <c r="CSO245" s="124"/>
      <c r="CSP245" s="124"/>
      <c r="CSQ245" s="124"/>
      <c r="CSR245" s="124"/>
      <c r="CSS245" s="124"/>
      <c r="CST245" s="124"/>
      <c r="CSU245" s="124"/>
      <c r="CSV245" s="124"/>
      <c r="CSW245" s="124"/>
      <c r="DBW245" s="124"/>
      <c r="DBX245" s="124"/>
      <c r="DCF245" s="124"/>
      <c r="DCG245" s="124"/>
      <c r="DCH245" s="124"/>
      <c r="DCI245" s="124"/>
      <c r="DCJ245" s="124"/>
      <c r="DCK245" s="124"/>
      <c r="DCL245" s="124"/>
      <c r="DCM245" s="124"/>
      <c r="DCN245" s="124"/>
      <c r="DCO245" s="124"/>
      <c r="DCP245" s="124"/>
      <c r="DCQ245" s="124"/>
      <c r="DCR245" s="124"/>
      <c r="DCS245" s="124"/>
      <c r="DLS245" s="124"/>
      <c r="DLT245" s="124"/>
      <c r="DMB245" s="124"/>
      <c r="DMC245" s="124"/>
      <c r="DMD245" s="124"/>
      <c r="DME245" s="124"/>
      <c r="DMF245" s="124"/>
      <c r="DMG245" s="124"/>
      <c r="DMH245" s="124"/>
      <c r="DMI245" s="124"/>
      <c r="DMJ245" s="124"/>
      <c r="DMK245" s="124"/>
      <c r="DML245" s="124"/>
      <c r="DMM245" s="124"/>
      <c r="DMN245" s="124"/>
      <c r="DMO245" s="124"/>
      <c r="DVO245" s="124"/>
      <c r="DVP245" s="124"/>
      <c r="DVX245" s="124"/>
      <c r="DVY245" s="124"/>
      <c r="DVZ245" s="124"/>
      <c r="DWA245" s="124"/>
      <c r="DWB245" s="124"/>
      <c r="DWC245" s="124"/>
      <c r="DWD245" s="124"/>
      <c r="DWE245" s="124"/>
      <c r="DWF245" s="124"/>
      <c r="DWG245" s="124"/>
      <c r="DWH245" s="124"/>
      <c r="DWI245" s="124"/>
      <c r="DWJ245" s="124"/>
      <c r="DWK245" s="124"/>
      <c r="EFK245" s="124"/>
      <c r="EFL245" s="124"/>
      <c r="EFT245" s="124"/>
      <c r="EFU245" s="124"/>
      <c r="EFV245" s="124"/>
      <c r="EFW245" s="124"/>
      <c r="EFX245" s="124"/>
      <c r="EFY245" s="124"/>
      <c r="EFZ245" s="124"/>
      <c r="EGA245" s="124"/>
      <c r="EGB245" s="124"/>
      <c r="EGC245" s="124"/>
      <c r="EGD245" s="124"/>
      <c r="EGE245" s="124"/>
      <c r="EGF245" s="124"/>
      <c r="EGG245" s="124"/>
      <c r="EPG245" s="124"/>
      <c r="EPH245" s="124"/>
      <c r="EPP245" s="124"/>
      <c r="EPQ245" s="124"/>
      <c r="EPR245" s="124"/>
      <c r="EPS245" s="124"/>
      <c r="EPT245" s="124"/>
      <c r="EPU245" s="124"/>
      <c r="EPV245" s="124"/>
      <c r="EPW245" s="124"/>
      <c r="EPX245" s="124"/>
      <c r="EPY245" s="124"/>
      <c r="EPZ245" s="124"/>
      <c r="EQA245" s="124"/>
      <c r="EQB245" s="124"/>
      <c r="EQC245" s="124"/>
      <c r="EZC245" s="124"/>
      <c r="EZD245" s="124"/>
      <c r="EZL245" s="124"/>
      <c r="EZM245" s="124"/>
      <c r="EZN245" s="124"/>
      <c r="EZO245" s="124"/>
      <c r="EZP245" s="124"/>
      <c r="EZQ245" s="124"/>
      <c r="EZR245" s="124"/>
      <c r="EZS245" s="124"/>
      <c r="EZT245" s="124"/>
      <c r="EZU245" s="124"/>
      <c r="EZV245" s="124"/>
      <c r="EZW245" s="124"/>
      <c r="EZX245" s="124"/>
      <c r="EZY245" s="124"/>
      <c r="FIY245" s="124"/>
      <c r="FIZ245" s="124"/>
      <c r="FJH245" s="124"/>
      <c r="FJI245" s="124"/>
      <c r="FJJ245" s="124"/>
      <c r="FJK245" s="124"/>
      <c r="FJL245" s="124"/>
      <c r="FJM245" s="124"/>
      <c r="FJN245" s="124"/>
      <c r="FJO245" s="124"/>
      <c r="FJP245" s="124"/>
      <c r="FJQ245" s="124"/>
      <c r="FJR245" s="124"/>
      <c r="FJS245" s="124"/>
      <c r="FJT245" s="124"/>
      <c r="FJU245" s="124"/>
      <c r="FSU245" s="124"/>
      <c r="FSV245" s="124"/>
      <c r="FTD245" s="124"/>
      <c r="FTE245" s="124"/>
      <c r="FTF245" s="124"/>
      <c r="FTG245" s="124"/>
      <c r="FTH245" s="124"/>
      <c r="FTI245" s="124"/>
      <c r="FTJ245" s="124"/>
      <c r="FTK245" s="124"/>
      <c r="FTL245" s="124"/>
      <c r="FTM245" s="124"/>
      <c r="FTN245" s="124"/>
      <c r="FTO245" s="124"/>
      <c r="FTP245" s="124"/>
      <c r="FTQ245" s="124"/>
      <c r="GCQ245" s="124"/>
      <c r="GCR245" s="124"/>
      <c r="GCZ245" s="124"/>
      <c r="GDA245" s="124"/>
      <c r="GDB245" s="124"/>
      <c r="GDC245" s="124"/>
      <c r="GDD245" s="124"/>
      <c r="GDE245" s="124"/>
      <c r="GDF245" s="124"/>
      <c r="GDG245" s="124"/>
      <c r="GDH245" s="124"/>
      <c r="GDI245" s="124"/>
      <c r="GDJ245" s="124"/>
      <c r="GDK245" s="124"/>
      <c r="GDL245" s="124"/>
      <c r="GDM245" s="124"/>
      <c r="GMM245" s="124"/>
      <c r="GMN245" s="124"/>
      <c r="GMV245" s="124"/>
      <c r="GMW245" s="124"/>
      <c r="GMX245" s="124"/>
      <c r="GMY245" s="124"/>
      <c r="GMZ245" s="124"/>
      <c r="GNA245" s="124"/>
      <c r="GNB245" s="124"/>
      <c r="GNC245" s="124"/>
      <c r="GND245" s="124"/>
      <c r="GNE245" s="124"/>
      <c r="GNF245" s="124"/>
      <c r="GNG245" s="124"/>
      <c r="GNH245" s="124"/>
      <c r="GNI245" s="124"/>
      <c r="GWI245" s="124"/>
      <c r="GWJ245" s="124"/>
      <c r="GWR245" s="124"/>
      <c r="GWS245" s="124"/>
      <c r="GWT245" s="124"/>
      <c r="GWU245" s="124"/>
      <c r="GWV245" s="124"/>
      <c r="GWW245" s="124"/>
      <c r="GWX245" s="124"/>
      <c r="GWY245" s="124"/>
      <c r="GWZ245" s="124"/>
      <c r="GXA245" s="124"/>
      <c r="GXB245" s="124"/>
      <c r="GXC245" s="124"/>
      <c r="GXD245" s="124"/>
      <c r="GXE245" s="124"/>
      <c r="HGE245" s="124"/>
      <c r="HGF245" s="124"/>
      <c r="HGN245" s="124"/>
      <c r="HGO245" s="124"/>
      <c r="HGP245" s="124"/>
      <c r="HGQ245" s="124"/>
      <c r="HGR245" s="124"/>
      <c r="HGS245" s="124"/>
      <c r="HGT245" s="124"/>
      <c r="HGU245" s="124"/>
      <c r="HGV245" s="124"/>
      <c r="HGW245" s="124"/>
      <c r="HGX245" s="124"/>
      <c r="HGY245" s="124"/>
      <c r="HGZ245" s="124"/>
      <c r="HHA245" s="124"/>
      <c r="HQA245" s="124"/>
      <c r="HQB245" s="124"/>
      <c r="HQJ245" s="124"/>
      <c r="HQK245" s="124"/>
      <c r="HQL245" s="124"/>
      <c r="HQM245" s="124"/>
      <c r="HQN245" s="124"/>
      <c r="HQO245" s="124"/>
      <c r="HQP245" s="124"/>
      <c r="HQQ245" s="124"/>
      <c r="HQR245" s="124"/>
      <c r="HQS245" s="124"/>
      <c r="HQT245" s="124"/>
      <c r="HQU245" s="124"/>
      <c r="HQV245" s="124"/>
      <c r="HQW245" s="124"/>
      <c r="HZW245" s="124"/>
      <c r="HZX245" s="124"/>
      <c r="IAF245" s="124"/>
      <c r="IAG245" s="124"/>
      <c r="IAH245" s="124"/>
      <c r="IAI245" s="124"/>
      <c r="IAJ245" s="124"/>
      <c r="IAK245" s="124"/>
      <c r="IAL245" s="124"/>
      <c r="IAM245" s="124"/>
      <c r="IAN245" s="124"/>
      <c r="IAO245" s="124"/>
      <c r="IAP245" s="124"/>
      <c r="IAQ245" s="124"/>
      <c r="IAR245" s="124"/>
      <c r="IAS245" s="124"/>
      <c r="IJS245" s="124"/>
      <c r="IJT245" s="124"/>
      <c r="IKB245" s="124"/>
      <c r="IKC245" s="124"/>
      <c r="IKD245" s="124"/>
      <c r="IKE245" s="124"/>
      <c r="IKF245" s="124"/>
      <c r="IKG245" s="124"/>
      <c r="IKH245" s="124"/>
      <c r="IKI245" s="124"/>
      <c r="IKJ245" s="124"/>
      <c r="IKK245" s="124"/>
      <c r="IKL245" s="124"/>
      <c r="IKM245" s="124"/>
      <c r="IKN245" s="124"/>
      <c r="IKO245" s="124"/>
      <c r="ITO245" s="124"/>
      <c r="ITP245" s="124"/>
      <c r="ITX245" s="124"/>
      <c r="ITY245" s="124"/>
      <c r="ITZ245" s="124"/>
      <c r="IUA245" s="124"/>
      <c r="IUB245" s="124"/>
      <c r="IUC245" s="124"/>
      <c r="IUD245" s="124"/>
      <c r="IUE245" s="124"/>
      <c r="IUF245" s="124"/>
      <c r="IUG245" s="124"/>
      <c r="IUH245" s="124"/>
      <c r="IUI245" s="124"/>
      <c r="IUJ245" s="124"/>
      <c r="IUK245" s="124"/>
      <c r="JDK245" s="124"/>
      <c r="JDL245" s="124"/>
      <c r="JDT245" s="124"/>
      <c r="JDU245" s="124"/>
      <c r="JDV245" s="124"/>
      <c r="JDW245" s="124"/>
      <c r="JDX245" s="124"/>
      <c r="JDY245" s="124"/>
      <c r="JDZ245" s="124"/>
      <c r="JEA245" s="124"/>
      <c r="JEB245" s="124"/>
      <c r="JEC245" s="124"/>
      <c r="JED245" s="124"/>
      <c r="JEE245" s="124"/>
      <c r="JEF245" s="124"/>
      <c r="JEG245" s="124"/>
      <c r="JNG245" s="124"/>
      <c r="JNH245" s="124"/>
      <c r="JNP245" s="124"/>
      <c r="JNQ245" s="124"/>
      <c r="JNR245" s="124"/>
      <c r="JNS245" s="124"/>
      <c r="JNT245" s="124"/>
      <c r="JNU245" s="124"/>
      <c r="JNV245" s="124"/>
      <c r="JNW245" s="124"/>
      <c r="JNX245" s="124"/>
      <c r="JNY245" s="124"/>
      <c r="JNZ245" s="124"/>
      <c r="JOA245" s="124"/>
      <c r="JOB245" s="124"/>
      <c r="JOC245" s="124"/>
      <c r="JXC245" s="124"/>
      <c r="JXD245" s="124"/>
      <c r="JXL245" s="124"/>
      <c r="JXM245" s="124"/>
      <c r="JXN245" s="124"/>
      <c r="JXO245" s="124"/>
      <c r="JXP245" s="124"/>
      <c r="JXQ245" s="124"/>
      <c r="JXR245" s="124"/>
      <c r="JXS245" s="124"/>
      <c r="JXT245" s="124"/>
      <c r="JXU245" s="124"/>
      <c r="JXV245" s="124"/>
      <c r="JXW245" s="124"/>
      <c r="JXX245" s="124"/>
      <c r="JXY245" s="124"/>
      <c r="KGY245" s="124"/>
      <c r="KGZ245" s="124"/>
      <c r="KHH245" s="124"/>
      <c r="KHI245" s="124"/>
      <c r="KHJ245" s="124"/>
      <c r="KHK245" s="124"/>
      <c r="KHL245" s="124"/>
      <c r="KHM245" s="124"/>
      <c r="KHN245" s="124"/>
      <c r="KHO245" s="124"/>
      <c r="KHP245" s="124"/>
      <c r="KHQ245" s="124"/>
      <c r="KHR245" s="124"/>
      <c r="KHS245" s="124"/>
      <c r="KHT245" s="124"/>
      <c r="KHU245" s="124"/>
      <c r="KQU245" s="124"/>
      <c r="KQV245" s="124"/>
      <c r="KRD245" s="124"/>
      <c r="KRE245" s="124"/>
      <c r="KRF245" s="124"/>
      <c r="KRG245" s="124"/>
      <c r="KRH245" s="124"/>
      <c r="KRI245" s="124"/>
      <c r="KRJ245" s="124"/>
      <c r="KRK245" s="124"/>
      <c r="KRL245" s="124"/>
      <c r="KRM245" s="124"/>
      <c r="KRN245" s="124"/>
      <c r="KRO245" s="124"/>
      <c r="KRP245" s="124"/>
      <c r="KRQ245" s="124"/>
      <c r="LAQ245" s="124"/>
      <c r="LAR245" s="124"/>
      <c r="LAZ245" s="124"/>
      <c r="LBA245" s="124"/>
      <c r="LBB245" s="124"/>
      <c r="LBC245" s="124"/>
      <c r="LBD245" s="124"/>
      <c r="LBE245" s="124"/>
      <c r="LBF245" s="124"/>
      <c r="LBG245" s="124"/>
      <c r="LBH245" s="124"/>
      <c r="LBI245" s="124"/>
      <c r="LBJ245" s="124"/>
      <c r="LBK245" s="124"/>
      <c r="LBL245" s="124"/>
      <c r="LBM245" s="124"/>
      <c r="LKM245" s="124"/>
      <c r="LKN245" s="124"/>
      <c r="LKV245" s="124"/>
      <c r="LKW245" s="124"/>
      <c r="LKX245" s="124"/>
      <c r="LKY245" s="124"/>
      <c r="LKZ245" s="124"/>
      <c r="LLA245" s="124"/>
      <c r="LLB245" s="124"/>
      <c r="LLC245" s="124"/>
      <c r="LLD245" s="124"/>
      <c r="LLE245" s="124"/>
      <c r="LLF245" s="124"/>
      <c r="LLG245" s="124"/>
      <c r="LLH245" s="124"/>
      <c r="LLI245" s="124"/>
      <c r="LUI245" s="124"/>
      <c r="LUJ245" s="124"/>
      <c r="LUR245" s="124"/>
      <c r="LUS245" s="124"/>
      <c r="LUT245" s="124"/>
      <c r="LUU245" s="124"/>
      <c r="LUV245" s="124"/>
      <c r="LUW245" s="124"/>
      <c r="LUX245" s="124"/>
      <c r="LUY245" s="124"/>
      <c r="LUZ245" s="124"/>
      <c r="LVA245" s="124"/>
      <c r="LVB245" s="124"/>
      <c r="LVC245" s="124"/>
      <c r="LVD245" s="124"/>
      <c r="LVE245" s="124"/>
      <c r="MEE245" s="124"/>
      <c r="MEF245" s="124"/>
      <c r="MEN245" s="124"/>
      <c r="MEO245" s="124"/>
      <c r="MEP245" s="124"/>
      <c r="MEQ245" s="124"/>
      <c r="MER245" s="124"/>
      <c r="MES245" s="124"/>
      <c r="MET245" s="124"/>
      <c r="MEU245" s="124"/>
      <c r="MEV245" s="124"/>
      <c r="MEW245" s="124"/>
      <c r="MEX245" s="124"/>
      <c r="MEY245" s="124"/>
      <c r="MEZ245" s="124"/>
      <c r="MFA245" s="124"/>
      <c r="MOA245" s="124"/>
      <c r="MOB245" s="124"/>
      <c r="MOJ245" s="124"/>
      <c r="MOK245" s="124"/>
      <c r="MOL245" s="124"/>
      <c r="MOM245" s="124"/>
      <c r="MON245" s="124"/>
      <c r="MOO245" s="124"/>
      <c r="MOP245" s="124"/>
      <c r="MOQ245" s="124"/>
      <c r="MOR245" s="124"/>
      <c r="MOS245" s="124"/>
      <c r="MOT245" s="124"/>
      <c r="MOU245" s="124"/>
      <c r="MOV245" s="124"/>
      <c r="MOW245" s="124"/>
      <c r="MXW245" s="124"/>
      <c r="MXX245" s="124"/>
      <c r="MYF245" s="124"/>
      <c r="MYG245" s="124"/>
      <c r="MYH245" s="124"/>
      <c r="MYI245" s="124"/>
      <c r="MYJ245" s="124"/>
      <c r="MYK245" s="124"/>
      <c r="MYL245" s="124"/>
      <c r="MYM245" s="124"/>
      <c r="MYN245" s="124"/>
      <c r="MYO245" s="124"/>
      <c r="MYP245" s="124"/>
      <c r="MYQ245" s="124"/>
      <c r="MYR245" s="124"/>
      <c r="MYS245" s="124"/>
      <c r="NHS245" s="124"/>
      <c r="NHT245" s="124"/>
      <c r="NIB245" s="124"/>
      <c r="NIC245" s="124"/>
      <c r="NID245" s="124"/>
      <c r="NIE245" s="124"/>
      <c r="NIF245" s="124"/>
      <c r="NIG245" s="124"/>
      <c r="NIH245" s="124"/>
      <c r="NII245" s="124"/>
      <c r="NIJ245" s="124"/>
      <c r="NIK245" s="124"/>
      <c r="NIL245" s="124"/>
      <c r="NIM245" s="124"/>
      <c r="NIN245" s="124"/>
      <c r="NIO245" s="124"/>
      <c r="NRO245" s="124"/>
      <c r="NRP245" s="124"/>
      <c r="NRX245" s="124"/>
      <c r="NRY245" s="124"/>
      <c r="NRZ245" s="124"/>
      <c r="NSA245" s="124"/>
      <c r="NSB245" s="124"/>
      <c r="NSC245" s="124"/>
      <c r="NSD245" s="124"/>
      <c r="NSE245" s="124"/>
      <c r="NSF245" s="124"/>
      <c r="NSG245" s="124"/>
      <c r="NSH245" s="124"/>
      <c r="NSI245" s="124"/>
      <c r="NSJ245" s="124"/>
      <c r="NSK245" s="124"/>
      <c r="OBK245" s="124"/>
      <c r="OBL245" s="124"/>
      <c r="OBT245" s="124"/>
      <c r="OBU245" s="124"/>
      <c r="OBV245" s="124"/>
      <c r="OBW245" s="124"/>
      <c r="OBX245" s="124"/>
      <c r="OBY245" s="124"/>
      <c r="OBZ245" s="124"/>
      <c r="OCA245" s="124"/>
      <c r="OCB245" s="124"/>
      <c r="OCC245" s="124"/>
      <c r="OCD245" s="124"/>
      <c r="OCE245" s="124"/>
      <c r="OCF245" s="124"/>
      <c r="OCG245" s="124"/>
      <c r="OLG245" s="124"/>
      <c r="OLH245" s="124"/>
      <c r="OLP245" s="124"/>
      <c r="OLQ245" s="124"/>
      <c r="OLR245" s="124"/>
      <c r="OLS245" s="124"/>
      <c r="OLT245" s="124"/>
      <c r="OLU245" s="124"/>
      <c r="OLV245" s="124"/>
      <c r="OLW245" s="124"/>
      <c r="OLX245" s="124"/>
      <c r="OLY245" s="124"/>
      <c r="OLZ245" s="124"/>
      <c r="OMA245" s="124"/>
      <c r="OMB245" s="124"/>
      <c r="OMC245" s="124"/>
      <c r="OVC245" s="124"/>
      <c r="OVD245" s="124"/>
      <c r="OVL245" s="124"/>
      <c r="OVM245" s="124"/>
      <c r="OVN245" s="124"/>
      <c r="OVO245" s="124"/>
      <c r="OVP245" s="124"/>
      <c r="OVQ245" s="124"/>
      <c r="OVR245" s="124"/>
      <c r="OVS245" s="124"/>
      <c r="OVT245" s="124"/>
      <c r="OVU245" s="124"/>
      <c r="OVV245" s="124"/>
      <c r="OVW245" s="124"/>
      <c r="OVX245" s="124"/>
      <c r="OVY245" s="124"/>
      <c r="PEY245" s="124"/>
      <c r="PEZ245" s="124"/>
      <c r="PFH245" s="124"/>
      <c r="PFI245" s="124"/>
      <c r="PFJ245" s="124"/>
      <c r="PFK245" s="124"/>
      <c r="PFL245" s="124"/>
      <c r="PFM245" s="124"/>
      <c r="PFN245" s="124"/>
      <c r="PFO245" s="124"/>
      <c r="PFP245" s="124"/>
      <c r="PFQ245" s="124"/>
      <c r="PFR245" s="124"/>
      <c r="PFS245" s="124"/>
      <c r="PFT245" s="124"/>
      <c r="PFU245" s="124"/>
      <c r="POU245" s="124"/>
      <c r="POV245" s="124"/>
      <c r="PPD245" s="124"/>
      <c r="PPE245" s="124"/>
      <c r="PPF245" s="124"/>
      <c r="PPG245" s="124"/>
      <c r="PPH245" s="124"/>
      <c r="PPI245" s="124"/>
      <c r="PPJ245" s="124"/>
      <c r="PPK245" s="124"/>
      <c r="PPL245" s="124"/>
      <c r="PPM245" s="124"/>
      <c r="PPN245" s="124"/>
      <c r="PPO245" s="124"/>
      <c r="PPP245" s="124"/>
      <c r="PPQ245" s="124"/>
      <c r="PYQ245" s="124"/>
      <c r="PYR245" s="124"/>
      <c r="PYZ245" s="124"/>
      <c r="PZA245" s="124"/>
      <c r="PZB245" s="124"/>
      <c r="PZC245" s="124"/>
      <c r="PZD245" s="124"/>
      <c r="PZE245" s="124"/>
      <c r="PZF245" s="124"/>
      <c r="PZG245" s="124"/>
      <c r="PZH245" s="124"/>
      <c r="PZI245" s="124"/>
      <c r="PZJ245" s="124"/>
      <c r="PZK245" s="124"/>
      <c r="PZL245" s="124"/>
      <c r="PZM245" s="124"/>
      <c r="QIM245" s="124"/>
      <c r="QIN245" s="124"/>
      <c r="QIV245" s="124"/>
      <c r="QIW245" s="124"/>
      <c r="QIX245" s="124"/>
      <c r="QIY245" s="124"/>
      <c r="QIZ245" s="124"/>
      <c r="QJA245" s="124"/>
      <c r="QJB245" s="124"/>
      <c r="QJC245" s="124"/>
      <c r="QJD245" s="124"/>
      <c r="QJE245" s="124"/>
      <c r="QJF245" s="124"/>
      <c r="QJG245" s="124"/>
      <c r="QJH245" s="124"/>
      <c r="QJI245" s="124"/>
      <c r="QSI245" s="124"/>
      <c r="QSJ245" s="124"/>
      <c r="QSR245" s="124"/>
      <c r="QSS245" s="124"/>
      <c r="QST245" s="124"/>
      <c r="QSU245" s="124"/>
      <c r="QSV245" s="124"/>
      <c r="QSW245" s="124"/>
      <c r="QSX245" s="124"/>
      <c r="QSY245" s="124"/>
      <c r="QSZ245" s="124"/>
      <c r="QTA245" s="124"/>
      <c r="QTB245" s="124"/>
      <c r="QTC245" s="124"/>
      <c r="QTD245" s="124"/>
      <c r="QTE245" s="124"/>
      <c r="RCE245" s="124"/>
      <c r="RCF245" s="124"/>
      <c r="RCN245" s="124"/>
      <c r="RCO245" s="124"/>
      <c r="RCP245" s="124"/>
      <c r="RCQ245" s="124"/>
      <c r="RCR245" s="124"/>
      <c r="RCS245" s="124"/>
      <c r="RCT245" s="124"/>
      <c r="RCU245" s="124"/>
      <c r="RCV245" s="124"/>
      <c r="RCW245" s="124"/>
      <c r="RCX245" s="124"/>
      <c r="RCY245" s="124"/>
      <c r="RCZ245" s="124"/>
      <c r="RDA245" s="124"/>
      <c r="RMA245" s="124"/>
      <c r="RMB245" s="124"/>
      <c r="RMJ245" s="124"/>
      <c r="RMK245" s="124"/>
      <c r="RML245" s="124"/>
      <c r="RMM245" s="124"/>
      <c r="RMN245" s="124"/>
      <c r="RMO245" s="124"/>
      <c r="RMP245" s="124"/>
      <c r="RMQ245" s="124"/>
      <c r="RMR245" s="124"/>
      <c r="RMS245" s="124"/>
      <c r="RMT245" s="124"/>
      <c r="RMU245" s="124"/>
      <c r="RMV245" s="124"/>
      <c r="RMW245" s="124"/>
      <c r="RVW245" s="124"/>
      <c r="RVX245" s="124"/>
      <c r="RWF245" s="124"/>
      <c r="RWG245" s="124"/>
      <c r="RWH245" s="124"/>
      <c r="RWI245" s="124"/>
      <c r="RWJ245" s="124"/>
      <c r="RWK245" s="124"/>
      <c r="RWL245" s="124"/>
      <c r="RWM245" s="124"/>
      <c r="RWN245" s="124"/>
      <c r="RWO245" s="124"/>
      <c r="RWP245" s="124"/>
      <c r="RWQ245" s="124"/>
      <c r="RWR245" s="124"/>
      <c r="RWS245" s="124"/>
      <c r="SFS245" s="124"/>
      <c r="SFT245" s="124"/>
      <c r="SGB245" s="124"/>
      <c r="SGC245" s="124"/>
      <c r="SGD245" s="124"/>
      <c r="SGE245" s="124"/>
      <c r="SGF245" s="124"/>
      <c r="SGG245" s="124"/>
      <c r="SGH245" s="124"/>
      <c r="SGI245" s="124"/>
      <c r="SGJ245" s="124"/>
      <c r="SGK245" s="124"/>
      <c r="SGL245" s="124"/>
      <c r="SGM245" s="124"/>
      <c r="SGN245" s="124"/>
      <c r="SGO245" s="124"/>
      <c r="SPO245" s="124"/>
      <c r="SPP245" s="124"/>
      <c r="SPX245" s="124"/>
      <c r="SPY245" s="124"/>
      <c r="SPZ245" s="124"/>
      <c r="SQA245" s="124"/>
      <c r="SQB245" s="124"/>
      <c r="SQC245" s="124"/>
      <c r="SQD245" s="124"/>
      <c r="SQE245" s="124"/>
      <c r="SQF245" s="124"/>
      <c r="SQG245" s="124"/>
      <c r="SQH245" s="124"/>
      <c r="SQI245" s="124"/>
      <c r="SQJ245" s="124"/>
      <c r="SQK245" s="124"/>
      <c r="SZK245" s="124"/>
      <c r="SZL245" s="124"/>
      <c r="SZT245" s="124"/>
      <c r="SZU245" s="124"/>
      <c r="SZV245" s="124"/>
      <c r="SZW245" s="124"/>
      <c r="SZX245" s="124"/>
      <c r="SZY245" s="124"/>
      <c r="SZZ245" s="124"/>
      <c r="TAA245" s="124"/>
      <c r="TAB245" s="124"/>
      <c r="TAC245" s="124"/>
      <c r="TAD245" s="124"/>
      <c r="TAE245" s="124"/>
      <c r="TAF245" s="124"/>
      <c r="TAG245" s="124"/>
      <c r="TJG245" s="124"/>
      <c r="TJH245" s="124"/>
      <c r="TJP245" s="124"/>
      <c r="TJQ245" s="124"/>
      <c r="TJR245" s="124"/>
      <c r="TJS245" s="124"/>
      <c r="TJT245" s="124"/>
      <c r="TJU245" s="124"/>
      <c r="TJV245" s="124"/>
      <c r="TJW245" s="124"/>
      <c r="TJX245" s="124"/>
      <c r="TJY245" s="124"/>
      <c r="TJZ245" s="124"/>
      <c r="TKA245" s="124"/>
      <c r="TKB245" s="124"/>
      <c r="TKC245" s="124"/>
      <c r="TTC245" s="124"/>
      <c r="TTD245" s="124"/>
      <c r="TTL245" s="124"/>
      <c r="TTM245" s="124"/>
      <c r="TTN245" s="124"/>
      <c r="TTO245" s="124"/>
      <c r="TTP245" s="124"/>
      <c r="TTQ245" s="124"/>
      <c r="TTR245" s="124"/>
      <c r="TTS245" s="124"/>
      <c r="TTT245" s="124"/>
      <c r="TTU245" s="124"/>
      <c r="TTV245" s="124"/>
      <c r="TTW245" s="124"/>
      <c r="TTX245" s="124"/>
      <c r="TTY245" s="124"/>
      <c r="UCY245" s="124"/>
      <c r="UCZ245" s="124"/>
      <c r="UDH245" s="124"/>
      <c r="UDI245" s="124"/>
      <c r="UDJ245" s="124"/>
      <c r="UDK245" s="124"/>
      <c r="UDL245" s="124"/>
      <c r="UDM245" s="124"/>
      <c r="UDN245" s="124"/>
      <c r="UDO245" s="124"/>
      <c r="UDP245" s="124"/>
      <c r="UDQ245" s="124"/>
      <c r="UDR245" s="124"/>
      <c r="UDS245" s="124"/>
      <c r="UDT245" s="124"/>
      <c r="UDU245" s="124"/>
      <c r="UMU245" s="124"/>
      <c r="UMV245" s="124"/>
      <c r="UND245" s="124"/>
      <c r="UNE245" s="124"/>
      <c r="UNF245" s="124"/>
      <c r="UNG245" s="124"/>
      <c r="UNH245" s="124"/>
      <c r="UNI245" s="124"/>
      <c r="UNJ245" s="124"/>
      <c r="UNK245" s="124"/>
      <c r="UNL245" s="124"/>
      <c r="UNM245" s="124"/>
      <c r="UNN245" s="124"/>
      <c r="UNO245" s="124"/>
      <c r="UNP245" s="124"/>
      <c r="UNQ245" s="124"/>
      <c r="UWQ245" s="124"/>
      <c r="UWR245" s="124"/>
      <c r="UWZ245" s="124"/>
      <c r="UXA245" s="124"/>
      <c r="UXB245" s="124"/>
      <c r="UXC245" s="124"/>
      <c r="UXD245" s="124"/>
      <c r="UXE245" s="124"/>
      <c r="UXF245" s="124"/>
      <c r="UXG245" s="124"/>
      <c r="UXH245" s="124"/>
      <c r="UXI245" s="124"/>
      <c r="UXJ245" s="124"/>
      <c r="UXK245" s="124"/>
      <c r="UXL245" s="124"/>
      <c r="UXM245" s="124"/>
      <c r="VGM245" s="124"/>
      <c r="VGN245" s="124"/>
      <c r="VGV245" s="124"/>
      <c r="VGW245" s="124"/>
      <c r="VGX245" s="124"/>
      <c r="VGY245" s="124"/>
      <c r="VGZ245" s="124"/>
      <c r="VHA245" s="124"/>
      <c r="VHB245" s="124"/>
      <c r="VHC245" s="124"/>
      <c r="VHD245" s="124"/>
      <c r="VHE245" s="124"/>
      <c r="VHF245" s="124"/>
      <c r="VHG245" s="124"/>
      <c r="VHH245" s="124"/>
      <c r="VHI245" s="124"/>
      <c r="VQI245" s="124"/>
      <c r="VQJ245" s="124"/>
      <c r="VQR245" s="124"/>
      <c r="VQS245" s="124"/>
      <c r="VQT245" s="124"/>
      <c r="VQU245" s="124"/>
      <c r="VQV245" s="124"/>
      <c r="VQW245" s="124"/>
      <c r="VQX245" s="124"/>
      <c r="VQY245" s="124"/>
      <c r="VQZ245" s="124"/>
      <c r="VRA245" s="124"/>
      <c r="VRB245" s="124"/>
      <c r="VRC245" s="124"/>
      <c r="VRD245" s="124"/>
      <c r="VRE245" s="124"/>
      <c r="WAE245" s="124"/>
      <c r="WAF245" s="124"/>
      <c r="WAN245" s="124"/>
      <c r="WAO245" s="124"/>
      <c r="WAP245" s="124"/>
      <c r="WAQ245" s="124"/>
      <c r="WAR245" s="124"/>
      <c r="WAS245" s="124"/>
      <c r="WAT245" s="124"/>
      <c r="WAU245" s="124"/>
      <c r="WAV245" s="124"/>
      <c r="WAW245" s="124"/>
      <c r="WAX245" s="124"/>
      <c r="WAY245" s="124"/>
      <c r="WAZ245" s="124"/>
      <c r="WBA245" s="124"/>
      <c r="WKA245" s="124"/>
      <c r="WKB245" s="124"/>
      <c r="WKJ245" s="124"/>
      <c r="WKK245" s="124"/>
      <c r="WKL245" s="124"/>
      <c r="WKM245" s="124"/>
      <c r="WKN245" s="124"/>
      <c r="WKO245" s="124"/>
      <c r="WKP245" s="124"/>
      <c r="WKQ245" s="124"/>
      <c r="WKR245" s="124"/>
      <c r="WKS245" s="124"/>
      <c r="WKT245" s="124"/>
      <c r="WKU245" s="124"/>
      <c r="WKV245" s="124"/>
      <c r="WKW245" s="124"/>
      <c r="WTW245" s="124"/>
      <c r="WTX245" s="124"/>
      <c r="WUF245" s="124"/>
      <c r="WUG245" s="124"/>
      <c r="WUH245" s="124"/>
      <c r="WUI245" s="124"/>
      <c r="WUJ245" s="124"/>
      <c r="WUK245" s="124"/>
      <c r="WUL245" s="124"/>
      <c r="WUM245" s="124"/>
      <c r="WUN245" s="124"/>
      <c r="WUO245" s="124"/>
      <c r="WUP245" s="124"/>
      <c r="WUQ245" s="124"/>
      <c r="WUR245" s="124"/>
      <c r="WUS245" s="124"/>
    </row>
    <row r="246" spans="1:16344" ht="21.95" customHeight="1" outlineLevel="1">
      <c r="A246" s="138"/>
      <c r="B246" s="299" t="s">
        <v>513</v>
      </c>
      <c r="C246" s="238"/>
      <c r="D246" s="217"/>
      <c r="E246" s="217"/>
      <c r="F246" s="258"/>
      <c r="G246" s="245">
        <v>40.5</v>
      </c>
      <c r="H246" s="229">
        <f t="shared" si="13"/>
        <v>0</v>
      </c>
      <c r="I246" s="254"/>
      <c r="J246" s="247"/>
      <c r="K246" s="254"/>
      <c r="L246" s="254"/>
      <c r="M246" s="238"/>
      <c r="HK246" s="127"/>
      <c r="HL246" s="127"/>
      <c r="HT246" s="127"/>
      <c r="HU246" s="127"/>
      <c r="HV246" s="127"/>
      <c r="HW246" s="127"/>
      <c r="HX246" s="127"/>
      <c r="HY246" s="127"/>
      <c r="HZ246" s="127"/>
      <c r="IA246" s="127"/>
      <c r="IB246" s="127"/>
      <c r="IC246" s="127"/>
      <c r="ID246" s="127"/>
      <c r="IE246" s="127"/>
      <c r="IF246" s="127"/>
      <c r="IG246" s="127"/>
      <c r="RG246" s="127"/>
      <c r="RH246" s="127"/>
      <c r="RP246" s="127"/>
      <c r="RQ246" s="127"/>
      <c r="RR246" s="127"/>
      <c r="RS246" s="127"/>
      <c r="RT246" s="127"/>
      <c r="RU246" s="127"/>
      <c r="RV246" s="127"/>
      <c r="RW246" s="127"/>
      <c r="RX246" s="127"/>
      <c r="RY246" s="127"/>
      <c r="RZ246" s="127"/>
      <c r="SA246" s="127"/>
      <c r="SB246" s="127"/>
      <c r="SC246" s="127"/>
      <c r="ABC246" s="127"/>
      <c r="ABD246" s="127"/>
      <c r="ABL246" s="127"/>
      <c r="ABM246" s="127"/>
      <c r="ABN246" s="127"/>
      <c r="ABO246" s="127"/>
      <c r="ABP246" s="127"/>
      <c r="ABQ246" s="127"/>
      <c r="ABR246" s="127"/>
      <c r="ABS246" s="127"/>
      <c r="ABT246" s="127"/>
      <c r="ABU246" s="127"/>
      <c r="ABV246" s="127"/>
      <c r="ABW246" s="127"/>
      <c r="ABX246" s="127"/>
      <c r="ABY246" s="127"/>
      <c r="AKY246" s="127"/>
      <c r="AKZ246" s="127"/>
      <c r="ALH246" s="127"/>
      <c r="ALI246" s="127"/>
      <c r="ALJ246" s="127"/>
      <c r="ALK246" s="127"/>
      <c r="ALL246" s="127"/>
      <c r="ALM246" s="127"/>
      <c r="ALN246" s="127"/>
      <c r="ALO246" s="127"/>
      <c r="ALP246" s="127"/>
      <c r="ALQ246" s="127"/>
      <c r="ALR246" s="127"/>
      <c r="ALS246" s="127"/>
      <c r="ALT246" s="127"/>
      <c r="ALU246" s="127"/>
      <c r="AUU246" s="127"/>
      <c r="AUV246" s="127"/>
      <c r="AVD246" s="127"/>
      <c r="AVE246" s="127"/>
      <c r="AVF246" s="127"/>
      <c r="AVG246" s="127"/>
      <c r="AVH246" s="127"/>
      <c r="AVI246" s="127"/>
      <c r="AVJ246" s="127"/>
      <c r="AVK246" s="127"/>
      <c r="AVL246" s="127"/>
      <c r="AVM246" s="127"/>
      <c r="AVN246" s="127"/>
      <c r="AVO246" s="127"/>
      <c r="AVP246" s="127"/>
      <c r="AVQ246" s="127"/>
      <c r="BEQ246" s="127"/>
      <c r="BER246" s="127"/>
      <c r="BEZ246" s="127"/>
      <c r="BFA246" s="127"/>
      <c r="BFB246" s="127"/>
      <c r="BFC246" s="127"/>
      <c r="BFD246" s="127"/>
      <c r="BFE246" s="127"/>
      <c r="BFF246" s="127"/>
      <c r="BFG246" s="127"/>
      <c r="BFH246" s="127"/>
      <c r="BFI246" s="127"/>
      <c r="BFJ246" s="127"/>
      <c r="BFK246" s="127"/>
      <c r="BFL246" s="127"/>
      <c r="BFM246" s="127"/>
      <c r="BOM246" s="127"/>
      <c r="BON246" s="127"/>
      <c r="BOV246" s="127"/>
      <c r="BOW246" s="127"/>
      <c r="BOX246" s="127"/>
      <c r="BOY246" s="127"/>
      <c r="BOZ246" s="127"/>
      <c r="BPA246" s="127"/>
      <c r="BPB246" s="127"/>
      <c r="BPC246" s="127"/>
      <c r="BPD246" s="127"/>
      <c r="BPE246" s="127"/>
      <c r="BPF246" s="127"/>
      <c r="BPG246" s="127"/>
      <c r="BPH246" s="127"/>
      <c r="BPI246" s="127"/>
      <c r="BYI246" s="127"/>
      <c r="BYJ246" s="127"/>
      <c r="BYR246" s="127"/>
      <c r="BYS246" s="127"/>
      <c r="BYT246" s="127"/>
      <c r="BYU246" s="127"/>
      <c r="BYV246" s="127"/>
      <c r="BYW246" s="127"/>
      <c r="BYX246" s="127"/>
      <c r="BYY246" s="127"/>
      <c r="BYZ246" s="127"/>
      <c r="BZA246" s="127"/>
      <c r="BZB246" s="127"/>
      <c r="BZC246" s="127"/>
      <c r="BZD246" s="127"/>
      <c r="BZE246" s="127"/>
      <c r="CIE246" s="127"/>
      <c r="CIF246" s="127"/>
      <c r="CIN246" s="127"/>
      <c r="CIO246" s="127"/>
      <c r="CIP246" s="127"/>
      <c r="CIQ246" s="127"/>
      <c r="CIR246" s="127"/>
      <c r="CIS246" s="127"/>
      <c r="CIT246" s="127"/>
      <c r="CIU246" s="127"/>
      <c r="CIV246" s="127"/>
      <c r="CIW246" s="127"/>
      <c r="CIX246" s="127"/>
      <c r="CIY246" s="127"/>
      <c r="CIZ246" s="127"/>
      <c r="CJA246" s="127"/>
      <c r="CSA246" s="127"/>
      <c r="CSB246" s="127"/>
      <c r="CSJ246" s="127"/>
      <c r="CSK246" s="127"/>
      <c r="CSL246" s="127"/>
      <c r="CSM246" s="127"/>
      <c r="CSN246" s="127"/>
      <c r="CSO246" s="127"/>
      <c r="CSP246" s="127"/>
      <c r="CSQ246" s="127"/>
      <c r="CSR246" s="127"/>
      <c r="CSS246" s="127"/>
      <c r="CST246" s="127"/>
      <c r="CSU246" s="127"/>
      <c r="CSV246" s="127"/>
      <c r="CSW246" s="127"/>
      <c r="DBW246" s="127"/>
      <c r="DBX246" s="127"/>
      <c r="DCF246" s="127"/>
      <c r="DCG246" s="127"/>
      <c r="DCH246" s="127"/>
      <c r="DCI246" s="127"/>
      <c r="DCJ246" s="127"/>
      <c r="DCK246" s="127"/>
      <c r="DCL246" s="127"/>
      <c r="DCM246" s="127"/>
      <c r="DCN246" s="127"/>
      <c r="DCO246" s="127"/>
      <c r="DCP246" s="127"/>
      <c r="DCQ246" s="127"/>
      <c r="DCR246" s="127"/>
      <c r="DCS246" s="127"/>
      <c r="DLS246" s="127"/>
      <c r="DLT246" s="127"/>
      <c r="DMB246" s="127"/>
      <c r="DMC246" s="127"/>
      <c r="DMD246" s="127"/>
      <c r="DME246" s="127"/>
      <c r="DMF246" s="127"/>
      <c r="DMG246" s="127"/>
      <c r="DMH246" s="127"/>
      <c r="DMI246" s="127"/>
      <c r="DMJ246" s="127"/>
      <c r="DMK246" s="127"/>
      <c r="DML246" s="127"/>
      <c r="DMM246" s="127"/>
      <c r="DMN246" s="127"/>
      <c r="DMO246" s="127"/>
      <c r="DVO246" s="127"/>
      <c r="DVP246" s="127"/>
      <c r="DVX246" s="127"/>
      <c r="DVY246" s="127"/>
      <c r="DVZ246" s="127"/>
      <c r="DWA246" s="127"/>
      <c r="DWB246" s="127"/>
      <c r="DWC246" s="127"/>
      <c r="DWD246" s="127"/>
      <c r="DWE246" s="127"/>
      <c r="DWF246" s="127"/>
      <c r="DWG246" s="127"/>
      <c r="DWH246" s="127"/>
      <c r="DWI246" s="127"/>
      <c r="DWJ246" s="127"/>
      <c r="DWK246" s="127"/>
      <c r="EFK246" s="127"/>
      <c r="EFL246" s="127"/>
      <c r="EFT246" s="127"/>
      <c r="EFU246" s="127"/>
      <c r="EFV246" s="127"/>
      <c r="EFW246" s="127"/>
      <c r="EFX246" s="127"/>
      <c r="EFY246" s="127"/>
      <c r="EFZ246" s="127"/>
      <c r="EGA246" s="127"/>
      <c r="EGB246" s="127"/>
      <c r="EGC246" s="127"/>
      <c r="EGD246" s="127"/>
      <c r="EGE246" s="127"/>
      <c r="EGF246" s="127"/>
      <c r="EGG246" s="127"/>
      <c r="EPG246" s="127"/>
      <c r="EPH246" s="127"/>
      <c r="EPP246" s="127"/>
      <c r="EPQ246" s="127"/>
      <c r="EPR246" s="127"/>
      <c r="EPS246" s="127"/>
      <c r="EPT246" s="127"/>
      <c r="EPU246" s="127"/>
      <c r="EPV246" s="127"/>
      <c r="EPW246" s="127"/>
      <c r="EPX246" s="127"/>
      <c r="EPY246" s="127"/>
      <c r="EPZ246" s="127"/>
      <c r="EQA246" s="127"/>
      <c r="EQB246" s="127"/>
      <c r="EQC246" s="127"/>
      <c r="EZC246" s="127"/>
      <c r="EZD246" s="127"/>
      <c r="EZL246" s="127"/>
      <c r="EZM246" s="127"/>
      <c r="EZN246" s="127"/>
      <c r="EZO246" s="127"/>
      <c r="EZP246" s="127"/>
      <c r="EZQ246" s="127"/>
      <c r="EZR246" s="127"/>
      <c r="EZS246" s="127"/>
      <c r="EZT246" s="127"/>
      <c r="EZU246" s="127"/>
      <c r="EZV246" s="127"/>
      <c r="EZW246" s="127"/>
      <c r="EZX246" s="127"/>
      <c r="EZY246" s="127"/>
      <c r="FIY246" s="127"/>
      <c r="FIZ246" s="127"/>
      <c r="FJH246" s="127"/>
      <c r="FJI246" s="127"/>
      <c r="FJJ246" s="127"/>
      <c r="FJK246" s="127"/>
      <c r="FJL246" s="127"/>
      <c r="FJM246" s="127"/>
      <c r="FJN246" s="127"/>
      <c r="FJO246" s="127"/>
      <c r="FJP246" s="127"/>
      <c r="FJQ246" s="127"/>
      <c r="FJR246" s="127"/>
      <c r="FJS246" s="127"/>
      <c r="FJT246" s="127"/>
      <c r="FJU246" s="127"/>
      <c r="FSU246" s="127"/>
      <c r="FSV246" s="127"/>
      <c r="FTD246" s="127"/>
      <c r="FTE246" s="127"/>
      <c r="FTF246" s="127"/>
      <c r="FTG246" s="127"/>
      <c r="FTH246" s="127"/>
      <c r="FTI246" s="127"/>
      <c r="FTJ246" s="127"/>
      <c r="FTK246" s="127"/>
      <c r="FTL246" s="127"/>
      <c r="FTM246" s="127"/>
      <c r="FTN246" s="127"/>
      <c r="FTO246" s="127"/>
      <c r="FTP246" s="127"/>
      <c r="FTQ246" s="127"/>
      <c r="GCQ246" s="127"/>
      <c r="GCR246" s="127"/>
      <c r="GCZ246" s="127"/>
      <c r="GDA246" s="127"/>
      <c r="GDB246" s="127"/>
      <c r="GDC246" s="127"/>
      <c r="GDD246" s="127"/>
      <c r="GDE246" s="127"/>
      <c r="GDF246" s="127"/>
      <c r="GDG246" s="127"/>
      <c r="GDH246" s="127"/>
      <c r="GDI246" s="127"/>
      <c r="GDJ246" s="127"/>
      <c r="GDK246" s="127"/>
      <c r="GDL246" s="127"/>
      <c r="GDM246" s="127"/>
      <c r="GMM246" s="127"/>
      <c r="GMN246" s="127"/>
      <c r="GMV246" s="127"/>
      <c r="GMW246" s="127"/>
      <c r="GMX246" s="127"/>
      <c r="GMY246" s="127"/>
      <c r="GMZ246" s="127"/>
      <c r="GNA246" s="127"/>
      <c r="GNB246" s="127"/>
      <c r="GNC246" s="127"/>
      <c r="GND246" s="127"/>
      <c r="GNE246" s="127"/>
      <c r="GNF246" s="127"/>
      <c r="GNG246" s="127"/>
      <c r="GNH246" s="127"/>
      <c r="GNI246" s="127"/>
      <c r="GWI246" s="127"/>
      <c r="GWJ246" s="127"/>
      <c r="GWR246" s="127"/>
      <c r="GWS246" s="127"/>
      <c r="GWT246" s="127"/>
      <c r="GWU246" s="127"/>
      <c r="GWV246" s="127"/>
      <c r="GWW246" s="127"/>
      <c r="GWX246" s="127"/>
      <c r="GWY246" s="127"/>
      <c r="GWZ246" s="127"/>
      <c r="GXA246" s="127"/>
      <c r="GXB246" s="127"/>
      <c r="GXC246" s="127"/>
      <c r="GXD246" s="127"/>
      <c r="GXE246" s="127"/>
      <c r="HGE246" s="127"/>
      <c r="HGF246" s="127"/>
      <c r="HGN246" s="127"/>
      <c r="HGO246" s="127"/>
      <c r="HGP246" s="127"/>
      <c r="HGQ246" s="127"/>
      <c r="HGR246" s="127"/>
      <c r="HGS246" s="127"/>
      <c r="HGT246" s="127"/>
      <c r="HGU246" s="127"/>
      <c r="HGV246" s="127"/>
      <c r="HGW246" s="127"/>
      <c r="HGX246" s="127"/>
      <c r="HGY246" s="127"/>
      <c r="HGZ246" s="127"/>
      <c r="HHA246" s="127"/>
      <c r="HQA246" s="127"/>
      <c r="HQB246" s="127"/>
      <c r="HQJ246" s="127"/>
      <c r="HQK246" s="127"/>
      <c r="HQL246" s="127"/>
      <c r="HQM246" s="127"/>
      <c r="HQN246" s="127"/>
      <c r="HQO246" s="127"/>
      <c r="HQP246" s="127"/>
      <c r="HQQ246" s="127"/>
      <c r="HQR246" s="127"/>
      <c r="HQS246" s="127"/>
      <c r="HQT246" s="127"/>
      <c r="HQU246" s="127"/>
      <c r="HQV246" s="127"/>
      <c r="HQW246" s="127"/>
      <c r="HZW246" s="127"/>
      <c r="HZX246" s="127"/>
      <c r="IAF246" s="127"/>
      <c r="IAG246" s="127"/>
      <c r="IAH246" s="127"/>
      <c r="IAI246" s="127"/>
      <c r="IAJ246" s="127"/>
      <c r="IAK246" s="127"/>
      <c r="IAL246" s="127"/>
      <c r="IAM246" s="127"/>
      <c r="IAN246" s="127"/>
      <c r="IAO246" s="127"/>
      <c r="IAP246" s="127"/>
      <c r="IAQ246" s="127"/>
      <c r="IAR246" s="127"/>
      <c r="IAS246" s="127"/>
      <c r="IJS246" s="127"/>
      <c r="IJT246" s="127"/>
      <c r="IKB246" s="127"/>
      <c r="IKC246" s="127"/>
      <c r="IKD246" s="127"/>
      <c r="IKE246" s="127"/>
      <c r="IKF246" s="127"/>
      <c r="IKG246" s="127"/>
      <c r="IKH246" s="127"/>
      <c r="IKI246" s="127"/>
      <c r="IKJ246" s="127"/>
      <c r="IKK246" s="127"/>
      <c r="IKL246" s="127"/>
      <c r="IKM246" s="127"/>
      <c r="IKN246" s="127"/>
      <c r="IKO246" s="127"/>
      <c r="ITO246" s="127"/>
      <c r="ITP246" s="127"/>
      <c r="ITX246" s="127"/>
      <c r="ITY246" s="127"/>
      <c r="ITZ246" s="127"/>
      <c r="IUA246" s="127"/>
      <c r="IUB246" s="127"/>
      <c r="IUC246" s="127"/>
      <c r="IUD246" s="127"/>
      <c r="IUE246" s="127"/>
      <c r="IUF246" s="127"/>
      <c r="IUG246" s="127"/>
      <c r="IUH246" s="127"/>
      <c r="IUI246" s="127"/>
      <c r="IUJ246" s="127"/>
      <c r="IUK246" s="127"/>
      <c r="JDK246" s="127"/>
      <c r="JDL246" s="127"/>
      <c r="JDT246" s="127"/>
      <c r="JDU246" s="127"/>
      <c r="JDV246" s="127"/>
      <c r="JDW246" s="127"/>
      <c r="JDX246" s="127"/>
      <c r="JDY246" s="127"/>
      <c r="JDZ246" s="127"/>
      <c r="JEA246" s="127"/>
      <c r="JEB246" s="127"/>
      <c r="JEC246" s="127"/>
      <c r="JED246" s="127"/>
      <c r="JEE246" s="127"/>
      <c r="JEF246" s="127"/>
      <c r="JEG246" s="127"/>
      <c r="JNG246" s="127"/>
      <c r="JNH246" s="127"/>
      <c r="JNP246" s="127"/>
      <c r="JNQ246" s="127"/>
      <c r="JNR246" s="127"/>
      <c r="JNS246" s="127"/>
      <c r="JNT246" s="127"/>
      <c r="JNU246" s="127"/>
      <c r="JNV246" s="127"/>
      <c r="JNW246" s="127"/>
      <c r="JNX246" s="127"/>
      <c r="JNY246" s="127"/>
      <c r="JNZ246" s="127"/>
      <c r="JOA246" s="127"/>
      <c r="JOB246" s="127"/>
      <c r="JOC246" s="127"/>
      <c r="JXC246" s="127"/>
      <c r="JXD246" s="127"/>
      <c r="JXL246" s="127"/>
      <c r="JXM246" s="127"/>
      <c r="JXN246" s="127"/>
      <c r="JXO246" s="127"/>
      <c r="JXP246" s="127"/>
      <c r="JXQ246" s="127"/>
      <c r="JXR246" s="127"/>
      <c r="JXS246" s="127"/>
      <c r="JXT246" s="127"/>
      <c r="JXU246" s="127"/>
      <c r="JXV246" s="127"/>
      <c r="JXW246" s="127"/>
      <c r="JXX246" s="127"/>
      <c r="JXY246" s="127"/>
      <c r="KGY246" s="127"/>
      <c r="KGZ246" s="127"/>
      <c r="KHH246" s="127"/>
      <c r="KHI246" s="127"/>
      <c r="KHJ246" s="127"/>
      <c r="KHK246" s="127"/>
      <c r="KHL246" s="127"/>
      <c r="KHM246" s="127"/>
      <c r="KHN246" s="127"/>
      <c r="KHO246" s="127"/>
      <c r="KHP246" s="127"/>
      <c r="KHQ246" s="127"/>
      <c r="KHR246" s="127"/>
      <c r="KHS246" s="127"/>
      <c r="KHT246" s="127"/>
      <c r="KHU246" s="127"/>
      <c r="KQU246" s="127"/>
      <c r="KQV246" s="127"/>
      <c r="KRD246" s="127"/>
      <c r="KRE246" s="127"/>
      <c r="KRF246" s="127"/>
      <c r="KRG246" s="127"/>
      <c r="KRH246" s="127"/>
      <c r="KRI246" s="127"/>
      <c r="KRJ246" s="127"/>
      <c r="KRK246" s="127"/>
      <c r="KRL246" s="127"/>
      <c r="KRM246" s="127"/>
      <c r="KRN246" s="127"/>
      <c r="KRO246" s="127"/>
      <c r="KRP246" s="127"/>
      <c r="KRQ246" s="127"/>
      <c r="LAQ246" s="127"/>
      <c r="LAR246" s="127"/>
      <c r="LAZ246" s="127"/>
      <c r="LBA246" s="127"/>
      <c r="LBB246" s="127"/>
      <c r="LBC246" s="127"/>
      <c r="LBD246" s="127"/>
      <c r="LBE246" s="127"/>
      <c r="LBF246" s="127"/>
      <c r="LBG246" s="127"/>
      <c r="LBH246" s="127"/>
      <c r="LBI246" s="127"/>
      <c r="LBJ246" s="127"/>
      <c r="LBK246" s="127"/>
      <c r="LBL246" s="127"/>
      <c r="LBM246" s="127"/>
      <c r="LKM246" s="127"/>
      <c r="LKN246" s="127"/>
      <c r="LKV246" s="127"/>
      <c r="LKW246" s="127"/>
      <c r="LKX246" s="127"/>
      <c r="LKY246" s="127"/>
      <c r="LKZ246" s="127"/>
      <c r="LLA246" s="127"/>
      <c r="LLB246" s="127"/>
      <c r="LLC246" s="127"/>
      <c r="LLD246" s="127"/>
      <c r="LLE246" s="127"/>
      <c r="LLF246" s="127"/>
      <c r="LLG246" s="127"/>
      <c r="LLH246" s="127"/>
      <c r="LLI246" s="127"/>
      <c r="LUI246" s="127"/>
      <c r="LUJ246" s="127"/>
      <c r="LUR246" s="127"/>
      <c r="LUS246" s="127"/>
      <c r="LUT246" s="127"/>
      <c r="LUU246" s="127"/>
      <c r="LUV246" s="127"/>
      <c r="LUW246" s="127"/>
      <c r="LUX246" s="127"/>
      <c r="LUY246" s="127"/>
      <c r="LUZ246" s="127"/>
      <c r="LVA246" s="127"/>
      <c r="LVB246" s="127"/>
      <c r="LVC246" s="127"/>
      <c r="LVD246" s="127"/>
      <c r="LVE246" s="127"/>
      <c r="MEE246" s="127"/>
      <c r="MEF246" s="127"/>
      <c r="MEN246" s="127"/>
      <c r="MEO246" s="127"/>
      <c r="MEP246" s="127"/>
      <c r="MEQ246" s="127"/>
      <c r="MER246" s="127"/>
      <c r="MES246" s="127"/>
      <c r="MET246" s="127"/>
      <c r="MEU246" s="127"/>
      <c r="MEV246" s="127"/>
      <c r="MEW246" s="127"/>
      <c r="MEX246" s="127"/>
      <c r="MEY246" s="127"/>
      <c r="MEZ246" s="127"/>
      <c r="MFA246" s="127"/>
      <c r="MOA246" s="127"/>
      <c r="MOB246" s="127"/>
      <c r="MOJ246" s="127"/>
      <c r="MOK246" s="127"/>
      <c r="MOL246" s="127"/>
      <c r="MOM246" s="127"/>
      <c r="MON246" s="127"/>
      <c r="MOO246" s="127"/>
      <c r="MOP246" s="127"/>
      <c r="MOQ246" s="127"/>
      <c r="MOR246" s="127"/>
      <c r="MOS246" s="127"/>
      <c r="MOT246" s="127"/>
      <c r="MOU246" s="127"/>
      <c r="MOV246" s="127"/>
      <c r="MOW246" s="127"/>
      <c r="MXW246" s="127"/>
      <c r="MXX246" s="127"/>
      <c r="MYF246" s="127"/>
      <c r="MYG246" s="127"/>
      <c r="MYH246" s="127"/>
      <c r="MYI246" s="127"/>
      <c r="MYJ246" s="127"/>
      <c r="MYK246" s="127"/>
      <c r="MYL246" s="127"/>
      <c r="MYM246" s="127"/>
      <c r="MYN246" s="127"/>
      <c r="MYO246" s="127"/>
      <c r="MYP246" s="127"/>
      <c r="MYQ246" s="127"/>
      <c r="MYR246" s="127"/>
      <c r="MYS246" s="127"/>
      <c r="NHS246" s="127"/>
      <c r="NHT246" s="127"/>
      <c r="NIB246" s="127"/>
      <c r="NIC246" s="127"/>
      <c r="NID246" s="127"/>
      <c r="NIE246" s="127"/>
      <c r="NIF246" s="127"/>
      <c r="NIG246" s="127"/>
      <c r="NIH246" s="127"/>
      <c r="NII246" s="127"/>
      <c r="NIJ246" s="127"/>
      <c r="NIK246" s="127"/>
      <c r="NIL246" s="127"/>
      <c r="NIM246" s="127"/>
      <c r="NIN246" s="127"/>
      <c r="NIO246" s="127"/>
      <c r="NRO246" s="127"/>
      <c r="NRP246" s="127"/>
      <c r="NRX246" s="127"/>
      <c r="NRY246" s="127"/>
      <c r="NRZ246" s="127"/>
      <c r="NSA246" s="127"/>
      <c r="NSB246" s="127"/>
      <c r="NSC246" s="127"/>
      <c r="NSD246" s="127"/>
      <c r="NSE246" s="127"/>
      <c r="NSF246" s="127"/>
      <c r="NSG246" s="127"/>
      <c r="NSH246" s="127"/>
      <c r="NSI246" s="127"/>
      <c r="NSJ246" s="127"/>
      <c r="NSK246" s="127"/>
      <c r="OBK246" s="127"/>
      <c r="OBL246" s="127"/>
      <c r="OBT246" s="127"/>
      <c r="OBU246" s="127"/>
      <c r="OBV246" s="127"/>
      <c r="OBW246" s="127"/>
      <c r="OBX246" s="127"/>
      <c r="OBY246" s="127"/>
      <c r="OBZ246" s="127"/>
      <c r="OCA246" s="127"/>
      <c r="OCB246" s="127"/>
      <c r="OCC246" s="127"/>
      <c r="OCD246" s="127"/>
      <c r="OCE246" s="127"/>
      <c r="OCF246" s="127"/>
      <c r="OCG246" s="127"/>
      <c r="OLG246" s="127"/>
      <c r="OLH246" s="127"/>
      <c r="OLP246" s="127"/>
      <c r="OLQ246" s="127"/>
      <c r="OLR246" s="127"/>
      <c r="OLS246" s="127"/>
      <c r="OLT246" s="127"/>
      <c r="OLU246" s="127"/>
      <c r="OLV246" s="127"/>
      <c r="OLW246" s="127"/>
      <c r="OLX246" s="127"/>
      <c r="OLY246" s="127"/>
      <c r="OLZ246" s="127"/>
      <c r="OMA246" s="127"/>
      <c r="OMB246" s="127"/>
      <c r="OMC246" s="127"/>
      <c r="OVC246" s="127"/>
      <c r="OVD246" s="127"/>
      <c r="OVL246" s="127"/>
      <c r="OVM246" s="127"/>
      <c r="OVN246" s="127"/>
      <c r="OVO246" s="127"/>
      <c r="OVP246" s="127"/>
      <c r="OVQ246" s="127"/>
      <c r="OVR246" s="127"/>
      <c r="OVS246" s="127"/>
      <c r="OVT246" s="127"/>
      <c r="OVU246" s="127"/>
      <c r="OVV246" s="127"/>
      <c r="OVW246" s="127"/>
      <c r="OVX246" s="127"/>
      <c r="OVY246" s="127"/>
      <c r="PEY246" s="127"/>
      <c r="PEZ246" s="127"/>
      <c r="PFH246" s="127"/>
      <c r="PFI246" s="127"/>
      <c r="PFJ246" s="127"/>
      <c r="PFK246" s="127"/>
      <c r="PFL246" s="127"/>
      <c r="PFM246" s="127"/>
      <c r="PFN246" s="127"/>
      <c r="PFO246" s="127"/>
      <c r="PFP246" s="127"/>
      <c r="PFQ246" s="127"/>
      <c r="PFR246" s="127"/>
      <c r="PFS246" s="127"/>
      <c r="PFT246" s="127"/>
      <c r="PFU246" s="127"/>
      <c r="POU246" s="127"/>
      <c r="POV246" s="127"/>
      <c r="PPD246" s="127"/>
      <c r="PPE246" s="127"/>
      <c r="PPF246" s="127"/>
      <c r="PPG246" s="127"/>
      <c r="PPH246" s="127"/>
      <c r="PPI246" s="127"/>
      <c r="PPJ246" s="127"/>
      <c r="PPK246" s="127"/>
      <c r="PPL246" s="127"/>
      <c r="PPM246" s="127"/>
      <c r="PPN246" s="127"/>
      <c r="PPO246" s="127"/>
      <c r="PPP246" s="127"/>
      <c r="PPQ246" s="127"/>
      <c r="PYQ246" s="127"/>
      <c r="PYR246" s="127"/>
      <c r="PYZ246" s="127"/>
      <c r="PZA246" s="127"/>
      <c r="PZB246" s="127"/>
      <c r="PZC246" s="127"/>
      <c r="PZD246" s="127"/>
      <c r="PZE246" s="127"/>
      <c r="PZF246" s="127"/>
      <c r="PZG246" s="127"/>
      <c r="PZH246" s="127"/>
      <c r="PZI246" s="127"/>
      <c r="PZJ246" s="127"/>
      <c r="PZK246" s="127"/>
      <c r="PZL246" s="127"/>
      <c r="PZM246" s="127"/>
      <c r="QIM246" s="127"/>
      <c r="QIN246" s="127"/>
      <c r="QIV246" s="127"/>
      <c r="QIW246" s="127"/>
      <c r="QIX246" s="127"/>
      <c r="QIY246" s="127"/>
      <c r="QIZ246" s="127"/>
      <c r="QJA246" s="127"/>
      <c r="QJB246" s="127"/>
      <c r="QJC246" s="127"/>
      <c r="QJD246" s="127"/>
      <c r="QJE246" s="127"/>
      <c r="QJF246" s="127"/>
      <c r="QJG246" s="127"/>
      <c r="QJH246" s="127"/>
      <c r="QJI246" s="127"/>
      <c r="QSI246" s="127"/>
      <c r="QSJ246" s="127"/>
      <c r="QSR246" s="127"/>
      <c r="QSS246" s="127"/>
      <c r="QST246" s="127"/>
      <c r="QSU246" s="127"/>
      <c r="QSV246" s="127"/>
      <c r="QSW246" s="127"/>
      <c r="QSX246" s="127"/>
      <c r="QSY246" s="127"/>
      <c r="QSZ246" s="127"/>
      <c r="QTA246" s="127"/>
      <c r="QTB246" s="127"/>
      <c r="QTC246" s="127"/>
      <c r="QTD246" s="127"/>
      <c r="QTE246" s="127"/>
      <c r="RCE246" s="127"/>
      <c r="RCF246" s="127"/>
      <c r="RCN246" s="127"/>
      <c r="RCO246" s="127"/>
      <c r="RCP246" s="127"/>
      <c r="RCQ246" s="127"/>
      <c r="RCR246" s="127"/>
      <c r="RCS246" s="127"/>
      <c r="RCT246" s="127"/>
      <c r="RCU246" s="127"/>
      <c r="RCV246" s="127"/>
      <c r="RCW246" s="127"/>
      <c r="RCX246" s="127"/>
      <c r="RCY246" s="127"/>
      <c r="RCZ246" s="127"/>
      <c r="RDA246" s="127"/>
      <c r="RMA246" s="127"/>
      <c r="RMB246" s="127"/>
      <c r="RMJ246" s="127"/>
      <c r="RMK246" s="127"/>
      <c r="RML246" s="127"/>
      <c r="RMM246" s="127"/>
      <c r="RMN246" s="127"/>
      <c r="RMO246" s="127"/>
      <c r="RMP246" s="127"/>
      <c r="RMQ246" s="127"/>
      <c r="RMR246" s="127"/>
      <c r="RMS246" s="127"/>
      <c r="RMT246" s="127"/>
      <c r="RMU246" s="127"/>
      <c r="RMV246" s="127"/>
      <c r="RMW246" s="127"/>
      <c r="RVW246" s="127"/>
      <c r="RVX246" s="127"/>
      <c r="RWF246" s="127"/>
      <c r="RWG246" s="127"/>
      <c r="RWH246" s="127"/>
      <c r="RWI246" s="127"/>
      <c r="RWJ246" s="127"/>
      <c r="RWK246" s="127"/>
      <c r="RWL246" s="127"/>
      <c r="RWM246" s="127"/>
      <c r="RWN246" s="127"/>
      <c r="RWO246" s="127"/>
      <c r="RWP246" s="127"/>
      <c r="RWQ246" s="127"/>
      <c r="RWR246" s="127"/>
      <c r="RWS246" s="127"/>
      <c r="SFS246" s="127"/>
      <c r="SFT246" s="127"/>
      <c r="SGB246" s="127"/>
      <c r="SGC246" s="127"/>
      <c r="SGD246" s="127"/>
      <c r="SGE246" s="127"/>
      <c r="SGF246" s="127"/>
      <c r="SGG246" s="127"/>
      <c r="SGH246" s="127"/>
      <c r="SGI246" s="127"/>
      <c r="SGJ246" s="127"/>
      <c r="SGK246" s="127"/>
      <c r="SGL246" s="127"/>
      <c r="SGM246" s="127"/>
      <c r="SGN246" s="127"/>
      <c r="SGO246" s="127"/>
      <c r="SPO246" s="127"/>
      <c r="SPP246" s="127"/>
      <c r="SPX246" s="127"/>
      <c r="SPY246" s="127"/>
      <c r="SPZ246" s="127"/>
      <c r="SQA246" s="127"/>
      <c r="SQB246" s="127"/>
      <c r="SQC246" s="127"/>
      <c r="SQD246" s="127"/>
      <c r="SQE246" s="127"/>
      <c r="SQF246" s="127"/>
      <c r="SQG246" s="127"/>
      <c r="SQH246" s="127"/>
      <c r="SQI246" s="127"/>
      <c r="SQJ246" s="127"/>
      <c r="SQK246" s="127"/>
      <c r="SZK246" s="127"/>
      <c r="SZL246" s="127"/>
      <c r="SZT246" s="127"/>
      <c r="SZU246" s="127"/>
      <c r="SZV246" s="127"/>
      <c r="SZW246" s="127"/>
      <c r="SZX246" s="127"/>
      <c r="SZY246" s="127"/>
      <c r="SZZ246" s="127"/>
      <c r="TAA246" s="127"/>
      <c r="TAB246" s="127"/>
      <c r="TAC246" s="127"/>
      <c r="TAD246" s="127"/>
      <c r="TAE246" s="127"/>
      <c r="TAF246" s="127"/>
      <c r="TAG246" s="127"/>
      <c r="TJG246" s="127"/>
      <c r="TJH246" s="127"/>
      <c r="TJP246" s="127"/>
      <c r="TJQ246" s="127"/>
      <c r="TJR246" s="127"/>
      <c r="TJS246" s="127"/>
      <c r="TJT246" s="127"/>
      <c r="TJU246" s="127"/>
      <c r="TJV246" s="127"/>
      <c r="TJW246" s="127"/>
      <c r="TJX246" s="127"/>
      <c r="TJY246" s="127"/>
      <c r="TJZ246" s="127"/>
      <c r="TKA246" s="127"/>
      <c r="TKB246" s="127"/>
      <c r="TKC246" s="127"/>
      <c r="TTC246" s="127"/>
      <c r="TTD246" s="127"/>
      <c r="TTL246" s="127"/>
      <c r="TTM246" s="127"/>
      <c r="TTN246" s="127"/>
      <c r="TTO246" s="127"/>
      <c r="TTP246" s="127"/>
      <c r="TTQ246" s="127"/>
      <c r="TTR246" s="127"/>
      <c r="TTS246" s="127"/>
      <c r="TTT246" s="127"/>
      <c r="TTU246" s="127"/>
      <c r="TTV246" s="127"/>
      <c r="TTW246" s="127"/>
      <c r="TTX246" s="127"/>
      <c r="TTY246" s="127"/>
      <c r="UCY246" s="127"/>
      <c r="UCZ246" s="127"/>
      <c r="UDH246" s="127"/>
      <c r="UDI246" s="127"/>
      <c r="UDJ246" s="127"/>
      <c r="UDK246" s="127"/>
      <c r="UDL246" s="127"/>
      <c r="UDM246" s="127"/>
      <c r="UDN246" s="127"/>
      <c r="UDO246" s="127"/>
      <c r="UDP246" s="127"/>
      <c r="UDQ246" s="127"/>
      <c r="UDR246" s="127"/>
      <c r="UDS246" s="127"/>
      <c r="UDT246" s="127"/>
      <c r="UDU246" s="127"/>
      <c r="UMU246" s="127"/>
      <c r="UMV246" s="127"/>
      <c r="UND246" s="127"/>
      <c r="UNE246" s="127"/>
      <c r="UNF246" s="127"/>
      <c r="UNG246" s="127"/>
      <c r="UNH246" s="127"/>
      <c r="UNI246" s="127"/>
      <c r="UNJ246" s="127"/>
      <c r="UNK246" s="127"/>
      <c r="UNL246" s="127"/>
      <c r="UNM246" s="127"/>
      <c r="UNN246" s="127"/>
      <c r="UNO246" s="127"/>
      <c r="UNP246" s="127"/>
      <c r="UNQ246" s="127"/>
      <c r="UWQ246" s="127"/>
      <c r="UWR246" s="127"/>
      <c r="UWZ246" s="127"/>
      <c r="UXA246" s="127"/>
      <c r="UXB246" s="127"/>
      <c r="UXC246" s="127"/>
      <c r="UXD246" s="127"/>
      <c r="UXE246" s="127"/>
      <c r="UXF246" s="127"/>
      <c r="UXG246" s="127"/>
      <c r="UXH246" s="127"/>
      <c r="UXI246" s="127"/>
      <c r="UXJ246" s="127"/>
      <c r="UXK246" s="127"/>
      <c r="UXL246" s="127"/>
      <c r="UXM246" s="127"/>
      <c r="VGM246" s="127"/>
      <c r="VGN246" s="127"/>
      <c r="VGV246" s="127"/>
      <c r="VGW246" s="127"/>
      <c r="VGX246" s="127"/>
      <c r="VGY246" s="127"/>
      <c r="VGZ246" s="127"/>
      <c r="VHA246" s="127"/>
      <c r="VHB246" s="127"/>
      <c r="VHC246" s="127"/>
      <c r="VHD246" s="127"/>
      <c r="VHE246" s="127"/>
      <c r="VHF246" s="127"/>
      <c r="VHG246" s="127"/>
      <c r="VHH246" s="127"/>
      <c r="VHI246" s="127"/>
      <c r="VQI246" s="127"/>
      <c r="VQJ246" s="127"/>
      <c r="VQR246" s="127"/>
      <c r="VQS246" s="127"/>
      <c r="VQT246" s="127"/>
      <c r="VQU246" s="127"/>
      <c r="VQV246" s="127"/>
      <c r="VQW246" s="127"/>
      <c r="VQX246" s="127"/>
      <c r="VQY246" s="127"/>
      <c r="VQZ246" s="127"/>
      <c r="VRA246" s="127"/>
      <c r="VRB246" s="127"/>
      <c r="VRC246" s="127"/>
      <c r="VRD246" s="127"/>
      <c r="VRE246" s="127"/>
      <c r="WAE246" s="127"/>
      <c r="WAF246" s="127"/>
      <c r="WAN246" s="127"/>
      <c r="WAO246" s="127"/>
      <c r="WAP246" s="127"/>
      <c r="WAQ246" s="127"/>
      <c r="WAR246" s="127"/>
      <c r="WAS246" s="127"/>
      <c r="WAT246" s="127"/>
      <c r="WAU246" s="127"/>
      <c r="WAV246" s="127"/>
      <c r="WAW246" s="127"/>
      <c r="WAX246" s="127"/>
      <c r="WAY246" s="127"/>
      <c r="WAZ246" s="127"/>
      <c r="WBA246" s="127"/>
      <c r="WKA246" s="127"/>
      <c r="WKB246" s="127"/>
      <c r="WKJ246" s="127"/>
      <c r="WKK246" s="127"/>
      <c r="WKL246" s="127"/>
      <c r="WKM246" s="127"/>
      <c r="WKN246" s="127"/>
      <c r="WKO246" s="127"/>
      <c r="WKP246" s="127"/>
      <c r="WKQ246" s="127"/>
      <c r="WKR246" s="127"/>
      <c r="WKS246" s="127"/>
      <c r="WKT246" s="127"/>
      <c r="WKU246" s="127"/>
      <c r="WKV246" s="127"/>
      <c r="WKW246" s="127"/>
      <c r="WTW246" s="127"/>
      <c r="WTX246" s="127"/>
      <c r="WUF246" s="127"/>
      <c r="WUG246" s="127"/>
      <c r="WUH246" s="127"/>
      <c r="WUI246" s="127"/>
      <c r="WUJ246" s="127"/>
      <c r="WUK246" s="127"/>
      <c r="WUL246" s="127"/>
      <c r="WUM246" s="127"/>
      <c r="WUN246" s="127"/>
      <c r="WUO246" s="127"/>
      <c r="WUP246" s="127"/>
      <c r="WUQ246" s="127"/>
      <c r="WUR246" s="127"/>
      <c r="WUS246" s="127"/>
    </row>
    <row r="247" spans="1:16344" ht="24.95" customHeight="1">
      <c r="A247" s="138">
        <v>3</v>
      </c>
      <c r="B247" s="292" t="s">
        <v>166</v>
      </c>
      <c r="C247" s="238"/>
      <c r="D247" s="217"/>
      <c r="E247" s="217"/>
      <c r="F247" s="217"/>
      <c r="G247" s="245">
        <v>0</v>
      </c>
      <c r="H247" s="229">
        <f t="shared" si="13"/>
        <v>0</v>
      </c>
      <c r="I247" s="254"/>
      <c r="J247" s="254"/>
      <c r="K247" s="254"/>
      <c r="L247" s="254"/>
      <c r="M247" s="238"/>
      <c r="HK247" s="127"/>
      <c r="HL247" s="127"/>
      <c r="HT247" s="127"/>
      <c r="HU247" s="127"/>
      <c r="HV247" s="127"/>
      <c r="HW247" s="127"/>
      <c r="HX247" s="127"/>
      <c r="HY247" s="127"/>
      <c r="HZ247" s="127"/>
      <c r="IA247" s="127"/>
      <c r="IB247" s="127"/>
      <c r="IC247" s="127"/>
      <c r="ID247" s="127"/>
      <c r="IE247" s="127"/>
      <c r="IF247" s="127"/>
      <c r="IG247" s="127"/>
      <c r="RG247" s="127"/>
      <c r="RH247" s="127"/>
      <c r="RP247" s="127"/>
      <c r="RQ247" s="127"/>
      <c r="RR247" s="127"/>
      <c r="RS247" s="127"/>
      <c r="RT247" s="127"/>
      <c r="RU247" s="127"/>
      <c r="RV247" s="127"/>
      <c r="RW247" s="127"/>
      <c r="RX247" s="127"/>
      <c r="RY247" s="127"/>
      <c r="RZ247" s="127"/>
      <c r="SA247" s="127"/>
      <c r="SB247" s="127"/>
      <c r="SC247" s="127"/>
      <c r="ABC247" s="127"/>
      <c r="ABD247" s="127"/>
      <c r="ABL247" s="127"/>
      <c r="ABM247" s="127"/>
      <c r="ABN247" s="127"/>
      <c r="ABO247" s="127"/>
      <c r="ABP247" s="127"/>
      <c r="ABQ247" s="127"/>
      <c r="ABR247" s="127"/>
      <c r="ABS247" s="127"/>
      <c r="ABT247" s="127"/>
      <c r="ABU247" s="127"/>
      <c r="ABV247" s="127"/>
      <c r="ABW247" s="127"/>
      <c r="ABX247" s="127"/>
      <c r="ABY247" s="127"/>
      <c r="AKY247" s="127"/>
      <c r="AKZ247" s="127"/>
      <c r="ALH247" s="127"/>
      <c r="ALI247" s="127"/>
      <c r="ALJ247" s="127"/>
      <c r="ALK247" s="127"/>
      <c r="ALL247" s="127"/>
      <c r="ALM247" s="127"/>
      <c r="ALN247" s="127"/>
      <c r="ALO247" s="127"/>
      <c r="ALP247" s="127"/>
      <c r="ALQ247" s="127"/>
      <c r="ALR247" s="127"/>
      <c r="ALS247" s="127"/>
      <c r="ALT247" s="127"/>
      <c r="ALU247" s="127"/>
      <c r="AUU247" s="127"/>
      <c r="AUV247" s="127"/>
      <c r="AVD247" s="127"/>
      <c r="AVE247" s="127"/>
      <c r="AVF247" s="127"/>
      <c r="AVG247" s="127"/>
      <c r="AVH247" s="127"/>
      <c r="AVI247" s="127"/>
      <c r="AVJ247" s="127"/>
      <c r="AVK247" s="127"/>
      <c r="AVL247" s="127"/>
      <c r="AVM247" s="127"/>
      <c r="AVN247" s="127"/>
      <c r="AVO247" s="127"/>
      <c r="AVP247" s="127"/>
      <c r="AVQ247" s="127"/>
      <c r="BEQ247" s="127"/>
      <c r="BER247" s="127"/>
      <c r="BEZ247" s="127"/>
      <c r="BFA247" s="127"/>
      <c r="BFB247" s="127"/>
      <c r="BFC247" s="127"/>
      <c r="BFD247" s="127"/>
      <c r="BFE247" s="127"/>
      <c r="BFF247" s="127"/>
      <c r="BFG247" s="127"/>
      <c r="BFH247" s="127"/>
      <c r="BFI247" s="127"/>
      <c r="BFJ247" s="127"/>
      <c r="BFK247" s="127"/>
      <c r="BFL247" s="127"/>
      <c r="BFM247" s="127"/>
      <c r="BOM247" s="127"/>
      <c r="BON247" s="127"/>
      <c r="BOV247" s="127"/>
      <c r="BOW247" s="127"/>
      <c r="BOX247" s="127"/>
      <c r="BOY247" s="127"/>
      <c r="BOZ247" s="127"/>
      <c r="BPA247" s="127"/>
      <c r="BPB247" s="127"/>
      <c r="BPC247" s="127"/>
      <c r="BPD247" s="127"/>
      <c r="BPE247" s="127"/>
      <c r="BPF247" s="127"/>
      <c r="BPG247" s="127"/>
      <c r="BPH247" s="127"/>
      <c r="BPI247" s="127"/>
      <c r="BYI247" s="127"/>
      <c r="BYJ247" s="127"/>
      <c r="BYR247" s="127"/>
      <c r="BYS247" s="127"/>
      <c r="BYT247" s="127"/>
      <c r="BYU247" s="127"/>
      <c r="BYV247" s="127"/>
      <c r="BYW247" s="127"/>
      <c r="BYX247" s="127"/>
      <c r="BYY247" s="127"/>
      <c r="BYZ247" s="127"/>
      <c r="BZA247" s="127"/>
      <c r="BZB247" s="127"/>
      <c r="BZC247" s="127"/>
      <c r="BZD247" s="127"/>
      <c r="BZE247" s="127"/>
      <c r="CIE247" s="127"/>
      <c r="CIF247" s="127"/>
      <c r="CIN247" s="127"/>
      <c r="CIO247" s="127"/>
      <c r="CIP247" s="127"/>
      <c r="CIQ247" s="127"/>
      <c r="CIR247" s="127"/>
      <c r="CIS247" s="127"/>
      <c r="CIT247" s="127"/>
      <c r="CIU247" s="127"/>
      <c r="CIV247" s="127"/>
      <c r="CIW247" s="127"/>
      <c r="CIX247" s="127"/>
      <c r="CIY247" s="127"/>
      <c r="CIZ247" s="127"/>
      <c r="CJA247" s="127"/>
      <c r="CSA247" s="127"/>
      <c r="CSB247" s="127"/>
      <c r="CSJ247" s="127"/>
      <c r="CSK247" s="127"/>
      <c r="CSL247" s="127"/>
      <c r="CSM247" s="127"/>
      <c r="CSN247" s="127"/>
      <c r="CSO247" s="127"/>
      <c r="CSP247" s="127"/>
      <c r="CSQ247" s="127"/>
      <c r="CSR247" s="127"/>
      <c r="CSS247" s="127"/>
      <c r="CST247" s="127"/>
      <c r="CSU247" s="127"/>
      <c r="CSV247" s="127"/>
      <c r="CSW247" s="127"/>
      <c r="DBW247" s="127"/>
      <c r="DBX247" s="127"/>
      <c r="DCF247" s="127"/>
      <c r="DCG247" s="127"/>
      <c r="DCH247" s="127"/>
      <c r="DCI247" s="127"/>
      <c r="DCJ247" s="127"/>
      <c r="DCK247" s="127"/>
      <c r="DCL247" s="127"/>
      <c r="DCM247" s="127"/>
      <c r="DCN247" s="127"/>
      <c r="DCO247" s="127"/>
      <c r="DCP247" s="127"/>
      <c r="DCQ247" s="127"/>
      <c r="DCR247" s="127"/>
      <c r="DCS247" s="127"/>
      <c r="DLS247" s="127"/>
      <c r="DLT247" s="127"/>
      <c r="DMB247" s="127"/>
      <c r="DMC247" s="127"/>
      <c r="DMD247" s="127"/>
      <c r="DME247" s="127"/>
      <c r="DMF247" s="127"/>
      <c r="DMG247" s="127"/>
      <c r="DMH247" s="127"/>
      <c r="DMI247" s="127"/>
      <c r="DMJ247" s="127"/>
      <c r="DMK247" s="127"/>
      <c r="DML247" s="127"/>
      <c r="DMM247" s="127"/>
      <c r="DMN247" s="127"/>
      <c r="DMO247" s="127"/>
      <c r="DVO247" s="127"/>
      <c r="DVP247" s="127"/>
      <c r="DVX247" s="127"/>
      <c r="DVY247" s="127"/>
      <c r="DVZ247" s="127"/>
      <c r="DWA247" s="127"/>
      <c r="DWB247" s="127"/>
      <c r="DWC247" s="127"/>
      <c r="DWD247" s="127"/>
      <c r="DWE247" s="127"/>
      <c r="DWF247" s="127"/>
      <c r="DWG247" s="127"/>
      <c r="DWH247" s="127"/>
      <c r="DWI247" s="127"/>
      <c r="DWJ247" s="127"/>
      <c r="DWK247" s="127"/>
      <c r="EFK247" s="127"/>
      <c r="EFL247" s="127"/>
      <c r="EFT247" s="127"/>
      <c r="EFU247" s="127"/>
      <c r="EFV247" s="127"/>
      <c r="EFW247" s="127"/>
      <c r="EFX247" s="127"/>
      <c r="EFY247" s="127"/>
      <c r="EFZ247" s="127"/>
      <c r="EGA247" s="127"/>
      <c r="EGB247" s="127"/>
      <c r="EGC247" s="127"/>
      <c r="EGD247" s="127"/>
      <c r="EGE247" s="127"/>
      <c r="EGF247" s="127"/>
      <c r="EGG247" s="127"/>
      <c r="EPG247" s="127"/>
      <c r="EPH247" s="127"/>
      <c r="EPP247" s="127"/>
      <c r="EPQ247" s="127"/>
      <c r="EPR247" s="127"/>
      <c r="EPS247" s="127"/>
      <c r="EPT247" s="127"/>
      <c r="EPU247" s="127"/>
      <c r="EPV247" s="127"/>
      <c r="EPW247" s="127"/>
      <c r="EPX247" s="127"/>
      <c r="EPY247" s="127"/>
      <c r="EPZ247" s="127"/>
      <c r="EQA247" s="127"/>
      <c r="EQB247" s="127"/>
      <c r="EQC247" s="127"/>
      <c r="EZC247" s="127"/>
      <c r="EZD247" s="127"/>
      <c r="EZL247" s="127"/>
      <c r="EZM247" s="127"/>
      <c r="EZN247" s="127"/>
      <c r="EZO247" s="127"/>
      <c r="EZP247" s="127"/>
      <c r="EZQ247" s="127"/>
      <c r="EZR247" s="127"/>
      <c r="EZS247" s="127"/>
      <c r="EZT247" s="127"/>
      <c r="EZU247" s="127"/>
      <c r="EZV247" s="127"/>
      <c r="EZW247" s="127"/>
      <c r="EZX247" s="127"/>
      <c r="EZY247" s="127"/>
      <c r="FIY247" s="127"/>
      <c r="FIZ247" s="127"/>
      <c r="FJH247" s="127"/>
      <c r="FJI247" s="127"/>
      <c r="FJJ247" s="127"/>
      <c r="FJK247" s="127"/>
      <c r="FJL247" s="127"/>
      <c r="FJM247" s="127"/>
      <c r="FJN247" s="127"/>
      <c r="FJO247" s="127"/>
      <c r="FJP247" s="127"/>
      <c r="FJQ247" s="127"/>
      <c r="FJR247" s="127"/>
      <c r="FJS247" s="127"/>
      <c r="FJT247" s="127"/>
      <c r="FJU247" s="127"/>
      <c r="FSU247" s="127"/>
      <c r="FSV247" s="127"/>
      <c r="FTD247" s="127"/>
      <c r="FTE247" s="127"/>
      <c r="FTF247" s="127"/>
      <c r="FTG247" s="127"/>
      <c r="FTH247" s="127"/>
      <c r="FTI247" s="127"/>
      <c r="FTJ247" s="127"/>
      <c r="FTK247" s="127"/>
      <c r="FTL247" s="127"/>
      <c r="FTM247" s="127"/>
      <c r="FTN247" s="127"/>
      <c r="FTO247" s="127"/>
      <c r="FTP247" s="127"/>
      <c r="FTQ247" s="127"/>
      <c r="GCQ247" s="127"/>
      <c r="GCR247" s="127"/>
      <c r="GCZ247" s="127"/>
      <c r="GDA247" s="127"/>
      <c r="GDB247" s="127"/>
      <c r="GDC247" s="127"/>
      <c r="GDD247" s="127"/>
      <c r="GDE247" s="127"/>
      <c r="GDF247" s="127"/>
      <c r="GDG247" s="127"/>
      <c r="GDH247" s="127"/>
      <c r="GDI247" s="127"/>
      <c r="GDJ247" s="127"/>
      <c r="GDK247" s="127"/>
      <c r="GDL247" s="127"/>
      <c r="GDM247" s="127"/>
      <c r="GMM247" s="127"/>
      <c r="GMN247" s="127"/>
      <c r="GMV247" s="127"/>
      <c r="GMW247" s="127"/>
      <c r="GMX247" s="127"/>
      <c r="GMY247" s="127"/>
      <c r="GMZ247" s="127"/>
      <c r="GNA247" s="127"/>
      <c r="GNB247" s="127"/>
      <c r="GNC247" s="127"/>
      <c r="GND247" s="127"/>
      <c r="GNE247" s="127"/>
      <c r="GNF247" s="127"/>
      <c r="GNG247" s="127"/>
      <c r="GNH247" s="127"/>
      <c r="GNI247" s="127"/>
      <c r="GWI247" s="127"/>
      <c r="GWJ247" s="127"/>
      <c r="GWR247" s="127"/>
      <c r="GWS247" s="127"/>
      <c r="GWT247" s="127"/>
      <c r="GWU247" s="127"/>
      <c r="GWV247" s="127"/>
      <c r="GWW247" s="127"/>
      <c r="GWX247" s="127"/>
      <c r="GWY247" s="127"/>
      <c r="GWZ247" s="127"/>
      <c r="GXA247" s="127"/>
      <c r="GXB247" s="127"/>
      <c r="GXC247" s="127"/>
      <c r="GXD247" s="127"/>
      <c r="GXE247" s="127"/>
      <c r="HGE247" s="127"/>
      <c r="HGF247" s="127"/>
      <c r="HGN247" s="127"/>
      <c r="HGO247" s="127"/>
      <c r="HGP247" s="127"/>
      <c r="HGQ247" s="127"/>
      <c r="HGR247" s="127"/>
      <c r="HGS247" s="127"/>
      <c r="HGT247" s="127"/>
      <c r="HGU247" s="127"/>
      <c r="HGV247" s="127"/>
      <c r="HGW247" s="127"/>
      <c r="HGX247" s="127"/>
      <c r="HGY247" s="127"/>
      <c r="HGZ247" s="127"/>
      <c r="HHA247" s="127"/>
      <c r="HQA247" s="127"/>
      <c r="HQB247" s="127"/>
      <c r="HQJ247" s="127"/>
      <c r="HQK247" s="127"/>
      <c r="HQL247" s="127"/>
      <c r="HQM247" s="127"/>
      <c r="HQN247" s="127"/>
      <c r="HQO247" s="127"/>
      <c r="HQP247" s="127"/>
      <c r="HQQ247" s="127"/>
      <c r="HQR247" s="127"/>
      <c r="HQS247" s="127"/>
      <c r="HQT247" s="127"/>
      <c r="HQU247" s="127"/>
      <c r="HQV247" s="127"/>
      <c r="HQW247" s="127"/>
      <c r="HZW247" s="127"/>
      <c r="HZX247" s="127"/>
      <c r="IAF247" s="127"/>
      <c r="IAG247" s="127"/>
      <c r="IAH247" s="127"/>
      <c r="IAI247" s="127"/>
      <c r="IAJ247" s="127"/>
      <c r="IAK247" s="127"/>
      <c r="IAL247" s="127"/>
      <c r="IAM247" s="127"/>
      <c r="IAN247" s="127"/>
      <c r="IAO247" s="127"/>
      <c r="IAP247" s="127"/>
      <c r="IAQ247" s="127"/>
      <c r="IAR247" s="127"/>
      <c r="IAS247" s="127"/>
      <c r="IJS247" s="127"/>
      <c r="IJT247" s="127"/>
      <c r="IKB247" s="127"/>
      <c r="IKC247" s="127"/>
      <c r="IKD247" s="127"/>
      <c r="IKE247" s="127"/>
      <c r="IKF247" s="127"/>
      <c r="IKG247" s="127"/>
      <c r="IKH247" s="127"/>
      <c r="IKI247" s="127"/>
      <c r="IKJ247" s="127"/>
      <c r="IKK247" s="127"/>
      <c r="IKL247" s="127"/>
      <c r="IKM247" s="127"/>
      <c r="IKN247" s="127"/>
      <c r="IKO247" s="127"/>
      <c r="ITO247" s="127"/>
      <c r="ITP247" s="127"/>
      <c r="ITX247" s="127"/>
      <c r="ITY247" s="127"/>
      <c r="ITZ247" s="127"/>
      <c r="IUA247" s="127"/>
      <c r="IUB247" s="127"/>
      <c r="IUC247" s="127"/>
      <c r="IUD247" s="127"/>
      <c r="IUE247" s="127"/>
      <c r="IUF247" s="127"/>
      <c r="IUG247" s="127"/>
      <c r="IUH247" s="127"/>
      <c r="IUI247" s="127"/>
      <c r="IUJ247" s="127"/>
      <c r="IUK247" s="127"/>
      <c r="JDK247" s="127"/>
      <c r="JDL247" s="127"/>
      <c r="JDT247" s="127"/>
      <c r="JDU247" s="127"/>
      <c r="JDV247" s="127"/>
      <c r="JDW247" s="127"/>
      <c r="JDX247" s="127"/>
      <c r="JDY247" s="127"/>
      <c r="JDZ247" s="127"/>
      <c r="JEA247" s="127"/>
      <c r="JEB247" s="127"/>
      <c r="JEC247" s="127"/>
      <c r="JED247" s="127"/>
      <c r="JEE247" s="127"/>
      <c r="JEF247" s="127"/>
      <c r="JEG247" s="127"/>
      <c r="JNG247" s="127"/>
      <c r="JNH247" s="127"/>
      <c r="JNP247" s="127"/>
      <c r="JNQ247" s="127"/>
      <c r="JNR247" s="127"/>
      <c r="JNS247" s="127"/>
      <c r="JNT247" s="127"/>
      <c r="JNU247" s="127"/>
      <c r="JNV247" s="127"/>
      <c r="JNW247" s="127"/>
      <c r="JNX247" s="127"/>
      <c r="JNY247" s="127"/>
      <c r="JNZ247" s="127"/>
      <c r="JOA247" s="127"/>
      <c r="JOB247" s="127"/>
      <c r="JOC247" s="127"/>
      <c r="JXC247" s="127"/>
      <c r="JXD247" s="127"/>
      <c r="JXL247" s="127"/>
      <c r="JXM247" s="127"/>
      <c r="JXN247" s="127"/>
      <c r="JXO247" s="127"/>
      <c r="JXP247" s="127"/>
      <c r="JXQ247" s="127"/>
      <c r="JXR247" s="127"/>
      <c r="JXS247" s="127"/>
      <c r="JXT247" s="127"/>
      <c r="JXU247" s="127"/>
      <c r="JXV247" s="127"/>
      <c r="JXW247" s="127"/>
      <c r="JXX247" s="127"/>
      <c r="JXY247" s="127"/>
      <c r="KGY247" s="127"/>
      <c r="KGZ247" s="127"/>
      <c r="KHH247" s="127"/>
      <c r="KHI247" s="127"/>
      <c r="KHJ247" s="127"/>
      <c r="KHK247" s="127"/>
      <c r="KHL247" s="127"/>
      <c r="KHM247" s="127"/>
      <c r="KHN247" s="127"/>
      <c r="KHO247" s="127"/>
      <c r="KHP247" s="127"/>
      <c r="KHQ247" s="127"/>
      <c r="KHR247" s="127"/>
      <c r="KHS247" s="127"/>
      <c r="KHT247" s="127"/>
      <c r="KHU247" s="127"/>
      <c r="KQU247" s="127"/>
      <c r="KQV247" s="127"/>
      <c r="KRD247" s="127"/>
      <c r="KRE247" s="127"/>
      <c r="KRF247" s="127"/>
      <c r="KRG247" s="127"/>
      <c r="KRH247" s="127"/>
      <c r="KRI247" s="127"/>
      <c r="KRJ247" s="127"/>
      <c r="KRK247" s="127"/>
      <c r="KRL247" s="127"/>
      <c r="KRM247" s="127"/>
      <c r="KRN247" s="127"/>
      <c r="KRO247" s="127"/>
      <c r="KRP247" s="127"/>
      <c r="KRQ247" s="127"/>
      <c r="LAQ247" s="127"/>
      <c r="LAR247" s="127"/>
      <c r="LAZ247" s="127"/>
      <c r="LBA247" s="127"/>
      <c r="LBB247" s="127"/>
      <c r="LBC247" s="127"/>
      <c r="LBD247" s="127"/>
      <c r="LBE247" s="127"/>
      <c r="LBF247" s="127"/>
      <c r="LBG247" s="127"/>
      <c r="LBH247" s="127"/>
      <c r="LBI247" s="127"/>
      <c r="LBJ247" s="127"/>
      <c r="LBK247" s="127"/>
      <c r="LBL247" s="127"/>
      <c r="LBM247" s="127"/>
      <c r="LKM247" s="127"/>
      <c r="LKN247" s="127"/>
      <c r="LKV247" s="127"/>
      <c r="LKW247" s="127"/>
      <c r="LKX247" s="127"/>
      <c r="LKY247" s="127"/>
      <c r="LKZ247" s="127"/>
      <c r="LLA247" s="127"/>
      <c r="LLB247" s="127"/>
      <c r="LLC247" s="127"/>
      <c r="LLD247" s="127"/>
      <c r="LLE247" s="127"/>
      <c r="LLF247" s="127"/>
      <c r="LLG247" s="127"/>
      <c r="LLH247" s="127"/>
      <c r="LLI247" s="127"/>
      <c r="LUI247" s="127"/>
      <c r="LUJ247" s="127"/>
      <c r="LUR247" s="127"/>
      <c r="LUS247" s="127"/>
      <c r="LUT247" s="127"/>
      <c r="LUU247" s="127"/>
      <c r="LUV247" s="127"/>
      <c r="LUW247" s="127"/>
      <c r="LUX247" s="127"/>
      <c r="LUY247" s="127"/>
      <c r="LUZ247" s="127"/>
      <c r="LVA247" s="127"/>
      <c r="LVB247" s="127"/>
      <c r="LVC247" s="127"/>
      <c r="LVD247" s="127"/>
      <c r="LVE247" s="127"/>
      <c r="MEE247" s="127"/>
      <c r="MEF247" s="127"/>
      <c r="MEN247" s="127"/>
      <c r="MEO247" s="127"/>
      <c r="MEP247" s="127"/>
      <c r="MEQ247" s="127"/>
      <c r="MER247" s="127"/>
      <c r="MES247" s="127"/>
      <c r="MET247" s="127"/>
      <c r="MEU247" s="127"/>
      <c r="MEV247" s="127"/>
      <c r="MEW247" s="127"/>
      <c r="MEX247" s="127"/>
      <c r="MEY247" s="127"/>
      <c r="MEZ247" s="127"/>
      <c r="MFA247" s="127"/>
      <c r="MOA247" s="127"/>
      <c r="MOB247" s="127"/>
      <c r="MOJ247" s="127"/>
      <c r="MOK247" s="127"/>
      <c r="MOL247" s="127"/>
      <c r="MOM247" s="127"/>
      <c r="MON247" s="127"/>
      <c r="MOO247" s="127"/>
      <c r="MOP247" s="127"/>
      <c r="MOQ247" s="127"/>
      <c r="MOR247" s="127"/>
      <c r="MOS247" s="127"/>
      <c r="MOT247" s="127"/>
      <c r="MOU247" s="127"/>
      <c r="MOV247" s="127"/>
      <c r="MOW247" s="127"/>
      <c r="MXW247" s="127"/>
      <c r="MXX247" s="127"/>
      <c r="MYF247" s="127"/>
      <c r="MYG247" s="127"/>
      <c r="MYH247" s="127"/>
      <c r="MYI247" s="127"/>
      <c r="MYJ247" s="127"/>
      <c r="MYK247" s="127"/>
      <c r="MYL247" s="127"/>
      <c r="MYM247" s="127"/>
      <c r="MYN247" s="127"/>
      <c r="MYO247" s="127"/>
      <c r="MYP247" s="127"/>
      <c r="MYQ247" s="127"/>
      <c r="MYR247" s="127"/>
      <c r="MYS247" s="127"/>
      <c r="NHS247" s="127"/>
      <c r="NHT247" s="127"/>
      <c r="NIB247" s="127"/>
      <c r="NIC247" s="127"/>
      <c r="NID247" s="127"/>
      <c r="NIE247" s="127"/>
      <c r="NIF247" s="127"/>
      <c r="NIG247" s="127"/>
      <c r="NIH247" s="127"/>
      <c r="NII247" s="127"/>
      <c r="NIJ247" s="127"/>
      <c r="NIK247" s="127"/>
      <c r="NIL247" s="127"/>
      <c r="NIM247" s="127"/>
      <c r="NIN247" s="127"/>
      <c r="NIO247" s="127"/>
      <c r="NRO247" s="127"/>
      <c r="NRP247" s="127"/>
      <c r="NRX247" s="127"/>
      <c r="NRY247" s="127"/>
      <c r="NRZ247" s="127"/>
      <c r="NSA247" s="127"/>
      <c r="NSB247" s="127"/>
      <c r="NSC247" s="127"/>
      <c r="NSD247" s="127"/>
      <c r="NSE247" s="127"/>
      <c r="NSF247" s="127"/>
      <c r="NSG247" s="127"/>
      <c r="NSH247" s="127"/>
      <c r="NSI247" s="127"/>
      <c r="NSJ247" s="127"/>
      <c r="NSK247" s="127"/>
      <c r="OBK247" s="127"/>
      <c r="OBL247" s="127"/>
      <c r="OBT247" s="127"/>
      <c r="OBU247" s="127"/>
      <c r="OBV247" s="127"/>
      <c r="OBW247" s="127"/>
      <c r="OBX247" s="127"/>
      <c r="OBY247" s="127"/>
      <c r="OBZ247" s="127"/>
      <c r="OCA247" s="127"/>
      <c r="OCB247" s="127"/>
      <c r="OCC247" s="127"/>
      <c r="OCD247" s="127"/>
      <c r="OCE247" s="127"/>
      <c r="OCF247" s="127"/>
      <c r="OCG247" s="127"/>
      <c r="OLG247" s="127"/>
      <c r="OLH247" s="127"/>
      <c r="OLP247" s="127"/>
      <c r="OLQ247" s="127"/>
      <c r="OLR247" s="127"/>
      <c r="OLS247" s="127"/>
      <c r="OLT247" s="127"/>
      <c r="OLU247" s="127"/>
      <c r="OLV247" s="127"/>
      <c r="OLW247" s="127"/>
      <c r="OLX247" s="127"/>
      <c r="OLY247" s="127"/>
      <c r="OLZ247" s="127"/>
      <c r="OMA247" s="127"/>
      <c r="OMB247" s="127"/>
      <c r="OMC247" s="127"/>
      <c r="OVC247" s="127"/>
      <c r="OVD247" s="127"/>
      <c r="OVL247" s="127"/>
      <c r="OVM247" s="127"/>
      <c r="OVN247" s="127"/>
      <c r="OVO247" s="127"/>
      <c r="OVP247" s="127"/>
      <c r="OVQ247" s="127"/>
      <c r="OVR247" s="127"/>
      <c r="OVS247" s="127"/>
      <c r="OVT247" s="127"/>
      <c r="OVU247" s="127"/>
      <c r="OVV247" s="127"/>
      <c r="OVW247" s="127"/>
      <c r="OVX247" s="127"/>
      <c r="OVY247" s="127"/>
      <c r="PEY247" s="127"/>
      <c r="PEZ247" s="127"/>
      <c r="PFH247" s="127"/>
      <c r="PFI247" s="127"/>
      <c r="PFJ247" s="127"/>
      <c r="PFK247" s="127"/>
      <c r="PFL247" s="127"/>
      <c r="PFM247" s="127"/>
      <c r="PFN247" s="127"/>
      <c r="PFO247" s="127"/>
      <c r="PFP247" s="127"/>
      <c r="PFQ247" s="127"/>
      <c r="PFR247" s="127"/>
      <c r="PFS247" s="127"/>
      <c r="PFT247" s="127"/>
      <c r="PFU247" s="127"/>
      <c r="POU247" s="127"/>
      <c r="POV247" s="127"/>
      <c r="PPD247" s="127"/>
      <c r="PPE247" s="127"/>
      <c r="PPF247" s="127"/>
      <c r="PPG247" s="127"/>
      <c r="PPH247" s="127"/>
      <c r="PPI247" s="127"/>
      <c r="PPJ247" s="127"/>
      <c r="PPK247" s="127"/>
      <c r="PPL247" s="127"/>
      <c r="PPM247" s="127"/>
      <c r="PPN247" s="127"/>
      <c r="PPO247" s="127"/>
      <c r="PPP247" s="127"/>
      <c r="PPQ247" s="127"/>
      <c r="PYQ247" s="127"/>
      <c r="PYR247" s="127"/>
      <c r="PYZ247" s="127"/>
      <c r="PZA247" s="127"/>
      <c r="PZB247" s="127"/>
      <c r="PZC247" s="127"/>
      <c r="PZD247" s="127"/>
      <c r="PZE247" s="127"/>
      <c r="PZF247" s="127"/>
      <c r="PZG247" s="127"/>
      <c r="PZH247" s="127"/>
      <c r="PZI247" s="127"/>
      <c r="PZJ247" s="127"/>
      <c r="PZK247" s="127"/>
      <c r="PZL247" s="127"/>
      <c r="PZM247" s="127"/>
      <c r="QIM247" s="127"/>
      <c r="QIN247" s="127"/>
      <c r="QIV247" s="127"/>
      <c r="QIW247" s="127"/>
      <c r="QIX247" s="127"/>
      <c r="QIY247" s="127"/>
      <c r="QIZ247" s="127"/>
      <c r="QJA247" s="127"/>
      <c r="QJB247" s="127"/>
      <c r="QJC247" s="127"/>
      <c r="QJD247" s="127"/>
      <c r="QJE247" s="127"/>
      <c r="QJF247" s="127"/>
      <c r="QJG247" s="127"/>
      <c r="QJH247" s="127"/>
      <c r="QJI247" s="127"/>
      <c r="QSI247" s="127"/>
      <c r="QSJ247" s="127"/>
      <c r="QSR247" s="127"/>
      <c r="QSS247" s="127"/>
      <c r="QST247" s="127"/>
      <c r="QSU247" s="127"/>
      <c r="QSV247" s="127"/>
      <c r="QSW247" s="127"/>
      <c r="QSX247" s="127"/>
      <c r="QSY247" s="127"/>
      <c r="QSZ247" s="127"/>
      <c r="QTA247" s="127"/>
      <c r="QTB247" s="127"/>
      <c r="QTC247" s="127"/>
      <c r="QTD247" s="127"/>
      <c r="QTE247" s="127"/>
      <c r="RCE247" s="127"/>
      <c r="RCF247" s="127"/>
      <c r="RCN247" s="127"/>
      <c r="RCO247" s="127"/>
      <c r="RCP247" s="127"/>
      <c r="RCQ247" s="127"/>
      <c r="RCR247" s="127"/>
      <c r="RCS247" s="127"/>
      <c r="RCT247" s="127"/>
      <c r="RCU247" s="127"/>
      <c r="RCV247" s="127"/>
      <c r="RCW247" s="127"/>
      <c r="RCX247" s="127"/>
      <c r="RCY247" s="127"/>
      <c r="RCZ247" s="127"/>
      <c r="RDA247" s="127"/>
      <c r="RMA247" s="127"/>
      <c r="RMB247" s="127"/>
      <c r="RMJ247" s="127"/>
      <c r="RMK247" s="127"/>
      <c r="RML247" s="127"/>
      <c r="RMM247" s="127"/>
      <c r="RMN247" s="127"/>
      <c r="RMO247" s="127"/>
      <c r="RMP247" s="127"/>
      <c r="RMQ247" s="127"/>
      <c r="RMR247" s="127"/>
      <c r="RMS247" s="127"/>
      <c r="RMT247" s="127"/>
      <c r="RMU247" s="127"/>
      <c r="RMV247" s="127"/>
      <c r="RMW247" s="127"/>
      <c r="RVW247" s="127"/>
      <c r="RVX247" s="127"/>
      <c r="RWF247" s="127"/>
      <c r="RWG247" s="127"/>
      <c r="RWH247" s="127"/>
      <c r="RWI247" s="127"/>
      <c r="RWJ247" s="127"/>
      <c r="RWK247" s="127"/>
      <c r="RWL247" s="127"/>
      <c r="RWM247" s="127"/>
      <c r="RWN247" s="127"/>
      <c r="RWO247" s="127"/>
      <c r="RWP247" s="127"/>
      <c r="RWQ247" s="127"/>
      <c r="RWR247" s="127"/>
      <c r="RWS247" s="127"/>
      <c r="SFS247" s="127"/>
      <c r="SFT247" s="127"/>
      <c r="SGB247" s="127"/>
      <c r="SGC247" s="127"/>
      <c r="SGD247" s="127"/>
      <c r="SGE247" s="127"/>
      <c r="SGF247" s="127"/>
      <c r="SGG247" s="127"/>
      <c r="SGH247" s="127"/>
      <c r="SGI247" s="127"/>
      <c r="SGJ247" s="127"/>
      <c r="SGK247" s="127"/>
      <c r="SGL247" s="127"/>
      <c r="SGM247" s="127"/>
      <c r="SGN247" s="127"/>
      <c r="SGO247" s="127"/>
      <c r="SPO247" s="127"/>
      <c r="SPP247" s="127"/>
      <c r="SPX247" s="127"/>
      <c r="SPY247" s="127"/>
      <c r="SPZ247" s="127"/>
      <c r="SQA247" s="127"/>
      <c r="SQB247" s="127"/>
      <c r="SQC247" s="127"/>
      <c r="SQD247" s="127"/>
      <c r="SQE247" s="127"/>
      <c r="SQF247" s="127"/>
      <c r="SQG247" s="127"/>
      <c r="SQH247" s="127"/>
      <c r="SQI247" s="127"/>
      <c r="SQJ247" s="127"/>
      <c r="SQK247" s="127"/>
      <c r="SZK247" s="127"/>
      <c r="SZL247" s="127"/>
      <c r="SZT247" s="127"/>
      <c r="SZU247" s="127"/>
      <c r="SZV247" s="127"/>
      <c r="SZW247" s="127"/>
      <c r="SZX247" s="127"/>
      <c r="SZY247" s="127"/>
      <c r="SZZ247" s="127"/>
      <c r="TAA247" s="127"/>
      <c r="TAB247" s="127"/>
      <c r="TAC247" s="127"/>
      <c r="TAD247" s="127"/>
      <c r="TAE247" s="127"/>
      <c r="TAF247" s="127"/>
      <c r="TAG247" s="127"/>
      <c r="TJG247" s="127"/>
      <c r="TJH247" s="127"/>
      <c r="TJP247" s="127"/>
      <c r="TJQ247" s="127"/>
      <c r="TJR247" s="127"/>
      <c r="TJS247" s="127"/>
      <c r="TJT247" s="127"/>
      <c r="TJU247" s="127"/>
      <c r="TJV247" s="127"/>
      <c r="TJW247" s="127"/>
      <c r="TJX247" s="127"/>
      <c r="TJY247" s="127"/>
      <c r="TJZ247" s="127"/>
      <c r="TKA247" s="127"/>
      <c r="TKB247" s="127"/>
      <c r="TKC247" s="127"/>
      <c r="TTC247" s="127"/>
      <c r="TTD247" s="127"/>
      <c r="TTL247" s="127"/>
      <c r="TTM247" s="127"/>
      <c r="TTN247" s="127"/>
      <c r="TTO247" s="127"/>
      <c r="TTP247" s="127"/>
      <c r="TTQ247" s="127"/>
      <c r="TTR247" s="127"/>
      <c r="TTS247" s="127"/>
      <c r="TTT247" s="127"/>
      <c r="TTU247" s="127"/>
      <c r="TTV247" s="127"/>
      <c r="TTW247" s="127"/>
      <c r="TTX247" s="127"/>
      <c r="TTY247" s="127"/>
      <c r="UCY247" s="127"/>
      <c r="UCZ247" s="127"/>
      <c r="UDH247" s="127"/>
      <c r="UDI247" s="127"/>
      <c r="UDJ247" s="127"/>
      <c r="UDK247" s="127"/>
      <c r="UDL247" s="127"/>
      <c r="UDM247" s="127"/>
      <c r="UDN247" s="127"/>
      <c r="UDO247" s="127"/>
      <c r="UDP247" s="127"/>
      <c r="UDQ247" s="127"/>
      <c r="UDR247" s="127"/>
      <c r="UDS247" s="127"/>
      <c r="UDT247" s="127"/>
      <c r="UDU247" s="127"/>
      <c r="UMU247" s="127"/>
      <c r="UMV247" s="127"/>
      <c r="UND247" s="127"/>
      <c r="UNE247" s="127"/>
      <c r="UNF247" s="127"/>
      <c r="UNG247" s="127"/>
      <c r="UNH247" s="127"/>
      <c r="UNI247" s="127"/>
      <c r="UNJ247" s="127"/>
      <c r="UNK247" s="127"/>
      <c r="UNL247" s="127"/>
      <c r="UNM247" s="127"/>
      <c r="UNN247" s="127"/>
      <c r="UNO247" s="127"/>
      <c r="UNP247" s="127"/>
      <c r="UNQ247" s="127"/>
      <c r="UWQ247" s="127"/>
      <c r="UWR247" s="127"/>
      <c r="UWZ247" s="127"/>
      <c r="UXA247" s="127"/>
      <c r="UXB247" s="127"/>
      <c r="UXC247" s="127"/>
      <c r="UXD247" s="127"/>
      <c r="UXE247" s="127"/>
      <c r="UXF247" s="127"/>
      <c r="UXG247" s="127"/>
      <c r="UXH247" s="127"/>
      <c r="UXI247" s="127"/>
      <c r="UXJ247" s="127"/>
      <c r="UXK247" s="127"/>
      <c r="UXL247" s="127"/>
      <c r="UXM247" s="127"/>
      <c r="VGM247" s="127"/>
      <c r="VGN247" s="127"/>
      <c r="VGV247" s="127"/>
      <c r="VGW247" s="127"/>
      <c r="VGX247" s="127"/>
      <c r="VGY247" s="127"/>
      <c r="VGZ247" s="127"/>
      <c r="VHA247" s="127"/>
      <c r="VHB247" s="127"/>
      <c r="VHC247" s="127"/>
      <c r="VHD247" s="127"/>
      <c r="VHE247" s="127"/>
      <c r="VHF247" s="127"/>
      <c r="VHG247" s="127"/>
      <c r="VHH247" s="127"/>
      <c r="VHI247" s="127"/>
      <c r="VQI247" s="127"/>
      <c r="VQJ247" s="127"/>
      <c r="VQR247" s="127"/>
      <c r="VQS247" s="127"/>
      <c r="VQT247" s="127"/>
      <c r="VQU247" s="127"/>
      <c r="VQV247" s="127"/>
      <c r="VQW247" s="127"/>
      <c r="VQX247" s="127"/>
      <c r="VQY247" s="127"/>
      <c r="VQZ247" s="127"/>
      <c r="VRA247" s="127"/>
      <c r="VRB247" s="127"/>
      <c r="VRC247" s="127"/>
      <c r="VRD247" s="127"/>
      <c r="VRE247" s="127"/>
      <c r="WAE247" s="127"/>
      <c r="WAF247" s="127"/>
      <c r="WAN247" s="127"/>
      <c r="WAO247" s="127"/>
      <c r="WAP247" s="127"/>
      <c r="WAQ247" s="127"/>
      <c r="WAR247" s="127"/>
      <c r="WAS247" s="127"/>
      <c r="WAT247" s="127"/>
      <c r="WAU247" s="127"/>
      <c r="WAV247" s="127"/>
      <c r="WAW247" s="127"/>
      <c r="WAX247" s="127"/>
      <c r="WAY247" s="127"/>
      <c r="WAZ247" s="127"/>
      <c r="WBA247" s="127"/>
      <c r="WKA247" s="127"/>
      <c r="WKB247" s="127"/>
      <c r="WKJ247" s="127"/>
      <c r="WKK247" s="127"/>
      <c r="WKL247" s="127"/>
      <c r="WKM247" s="127"/>
      <c r="WKN247" s="127"/>
      <c r="WKO247" s="127"/>
      <c r="WKP247" s="127"/>
      <c r="WKQ247" s="127"/>
      <c r="WKR247" s="127"/>
      <c r="WKS247" s="127"/>
      <c r="WKT247" s="127"/>
      <c r="WKU247" s="127"/>
      <c r="WKV247" s="127"/>
      <c r="WKW247" s="127"/>
      <c r="WTW247" s="127"/>
      <c r="WTX247" s="127"/>
      <c r="WUF247" s="127"/>
      <c r="WUG247" s="127"/>
      <c r="WUH247" s="127"/>
      <c r="WUI247" s="127"/>
      <c r="WUJ247" s="127"/>
      <c r="WUK247" s="127"/>
      <c r="WUL247" s="127"/>
      <c r="WUM247" s="127"/>
      <c r="WUN247" s="127"/>
      <c r="WUO247" s="127"/>
      <c r="WUP247" s="127"/>
      <c r="WUQ247" s="127"/>
      <c r="WUR247" s="127"/>
      <c r="WUS247" s="127"/>
    </row>
    <row r="248" spans="1:16344" s="346" customFormat="1" ht="28.5" customHeight="1">
      <c r="A248" s="218" t="s">
        <v>514</v>
      </c>
      <c r="B248" s="226" t="s">
        <v>176</v>
      </c>
      <c r="C248" s="230">
        <v>0</v>
      </c>
      <c r="D248" s="250">
        <v>3307</v>
      </c>
      <c r="E248" s="250">
        <v>597</v>
      </c>
      <c r="F248" s="250">
        <v>2710</v>
      </c>
      <c r="G248" s="251">
        <v>0</v>
      </c>
      <c r="H248" s="229">
        <f>I248+J248</f>
        <v>1960.374</v>
      </c>
      <c r="I248" s="229">
        <f>SUM(I250:I252)</f>
        <v>0</v>
      </c>
      <c r="J248" s="229">
        <f t="shared" ref="J248:L248" si="22">SUM(J250:J252)</f>
        <v>1960.374</v>
      </c>
      <c r="K248" s="229">
        <f t="shared" si="22"/>
        <v>0</v>
      </c>
      <c r="L248" s="229">
        <f t="shared" si="22"/>
        <v>0</v>
      </c>
      <c r="M248" s="230"/>
      <c r="HK248" s="26"/>
      <c r="HL248" s="26"/>
      <c r="HT248" s="26"/>
      <c r="HU248" s="26"/>
      <c r="HV248" s="26"/>
      <c r="HW248" s="26"/>
      <c r="HX248" s="26"/>
      <c r="HY248" s="26"/>
      <c r="HZ248" s="26"/>
      <c r="IA248" s="26"/>
      <c r="IB248" s="26"/>
      <c r="IC248" s="26"/>
      <c r="ID248" s="26"/>
      <c r="IE248" s="26"/>
      <c r="IF248" s="26"/>
      <c r="IG248" s="26"/>
      <c r="RG248" s="26"/>
      <c r="RH248" s="26"/>
      <c r="RP248" s="26"/>
      <c r="RQ248" s="26"/>
      <c r="RR248" s="26"/>
      <c r="RS248" s="26"/>
      <c r="RT248" s="26"/>
      <c r="RU248" s="26"/>
      <c r="RV248" s="26"/>
      <c r="RW248" s="26"/>
      <c r="RX248" s="26"/>
      <c r="RY248" s="26"/>
      <c r="RZ248" s="26"/>
      <c r="SA248" s="26"/>
      <c r="SB248" s="26"/>
      <c r="SC248" s="26"/>
      <c r="ABC248" s="26"/>
      <c r="ABD248" s="26"/>
      <c r="ABL248" s="26"/>
      <c r="ABM248" s="26"/>
      <c r="ABN248" s="26"/>
      <c r="ABO248" s="26"/>
      <c r="ABP248" s="26"/>
      <c r="ABQ248" s="26"/>
      <c r="ABR248" s="26"/>
      <c r="ABS248" s="26"/>
      <c r="ABT248" s="26"/>
      <c r="ABU248" s="26"/>
      <c r="ABV248" s="26"/>
      <c r="ABW248" s="26"/>
      <c r="ABX248" s="26"/>
      <c r="ABY248" s="26"/>
      <c r="AKY248" s="26"/>
      <c r="AKZ248" s="26"/>
      <c r="ALH248" s="26"/>
      <c r="ALI248" s="26"/>
      <c r="ALJ248" s="26"/>
      <c r="ALK248" s="26"/>
      <c r="ALL248" s="26"/>
      <c r="ALM248" s="26"/>
      <c r="ALN248" s="26"/>
      <c r="ALO248" s="26"/>
      <c r="ALP248" s="26"/>
      <c r="ALQ248" s="26"/>
      <c r="ALR248" s="26"/>
      <c r="ALS248" s="26"/>
      <c r="ALT248" s="26"/>
      <c r="ALU248" s="26"/>
      <c r="AUU248" s="26"/>
      <c r="AUV248" s="26"/>
      <c r="AVD248" s="26"/>
      <c r="AVE248" s="26"/>
      <c r="AVF248" s="26"/>
      <c r="AVG248" s="26"/>
      <c r="AVH248" s="26"/>
      <c r="AVI248" s="26"/>
      <c r="AVJ248" s="26"/>
      <c r="AVK248" s="26"/>
      <c r="AVL248" s="26"/>
      <c r="AVM248" s="26"/>
      <c r="AVN248" s="26"/>
      <c r="AVO248" s="26"/>
      <c r="AVP248" s="26"/>
      <c r="AVQ248" s="26"/>
      <c r="BEQ248" s="26"/>
      <c r="BER248" s="26"/>
      <c r="BEZ248" s="26"/>
      <c r="BFA248" s="26"/>
      <c r="BFB248" s="26"/>
      <c r="BFC248" s="26"/>
      <c r="BFD248" s="26"/>
      <c r="BFE248" s="26"/>
      <c r="BFF248" s="26"/>
      <c r="BFG248" s="26"/>
      <c r="BFH248" s="26"/>
      <c r="BFI248" s="26"/>
      <c r="BFJ248" s="26"/>
      <c r="BFK248" s="26"/>
      <c r="BFL248" s="26"/>
      <c r="BFM248" s="26"/>
      <c r="BOM248" s="26"/>
      <c r="BON248" s="26"/>
      <c r="BOV248" s="26"/>
      <c r="BOW248" s="26"/>
      <c r="BOX248" s="26"/>
      <c r="BOY248" s="26"/>
      <c r="BOZ248" s="26"/>
      <c r="BPA248" s="26"/>
      <c r="BPB248" s="26"/>
      <c r="BPC248" s="26"/>
      <c r="BPD248" s="26"/>
      <c r="BPE248" s="26"/>
      <c r="BPF248" s="26"/>
      <c r="BPG248" s="26"/>
      <c r="BPH248" s="26"/>
      <c r="BPI248" s="26"/>
      <c r="BYI248" s="26"/>
      <c r="BYJ248" s="26"/>
      <c r="BYR248" s="26"/>
      <c r="BYS248" s="26"/>
      <c r="BYT248" s="26"/>
      <c r="BYU248" s="26"/>
      <c r="BYV248" s="26"/>
      <c r="BYW248" s="26"/>
      <c r="BYX248" s="26"/>
      <c r="BYY248" s="26"/>
      <c r="BYZ248" s="26"/>
      <c r="BZA248" s="26"/>
      <c r="BZB248" s="26"/>
      <c r="BZC248" s="26"/>
      <c r="BZD248" s="26"/>
      <c r="BZE248" s="26"/>
      <c r="CIE248" s="26"/>
      <c r="CIF248" s="26"/>
      <c r="CIN248" s="26"/>
      <c r="CIO248" s="26"/>
      <c r="CIP248" s="26"/>
      <c r="CIQ248" s="26"/>
      <c r="CIR248" s="26"/>
      <c r="CIS248" s="26"/>
      <c r="CIT248" s="26"/>
      <c r="CIU248" s="26"/>
      <c r="CIV248" s="26"/>
      <c r="CIW248" s="26"/>
      <c r="CIX248" s="26"/>
      <c r="CIY248" s="26"/>
      <c r="CIZ248" s="26"/>
      <c r="CJA248" s="26"/>
      <c r="CSA248" s="26"/>
      <c r="CSB248" s="26"/>
      <c r="CSJ248" s="26"/>
      <c r="CSK248" s="26"/>
      <c r="CSL248" s="26"/>
      <c r="CSM248" s="26"/>
      <c r="CSN248" s="26"/>
      <c r="CSO248" s="26"/>
      <c r="CSP248" s="26"/>
      <c r="CSQ248" s="26"/>
      <c r="CSR248" s="26"/>
      <c r="CSS248" s="26"/>
      <c r="CST248" s="26"/>
      <c r="CSU248" s="26"/>
      <c r="CSV248" s="26"/>
      <c r="CSW248" s="26"/>
      <c r="DBW248" s="26"/>
      <c r="DBX248" s="26"/>
      <c r="DCF248" s="26"/>
      <c r="DCG248" s="26"/>
      <c r="DCH248" s="26"/>
      <c r="DCI248" s="26"/>
      <c r="DCJ248" s="26"/>
      <c r="DCK248" s="26"/>
      <c r="DCL248" s="26"/>
      <c r="DCM248" s="26"/>
      <c r="DCN248" s="26"/>
      <c r="DCO248" s="26"/>
      <c r="DCP248" s="26"/>
      <c r="DCQ248" s="26"/>
      <c r="DCR248" s="26"/>
      <c r="DCS248" s="26"/>
      <c r="DLS248" s="26"/>
      <c r="DLT248" s="26"/>
      <c r="DMB248" s="26"/>
      <c r="DMC248" s="26"/>
      <c r="DMD248" s="26"/>
      <c r="DME248" s="26"/>
      <c r="DMF248" s="26"/>
      <c r="DMG248" s="26"/>
      <c r="DMH248" s="26"/>
      <c r="DMI248" s="26"/>
      <c r="DMJ248" s="26"/>
      <c r="DMK248" s="26"/>
      <c r="DML248" s="26"/>
      <c r="DMM248" s="26"/>
      <c r="DMN248" s="26"/>
      <c r="DMO248" s="26"/>
      <c r="DVO248" s="26"/>
      <c r="DVP248" s="26"/>
      <c r="DVX248" s="26"/>
      <c r="DVY248" s="26"/>
      <c r="DVZ248" s="26"/>
      <c r="DWA248" s="26"/>
      <c r="DWB248" s="26"/>
      <c r="DWC248" s="26"/>
      <c r="DWD248" s="26"/>
      <c r="DWE248" s="26"/>
      <c r="DWF248" s="26"/>
      <c r="DWG248" s="26"/>
      <c r="DWH248" s="26"/>
      <c r="DWI248" s="26"/>
      <c r="DWJ248" s="26"/>
      <c r="DWK248" s="26"/>
      <c r="EFK248" s="26"/>
      <c r="EFL248" s="26"/>
      <c r="EFT248" s="26"/>
      <c r="EFU248" s="26"/>
      <c r="EFV248" s="26"/>
      <c r="EFW248" s="26"/>
      <c r="EFX248" s="26"/>
      <c r="EFY248" s="26"/>
      <c r="EFZ248" s="26"/>
      <c r="EGA248" s="26"/>
      <c r="EGB248" s="26"/>
      <c r="EGC248" s="26"/>
      <c r="EGD248" s="26"/>
      <c r="EGE248" s="26"/>
      <c r="EGF248" s="26"/>
      <c r="EGG248" s="26"/>
      <c r="EPG248" s="26"/>
      <c r="EPH248" s="26"/>
      <c r="EPP248" s="26"/>
      <c r="EPQ248" s="26"/>
      <c r="EPR248" s="26"/>
      <c r="EPS248" s="26"/>
      <c r="EPT248" s="26"/>
      <c r="EPU248" s="26"/>
      <c r="EPV248" s="26"/>
      <c r="EPW248" s="26"/>
      <c r="EPX248" s="26"/>
      <c r="EPY248" s="26"/>
      <c r="EPZ248" s="26"/>
      <c r="EQA248" s="26"/>
      <c r="EQB248" s="26"/>
      <c r="EQC248" s="26"/>
      <c r="EZC248" s="26"/>
      <c r="EZD248" s="26"/>
      <c r="EZL248" s="26"/>
      <c r="EZM248" s="26"/>
      <c r="EZN248" s="26"/>
      <c r="EZO248" s="26"/>
      <c r="EZP248" s="26"/>
      <c r="EZQ248" s="26"/>
      <c r="EZR248" s="26"/>
      <c r="EZS248" s="26"/>
      <c r="EZT248" s="26"/>
      <c r="EZU248" s="26"/>
      <c r="EZV248" s="26"/>
      <c r="EZW248" s="26"/>
      <c r="EZX248" s="26"/>
      <c r="EZY248" s="26"/>
      <c r="FIY248" s="26"/>
      <c r="FIZ248" s="26"/>
      <c r="FJH248" s="26"/>
      <c r="FJI248" s="26"/>
      <c r="FJJ248" s="26"/>
      <c r="FJK248" s="26"/>
      <c r="FJL248" s="26"/>
      <c r="FJM248" s="26"/>
      <c r="FJN248" s="26"/>
      <c r="FJO248" s="26"/>
      <c r="FJP248" s="26"/>
      <c r="FJQ248" s="26"/>
      <c r="FJR248" s="26"/>
      <c r="FJS248" s="26"/>
      <c r="FJT248" s="26"/>
      <c r="FJU248" s="26"/>
      <c r="FSU248" s="26"/>
      <c r="FSV248" s="26"/>
      <c r="FTD248" s="26"/>
      <c r="FTE248" s="26"/>
      <c r="FTF248" s="26"/>
      <c r="FTG248" s="26"/>
      <c r="FTH248" s="26"/>
      <c r="FTI248" s="26"/>
      <c r="FTJ248" s="26"/>
      <c r="FTK248" s="26"/>
      <c r="FTL248" s="26"/>
      <c r="FTM248" s="26"/>
      <c r="FTN248" s="26"/>
      <c r="FTO248" s="26"/>
      <c r="FTP248" s="26"/>
      <c r="FTQ248" s="26"/>
      <c r="GCQ248" s="26"/>
      <c r="GCR248" s="26"/>
      <c r="GCZ248" s="26"/>
      <c r="GDA248" s="26"/>
      <c r="GDB248" s="26"/>
      <c r="GDC248" s="26"/>
      <c r="GDD248" s="26"/>
      <c r="GDE248" s="26"/>
      <c r="GDF248" s="26"/>
      <c r="GDG248" s="26"/>
      <c r="GDH248" s="26"/>
      <c r="GDI248" s="26"/>
      <c r="GDJ248" s="26"/>
      <c r="GDK248" s="26"/>
      <c r="GDL248" s="26"/>
      <c r="GDM248" s="26"/>
      <c r="GMM248" s="26"/>
      <c r="GMN248" s="26"/>
      <c r="GMV248" s="26"/>
      <c r="GMW248" s="26"/>
      <c r="GMX248" s="26"/>
      <c r="GMY248" s="26"/>
      <c r="GMZ248" s="26"/>
      <c r="GNA248" s="26"/>
      <c r="GNB248" s="26"/>
      <c r="GNC248" s="26"/>
      <c r="GND248" s="26"/>
      <c r="GNE248" s="26"/>
      <c r="GNF248" s="26"/>
      <c r="GNG248" s="26"/>
      <c r="GNH248" s="26"/>
      <c r="GNI248" s="26"/>
      <c r="GWI248" s="26"/>
      <c r="GWJ248" s="26"/>
      <c r="GWR248" s="26"/>
      <c r="GWS248" s="26"/>
      <c r="GWT248" s="26"/>
      <c r="GWU248" s="26"/>
      <c r="GWV248" s="26"/>
      <c r="GWW248" s="26"/>
      <c r="GWX248" s="26"/>
      <c r="GWY248" s="26"/>
      <c r="GWZ248" s="26"/>
      <c r="GXA248" s="26"/>
      <c r="GXB248" s="26"/>
      <c r="GXC248" s="26"/>
      <c r="GXD248" s="26"/>
      <c r="GXE248" s="26"/>
      <c r="HGE248" s="26"/>
      <c r="HGF248" s="26"/>
      <c r="HGN248" s="26"/>
      <c r="HGO248" s="26"/>
      <c r="HGP248" s="26"/>
      <c r="HGQ248" s="26"/>
      <c r="HGR248" s="26"/>
      <c r="HGS248" s="26"/>
      <c r="HGT248" s="26"/>
      <c r="HGU248" s="26"/>
      <c r="HGV248" s="26"/>
      <c r="HGW248" s="26"/>
      <c r="HGX248" s="26"/>
      <c r="HGY248" s="26"/>
      <c r="HGZ248" s="26"/>
      <c r="HHA248" s="26"/>
      <c r="HQA248" s="26"/>
      <c r="HQB248" s="26"/>
      <c r="HQJ248" s="26"/>
      <c r="HQK248" s="26"/>
      <c r="HQL248" s="26"/>
      <c r="HQM248" s="26"/>
      <c r="HQN248" s="26"/>
      <c r="HQO248" s="26"/>
      <c r="HQP248" s="26"/>
      <c r="HQQ248" s="26"/>
      <c r="HQR248" s="26"/>
      <c r="HQS248" s="26"/>
      <c r="HQT248" s="26"/>
      <c r="HQU248" s="26"/>
      <c r="HQV248" s="26"/>
      <c r="HQW248" s="26"/>
      <c r="HZW248" s="26"/>
      <c r="HZX248" s="26"/>
      <c r="IAF248" s="26"/>
      <c r="IAG248" s="26"/>
      <c r="IAH248" s="26"/>
      <c r="IAI248" s="26"/>
      <c r="IAJ248" s="26"/>
      <c r="IAK248" s="26"/>
      <c r="IAL248" s="26"/>
      <c r="IAM248" s="26"/>
      <c r="IAN248" s="26"/>
      <c r="IAO248" s="26"/>
      <c r="IAP248" s="26"/>
      <c r="IAQ248" s="26"/>
      <c r="IAR248" s="26"/>
      <c r="IAS248" s="26"/>
      <c r="IJS248" s="26"/>
      <c r="IJT248" s="26"/>
      <c r="IKB248" s="26"/>
      <c r="IKC248" s="26"/>
      <c r="IKD248" s="26"/>
      <c r="IKE248" s="26"/>
      <c r="IKF248" s="26"/>
      <c r="IKG248" s="26"/>
      <c r="IKH248" s="26"/>
      <c r="IKI248" s="26"/>
      <c r="IKJ248" s="26"/>
      <c r="IKK248" s="26"/>
      <c r="IKL248" s="26"/>
      <c r="IKM248" s="26"/>
      <c r="IKN248" s="26"/>
      <c r="IKO248" s="26"/>
      <c r="ITO248" s="26"/>
      <c r="ITP248" s="26"/>
      <c r="ITX248" s="26"/>
      <c r="ITY248" s="26"/>
      <c r="ITZ248" s="26"/>
      <c r="IUA248" s="26"/>
      <c r="IUB248" s="26"/>
      <c r="IUC248" s="26"/>
      <c r="IUD248" s="26"/>
      <c r="IUE248" s="26"/>
      <c r="IUF248" s="26"/>
      <c r="IUG248" s="26"/>
      <c r="IUH248" s="26"/>
      <c r="IUI248" s="26"/>
      <c r="IUJ248" s="26"/>
      <c r="IUK248" s="26"/>
      <c r="JDK248" s="26"/>
      <c r="JDL248" s="26"/>
      <c r="JDT248" s="26"/>
      <c r="JDU248" s="26"/>
      <c r="JDV248" s="26"/>
      <c r="JDW248" s="26"/>
      <c r="JDX248" s="26"/>
      <c r="JDY248" s="26"/>
      <c r="JDZ248" s="26"/>
      <c r="JEA248" s="26"/>
      <c r="JEB248" s="26"/>
      <c r="JEC248" s="26"/>
      <c r="JED248" s="26"/>
      <c r="JEE248" s="26"/>
      <c r="JEF248" s="26"/>
      <c r="JEG248" s="26"/>
      <c r="JNG248" s="26"/>
      <c r="JNH248" s="26"/>
      <c r="JNP248" s="26"/>
      <c r="JNQ248" s="26"/>
      <c r="JNR248" s="26"/>
      <c r="JNS248" s="26"/>
      <c r="JNT248" s="26"/>
      <c r="JNU248" s="26"/>
      <c r="JNV248" s="26"/>
      <c r="JNW248" s="26"/>
      <c r="JNX248" s="26"/>
      <c r="JNY248" s="26"/>
      <c r="JNZ248" s="26"/>
      <c r="JOA248" s="26"/>
      <c r="JOB248" s="26"/>
      <c r="JOC248" s="26"/>
      <c r="JXC248" s="26"/>
      <c r="JXD248" s="26"/>
      <c r="JXL248" s="26"/>
      <c r="JXM248" s="26"/>
      <c r="JXN248" s="26"/>
      <c r="JXO248" s="26"/>
      <c r="JXP248" s="26"/>
      <c r="JXQ248" s="26"/>
      <c r="JXR248" s="26"/>
      <c r="JXS248" s="26"/>
      <c r="JXT248" s="26"/>
      <c r="JXU248" s="26"/>
      <c r="JXV248" s="26"/>
      <c r="JXW248" s="26"/>
      <c r="JXX248" s="26"/>
      <c r="JXY248" s="26"/>
      <c r="KGY248" s="26"/>
      <c r="KGZ248" s="26"/>
      <c r="KHH248" s="26"/>
      <c r="KHI248" s="26"/>
      <c r="KHJ248" s="26"/>
      <c r="KHK248" s="26"/>
      <c r="KHL248" s="26"/>
      <c r="KHM248" s="26"/>
      <c r="KHN248" s="26"/>
      <c r="KHO248" s="26"/>
      <c r="KHP248" s="26"/>
      <c r="KHQ248" s="26"/>
      <c r="KHR248" s="26"/>
      <c r="KHS248" s="26"/>
      <c r="KHT248" s="26"/>
      <c r="KHU248" s="26"/>
      <c r="KQU248" s="26"/>
      <c r="KQV248" s="26"/>
      <c r="KRD248" s="26"/>
      <c r="KRE248" s="26"/>
      <c r="KRF248" s="26"/>
      <c r="KRG248" s="26"/>
      <c r="KRH248" s="26"/>
      <c r="KRI248" s="26"/>
      <c r="KRJ248" s="26"/>
      <c r="KRK248" s="26"/>
      <c r="KRL248" s="26"/>
      <c r="KRM248" s="26"/>
      <c r="KRN248" s="26"/>
      <c r="KRO248" s="26"/>
      <c r="KRP248" s="26"/>
      <c r="KRQ248" s="26"/>
      <c r="LAQ248" s="26"/>
      <c r="LAR248" s="26"/>
      <c r="LAZ248" s="26"/>
      <c r="LBA248" s="26"/>
      <c r="LBB248" s="26"/>
      <c r="LBC248" s="26"/>
      <c r="LBD248" s="26"/>
      <c r="LBE248" s="26"/>
      <c r="LBF248" s="26"/>
      <c r="LBG248" s="26"/>
      <c r="LBH248" s="26"/>
      <c r="LBI248" s="26"/>
      <c r="LBJ248" s="26"/>
      <c r="LBK248" s="26"/>
      <c r="LBL248" s="26"/>
      <c r="LBM248" s="26"/>
      <c r="LKM248" s="26"/>
      <c r="LKN248" s="26"/>
      <c r="LKV248" s="26"/>
      <c r="LKW248" s="26"/>
      <c r="LKX248" s="26"/>
      <c r="LKY248" s="26"/>
      <c r="LKZ248" s="26"/>
      <c r="LLA248" s="26"/>
      <c r="LLB248" s="26"/>
      <c r="LLC248" s="26"/>
      <c r="LLD248" s="26"/>
      <c r="LLE248" s="26"/>
      <c r="LLF248" s="26"/>
      <c r="LLG248" s="26"/>
      <c r="LLH248" s="26"/>
      <c r="LLI248" s="26"/>
      <c r="LUI248" s="26"/>
      <c r="LUJ248" s="26"/>
      <c r="LUR248" s="26"/>
      <c r="LUS248" s="26"/>
      <c r="LUT248" s="26"/>
      <c r="LUU248" s="26"/>
      <c r="LUV248" s="26"/>
      <c r="LUW248" s="26"/>
      <c r="LUX248" s="26"/>
      <c r="LUY248" s="26"/>
      <c r="LUZ248" s="26"/>
      <c r="LVA248" s="26"/>
      <c r="LVB248" s="26"/>
      <c r="LVC248" s="26"/>
      <c r="LVD248" s="26"/>
      <c r="LVE248" s="26"/>
      <c r="MEE248" s="26"/>
      <c r="MEF248" s="26"/>
      <c r="MEN248" s="26"/>
      <c r="MEO248" s="26"/>
      <c r="MEP248" s="26"/>
      <c r="MEQ248" s="26"/>
      <c r="MER248" s="26"/>
      <c r="MES248" s="26"/>
      <c r="MET248" s="26"/>
      <c r="MEU248" s="26"/>
      <c r="MEV248" s="26"/>
      <c r="MEW248" s="26"/>
      <c r="MEX248" s="26"/>
      <c r="MEY248" s="26"/>
      <c r="MEZ248" s="26"/>
      <c r="MFA248" s="26"/>
      <c r="MOA248" s="26"/>
      <c r="MOB248" s="26"/>
      <c r="MOJ248" s="26"/>
      <c r="MOK248" s="26"/>
      <c r="MOL248" s="26"/>
      <c r="MOM248" s="26"/>
      <c r="MON248" s="26"/>
      <c r="MOO248" s="26"/>
      <c r="MOP248" s="26"/>
      <c r="MOQ248" s="26"/>
      <c r="MOR248" s="26"/>
      <c r="MOS248" s="26"/>
      <c r="MOT248" s="26"/>
      <c r="MOU248" s="26"/>
      <c r="MOV248" s="26"/>
      <c r="MOW248" s="26"/>
      <c r="MXW248" s="26"/>
      <c r="MXX248" s="26"/>
      <c r="MYF248" s="26"/>
      <c r="MYG248" s="26"/>
      <c r="MYH248" s="26"/>
      <c r="MYI248" s="26"/>
      <c r="MYJ248" s="26"/>
      <c r="MYK248" s="26"/>
      <c r="MYL248" s="26"/>
      <c r="MYM248" s="26"/>
      <c r="MYN248" s="26"/>
      <c r="MYO248" s="26"/>
      <c r="MYP248" s="26"/>
      <c r="MYQ248" s="26"/>
      <c r="MYR248" s="26"/>
      <c r="MYS248" s="26"/>
      <c r="NHS248" s="26"/>
      <c r="NHT248" s="26"/>
      <c r="NIB248" s="26"/>
      <c r="NIC248" s="26"/>
      <c r="NID248" s="26"/>
      <c r="NIE248" s="26"/>
      <c r="NIF248" s="26"/>
      <c r="NIG248" s="26"/>
      <c r="NIH248" s="26"/>
      <c r="NII248" s="26"/>
      <c r="NIJ248" s="26"/>
      <c r="NIK248" s="26"/>
      <c r="NIL248" s="26"/>
      <c r="NIM248" s="26"/>
      <c r="NIN248" s="26"/>
      <c r="NIO248" s="26"/>
      <c r="NRO248" s="26"/>
      <c r="NRP248" s="26"/>
      <c r="NRX248" s="26"/>
      <c r="NRY248" s="26"/>
      <c r="NRZ248" s="26"/>
      <c r="NSA248" s="26"/>
      <c r="NSB248" s="26"/>
      <c r="NSC248" s="26"/>
      <c r="NSD248" s="26"/>
      <c r="NSE248" s="26"/>
      <c r="NSF248" s="26"/>
      <c r="NSG248" s="26"/>
      <c r="NSH248" s="26"/>
      <c r="NSI248" s="26"/>
      <c r="NSJ248" s="26"/>
      <c r="NSK248" s="26"/>
      <c r="OBK248" s="26"/>
      <c r="OBL248" s="26"/>
      <c r="OBT248" s="26"/>
      <c r="OBU248" s="26"/>
      <c r="OBV248" s="26"/>
      <c r="OBW248" s="26"/>
      <c r="OBX248" s="26"/>
      <c r="OBY248" s="26"/>
      <c r="OBZ248" s="26"/>
      <c r="OCA248" s="26"/>
      <c r="OCB248" s="26"/>
      <c r="OCC248" s="26"/>
      <c r="OCD248" s="26"/>
      <c r="OCE248" s="26"/>
      <c r="OCF248" s="26"/>
      <c r="OCG248" s="26"/>
      <c r="OLG248" s="26"/>
      <c r="OLH248" s="26"/>
      <c r="OLP248" s="26"/>
      <c r="OLQ248" s="26"/>
      <c r="OLR248" s="26"/>
      <c r="OLS248" s="26"/>
      <c r="OLT248" s="26"/>
      <c r="OLU248" s="26"/>
      <c r="OLV248" s="26"/>
      <c r="OLW248" s="26"/>
      <c r="OLX248" s="26"/>
      <c r="OLY248" s="26"/>
      <c r="OLZ248" s="26"/>
      <c r="OMA248" s="26"/>
      <c r="OMB248" s="26"/>
      <c r="OMC248" s="26"/>
      <c r="OVC248" s="26"/>
      <c r="OVD248" s="26"/>
      <c r="OVL248" s="26"/>
      <c r="OVM248" s="26"/>
      <c r="OVN248" s="26"/>
      <c r="OVO248" s="26"/>
      <c r="OVP248" s="26"/>
      <c r="OVQ248" s="26"/>
      <c r="OVR248" s="26"/>
      <c r="OVS248" s="26"/>
      <c r="OVT248" s="26"/>
      <c r="OVU248" s="26"/>
      <c r="OVV248" s="26"/>
      <c r="OVW248" s="26"/>
      <c r="OVX248" s="26"/>
      <c r="OVY248" s="26"/>
      <c r="PEY248" s="26"/>
      <c r="PEZ248" s="26"/>
      <c r="PFH248" s="26"/>
      <c r="PFI248" s="26"/>
      <c r="PFJ248" s="26"/>
      <c r="PFK248" s="26"/>
      <c r="PFL248" s="26"/>
      <c r="PFM248" s="26"/>
      <c r="PFN248" s="26"/>
      <c r="PFO248" s="26"/>
      <c r="PFP248" s="26"/>
      <c r="PFQ248" s="26"/>
      <c r="PFR248" s="26"/>
      <c r="PFS248" s="26"/>
      <c r="PFT248" s="26"/>
      <c r="PFU248" s="26"/>
      <c r="POU248" s="26"/>
      <c r="POV248" s="26"/>
      <c r="PPD248" s="26"/>
      <c r="PPE248" s="26"/>
      <c r="PPF248" s="26"/>
      <c r="PPG248" s="26"/>
      <c r="PPH248" s="26"/>
      <c r="PPI248" s="26"/>
      <c r="PPJ248" s="26"/>
      <c r="PPK248" s="26"/>
      <c r="PPL248" s="26"/>
      <c r="PPM248" s="26"/>
      <c r="PPN248" s="26"/>
      <c r="PPO248" s="26"/>
      <c r="PPP248" s="26"/>
      <c r="PPQ248" s="26"/>
      <c r="PYQ248" s="26"/>
      <c r="PYR248" s="26"/>
      <c r="PYZ248" s="26"/>
      <c r="PZA248" s="26"/>
      <c r="PZB248" s="26"/>
      <c r="PZC248" s="26"/>
      <c r="PZD248" s="26"/>
      <c r="PZE248" s="26"/>
      <c r="PZF248" s="26"/>
      <c r="PZG248" s="26"/>
      <c r="PZH248" s="26"/>
      <c r="PZI248" s="26"/>
      <c r="PZJ248" s="26"/>
      <c r="PZK248" s="26"/>
      <c r="PZL248" s="26"/>
      <c r="PZM248" s="26"/>
      <c r="QIM248" s="26"/>
      <c r="QIN248" s="26"/>
      <c r="QIV248" s="26"/>
      <c r="QIW248" s="26"/>
      <c r="QIX248" s="26"/>
      <c r="QIY248" s="26"/>
      <c r="QIZ248" s="26"/>
      <c r="QJA248" s="26"/>
      <c r="QJB248" s="26"/>
      <c r="QJC248" s="26"/>
      <c r="QJD248" s="26"/>
      <c r="QJE248" s="26"/>
      <c r="QJF248" s="26"/>
      <c r="QJG248" s="26"/>
      <c r="QJH248" s="26"/>
      <c r="QJI248" s="26"/>
      <c r="QSI248" s="26"/>
      <c r="QSJ248" s="26"/>
      <c r="QSR248" s="26"/>
      <c r="QSS248" s="26"/>
      <c r="QST248" s="26"/>
      <c r="QSU248" s="26"/>
      <c r="QSV248" s="26"/>
      <c r="QSW248" s="26"/>
      <c r="QSX248" s="26"/>
      <c r="QSY248" s="26"/>
      <c r="QSZ248" s="26"/>
      <c r="QTA248" s="26"/>
      <c r="QTB248" s="26"/>
      <c r="QTC248" s="26"/>
      <c r="QTD248" s="26"/>
      <c r="QTE248" s="26"/>
      <c r="RCE248" s="26"/>
      <c r="RCF248" s="26"/>
      <c r="RCN248" s="26"/>
      <c r="RCO248" s="26"/>
      <c r="RCP248" s="26"/>
      <c r="RCQ248" s="26"/>
      <c r="RCR248" s="26"/>
      <c r="RCS248" s="26"/>
      <c r="RCT248" s="26"/>
      <c r="RCU248" s="26"/>
      <c r="RCV248" s="26"/>
      <c r="RCW248" s="26"/>
      <c r="RCX248" s="26"/>
      <c r="RCY248" s="26"/>
      <c r="RCZ248" s="26"/>
      <c r="RDA248" s="26"/>
      <c r="RMA248" s="26"/>
      <c r="RMB248" s="26"/>
      <c r="RMJ248" s="26"/>
      <c r="RMK248" s="26"/>
      <c r="RML248" s="26"/>
      <c r="RMM248" s="26"/>
      <c r="RMN248" s="26"/>
      <c r="RMO248" s="26"/>
      <c r="RMP248" s="26"/>
      <c r="RMQ248" s="26"/>
      <c r="RMR248" s="26"/>
      <c r="RMS248" s="26"/>
      <c r="RMT248" s="26"/>
      <c r="RMU248" s="26"/>
      <c r="RMV248" s="26"/>
      <c r="RMW248" s="26"/>
      <c r="RVW248" s="26"/>
      <c r="RVX248" s="26"/>
      <c r="RWF248" s="26"/>
      <c r="RWG248" s="26"/>
      <c r="RWH248" s="26"/>
      <c r="RWI248" s="26"/>
      <c r="RWJ248" s="26"/>
      <c r="RWK248" s="26"/>
      <c r="RWL248" s="26"/>
      <c r="RWM248" s="26"/>
      <c r="RWN248" s="26"/>
      <c r="RWO248" s="26"/>
      <c r="RWP248" s="26"/>
      <c r="RWQ248" s="26"/>
      <c r="RWR248" s="26"/>
      <c r="RWS248" s="26"/>
      <c r="SFS248" s="26"/>
      <c r="SFT248" s="26"/>
      <c r="SGB248" s="26"/>
      <c r="SGC248" s="26"/>
      <c r="SGD248" s="26"/>
      <c r="SGE248" s="26"/>
      <c r="SGF248" s="26"/>
      <c r="SGG248" s="26"/>
      <c r="SGH248" s="26"/>
      <c r="SGI248" s="26"/>
      <c r="SGJ248" s="26"/>
      <c r="SGK248" s="26"/>
      <c r="SGL248" s="26"/>
      <c r="SGM248" s="26"/>
      <c r="SGN248" s="26"/>
      <c r="SGO248" s="26"/>
      <c r="SPO248" s="26"/>
      <c r="SPP248" s="26"/>
      <c r="SPX248" s="26"/>
      <c r="SPY248" s="26"/>
      <c r="SPZ248" s="26"/>
      <c r="SQA248" s="26"/>
      <c r="SQB248" s="26"/>
      <c r="SQC248" s="26"/>
      <c r="SQD248" s="26"/>
      <c r="SQE248" s="26"/>
      <c r="SQF248" s="26"/>
      <c r="SQG248" s="26"/>
      <c r="SQH248" s="26"/>
      <c r="SQI248" s="26"/>
      <c r="SQJ248" s="26"/>
      <c r="SQK248" s="26"/>
      <c r="SZK248" s="26"/>
      <c r="SZL248" s="26"/>
      <c r="SZT248" s="26"/>
      <c r="SZU248" s="26"/>
      <c r="SZV248" s="26"/>
      <c r="SZW248" s="26"/>
      <c r="SZX248" s="26"/>
      <c r="SZY248" s="26"/>
      <c r="SZZ248" s="26"/>
      <c r="TAA248" s="26"/>
      <c r="TAB248" s="26"/>
      <c r="TAC248" s="26"/>
      <c r="TAD248" s="26"/>
      <c r="TAE248" s="26"/>
      <c r="TAF248" s="26"/>
      <c r="TAG248" s="26"/>
      <c r="TJG248" s="26"/>
      <c r="TJH248" s="26"/>
      <c r="TJP248" s="26"/>
      <c r="TJQ248" s="26"/>
      <c r="TJR248" s="26"/>
      <c r="TJS248" s="26"/>
      <c r="TJT248" s="26"/>
      <c r="TJU248" s="26"/>
      <c r="TJV248" s="26"/>
      <c r="TJW248" s="26"/>
      <c r="TJX248" s="26"/>
      <c r="TJY248" s="26"/>
      <c r="TJZ248" s="26"/>
      <c r="TKA248" s="26"/>
      <c r="TKB248" s="26"/>
      <c r="TKC248" s="26"/>
      <c r="TTC248" s="26"/>
      <c r="TTD248" s="26"/>
      <c r="TTL248" s="26"/>
      <c r="TTM248" s="26"/>
      <c r="TTN248" s="26"/>
      <c r="TTO248" s="26"/>
      <c r="TTP248" s="26"/>
      <c r="TTQ248" s="26"/>
      <c r="TTR248" s="26"/>
      <c r="TTS248" s="26"/>
      <c r="TTT248" s="26"/>
      <c r="TTU248" s="26"/>
      <c r="TTV248" s="26"/>
      <c r="TTW248" s="26"/>
      <c r="TTX248" s="26"/>
      <c r="TTY248" s="26"/>
      <c r="UCY248" s="26"/>
      <c r="UCZ248" s="26"/>
      <c r="UDH248" s="26"/>
      <c r="UDI248" s="26"/>
      <c r="UDJ248" s="26"/>
      <c r="UDK248" s="26"/>
      <c r="UDL248" s="26"/>
      <c r="UDM248" s="26"/>
      <c r="UDN248" s="26"/>
      <c r="UDO248" s="26"/>
      <c r="UDP248" s="26"/>
      <c r="UDQ248" s="26"/>
      <c r="UDR248" s="26"/>
      <c r="UDS248" s="26"/>
      <c r="UDT248" s="26"/>
      <c r="UDU248" s="26"/>
      <c r="UMU248" s="26"/>
      <c r="UMV248" s="26"/>
      <c r="UND248" s="26"/>
      <c r="UNE248" s="26"/>
      <c r="UNF248" s="26"/>
      <c r="UNG248" s="26"/>
      <c r="UNH248" s="26"/>
      <c r="UNI248" s="26"/>
      <c r="UNJ248" s="26"/>
      <c r="UNK248" s="26"/>
      <c r="UNL248" s="26"/>
      <c r="UNM248" s="26"/>
      <c r="UNN248" s="26"/>
      <c r="UNO248" s="26"/>
      <c r="UNP248" s="26"/>
      <c r="UNQ248" s="26"/>
      <c r="UWQ248" s="26"/>
      <c r="UWR248" s="26"/>
      <c r="UWZ248" s="26"/>
      <c r="UXA248" s="26"/>
      <c r="UXB248" s="26"/>
      <c r="UXC248" s="26"/>
      <c r="UXD248" s="26"/>
      <c r="UXE248" s="26"/>
      <c r="UXF248" s="26"/>
      <c r="UXG248" s="26"/>
      <c r="UXH248" s="26"/>
      <c r="UXI248" s="26"/>
      <c r="UXJ248" s="26"/>
      <c r="UXK248" s="26"/>
      <c r="UXL248" s="26"/>
      <c r="UXM248" s="26"/>
      <c r="VGM248" s="26"/>
      <c r="VGN248" s="26"/>
      <c r="VGV248" s="26"/>
      <c r="VGW248" s="26"/>
      <c r="VGX248" s="26"/>
      <c r="VGY248" s="26"/>
      <c r="VGZ248" s="26"/>
      <c r="VHA248" s="26"/>
      <c r="VHB248" s="26"/>
      <c r="VHC248" s="26"/>
      <c r="VHD248" s="26"/>
      <c r="VHE248" s="26"/>
      <c r="VHF248" s="26"/>
      <c r="VHG248" s="26"/>
      <c r="VHH248" s="26"/>
      <c r="VHI248" s="26"/>
      <c r="VQI248" s="26"/>
      <c r="VQJ248" s="26"/>
      <c r="VQR248" s="26"/>
      <c r="VQS248" s="26"/>
      <c r="VQT248" s="26"/>
      <c r="VQU248" s="26"/>
      <c r="VQV248" s="26"/>
      <c r="VQW248" s="26"/>
      <c r="VQX248" s="26"/>
      <c r="VQY248" s="26"/>
      <c r="VQZ248" s="26"/>
      <c r="VRA248" s="26"/>
      <c r="VRB248" s="26"/>
      <c r="VRC248" s="26"/>
      <c r="VRD248" s="26"/>
      <c r="VRE248" s="26"/>
      <c r="WAE248" s="26"/>
      <c r="WAF248" s="26"/>
      <c r="WAN248" s="26"/>
      <c r="WAO248" s="26"/>
      <c r="WAP248" s="26"/>
      <c r="WAQ248" s="26"/>
      <c r="WAR248" s="26"/>
      <c r="WAS248" s="26"/>
      <c r="WAT248" s="26"/>
      <c r="WAU248" s="26"/>
      <c r="WAV248" s="26"/>
      <c r="WAW248" s="26"/>
      <c r="WAX248" s="26"/>
      <c r="WAY248" s="26"/>
      <c r="WAZ248" s="26"/>
      <c r="WBA248" s="26"/>
      <c r="WKA248" s="26"/>
      <c r="WKB248" s="26"/>
      <c r="WKJ248" s="26"/>
      <c r="WKK248" s="26"/>
      <c r="WKL248" s="26"/>
      <c r="WKM248" s="26"/>
      <c r="WKN248" s="26"/>
      <c r="WKO248" s="26"/>
      <c r="WKP248" s="26"/>
      <c r="WKQ248" s="26"/>
      <c r="WKR248" s="26"/>
      <c r="WKS248" s="26"/>
      <c r="WKT248" s="26"/>
      <c r="WKU248" s="26"/>
      <c r="WKV248" s="26"/>
      <c r="WKW248" s="26"/>
      <c r="WTW248" s="26"/>
      <c r="WTX248" s="26"/>
      <c r="WUF248" s="26"/>
      <c r="WUG248" s="26"/>
      <c r="WUH248" s="26"/>
      <c r="WUI248" s="26"/>
      <c r="WUJ248" s="26"/>
      <c r="WUK248" s="26"/>
      <c r="WUL248" s="26"/>
      <c r="WUM248" s="26"/>
      <c r="WUN248" s="26"/>
      <c r="WUO248" s="26"/>
      <c r="WUP248" s="26"/>
      <c r="WUQ248" s="26"/>
      <c r="WUR248" s="26"/>
      <c r="WUS248" s="26"/>
    </row>
    <row r="249" spans="1:16344" ht="28.5" customHeight="1">
      <c r="A249" s="138">
        <v>1</v>
      </c>
      <c r="B249" s="292" t="s">
        <v>139</v>
      </c>
      <c r="C249" s="238"/>
      <c r="D249" s="217"/>
      <c r="E249" s="217"/>
      <c r="F249" s="217"/>
      <c r="G249" s="245"/>
      <c r="H249" s="254"/>
      <c r="I249" s="254"/>
      <c r="J249" s="254"/>
      <c r="K249" s="254"/>
      <c r="L249" s="254"/>
      <c r="M249" s="238"/>
      <c r="HK249" s="127"/>
      <c r="HL249" s="127"/>
      <c r="HT249" s="127"/>
      <c r="HU249" s="127"/>
      <c r="HV249" s="127"/>
      <c r="HW249" s="127"/>
      <c r="HX249" s="127"/>
      <c r="HY249" s="127"/>
      <c r="HZ249" s="127"/>
      <c r="IA249" s="127"/>
      <c r="IB249" s="127"/>
      <c r="IC249" s="127"/>
      <c r="ID249" s="127"/>
      <c r="IE249" s="127"/>
      <c r="IF249" s="127"/>
      <c r="IG249" s="127"/>
      <c r="RG249" s="127"/>
      <c r="RH249" s="127"/>
      <c r="RP249" s="127"/>
      <c r="RQ249" s="127"/>
      <c r="RR249" s="127"/>
      <c r="RS249" s="127"/>
      <c r="RT249" s="127"/>
      <c r="RU249" s="127"/>
      <c r="RV249" s="127"/>
      <c r="RW249" s="127"/>
      <c r="RX249" s="127"/>
      <c r="RY249" s="127"/>
      <c r="RZ249" s="127"/>
      <c r="SA249" s="127"/>
      <c r="SB249" s="127"/>
      <c r="SC249" s="127"/>
      <c r="ABC249" s="127"/>
      <c r="ABD249" s="127"/>
      <c r="ABL249" s="127"/>
      <c r="ABM249" s="127"/>
      <c r="ABN249" s="127"/>
      <c r="ABO249" s="127"/>
      <c r="ABP249" s="127"/>
      <c r="ABQ249" s="127"/>
      <c r="ABR249" s="127"/>
      <c r="ABS249" s="127"/>
      <c r="ABT249" s="127"/>
      <c r="ABU249" s="127"/>
      <c r="ABV249" s="127"/>
      <c r="ABW249" s="127"/>
      <c r="ABX249" s="127"/>
      <c r="ABY249" s="127"/>
      <c r="AKY249" s="127"/>
      <c r="AKZ249" s="127"/>
      <c r="ALH249" s="127"/>
      <c r="ALI249" s="127"/>
      <c r="ALJ249" s="127"/>
      <c r="ALK249" s="127"/>
      <c r="ALL249" s="127"/>
      <c r="ALM249" s="127"/>
      <c r="ALN249" s="127"/>
      <c r="ALO249" s="127"/>
      <c r="ALP249" s="127"/>
      <c r="ALQ249" s="127"/>
      <c r="ALR249" s="127"/>
      <c r="ALS249" s="127"/>
      <c r="ALT249" s="127"/>
      <c r="ALU249" s="127"/>
      <c r="AUU249" s="127"/>
      <c r="AUV249" s="127"/>
      <c r="AVD249" s="127"/>
      <c r="AVE249" s="127"/>
      <c r="AVF249" s="127"/>
      <c r="AVG249" s="127"/>
      <c r="AVH249" s="127"/>
      <c r="AVI249" s="127"/>
      <c r="AVJ249" s="127"/>
      <c r="AVK249" s="127"/>
      <c r="AVL249" s="127"/>
      <c r="AVM249" s="127"/>
      <c r="AVN249" s="127"/>
      <c r="AVO249" s="127"/>
      <c r="AVP249" s="127"/>
      <c r="AVQ249" s="127"/>
      <c r="BEQ249" s="127"/>
      <c r="BER249" s="127"/>
      <c r="BEZ249" s="127"/>
      <c r="BFA249" s="127"/>
      <c r="BFB249" s="127"/>
      <c r="BFC249" s="127"/>
      <c r="BFD249" s="127"/>
      <c r="BFE249" s="127"/>
      <c r="BFF249" s="127"/>
      <c r="BFG249" s="127"/>
      <c r="BFH249" s="127"/>
      <c r="BFI249" s="127"/>
      <c r="BFJ249" s="127"/>
      <c r="BFK249" s="127"/>
      <c r="BFL249" s="127"/>
      <c r="BFM249" s="127"/>
      <c r="BOM249" s="127"/>
      <c r="BON249" s="127"/>
      <c r="BOV249" s="127"/>
      <c r="BOW249" s="127"/>
      <c r="BOX249" s="127"/>
      <c r="BOY249" s="127"/>
      <c r="BOZ249" s="127"/>
      <c r="BPA249" s="127"/>
      <c r="BPB249" s="127"/>
      <c r="BPC249" s="127"/>
      <c r="BPD249" s="127"/>
      <c r="BPE249" s="127"/>
      <c r="BPF249" s="127"/>
      <c r="BPG249" s="127"/>
      <c r="BPH249" s="127"/>
      <c r="BPI249" s="127"/>
      <c r="BYI249" s="127"/>
      <c r="BYJ249" s="127"/>
      <c r="BYR249" s="127"/>
      <c r="BYS249" s="127"/>
      <c r="BYT249" s="127"/>
      <c r="BYU249" s="127"/>
      <c r="BYV249" s="127"/>
      <c r="BYW249" s="127"/>
      <c r="BYX249" s="127"/>
      <c r="BYY249" s="127"/>
      <c r="BYZ249" s="127"/>
      <c r="BZA249" s="127"/>
      <c r="BZB249" s="127"/>
      <c r="BZC249" s="127"/>
      <c r="BZD249" s="127"/>
      <c r="BZE249" s="127"/>
      <c r="CIE249" s="127"/>
      <c r="CIF249" s="127"/>
      <c r="CIN249" s="127"/>
      <c r="CIO249" s="127"/>
      <c r="CIP249" s="127"/>
      <c r="CIQ249" s="127"/>
      <c r="CIR249" s="127"/>
      <c r="CIS249" s="127"/>
      <c r="CIT249" s="127"/>
      <c r="CIU249" s="127"/>
      <c r="CIV249" s="127"/>
      <c r="CIW249" s="127"/>
      <c r="CIX249" s="127"/>
      <c r="CIY249" s="127"/>
      <c r="CIZ249" s="127"/>
      <c r="CJA249" s="127"/>
      <c r="CSA249" s="127"/>
      <c r="CSB249" s="127"/>
      <c r="CSJ249" s="127"/>
      <c r="CSK249" s="127"/>
      <c r="CSL249" s="127"/>
      <c r="CSM249" s="127"/>
      <c r="CSN249" s="127"/>
      <c r="CSO249" s="127"/>
      <c r="CSP249" s="127"/>
      <c r="CSQ249" s="127"/>
      <c r="CSR249" s="127"/>
      <c r="CSS249" s="127"/>
      <c r="CST249" s="127"/>
      <c r="CSU249" s="127"/>
      <c r="CSV249" s="127"/>
      <c r="CSW249" s="127"/>
      <c r="DBW249" s="127"/>
      <c r="DBX249" s="127"/>
      <c r="DCF249" s="127"/>
      <c r="DCG249" s="127"/>
      <c r="DCH249" s="127"/>
      <c r="DCI249" s="127"/>
      <c r="DCJ249" s="127"/>
      <c r="DCK249" s="127"/>
      <c r="DCL249" s="127"/>
      <c r="DCM249" s="127"/>
      <c r="DCN249" s="127"/>
      <c r="DCO249" s="127"/>
      <c r="DCP249" s="127"/>
      <c r="DCQ249" s="127"/>
      <c r="DCR249" s="127"/>
      <c r="DCS249" s="127"/>
      <c r="DLS249" s="127"/>
      <c r="DLT249" s="127"/>
      <c r="DMB249" s="127"/>
      <c r="DMC249" s="127"/>
      <c r="DMD249" s="127"/>
      <c r="DME249" s="127"/>
      <c r="DMF249" s="127"/>
      <c r="DMG249" s="127"/>
      <c r="DMH249" s="127"/>
      <c r="DMI249" s="127"/>
      <c r="DMJ249" s="127"/>
      <c r="DMK249" s="127"/>
      <c r="DML249" s="127"/>
      <c r="DMM249" s="127"/>
      <c r="DMN249" s="127"/>
      <c r="DMO249" s="127"/>
      <c r="DVO249" s="127"/>
      <c r="DVP249" s="127"/>
      <c r="DVX249" s="127"/>
      <c r="DVY249" s="127"/>
      <c r="DVZ249" s="127"/>
      <c r="DWA249" s="127"/>
      <c r="DWB249" s="127"/>
      <c r="DWC249" s="127"/>
      <c r="DWD249" s="127"/>
      <c r="DWE249" s="127"/>
      <c r="DWF249" s="127"/>
      <c r="DWG249" s="127"/>
      <c r="DWH249" s="127"/>
      <c r="DWI249" s="127"/>
      <c r="DWJ249" s="127"/>
      <c r="DWK249" s="127"/>
      <c r="EFK249" s="127"/>
      <c r="EFL249" s="127"/>
      <c r="EFT249" s="127"/>
      <c r="EFU249" s="127"/>
      <c r="EFV249" s="127"/>
      <c r="EFW249" s="127"/>
      <c r="EFX249" s="127"/>
      <c r="EFY249" s="127"/>
      <c r="EFZ249" s="127"/>
      <c r="EGA249" s="127"/>
      <c r="EGB249" s="127"/>
      <c r="EGC249" s="127"/>
      <c r="EGD249" s="127"/>
      <c r="EGE249" s="127"/>
      <c r="EGF249" s="127"/>
      <c r="EGG249" s="127"/>
      <c r="EPG249" s="127"/>
      <c r="EPH249" s="127"/>
      <c r="EPP249" s="127"/>
      <c r="EPQ249" s="127"/>
      <c r="EPR249" s="127"/>
      <c r="EPS249" s="127"/>
      <c r="EPT249" s="127"/>
      <c r="EPU249" s="127"/>
      <c r="EPV249" s="127"/>
      <c r="EPW249" s="127"/>
      <c r="EPX249" s="127"/>
      <c r="EPY249" s="127"/>
      <c r="EPZ249" s="127"/>
      <c r="EQA249" s="127"/>
      <c r="EQB249" s="127"/>
      <c r="EQC249" s="127"/>
      <c r="EZC249" s="127"/>
      <c r="EZD249" s="127"/>
      <c r="EZL249" s="127"/>
      <c r="EZM249" s="127"/>
      <c r="EZN249" s="127"/>
      <c r="EZO249" s="127"/>
      <c r="EZP249" s="127"/>
      <c r="EZQ249" s="127"/>
      <c r="EZR249" s="127"/>
      <c r="EZS249" s="127"/>
      <c r="EZT249" s="127"/>
      <c r="EZU249" s="127"/>
      <c r="EZV249" s="127"/>
      <c r="EZW249" s="127"/>
      <c r="EZX249" s="127"/>
      <c r="EZY249" s="127"/>
      <c r="FIY249" s="127"/>
      <c r="FIZ249" s="127"/>
      <c r="FJH249" s="127"/>
      <c r="FJI249" s="127"/>
      <c r="FJJ249" s="127"/>
      <c r="FJK249" s="127"/>
      <c r="FJL249" s="127"/>
      <c r="FJM249" s="127"/>
      <c r="FJN249" s="127"/>
      <c r="FJO249" s="127"/>
      <c r="FJP249" s="127"/>
      <c r="FJQ249" s="127"/>
      <c r="FJR249" s="127"/>
      <c r="FJS249" s="127"/>
      <c r="FJT249" s="127"/>
      <c r="FJU249" s="127"/>
      <c r="FSU249" s="127"/>
      <c r="FSV249" s="127"/>
      <c r="FTD249" s="127"/>
      <c r="FTE249" s="127"/>
      <c r="FTF249" s="127"/>
      <c r="FTG249" s="127"/>
      <c r="FTH249" s="127"/>
      <c r="FTI249" s="127"/>
      <c r="FTJ249" s="127"/>
      <c r="FTK249" s="127"/>
      <c r="FTL249" s="127"/>
      <c r="FTM249" s="127"/>
      <c r="FTN249" s="127"/>
      <c r="FTO249" s="127"/>
      <c r="FTP249" s="127"/>
      <c r="FTQ249" s="127"/>
      <c r="GCQ249" s="127"/>
      <c r="GCR249" s="127"/>
      <c r="GCZ249" s="127"/>
      <c r="GDA249" s="127"/>
      <c r="GDB249" s="127"/>
      <c r="GDC249" s="127"/>
      <c r="GDD249" s="127"/>
      <c r="GDE249" s="127"/>
      <c r="GDF249" s="127"/>
      <c r="GDG249" s="127"/>
      <c r="GDH249" s="127"/>
      <c r="GDI249" s="127"/>
      <c r="GDJ249" s="127"/>
      <c r="GDK249" s="127"/>
      <c r="GDL249" s="127"/>
      <c r="GDM249" s="127"/>
      <c r="GMM249" s="127"/>
      <c r="GMN249" s="127"/>
      <c r="GMV249" s="127"/>
      <c r="GMW249" s="127"/>
      <c r="GMX249" s="127"/>
      <c r="GMY249" s="127"/>
      <c r="GMZ249" s="127"/>
      <c r="GNA249" s="127"/>
      <c r="GNB249" s="127"/>
      <c r="GNC249" s="127"/>
      <c r="GND249" s="127"/>
      <c r="GNE249" s="127"/>
      <c r="GNF249" s="127"/>
      <c r="GNG249" s="127"/>
      <c r="GNH249" s="127"/>
      <c r="GNI249" s="127"/>
      <c r="GWI249" s="127"/>
      <c r="GWJ249" s="127"/>
      <c r="GWR249" s="127"/>
      <c r="GWS249" s="127"/>
      <c r="GWT249" s="127"/>
      <c r="GWU249" s="127"/>
      <c r="GWV249" s="127"/>
      <c r="GWW249" s="127"/>
      <c r="GWX249" s="127"/>
      <c r="GWY249" s="127"/>
      <c r="GWZ249" s="127"/>
      <c r="GXA249" s="127"/>
      <c r="GXB249" s="127"/>
      <c r="GXC249" s="127"/>
      <c r="GXD249" s="127"/>
      <c r="GXE249" s="127"/>
      <c r="HGE249" s="127"/>
      <c r="HGF249" s="127"/>
      <c r="HGN249" s="127"/>
      <c r="HGO249" s="127"/>
      <c r="HGP249" s="127"/>
      <c r="HGQ249" s="127"/>
      <c r="HGR249" s="127"/>
      <c r="HGS249" s="127"/>
      <c r="HGT249" s="127"/>
      <c r="HGU249" s="127"/>
      <c r="HGV249" s="127"/>
      <c r="HGW249" s="127"/>
      <c r="HGX249" s="127"/>
      <c r="HGY249" s="127"/>
      <c r="HGZ249" s="127"/>
      <c r="HHA249" s="127"/>
      <c r="HQA249" s="127"/>
      <c r="HQB249" s="127"/>
      <c r="HQJ249" s="127"/>
      <c r="HQK249" s="127"/>
      <c r="HQL249" s="127"/>
      <c r="HQM249" s="127"/>
      <c r="HQN249" s="127"/>
      <c r="HQO249" s="127"/>
      <c r="HQP249" s="127"/>
      <c r="HQQ249" s="127"/>
      <c r="HQR249" s="127"/>
      <c r="HQS249" s="127"/>
      <c r="HQT249" s="127"/>
      <c r="HQU249" s="127"/>
      <c r="HQV249" s="127"/>
      <c r="HQW249" s="127"/>
      <c r="HZW249" s="127"/>
      <c r="HZX249" s="127"/>
      <c r="IAF249" s="127"/>
      <c r="IAG249" s="127"/>
      <c r="IAH249" s="127"/>
      <c r="IAI249" s="127"/>
      <c r="IAJ249" s="127"/>
      <c r="IAK249" s="127"/>
      <c r="IAL249" s="127"/>
      <c r="IAM249" s="127"/>
      <c r="IAN249" s="127"/>
      <c r="IAO249" s="127"/>
      <c r="IAP249" s="127"/>
      <c r="IAQ249" s="127"/>
      <c r="IAR249" s="127"/>
      <c r="IAS249" s="127"/>
      <c r="IJS249" s="127"/>
      <c r="IJT249" s="127"/>
      <c r="IKB249" s="127"/>
      <c r="IKC249" s="127"/>
      <c r="IKD249" s="127"/>
      <c r="IKE249" s="127"/>
      <c r="IKF249" s="127"/>
      <c r="IKG249" s="127"/>
      <c r="IKH249" s="127"/>
      <c r="IKI249" s="127"/>
      <c r="IKJ249" s="127"/>
      <c r="IKK249" s="127"/>
      <c r="IKL249" s="127"/>
      <c r="IKM249" s="127"/>
      <c r="IKN249" s="127"/>
      <c r="IKO249" s="127"/>
      <c r="ITO249" s="127"/>
      <c r="ITP249" s="127"/>
      <c r="ITX249" s="127"/>
      <c r="ITY249" s="127"/>
      <c r="ITZ249" s="127"/>
      <c r="IUA249" s="127"/>
      <c r="IUB249" s="127"/>
      <c r="IUC249" s="127"/>
      <c r="IUD249" s="127"/>
      <c r="IUE249" s="127"/>
      <c r="IUF249" s="127"/>
      <c r="IUG249" s="127"/>
      <c r="IUH249" s="127"/>
      <c r="IUI249" s="127"/>
      <c r="IUJ249" s="127"/>
      <c r="IUK249" s="127"/>
      <c r="JDK249" s="127"/>
      <c r="JDL249" s="127"/>
      <c r="JDT249" s="127"/>
      <c r="JDU249" s="127"/>
      <c r="JDV249" s="127"/>
      <c r="JDW249" s="127"/>
      <c r="JDX249" s="127"/>
      <c r="JDY249" s="127"/>
      <c r="JDZ249" s="127"/>
      <c r="JEA249" s="127"/>
      <c r="JEB249" s="127"/>
      <c r="JEC249" s="127"/>
      <c r="JED249" s="127"/>
      <c r="JEE249" s="127"/>
      <c r="JEF249" s="127"/>
      <c r="JEG249" s="127"/>
      <c r="JNG249" s="127"/>
      <c r="JNH249" s="127"/>
      <c r="JNP249" s="127"/>
      <c r="JNQ249" s="127"/>
      <c r="JNR249" s="127"/>
      <c r="JNS249" s="127"/>
      <c r="JNT249" s="127"/>
      <c r="JNU249" s="127"/>
      <c r="JNV249" s="127"/>
      <c r="JNW249" s="127"/>
      <c r="JNX249" s="127"/>
      <c r="JNY249" s="127"/>
      <c r="JNZ249" s="127"/>
      <c r="JOA249" s="127"/>
      <c r="JOB249" s="127"/>
      <c r="JOC249" s="127"/>
      <c r="JXC249" s="127"/>
      <c r="JXD249" s="127"/>
      <c r="JXL249" s="127"/>
      <c r="JXM249" s="127"/>
      <c r="JXN249" s="127"/>
      <c r="JXO249" s="127"/>
      <c r="JXP249" s="127"/>
      <c r="JXQ249" s="127"/>
      <c r="JXR249" s="127"/>
      <c r="JXS249" s="127"/>
      <c r="JXT249" s="127"/>
      <c r="JXU249" s="127"/>
      <c r="JXV249" s="127"/>
      <c r="JXW249" s="127"/>
      <c r="JXX249" s="127"/>
      <c r="JXY249" s="127"/>
      <c r="KGY249" s="127"/>
      <c r="KGZ249" s="127"/>
      <c r="KHH249" s="127"/>
      <c r="KHI249" s="127"/>
      <c r="KHJ249" s="127"/>
      <c r="KHK249" s="127"/>
      <c r="KHL249" s="127"/>
      <c r="KHM249" s="127"/>
      <c r="KHN249" s="127"/>
      <c r="KHO249" s="127"/>
      <c r="KHP249" s="127"/>
      <c r="KHQ249" s="127"/>
      <c r="KHR249" s="127"/>
      <c r="KHS249" s="127"/>
      <c r="KHT249" s="127"/>
      <c r="KHU249" s="127"/>
      <c r="KQU249" s="127"/>
      <c r="KQV249" s="127"/>
      <c r="KRD249" s="127"/>
      <c r="KRE249" s="127"/>
      <c r="KRF249" s="127"/>
      <c r="KRG249" s="127"/>
      <c r="KRH249" s="127"/>
      <c r="KRI249" s="127"/>
      <c r="KRJ249" s="127"/>
      <c r="KRK249" s="127"/>
      <c r="KRL249" s="127"/>
      <c r="KRM249" s="127"/>
      <c r="KRN249" s="127"/>
      <c r="KRO249" s="127"/>
      <c r="KRP249" s="127"/>
      <c r="KRQ249" s="127"/>
      <c r="LAQ249" s="127"/>
      <c r="LAR249" s="127"/>
      <c r="LAZ249" s="127"/>
      <c r="LBA249" s="127"/>
      <c r="LBB249" s="127"/>
      <c r="LBC249" s="127"/>
      <c r="LBD249" s="127"/>
      <c r="LBE249" s="127"/>
      <c r="LBF249" s="127"/>
      <c r="LBG249" s="127"/>
      <c r="LBH249" s="127"/>
      <c r="LBI249" s="127"/>
      <c r="LBJ249" s="127"/>
      <c r="LBK249" s="127"/>
      <c r="LBL249" s="127"/>
      <c r="LBM249" s="127"/>
      <c r="LKM249" s="127"/>
      <c r="LKN249" s="127"/>
      <c r="LKV249" s="127"/>
      <c r="LKW249" s="127"/>
      <c r="LKX249" s="127"/>
      <c r="LKY249" s="127"/>
      <c r="LKZ249" s="127"/>
      <c r="LLA249" s="127"/>
      <c r="LLB249" s="127"/>
      <c r="LLC249" s="127"/>
      <c r="LLD249" s="127"/>
      <c r="LLE249" s="127"/>
      <c r="LLF249" s="127"/>
      <c r="LLG249" s="127"/>
      <c r="LLH249" s="127"/>
      <c r="LLI249" s="127"/>
      <c r="LUI249" s="127"/>
      <c r="LUJ249" s="127"/>
      <c r="LUR249" s="127"/>
      <c r="LUS249" s="127"/>
      <c r="LUT249" s="127"/>
      <c r="LUU249" s="127"/>
      <c r="LUV249" s="127"/>
      <c r="LUW249" s="127"/>
      <c r="LUX249" s="127"/>
      <c r="LUY249" s="127"/>
      <c r="LUZ249" s="127"/>
      <c r="LVA249" s="127"/>
      <c r="LVB249" s="127"/>
      <c r="LVC249" s="127"/>
      <c r="LVD249" s="127"/>
      <c r="LVE249" s="127"/>
      <c r="MEE249" s="127"/>
      <c r="MEF249" s="127"/>
      <c r="MEN249" s="127"/>
      <c r="MEO249" s="127"/>
      <c r="MEP249" s="127"/>
      <c r="MEQ249" s="127"/>
      <c r="MER249" s="127"/>
      <c r="MES249" s="127"/>
      <c r="MET249" s="127"/>
      <c r="MEU249" s="127"/>
      <c r="MEV249" s="127"/>
      <c r="MEW249" s="127"/>
      <c r="MEX249" s="127"/>
      <c r="MEY249" s="127"/>
      <c r="MEZ249" s="127"/>
      <c r="MFA249" s="127"/>
      <c r="MOA249" s="127"/>
      <c r="MOB249" s="127"/>
      <c r="MOJ249" s="127"/>
      <c r="MOK249" s="127"/>
      <c r="MOL249" s="127"/>
      <c r="MOM249" s="127"/>
      <c r="MON249" s="127"/>
      <c r="MOO249" s="127"/>
      <c r="MOP249" s="127"/>
      <c r="MOQ249" s="127"/>
      <c r="MOR249" s="127"/>
      <c r="MOS249" s="127"/>
      <c r="MOT249" s="127"/>
      <c r="MOU249" s="127"/>
      <c r="MOV249" s="127"/>
      <c r="MOW249" s="127"/>
      <c r="MXW249" s="127"/>
      <c r="MXX249" s="127"/>
      <c r="MYF249" s="127"/>
      <c r="MYG249" s="127"/>
      <c r="MYH249" s="127"/>
      <c r="MYI249" s="127"/>
      <c r="MYJ249" s="127"/>
      <c r="MYK249" s="127"/>
      <c r="MYL249" s="127"/>
      <c r="MYM249" s="127"/>
      <c r="MYN249" s="127"/>
      <c r="MYO249" s="127"/>
      <c r="MYP249" s="127"/>
      <c r="MYQ249" s="127"/>
      <c r="MYR249" s="127"/>
      <c r="MYS249" s="127"/>
      <c r="NHS249" s="127"/>
      <c r="NHT249" s="127"/>
      <c r="NIB249" s="127"/>
      <c r="NIC249" s="127"/>
      <c r="NID249" s="127"/>
      <c r="NIE249" s="127"/>
      <c r="NIF249" s="127"/>
      <c r="NIG249" s="127"/>
      <c r="NIH249" s="127"/>
      <c r="NII249" s="127"/>
      <c r="NIJ249" s="127"/>
      <c r="NIK249" s="127"/>
      <c r="NIL249" s="127"/>
      <c r="NIM249" s="127"/>
      <c r="NIN249" s="127"/>
      <c r="NIO249" s="127"/>
      <c r="NRO249" s="127"/>
      <c r="NRP249" s="127"/>
      <c r="NRX249" s="127"/>
      <c r="NRY249" s="127"/>
      <c r="NRZ249" s="127"/>
      <c r="NSA249" s="127"/>
      <c r="NSB249" s="127"/>
      <c r="NSC249" s="127"/>
      <c r="NSD249" s="127"/>
      <c r="NSE249" s="127"/>
      <c r="NSF249" s="127"/>
      <c r="NSG249" s="127"/>
      <c r="NSH249" s="127"/>
      <c r="NSI249" s="127"/>
      <c r="NSJ249" s="127"/>
      <c r="NSK249" s="127"/>
      <c r="OBK249" s="127"/>
      <c r="OBL249" s="127"/>
      <c r="OBT249" s="127"/>
      <c r="OBU249" s="127"/>
      <c r="OBV249" s="127"/>
      <c r="OBW249" s="127"/>
      <c r="OBX249" s="127"/>
      <c r="OBY249" s="127"/>
      <c r="OBZ249" s="127"/>
      <c r="OCA249" s="127"/>
      <c r="OCB249" s="127"/>
      <c r="OCC249" s="127"/>
      <c r="OCD249" s="127"/>
      <c r="OCE249" s="127"/>
      <c r="OCF249" s="127"/>
      <c r="OCG249" s="127"/>
      <c r="OLG249" s="127"/>
      <c r="OLH249" s="127"/>
      <c r="OLP249" s="127"/>
      <c r="OLQ249" s="127"/>
      <c r="OLR249" s="127"/>
      <c r="OLS249" s="127"/>
      <c r="OLT249" s="127"/>
      <c r="OLU249" s="127"/>
      <c r="OLV249" s="127"/>
      <c r="OLW249" s="127"/>
      <c r="OLX249" s="127"/>
      <c r="OLY249" s="127"/>
      <c r="OLZ249" s="127"/>
      <c r="OMA249" s="127"/>
      <c r="OMB249" s="127"/>
      <c r="OMC249" s="127"/>
      <c r="OVC249" s="127"/>
      <c r="OVD249" s="127"/>
      <c r="OVL249" s="127"/>
      <c r="OVM249" s="127"/>
      <c r="OVN249" s="127"/>
      <c r="OVO249" s="127"/>
      <c r="OVP249" s="127"/>
      <c r="OVQ249" s="127"/>
      <c r="OVR249" s="127"/>
      <c r="OVS249" s="127"/>
      <c r="OVT249" s="127"/>
      <c r="OVU249" s="127"/>
      <c r="OVV249" s="127"/>
      <c r="OVW249" s="127"/>
      <c r="OVX249" s="127"/>
      <c r="OVY249" s="127"/>
      <c r="PEY249" s="127"/>
      <c r="PEZ249" s="127"/>
      <c r="PFH249" s="127"/>
      <c r="PFI249" s="127"/>
      <c r="PFJ249" s="127"/>
      <c r="PFK249" s="127"/>
      <c r="PFL249" s="127"/>
      <c r="PFM249" s="127"/>
      <c r="PFN249" s="127"/>
      <c r="PFO249" s="127"/>
      <c r="PFP249" s="127"/>
      <c r="PFQ249" s="127"/>
      <c r="PFR249" s="127"/>
      <c r="PFS249" s="127"/>
      <c r="PFT249" s="127"/>
      <c r="PFU249" s="127"/>
      <c r="POU249" s="127"/>
      <c r="POV249" s="127"/>
      <c r="PPD249" s="127"/>
      <c r="PPE249" s="127"/>
      <c r="PPF249" s="127"/>
      <c r="PPG249" s="127"/>
      <c r="PPH249" s="127"/>
      <c r="PPI249" s="127"/>
      <c r="PPJ249" s="127"/>
      <c r="PPK249" s="127"/>
      <c r="PPL249" s="127"/>
      <c r="PPM249" s="127"/>
      <c r="PPN249" s="127"/>
      <c r="PPO249" s="127"/>
      <c r="PPP249" s="127"/>
      <c r="PPQ249" s="127"/>
      <c r="PYQ249" s="127"/>
      <c r="PYR249" s="127"/>
      <c r="PYZ249" s="127"/>
      <c r="PZA249" s="127"/>
      <c r="PZB249" s="127"/>
      <c r="PZC249" s="127"/>
      <c r="PZD249" s="127"/>
      <c r="PZE249" s="127"/>
      <c r="PZF249" s="127"/>
      <c r="PZG249" s="127"/>
      <c r="PZH249" s="127"/>
      <c r="PZI249" s="127"/>
      <c r="PZJ249" s="127"/>
      <c r="PZK249" s="127"/>
      <c r="PZL249" s="127"/>
      <c r="PZM249" s="127"/>
      <c r="QIM249" s="127"/>
      <c r="QIN249" s="127"/>
      <c r="QIV249" s="127"/>
      <c r="QIW249" s="127"/>
      <c r="QIX249" s="127"/>
      <c r="QIY249" s="127"/>
      <c r="QIZ249" s="127"/>
      <c r="QJA249" s="127"/>
      <c r="QJB249" s="127"/>
      <c r="QJC249" s="127"/>
      <c r="QJD249" s="127"/>
      <c r="QJE249" s="127"/>
      <c r="QJF249" s="127"/>
      <c r="QJG249" s="127"/>
      <c r="QJH249" s="127"/>
      <c r="QJI249" s="127"/>
      <c r="QSI249" s="127"/>
      <c r="QSJ249" s="127"/>
      <c r="QSR249" s="127"/>
      <c r="QSS249" s="127"/>
      <c r="QST249" s="127"/>
      <c r="QSU249" s="127"/>
      <c r="QSV249" s="127"/>
      <c r="QSW249" s="127"/>
      <c r="QSX249" s="127"/>
      <c r="QSY249" s="127"/>
      <c r="QSZ249" s="127"/>
      <c r="QTA249" s="127"/>
      <c r="QTB249" s="127"/>
      <c r="QTC249" s="127"/>
      <c r="QTD249" s="127"/>
      <c r="QTE249" s="127"/>
      <c r="RCE249" s="127"/>
      <c r="RCF249" s="127"/>
      <c r="RCN249" s="127"/>
      <c r="RCO249" s="127"/>
      <c r="RCP249" s="127"/>
      <c r="RCQ249" s="127"/>
      <c r="RCR249" s="127"/>
      <c r="RCS249" s="127"/>
      <c r="RCT249" s="127"/>
      <c r="RCU249" s="127"/>
      <c r="RCV249" s="127"/>
      <c r="RCW249" s="127"/>
      <c r="RCX249" s="127"/>
      <c r="RCY249" s="127"/>
      <c r="RCZ249" s="127"/>
      <c r="RDA249" s="127"/>
      <c r="RMA249" s="127"/>
      <c r="RMB249" s="127"/>
      <c r="RMJ249" s="127"/>
      <c r="RMK249" s="127"/>
      <c r="RML249" s="127"/>
      <c r="RMM249" s="127"/>
      <c r="RMN249" s="127"/>
      <c r="RMO249" s="127"/>
      <c r="RMP249" s="127"/>
      <c r="RMQ249" s="127"/>
      <c r="RMR249" s="127"/>
      <c r="RMS249" s="127"/>
      <c r="RMT249" s="127"/>
      <c r="RMU249" s="127"/>
      <c r="RMV249" s="127"/>
      <c r="RMW249" s="127"/>
      <c r="RVW249" s="127"/>
      <c r="RVX249" s="127"/>
      <c r="RWF249" s="127"/>
      <c r="RWG249" s="127"/>
      <c r="RWH249" s="127"/>
      <c r="RWI249" s="127"/>
      <c r="RWJ249" s="127"/>
      <c r="RWK249" s="127"/>
      <c r="RWL249" s="127"/>
      <c r="RWM249" s="127"/>
      <c r="RWN249" s="127"/>
      <c r="RWO249" s="127"/>
      <c r="RWP249" s="127"/>
      <c r="RWQ249" s="127"/>
      <c r="RWR249" s="127"/>
      <c r="RWS249" s="127"/>
      <c r="SFS249" s="127"/>
      <c r="SFT249" s="127"/>
      <c r="SGB249" s="127"/>
      <c r="SGC249" s="127"/>
      <c r="SGD249" s="127"/>
      <c r="SGE249" s="127"/>
      <c r="SGF249" s="127"/>
      <c r="SGG249" s="127"/>
      <c r="SGH249" s="127"/>
      <c r="SGI249" s="127"/>
      <c r="SGJ249" s="127"/>
      <c r="SGK249" s="127"/>
      <c r="SGL249" s="127"/>
      <c r="SGM249" s="127"/>
      <c r="SGN249" s="127"/>
      <c r="SGO249" s="127"/>
      <c r="SPO249" s="127"/>
      <c r="SPP249" s="127"/>
      <c r="SPX249" s="127"/>
      <c r="SPY249" s="127"/>
      <c r="SPZ249" s="127"/>
      <c r="SQA249" s="127"/>
      <c r="SQB249" s="127"/>
      <c r="SQC249" s="127"/>
      <c r="SQD249" s="127"/>
      <c r="SQE249" s="127"/>
      <c r="SQF249" s="127"/>
      <c r="SQG249" s="127"/>
      <c r="SQH249" s="127"/>
      <c r="SQI249" s="127"/>
      <c r="SQJ249" s="127"/>
      <c r="SQK249" s="127"/>
      <c r="SZK249" s="127"/>
      <c r="SZL249" s="127"/>
      <c r="SZT249" s="127"/>
      <c r="SZU249" s="127"/>
      <c r="SZV249" s="127"/>
      <c r="SZW249" s="127"/>
      <c r="SZX249" s="127"/>
      <c r="SZY249" s="127"/>
      <c r="SZZ249" s="127"/>
      <c r="TAA249" s="127"/>
      <c r="TAB249" s="127"/>
      <c r="TAC249" s="127"/>
      <c r="TAD249" s="127"/>
      <c r="TAE249" s="127"/>
      <c r="TAF249" s="127"/>
      <c r="TAG249" s="127"/>
      <c r="TJG249" s="127"/>
      <c r="TJH249" s="127"/>
      <c r="TJP249" s="127"/>
      <c r="TJQ249" s="127"/>
      <c r="TJR249" s="127"/>
      <c r="TJS249" s="127"/>
      <c r="TJT249" s="127"/>
      <c r="TJU249" s="127"/>
      <c r="TJV249" s="127"/>
      <c r="TJW249" s="127"/>
      <c r="TJX249" s="127"/>
      <c r="TJY249" s="127"/>
      <c r="TJZ249" s="127"/>
      <c r="TKA249" s="127"/>
      <c r="TKB249" s="127"/>
      <c r="TKC249" s="127"/>
      <c r="TTC249" s="127"/>
      <c r="TTD249" s="127"/>
      <c r="TTL249" s="127"/>
      <c r="TTM249" s="127"/>
      <c r="TTN249" s="127"/>
      <c r="TTO249" s="127"/>
      <c r="TTP249" s="127"/>
      <c r="TTQ249" s="127"/>
      <c r="TTR249" s="127"/>
      <c r="TTS249" s="127"/>
      <c r="TTT249" s="127"/>
      <c r="TTU249" s="127"/>
      <c r="TTV249" s="127"/>
      <c r="TTW249" s="127"/>
      <c r="TTX249" s="127"/>
      <c r="TTY249" s="127"/>
      <c r="UCY249" s="127"/>
      <c r="UCZ249" s="127"/>
      <c r="UDH249" s="127"/>
      <c r="UDI249" s="127"/>
      <c r="UDJ249" s="127"/>
      <c r="UDK249" s="127"/>
      <c r="UDL249" s="127"/>
      <c r="UDM249" s="127"/>
      <c r="UDN249" s="127"/>
      <c r="UDO249" s="127"/>
      <c r="UDP249" s="127"/>
      <c r="UDQ249" s="127"/>
      <c r="UDR249" s="127"/>
      <c r="UDS249" s="127"/>
      <c r="UDT249" s="127"/>
      <c r="UDU249" s="127"/>
      <c r="UMU249" s="127"/>
      <c r="UMV249" s="127"/>
      <c r="UND249" s="127"/>
      <c r="UNE249" s="127"/>
      <c r="UNF249" s="127"/>
      <c r="UNG249" s="127"/>
      <c r="UNH249" s="127"/>
      <c r="UNI249" s="127"/>
      <c r="UNJ249" s="127"/>
      <c r="UNK249" s="127"/>
      <c r="UNL249" s="127"/>
      <c r="UNM249" s="127"/>
      <c r="UNN249" s="127"/>
      <c r="UNO249" s="127"/>
      <c r="UNP249" s="127"/>
      <c r="UNQ249" s="127"/>
      <c r="UWQ249" s="127"/>
      <c r="UWR249" s="127"/>
      <c r="UWZ249" s="127"/>
      <c r="UXA249" s="127"/>
      <c r="UXB249" s="127"/>
      <c r="UXC249" s="127"/>
      <c r="UXD249" s="127"/>
      <c r="UXE249" s="127"/>
      <c r="UXF249" s="127"/>
      <c r="UXG249" s="127"/>
      <c r="UXH249" s="127"/>
      <c r="UXI249" s="127"/>
      <c r="UXJ249" s="127"/>
      <c r="UXK249" s="127"/>
      <c r="UXL249" s="127"/>
      <c r="UXM249" s="127"/>
      <c r="VGM249" s="127"/>
      <c r="VGN249" s="127"/>
      <c r="VGV249" s="127"/>
      <c r="VGW249" s="127"/>
      <c r="VGX249" s="127"/>
      <c r="VGY249" s="127"/>
      <c r="VGZ249" s="127"/>
      <c r="VHA249" s="127"/>
      <c r="VHB249" s="127"/>
      <c r="VHC249" s="127"/>
      <c r="VHD249" s="127"/>
      <c r="VHE249" s="127"/>
      <c r="VHF249" s="127"/>
      <c r="VHG249" s="127"/>
      <c r="VHH249" s="127"/>
      <c r="VHI249" s="127"/>
      <c r="VQI249" s="127"/>
      <c r="VQJ249" s="127"/>
      <c r="VQR249" s="127"/>
      <c r="VQS249" s="127"/>
      <c r="VQT249" s="127"/>
      <c r="VQU249" s="127"/>
      <c r="VQV249" s="127"/>
      <c r="VQW249" s="127"/>
      <c r="VQX249" s="127"/>
      <c r="VQY249" s="127"/>
      <c r="VQZ249" s="127"/>
      <c r="VRA249" s="127"/>
      <c r="VRB249" s="127"/>
      <c r="VRC249" s="127"/>
      <c r="VRD249" s="127"/>
      <c r="VRE249" s="127"/>
      <c r="WAE249" s="127"/>
      <c r="WAF249" s="127"/>
      <c r="WAN249" s="127"/>
      <c r="WAO249" s="127"/>
      <c r="WAP249" s="127"/>
      <c r="WAQ249" s="127"/>
      <c r="WAR249" s="127"/>
      <c r="WAS249" s="127"/>
      <c r="WAT249" s="127"/>
      <c r="WAU249" s="127"/>
      <c r="WAV249" s="127"/>
      <c r="WAW249" s="127"/>
      <c r="WAX249" s="127"/>
      <c r="WAY249" s="127"/>
      <c r="WAZ249" s="127"/>
      <c r="WBA249" s="127"/>
      <c r="WKA249" s="127"/>
      <c r="WKB249" s="127"/>
      <c r="WKJ249" s="127"/>
      <c r="WKK249" s="127"/>
      <c r="WKL249" s="127"/>
      <c r="WKM249" s="127"/>
      <c r="WKN249" s="127"/>
      <c r="WKO249" s="127"/>
      <c r="WKP249" s="127"/>
      <c r="WKQ249" s="127"/>
      <c r="WKR249" s="127"/>
      <c r="WKS249" s="127"/>
      <c r="WKT249" s="127"/>
      <c r="WKU249" s="127"/>
      <c r="WKV249" s="127"/>
      <c r="WKW249" s="127"/>
      <c r="WTW249" s="127"/>
      <c r="WTX249" s="127"/>
      <c r="WUF249" s="127"/>
      <c r="WUG249" s="127"/>
      <c r="WUH249" s="127"/>
      <c r="WUI249" s="127"/>
      <c r="WUJ249" s="127"/>
      <c r="WUK249" s="127"/>
      <c r="WUL249" s="127"/>
      <c r="WUM249" s="127"/>
      <c r="WUN249" s="127"/>
      <c r="WUO249" s="127"/>
      <c r="WUP249" s="127"/>
      <c r="WUQ249" s="127"/>
      <c r="WUR249" s="127"/>
      <c r="WUS249" s="127"/>
    </row>
    <row r="250" spans="1:16344" s="136" customFormat="1" ht="63" customHeight="1" outlineLevel="1">
      <c r="A250" s="240"/>
      <c r="B250" s="273" t="s">
        <v>515</v>
      </c>
      <c r="C250" s="248"/>
      <c r="D250" s="217"/>
      <c r="E250" s="260"/>
      <c r="F250" s="258"/>
      <c r="G250" s="245"/>
      <c r="H250" s="247">
        <f>I250+J250</f>
        <v>1960.374</v>
      </c>
      <c r="I250" s="247"/>
      <c r="J250" s="247">
        <f>1960374000/1000000</f>
        <v>1960.374</v>
      </c>
      <c r="K250" s="247"/>
      <c r="L250" s="247"/>
      <c r="M250" s="238"/>
      <c r="N250" s="135"/>
      <c r="O250" s="135"/>
      <c r="P250" s="304"/>
      <c r="Q250" s="305"/>
      <c r="R250" s="306"/>
      <c r="S250" s="135"/>
      <c r="T250" s="135"/>
      <c r="U250" s="307"/>
      <c r="V250" s="135"/>
      <c r="W250" s="135"/>
      <c r="X250" s="135"/>
      <c r="Y250" s="304"/>
      <c r="Z250" s="305"/>
      <c r="AA250" s="306"/>
      <c r="AB250" s="135"/>
      <c r="AC250" s="135"/>
      <c r="AD250" s="307"/>
      <c r="AE250" s="135"/>
      <c r="AF250" s="135"/>
      <c r="AG250" s="135"/>
      <c r="AH250" s="304"/>
      <c r="AI250" s="305"/>
      <c r="AJ250" s="306"/>
      <c r="AK250" s="135"/>
      <c r="AL250" s="135"/>
      <c r="AM250" s="307"/>
      <c r="AN250" s="135"/>
      <c r="AO250" s="135"/>
      <c r="AP250" s="135"/>
      <c r="AQ250" s="304"/>
      <c r="AR250" s="305"/>
      <c r="AS250" s="306"/>
      <c r="AT250" s="135"/>
      <c r="AU250" s="135"/>
      <c r="AV250" s="307"/>
      <c r="AW250" s="135"/>
      <c r="AX250" s="135"/>
      <c r="AY250" s="135"/>
      <c r="AZ250" s="304"/>
      <c r="BA250" s="305"/>
      <c r="BB250" s="306"/>
      <c r="BC250" s="135"/>
      <c r="BD250" s="135"/>
      <c r="BE250" s="307"/>
      <c r="BF250" s="135"/>
      <c r="BG250" s="135"/>
      <c r="BH250" s="135"/>
      <c r="BI250" s="304"/>
      <c r="BJ250" s="305"/>
      <c r="BK250" s="306"/>
      <c r="BL250" s="135"/>
      <c r="BM250" s="135"/>
      <c r="BN250" s="307"/>
      <c r="BO250" s="135"/>
      <c r="BP250" s="135"/>
      <c r="BQ250" s="135"/>
      <c r="BR250" s="304"/>
      <c r="BS250" s="305"/>
      <c r="BT250" s="306"/>
      <c r="BU250" s="135"/>
      <c r="BV250" s="135"/>
      <c r="BW250" s="307"/>
      <c r="BX250" s="135"/>
      <c r="BY250" s="135"/>
      <c r="BZ250" s="135"/>
      <c r="CA250" s="304"/>
      <c r="CB250" s="305"/>
      <c r="CC250" s="306"/>
      <c r="CD250" s="135"/>
      <c r="CE250" s="135"/>
      <c r="CF250" s="307"/>
      <c r="CG250" s="135"/>
      <c r="CH250" s="135"/>
      <c r="CI250" s="135"/>
      <c r="CJ250" s="304"/>
      <c r="CK250" s="305"/>
      <c r="CL250" s="306"/>
      <c r="CM250" s="135"/>
      <c r="CN250" s="135"/>
      <c r="CO250" s="307"/>
      <c r="CP250" s="135"/>
      <c r="CQ250" s="135"/>
      <c r="CR250" s="135"/>
      <c r="CS250" s="304"/>
      <c r="CT250" s="305"/>
      <c r="CU250" s="306"/>
      <c r="CV250" s="135"/>
      <c r="CW250" s="135"/>
      <c r="CX250" s="307"/>
      <c r="CY250" s="135"/>
      <c r="CZ250" s="135"/>
      <c r="DA250" s="135"/>
      <c r="DB250" s="304"/>
      <c r="DC250" s="305"/>
      <c r="DD250" s="306"/>
      <c r="DE250" s="135"/>
      <c r="DF250" s="135"/>
      <c r="DG250" s="307"/>
      <c r="DH250" s="135"/>
      <c r="DI250" s="135"/>
      <c r="DJ250" s="135"/>
      <c r="DK250" s="304"/>
      <c r="DL250" s="305"/>
      <c r="DM250" s="306"/>
      <c r="DN250" s="135"/>
      <c r="DO250" s="135"/>
      <c r="DP250" s="307"/>
      <c r="DQ250" s="135"/>
      <c r="DR250" s="135"/>
      <c r="DS250" s="135"/>
      <c r="DT250" s="304"/>
      <c r="DU250" s="305"/>
      <c r="DV250" s="306"/>
      <c r="DW250" s="135"/>
      <c r="DX250" s="135"/>
      <c r="DY250" s="307"/>
      <c r="DZ250" s="135"/>
      <c r="EA250" s="135"/>
      <c r="EB250" s="135"/>
      <c r="EC250" s="304"/>
      <c r="ED250" s="305"/>
      <c r="EE250" s="306"/>
      <c r="EF250" s="135"/>
      <c r="EG250" s="135"/>
      <c r="EH250" s="307"/>
      <c r="EI250" s="135"/>
      <c r="EJ250" s="135"/>
      <c r="EK250" s="135"/>
      <c r="EL250" s="304"/>
      <c r="EM250" s="305"/>
      <c r="EN250" s="306"/>
      <c r="EO250" s="135"/>
      <c r="EP250" s="135"/>
      <c r="EQ250" s="307"/>
      <c r="ER250" s="135"/>
      <c r="ES250" s="135"/>
      <c r="ET250" s="135"/>
      <c r="EU250" s="304"/>
      <c r="EV250" s="305"/>
      <c r="EW250" s="306"/>
      <c r="EX250" s="135"/>
      <c r="EY250" s="135"/>
      <c r="EZ250" s="307"/>
      <c r="FA250" s="135"/>
      <c r="FB250" s="135"/>
      <c r="FC250" s="135"/>
      <c r="FD250" s="304"/>
      <c r="FE250" s="305"/>
      <c r="FF250" s="306"/>
      <c r="FG250" s="135"/>
      <c r="FH250" s="135"/>
      <c r="FI250" s="307"/>
      <c r="FJ250" s="135"/>
      <c r="FK250" s="135"/>
      <c r="FL250" s="135"/>
      <c r="FM250" s="304"/>
      <c r="FN250" s="305"/>
      <c r="FO250" s="306"/>
      <c r="FP250" s="135"/>
      <c r="FQ250" s="135"/>
      <c r="FR250" s="307"/>
      <c r="FS250" s="135"/>
      <c r="FT250" s="135"/>
      <c r="FU250" s="135"/>
      <c r="FV250" s="304"/>
      <c r="FW250" s="305"/>
      <c r="FX250" s="306"/>
      <c r="FY250" s="135"/>
      <c r="FZ250" s="135"/>
      <c r="GA250" s="307"/>
      <c r="GB250" s="135"/>
      <c r="GC250" s="135"/>
      <c r="GD250" s="135"/>
      <c r="GE250" s="304"/>
      <c r="GF250" s="305"/>
      <c r="GG250" s="306"/>
      <c r="GH250" s="135"/>
      <c r="GI250" s="135"/>
      <c r="GJ250" s="307"/>
      <c r="GK250" s="135"/>
      <c r="GL250" s="135"/>
      <c r="GM250" s="135"/>
      <c r="GN250" s="304"/>
      <c r="GO250" s="305"/>
      <c r="GP250" s="306"/>
      <c r="GQ250" s="135"/>
      <c r="GR250" s="135"/>
      <c r="GS250" s="307"/>
      <c r="GT250" s="135"/>
      <c r="GU250" s="135"/>
      <c r="GV250" s="135"/>
      <c r="GW250" s="304"/>
      <c r="GX250" s="305"/>
      <c r="GY250" s="306"/>
      <c r="GZ250" s="135"/>
      <c r="HA250" s="135"/>
      <c r="HB250" s="307"/>
      <c r="HC250" s="135"/>
      <c r="HD250" s="135"/>
      <c r="HE250" s="135"/>
      <c r="HF250" s="304"/>
      <c r="HG250" s="305"/>
      <c r="HH250" s="306"/>
      <c r="HI250" s="135"/>
      <c r="HJ250" s="135"/>
      <c r="HK250" s="318"/>
      <c r="HM250" s="135"/>
      <c r="HN250" s="135"/>
      <c r="HO250" s="304"/>
      <c r="HP250" s="305"/>
      <c r="HQ250" s="306"/>
      <c r="HR250" s="135"/>
      <c r="HS250" s="135"/>
      <c r="HT250" s="318"/>
      <c r="HX250" s="319"/>
      <c r="HY250" s="320"/>
      <c r="HZ250" s="321"/>
      <c r="IC250" s="318"/>
      <c r="IG250" s="319"/>
      <c r="IH250" s="305"/>
      <c r="II250" s="306"/>
      <c r="IJ250" s="135"/>
      <c r="IK250" s="135"/>
      <c r="IL250" s="307"/>
      <c r="IM250" s="135"/>
      <c r="IN250" s="135"/>
      <c r="IO250" s="135"/>
      <c r="IP250" s="304"/>
      <c r="IQ250" s="305"/>
      <c r="IR250" s="306"/>
      <c r="IS250" s="135"/>
      <c r="IT250" s="135"/>
      <c r="IU250" s="307"/>
      <c r="IV250" s="135"/>
      <c r="IW250" s="135"/>
      <c r="IX250" s="135"/>
      <c r="IY250" s="304"/>
      <c r="IZ250" s="305"/>
      <c r="JA250" s="306"/>
      <c r="JB250" s="135"/>
      <c r="JC250" s="135"/>
      <c r="JD250" s="307"/>
      <c r="JE250" s="135"/>
      <c r="JF250" s="135"/>
      <c r="JG250" s="135"/>
      <c r="JH250" s="304"/>
      <c r="JI250" s="305"/>
      <c r="JJ250" s="306"/>
      <c r="JK250" s="135"/>
      <c r="JL250" s="135"/>
      <c r="JM250" s="307"/>
      <c r="JN250" s="135"/>
      <c r="JO250" s="135"/>
      <c r="JP250" s="135"/>
      <c r="JQ250" s="304"/>
      <c r="JR250" s="305"/>
      <c r="JS250" s="306"/>
      <c r="JT250" s="135"/>
      <c r="JU250" s="135"/>
      <c r="JV250" s="307"/>
      <c r="JW250" s="135"/>
      <c r="JX250" s="135"/>
      <c r="JY250" s="135"/>
      <c r="JZ250" s="304"/>
      <c r="KA250" s="305"/>
      <c r="KB250" s="306"/>
      <c r="KC250" s="135"/>
      <c r="KD250" s="135"/>
      <c r="KE250" s="307"/>
      <c r="KF250" s="135"/>
      <c r="KG250" s="135"/>
      <c r="KH250" s="135"/>
      <c r="KI250" s="304"/>
      <c r="KJ250" s="305"/>
      <c r="KK250" s="306"/>
      <c r="KL250" s="135"/>
      <c r="KM250" s="135"/>
      <c r="KN250" s="307"/>
      <c r="KO250" s="135"/>
      <c r="KP250" s="135"/>
      <c r="KQ250" s="135"/>
      <c r="KR250" s="304"/>
      <c r="KS250" s="305"/>
      <c r="KT250" s="306"/>
      <c r="KU250" s="135"/>
      <c r="KV250" s="135"/>
      <c r="KW250" s="307"/>
      <c r="KX250" s="135"/>
      <c r="KY250" s="135"/>
      <c r="KZ250" s="135"/>
      <c r="LA250" s="304"/>
      <c r="LB250" s="305"/>
      <c r="LC250" s="306"/>
      <c r="LD250" s="135"/>
      <c r="LE250" s="135"/>
      <c r="LF250" s="307"/>
      <c r="LG250" s="135"/>
      <c r="LH250" s="135"/>
      <c r="LI250" s="135"/>
      <c r="LJ250" s="304"/>
      <c r="LK250" s="305"/>
      <c r="LL250" s="306"/>
      <c r="LM250" s="135"/>
      <c r="LN250" s="135"/>
      <c r="LO250" s="307"/>
      <c r="LP250" s="135"/>
      <c r="LQ250" s="135"/>
      <c r="LR250" s="135"/>
      <c r="LS250" s="304"/>
      <c r="LT250" s="305"/>
      <c r="LU250" s="306"/>
      <c r="LV250" s="135"/>
      <c r="LW250" s="135"/>
      <c r="LX250" s="307"/>
      <c r="LY250" s="135"/>
      <c r="LZ250" s="135"/>
      <c r="MA250" s="135"/>
      <c r="MB250" s="304"/>
      <c r="MC250" s="305"/>
      <c r="MD250" s="306"/>
      <c r="ME250" s="135"/>
      <c r="MF250" s="135"/>
      <c r="MG250" s="307"/>
      <c r="MH250" s="135"/>
      <c r="MI250" s="135"/>
      <c r="MJ250" s="135"/>
      <c r="MK250" s="304"/>
      <c r="ML250" s="305"/>
      <c r="MM250" s="306"/>
      <c r="MN250" s="135"/>
      <c r="MO250" s="135"/>
      <c r="MP250" s="307"/>
      <c r="MQ250" s="135"/>
      <c r="MR250" s="135"/>
      <c r="MS250" s="135"/>
      <c r="MT250" s="304"/>
      <c r="MU250" s="305"/>
      <c r="MV250" s="306"/>
      <c r="MW250" s="135"/>
      <c r="MX250" s="135"/>
      <c r="MY250" s="307"/>
      <c r="MZ250" s="135"/>
      <c r="NA250" s="135"/>
      <c r="NB250" s="135"/>
      <c r="NC250" s="304"/>
      <c r="ND250" s="305"/>
      <c r="NE250" s="306"/>
      <c r="NF250" s="135"/>
      <c r="NG250" s="135"/>
      <c r="NH250" s="307"/>
      <c r="NI250" s="135"/>
      <c r="NJ250" s="135"/>
      <c r="NK250" s="135"/>
      <c r="NL250" s="304"/>
      <c r="NM250" s="305"/>
      <c r="NN250" s="306"/>
      <c r="NO250" s="135"/>
      <c r="NP250" s="135"/>
      <c r="NQ250" s="307"/>
      <c r="NR250" s="135"/>
      <c r="NS250" s="135"/>
      <c r="NT250" s="135"/>
      <c r="NU250" s="304"/>
      <c r="NV250" s="305"/>
      <c r="NW250" s="306"/>
      <c r="NX250" s="135"/>
      <c r="NY250" s="135"/>
      <c r="NZ250" s="307"/>
      <c r="OA250" s="135"/>
      <c r="OB250" s="135"/>
      <c r="OC250" s="135"/>
      <c r="OD250" s="304"/>
      <c r="OE250" s="305"/>
      <c r="OF250" s="306"/>
      <c r="OG250" s="135"/>
      <c r="OH250" s="135"/>
      <c r="OI250" s="307"/>
      <c r="OJ250" s="135"/>
      <c r="OK250" s="135"/>
      <c r="OL250" s="135"/>
      <c r="OM250" s="304"/>
      <c r="ON250" s="305"/>
      <c r="OO250" s="306"/>
      <c r="OP250" s="135"/>
      <c r="OQ250" s="135"/>
      <c r="OR250" s="307"/>
      <c r="OS250" s="135"/>
      <c r="OT250" s="135"/>
      <c r="OU250" s="135"/>
      <c r="OV250" s="304"/>
      <c r="OW250" s="305"/>
      <c r="OX250" s="306"/>
      <c r="OY250" s="135"/>
      <c r="OZ250" s="135"/>
      <c r="PA250" s="307"/>
      <c r="PB250" s="135"/>
      <c r="PC250" s="135"/>
      <c r="PD250" s="135"/>
      <c r="PE250" s="304"/>
      <c r="PF250" s="305"/>
      <c r="PG250" s="306"/>
      <c r="PH250" s="135"/>
      <c r="PI250" s="135"/>
      <c r="PJ250" s="307"/>
      <c r="PK250" s="135"/>
      <c r="PL250" s="135"/>
      <c r="PM250" s="135"/>
      <c r="PN250" s="304"/>
      <c r="PO250" s="305"/>
      <c r="PP250" s="306"/>
      <c r="PQ250" s="135"/>
      <c r="PR250" s="135"/>
      <c r="PS250" s="307"/>
      <c r="PT250" s="135"/>
      <c r="PU250" s="135"/>
      <c r="PV250" s="135"/>
      <c r="PW250" s="304"/>
      <c r="PX250" s="305"/>
      <c r="PY250" s="306"/>
      <c r="PZ250" s="135"/>
      <c r="QA250" s="135"/>
      <c r="QB250" s="307"/>
      <c r="QC250" s="135"/>
      <c r="QD250" s="135"/>
      <c r="QE250" s="135"/>
      <c r="QF250" s="304"/>
      <c r="QG250" s="305"/>
      <c r="QH250" s="306"/>
      <c r="QI250" s="135"/>
      <c r="QJ250" s="135"/>
      <c r="QK250" s="307"/>
      <c r="QL250" s="135"/>
      <c r="QM250" s="135"/>
      <c r="QN250" s="135"/>
      <c r="QO250" s="304"/>
      <c r="QP250" s="305"/>
      <c r="QQ250" s="306"/>
      <c r="QR250" s="135"/>
      <c r="QS250" s="135"/>
      <c r="QT250" s="307"/>
      <c r="QU250" s="135"/>
      <c r="QV250" s="135"/>
      <c r="QW250" s="135"/>
      <c r="QX250" s="304"/>
      <c r="QY250" s="305"/>
      <c r="QZ250" s="306"/>
      <c r="RA250" s="135"/>
      <c r="RB250" s="135"/>
      <c r="RC250" s="307"/>
      <c r="RD250" s="135"/>
      <c r="RE250" s="135"/>
      <c r="RF250" s="135"/>
      <c r="RG250" s="319"/>
      <c r="RH250" s="320"/>
      <c r="RI250" s="306"/>
      <c r="RJ250" s="135"/>
      <c r="RK250" s="135"/>
      <c r="RL250" s="307"/>
      <c r="RM250" s="135"/>
      <c r="RN250" s="135"/>
      <c r="RO250" s="135"/>
      <c r="RP250" s="319"/>
      <c r="RQ250" s="320"/>
      <c r="RR250" s="321"/>
      <c r="RU250" s="318"/>
      <c r="RY250" s="319"/>
      <c r="RZ250" s="320"/>
      <c r="SA250" s="321"/>
      <c r="SD250" s="307"/>
      <c r="SE250" s="135"/>
      <c r="SF250" s="135"/>
      <c r="SG250" s="135"/>
      <c r="SH250" s="304"/>
      <c r="SI250" s="305"/>
      <c r="SJ250" s="306"/>
      <c r="SK250" s="135"/>
      <c r="SL250" s="135"/>
      <c r="SM250" s="307"/>
      <c r="SN250" s="135"/>
      <c r="SO250" s="135"/>
      <c r="SP250" s="135"/>
      <c r="SQ250" s="304"/>
      <c r="SR250" s="305"/>
      <c r="SS250" s="306"/>
      <c r="ST250" s="135"/>
      <c r="SU250" s="135"/>
      <c r="SV250" s="307"/>
      <c r="SW250" s="135"/>
      <c r="SX250" s="135"/>
      <c r="SY250" s="135"/>
      <c r="SZ250" s="304"/>
      <c r="TA250" s="305"/>
      <c r="TB250" s="306"/>
      <c r="TC250" s="135"/>
      <c r="TD250" s="135"/>
      <c r="TE250" s="307"/>
      <c r="TF250" s="135"/>
      <c r="TG250" s="135"/>
      <c r="TH250" s="135"/>
      <c r="TI250" s="304"/>
      <c r="TJ250" s="305"/>
      <c r="TK250" s="306"/>
      <c r="TL250" s="135"/>
      <c r="TM250" s="135"/>
      <c r="TN250" s="307"/>
      <c r="TO250" s="135"/>
      <c r="TP250" s="135"/>
      <c r="TQ250" s="135"/>
      <c r="TR250" s="304"/>
      <c r="TS250" s="305"/>
      <c r="TT250" s="306"/>
      <c r="TU250" s="135"/>
      <c r="TV250" s="135"/>
      <c r="TW250" s="307"/>
      <c r="TX250" s="135"/>
      <c r="TY250" s="135"/>
      <c r="TZ250" s="135"/>
      <c r="UA250" s="304"/>
      <c r="UB250" s="305"/>
      <c r="UC250" s="306"/>
      <c r="UD250" s="135"/>
      <c r="UE250" s="135"/>
      <c r="UF250" s="307"/>
      <c r="UG250" s="135"/>
      <c r="UH250" s="135"/>
      <c r="UI250" s="135"/>
      <c r="UJ250" s="304"/>
      <c r="UK250" s="305"/>
      <c r="UL250" s="306"/>
      <c r="UM250" s="135"/>
      <c r="UN250" s="135"/>
      <c r="UO250" s="307"/>
      <c r="UP250" s="135"/>
      <c r="UQ250" s="135"/>
      <c r="UR250" s="135"/>
      <c r="US250" s="304"/>
      <c r="UT250" s="305"/>
      <c r="UU250" s="306"/>
      <c r="UV250" s="135"/>
      <c r="UW250" s="135"/>
      <c r="UX250" s="307"/>
      <c r="UY250" s="135"/>
      <c r="UZ250" s="135"/>
      <c r="VA250" s="135"/>
      <c r="VB250" s="304"/>
      <c r="VC250" s="305"/>
      <c r="VD250" s="306"/>
      <c r="VE250" s="135"/>
      <c r="VF250" s="135"/>
      <c r="VG250" s="307"/>
      <c r="VH250" s="135"/>
      <c r="VI250" s="135"/>
      <c r="VJ250" s="135"/>
      <c r="VK250" s="304"/>
      <c r="VL250" s="305"/>
      <c r="VM250" s="306"/>
      <c r="VN250" s="135"/>
      <c r="VO250" s="135"/>
      <c r="VP250" s="307"/>
      <c r="VQ250" s="135"/>
      <c r="VR250" s="135"/>
      <c r="VS250" s="135"/>
      <c r="VT250" s="304"/>
      <c r="VU250" s="305"/>
      <c r="VV250" s="306"/>
      <c r="VW250" s="135"/>
      <c r="VX250" s="135"/>
      <c r="VY250" s="307"/>
      <c r="VZ250" s="135"/>
      <c r="WA250" s="135"/>
      <c r="WB250" s="135"/>
      <c r="WC250" s="304"/>
      <c r="WD250" s="305"/>
      <c r="WE250" s="306"/>
      <c r="WF250" s="135"/>
      <c r="WG250" s="135"/>
      <c r="WH250" s="307"/>
      <c r="WI250" s="135"/>
      <c r="WJ250" s="135"/>
      <c r="WK250" s="135"/>
      <c r="WL250" s="304"/>
      <c r="WM250" s="305"/>
      <c r="WN250" s="306"/>
      <c r="WO250" s="135"/>
      <c r="WP250" s="135"/>
      <c r="WQ250" s="307"/>
      <c r="WR250" s="135"/>
      <c r="WS250" s="135"/>
      <c r="WT250" s="135"/>
      <c r="WU250" s="304"/>
      <c r="WV250" s="305"/>
      <c r="WW250" s="306"/>
      <c r="WX250" s="135"/>
      <c r="WY250" s="135"/>
      <c r="WZ250" s="307"/>
      <c r="XA250" s="135"/>
      <c r="XB250" s="135"/>
      <c r="XC250" s="135"/>
      <c r="XD250" s="304"/>
      <c r="XE250" s="305"/>
      <c r="XF250" s="306"/>
      <c r="XG250" s="135"/>
      <c r="XH250" s="135"/>
      <c r="XI250" s="307"/>
      <c r="XJ250" s="135"/>
      <c r="XK250" s="135"/>
      <c r="XL250" s="135"/>
      <c r="XM250" s="304"/>
      <c r="XN250" s="305"/>
      <c r="XO250" s="306"/>
      <c r="XP250" s="135"/>
      <c r="XQ250" s="135"/>
      <c r="XR250" s="307"/>
      <c r="XS250" s="135"/>
      <c r="XT250" s="135"/>
      <c r="XU250" s="135"/>
      <c r="XV250" s="304"/>
      <c r="XW250" s="305"/>
      <c r="XX250" s="306"/>
      <c r="XY250" s="135"/>
      <c r="XZ250" s="135"/>
      <c r="YA250" s="307"/>
      <c r="YB250" s="135"/>
      <c r="YC250" s="135"/>
      <c r="YD250" s="135"/>
      <c r="YE250" s="304"/>
      <c r="YF250" s="305"/>
      <c r="YG250" s="306"/>
      <c r="YH250" s="135"/>
      <c r="YI250" s="135"/>
      <c r="YJ250" s="307"/>
      <c r="YK250" s="135"/>
      <c r="YL250" s="135"/>
      <c r="YM250" s="135"/>
      <c r="YN250" s="304"/>
      <c r="YO250" s="305"/>
      <c r="YP250" s="306"/>
      <c r="YQ250" s="135"/>
      <c r="YR250" s="135"/>
      <c r="YS250" s="307"/>
      <c r="YT250" s="135"/>
      <c r="YU250" s="135"/>
      <c r="YV250" s="135"/>
      <c r="YW250" s="304"/>
      <c r="YX250" s="305"/>
      <c r="YY250" s="306"/>
      <c r="YZ250" s="135"/>
      <c r="ZA250" s="135"/>
      <c r="ZB250" s="307"/>
      <c r="ZC250" s="135"/>
      <c r="ZD250" s="135"/>
      <c r="ZE250" s="135"/>
      <c r="ZF250" s="304"/>
      <c r="ZG250" s="305"/>
      <c r="ZH250" s="306"/>
      <c r="ZI250" s="135"/>
      <c r="ZJ250" s="135"/>
      <c r="ZK250" s="307"/>
      <c r="ZL250" s="135"/>
      <c r="ZM250" s="135"/>
      <c r="ZN250" s="135"/>
      <c r="ZO250" s="304"/>
      <c r="ZP250" s="305"/>
      <c r="ZQ250" s="306"/>
      <c r="ZR250" s="135"/>
      <c r="ZS250" s="135"/>
      <c r="ZT250" s="307"/>
      <c r="ZU250" s="135"/>
      <c r="ZV250" s="135"/>
      <c r="ZW250" s="135"/>
      <c r="ZX250" s="304"/>
      <c r="ZY250" s="305"/>
      <c r="ZZ250" s="306"/>
      <c r="AAA250" s="135"/>
      <c r="AAB250" s="135"/>
      <c r="AAC250" s="307"/>
      <c r="AAD250" s="135"/>
      <c r="AAE250" s="135"/>
      <c r="AAF250" s="135"/>
      <c r="AAG250" s="304"/>
      <c r="AAH250" s="305"/>
      <c r="AAI250" s="306"/>
      <c r="AAJ250" s="135"/>
      <c r="AAK250" s="135"/>
      <c r="AAL250" s="307"/>
      <c r="AAM250" s="135"/>
      <c r="AAN250" s="135"/>
      <c r="AAO250" s="135"/>
      <c r="AAP250" s="304"/>
      <c r="AAQ250" s="305"/>
      <c r="AAR250" s="306"/>
      <c r="AAS250" s="135"/>
      <c r="AAT250" s="135"/>
      <c r="AAU250" s="307"/>
      <c r="AAV250" s="135"/>
      <c r="AAW250" s="135"/>
      <c r="AAX250" s="135"/>
      <c r="AAY250" s="304"/>
      <c r="AAZ250" s="305"/>
      <c r="ABA250" s="306"/>
      <c r="ABB250" s="135"/>
      <c r="ABD250" s="318"/>
      <c r="ABE250" s="135"/>
      <c r="ABF250" s="135"/>
      <c r="ABG250" s="135"/>
      <c r="ABH250" s="304"/>
      <c r="ABI250" s="305"/>
      <c r="ABJ250" s="306"/>
      <c r="ABK250" s="135"/>
      <c r="ABM250" s="318"/>
      <c r="ABQ250" s="319"/>
      <c r="ABR250" s="320"/>
      <c r="ABS250" s="321"/>
      <c r="ABV250" s="318"/>
      <c r="ABZ250" s="304"/>
      <c r="ACA250" s="305"/>
      <c r="ACB250" s="306"/>
      <c r="ACC250" s="135"/>
      <c r="ACD250" s="135"/>
      <c r="ACE250" s="307"/>
      <c r="ACF250" s="135"/>
      <c r="ACG250" s="135"/>
      <c r="ACH250" s="135"/>
      <c r="ACI250" s="304"/>
      <c r="ACJ250" s="305"/>
      <c r="ACK250" s="306"/>
      <c r="ACL250" s="135"/>
      <c r="ACM250" s="135"/>
      <c r="ACN250" s="307"/>
      <c r="ACO250" s="135"/>
      <c r="ACP250" s="135"/>
      <c r="ACQ250" s="135"/>
      <c r="ACR250" s="304"/>
      <c r="ACS250" s="305"/>
      <c r="ACT250" s="306"/>
      <c r="ACU250" s="135"/>
      <c r="ACV250" s="135"/>
      <c r="ACW250" s="307"/>
      <c r="ACX250" s="135"/>
      <c r="ACY250" s="135"/>
      <c r="ACZ250" s="135"/>
      <c r="ADA250" s="304"/>
      <c r="ADB250" s="305"/>
      <c r="ADC250" s="306"/>
      <c r="ADD250" s="135"/>
      <c r="ADE250" s="135"/>
      <c r="ADF250" s="307"/>
      <c r="ADG250" s="135"/>
      <c r="ADH250" s="135"/>
      <c r="ADI250" s="135"/>
      <c r="ADJ250" s="304"/>
      <c r="ADK250" s="305"/>
      <c r="ADL250" s="306"/>
      <c r="ADM250" s="135"/>
      <c r="ADN250" s="135"/>
      <c r="ADO250" s="307"/>
      <c r="ADP250" s="135"/>
      <c r="ADQ250" s="135"/>
      <c r="ADR250" s="135"/>
      <c r="ADS250" s="304"/>
      <c r="ADT250" s="305"/>
      <c r="ADU250" s="306"/>
      <c r="ADV250" s="135"/>
      <c r="ADW250" s="135"/>
      <c r="ADX250" s="307"/>
      <c r="ADY250" s="135"/>
      <c r="ADZ250" s="135"/>
      <c r="AEA250" s="135"/>
      <c r="AEB250" s="304"/>
      <c r="AEC250" s="305"/>
      <c r="AED250" s="306"/>
      <c r="AEE250" s="135"/>
      <c r="AEF250" s="135"/>
      <c r="AEG250" s="307"/>
      <c r="AEH250" s="135"/>
      <c r="AEI250" s="135"/>
      <c r="AEJ250" s="135"/>
      <c r="AEK250" s="304"/>
      <c r="AEL250" s="305"/>
      <c r="AEM250" s="306"/>
      <c r="AEN250" s="135"/>
      <c r="AEO250" s="135"/>
      <c r="AEP250" s="307"/>
      <c r="AEQ250" s="135"/>
      <c r="AER250" s="135"/>
      <c r="AES250" s="135"/>
      <c r="AET250" s="304"/>
      <c r="AEU250" s="305"/>
      <c r="AEV250" s="306"/>
      <c r="AEW250" s="135"/>
      <c r="AEX250" s="135"/>
      <c r="AEY250" s="307"/>
      <c r="AEZ250" s="135"/>
      <c r="AFA250" s="135"/>
      <c r="AFB250" s="135"/>
      <c r="AFC250" s="304"/>
      <c r="AFD250" s="305"/>
      <c r="AFE250" s="306"/>
      <c r="AFF250" s="135"/>
      <c r="AFG250" s="135"/>
      <c r="AFH250" s="307"/>
      <c r="AFI250" s="135"/>
      <c r="AFJ250" s="135"/>
      <c r="AFK250" s="135"/>
      <c r="AFL250" s="304"/>
      <c r="AFM250" s="305"/>
      <c r="AFN250" s="306"/>
      <c r="AFO250" s="135"/>
      <c r="AFP250" s="135"/>
      <c r="AFQ250" s="307"/>
      <c r="AFR250" s="135"/>
      <c r="AFS250" s="135"/>
      <c r="AFT250" s="135"/>
      <c r="AFU250" s="304"/>
      <c r="AFV250" s="305"/>
      <c r="AFW250" s="306"/>
      <c r="AFX250" s="135"/>
      <c r="AFY250" s="135"/>
      <c r="AFZ250" s="307"/>
      <c r="AGA250" s="135"/>
      <c r="AGB250" s="135"/>
      <c r="AGC250" s="135"/>
      <c r="AGD250" s="304"/>
      <c r="AGE250" s="305"/>
      <c r="AGF250" s="306"/>
      <c r="AGG250" s="135"/>
      <c r="AGH250" s="135"/>
      <c r="AGI250" s="307"/>
      <c r="AGJ250" s="135"/>
      <c r="AGK250" s="135"/>
      <c r="AGL250" s="135"/>
      <c r="AGM250" s="304"/>
      <c r="AGN250" s="305"/>
      <c r="AGO250" s="306"/>
      <c r="AGP250" s="135"/>
      <c r="AGQ250" s="135"/>
      <c r="AGR250" s="307"/>
      <c r="AGS250" s="135"/>
      <c r="AGT250" s="135"/>
      <c r="AGU250" s="135"/>
      <c r="AGV250" s="304"/>
      <c r="AGW250" s="305"/>
      <c r="AGX250" s="306"/>
      <c r="AGY250" s="135"/>
      <c r="AGZ250" s="135"/>
      <c r="AHA250" s="307"/>
      <c r="AHB250" s="135"/>
      <c r="AHC250" s="135"/>
      <c r="AHD250" s="135"/>
      <c r="AHE250" s="304"/>
      <c r="AHF250" s="305"/>
      <c r="AHG250" s="306"/>
      <c r="AHH250" s="135"/>
      <c r="AHI250" s="135"/>
      <c r="AHJ250" s="307"/>
      <c r="AHK250" s="135"/>
      <c r="AHL250" s="135"/>
      <c r="AHM250" s="135"/>
      <c r="AHN250" s="304"/>
      <c r="AHO250" s="305"/>
      <c r="AHP250" s="306"/>
      <c r="AHQ250" s="135"/>
      <c r="AHR250" s="135"/>
      <c r="AHS250" s="307"/>
      <c r="AHT250" s="135"/>
      <c r="AHU250" s="135"/>
      <c r="AHV250" s="135"/>
      <c r="AHW250" s="304"/>
      <c r="AHX250" s="305"/>
      <c r="AHY250" s="306"/>
      <c r="AHZ250" s="135"/>
      <c r="AIA250" s="135"/>
      <c r="AIB250" s="307"/>
      <c r="AIC250" s="135"/>
      <c r="AID250" s="135"/>
      <c r="AIE250" s="135"/>
      <c r="AIF250" s="304"/>
      <c r="AIG250" s="305"/>
      <c r="AIH250" s="306"/>
      <c r="AII250" s="135"/>
      <c r="AIJ250" s="135"/>
      <c r="AIK250" s="307"/>
      <c r="AIL250" s="135"/>
      <c r="AIM250" s="135"/>
      <c r="AIN250" s="135"/>
      <c r="AIO250" s="304"/>
      <c r="AIP250" s="305"/>
      <c r="AIQ250" s="306"/>
      <c r="AIR250" s="135"/>
      <c r="AIS250" s="135"/>
      <c r="AIT250" s="307"/>
      <c r="AIU250" s="135"/>
      <c r="AIV250" s="135"/>
      <c r="AIW250" s="135"/>
      <c r="AIX250" s="304"/>
      <c r="AIY250" s="305"/>
      <c r="AIZ250" s="306"/>
      <c r="AJA250" s="135"/>
      <c r="AJB250" s="135"/>
      <c r="AJC250" s="307"/>
      <c r="AJD250" s="135"/>
      <c r="AJE250" s="135"/>
      <c r="AJF250" s="135"/>
      <c r="AJG250" s="304"/>
      <c r="AJH250" s="305"/>
      <c r="AJI250" s="306"/>
      <c r="AJJ250" s="135"/>
      <c r="AJK250" s="135"/>
      <c r="AJL250" s="307"/>
      <c r="AJM250" s="135"/>
      <c r="AJN250" s="135"/>
      <c r="AJO250" s="135"/>
      <c r="AJP250" s="304"/>
      <c r="AJQ250" s="305"/>
      <c r="AJR250" s="306"/>
      <c r="AJS250" s="135"/>
      <c r="AJT250" s="135"/>
      <c r="AJU250" s="307"/>
      <c r="AJV250" s="135"/>
      <c r="AJW250" s="135"/>
      <c r="AJX250" s="135"/>
      <c r="AJY250" s="304"/>
      <c r="AJZ250" s="305"/>
      <c r="AKA250" s="306"/>
      <c r="AKB250" s="135"/>
      <c r="AKC250" s="135"/>
      <c r="AKD250" s="307"/>
      <c r="AKE250" s="135"/>
      <c r="AKF250" s="135"/>
      <c r="AKG250" s="135"/>
      <c r="AKH250" s="304"/>
      <c r="AKI250" s="305"/>
      <c r="AKJ250" s="306"/>
      <c r="AKK250" s="135"/>
      <c r="AKL250" s="135"/>
      <c r="AKM250" s="307"/>
      <c r="AKN250" s="135"/>
      <c r="AKO250" s="135"/>
      <c r="AKP250" s="135"/>
      <c r="AKQ250" s="304"/>
      <c r="AKR250" s="305"/>
      <c r="AKS250" s="306"/>
      <c r="AKT250" s="135"/>
      <c r="AKU250" s="135"/>
      <c r="AKV250" s="307"/>
      <c r="AKW250" s="135"/>
      <c r="AKX250" s="135"/>
      <c r="AKZ250" s="319"/>
      <c r="ALA250" s="305"/>
      <c r="ALB250" s="306"/>
      <c r="ALC250" s="135"/>
      <c r="ALD250" s="135"/>
      <c r="ALE250" s="307"/>
      <c r="ALF250" s="135"/>
      <c r="ALG250" s="135"/>
      <c r="ALI250" s="319"/>
      <c r="ALJ250" s="320"/>
      <c r="ALK250" s="321"/>
      <c r="ALN250" s="318"/>
      <c r="ALR250" s="319"/>
      <c r="ALS250" s="320"/>
      <c r="ALT250" s="321"/>
      <c r="ALV250" s="135"/>
      <c r="ALW250" s="307"/>
      <c r="ALX250" s="135"/>
      <c r="ALY250" s="135"/>
      <c r="ALZ250" s="135"/>
      <c r="AMA250" s="304"/>
      <c r="AMB250" s="305"/>
      <c r="AMC250" s="306"/>
      <c r="AMD250" s="135"/>
      <c r="AME250" s="135"/>
      <c r="AMF250" s="307"/>
      <c r="AMG250" s="135"/>
      <c r="AMH250" s="135"/>
      <c r="AMI250" s="135"/>
      <c r="AMJ250" s="304"/>
      <c r="AMK250" s="305"/>
      <c r="AML250" s="306"/>
      <c r="AMM250" s="135"/>
      <c r="AMN250" s="135"/>
      <c r="AMO250" s="307"/>
      <c r="AMP250" s="135"/>
      <c r="AMQ250" s="135"/>
      <c r="AMR250" s="135"/>
      <c r="AMS250" s="304"/>
      <c r="AMT250" s="305"/>
      <c r="AMU250" s="306"/>
      <c r="AMV250" s="135"/>
      <c r="AMW250" s="135"/>
      <c r="AMX250" s="307"/>
      <c r="AMY250" s="135"/>
      <c r="AMZ250" s="135"/>
      <c r="ANA250" s="135"/>
      <c r="ANB250" s="304"/>
      <c r="ANC250" s="305"/>
      <c r="AND250" s="306"/>
      <c r="ANE250" s="135"/>
      <c r="ANF250" s="135"/>
      <c r="ANG250" s="307"/>
      <c r="ANH250" s="135"/>
      <c r="ANI250" s="135"/>
      <c r="ANJ250" s="135"/>
      <c r="ANK250" s="304"/>
      <c r="ANL250" s="305"/>
      <c r="ANM250" s="306"/>
      <c r="ANN250" s="135"/>
      <c r="ANO250" s="135"/>
      <c r="ANP250" s="307"/>
      <c r="ANQ250" s="135"/>
      <c r="ANR250" s="135"/>
      <c r="ANS250" s="135"/>
      <c r="ANT250" s="304"/>
      <c r="ANU250" s="305"/>
      <c r="ANV250" s="306"/>
      <c r="ANW250" s="135"/>
      <c r="ANX250" s="135"/>
      <c r="ANY250" s="307"/>
      <c r="ANZ250" s="135"/>
      <c r="AOA250" s="135"/>
      <c r="AOB250" s="135"/>
      <c r="AOC250" s="304"/>
      <c r="AOD250" s="305"/>
      <c r="AOE250" s="306"/>
      <c r="AOF250" s="135"/>
      <c r="AOG250" s="135"/>
      <c r="AOH250" s="307"/>
      <c r="AOI250" s="135"/>
      <c r="AOJ250" s="135"/>
      <c r="AOK250" s="135"/>
      <c r="AOL250" s="304"/>
      <c r="AOM250" s="305"/>
      <c r="AON250" s="306"/>
      <c r="AOO250" s="135"/>
      <c r="AOP250" s="135"/>
      <c r="AOQ250" s="307"/>
      <c r="AOR250" s="135"/>
      <c r="AOS250" s="135"/>
      <c r="AOT250" s="135"/>
      <c r="AOU250" s="304"/>
      <c r="AOV250" s="305"/>
      <c r="AOW250" s="306"/>
      <c r="AOX250" s="135"/>
      <c r="AOY250" s="135"/>
      <c r="AOZ250" s="307"/>
      <c r="APA250" s="135"/>
      <c r="APB250" s="135"/>
      <c r="APC250" s="135"/>
      <c r="APD250" s="304"/>
      <c r="APE250" s="305"/>
      <c r="APF250" s="306"/>
      <c r="APG250" s="135"/>
      <c r="APH250" s="135"/>
      <c r="API250" s="307"/>
      <c r="APJ250" s="135"/>
      <c r="APK250" s="135"/>
      <c r="APL250" s="135"/>
      <c r="APM250" s="304"/>
      <c r="APN250" s="305"/>
      <c r="APO250" s="306"/>
      <c r="APP250" s="135"/>
      <c r="APQ250" s="135"/>
      <c r="APR250" s="307"/>
      <c r="APS250" s="135"/>
      <c r="APT250" s="135"/>
      <c r="APU250" s="135"/>
      <c r="APV250" s="304"/>
      <c r="APW250" s="305"/>
      <c r="APX250" s="306"/>
      <c r="APY250" s="135"/>
      <c r="APZ250" s="135"/>
      <c r="AQA250" s="307"/>
      <c r="AQB250" s="135"/>
      <c r="AQC250" s="135"/>
      <c r="AQD250" s="135"/>
      <c r="AQE250" s="304"/>
      <c r="AQF250" s="305"/>
      <c r="AQG250" s="306"/>
      <c r="AQH250" s="135"/>
      <c r="AQI250" s="135"/>
      <c r="AQJ250" s="307"/>
      <c r="AQK250" s="135"/>
      <c r="AQL250" s="135"/>
      <c r="AQM250" s="135"/>
      <c r="AQN250" s="304"/>
      <c r="AQO250" s="305"/>
      <c r="AQP250" s="306"/>
      <c r="AQQ250" s="135"/>
      <c r="AQR250" s="135"/>
      <c r="AQS250" s="307"/>
      <c r="AQT250" s="135"/>
      <c r="AQU250" s="135"/>
      <c r="AQV250" s="135"/>
      <c r="AQW250" s="304"/>
      <c r="AQX250" s="305"/>
      <c r="AQY250" s="306"/>
      <c r="AQZ250" s="135"/>
      <c r="ARA250" s="135"/>
      <c r="ARB250" s="307"/>
      <c r="ARC250" s="135"/>
      <c r="ARD250" s="135"/>
      <c r="ARE250" s="135"/>
      <c r="ARF250" s="304"/>
      <c r="ARG250" s="305"/>
      <c r="ARH250" s="306"/>
      <c r="ARI250" s="135"/>
      <c r="ARJ250" s="135"/>
      <c r="ARK250" s="307"/>
      <c r="ARL250" s="135"/>
      <c r="ARM250" s="135"/>
      <c r="ARN250" s="135"/>
      <c r="ARO250" s="304"/>
      <c r="ARP250" s="305"/>
      <c r="ARQ250" s="306"/>
      <c r="ARR250" s="135"/>
      <c r="ARS250" s="135"/>
      <c r="ART250" s="307"/>
      <c r="ARU250" s="135"/>
      <c r="ARV250" s="135"/>
      <c r="ARW250" s="135"/>
      <c r="ARX250" s="304"/>
      <c r="ARY250" s="305"/>
      <c r="ARZ250" s="306"/>
      <c r="ASA250" s="135"/>
      <c r="ASB250" s="135"/>
      <c r="ASC250" s="307"/>
      <c r="ASD250" s="135"/>
      <c r="ASE250" s="135"/>
      <c r="ASF250" s="135"/>
      <c r="ASG250" s="304"/>
      <c r="ASH250" s="305"/>
      <c r="ASI250" s="306"/>
      <c r="ASJ250" s="135"/>
      <c r="ASK250" s="135"/>
      <c r="ASL250" s="307"/>
      <c r="ASM250" s="135"/>
      <c r="ASN250" s="135"/>
      <c r="ASO250" s="135"/>
      <c r="ASP250" s="304"/>
      <c r="ASQ250" s="305"/>
      <c r="ASR250" s="306"/>
      <c r="ASS250" s="135"/>
      <c r="AST250" s="135"/>
      <c r="ASU250" s="307"/>
      <c r="ASV250" s="135"/>
      <c r="ASW250" s="135"/>
      <c r="ASX250" s="135"/>
      <c r="ASY250" s="304"/>
      <c r="ASZ250" s="305"/>
      <c r="ATA250" s="306"/>
      <c r="ATB250" s="135"/>
      <c r="ATC250" s="135"/>
      <c r="ATD250" s="307"/>
      <c r="ATE250" s="135"/>
      <c r="ATF250" s="135"/>
      <c r="ATG250" s="135"/>
      <c r="ATH250" s="304"/>
      <c r="ATI250" s="305"/>
      <c r="ATJ250" s="306"/>
      <c r="ATK250" s="135"/>
      <c r="ATL250" s="135"/>
      <c r="ATM250" s="307"/>
      <c r="ATN250" s="135"/>
      <c r="ATO250" s="135"/>
      <c r="ATP250" s="135"/>
      <c r="ATQ250" s="304"/>
      <c r="ATR250" s="305"/>
      <c r="ATS250" s="306"/>
      <c r="ATT250" s="135"/>
      <c r="ATU250" s="135"/>
      <c r="ATV250" s="307"/>
      <c r="ATW250" s="135"/>
      <c r="ATX250" s="135"/>
      <c r="ATY250" s="135"/>
      <c r="ATZ250" s="304"/>
      <c r="AUA250" s="305"/>
      <c r="AUB250" s="306"/>
      <c r="AUC250" s="135"/>
      <c r="AUD250" s="135"/>
      <c r="AUE250" s="307"/>
      <c r="AUF250" s="135"/>
      <c r="AUG250" s="135"/>
      <c r="AUH250" s="135"/>
      <c r="AUI250" s="304"/>
      <c r="AUJ250" s="305"/>
      <c r="AUK250" s="306"/>
      <c r="AUL250" s="135"/>
      <c r="AUM250" s="135"/>
      <c r="AUN250" s="307"/>
      <c r="AUO250" s="135"/>
      <c r="AUP250" s="135"/>
      <c r="AUQ250" s="135"/>
      <c r="AUR250" s="304"/>
      <c r="AUS250" s="305"/>
      <c r="AUT250" s="306"/>
      <c r="AUW250" s="307"/>
      <c r="AUX250" s="135"/>
      <c r="AUY250" s="135"/>
      <c r="AUZ250" s="135"/>
      <c r="AVA250" s="304"/>
      <c r="AVB250" s="305"/>
      <c r="AVC250" s="306"/>
      <c r="AVF250" s="318"/>
      <c r="AVJ250" s="319"/>
      <c r="AVK250" s="320"/>
      <c r="AVL250" s="321"/>
      <c r="AVO250" s="318"/>
      <c r="AVR250" s="135"/>
      <c r="AVS250" s="304"/>
      <c r="AVT250" s="305"/>
      <c r="AVU250" s="306"/>
      <c r="AVV250" s="135"/>
      <c r="AVW250" s="135"/>
      <c r="AVX250" s="307"/>
      <c r="AVY250" s="135"/>
      <c r="AVZ250" s="135"/>
      <c r="AWA250" s="135"/>
      <c r="AWB250" s="304"/>
      <c r="AWC250" s="305"/>
      <c r="AWD250" s="306"/>
      <c r="AWE250" s="135"/>
      <c r="AWF250" s="135"/>
      <c r="AWG250" s="307"/>
      <c r="AWH250" s="135"/>
      <c r="AWI250" s="135"/>
      <c r="AWJ250" s="135"/>
      <c r="AWK250" s="304"/>
      <c r="AWL250" s="305"/>
      <c r="AWM250" s="306"/>
      <c r="AWN250" s="135"/>
      <c r="AWO250" s="135"/>
      <c r="AWP250" s="307"/>
      <c r="AWQ250" s="135"/>
      <c r="AWR250" s="135"/>
      <c r="AWS250" s="135"/>
      <c r="AWT250" s="304"/>
      <c r="AWU250" s="305"/>
      <c r="AWV250" s="306"/>
      <c r="AWW250" s="135"/>
      <c r="AWX250" s="135"/>
      <c r="AWY250" s="307"/>
      <c r="AWZ250" s="135"/>
      <c r="AXA250" s="135"/>
      <c r="AXB250" s="135"/>
      <c r="AXC250" s="304"/>
      <c r="AXD250" s="305"/>
      <c r="AXE250" s="306"/>
      <c r="AXF250" s="135"/>
      <c r="AXG250" s="135"/>
      <c r="AXH250" s="307"/>
      <c r="AXI250" s="135"/>
      <c r="AXJ250" s="135"/>
      <c r="AXK250" s="135"/>
      <c r="AXL250" s="304"/>
      <c r="AXM250" s="305"/>
      <c r="AXN250" s="306"/>
      <c r="AXO250" s="135"/>
      <c r="AXP250" s="135"/>
      <c r="AXQ250" s="307"/>
      <c r="AXR250" s="135"/>
      <c r="AXS250" s="135"/>
      <c r="AXT250" s="135"/>
      <c r="AXU250" s="304"/>
      <c r="AXV250" s="305"/>
      <c r="AXW250" s="306"/>
      <c r="AXX250" s="135"/>
      <c r="AXY250" s="135"/>
      <c r="AXZ250" s="307"/>
      <c r="AYA250" s="135"/>
      <c r="AYB250" s="135"/>
      <c r="AYC250" s="135"/>
      <c r="AYD250" s="304"/>
      <c r="AYE250" s="305"/>
      <c r="AYF250" s="306"/>
      <c r="AYG250" s="135"/>
      <c r="AYH250" s="135"/>
      <c r="AYI250" s="307"/>
      <c r="AYJ250" s="135"/>
      <c r="AYK250" s="135"/>
      <c r="AYL250" s="135"/>
      <c r="AYM250" s="304"/>
      <c r="AYN250" s="305"/>
      <c r="AYO250" s="306"/>
      <c r="AYP250" s="135"/>
      <c r="AYQ250" s="135"/>
      <c r="AYR250" s="307"/>
      <c r="AYS250" s="135"/>
      <c r="AYT250" s="135"/>
      <c r="AYU250" s="135"/>
      <c r="AYV250" s="304"/>
      <c r="AYW250" s="305"/>
      <c r="AYX250" s="306"/>
      <c r="AYY250" s="135"/>
      <c r="AYZ250" s="135"/>
      <c r="AZA250" s="307"/>
      <c r="AZB250" s="135"/>
      <c r="AZC250" s="135"/>
      <c r="AZD250" s="135"/>
      <c r="AZE250" s="304"/>
      <c r="AZF250" s="305"/>
      <c r="AZG250" s="306"/>
      <c r="AZH250" s="135"/>
      <c r="AZI250" s="135"/>
      <c r="AZJ250" s="307"/>
      <c r="AZK250" s="135"/>
      <c r="AZL250" s="135"/>
      <c r="AZM250" s="135"/>
      <c r="AZN250" s="304"/>
      <c r="AZO250" s="305"/>
      <c r="AZP250" s="306"/>
      <c r="AZQ250" s="135"/>
      <c r="AZR250" s="135"/>
      <c r="AZS250" s="307"/>
      <c r="AZT250" s="135"/>
      <c r="AZU250" s="135"/>
      <c r="AZV250" s="135"/>
      <c r="AZW250" s="304"/>
      <c r="AZX250" s="305"/>
      <c r="AZY250" s="306"/>
      <c r="AZZ250" s="135"/>
      <c r="BAA250" s="135"/>
      <c r="BAB250" s="307"/>
      <c r="BAC250" s="135"/>
      <c r="BAD250" s="135"/>
      <c r="BAE250" s="135"/>
      <c r="BAF250" s="304"/>
      <c r="BAG250" s="305"/>
      <c r="BAH250" s="306"/>
      <c r="BAI250" s="135"/>
      <c r="BAJ250" s="135"/>
      <c r="BAK250" s="307"/>
      <c r="BAL250" s="135"/>
      <c r="BAM250" s="135"/>
      <c r="BAN250" s="135"/>
      <c r="BAO250" s="304"/>
      <c r="BAP250" s="305"/>
      <c r="BAQ250" s="306"/>
      <c r="BAR250" s="135"/>
      <c r="BAS250" s="135"/>
      <c r="BAT250" s="307"/>
      <c r="BAU250" s="135"/>
      <c r="BAV250" s="135"/>
      <c r="BAW250" s="135"/>
      <c r="BAX250" s="304"/>
      <c r="BAY250" s="305"/>
      <c r="BAZ250" s="306"/>
      <c r="BBA250" s="135"/>
      <c r="BBB250" s="135"/>
      <c r="BBC250" s="307"/>
      <c r="BBD250" s="135"/>
      <c r="BBE250" s="135"/>
      <c r="BBF250" s="135"/>
      <c r="BBG250" s="304"/>
      <c r="BBH250" s="305"/>
      <c r="BBI250" s="306"/>
      <c r="BBJ250" s="135"/>
      <c r="BBK250" s="135"/>
      <c r="BBL250" s="307"/>
      <c r="BBM250" s="135"/>
      <c r="BBN250" s="135"/>
      <c r="BBO250" s="135"/>
      <c r="BBP250" s="304"/>
      <c r="BBQ250" s="305"/>
      <c r="BBR250" s="306"/>
      <c r="BBS250" s="135"/>
      <c r="BBT250" s="135"/>
      <c r="BBU250" s="307"/>
      <c r="BBV250" s="135"/>
      <c r="BBW250" s="135"/>
      <c r="BBX250" s="135"/>
      <c r="BBY250" s="304"/>
      <c r="BBZ250" s="305"/>
      <c r="BCA250" s="306"/>
      <c r="BCB250" s="135"/>
      <c r="BCC250" s="135"/>
      <c r="BCD250" s="307"/>
      <c r="BCE250" s="135"/>
      <c r="BCF250" s="135"/>
      <c r="BCG250" s="135"/>
      <c r="BCH250" s="304"/>
      <c r="BCI250" s="305"/>
      <c r="BCJ250" s="306"/>
      <c r="BCK250" s="135"/>
      <c r="BCL250" s="135"/>
      <c r="BCM250" s="307"/>
      <c r="BCN250" s="135"/>
      <c r="BCO250" s="135"/>
      <c r="BCP250" s="135"/>
      <c r="BCQ250" s="304"/>
      <c r="BCR250" s="305"/>
      <c r="BCS250" s="306"/>
      <c r="BCT250" s="135"/>
      <c r="BCU250" s="135"/>
      <c r="BCV250" s="307"/>
      <c r="BCW250" s="135"/>
      <c r="BCX250" s="135"/>
      <c r="BCY250" s="135"/>
      <c r="BCZ250" s="304"/>
      <c r="BDA250" s="305"/>
      <c r="BDB250" s="306"/>
      <c r="BDC250" s="135"/>
      <c r="BDD250" s="135"/>
      <c r="BDE250" s="307"/>
      <c r="BDF250" s="135"/>
      <c r="BDG250" s="135"/>
      <c r="BDH250" s="135"/>
      <c r="BDI250" s="304"/>
      <c r="BDJ250" s="305"/>
      <c r="BDK250" s="306"/>
      <c r="BDL250" s="135"/>
      <c r="BDM250" s="135"/>
      <c r="BDN250" s="307"/>
      <c r="BDO250" s="135"/>
      <c r="BDP250" s="135"/>
      <c r="BDQ250" s="135"/>
      <c r="BDR250" s="304"/>
      <c r="BDS250" s="305"/>
      <c r="BDT250" s="306"/>
      <c r="BDU250" s="135"/>
      <c r="BDV250" s="135"/>
      <c r="BDW250" s="307"/>
      <c r="BDX250" s="135"/>
      <c r="BDY250" s="135"/>
      <c r="BDZ250" s="135"/>
      <c r="BEA250" s="304"/>
      <c r="BEB250" s="305"/>
      <c r="BEC250" s="306"/>
      <c r="BED250" s="135"/>
      <c r="BEE250" s="135"/>
      <c r="BEF250" s="307"/>
      <c r="BEG250" s="135"/>
      <c r="BEH250" s="135"/>
      <c r="BEI250" s="135"/>
      <c r="BEJ250" s="304"/>
      <c r="BEK250" s="305"/>
      <c r="BEL250" s="306"/>
      <c r="BEM250" s="135"/>
      <c r="BEN250" s="135"/>
      <c r="BEO250" s="307"/>
      <c r="BEP250" s="135"/>
      <c r="BES250" s="304"/>
      <c r="BET250" s="305"/>
      <c r="BEU250" s="306"/>
      <c r="BEV250" s="135"/>
      <c r="BEW250" s="135"/>
      <c r="BEX250" s="307"/>
      <c r="BEY250" s="135"/>
      <c r="BFB250" s="319"/>
      <c r="BFC250" s="320"/>
      <c r="BFD250" s="321"/>
      <c r="BFG250" s="318"/>
      <c r="BFK250" s="319"/>
      <c r="BFL250" s="320"/>
      <c r="BFM250" s="321"/>
      <c r="BFN250" s="135"/>
      <c r="BFO250" s="135"/>
      <c r="BFP250" s="307"/>
      <c r="BFQ250" s="135"/>
      <c r="BFR250" s="135"/>
      <c r="BFS250" s="135"/>
      <c r="BFT250" s="304"/>
      <c r="BFU250" s="305"/>
      <c r="BFV250" s="306"/>
      <c r="BFW250" s="135"/>
      <c r="BFX250" s="135"/>
      <c r="BFY250" s="307"/>
      <c r="BFZ250" s="135"/>
      <c r="BGA250" s="135"/>
      <c r="BGB250" s="135"/>
      <c r="BGC250" s="304"/>
      <c r="BGD250" s="305"/>
      <c r="BGE250" s="306"/>
      <c r="BGF250" s="135"/>
      <c r="BGG250" s="135"/>
      <c r="BGH250" s="307"/>
      <c r="BGI250" s="135"/>
      <c r="BGJ250" s="135"/>
      <c r="BGK250" s="135"/>
      <c r="BGL250" s="304"/>
      <c r="BGM250" s="305"/>
      <c r="BGN250" s="306"/>
      <c r="BGO250" s="135"/>
      <c r="BGP250" s="135"/>
      <c r="BGQ250" s="307"/>
      <c r="BGR250" s="135"/>
      <c r="BGS250" s="135"/>
      <c r="BGT250" s="135"/>
      <c r="BGU250" s="304"/>
      <c r="BGV250" s="305"/>
      <c r="BGW250" s="306"/>
      <c r="BGX250" s="135"/>
      <c r="BGY250" s="135"/>
      <c r="BGZ250" s="307"/>
      <c r="BHA250" s="135"/>
      <c r="BHB250" s="135"/>
      <c r="BHC250" s="135"/>
      <c r="BHD250" s="304"/>
      <c r="BHE250" s="305"/>
      <c r="BHF250" s="306"/>
      <c r="BHG250" s="135"/>
      <c r="BHH250" s="135"/>
      <c r="BHI250" s="307"/>
      <c r="BHJ250" s="135"/>
      <c r="BHK250" s="135"/>
      <c r="BHL250" s="135"/>
      <c r="BHM250" s="304"/>
      <c r="BHN250" s="305"/>
      <c r="BHO250" s="306"/>
      <c r="BHP250" s="135"/>
      <c r="BHQ250" s="135"/>
      <c r="BHR250" s="307"/>
      <c r="BHS250" s="135"/>
      <c r="BHT250" s="135"/>
      <c r="BHU250" s="135"/>
      <c r="BHV250" s="304"/>
      <c r="BHW250" s="305"/>
      <c r="BHX250" s="306"/>
      <c r="BHY250" s="135"/>
      <c r="BHZ250" s="135"/>
      <c r="BIA250" s="307"/>
      <c r="BIB250" s="135"/>
      <c r="BIC250" s="135"/>
      <c r="BID250" s="135"/>
      <c r="BIE250" s="304"/>
      <c r="BIF250" s="305"/>
      <c r="BIG250" s="306"/>
      <c r="BIH250" s="135"/>
      <c r="BII250" s="135"/>
      <c r="BIJ250" s="307"/>
      <c r="BIK250" s="135"/>
      <c r="BIL250" s="135"/>
      <c r="BIM250" s="135"/>
      <c r="BIN250" s="304"/>
      <c r="BIO250" s="305"/>
      <c r="BIP250" s="306"/>
      <c r="BIQ250" s="135"/>
      <c r="BIR250" s="135"/>
      <c r="BIS250" s="307"/>
      <c r="BIT250" s="135"/>
      <c r="BIU250" s="135"/>
      <c r="BIV250" s="135"/>
      <c r="BIW250" s="304"/>
      <c r="BIX250" s="305"/>
      <c r="BIY250" s="306"/>
      <c r="BIZ250" s="135"/>
      <c r="BJA250" s="135"/>
      <c r="BJB250" s="307"/>
      <c r="BJC250" s="135"/>
      <c r="BJD250" s="135"/>
      <c r="BJE250" s="135"/>
      <c r="BJF250" s="304"/>
      <c r="BJG250" s="305"/>
      <c r="BJH250" s="306"/>
      <c r="BJI250" s="135"/>
      <c r="BJJ250" s="135"/>
      <c r="BJK250" s="307"/>
      <c r="BJL250" s="135"/>
      <c r="BJM250" s="135"/>
      <c r="BJN250" s="135"/>
      <c r="BJO250" s="304"/>
      <c r="BJP250" s="305"/>
      <c r="BJQ250" s="306"/>
      <c r="BJR250" s="135"/>
      <c r="BJS250" s="135"/>
      <c r="BJT250" s="307"/>
      <c r="BJU250" s="135"/>
      <c r="BJV250" s="135"/>
      <c r="BJW250" s="135"/>
      <c r="BJX250" s="304"/>
      <c r="BJY250" s="305"/>
      <c r="BJZ250" s="306"/>
      <c r="BKA250" s="135"/>
      <c r="BKB250" s="135"/>
      <c r="BKC250" s="307"/>
      <c r="BKD250" s="135"/>
      <c r="BKE250" s="135"/>
      <c r="BKF250" s="135"/>
      <c r="BKG250" s="304"/>
      <c r="BKH250" s="305"/>
      <c r="BKI250" s="306"/>
      <c r="BKJ250" s="135"/>
      <c r="BKK250" s="135"/>
      <c r="BKL250" s="307"/>
      <c r="BKM250" s="135"/>
      <c r="BKN250" s="135"/>
      <c r="BKO250" s="135"/>
      <c r="BKP250" s="304"/>
      <c r="BKQ250" s="305"/>
      <c r="BKR250" s="306"/>
      <c r="BKS250" s="135"/>
      <c r="BKT250" s="135"/>
      <c r="BKU250" s="307"/>
      <c r="BKV250" s="135"/>
      <c r="BKW250" s="135"/>
      <c r="BKX250" s="135"/>
      <c r="BKY250" s="304"/>
      <c r="BKZ250" s="305"/>
      <c r="BLA250" s="306"/>
      <c r="BLB250" s="135"/>
      <c r="BLC250" s="135"/>
      <c r="BLD250" s="307"/>
      <c r="BLE250" s="135"/>
      <c r="BLF250" s="135"/>
      <c r="BLG250" s="135"/>
      <c r="BLH250" s="304"/>
      <c r="BLI250" s="305"/>
      <c r="BLJ250" s="306"/>
      <c r="BLK250" s="135"/>
      <c r="BLL250" s="135"/>
      <c r="BLM250" s="307"/>
      <c r="BLN250" s="135"/>
      <c r="BLO250" s="135"/>
      <c r="BLP250" s="135"/>
      <c r="BLQ250" s="304"/>
      <c r="BLR250" s="305"/>
      <c r="BLS250" s="306"/>
      <c r="BLT250" s="135"/>
      <c r="BLU250" s="135"/>
      <c r="BLV250" s="307"/>
      <c r="BLW250" s="135"/>
      <c r="BLX250" s="135"/>
      <c r="BLY250" s="135"/>
      <c r="BLZ250" s="304"/>
      <c r="BMA250" s="305"/>
      <c r="BMB250" s="306"/>
      <c r="BMC250" s="135"/>
      <c r="BMD250" s="135"/>
      <c r="BME250" s="307"/>
      <c r="BMF250" s="135"/>
      <c r="BMG250" s="135"/>
      <c r="BMH250" s="135"/>
      <c r="BMI250" s="304"/>
      <c r="BMJ250" s="305"/>
      <c r="BMK250" s="306"/>
      <c r="BML250" s="135"/>
      <c r="BMM250" s="135"/>
      <c r="BMN250" s="307"/>
      <c r="BMO250" s="135"/>
      <c r="BMP250" s="135"/>
      <c r="BMQ250" s="135"/>
      <c r="BMR250" s="304"/>
      <c r="BMS250" s="305"/>
      <c r="BMT250" s="306"/>
      <c r="BMU250" s="135"/>
      <c r="BMV250" s="135"/>
      <c r="BMW250" s="307"/>
      <c r="BMX250" s="135"/>
      <c r="BMY250" s="135"/>
      <c r="BMZ250" s="135"/>
      <c r="BNA250" s="304"/>
      <c r="BNB250" s="305"/>
      <c r="BNC250" s="306"/>
      <c r="BND250" s="135"/>
      <c r="BNE250" s="135"/>
      <c r="BNF250" s="307"/>
      <c r="BNG250" s="135"/>
      <c r="BNH250" s="135"/>
      <c r="BNI250" s="135"/>
      <c r="BNJ250" s="304"/>
      <c r="BNK250" s="305"/>
      <c r="BNL250" s="306"/>
      <c r="BNM250" s="135"/>
      <c r="BNN250" s="135"/>
      <c r="BNO250" s="307"/>
      <c r="BNP250" s="135"/>
      <c r="BNQ250" s="135"/>
      <c r="BNR250" s="135"/>
      <c r="BNS250" s="304"/>
      <c r="BNT250" s="305"/>
      <c r="BNU250" s="306"/>
      <c r="BNV250" s="135"/>
      <c r="BNW250" s="135"/>
      <c r="BNX250" s="307"/>
      <c r="BNY250" s="135"/>
      <c r="BNZ250" s="135"/>
      <c r="BOA250" s="135"/>
      <c r="BOB250" s="304"/>
      <c r="BOC250" s="305"/>
      <c r="BOD250" s="306"/>
      <c r="BOE250" s="135"/>
      <c r="BOF250" s="135"/>
      <c r="BOG250" s="307"/>
      <c r="BOH250" s="135"/>
      <c r="BOI250" s="135"/>
      <c r="BOJ250" s="135"/>
      <c r="BOK250" s="304"/>
      <c r="BOL250" s="305"/>
      <c r="BOM250" s="321"/>
      <c r="BOO250" s="135"/>
      <c r="BOP250" s="307"/>
      <c r="BOQ250" s="135"/>
      <c r="BOR250" s="135"/>
      <c r="BOS250" s="135"/>
      <c r="BOT250" s="304"/>
      <c r="BOU250" s="305"/>
      <c r="BOV250" s="321"/>
      <c r="BOY250" s="318"/>
      <c r="BPC250" s="319"/>
      <c r="BPD250" s="320"/>
      <c r="BPE250" s="321"/>
      <c r="BPH250" s="318"/>
      <c r="BPJ250" s="135"/>
      <c r="BPK250" s="135"/>
      <c r="BPL250" s="304"/>
      <c r="BPM250" s="305"/>
      <c r="BPN250" s="306"/>
      <c r="BPO250" s="135"/>
      <c r="BPP250" s="135"/>
      <c r="BPQ250" s="307"/>
      <c r="BPR250" s="135"/>
      <c r="BPS250" s="135"/>
      <c r="BPT250" s="135"/>
      <c r="BPU250" s="304"/>
      <c r="BPV250" s="305"/>
      <c r="BPW250" s="306"/>
      <c r="BPX250" s="135"/>
      <c r="BPY250" s="135"/>
      <c r="BPZ250" s="307"/>
      <c r="BQA250" s="135"/>
      <c r="BQB250" s="135"/>
      <c r="BQC250" s="135"/>
      <c r="BQD250" s="304"/>
      <c r="BQE250" s="305"/>
      <c r="BQF250" s="306"/>
      <c r="BQG250" s="135"/>
      <c r="BQH250" s="135"/>
      <c r="BQI250" s="307"/>
      <c r="BQJ250" s="135"/>
      <c r="BQK250" s="135"/>
      <c r="BQL250" s="135"/>
      <c r="BQM250" s="304"/>
      <c r="BQN250" s="305"/>
      <c r="BQO250" s="306"/>
      <c r="BQP250" s="135"/>
      <c r="BQQ250" s="135"/>
      <c r="BQR250" s="307"/>
      <c r="BQS250" s="135"/>
      <c r="BQT250" s="135"/>
      <c r="BQU250" s="135"/>
      <c r="BQV250" s="304"/>
      <c r="BQW250" s="305"/>
      <c r="BQX250" s="306"/>
      <c r="BQY250" s="135"/>
      <c r="BQZ250" s="135"/>
      <c r="BRA250" s="307"/>
      <c r="BRB250" s="135"/>
      <c r="BRC250" s="135"/>
      <c r="BRD250" s="135"/>
      <c r="BRE250" s="304"/>
      <c r="BRF250" s="305"/>
      <c r="BRG250" s="306"/>
      <c r="BRH250" s="135"/>
      <c r="BRI250" s="135"/>
      <c r="BRJ250" s="307"/>
      <c r="BRK250" s="135"/>
      <c r="BRL250" s="135"/>
      <c r="BRM250" s="135"/>
      <c r="BRN250" s="304"/>
      <c r="BRO250" s="305"/>
      <c r="BRP250" s="306"/>
      <c r="BRQ250" s="135"/>
      <c r="BRR250" s="135"/>
      <c r="BRS250" s="307"/>
      <c r="BRT250" s="135"/>
      <c r="BRU250" s="135"/>
      <c r="BRV250" s="135"/>
      <c r="BRW250" s="304"/>
      <c r="BRX250" s="305"/>
      <c r="BRY250" s="306"/>
      <c r="BRZ250" s="135"/>
      <c r="BSA250" s="135"/>
      <c r="BSB250" s="307"/>
      <c r="BSC250" s="135"/>
      <c r="BSD250" s="135"/>
      <c r="BSE250" s="135"/>
      <c r="BSF250" s="304"/>
      <c r="BSG250" s="305"/>
      <c r="BSH250" s="306"/>
      <c r="BSI250" s="135"/>
      <c r="BSJ250" s="135"/>
      <c r="BSK250" s="307"/>
      <c r="BSL250" s="135"/>
      <c r="BSM250" s="135"/>
      <c r="BSN250" s="135"/>
      <c r="BSO250" s="304"/>
      <c r="BSP250" s="305"/>
      <c r="BSQ250" s="306"/>
      <c r="BSR250" s="135"/>
      <c r="BSS250" s="135"/>
      <c r="BST250" s="307"/>
      <c r="BSU250" s="135"/>
      <c r="BSV250" s="135"/>
      <c r="BSW250" s="135"/>
      <c r="BSX250" s="304"/>
      <c r="BSY250" s="305"/>
      <c r="BSZ250" s="306"/>
      <c r="BTA250" s="135"/>
      <c r="BTB250" s="135"/>
      <c r="BTC250" s="307"/>
      <c r="BTD250" s="135"/>
      <c r="BTE250" s="135"/>
      <c r="BTF250" s="135"/>
      <c r="BTG250" s="304"/>
      <c r="BTH250" s="305"/>
      <c r="BTI250" s="306"/>
      <c r="BTJ250" s="135"/>
      <c r="BTK250" s="135"/>
      <c r="BTL250" s="307"/>
      <c r="BTM250" s="135"/>
      <c r="BTN250" s="135"/>
      <c r="BTO250" s="135"/>
      <c r="BTP250" s="304"/>
      <c r="BTQ250" s="305"/>
      <c r="BTR250" s="306"/>
      <c r="BTS250" s="135"/>
      <c r="BTT250" s="135"/>
      <c r="BTU250" s="307"/>
      <c r="BTV250" s="135"/>
      <c r="BTW250" s="135"/>
      <c r="BTX250" s="135"/>
      <c r="BTY250" s="304"/>
      <c r="BTZ250" s="305"/>
      <c r="BUA250" s="306"/>
      <c r="BUB250" s="135"/>
      <c r="BUC250" s="135"/>
      <c r="BUD250" s="307"/>
      <c r="BUE250" s="135"/>
      <c r="BUF250" s="135"/>
      <c r="BUG250" s="135"/>
      <c r="BUH250" s="304"/>
      <c r="BUI250" s="305"/>
      <c r="BUJ250" s="306"/>
      <c r="BUK250" s="135"/>
      <c r="BUL250" s="135"/>
      <c r="BUM250" s="307"/>
      <c r="BUN250" s="135"/>
      <c r="BUO250" s="135"/>
      <c r="BUP250" s="135"/>
      <c r="BUQ250" s="304"/>
      <c r="BUR250" s="305"/>
      <c r="BUS250" s="306"/>
      <c r="BUT250" s="135"/>
      <c r="BUU250" s="135"/>
      <c r="BUV250" s="307"/>
      <c r="BUW250" s="135"/>
      <c r="BUX250" s="135"/>
      <c r="BUY250" s="135"/>
      <c r="BUZ250" s="304"/>
      <c r="BVA250" s="305"/>
      <c r="BVB250" s="306"/>
      <c r="BVC250" s="135"/>
      <c r="BVD250" s="135"/>
      <c r="BVE250" s="307"/>
      <c r="BVF250" s="135"/>
      <c r="BVG250" s="135"/>
      <c r="BVH250" s="135"/>
      <c r="BVI250" s="304"/>
      <c r="BVJ250" s="305"/>
      <c r="BVK250" s="306"/>
      <c r="BVL250" s="135"/>
      <c r="BVM250" s="135"/>
      <c r="BVN250" s="307"/>
      <c r="BVO250" s="135"/>
      <c r="BVP250" s="135"/>
      <c r="BVQ250" s="135"/>
      <c r="BVR250" s="304"/>
      <c r="BVS250" s="305"/>
      <c r="BVT250" s="306"/>
      <c r="BVU250" s="135"/>
      <c r="BVV250" s="135"/>
      <c r="BVW250" s="307"/>
      <c r="BVX250" s="135"/>
      <c r="BVY250" s="135"/>
      <c r="BVZ250" s="135"/>
      <c r="BWA250" s="304"/>
      <c r="BWB250" s="305"/>
      <c r="BWC250" s="306"/>
      <c r="BWD250" s="135"/>
      <c r="BWE250" s="135"/>
      <c r="BWF250" s="307"/>
      <c r="BWG250" s="135"/>
      <c r="BWH250" s="135"/>
      <c r="BWI250" s="135"/>
      <c r="BWJ250" s="304"/>
      <c r="BWK250" s="305"/>
      <c r="BWL250" s="306"/>
      <c r="BWM250" s="135"/>
      <c r="BWN250" s="135"/>
      <c r="BWO250" s="307"/>
      <c r="BWP250" s="135"/>
      <c r="BWQ250" s="135"/>
      <c r="BWR250" s="135"/>
      <c r="BWS250" s="304"/>
      <c r="BWT250" s="305"/>
      <c r="BWU250" s="306"/>
      <c r="BWV250" s="135"/>
      <c r="BWW250" s="135"/>
      <c r="BWX250" s="307"/>
      <c r="BWY250" s="135"/>
      <c r="BWZ250" s="135"/>
      <c r="BXA250" s="135"/>
      <c r="BXB250" s="304"/>
      <c r="BXC250" s="305"/>
      <c r="BXD250" s="306"/>
      <c r="BXE250" s="135"/>
      <c r="BXF250" s="135"/>
      <c r="BXG250" s="307"/>
      <c r="BXH250" s="135"/>
      <c r="BXI250" s="135"/>
      <c r="BXJ250" s="135"/>
      <c r="BXK250" s="304"/>
      <c r="BXL250" s="305"/>
      <c r="BXM250" s="306"/>
      <c r="BXN250" s="135"/>
      <c r="BXO250" s="135"/>
      <c r="BXP250" s="307"/>
      <c r="BXQ250" s="135"/>
      <c r="BXR250" s="135"/>
      <c r="BXS250" s="135"/>
      <c r="BXT250" s="304"/>
      <c r="BXU250" s="305"/>
      <c r="BXV250" s="306"/>
      <c r="BXW250" s="135"/>
      <c r="BXX250" s="135"/>
      <c r="BXY250" s="307"/>
      <c r="BXZ250" s="135"/>
      <c r="BYA250" s="135"/>
      <c r="BYB250" s="135"/>
      <c r="BYC250" s="304"/>
      <c r="BYD250" s="305"/>
      <c r="BYE250" s="306"/>
      <c r="BYF250" s="135"/>
      <c r="BYG250" s="135"/>
      <c r="BYH250" s="307"/>
      <c r="BYK250" s="135"/>
      <c r="BYL250" s="304"/>
      <c r="BYM250" s="305"/>
      <c r="BYN250" s="306"/>
      <c r="BYO250" s="135"/>
      <c r="BYP250" s="135"/>
      <c r="BYQ250" s="307"/>
      <c r="BYU250" s="319"/>
      <c r="BYV250" s="320"/>
      <c r="BYW250" s="321"/>
      <c r="BYZ250" s="318"/>
      <c r="BZD250" s="319"/>
      <c r="BZE250" s="320"/>
      <c r="BZF250" s="306"/>
      <c r="BZG250" s="135"/>
      <c r="BZH250" s="135"/>
      <c r="BZI250" s="307"/>
      <c r="BZJ250" s="135"/>
      <c r="BZK250" s="135"/>
      <c r="BZL250" s="135"/>
      <c r="BZM250" s="304"/>
      <c r="BZN250" s="305"/>
      <c r="BZO250" s="306"/>
      <c r="BZP250" s="135"/>
      <c r="BZQ250" s="135"/>
      <c r="BZR250" s="307"/>
      <c r="BZS250" s="135"/>
      <c r="BZT250" s="135"/>
      <c r="BZU250" s="135"/>
      <c r="BZV250" s="304"/>
      <c r="BZW250" s="305"/>
      <c r="BZX250" s="306"/>
      <c r="BZY250" s="135"/>
      <c r="BZZ250" s="135"/>
      <c r="CAA250" s="307"/>
      <c r="CAB250" s="135"/>
      <c r="CAC250" s="135"/>
      <c r="CAD250" s="135"/>
      <c r="CAE250" s="304"/>
      <c r="CAF250" s="305"/>
      <c r="CAG250" s="306"/>
      <c r="CAH250" s="135"/>
      <c r="CAI250" s="135"/>
      <c r="CAJ250" s="307"/>
      <c r="CAK250" s="135"/>
      <c r="CAL250" s="135"/>
      <c r="CAM250" s="135"/>
      <c r="CAN250" s="304"/>
      <c r="CAO250" s="305"/>
      <c r="CAP250" s="306"/>
      <c r="CAQ250" s="135"/>
      <c r="CAR250" s="135"/>
      <c r="CAS250" s="307"/>
      <c r="CAT250" s="135"/>
      <c r="CAU250" s="135"/>
      <c r="CAV250" s="135"/>
      <c r="CAW250" s="304"/>
      <c r="CAX250" s="305"/>
      <c r="CAY250" s="306"/>
      <c r="CAZ250" s="135"/>
      <c r="CBA250" s="135"/>
      <c r="CBB250" s="307"/>
      <c r="CBC250" s="135"/>
      <c r="CBD250" s="135"/>
      <c r="CBE250" s="135"/>
      <c r="CBF250" s="304"/>
      <c r="CBG250" s="305"/>
      <c r="CBH250" s="306"/>
      <c r="CBI250" s="135"/>
      <c r="CBJ250" s="135"/>
      <c r="CBK250" s="307"/>
      <c r="CBL250" s="135"/>
      <c r="CBM250" s="135"/>
      <c r="CBN250" s="135"/>
      <c r="CBO250" s="304"/>
      <c r="CBP250" s="305"/>
      <c r="CBQ250" s="306"/>
      <c r="CBR250" s="135"/>
      <c r="CBS250" s="135"/>
      <c r="CBT250" s="307"/>
      <c r="CBU250" s="135"/>
      <c r="CBV250" s="135"/>
      <c r="CBW250" s="135"/>
      <c r="CBX250" s="304"/>
      <c r="CBY250" s="305"/>
      <c r="CBZ250" s="306"/>
      <c r="CCA250" s="135"/>
      <c r="CCB250" s="135"/>
      <c r="CCC250" s="307"/>
      <c r="CCD250" s="135"/>
      <c r="CCE250" s="135"/>
      <c r="CCF250" s="135"/>
      <c r="CCG250" s="304"/>
      <c r="CCH250" s="305"/>
      <c r="CCI250" s="306"/>
      <c r="CCJ250" s="135"/>
      <c r="CCK250" s="135"/>
      <c r="CCL250" s="307"/>
      <c r="CCM250" s="135"/>
      <c r="CCN250" s="135"/>
      <c r="CCO250" s="135"/>
      <c r="CCP250" s="304"/>
      <c r="CCQ250" s="305"/>
      <c r="CCR250" s="306"/>
      <c r="CCS250" s="135"/>
      <c r="CCT250" s="135"/>
      <c r="CCU250" s="307"/>
      <c r="CCV250" s="135"/>
      <c r="CCW250" s="135"/>
      <c r="CCX250" s="135"/>
      <c r="CCY250" s="304"/>
      <c r="CCZ250" s="305"/>
      <c r="CDA250" s="306"/>
      <c r="CDB250" s="135"/>
      <c r="CDC250" s="135"/>
      <c r="CDD250" s="307"/>
      <c r="CDE250" s="135"/>
      <c r="CDF250" s="135"/>
      <c r="CDG250" s="135"/>
      <c r="CDH250" s="304"/>
      <c r="CDI250" s="305"/>
      <c r="CDJ250" s="306"/>
      <c r="CDK250" s="135"/>
      <c r="CDL250" s="135"/>
      <c r="CDM250" s="307"/>
      <c r="CDN250" s="135"/>
      <c r="CDO250" s="135"/>
      <c r="CDP250" s="135"/>
      <c r="CDQ250" s="304"/>
      <c r="CDR250" s="305"/>
      <c r="CDS250" s="306"/>
      <c r="CDT250" s="135"/>
      <c r="CDU250" s="135"/>
      <c r="CDV250" s="307"/>
      <c r="CDW250" s="135"/>
      <c r="CDX250" s="135"/>
      <c r="CDY250" s="135"/>
      <c r="CDZ250" s="304"/>
      <c r="CEA250" s="305"/>
      <c r="CEB250" s="306"/>
      <c r="CEC250" s="135"/>
      <c r="CED250" s="135"/>
      <c r="CEE250" s="307"/>
      <c r="CEF250" s="135"/>
      <c r="CEG250" s="135"/>
      <c r="CEH250" s="135"/>
      <c r="CEI250" s="304"/>
      <c r="CEJ250" s="305"/>
      <c r="CEK250" s="306"/>
      <c r="CEL250" s="135"/>
      <c r="CEM250" s="135"/>
      <c r="CEN250" s="307"/>
      <c r="CEO250" s="135"/>
      <c r="CEP250" s="135"/>
      <c r="CEQ250" s="135"/>
      <c r="CER250" s="304"/>
      <c r="CES250" s="305"/>
      <c r="CET250" s="306"/>
      <c r="CEU250" s="135"/>
      <c r="CEV250" s="135"/>
      <c r="CEW250" s="307"/>
      <c r="CEX250" s="135"/>
      <c r="CEY250" s="135"/>
      <c r="CEZ250" s="135"/>
      <c r="CFA250" s="304"/>
      <c r="CFB250" s="305"/>
      <c r="CFC250" s="306"/>
      <c r="CFD250" s="135"/>
      <c r="CFE250" s="135"/>
      <c r="CFF250" s="307"/>
      <c r="CFG250" s="135"/>
      <c r="CFH250" s="135"/>
      <c r="CFI250" s="135"/>
      <c r="CFJ250" s="304"/>
      <c r="CFK250" s="305"/>
      <c r="CFL250" s="306"/>
      <c r="CFM250" s="135"/>
      <c r="CFN250" s="135"/>
      <c r="CFO250" s="307"/>
      <c r="CFP250" s="135"/>
      <c r="CFQ250" s="135"/>
      <c r="CFR250" s="135"/>
      <c r="CFS250" s="304"/>
      <c r="CFT250" s="305"/>
      <c r="CFU250" s="306"/>
      <c r="CFV250" s="135"/>
      <c r="CFW250" s="135"/>
      <c r="CFX250" s="307"/>
      <c r="CFY250" s="135"/>
      <c r="CFZ250" s="135"/>
      <c r="CGA250" s="135"/>
      <c r="CGB250" s="304"/>
      <c r="CGC250" s="305"/>
      <c r="CGD250" s="306"/>
      <c r="CGE250" s="135"/>
      <c r="CGF250" s="135"/>
      <c r="CGG250" s="307"/>
      <c r="CGH250" s="135"/>
      <c r="CGI250" s="135"/>
      <c r="CGJ250" s="135"/>
      <c r="CGK250" s="304"/>
      <c r="CGL250" s="305"/>
      <c r="CGM250" s="306"/>
      <c r="CGN250" s="135"/>
      <c r="CGO250" s="135"/>
      <c r="CGP250" s="307"/>
      <c r="CGQ250" s="135"/>
      <c r="CGR250" s="135"/>
      <c r="CGS250" s="135"/>
      <c r="CGT250" s="304"/>
      <c r="CGU250" s="305"/>
      <c r="CGV250" s="306"/>
      <c r="CGW250" s="135"/>
      <c r="CGX250" s="135"/>
      <c r="CGY250" s="307"/>
      <c r="CGZ250" s="135"/>
      <c r="CHA250" s="135"/>
      <c r="CHB250" s="135"/>
      <c r="CHC250" s="304"/>
      <c r="CHD250" s="305"/>
      <c r="CHE250" s="306"/>
      <c r="CHF250" s="135"/>
      <c r="CHG250" s="135"/>
      <c r="CHH250" s="307"/>
      <c r="CHI250" s="135"/>
      <c r="CHJ250" s="135"/>
      <c r="CHK250" s="135"/>
      <c r="CHL250" s="304"/>
      <c r="CHM250" s="305"/>
      <c r="CHN250" s="306"/>
      <c r="CHO250" s="135"/>
      <c r="CHP250" s="135"/>
      <c r="CHQ250" s="307"/>
      <c r="CHR250" s="135"/>
      <c r="CHS250" s="135"/>
      <c r="CHT250" s="135"/>
      <c r="CHU250" s="304"/>
      <c r="CHV250" s="305"/>
      <c r="CHW250" s="306"/>
      <c r="CHX250" s="135"/>
      <c r="CHY250" s="135"/>
      <c r="CHZ250" s="307"/>
      <c r="CIA250" s="135"/>
      <c r="CIB250" s="135"/>
      <c r="CIC250" s="135"/>
      <c r="CID250" s="304"/>
      <c r="CIE250" s="320"/>
      <c r="CIF250" s="321"/>
      <c r="CIG250" s="135"/>
      <c r="CIH250" s="135"/>
      <c r="CII250" s="307"/>
      <c r="CIJ250" s="135"/>
      <c r="CIK250" s="135"/>
      <c r="CIL250" s="135"/>
      <c r="CIM250" s="304"/>
      <c r="CIN250" s="320"/>
      <c r="CIO250" s="321"/>
      <c r="CIR250" s="318"/>
      <c r="CIV250" s="319"/>
      <c r="CIW250" s="320"/>
      <c r="CIX250" s="321"/>
      <c r="CJA250" s="318"/>
      <c r="CJB250" s="135"/>
      <c r="CJC250" s="135"/>
      <c r="CJD250" s="135"/>
      <c r="CJE250" s="304"/>
      <c r="CJF250" s="305"/>
      <c r="CJG250" s="306"/>
      <c r="CJH250" s="135"/>
      <c r="CJI250" s="135"/>
      <c r="CJJ250" s="307"/>
      <c r="CJK250" s="135"/>
      <c r="CJL250" s="135"/>
      <c r="CJM250" s="135"/>
      <c r="CJN250" s="304"/>
      <c r="CJO250" s="305"/>
      <c r="CJP250" s="306"/>
      <c r="CJQ250" s="135"/>
      <c r="CJR250" s="135"/>
      <c r="CJS250" s="307"/>
      <c r="CJT250" s="135"/>
      <c r="CJU250" s="135"/>
      <c r="CJV250" s="135"/>
      <c r="CJW250" s="304"/>
      <c r="CJX250" s="305"/>
      <c r="CJY250" s="306"/>
      <c r="CJZ250" s="135"/>
      <c r="CKA250" s="135"/>
      <c r="CKB250" s="307"/>
      <c r="CKC250" s="135"/>
      <c r="CKD250" s="135"/>
      <c r="CKE250" s="135"/>
      <c r="CKF250" s="304"/>
      <c r="CKG250" s="305"/>
      <c r="CKH250" s="306"/>
      <c r="CKI250" s="135"/>
      <c r="CKJ250" s="135"/>
      <c r="CKK250" s="307"/>
      <c r="CKL250" s="135"/>
      <c r="CKM250" s="135"/>
      <c r="CKN250" s="135"/>
      <c r="CKO250" s="304"/>
      <c r="CKP250" s="305"/>
      <c r="CKQ250" s="306"/>
      <c r="CKR250" s="135"/>
      <c r="CKS250" s="135"/>
      <c r="CKT250" s="307"/>
      <c r="CKU250" s="135"/>
      <c r="CKV250" s="135"/>
      <c r="CKW250" s="135"/>
      <c r="CKX250" s="304"/>
      <c r="CKY250" s="305"/>
      <c r="CKZ250" s="306"/>
      <c r="CLA250" s="135"/>
      <c r="CLB250" s="135"/>
      <c r="CLC250" s="307"/>
      <c r="CLD250" s="135"/>
      <c r="CLE250" s="135"/>
      <c r="CLF250" s="135"/>
      <c r="CLG250" s="304"/>
      <c r="CLH250" s="305"/>
      <c r="CLI250" s="306"/>
      <c r="CLJ250" s="135"/>
      <c r="CLK250" s="135"/>
      <c r="CLL250" s="307"/>
      <c r="CLM250" s="135"/>
      <c r="CLN250" s="135"/>
      <c r="CLO250" s="135"/>
      <c r="CLP250" s="304"/>
      <c r="CLQ250" s="305"/>
      <c r="CLR250" s="306"/>
      <c r="CLS250" s="135"/>
      <c r="CLT250" s="135"/>
      <c r="CLU250" s="307"/>
      <c r="CLV250" s="135"/>
      <c r="CLW250" s="135"/>
      <c r="CLX250" s="135"/>
      <c r="CLY250" s="304"/>
      <c r="CLZ250" s="305"/>
      <c r="CMA250" s="306"/>
      <c r="CMB250" s="135"/>
      <c r="CMC250" s="135"/>
      <c r="CMD250" s="307"/>
      <c r="CME250" s="135"/>
      <c r="CMF250" s="135"/>
      <c r="CMG250" s="135"/>
      <c r="CMH250" s="304"/>
      <c r="CMI250" s="305"/>
      <c r="CMJ250" s="306"/>
      <c r="CMK250" s="135"/>
      <c r="CML250" s="135"/>
      <c r="CMM250" s="307"/>
      <c r="CMN250" s="135"/>
      <c r="CMO250" s="135"/>
      <c r="CMP250" s="135"/>
      <c r="CMQ250" s="304"/>
      <c r="CMR250" s="305"/>
      <c r="CMS250" s="306"/>
      <c r="CMT250" s="135"/>
      <c r="CMU250" s="135"/>
      <c r="CMV250" s="307"/>
      <c r="CMW250" s="135"/>
      <c r="CMX250" s="135"/>
      <c r="CMY250" s="135"/>
      <c r="CMZ250" s="304"/>
      <c r="CNA250" s="305"/>
      <c r="CNB250" s="306"/>
      <c r="CNC250" s="135"/>
      <c r="CND250" s="135"/>
      <c r="CNE250" s="307"/>
      <c r="CNF250" s="135"/>
      <c r="CNG250" s="135"/>
      <c r="CNH250" s="135"/>
      <c r="CNI250" s="304"/>
      <c r="CNJ250" s="305"/>
      <c r="CNK250" s="306"/>
      <c r="CNL250" s="135"/>
      <c r="CNM250" s="135"/>
      <c r="CNN250" s="307"/>
      <c r="CNO250" s="135"/>
      <c r="CNP250" s="135"/>
      <c r="CNQ250" s="135"/>
      <c r="CNR250" s="304"/>
      <c r="CNS250" s="305"/>
      <c r="CNT250" s="306"/>
      <c r="CNU250" s="135"/>
      <c r="CNV250" s="135"/>
      <c r="CNW250" s="307"/>
      <c r="CNX250" s="135"/>
      <c r="CNY250" s="135"/>
      <c r="CNZ250" s="135"/>
      <c r="COA250" s="304"/>
      <c r="COB250" s="305"/>
      <c r="COC250" s="306"/>
      <c r="COD250" s="135"/>
      <c r="COE250" s="135"/>
      <c r="COF250" s="307"/>
      <c r="COG250" s="135"/>
      <c r="COH250" s="135"/>
      <c r="COI250" s="135"/>
      <c r="COJ250" s="304"/>
      <c r="COK250" s="305"/>
      <c r="COL250" s="306"/>
      <c r="COM250" s="135"/>
      <c r="CON250" s="135"/>
      <c r="COO250" s="307"/>
      <c r="COP250" s="135"/>
      <c r="COQ250" s="135"/>
      <c r="COR250" s="135"/>
      <c r="COS250" s="304"/>
      <c r="COT250" s="305"/>
      <c r="COU250" s="306"/>
      <c r="COV250" s="135"/>
      <c r="COW250" s="135"/>
      <c r="COX250" s="307"/>
      <c r="COY250" s="135"/>
      <c r="COZ250" s="135"/>
      <c r="CPA250" s="135"/>
      <c r="CPB250" s="304"/>
      <c r="CPC250" s="305"/>
      <c r="CPD250" s="306"/>
      <c r="CPE250" s="135"/>
      <c r="CPF250" s="135"/>
      <c r="CPG250" s="307"/>
      <c r="CPH250" s="135"/>
      <c r="CPI250" s="135"/>
      <c r="CPJ250" s="135"/>
      <c r="CPK250" s="304"/>
      <c r="CPL250" s="305"/>
      <c r="CPM250" s="306"/>
      <c r="CPN250" s="135"/>
      <c r="CPO250" s="135"/>
      <c r="CPP250" s="307"/>
      <c r="CPQ250" s="135"/>
      <c r="CPR250" s="135"/>
      <c r="CPS250" s="135"/>
      <c r="CPT250" s="304"/>
      <c r="CPU250" s="305"/>
      <c r="CPV250" s="306"/>
      <c r="CPW250" s="135"/>
      <c r="CPX250" s="135"/>
      <c r="CPY250" s="307"/>
      <c r="CPZ250" s="135"/>
      <c r="CQA250" s="135"/>
      <c r="CQB250" s="135"/>
      <c r="CQC250" s="304"/>
      <c r="CQD250" s="305"/>
      <c r="CQE250" s="306"/>
      <c r="CQF250" s="135"/>
      <c r="CQG250" s="135"/>
      <c r="CQH250" s="307"/>
      <c r="CQI250" s="135"/>
      <c r="CQJ250" s="135"/>
      <c r="CQK250" s="135"/>
      <c r="CQL250" s="304"/>
      <c r="CQM250" s="305"/>
      <c r="CQN250" s="306"/>
      <c r="CQO250" s="135"/>
      <c r="CQP250" s="135"/>
      <c r="CQQ250" s="307"/>
      <c r="CQR250" s="135"/>
      <c r="CQS250" s="135"/>
      <c r="CQT250" s="135"/>
      <c r="CQU250" s="304"/>
      <c r="CQV250" s="305"/>
      <c r="CQW250" s="306"/>
      <c r="CQX250" s="135"/>
      <c r="CQY250" s="135"/>
      <c r="CQZ250" s="307"/>
      <c r="CRA250" s="135"/>
      <c r="CRB250" s="135"/>
      <c r="CRC250" s="135"/>
      <c r="CRD250" s="304"/>
      <c r="CRE250" s="305"/>
      <c r="CRF250" s="306"/>
      <c r="CRG250" s="135"/>
      <c r="CRH250" s="135"/>
      <c r="CRI250" s="307"/>
      <c r="CRJ250" s="135"/>
      <c r="CRK250" s="135"/>
      <c r="CRL250" s="135"/>
      <c r="CRM250" s="304"/>
      <c r="CRN250" s="305"/>
      <c r="CRO250" s="306"/>
      <c r="CRP250" s="135"/>
      <c r="CRQ250" s="135"/>
      <c r="CRR250" s="307"/>
      <c r="CRS250" s="135"/>
      <c r="CRT250" s="135"/>
      <c r="CRU250" s="135"/>
      <c r="CRV250" s="304"/>
      <c r="CRW250" s="305"/>
      <c r="CRX250" s="306"/>
      <c r="CRY250" s="135"/>
      <c r="CRZ250" s="135"/>
      <c r="CSA250" s="318"/>
      <c r="CSC250" s="135"/>
      <c r="CSD250" s="135"/>
      <c r="CSE250" s="304"/>
      <c r="CSF250" s="305"/>
      <c r="CSG250" s="306"/>
      <c r="CSH250" s="135"/>
      <c r="CSI250" s="135"/>
      <c r="CSJ250" s="318"/>
      <c r="CSN250" s="319"/>
      <c r="CSO250" s="320"/>
      <c r="CSP250" s="321"/>
      <c r="CSS250" s="318"/>
      <c r="CSW250" s="319"/>
      <c r="CSX250" s="305"/>
      <c r="CSY250" s="306"/>
      <c r="CSZ250" s="135"/>
      <c r="CTA250" s="135"/>
      <c r="CTB250" s="307"/>
      <c r="CTC250" s="135"/>
      <c r="CTD250" s="135"/>
      <c r="CTE250" s="135"/>
      <c r="CTF250" s="304"/>
      <c r="CTG250" s="305"/>
      <c r="CTH250" s="306"/>
      <c r="CTI250" s="135"/>
      <c r="CTJ250" s="135"/>
      <c r="CTK250" s="307"/>
      <c r="CTL250" s="135"/>
      <c r="CTM250" s="135"/>
      <c r="CTN250" s="135"/>
      <c r="CTO250" s="304"/>
      <c r="CTP250" s="305"/>
      <c r="CTQ250" s="306"/>
      <c r="CTR250" s="135"/>
      <c r="CTS250" s="135"/>
      <c r="CTT250" s="307"/>
      <c r="CTU250" s="135"/>
      <c r="CTV250" s="135"/>
      <c r="CTW250" s="135"/>
      <c r="CTX250" s="304"/>
      <c r="CTY250" s="305"/>
      <c r="CTZ250" s="306"/>
      <c r="CUA250" s="135"/>
      <c r="CUB250" s="135"/>
      <c r="CUC250" s="307"/>
      <c r="CUD250" s="135"/>
      <c r="CUE250" s="135"/>
      <c r="CUF250" s="135"/>
      <c r="CUG250" s="304"/>
      <c r="CUH250" s="305"/>
      <c r="CUI250" s="306"/>
      <c r="CUJ250" s="135"/>
      <c r="CUK250" s="135"/>
      <c r="CUL250" s="307"/>
      <c r="CUM250" s="135"/>
      <c r="CUN250" s="135"/>
      <c r="CUO250" s="135"/>
      <c r="CUP250" s="304"/>
      <c r="CUQ250" s="305"/>
      <c r="CUR250" s="306"/>
      <c r="CUS250" s="135"/>
      <c r="CUT250" s="135"/>
      <c r="CUU250" s="307"/>
      <c r="CUV250" s="135"/>
      <c r="CUW250" s="135"/>
      <c r="CUX250" s="135"/>
      <c r="CUY250" s="304"/>
      <c r="CUZ250" s="305"/>
      <c r="CVA250" s="306"/>
      <c r="CVB250" s="135"/>
      <c r="CVC250" s="135"/>
      <c r="CVD250" s="307"/>
      <c r="CVE250" s="135"/>
      <c r="CVF250" s="135"/>
      <c r="CVG250" s="135"/>
      <c r="CVH250" s="304"/>
      <c r="CVI250" s="305"/>
      <c r="CVJ250" s="306"/>
      <c r="CVK250" s="135"/>
      <c r="CVL250" s="135"/>
      <c r="CVM250" s="307"/>
      <c r="CVN250" s="135"/>
      <c r="CVO250" s="135"/>
      <c r="CVP250" s="135"/>
      <c r="CVQ250" s="304"/>
      <c r="CVR250" s="305"/>
      <c r="CVS250" s="306"/>
      <c r="CVT250" s="135"/>
      <c r="CVU250" s="135"/>
      <c r="CVV250" s="307"/>
      <c r="CVW250" s="135"/>
      <c r="CVX250" s="135"/>
      <c r="CVY250" s="135"/>
      <c r="CVZ250" s="304"/>
      <c r="CWA250" s="305"/>
      <c r="CWB250" s="306"/>
      <c r="CWC250" s="135"/>
      <c r="CWD250" s="135"/>
      <c r="CWE250" s="307"/>
      <c r="CWF250" s="135"/>
      <c r="CWG250" s="135"/>
      <c r="CWH250" s="135"/>
      <c r="CWI250" s="304"/>
      <c r="CWJ250" s="305"/>
      <c r="CWK250" s="306"/>
      <c r="CWL250" s="135"/>
      <c r="CWM250" s="135"/>
      <c r="CWN250" s="307"/>
      <c r="CWO250" s="135"/>
      <c r="CWP250" s="135"/>
      <c r="CWQ250" s="135"/>
      <c r="CWR250" s="304"/>
      <c r="CWS250" s="305"/>
      <c r="CWT250" s="306"/>
      <c r="CWU250" s="135"/>
      <c r="CWV250" s="135"/>
      <c r="CWW250" s="307"/>
      <c r="CWX250" s="135"/>
      <c r="CWY250" s="135"/>
      <c r="CWZ250" s="135"/>
      <c r="CXA250" s="304"/>
      <c r="CXB250" s="305"/>
      <c r="CXC250" s="306"/>
      <c r="CXD250" s="135"/>
      <c r="CXE250" s="135"/>
      <c r="CXF250" s="307"/>
      <c r="CXG250" s="135"/>
      <c r="CXH250" s="135"/>
      <c r="CXI250" s="135"/>
      <c r="CXJ250" s="304"/>
      <c r="CXK250" s="305"/>
      <c r="CXL250" s="306"/>
      <c r="CXM250" s="135"/>
      <c r="CXN250" s="135"/>
      <c r="CXO250" s="307"/>
      <c r="CXP250" s="135"/>
      <c r="CXQ250" s="135"/>
      <c r="CXR250" s="135"/>
      <c r="CXS250" s="304"/>
      <c r="CXT250" s="305"/>
      <c r="CXU250" s="306"/>
      <c r="CXV250" s="135"/>
      <c r="CXW250" s="135"/>
      <c r="CXX250" s="307"/>
      <c r="CXY250" s="135"/>
      <c r="CXZ250" s="135"/>
      <c r="CYA250" s="135"/>
      <c r="CYB250" s="304"/>
      <c r="CYC250" s="305"/>
      <c r="CYD250" s="306"/>
      <c r="CYE250" s="135"/>
      <c r="CYF250" s="135"/>
      <c r="CYG250" s="307"/>
      <c r="CYH250" s="135"/>
      <c r="CYI250" s="135"/>
      <c r="CYJ250" s="135"/>
      <c r="CYK250" s="304"/>
      <c r="CYL250" s="305"/>
      <c r="CYM250" s="306"/>
      <c r="CYN250" s="135"/>
      <c r="CYO250" s="135"/>
      <c r="CYP250" s="307"/>
      <c r="CYQ250" s="135"/>
      <c r="CYR250" s="135"/>
      <c r="CYS250" s="135"/>
      <c r="CYT250" s="304"/>
      <c r="CYU250" s="305"/>
      <c r="CYV250" s="306"/>
      <c r="CYW250" s="135"/>
      <c r="CYX250" s="135"/>
      <c r="CYY250" s="307"/>
      <c r="CYZ250" s="135"/>
      <c r="CZA250" s="135"/>
      <c r="CZB250" s="135"/>
      <c r="CZC250" s="304"/>
      <c r="CZD250" s="305"/>
      <c r="CZE250" s="306"/>
      <c r="CZF250" s="135"/>
      <c r="CZG250" s="135"/>
      <c r="CZH250" s="307"/>
      <c r="CZI250" s="135"/>
      <c r="CZJ250" s="135"/>
      <c r="CZK250" s="135"/>
      <c r="CZL250" s="304"/>
      <c r="CZM250" s="305"/>
      <c r="CZN250" s="306"/>
      <c r="CZO250" s="135"/>
      <c r="CZP250" s="135"/>
      <c r="CZQ250" s="307"/>
      <c r="CZR250" s="135"/>
      <c r="CZS250" s="135"/>
      <c r="CZT250" s="135"/>
      <c r="CZU250" s="304"/>
      <c r="CZV250" s="305"/>
      <c r="CZW250" s="306"/>
      <c r="CZX250" s="135"/>
      <c r="CZY250" s="135"/>
      <c r="CZZ250" s="307"/>
      <c r="DAA250" s="135"/>
      <c r="DAB250" s="135"/>
      <c r="DAC250" s="135"/>
      <c r="DAD250" s="304"/>
      <c r="DAE250" s="305"/>
      <c r="DAF250" s="306"/>
      <c r="DAG250" s="135"/>
      <c r="DAH250" s="135"/>
      <c r="DAI250" s="307"/>
      <c r="DAJ250" s="135"/>
      <c r="DAK250" s="135"/>
      <c r="DAL250" s="135"/>
      <c r="DAM250" s="304"/>
      <c r="DAN250" s="305"/>
      <c r="DAO250" s="306"/>
      <c r="DAP250" s="135"/>
      <c r="DAQ250" s="135"/>
      <c r="DAR250" s="307"/>
      <c r="DAS250" s="135"/>
      <c r="DAT250" s="135"/>
      <c r="DAU250" s="135"/>
      <c r="DAV250" s="304"/>
      <c r="DAW250" s="305"/>
      <c r="DAX250" s="306"/>
      <c r="DAY250" s="135"/>
      <c r="DAZ250" s="135"/>
      <c r="DBA250" s="307"/>
      <c r="DBB250" s="135"/>
      <c r="DBC250" s="135"/>
      <c r="DBD250" s="135"/>
      <c r="DBE250" s="304"/>
      <c r="DBF250" s="305"/>
      <c r="DBG250" s="306"/>
      <c r="DBH250" s="135"/>
      <c r="DBI250" s="135"/>
      <c r="DBJ250" s="307"/>
      <c r="DBK250" s="135"/>
      <c r="DBL250" s="135"/>
      <c r="DBM250" s="135"/>
      <c r="DBN250" s="304"/>
      <c r="DBO250" s="305"/>
      <c r="DBP250" s="306"/>
      <c r="DBQ250" s="135"/>
      <c r="DBR250" s="135"/>
      <c r="DBS250" s="307"/>
      <c r="DBT250" s="135"/>
      <c r="DBU250" s="135"/>
      <c r="DBV250" s="135"/>
      <c r="DBW250" s="319"/>
      <c r="DBX250" s="320"/>
      <c r="DBY250" s="306"/>
      <c r="DBZ250" s="135"/>
      <c r="DCA250" s="135"/>
      <c r="DCB250" s="307"/>
      <c r="DCC250" s="135"/>
      <c r="DCD250" s="135"/>
      <c r="DCE250" s="135"/>
      <c r="DCF250" s="319"/>
      <c r="DCG250" s="320"/>
      <c r="DCH250" s="321"/>
      <c r="DCK250" s="318"/>
      <c r="DCO250" s="319"/>
      <c r="DCP250" s="320"/>
      <c r="DCQ250" s="321"/>
      <c r="DCT250" s="307"/>
      <c r="DCU250" s="135"/>
      <c r="DCV250" s="135"/>
      <c r="DCW250" s="135"/>
      <c r="DCX250" s="304"/>
      <c r="DCY250" s="305"/>
      <c r="DCZ250" s="306"/>
      <c r="DDA250" s="135"/>
      <c r="DDB250" s="135"/>
      <c r="DDC250" s="307"/>
      <c r="DDD250" s="135"/>
      <c r="DDE250" s="135"/>
      <c r="DDF250" s="135"/>
      <c r="DDG250" s="304"/>
      <c r="DDH250" s="305"/>
      <c r="DDI250" s="306"/>
      <c r="DDJ250" s="135"/>
      <c r="DDK250" s="135"/>
      <c r="DDL250" s="307"/>
      <c r="DDM250" s="135"/>
      <c r="DDN250" s="135"/>
      <c r="DDO250" s="135"/>
      <c r="DDP250" s="304"/>
      <c r="DDQ250" s="305"/>
      <c r="DDR250" s="306"/>
      <c r="DDS250" s="135"/>
      <c r="DDT250" s="135"/>
      <c r="DDU250" s="307"/>
      <c r="DDV250" s="135"/>
      <c r="DDW250" s="135"/>
      <c r="DDX250" s="135"/>
      <c r="DDY250" s="304"/>
      <c r="DDZ250" s="305"/>
      <c r="DEA250" s="306"/>
      <c r="DEB250" s="135"/>
      <c r="DEC250" s="135"/>
      <c r="DED250" s="307"/>
      <c r="DEE250" s="135"/>
      <c r="DEF250" s="135"/>
      <c r="DEG250" s="135"/>
      <c r="DEH250" s="304"/>
      <c r="DEI250" s="305"/>
      <c r="DEJ250" s="306"/>
      <c r="DEK250" s="135"/>
      <c r="DEL250" s="135"/>
      <c r="DEM250" s="307"/>
      <c r="DEN250" s="135"/>
      <c r="DEO250" s="135"/>
      <c r="DEP250" s="135"/>
      <c r="DEQ250" s="304"/>
      <c r="DER250" s="305"/>
      <c r="DES250" s="306"/>
      <c r="DET250" s="135"/>
      <c r="DEU250" s="135"/>
      <c r="DEV250" s="307"/>
      <c r="DEW250" s="135"/>
      <c r="DEX250" s="135"/>
      <c r="DEY250" s="135"/>
      <c r="DEZ250" s="304"/>
      <c r="DFA250" s="305"/>
      <c r="DFB250" s="306"/>
      <c r="DFC250" s="135"/>
      <c r="DFD250" s="135"/>
      <c r="DFE250" s="307"/>
      <c r="DFF250" s="135"/>
      <c r="DFG250" s="135"/>
      <c r="DFH250" s="135"/>
      <c r="DFI250" s="304"/>
      <c r="DFJ250" s="305"/>
      <c r="DFK250" s="306"/>
      <c r="DFL250" s="135"/>
      <c r="DFM250" s="135"/>
      <c r="DFN250" s="307"/>
      <c r="DFO250" s="135"/>
      <c r="DFP250" s="135"/>
      <c r="DFQ250" s="135"/>
      <c r="DFR250" s="304"/>
      <c r="DFS250" s="305"/>
      <c r="DFT250" s="306"/>
      <c r="DFU250" s="135"/>
      <c r="DFV250" s="135"/>
      <c r="DFW250" s="307"/>
      <c r="DFX250" s="135"/>
      <c r="DFY250" s="135"/>
      <c r="DFZ250" s="135"/>
      <c r="DGA250" s="304"/>
      <c r="DGB250" s="305"/>
      <c r="DGC250" s="306"/>
      <c r="DGD250" s="135"/>
      <c r="DGE250" s="135"/>
      <c r="DGF250" s="307"/>
      <c r="DGG250" s="135"/>
      <c r="DGH250" s="135"/>
      <c r="DGI250" s="135"/>
      <c r="DGJ250" s="304"/>
      <c r="DGK250" s="305"/>
      <c r="DGL250" s="306"/>
      <c r="DGM250" s="135"/>
      <c r="DGN250" s="135"/>
      <c r="DGO250" s="307"/>
      <c r="DGP250" s="135"/>
      <c r="DGQ250" s="135"/>
      <c r="DGR250" s="135"/>
      <c r="DGS250" s="304"/>
      <c r="DGT250" s="305"/>
      <c r="DGU250" s="306"/>
      <c r="DGV250" s="135"/>
      <c r="DGW250" s="135"/>
      <c r="DGX250" s="307"/>
      <c r="DGY250" s="135"/>
      <c r="DGZ250" s="135"/>
      <c r="DHA250" s="135"/>
      <c r="DHB250" s="304"/>
      <c r="DHC250" s="305"/>
      <c r="DHD250" s="306"/>
      <c r="DHE250" s="135"/>
      <c r="DHF250" s="135"/>
      <c r="DHG250" s="307"/>
      <c r="DHH250" s="135"/>
      <c r="DHI250" s="135"/>
      <c r="DHJ250" s="135"/>
      <c r="DHK250" s="304"/>
      <c r="DHL250" s="305"/>
      <c r="DHM250" s="306"/>
      <c r="DHN250" s="135"/>
      <c r="DHO250" s="135"/>
      <c r="DHP250" s="307"/>
      <c r="DHQ250" s="135"/>
      <c r="DHR250" s="135"/>
      <c r="DHS250" s="135"/>
      <c r="DHT250" s="304"/>
      <c r="DHU250" s="305"/>
      <c r="DHV250" s="306"/>
      <c r="DHW250" s="135"/>
      <c r="DHX250" s="135"/>
      <c r="DHY250" s="307"/>
      <c r="DHZ250" s="135"/>
      <c r="DIA250" s="135"/>
      <c r="DIB250" s="135"/>
      <c r="DIC250" s="304"/>
      <c r="DID250" s="305"/>
      <c r="DIE250" s="306"/>
      <c r="DIF250" s="135"/>
      <c r="DIG250" s="135"/>
      <c r="DIH250" s="307"/>
      <c r="DII250" s="135"/>
      <c r="DIJ250" s="135"/>
      <c r="DIK250" s="135"/>
      <c r="DIL250" s="304"/>
      <c r="DIM250" s="305"/>
      <c r="DIN250" s="306"/>
      <c r="DIO250" s="135"/>
      <c r="DIP250" s="135"/>
      <c r="DIQ250" s="307"/>
      <c r="DIR250" s="135"/>
      <c r="DIS250" s="135"/>
      <c r="DIT250" s="135"/>
      <c r="DIU250" s="304"/>
      <c r="DIV250" s="305"/>
      <c r="DIW250" s="306"/>
      <c r="DIX250" s="135"/>
      <c r="DIY250" s="135"/>
      <c r="DIZ250" s="307"/>
      <c r="DJA250" s="135"/>
      <c r="DJB250" s="135"/>
      <c r="DJC250" s="135"/>
      <c r="DJD250" s="304"/>
      <c r="DJE250" s="305"/>
      <c r="DJF250" s="306"/>
      <c r="DJG250" s="135"/>
      <c r="DJH250" s="135"/>
      <c r="DJI250" s="307"/>
      <c r="DJJ250" s="135"/>
      <c r="DJK250" s="135"/>
      <c r="DJL250" s="135"/>
      <c r="DJM250" s="304"/>
      <c r="DJN250" s="305"/>
      <c r="DJO250" s="306"/>
      <c r="DJP250" s="135"/>
      <c r="DJQ250" s="135"/>
      <c r="DJR250" s="307"/>
      <c r="DJS250" s="135"/>
      <c r="DJT250" s="135"/>
      <c r="DJU250" s="135"/>
      <c r="DJV250" s="304"/>
      <c r="DJW250" s="305"/>
      <c r="DJX250" s="306"/>
      <c r="DJY250" s="135"/>
      <c r="DJZ250" s="135"/>
      <c r="DKA250" s="307"/>
      <c r="DKB250" s="135"/>
      <c r="DKC250" s="135"/>
      <c r="DKD250" s="135"/>
      <c r="DKE250" s="304"/>
      <c r="DKF250" s="305"/>
      <c r="DKG250" s="306"/>
      <c r="DKH250" s="135"/>
      <c r="DKI250" s="135"/>
      <c r="DKJ250" s="307"/>
      <c r="DKK250" s="135"/>
      <c r="DKL250" s="135"/>
      <c r="DKM250" s="135"/>
      <c r="DKN250" s="304"/>
      <c r="DKO250" s="305"/>
      <c r="DKP250" s="306"/>
      <c r="DKQ250" s="135"/>
      <c r="DKR250" s="135"/>
      <c r="DKS250" s="307"/>
      <c r="DKT250" s="135"/>
      <c r="DKU250" s="135"/>
      <c r="DKV250" s="135"/>
      <c r="DKW250" s="304"/>
      <c r="DKX250" s="305"/>
      <c r="DKY250" s="306"/>
      <c r="DKZ250" s="135"/>
      <c r="DLA250" s="135"/>
      <c r="DLB250" s="307"/>
      <c r="DLC250" s="135"/>
      <c r="DLD250" s="135"/>
      <c r="DLE250" s="135"/>
      <c r="DLF250" s="304"/>
      <c r="DLG250" s="305"/>
      <c r="DLH250" s="306"/>
      <c r="DLI250" s="135"/>
      <c r="DLJ250" s="135"/>
      <c r="DLK250" s="307"/>
      <c r="DLL250" s="135"/>
      <c r="DLM250" s="135"/>
      <c r="DLN250" s="135"/>
      <c r="DLO250" s="304"/>
      <c r="DLP250" s="305"/>
      <c r="DLQ250" s="306"/>
      <c r="DLR250" s="135"/>
      <c r="DLT250" s="318"/>
      <c r="DLU250" s="135"/>
      <c r="DLV250" s="135"/>
      <c r="DLW250" s="135"/>
      <c r="DLX250" s="304"/>
      <c r="DLY250" s="305"/>
      <c r="DLZ250" s="306"/>
      <c r="DMA250" s="135"/>
      <c r="DMC250" s="318"/>
      <c r="DMG250" s="319"/>
      <c r="DMH250" s="320"/>
      <c r="DMI250" s="321"/>
      <c r="DML250" s="318"/>
      <c r="DMP250" s="304"/>
      <c r="DMQ250" s="305"/>
      <c r="DMR250" s="306"/>
      <c r="DMS250" s="135"/>
      <c r="DMT250" s="135"/>
      <c r="DMU250" s="307"/>
      <c r="DMV250" s="135"/>
      <c r="DMW250" s="135"/>
      <c r="DMX250" s="135"/>
      <c r="DMY250" s="304"/>
      <c r="DMZ250" s="305"/>
      <c r="DNA250" s="306"/>
      <c r="DNB250" s="135"/>
      <c r="DNC250" s="135"/>
      <c r="DND250" s="307"/>
      <c r="DNE250" s="135"/>
      <c r="DNF250" s="135"/>
      <c r="DNG250" s="135"/>
      <c r="DNH250" s="304"/>
      <c r="DNI250" s="305"/>
      <c r="DNJ250" s="306"/>
      <c r="DNK250" s="135"/>
      <c r="DNL250" s="135"/>
      <c r="DNM250" s="307"/>
      <c r="DNN250" s="135"/>
      <c r="DNO250" s="135"/>
      <c r="DNP250" s="135"/>
      <c r="DNQ250" s="304"/>
      <c r="DNR250" s="305"/>
      <c r="DNS250" s="306"/>
      <c r="DNT250" s="135"/>
      <c r="DNU250" s="135"/>
      <c r="DNV250" s="307"/>
      <c r="DNW250" s="135"/>
      <c r="DNX250" s="135"/>
      <c r="DNY250" s="135"/>
      <c r="DNZ250" s="304"/>
      <c r="DOA250" s="305"/>
      <c r="DOB250" s="306"/>
      <c r="DOC250" s="135"/>
      <c r="DOD250" s="135"/>
      <c r="DOE250" s="307"/>
      <c r="DOF250" s="135"/>
      <c r="DOG250" s="135"/>
      <c r="DOH250" s="135"/>
      <c r="DOI250" s="304"/>
      <c r="DOJ250" s="305"/>
      <c r="DOK250" s="306"/>
      <c r="DOL250" s="135"/>
      <c r="DOM250" s="135"/>
      <c r="DON250" s="307"/>
      <c r="DOO250" s="135"/>
      <c r="DOP250" s="135"/>
      <c r="DOQ250" s="135"/>
      <c r="DOR250" s="304"/>
      <c r="DOS250" s="305"/>
      <c r="DOT250" s="306"/>
      <c r="DOU250" s="135"/>
      <c r="DOV250" s="135"/>
      <c r="DOW250" s="307"/>
      <c r="DOX250" s="135"/>
      <c r="DOY250" s="135"/>
      <c r="DOZ250" s="135"/>
      <c r="DPA250" s="304"/>
      <c r="DPB250" s="305"/>
      <c r="DPC250" s="306"/>
      <c r="DPD250" s="135"/>
      <c r="DPE250" s="135"/>
      <c r="DPF250" s="307"/>
      <c r="DPG250" s="135"/>
      <c r="DPH250" s="135"/>
      <c r="DPI250" s="135"/>
      <c r="DPJ250" s="304"/>
      <c r="DPK250" s="305"/>
      <c r="DPL250" s="306"/>
      <c r="DPM250" s="135"/>
      <c r="DPN250" s="135"/>
      <c r="DPO250" s="307"/>
      <c r="DPP250" s="135"/>
      <c r="DPQ250" s="135"/>
      <c r="DPR250" s="135"/>
      <c r="DPS250" s="304"/>
      <c r="DPT250" s="305"/>
      <c r="DPU250" s="306"/>
      <c r="DPV250" s="135"/>
      <c r="DPW250" s="135"/>
      <c r="DPX250" s="307"/>
      <c r="DPY250" s="135"/>
      <c r="DPZ250" s="135"/>
      <c r="DQA250" s="135"/>
      <c r="DQB250" s="304"/>
      <c r="DQC250" s="305"/>
      <c r="DQD250" s="306"/>
      <c r="DQE250" s="135"/>
      <c r="DQF250" s="135"/>
      <c r="DQG250" s="307"/>
      <c r="DQH250" s="135"/>
      <c r="DQI250" s="135"/>
      <c r="DQJ250" s="135"/>
      <c r="DQK250" s="304"/>
      <c r="DQL250" s="305"/>
      <c r="DQM250" s="306"/>
      <c r="DQN250" s="135"/>
      <c r="DQO250" s="135"/>
      <c r="DQP250" s="307"/>
      <c r="DQQ250" s="135"/>
      <c r="DQR250" s="135"/>
      <c r="DQS250" s="135"/>
      <c r="DQT250" s="304"/>
      <c r="DQU250" s="305"/>
      <c r="DQV250" s="306"/>
      <c r="DQW250" s="135"/>
      <c r="DQX250" s="135"/>
      <c r="DQY250" s="307"/>
      <c r="DQZ250" s="135"/>
      <c r="DRA250" s="135"/>
      <c r="DRB250" s="135"/>
      <c r="DRC250" s="304"/>
      <c r="DRD250" s="305"/>
      <c r="DRE250" s="306"/>
      <c r="DRF250" s="135"/>
      <c r="DRG250" s="135"/>
      <c r="DRH250" s="307"/>
      <c r="DRI250" s="135"/>
      <c r="DRJ250" s="135"/>
      <c r="DRK250" s="135"/>
      <c r="DRL250" s="304"/>
      <c r="DRM250" s="305"/>
      <c r="DRN250" s="306"/>
      <c r="DRO250" s="135"/>
      <c r="DRP250" s="135"/>
      <c r="DRQ250" s="307"/>
      <c r="DRR250" s="135"/>
      <c r="DRS250" s="135"/>
      <c r="DRT250" s="135"/>
      <c r="DRU250" s="304"/>
      <c r="DRV250" s="305"/>
      <c r="DRW250" s="306"/>
      <c r="DRX250" s="135"/>
      <c r="DRY250" s="135"/>
      <c r="DRZ250" s="307"/>
      <c r="DSA250" s="135"/>
      <c r="DSB250" s="135"/>
      <c r="DSC250" s="135"/>
      <c r="DSD250" s="304"/>
      <c r="DSE250" s="305"/>
      <c r="DSF250" s="306"/>
      <c r="DSG250" s="135"/>
      <c r="DSH250" s="135"/>
      <c r="DSI250" s="307"/>
      <c r="DSJ250" s="135"/>
      <c r="DSK250" s="135"/>
      <c r="DSL250" s="135"/>
      <c r="DSM250" s="304"/>
      <c r="DSN250" s="305"/>
      <c r="DSO250" s="306"/>
      <c r="DSP250" s="135"/>
      <c r="DSQ250" s="135"/>
      <c r="DSR250" s="307"/>
      <c r="DSS250" s="135"/>
      <c r="DST250" s="135"/>
      <c r="DSU250" s="135"/>
      <c r="DSV250" s="304"/>
      <c r="DSW250" s="305"/>
      <c r="DSX250" s="306"/>
      <c r="DSY250" s="135"/>
      <c r="DSZ250" s="135"/>
      <c r="DTA250" s="307"/>
      <c r="DTB250" s="135"/>
      <c r="DTC250" s="135"/>
      <c r="DTD250" s="135"/>
      <c r="DTE250" s="304"/>
      <c r="DTF250" s="305"/>
      <c r="DTG250" s="306"/>
      <c r="DTH250" s="135"/>
      <c r="DTI250" s="135"/>
      <c r="DTJ250" s="307"/>
      <c r="DTK250" s="135"/>
      <c r="DTL250" s="135"/>
      <c r="DTM250" s="135"/>
      <c r="DTN250" s="304"/>
      <c r="DTO250" s="305"/>
      <c r="DTP250" s="306"/>
      <c r="DTQ250" s="135"/>
      <c r="DTR250" s="135"/>
      <c r="DTS250" s="307"/>
      <c r="DTT250" s="135"/>
      <c r="DTU250" s="135"/>
      <c r="DTV250" s="135"/>
      <c r="DTW250" s="304"/>
      <c r="DTX250" s="305"/>
      <c r="DTY250" s="306"/>
      <c r="DTZ250" s="135"/>
      <c r="DUA250" s="135"/>
      <c r="DUB250" s="307"/>
      <c r="DUC250" s="135"/>
      <c r="DUD250" s="135"/>
      <c r="DUE250" s="135"/>
      <c r="DUF250" s="304"/>
      <c r="DUG250" s="305"/>
      <c r="DUH250" s="306"/>
      <c r="DUI250" s="135"/>
      <c r="DUJ250" s="135"/>
      <c r="DUK250" s="307"/>
      <c r="DUL250" s="135"/>
      <c r="DUM250" s="135"/>
      <c r="DUN250" s="135"/>
      <c r="DUO250" s="304"/>
      <c r="DUP250" s="305"/>
      <c r="DUQ250" s="306"/>
      <c r="DUR250" s="135"/>
      <c r="DUS250" s="135"/>
      <c r="DUT250" s="307"/>
      <c r="DUU250" s="135"/>
      <c r="DUV250" s="135"/>
      <c r="DUW250" s="135"/>
      <c r="DUX250" s="304"/>
      <c r="DUY250" s="305"/>
      <c r="DUZ250" s="306"/>
      <c r="DVA250" s="135"/>
      <c r="DVB250" s="135"/>
      <c r="DVC250" s="307"/>
      <c r="DVD250" s="135"/>
      <c r="DVE250" s="135"/>
      <c r="DVF250" s="135"/>
      <c r="DVG250" s="304"/>
      <c r="DVH250" s="305"/>
      <c r="DVI250" s="306"/>
      <c r="DVJ250" s="135"/>
      <c r="DVK250" s="135"/>
      <c r="DVL250" s="307"/>
      <c r="DVM250" s="135"/>
      <c r="DVN250" s="135"/>
      <c r="DVP250" s="319"/>
      <c r="DVQ250" s="305"/>
      <c r="DVR250" s="306"/>
      <c r="DVS250" s="135"/>
      <c r="DVT250" s="135"/>
      <c r="DVU250" s="307"/>
      <c r="DVV250" s="135"/>
      <c r="DVW250" s="135"/>
      <c r="DVY250" s="319"/>
      <c r="DVZ250" s="320"/>
      <c r="DWA250" s="321"/>
      <c r="DWD250" s="318"/>
      <c r="DWH250" s="319"/>
      <c r="DWI250" s="320"/>
      <c r="DWJ250" s="321"/>
      <c r="DWL250" s="135"/>
      <c r="DWM250" s="307"/>
      <c r="DWN250" s="135"/>
      <c r="DWO250" s="135"/>
      <c r="DWP250" s="135"/>
      <c r="DWQ250" s="304"/>
      <c r="DWR250" s="305"/>
      <c r="DWS250" s="306"/>
      <c r="DWT250" s="135"/>
      <c r="DWU250" s="135"/>
      <c r="DWV250" s="307"/>
      <c r="DWW250" s="135"/>
      <c r="DWX250" s="135"/>
      <c r="DWY250" s="135"/>
      <c r="DWZ250" s="304"/>
      <c r="DXA250" s="305"/>
      <c r="DXB250" s="306"/>
      <c r="DXC250" s="135"/>
      <c r="DXD250" s="135"/>
      <c r="DXE250" s="307"/>
      <c r="DXF250" s="135"/>
      <c r="DXG250" s="135"/>
      <c r="DXH250" s="135"/>
      <c r="DXI250" s="304"/>
      <c r="DXJ250" s="305"/>
      <c r="DXK250" s="306"/>
      <c r="DXL250" s="135"/>
      <c r="DXM250" s="135"/>
      <c r="DXN250" s="307"/>
      <c r="DXO250" s="135"/>
      <c r="DXP250" s="135"/>
      <c r="DXQ250" s="135"/>
      <c r="DXR250" s="304"/>
      <c r="DXS250" s="305"/>
      <c r="DXT250" s="306"/>
      <c r="DXU250" s="135"/>
      <c r="DXV250" s="135"/>
      <c r="DXW250" s="307"/>
      <c r="DXX250" s="135"/>
      <c r="DXY250" s="135"/>
      <c r="DXZ250" s="135"/>
      <c r="DYA250" s="304"/>
      <c r="DYB250" s="305"/>
      <c r="DYC250" s="306"/>
      <c r="DYD250" s="135"/>
      <c r="DYE250" s="135"/>
      <c r="DYF250" s="307"/>
      <c r="DYG250" s="135"/>
      <c r="DYH250" s="135"/>
      <c r="DYI250" s="135"/>
      <c r="DYJ250" s="304"/>
      <c r="DYK250" s="305"/>
      <c r="DYL250" s="306"/>
      <c r="DYM250" s="135"/>
      <c r="DYN250" s="135"/>
      <c r="DYO250" s="307"/>
      <c r="DYP250" s="135"/>
      <c r="DYQ250" s="135"/>
      <c r="DYR250" s="135"/>
      <c r="DYS250" s="304"/>
      <c r="DYT250" s="305"/>
      <c r="DYU250" s="306"/>
      <c r="DYV250" s="135"/>
      <c r="DYW250" s="135"/>
      <c r="DYX250" s="307"/>
      <c r="DYY250" s="135"/>
      <c r="DYZ250" s="135"/>
      <c r="DZA250" s="135"/>
      <c r="DZB250" s="304"/>
      <c r="DZC250" s="305"/>
      <c r="DZD250" s="306"/>
      <c r="DZE250" s="135"/>
      <c r="DZF250" s="135"/>
      <c r="DZG250" s="307"/>
      <c r="DZH250" s="135"/>
      <c r="DZI250" s="135"/>
      <c r="DZJ250" s="135"/>
      <c r="DZK250" s="304"/>
      <c r="DZL250" s="305"/>
      <c r="DZM250" s="306"/>
      <c r="DZN250" s="135"/>
      <c r="DZO250" s="135"/>
      <c r="DZP250" s="307"/>
      <c r="DZQ250" s="135"/>
      <c r="DZR250" s="135"/>
      <c r="DZS250" s="135"/>
      <c r="DZT250" s="304"/>
      <c r="DZU250" s="305"/>
      <c r="DZV250" s="306"/>
      <c r="DZW250" s="135"/>
      <c r="DZX250" s="135"/>
      <c r="DZY250" s="307"/>
      <c r="DZZ250" s="135"/>
      <c r="EAA250" s="135"/>
      <c r="EAB250" s="135"/>
      <c r="EAC250" s="304"/>
      <c r="EAD250" s="305"/>
      <c r="EAE250" s="306"/>
      <c r="EAF250" s="135"/>
      <c r="EAG250" s="135"/>
      <c r="EAH250" s="307"/>
      <c r="EAI250" s="135"/>
      <c r="EAJ250" s="135"/>
      <c r="EAK250" s="135"/>
      <c r="EAL250" s="304"/>
      <c r="EAM250" s="305"/>
      <c r="EAN250" s="306"/>
      <c r="EAO250" s="135"/>
      <c r="EAP250" s="135"/>
      <c r="EAQ250" s="307"/>
      <c r="EAR250" s="135"/>
      <c r="EAS250" s="135"/>
      <c r="EAT250" s="135"/>
      <c r="EAU250" s="304"/>
      <c r="EAV250" s="305"/>
      <c r="EAW250" s="306"/>
      <c r="EAX250" s="135"/>
      <c r="EAY250" s="135"/>
      <c r="EAZ250" s="307"/>
      <c r="EBA250" s="135"/>
      <c r="EBB250" s="135"/>
      <c r="EBC250" s="135"/>
      <c r="EBD250" s="304"/>
      <c r="EBE250" s="305"/>
      <c r="EBF250" s="306"/>
      <c r="EBG250" s="135"/>
      <c r="EBH250" s="135"/>
      <c r="EBI250" s="307"/>
      <c r="EBJ250" s="135"/>
      <c r="EBK250" s="135"/>
      <c r="EBL250" s="135"/>
      <c r="EBM250" s="304"/>
      <c r="EBN250" s="305"/>
      <c r="EBO250" s="306"/>
      <c r="EBP250" s="135"/>
      <c r="EBQ250" s="135"/>
      <c r="EBR250" s="307"/>
      <c r="EBS250" s="135"/>
      <c r="EBT250" s="135"/>
      <c r="EBU250" s="135"/>
      <c r="EBV250" s="304"/>
      <c r="EBW250" s="305"/>
      <c r="EBX250" s="306"/>
      <c r="EBY250" s="135"/>
      <c r="EBZ250" s="135"/>
      <c r="ECA250" s="307"/>
      <c r="ECB250" s="135"/>
      <c r="ECC250" s="135"/>
      <c r="ECD250" s="135"/>
      <c r="ECE250" s="304"/>
      <c r="ECF250" s="305"/>
      <c r="ECG250" s="306"/>
      <c r="ECH250" s="135"/>
      <c r="ECI250" s="135"/>
      <c r="ECJ250" s="307"/>
      <c r="ECK250" s="135"/>
      <c r="ECL250" s="135"/>
      <c r="ECM250" s="135"/>
      <c r="ECN250" s="304"/>
      <c r="ECO250" s="305"/>
      <c r="ECP250" s="306"/>
      <c r="ECQ250" s="135"/>
      <c r="ECR250" s="135"/>
      <c r="ECS250" s="307"/>
      <c r="ECT250" s="135"/>
      <c r="ECU250" s="135"/>
      <c r="ECV250" s="135"/>
      <c r="ECW250" s="304"/>
      <c r="ECX250" s="305"/>
      <c r="ECY250" s="306"/>
      <c r="ECZ250" s="135"/>
      <c r="EDA250" s="135"/>
      <c r="EDB250" s="307"/>
      <c r="EDC250" s="135"/>
      <c r="EDD250" s="135"/>
      <c r="EDE250" s="135"/>
      <c r="EDF250" s="304"/>
      <c r="EDG250" s="305"/>
      <c r="EDH250" s="306"/>
      <c r="EDI250" s="135"/>
      <c r="EDJ250" s="135"/>
      <c r="EDK250" s="307"/>
      <c r="EDL250" s="135"/>
      <c r="EDM250" s="135"/>
      <c r="EDN250" s="135"/>
      <c r="EDO250" s="304"/>
      <c r="EDP250" s="305"/>
      <c r="EDQ250" s="306"/>
      <c r="EDR250" s="135"/>
      <c r="EDS250" s="135"/>
      <c r="EDT250" s="307"/>
      <c r="EDU250" s="135"/>
      <c r="EDV250" s="135"/>
      <c r="EDW250" s="135"/>
      <c r="EDX250" s="304"/>
      <c r="EDY250" s="305"/>
      <c r="EDZ250" s="306"/>
      <c r="EEA250" s="135"/>
      <c r="EEB250" s="135"/>
      <c r="EEC250" s="307"/>
      <c r="EED250" s="135"/>
      <c r="EEE250" s="135"/>
      <c r="EEF250" s="135"/>
      <c r="EEG250" s="304"/>
      <c r="EEH250" s="305"/>
      <c r="EEI250" s="306"/>
      <c r="EEJ250" s="135"/>
      <c r="EEK250" s="135"/>
      <c r="EEL250" s="307"/>
      <c r="EEM250" s="135"/>
      <c r="EEN250" s="135"/>
      <c r="EEO250" s="135"/>
      <c r="EEP250" s="304"/>
      <c r="EEQ250" s="305"/>
      <c r="EER250" s="306"/>
      <c r="EES250" s="135"/>
      <c r="EET250" s="135"/>
      <c r="EEU250" s="307"/>
      <c r="EEV250" s="135"/>
      <c r="EEW250" s="135"/>
      <c r="EEX250" s="135"/>
      <c r="EEY250" s="304"/>
      <c r="EEZ250" s="305"/>
      <c r="EFA250" s="306"/>
      <c r="EFB250" s="135"/>
      <c r="EFC250" s="135"/>
      <c r="EFD250" s="307"/>
      <c r="EFE250" s="135"/>
      <c r="EFF250" s="135"/>
      <c r="EFG250" s="135"/>
      <c r="EFH250" s="304"/>
      <c r="EFI250" s="305"/>
      <c r="EFJ250" s="306"/>
      <c r="EFM250" s="307"/>
      <c r="EFN250" s="135"/>
      <c r="EFO250" s="135"/>
      <c r="EFP250" s="135"/>
      <c r="EFQ250" s="304"/>
      <c r="EFR250" s="305"/>
      <c r="EFS250" s="306"/>
      <c r="EFV250" s="318"/>
      <c r="EFZ250" s="319"/>
      <c r="EGA250" s="320"/>
      <c r="EGB250" s="321"/>
      <c r="EGE250" s="318"/>
      <c r="EGH250" s="135"/>
      <c r="EGI250" s="304"/>
      <c r="EGJ250" s="305"/>
      <c r="EGK250" s="306"/>
      <c r="EGL250" s="135"/>
      <c r="EGM250" s="135"/>
      <c r="EGN250" s="307"/>
      <c r="EGO250" s="135"/>
      <c r="EGP250" s="135"/>
      <c r="EGQ250" s="135"/>
      <c r="EGR250" s="304"/>
      <c r="EGS250" s="305"/>
      <c r="EGT250" s="306"/>
      <c r="EGU250" s="135"/>
      <c r="EGV250" s="135"/>
      <c r="EGW250" s="307"/>
      <c r="EGX250" s="135"/>
      <c r="EGY250" s="135"/>
      <c r="EGZ250" s="135"/>
      <c r="EHA250" s="304"/>
      <c r="EHB250" s="305"/>
      <c r="EHC250" s="306"/>
      <c r="EHD250" s="135"/>
      <c r="EHE250" s="135"/>
      <c r="EHF250" s="307"/>
      <c r="EHG250" s="135"/>
      <c r="EHH250" s="135"/>
      <c r="EHI250" s="135"/>
      <c r="EHJ250" s="304"/>
      <c r="EHK250" s="305"/>
      <c r="EHL250" s="306"/>
      <c r="EHM250" s="135"/>
      <c r="EHN250" s="135"/>
      <c r="EHO250" s="307"/>
      <c r="EHP250" s="135"/>
      <c r="EHQ250" s="135"/>
      <c r="EHR250" s="135"/>
      <c r="EHS250" s="304"/>
      <c r="EHT250" s="305"/>
      <c r="EHU250" s="306"/>
      <c r="EHV250" s="135"/>
      <c r="EHW250" s="135"/>
      <c r="EHX250" s="307"/>
      <c r="EHY250" s="135"/>
      <c r="EHZ250" s="135"/>
      <c r="EIA250" s="135"/>
      <c r="EIB250" s="304"/>
      <c r="EIC250" s="305"/>
      <c r="EID250" s="306"/>
      <c r="EIE250" s="135"/>
      <c r="EIF250" s="135"/>
      <c r="EIG250" s="307"/>
      <c r="EIH250" s="135"/>
      <c r="EII250" s="135"/>
      <c r="EIJ250" s="135"/>
      <c r="EIK250" s="304"/>
      <c r="EIL250" s="305"/>
      <c r="EIM250" s="306"/>
      <c r="EIN250" s="135"/>
      <c r="EIO250" s="135"/>
      <c r="EIP250" s="307"/>
      <c r="EIQ250" s="135"/>
      <c r="EIR250" s="135"/>
      <c r="EIS250" s="135"/>
      <c r="EIT250" s="304"/>
      <c r="EIU250" s="305"/>
      <c r="EIV250" s="306"/>
      <c r="EIW250" s="135"/>
      <c r="EIX250" s="135"/>
      <c r="EIY250" s="307"/>
      <c r="EIZ250" s="135"/>
      <c r="EJA250" s="135"/>
      <c r="EJB250" s="135"/>
      <c r="EJC250" s="304"/>
      <c r="EJD250" s="305"/>
      <c r="EJE250" s="306"/>
      <c r="EJF250" s="135"/>
      <c r="EJG250" s="135"/>
      <c r="EJH250" s="307"/>
      <c r="EJI250" s="135"/>
      <c r="EJJ250" s="135"/>
      <c r="EJK250" s="135"/>
      <c r="EJL250" s="304"/>
      <c r="EJM250" s="305"/>
      <c r="EJN250" s="306"/>
      <c r="EJO250" s="135"/>
      <c r="EJP250" s="135"/>
      <c r="EJQ250" s="307"/>
      <c r="EJR250" s="135"/>
      <c r="EJS250" s="135"/>
      <c r="EJT250" s="135"/>
      <c r="EJU250" s="304"/>
      <c r="EJV250" s="305"/>
      <c r="EJW250" s="306"/>
      <c r="EJX250" s="135"/>
      <c r="EJY250" s="135"/>
      <c r="EJZ250" s="307"/>
      <c r="EKA250" s="135"/>
      <c r="EKB250" s="135"/>
      <c r="EKC250" s="135"/>
      <c r="EKD250" s="304"/>
      <c r="EKE250" s="305"/>
      <c r="EKF250" s="306"/>
      <c r="EKG250" s="135"/>
      <c r="EKH250" s="135"/>
      <c r="EKI250" s="307"/>
      <c r="EKJ250" s="135"/>
      <c r="EKK250" s="135"/>
      <c r="EKL250" s="135"/>
      <c r="EKM250" s="304"/>
      <c r="EKN250" s="305"/>
      <c r="EKO250" s="306"/>
      <c r="EKP250" s="135"/>
      <c r="EKQ250" s="135"/>
      <c r="EKR250" s="307"/>
      <c r="EKS250" s="135"/>
      <c r="EKT250" s="135"/>
      <c r="EKU250" s="135"/>
      <c r="EKV250" s="304"/>
      <c r="EKW250" s="305"/>
      <c r="EKX250" s="306"/>
      <c r="EKY250" s="135"/>
      <c r="EKZ250" s="135"/>
      <c r="ELA250" s="307"/>
      <c r="ELB250" s="135"/>
      <c r="ELC250" s="135"/>
      <c r="ELD250" s="135"/>
      <c r="ELE250" s="304"/>
      <c r="ELF250" s="305"/>
      <c r="ELG250" s="306"/>
      <c r="ELH250" s="135"/>
      <c r="ELI250" s="135"/>
      <c r="ELJ250" s="307"/>
      <c r="ELK250" s="135"/>
      <c r="ELL250" s="135"/>
      <c r="ELM250" s="135"/>
      <c r="ELN250" s="304"/>
      <c r="ELO250" s="305"/>
      <c r="ELP250" s="306"/>
      <c r="ELQ250" s="135"/>
      <c r="ELR250" s="135"/>
      <c r="ELS250" s="307"/>
      <c r="ELT250" s="135"/>
      <c r="ELU250" s="135"/>
      <c r="ELV250" s="135"/>
      <c r="ELW250" s="304"/>
      <c r="ELX250" s="305"/>
      <c r="ELY250" s="306"/>
      <c r="ELZ250" s="135"/>
      <c r="EMA250" s="135"/>
      <c r="EMB250" s="307"/>
      <c r="EMC250" s="135"/>
      <c r="EMD250" s="135"/>
      <c r="EME250" s="135"/>
      <c r="EMF250" s="304"/>
      <c r="EMG250" s="305"/>
      <c r="EMH250" s="306"/>
      <c r="EMI250" s="135"/>
      <c r="EMJ250" s="135"/>
      <c r="EMK250" s="307"/>
      <c r="EML250" s="135"/>
      <c r="EMM250" s="135"/>
      <c r="EMN250" s="135"/>
      <c r="EMO250" s="304"/>
      <c r="EMP250" s="305"/>
      <c r="EMQ250" s="306"/>
      <c r="EMR250" s="135"/>
      <c r="EMS250" s="135"/>
      <c r="EMT250" s="307"/>
      <c r="EMU250" s="135"/>
      <c r="EMV250" s="135"/>
      <c r="EMW250" s="135"/>
      <c r="EMX250" s="304"/>
      <c r="EMY250" s="305"/>
      <c r="EMZ250" s="306"/>
      <c r="ENA250" s="135"/>
      <c r="ENB250" s="135"/>
      <c r="ENC250" s="307"/>
      <c r="END250" s="135"/>
      <c r="ENE250" s="135"/>
      <c r="ENF250" s="135"/>
      <c r="ENG250" s="304"/>
      <c r="ENH250" s="305"/>
      <c r="ENI250" s="306"/>
      <c r="ENJ250" s="135"/>
      <c r="ENK250" s="135"/>
      <c r="ENL250" s="307"/>
      <c r="ENM250" s="135"/>
      <c r="ENN250" s="135"/>
      <c r="ENO250" s="135"/>
      <c r="ENP250" s="304"/>
      <c r="ENQ250" s="305"/>
      <c r="ENR250" s="306"/>
      <c r="ENS250" s="135"/>
      <c r="ENT250" s="135"/>
      <c r="ENU250" s="307"/>
      <c r="ENV250" s="135"/>
      <c r="ENW250" s="135"/>
      <c r="ENX250" s="135"/>
      <c r="ENY250" s="304"/>
      <c r="ENZ250" s="305"/>
      <c r="EOA250" s="306"/>
      <c r="EOB250" s="135"/>
      <c r="EOC250" s="135"/>
      <c r="EOD250" s="307"/>
      <c r="EOE250" s="135"/>
      <c r="EOF250" s="135"/>
      <c r="EOG250" s="135"/>
      <c r="EOH250" s="304"/>
      <c r="EOI250" s="305"/>
      <c r="EOJ250" s="306"/>
      <c r="EOK250" s="135"/>
      <c r="EOL250" s="135"/>
      <c r="EOM250" s="307"/>
      <c r="EON250" s="135"/>
      <c r="EOO250" s="135"/>
      <c r="EOP250" s="135"/>
      <c r="EOQ250" s="304"/>
      <c r="EOR250" s="305"/>
      <c r="EOS250" s="306"/>
      <c r="EOT250" s="135"/>
      <c r="EOU250" s="135"/>
      <c r="EOV250" s="307"/>
      <c r="EOW250" s="135"/>
      <c r="EOX250" s="135"/>
      <c r="EOY250" s="135"/>
      <c r="EOZ250" s="304"/>
      <c r="EPA250" s="305"/>
      <c r="EPB250" s="306"/>
      <c r="EPC250" s="135"/>
      <c r="EPD250" s="135"/>
      <c r="EPE250" s="307"/>
      <c r="EPF250" s="135"/>
      <c r="EPI250" s="304"/>
      <c r="EPJ250" s="305"/>
      <c r="EPK250" s="306"/>
      <c r="EPL250" s="135"/>
      <c r="EPM250" s="135"/>
      <c r="EPN250" s="307"/>
      <c r="EPO250" s="135"/>
      <c r="EPR250" s="319"/>
      <c r="EPS250" s="320"/>
      <c r="EPT250" s="321"/>
      <c r="EPW250" s="318"/>
      <c r="EQA250" s="319"/>
      <c r="EQB250" s="320"/>
      <c r="EQC250" s="321"/>
      <c r="EQD250" s="135"/>
      <c r="EQE250" s="135"/>
      <c r="EQF250" s="307"/>
      <c r="EQG250" s="135"/>
      <c r="EQH250" s="135"/>
      <c r="EQI250" s="135"/>
      <c r="EQJ250" s="304"/>
      <c r="EQK250" s="305"/>
      <c r="EQL250" s="306"/>
      <c r="EQM250" s="135"/>
      <c r="EQN250" s="135"/>
      <c r="EQO250" s="307"/>
      <c r="EQP250" s="135"/>
      <c r="EQQ250" s="135"/>
      <c r="EQR250" s="135"/>
      <c r="EQS250" s="304"/>
      <c r="EQT250" s="305"/>
      <c r="EQU250" s="306"/>
      <c r="EQV250" s="135"/>
      <c r="EQW250" s="135"/>
      <c r="EQX250" s="307"/>
      <c r="EQY250" s="135"/>
      <c r="EQZ250" s="135"/>
      <c r="ERA250" s="135"/>
      <c r="ERB250" s="304"/>
      <c r="ERC250" s="305"/>
      <c r="ERD250" s="306"/>
      <c r="ERE250" s="135"/>
      <c r="ERF250" s="135"/>
      <c r="ERG250" s="307"/>
      <c r="ERH250" s="135"/>
      <c r="ERI250" s="135"/>
      <c r="ERJ250" s="135"/>
      <c r="ERK250" s="304"/>
      <c r="ERL250" s="305"/>
      <c r="ERM250" s="306"/>
      <c r="ERN250" s="135"/>
      <c r="ERO250" s="135"/>
      <c r="ERP250" s="307"/>
      <c r="ERQ250" s="135"/>
      <c r="ERR250" s="135"/>
      <c r="ERS250" s="135"/>
      <c r="ERT250" s="304"/>
      <c r="ERU250" s="305"/>
      <c r="ERV250" s="306"/>
      <c r="ERW250" s="135"/>
      <c r="ERX250" s="135"/>
      <c r="ERY250" s="307"/>
      <c r="ERZ250" s="135"/>
      <c r="ESA250" s="135"/>
      <c r="ESB250" s="135"/>
      <c r="ESC250" s="304"/>
      <c r="ESD250" s="305"/>
      <c r="ESE250" s="306"/>
      <c r="ESF250" s="135"/>
      <c r="ESG250" s="135"/>
      <c r="ESH250" s="307"/>
      <c r="ESI250" s="135"/>
      <c r="ESJ250" s="135"/>
      <c r="ESK250" s="135"/>
      <c r="ESL250" s="304"/>
      <c r="ESM250" s="305"/>
      <c r="ESN250" s="306"/>
      <c r="ESO250" s="135"/>
      <c r="ESP250" s="135"/>
      <c r="ESQ250" s="307"/>
      <c r="ESR250" s="135"/>
      <c r="ESS250" s="135"/>
      <c r="EST250" s="135"/>
      <c r="ESU250" s="304"/>
      <c r="ESV250" s="305"/>
      <c r="ESW250" s="306"/>
      <c r="ESX250" s="135"/>
      <c r="ESY250" s="135"/>
      <c r="ESZ250" s="307"/>
      <c r="ETA250" s="135"/>
      <c r="ETB250" s="135"/>
      <c r="ETC250" s="135"/>
      <c r="ETD250" s="304"/>
      <c r="ETE250" s="305"/>
      <c r="ETF250" s="306"/>
      <c r="ETG250" s="135"/>
      <c r="ETH250" s="135"/>
      <c r="ETI250" s="307"/>
      <c r="ETJ250" s="135"/>
      <c r="ETK250" s="135"/>
      <c r="ETL250" s="135"/>
      <c r="ETM250" s="304"/>
      <c r="ETN250" s="305"/>
      <c r="ETO250" s="306"/>
      <c r="ETP250" s="135"/>
      <c r="ETQ250" s="135"/>
      <c r="ETR250" s="307"/>
      <c r="ETS250" s="135"/>
      <c r="ETT250" s="135"/>
      <c r="ETU250" s="135"/>
      <c r="ETV250" s="304"/>
      <c r="ETW250" s="305"/>
      <c r="ETX250" s="306"/>
      <c r="ETY250" s="135"/>
      <c r="ETZ250" s="135"/>
      <c r="EUA250" s="307"/>
      <c r="EUB250" s="135"/>
      <c r="EUC250" s="135"/>
      <c r="EUD250" s="135"/>
      <c r="EUE250" s="304"/>
      <c r="EUF250" s="305"/>
      <c r="EUG250" s="306"/>
      <c r="EUH250" s="135"/>
      <c r="EUI250" s="135"/>
      <c r="EUJ250" s="307"/>
      <c r="EUK250" s="135"/>
      <c r="EUL250" s="135"/>
      <c r="EUM250" s="135"/>
      <c r="EUN250" s="304"/>
      <c r="EUO250" s="305"/>
      <c r="EUP250" s="306"/>
      <c r="EUQ250" s="135"/>
      <c r="EUR250" s="135"/>
      <c r="EUS250" s="307"/>
      <c r="EUT250" s="135"/>
      <c r="EUU250" s="135"/>
      <c r="EUV250" s="135"/>
      <c r="EUW250" s="304"/>
      <c r="EUX250" s="305"/>
      <c r="EUY250" s="306"/>
      <c r="EUZ250" s="135"/>
      <c r="EVA250" s="135"/>
      <c r="EVB250" s="307"/>
      <c r="EVC250" s="135"/>
      <c r="EVD250" s="135"/>
      <c r="EVE250" s="135"/>
      <c r="EVF250" s="304"/>
      <c r="EVG250" s="305"/>
      <c r="EVH250" s="306"/>
      <c r="EVI250" s="135"/>
      <c r="EVJ250" s="135"/>
      <c r="EVK250" s="307"/>
      <c r="EVL250" s="135"/>
      <c r="EVM250" s="135"/>
      <c r="EVN250" s="135"/>
      <c r="EVO250" s="304"/>
      <c r="EVP250" s="305"/>
      <c r="EVQ250" s="306"/>
      <c r="EVR250" s="135"/>
      <c r="EVS250" s="135"/>
      <c r="EVT250" s="307"/>
      <c r="EVU250" s="135"/>
      <c r="EVV250" s="135"/>
      <c r="EVW250" s="135"/>
      <c r="EVX250" s="304"/>
      <c r="EVY250" s="305"/>
      <c r="EVZ250" s="306"/>
      <c r="EWA250" s="135"/>
      <c r="EWB250" s="135"/>
      <c r="EWC250" s="307"/>
      <c r="EWD250" s="135"/>
      <c r="EWE250" s="135"/>
      <c r="EWF250" s="135"/>
      <c r="EWG250" s="304"/>
      <c r="EWH250" s="305"/>
      <c r="EWI250" s="306"/>
      <c r="EWJ250" s="135"/>
      <c r="EWK250" s="135"/>
      <c r="EWL250" s="307"/>
      <c r="EWM250" s="135"/>
      <c r="EWN250" s="135"/>
      <c r="EWO250" s="135"/>
      <c r="EWP250" s="304"/>
      <c r="EWQ250" s="305"/>
      <c r="EWR250" s="306"/>
      <c r="EWS250" s="135"/>
      <c r="EWT250" s="135"/>
      <c r="EWU250" s="307"/>
      <c r="EWV250" s="135"/>
      <c r="EWW250" s="135"/>
      <c r="EWX250" s="135"/>
      <c r="EWY250" s="304"/>
      <c r="EWZ250" s="305"/>
      <c r="EXA250" s="306"/>
      <c r="EXB250" s="135"/>
      <c r="EXC250" s="135"/>
      <c r="EXD250" s="307"/>
      <c r="EXE250" s="135"/>
      <c r="EXF250" s="135"/>
      <c r="EXG250" s="135"/>
      <c r="EXH250" s="304"/>
      <c r="EXI250" s="305"/>
      <c r="EXJ250" s="306"/>
      <c r="EXK250" s="135"/>
      <c r="EXL250" s="135"/>
      <c r="EXM250" s="307"/>
      <c r="EXN250" s="135"/>
      <c r="EXO250" s="135"/>
      <c r="EXP250" s="135"/>
      <c r="EXQ250" s="304"/>
      <c r="EXR250" s="305"/>
      <c r="EXS250" s="306"/>
      <c r="EXT250" s="135"/>
      <c r="EXU250" s="135"/>
      <c r="EXV250" s="307"/>
      <c r="EXW250" s="135"/>
      <c r="EXX250" s="135"/>
      <c r="EXY250" s="135"/>
      <c r="EXZ250" s="304"/>
      <c r="EYA250" s="305"/>
      <c r="EYB250" s="306"/>
      <c r="EYC250" s="135"/>
      <c r="EYD250" s="135"/>
      <c r="EYE250" s="307"/>
      <c r="EYF250" s="135"/>
      <c r="EYG250" s="135"/>
      <c r="EYH250" s="135"/>
      <c r="EYI250" s="304"/>
      <c r="EYJ250" s="305"/>
      <c r="EYK250" s="306"/>
      <c r="EYL250" s="135"/>
      <c r="EYM250" s="135"/>
      <c r="EYN250" s="307"/>
      <c r="EYO250" s="135"/>
      <c r="EYP250" s="135"/>
      <c r="EYQ250" s="135"/>
      <c r="EYR250" s="304"/>
      <c r="EYS250" s="305"/>
      <c r="EYT250" s="306"/>
      <c r="EYU250" s="135"/>
      <c r="EYV250" s="135"/>
      <c r="EYW250" s="307"/>
      <c r="EYX250" s="135"/>
      <c r="EYY250" s="135"/>
      <c r="EYZ250" s="135"/>
      <c r="EZA250" s="304"/>
      <c r="EZB250" s="305"/>
      <c r="EZC250" s="321"/>
      <c r="EZE250" s="135"/>
      <c r="EZF250" s="307"/>
      <c r="EZG250" s="135"/>
      <c r="EZH250" s="135"/>
      <c r="EZI250" s="135"/>
      <c r="EZJ250" s="304"/>
      <c r="EZK250" s="305"/>
      <c r="EZL250" s="321"/>
      <c r="EZO250" s="318"/>
      <c r="EZS250" s="319"/>
      <c r="EZT250" s="320"/>
      <c r="EZU250" s="321"/>
      <c r="EZX250" s="318"/>
      <c r="EZZ250" s="135"/>
      <c r="FAA250" s="135"/>
      <c r="FAB250" s="304"/>
      <c r="FAC250" s="305"/>
      <c r="FAD250" s="306"/>
      <c r="FAE250" s="135"/>
      <c r="FAF250" s="135"/>
      <c r="FAG250" s="307"/>
      <c r="FAH250" s="135"/>
      <c r="FAI250" s="135"/>
      <c r="FAJ250" s="135"/>
      <c r="FAK250" s="304"/>
      <c r="FAL250" s="305"/>
      <c r="FAM250" s="306"/>
      <c r="FAN250" s="135"/>
      <c r="FAO250" s="135"/>
      <c r="FAP250" s="307"/>
      <c r="FAQ250" s="135"/>
      <c r="FAR250" s="135"/>
      <c r="FAS250" s="135"/>
      <c r="FAT250" s="304"/>
      <c r="FAU250" s="305"/>
      <c r="FAV250" s="306"/>
      <c r="FAW250" s="135"/>
      <c r="FAX250" s="135"/>
      <c r="FAY250" s="307"/>
      <c r="FAZ250" s="135"/>
      <c r="FBA250" s="135"/>
      <c r="FBB250" s="135"/>
      <c r="FBC250" s="304"/>
      <c r="FBD250" s="305"/>
      <c r="FBE250" s="306"/>
      <c r="FBF250" s="135"/>
      <c r="FBG250" s="135"/>
      <c r="FBH250" s="307"/>
      <c r="FBI250" s="135"/>
      <c r="FBJ250" s="135"/>
      <c r="FBK250" s="135"/>
      <c r="FBL250" s="304"/>
      <c r="FBM250" s="305"/>
      <c r="FBN250" s="306"/>
      <c r="FBO250" s="135"/>
      <c r="FBP250" s="135"/>
      <c r="FBQ250" s="307"/>
      <c r="FBR250" s="135"/>
      <c r="FBS250" s="135"/>
      <c r="FBT250" s="135"/>
      <c r="FBU250" s="304"/>
      <c r="FBV250" s="305"/>
      <c r="FBW250" s="306"/>
      <c r="FBX250" s="135"/>
      <c r="FBY250" s="135"/>
      <c r="FBZ250" s="307"/>
      <c r="FCA250" s="135"/>
      <c r="FCB250" s="135"/>
      <c r="FCC250" s="135"/>
      <c r="FCD250" s="304"/>
      <c r="FCE250" s="305"/>
      <c r="FCF250" s="306"/>
      <c r="FCG250" s="135"/>
      <c r="FCH250" s="135"/>
      <c r="FCI250" s="307"/>
      <c r="FCJ250" s="135"/>
      <c r="FCK250" s="135"/>
      <c r="FCL250" s="135"/>
      <c r="FCM250" s="304"/>
      <c r="FCN250" s="305"/>
      <c r="FCO250" s="306"/>
      <c r="FCP250" s="135"/>
      <c r="FCQ250" s="135"/>
      <c r="FCR250" s="307"/>
      <c r="FCS250" s="135"/>
      <c r="FCT250" s="135"/>
      <c r="FCU250" s="135"/>
      <c r="FCV250" s="304"/>
      <c r="FCW250" s="305"/>
      <c r="FCX250" s="306"/>
      <c r="FCY250" s="135"/>
      <c r="FCZ250" s="135"/>
      <c r="FDA250" s="307"/>
      <c r="FDB250" s="135"/>
      <c r="FDC250" s="135"/>
      <c r="FDD250" s="135"/>
      <c r="FDE250" s="304"/>
      <c r="FDF250" s="305"/>
      <c r="FDG250" s="306"/>
      <c r="FDH250" s="135"/>
      <c r="FDI250" s="135"/>
      <c r="FDJ250" s="307"/>
      <c r="FDK250" s="135"/>
      <c r="FDL250" s="135"/>
      <c r="FDM250" s="135"/>
      <c r="FDN250" s="304"/>
      <c r="FDO250" s="305"/>
      <c r="FDP250" s="306"/>
      <c r="FDQ250" s="135"/>
      <c r="FDR250" s="135"/>
      <c r="FDS250" s="307"/>
      <c r="FDT250" s="135"/>
      <c r="FDU250" s="135"/>
      <c r="FDV250" s="135"/>
      <c r="FDW250" s="304"/>
      <c r="FDX250" s="305"/>
      <c r="FDY250" s="306"/>
      <c r="FDZ250" s="135"/>
      <c r="FEA250" s="135"/>
      <c r="FEB250" s="307"/>
      <c r="FEC250" s="135"/>
      <c r="FED250" s="135"/>
      <c r="FEE250" s="135"/>
      <c r="FEF250" s="304"/>
      <c r="FEG250" s="305"/>
      <c r="FEH250" s="306"/>
      <c r="FEI250" s="135"/>
      <c r="FEJ250" s="135"/>
      <c r="FEK250" s="307"/>
      <c r="FEL250" s="135"/>
      <c r="FEM250" s="135"/>
      <c r="FEN250" s="135"/>
      <c r="FEO250" s="304"/>
      <c r="FEP250" s="305"/>
      <c r="FEQ250" s="306"/>
      <c r="FER250" s="135"/>
      <c r="FES250" s="135"/>
      <c r="FET250" s="307"/>
      <c r="FEU250" s="135"/>
      <c r="FEV250" s="135"/>
      <c r="FEW250" s="135"/>
      <c r="FEX250" s="304"/>
      <c r="FEY250" s="305"/>
      <c r="FEZ250" s="306"/>
      <c r="FFA250" s="135"/>
      <c r="FFB250" s="135"/>
      <c r="FFC250" s="307"/>
      <c r="FFD250" s="135"/>
      <c r="FFE250" s="135"/>
      <c r="FFF250" s="135"/>
      <c r="FFG250" s="304"/>
      <c r="FFH250" s="305"/>
      <c r="FFI250" s="306"/>
      <c r="FFJ250" s="135"/>
      <c r="FFK250" s="135"/>
      <c r="FFL250" s="307"/>
      <c r="FFM250" s="135"/>
      <c r="FFN250" s="135"/>
      <c r="FFO250" s="135"/>
      <c r="FFP250" s="304"/>
      <c r="FFQ250" s="305"/>
      <c r="FFR250" s="306"/>
      <c r="FFS250" s="135"/>
      <c r="FFT250" s="135"/>
      <c r="FFU250" s="307"/>
      <c r="FFV250" s="135"/>
      <c r="FFW250" s="135"/>
      <c r="FFX250" s="135"/>
      <c r="FFY250" s="304"/>
      <c r="FFZ250" s="305"/>
      <c r="FGA250" s="306"/>
      <c r="FGB250" s="135"/>
      <c r="FGC250" s="135"/>
      <c r="FGD250" s="307"/>
      <c r="FGE250" s="135"/>
      <c r="FGF250" s="135"/>
      <c r="FGG250" s="135"/>
      <c r="FGH250" s="304"/>
      <c r="FGI250" s="305"/>
      <c r="FGJ250" s="306"/>
      <c r="FGK250" s="135"/>
      <c r="FGL250" s="135"/>
      <c r="FGM250" s="307"/>
      <c r="FGN250" s="135"/>
      <c r="FGO250" s="135"/>
      <c r="FGP250" s="135"/>
      <c r="FGQ250" s="304"/>
      <c r="FGR250" s="305"/>
      <c r="FGS250" s="306"/>
      <c r="FGT250" s="135"/>
      <c r="FGU250" s="135"/>
      <c r="FGV250" s="307"/>
      <c r="FGW250" s="135"/>
      <c r="FGX250" s="135"/>
      <c r="FGY250" s="135"/>
      <c r="FGZ250" s="304"/>
      <c r="FHA250" s="305"/>
      <c r="FHB250" s="306"/>
      <c r="FHC250" s="135"/>
      <c r="FHD250" s="135"/>
      <c r="FHE250" s="307"/>
      <c r="FHF250" s="135"/>
      <c r="FHG250" s="135"/>
      <c r="FHH250" s="135"/>
      <c r="FHI250" s="304"/>
      <c r="FHJ250" s="305"/>
      <c r="FHK250" s="306"/>
      <c r="FHL250" s="135"/>
      <c r="FHM250" s="135"/>
      <c r="FHN250" s="307"/>
      <c r="FHO250" s="135"/>
      <c r="FHP250" s="135"/>
      <c r="FHQ250" s="135"/>
      <c r="FHR250" s="304"/>
      <c r="FHS250" s="305"/>
      <c r="FHT250" s="306"/>
      <c r="FHU250" s="135"/>
      <c r="FHV250" s="135"/>
      <c r="FHW250" s="307"/>
      <c r="FHX250" s="135"/>
      <c r="FHY250" s="135"/>
      <c r="FHZ250" s="135"/>
      <c r="FIA250" s="304"/>
      <c r="FIB250" s="305"/>
      <c r="FIC250" s="306"/>
      <c r="FID250" s="135"/>
      <c r="FIE250" s="135"/>
      <c r="FIF250" s="307"/>
      <c r="FIG250" s="135"/>
      <c r="FIH250" s="135"/>
      <c r="FII250" s="135"/>
      <c r="FIJ250" s="304"/>
      <c r="FIK250" s="305"/>
      <c r="FIL250" s="306"/>
      <c r="FIM250" s="135"/>
      <c r="FIN250" s="135"/>
      <c r="FIO250" s="307"/>
      <c r="FIP250" s="135"/>
      <c r="FIQ250" s="135"/>
      <c r="FIR250" s="135"/>
      <c r="FIS250" s="304"/>
      <c r="FIT250" s="305"/>
      <c r="FIU250" s="306"/>
      <c r="FIV250" s="135"/>
      <c r="FIW250" s="135"/>
      <c r="FIX250" s="307"/>
      <c r="FJA250" s="135"/>
      <c r="FJB250" s="304"/>
      <c r="FJC250" s="305"/>
      <c r="FJD250" s="306"/>
      <c r="FJE250" s="135"/>
      <c r="FJF250" s="135"/>
      <c r="FJG250" s="307"/>
      <c r="FJK250" s="319"/>
      <c r="FJL250" s="320"/>
      <c r="FJM250" s="321"/>
      <c r="FJP250" s="318"/>
      <c r="FJT250" s="319"/>
      <c r="FJU250" s="320"/>
      <c r="FJV250" s="306"/>
      <c r="FJW250" s="135"/>
      <c r="FJX250" s="135"/>
      <c r="FJY250" s="307"/>
      <c r="FJZ250" s="135"/>
      <c r="FKA250" s="135"/>
      <c r="FKB250" s="135"/>
      <c r="FKC250" s="304"/>
      <c r="FKD250" s="305"/>
      <c r="FKE250" s="306"/>
      <c r="FKF250" s="135"/>
      <c r="FKG250" s="135"/>
      <c r="FKH250" s="307"/>
      <c r="FKI250" s="135"/>
      <c r="FKJ250" s="135"/>
      <c r="FKK250" s="135"/>
      <c r="FKL250" s="304"/>
      <c r="FKM250" s="305"/>
      <c r="FKN250" s="306"/>
      <c r="FKO250" s="135"/>
      <c r="FKP250" s="135"/>
      <c r="FKQ250" s="307"/>
      <c r="FKR250" s="135"/>
      <c r="FKS250" s="135"/>
      <c r="FKT250" s="135"/>
      <c r="FKU250" s="304"/>
      <c r="FKV250" s="305"/>
      <c r="FKW250" s="306"/>
      <c r="FKX250" s="135"/>
      <c r="FKY250" s="135"/>
      <c r="FKZ250" s="307"/>
      <c r="FLA250" s="135"/>
      <c r="FLB250" s="135"/>
      <c r="FLC250" s="135"/>
      <c r="FLD250" s="304"/>
      <c r="FLE250" s="305"/>
      <c r="FLF250" s="306"/>
      <c r="FLG250" s="135"/>
      <c r="FLH250" s="135"/>
      <c r="FLI250" s="307"/>
      <c r="FLJ250" s="135"/>
      <c r="FLK250" s="135"/>
      <c r="FLL250" s="135"/>
      <c r="FLM250" s="304"/>
      <c r="FLN250" s="305"/>
      <c r="FLO250" s="306"/>
      <c r="FLP250" s="135"/>
      <c r="FLQ250" s="135"/>
      <c r="FLR250" s="307"/>
      <c r="FLS250" s="135"/>
      <c r="FLT250" s="135"/>
      <c r="FLU250" s="135"/>
      <c r="FLV250" s="304"/>
      <c r="FLW250" s="305"/>
      <c r="FLX250" s="306"/>
      <c r="FLY250" s="135"/>
      <c r="FLZ250" s="135"/>
      <c r="FMA250" s="307"/>
      <c r="FMB250" s="135"/>
      <c r="FMC250" s="135"/>
      <c r="FMD250" s="135"/>
      <c r="FME250" s="304"/>
      <c r="FMF250" s="305"/>
      <c r="FMG250" s="306"/>
      <c r="FMH250" s="135"/>
      <c r="FMI250" s="135"/>
      <c r="FMJ250" s="307"/>
      <c r="FMK250" s="135"/>
      <c r="FML250" s="135"/>
      <c r="FMM250" s="135"/>
      <c r="FMN250" s="304"/>
      <c r="FMO250" s="305"/>
      <c r="FMP250" s="306"/>
      <c r="FMQ250" s="135"/>
      <c r="FMR250" s="135"/>
      <c r="FMS250" s="307"/>
      <c r="FMT250" s="135"/>
      <c r="FMU250" s="135"/>
      <c r="FMV250" s="135"/>
      <c r="FMW250" s="304"/>
      <c r="FMX250" s="305"/>
      <c r="FMY250" s="306"/>
      <c r="FMZ250" s="135"/>
      <c r="FNA250" s="135"/>
      <c r="FNB250" s="307"/>
      <c r="FNC250" s="135"/>
      <c r="FND250" s="135"/>
      <c r="FNE250" s="135"/>
      <c r="FNF250" s="304"/>
      <c r="FNG250" s="305"/>
      <c r="FNH250" s="306"/>
      <c r="FNI250" s="135"/>
      <c r="FNJ250" s="135"/>
      <c r="FNK250" s="307"/>
      <c r="FNL250" s="135"/>
      <c r="FNM250" s="135"/>
      <c r="FNN250" s="135"/>
      <c r="FNO250" s="304"/>
      <c r="FNP250" s="305"/>
      <c r="FNQ250" s="306"/>
      <c r="FNR250" s="135"/>
      <c r="FNS250" s="135"/>
      <c r="FNT250" s="307"/>
      <c r="FNU250" s="135"/>
      <c r="FNV250" s="135"/>
      <c r="FNW250" s="135"/>
      <c r="FNX250" s="304"/>
      <c r="FNY250" s="305"/>
      <c r="FNZ250" s="306"/>
      <c r="FOA250" s="135"/>
      <c r="FOB250" s="135"/>
      <c r="FOC250" s="307"/>
      <c r="FOD250" s="135"/>
      <c r="FOE250" s="135"/>
      <c r="FOF250" s="135"/>
      <c r="FOG250" s="304"/>
      <c r="FOH250" s="305"/>
      <c r="FOI250" s="306"/>
      <c r="FOJ250" s="135"/>
      <c r="FOK250" s="135"/>
      <c r="FOL250" s="307"/>
      <c r="FOM250" s="135"/>
      <c r="FON250" s="135"/>
      <c r="FOO250" s="135"/>
      <c r="FOP250" s="304"/>
      <c r="FOQ250" s="305"/>
      <c r="FOR250" s="306"/>
      <c r="FOS250" s="135"/>
      <c r="FOT250" s="135"/>
      <c r="FOU250" s="307"/>
      <c r="FOV250" s="135"/>
      <c r="FOW250" s="135"/>
      <c r="FOX250" s="135"/>
      <c r="FOY250" s="304"/>
      <c r="FOZ250" s="305"/>
      <c r="FPA250" s="306"/>
      <c r="FPB250" s="135"/>
      <c r="FPC250" s="135"/>
      <c r="FPD250" s="307"/>
      <c r="FPE250" s="135"/>
      <c r="FPF250" s="135"/>
      <c r="FPG250" s="135"/>
      <c r="FPH250" s="304"/>
      <c r="FPI250" s="305"/>
      <c r="FPJ250" s="306"/>
      <c r="FPK250" s="135"/>
      <c r="FPL250" s="135"/>
      <c r="FPM250" s="307"/>
      <c r="FPN250" s="135"/>
      <c r="FPO250" s="135"/>
      <c r="FPP250" s="135"/>
      <c r="FPQ250" s="304"/>
      <c r="FPR250" s="305"/>
      <c r="FPS250" s="306"/>
      <c r="FPT250" s="135"/>
      <c r="FPU250" s="135"/>
      <c r="FPV250" s="307"/>
      <c r="FPW250" s="135"/>
      <c r="FPX250" s="135"/>
      <c r="FPY250" s="135"/>
      <c r="FPZ250" s="304"/>
      <c r="FQA250" s="305"/>
      <c r="FQB250" s="306"/>
      <c r="FQC250" s="135"/>
      <c r="FQD250" s="135"/>
      <c r="FQE250" s="307"/>
      <c r="FQF250" s="135"/>
      <c r="FQG250" s="135"/>
      <c r="FQH250" s="135"/>
      <c r="FQI250" s="304"/>
      <c r="FQJ250" s="305"/>
      <c r="FQK250" s="306"/>
      <c r="FQL250" s="135"/>
      <c r="FQM250" s="135"/>
      <c r="FQN250" s="307"/>
      <c r="FQO250" s="135"/>
      <c r="FQP250" s="135"/>
      <c r="FQQ250" s="135"/>
      <c r="FQR250" s="304"/>
      <c r="FQS250" s="305"/>
      <c r="FQT250" s="306"/>
      <c r="FQU250" s="135"/>
      <c r="FQV250" s="135"/>
      <c r="FQW250" s="307"/>
      <c r="FQX250" s="135"/>
      <c r="FQY250" s="135"/>
      <c r="FQZ250" s="135"/>
      <c r="FRA250" s="304"/>
      <c r="FRB250" s="305"/>
      <c r="FRC250" s="306"/>
      <c r="FRD250" s="135"/>
      <c r="FRE250" s="135"/>
      <c r="FRF250" s="307"/>
      <c r="FRG250" s="135"/>
      <c r="FRH250" s="135"/>
      <c r="FRI250" s="135"/>
      <c r="FRJ250" s="304"/>
      <c r="FRK250" s="305"/>
      <c r="FRL250" s="306"/>
      <c r="FRM250" s="135"/>
      <c r="FRN250" s="135"/>
      <c r="FRO250" s="307"/>
      <c r="FRP250" s="135"/>
      <c r="FRQ250" s="135"/>
      <c r="FRR250" s="135"/>
      <c r="FRS250" s="304"/>
      <c r="FRT250" s="305"/>
      <c r="FRU250" s="306"/>
      <c r="FRV250" s="135"/>
      <c r="FRW250" s="135"/>
      <c r="FRX250" s="307"/>
      <c r="FRY250" s="135"/>
      <c r="FRZ250" s="135"/>
      <c r="FSA250" s="135"/>
      <c r="FSB250" s="304"/>
      <c r="FSC250" s="305"/>
      <c r="FSD250" s="306"/>
      <c r="FSE250" s="135"/>
      <c r="FSF250" s="135"/>
      <c r="FSG250" s="307"/>
      <c r="FSH250" s="135"/>
      <c r="FSI250" s="135"/>
      <c r="FSJ250" s="135"/>
      <c r="FSK250" s="304"/>
      <c r="FSL250" s="305"/>
      <c r="FSM250" s="306"/>
      <c r="FSN250" s="135"/>
      <c r="FSO250" s="135"/>
      <c r="FSP250" s="307"/>
      <c r="FSQ250" s="135"/>
      <c r="FSR250" s="135"/>
      <c r="FSS250" s="135"/>
      <c r="FST250" s="304"/>
      <c r="FSU250" s="320"/>
      <c r="FSV250" s="321"/>
      <c r="FSW250" s="135"/>
      <c r="FSX250" s="135"/>
      <c r="FSY250" s="307"/>
      <c r="FSZ250" s="135"/>
      <c r="FTA250" s="135"/>
      <c r="FTB250" s="135"/>
      <c r="FTC250" s="304"/>
      <c r="FTD250" s="320"/>
      <c r="FTE250" s="321"/>
      <c r="FTH250" s="318"/>
      <c r="FTL250" s="319"/>
      <c r="FTM250" s="320"/>
      <c r="FTN250" s="321"/>
      <c r="FTQ250" s="318"/>
      <c r="FTR250" s="135"/>
      <c r="FTS250" s="135"/>
      <c r="FTT250" s="135"/>
      <c r="FTU250" s="304"/>
      <c r="FTV250" s="305"/>
      <c r="FTW250" s="306"/>
      <c r="FTX250" s="135"/>
      <c r="FTY250" s="135"/>
      <c r="FTZ250" s="307"/>
      <c r="FUA250" s="135"/>
      <c r="FUB250" s="135"/>
      <c r="FUC250" s="135"/>
      <c r="FUD250" s="304"/>
      <c r="FUE250" s="305"/>
      <c r="FUF250" s="306"/>
      <c r="FUG250" s="135"/>
      <c r="FUH250" s="135"/>
      <c r="FUI250" s="307"/>
      <c r="FUJ250" s="135"/>
      <c r="FUK250" s="135"/>
      <c r="FUL250" s="135"/>
      <c r="FUM250" s="304"/>
      <c r="FUN250" s="305"/>
      <c r="FUO250" s="306"/>
      <c r="FUP250" s="135"/>
      <c r="FUQ250" s="135"/>
      <c r="FUR250" s="307"/>
      <c r="FUS250" s="135"/>
      <c r="FUT250" s="135"/>
      <c r="FUU250" s="135"/>
      <c r="FUV250" s="304"/>
      <c r="FUW250" s="305"/>
      <c r="FUX250" s="306"/>
      <c r="FUY250" s="135"/>
      <c r="FUZ250" s="135"/>
      <c r="FVA250" s="307"/>
      <c r="FVB250" s="135"/>
      <c r="FVC250" s="135"/>
      <c r="FVD250" s="135"/>
      <c r="FVE250" s="304"/>
      <c r="FVF250" s="305"/>
      <c r="FVG250" s="306"/>
      <c r="FVH250" s="135"/>
      <c r="FVI250" s="135"/>
      <c r="FVJ250" s="307"/>
      <c r="FVK250" s="135"/>
      <c r="FVL250" s="135"/>
      <c r="FVM250" s="135"/>
      <c r="FVN250" s="304"/>
      <c r="FVO250" s="305"/>
      <c r="FVP250" s="306"/>
      <c r="FVQ250" s="135"/>
      <c r="FVR250" s="135"/>
      <c r="FVS250" s="307"/>
      <c r="FVT250" s="135"/>
      <c r="FVU250" s="135"/>
      <c r="FVV250" s="135"/>
      <c r="FVW250" s="304"/>
      <c r="FVX250" s="305"/>
      <c r="FVY250" s="306"/>
      <c r="FVZ250" s="135"/>
      <c r="FWA250" s="135"/>
      <c r="FWB250" s="307"/>
      <c r="FWC250" s="135"/>
      <c r="FWD250" s="135"/>
      <c r="FWE250" s="135"/>
      <c r="FWF250" s="304"/>
      <c r="FWG250" s="305"/>
      <c r="FWH250" s="306"/>
      <c r="FWI250" s="135"/>
      <c r="FWJ250" s="135"/>
      <c r="FWK250" s="307"/>
      <c r="FWL250" s="135"/>
      <c r="FWM250" s="135"/>
      <c r="FWN250" s="135"/>
      <c r="FWO250" s="304"/>
      <c r="FWP250" s="305"/>
      <c r="FWQ250" s="306"/>
      <c r="FWR250" s="135"/>
      <c r="FWS250" s="135"/>
      <c r="FWT250" s="307"/>
      <c r="FWU250" s="135"/>
      <c r="FWV250" s="135"/>
      <c r="FWW250" s="135"/>
      <c r="FWX250" s="304"/>
      <c r="FWY250" s="305"/>
      <c r="FWZ250" s="306"/>
      <c r="FXA250" s="135"/>
      <c r="FXB250" s="135"/>
      <c r="FXC250" s="307"/>
      <c r="FXD250" s="135"/>
      <c r="FXE250" s="135"/>
      <c r="FXF250" s="135"/>
      <c r="FXG250" s="304"/>
      <c r="FXH250" s="305"/>
      <c r="FXI250" s="306"/>
      <c r="FXJ250" s="135"/>
      <c r="FXK250" s="135"/>
      <c r="FXL250" s="307"/>
      <c r="FXM250" s="135"/>
      <c r="FXN250" s="135"/>
      <c r="FXO250" s="135"/>
      <c r="FXP250" s="304"/>
      <c r="FXQ250" s="305"/>
      <c r="FXR250" s="306"/>
      <c r="FXS250" s="135"/>
      <c r="FXT250" s="135"/>
      <c r="FXU250" s="307"/>
      <c r="FXV250" s="135"/>
      <c r="FXW250" s="135"/>
      <c r="FXX250" s="135"/>
      <c r="FXY250" s="304"/>
      <c r="FXZ250" s="305"/>
      <c r="FYA250" s="306"/>
      <c r="FYB250" s="135"/>
      <c r="FYC250" s="135"/>
      <c r="FYD250" s="307"/>
      <c r="FYE250" s="135"/>
      <c r="FYF250" s="135"/>
      <c r="FYG250" s="135"/>
      <c r="FYH250" s="304"/>
      <c r="FYI250" s="305"/>
      <c r="FYJ250" s="306"/>
      <c r="FYK250" s="135"/>
      <c r="FYL250" s="135"/>
      <c r="FYM250" s="307"/>
      <c r="FYN250" s="135"/>
      <c r="FYO250" s="135"/>
      <c r="FYP250" s="135"/>
      <c r="FYQ250" s="304"/>
      <c r="FYR250" s="305"/>
      <c r="FYS250" s="306"/>
      <c r="FYT250" s="135"/>
      <c r="FYU250" s="135"/>
      <c r="FYV250" s="307"/>
      <c r="FYW250" s="135"/>
      <c r="FYX250" s="135"/>
      <c r="FYY250" s="135"/>
      <c r="FYZ250" s="304"/>
      <c r="FZA250" s="305"/>
      <c r="FZB250" s="306"/>
      <c r="FZC250" s="135"/>
      <c r="FZD250" s="135"/>
      <c r="FZE250" s="307"/>
      <c r="FZF250" s="135"/>
      <c r="FZG250" s="135"/>
      <c r="FZH250" s="135"/>
      <c r="FZI250" s="304"/>
      <c r="FZJ250" s="305"/>
      <c r="FZK250" s="306"/>
      <c r="FZL250" s="135"/>
      <c r="FZM250" s="135"/>
      <c r="FZN250" s="307"/>
      <c r="FZO250" s="135"/>
      <c r="FZP250" s="135"/>
      <c r="FZQ250" s="135"/>
      <c r="FZR250" s="304"/>
      <c r="FZS250" s="305"/>
      <c r="FZT250" s="306"/>
      <c r="FZU250" s="135"/>
      <c r="FZV250" s="135"/>
      <c r="FZW250" s="307"/>
      <c r="FZX250" s="135"/>
      <c r="FZY250" s="135"/>
      <c r="FZZ250" s="135"/>
      <c r="GAA250" s="304"/>
      <c r="GAB250" s="305"/>
      <c r="GAC250" s="306"/>
      <c r="GAD250" s="135"/>
      <c r="GAE250" s="135"/>
      <c r="GAF250" s="307"/>
      <c r="GAG250" s="135"/>
      <c r="GAH250" s="135"/>
      <c r="GAI250" s="135"/>
      <c r="GAJ250" s="304"/>
      <c r="GAK250" s="305"/>
      <c r="GAL250" s="306"/>
      <c r="GAM250" s="135"/>
      <c r="GAN250" s="135"/>
      <c r="GAO250" s="307"/>
      <c r="GAP250" s="135"/>
      <c r="GAQ250" s="135"/>
      <c r="GAR250" s="135"/>
      <c r="GAS250" s="304"/>
      <c r="GAT250" s="305"/>
      <c r="GAU250" s="306"/>
      <c r="GAV250" s="135"/>
      <c r="GAW250" s="135"/>
      <c r="GAX250" s="307"/>
      <c r="GAY250" s="135"/>
      <c r="GAZ250" s="135"/>
      <c r="GBA250" s="135"/>
      <c r="GBB250" s="304"/>
      <c r="GBC250" s="305"/>
      <c r="GBD250" s="306"/>
      <c r="GBE250" s="135"/>
      <c r="GBF250" s="135"/>
      <c r="GBG250" s="307"/>
      <c r="GBH250" s="135"/>
      <c r="GBI250" s="135"/>
      <c r="GBJ250" s="135"/>
      <c r="GBK250" s="304"/>
      <c r="GBL250" s="305"/>
      <c r="GBM250" s="306"/>
      <c r="GBN250" s="135"/>
      <c r="GBO250" s="135"/>
      <c r="GBP250" s="307"/>
      <c r="GBQ250" s="135"/>
      <c r="GBR250" s="135"/>
      <c r="GBS250" s="135"/>
      <c r="GBT250" s="304"/>
      <c r="GBU250" s="305"/>
      <c r="GBV250" s="306"/>
      <c r="GBW250" s="135"/>
      <c r="GBX250" s="135"/>
      <c r="GBY250" s="307"/>
      <c r="GBZ250" s="135"/>
      <c r="GCA250" s="135"/>
      <c r="GCB250" s="135"/>
      <c r="GCC250" s="304"/>
      <c r="GCD250" s="305"/>
      <c r="GCE250" s="306"/>
      <c r="GCF250" s="135"/>
      <c r="GCG250" s="135"/>
      <c r="GCH250" s="307"/>
      <c r="GCI250" s="135"/>
      <c r="GCJ250" s="135"/>
      <c r="GCK250" s="135"/>
      <c r="GCL250" s="304"/>
      <c r="GCM250" s="305"/>
      <c r="GCN250" s="306"/>
      <c r="GCO250" s="135"/>
      <c r="GCP250" s="135"/>
      <c r="GCQ250" s="318"/>
      <c r="GCS250" s="135"/>
      <c r="GCT250" s="135"/>
      <c r="GCU250" s="304"/>
      <c r="GCV250" s="305"/>
      <c r="GCW250" s="306"/>
      <c r="GCX250" s="135"/>
      <c r="GCY250" s="135"/>
      <c r="GCZ250" s="318"/>
      <c r="GDD250" s="319"/>
      <c r="GDE250" s="320"/>
      <c r="GDF250" s="321"/>
      <c r="GDI250" s="318"/>
      <c r="GDM250" s="319"/>
      <c r="GDN250" s="305"/>
      <c r="GDO250" s="306"/>
      <c r="GDP250" s="135"/>
      <c r="GDQ250" s="135"/>
      <c r="GDR250" s="307"/>
      <c r="GDS250" s="135"/>
      <c r="GDT250" s="135"/>
      <c r="GDU250" s="135"/>
      <c r="GDV250" s="304"/>
      <c r="GDW250" s="305"/>
      <c r="GDX250" s="306"/>
      <c r="GDY250" s="135"/>
      <c r="GDZ250" s="135"/>
      <c r="GEA250" s="307"/>
      <c r="GEB250" s="135"/>
      <c r="GEC250" s="135"/>
      <c r="GED250" s="135"/>
      <c r="GEE250" s="304"/>
      <c r="GEF250" s="305"/>
      <c r="GEG250" s="306"/>
      <c r="GEH250" s="135"/>
      <c r="GEI250" s="135"/>
      <c r="GEJ250" s="307"/>
      <c r="GEK250" s="135"/>
      <c r="GEL250" s="135"/>
      <c r="GEM250" s="135"/>
      <c r="GEN250" s="304"/>
      <c r="GEO250" s="305"/>
      <c r="GEP250" s="306"/>
      <c r="GEQ250" s="135"/>
      <c r="GER250" s="135"/>
      <c r="GES250" s="307"/>
      <c r="GET250" s="135"/>
      <c r="GEU250" s="135"/>
      <c r="GEV250" s="135"/>
      <c r="GEW250" s="304"/>
      <c r="GEX250" s="305"/>
      <c r="GEY250" s="306"/>
      <c r="GEZ250" s="135"/>
      <c r="GFA250" s="135"/>
      <c r="GFB250" s="307"/>
      <c r="GFC250" s="135"/>
      <c r="GFD250" s="135"/>
      <c r="GFE250" s="135"/>
      <c r="GFF250" s="304"/>
      <c r="GFG250" s="305"/>
      <c r="GFH250" s="306"/>
      <c r="GFI250" s="135"/>
      <c r="GFJ250" s="135"/>
      <c r="GFK250" s="307"/>
      <c r="GFL250" s="135"/>
      <c r="GFM250" s="135"/>
      <c r="GFN250" s="135"/>
      <c r="GFO250" s="304"/>
      <c r="GFP250" s="305"/>
      <c r="GFQ250" s="306"/>
      <c r="GFR250" s="135"/>
      <c r="GFS250" s="135"/>
      <c r="GFT250" s="307"/>
      <c r="GFU250" s="135"/>
      <c r="GFV250" s="135"/>
      <c r="GFW250" s="135"/>
      <c r="GFX250" s="304"/>
      <c r="GFY250" s="305"/>
      <c r="GFZ250" s="306"/>
      <c r="GGA250" s="135"/>
      <c r="GGB250" s="135"/>
      <c r="GGC250" s="307"/>
      <c r="GGD250" s="135"/>
      <c r="GGE250" s="135"/>
      <c r="GGF250" s="135"/>
      <c r="GGG250" s="304"/>
      <c r="GGH250" s="305"/>
      <c r="GGI250" s="306"/>
      <c r="GGJ250" s="135"/>
      <c r="GGK250" s="135"/>
      <c r="GGL250" s="307"/>
      <c r="GGM250" s="135"/>
      <c r="GGN250" s="135"/>
      <c r="GGO250" s="135"/>
      <c r="GGP250" s="304"/>
      <c r="GGQ250" s="305"/>
      <c r="GGR250" s="306"/>
      <c r="GGS250" s="135"/>
      <c r="GGT250" s="135"/>
      <c r="GGU250" s="307"/>
      <c r="GGV250" s="135"/>
      <c r="GGW250" s="135"/>
      <c r="GGX250" s="135"/>
      <c r="GGY250" s="304"/>
      <c r="GGZ250" s="305"/>
      <c r="GHA250" s="306"/>
      <c r="GHB250" s="135"/>
      <c r="GHC250" s="135"/>
      <c r="GHD250" s="307"/>
      <c r="GHE250" s="135"/>
      <c r="GHF250" s="135"/>
      <c r="GHG250" s="135"/>
      <c r="GHH250" s="304"/>
      <c r="GHI250" s="305"/>
      <c r="GHJ250" s="306"/>
      <c r="GHK250" s="135"/>
      <c r="GHL250" s="135"/>
      <c r="GHM250" s="307"/>
      <c r="GHN250" s="135"/>
      <c r="GHO250" s="135"/>
      <c r="GHP250" s="135"/>
      <c r="GHQ250" s="304"/>
      <c r="GHR250" s="305"/>
      <c r="GHS250" s="306"/>
      <c r="GHT250" s="135"/>
      <c r="GHU250" s="135"/>
      <c r="GHV250" s="307"/>
      <c r="GHW250" s="135"/>
      <c r="GHX250" s="135"/>
      <c r="GHY250" s="135"/>
      <c r="GHZ250" s="304"/>
      <c r="GIA250" s="305"/>
      <c r="GIB250" s="306"/>
      <c r="GIC250" s="135"/>
      <c r="GID250" s="135"/>
      <c r="GIE250" s="307"/>
      <c r="GIF250" s="135"/>
      <c r="GIG250" s="135"/>
      <c r="GIH250" s="135"/>
      <c r="GII250" s="304"/>
      <c r="GIJ250" s="305"/>
      <c r="GIK250" s="306"/>
      <c r="GIL250" s="135"/>
      <c r="GIM250" s="135"/>
      <c r="GIN250" s="307"/>
      <c r="GIO250" s="135"/>
      <c r="GIP250" s="135"/>
      <c r="GIQ250" s="135"/>
      <c r="GIR250" s="304"/>
      <c r="GIS250" s="305"/>
      <c r="GIT250" s="306"/>
      <c r="GIU250" s="135"/>
      <c r="GIV250" s="135"/>
      <c r="GIW250" s="307"/>
      <c r="GIX250" s="135"/>
      <c r="GIY250" s="135"/>
      <c r="GIZ250" s="135"/>
      <c r="GJA250" s="304"/>
      <c r="GJB250" s="305"/>
      <c r="GJC250" s="306"/>
      <c r="GJD250" s="135"/>
      <c r="GJE250" s="135"/>
      <c r="GJF250" s="307"/>
      <c r="GJG250" s="135"/>
      <c r="GJH250" s="135"/>
      <c r="GJI250" s="135"/>
      <c r="GJJ250" s="304"/>
      <c r="GJK250" s="305"/>
      <c r="GJL250" s="306"/>
      <c r="GJM250" s="135"/>
      <c r="GJN250" s="135"/>
      <c r="GJO250" s="307"/>
      <c r="GJP250" s="135"/>
      <c r="GJQ250" s="135"/>
      <c r="GJR250" s="135"/>
      <c r="GJS250" s="304"/>
      <c r="GJT250" s="305"/>
      <c r="GJU250" s="306"/>
      <c r="GJV250" s="135"/>
      <c r="GJW250" s="135"/>
      <c r="GJX250" s="307"/>
      <c r="GJY250" s="135"/>
      <c r="GJZ250" s="135"/>
      <c r="GKA250" s="135"/>
      <c r="GKB250" s="304"/>
      <c r="GKC250" s="305"/>
      <c r="GKD250" s="306"/>
      <c r="GKE250" s="135"/>
      <c r="GKF250" s="135"/>
      <c r="GKG250" s="307"/>
      <c r="GKH250" s="135"/>
      <c r="GKI250" s="135"/>
      <c r="GKJ250" s="135"/>
      <c r="GKK250" s="304"/>
      <c r="GKL250" s="305"/>
      <c r="GKM250" s="306"/>
      <c r="GKN250" s="135"/>
      <c r="GKO250" s="135"/>
      <c r="GKP250" s="307"/>
      <c r="GKQ250" s="135"/>
      <c r="GKR250" s="135"/>
      <c r="GKS250" s="135"/>
      <c r="GKT250" s="304"/>
      <c r="GKU250" s="305"/>
      <c r="GKV250" s="306"/>
      <c r="GKW250" s="135"/>
      <c r="GKX250" s="135"/>
      <c r="GKY250" s="307"/>
      <c r="GKZ250" s="135"/>
      <c r="GLA250" s="135"/>
      <c r="GLB250" s="135"/>
      <c r="GLC250" s="304"/>
      <c r="GLD250" s="305"/>
      <c r="GLE250" s="306"/>
      <c r="GLF250" s="135"/>
      <c r="GLG250" s="135"/>
      <c r="GLH250" s="307"/>
      <c r="GLI250" s="135"/>
      <c r="GLJ250" s="135"/>
      <c r="GLK250" s="135"/>
      <c r="GLL250" s="304"/>
      <c r="GLM250" s="305"/>
      <c r="GLN250" s="306"/>
      <c r="GLO250" s="135"/>
      <c r="GLP250" s="135"/>
      <c r="GLQ250" s="307"/>
      <c r="GLR250" s="135"/>
      <c r="GLS250" s="135"/>
      <c r="GLT250" s="135"/>
      <c r="GLU250" s="304"/>
      <c r="GLV250" s="305"/>
      <c r="GLW250" s="306"/>
      <c r="GLX250" s="135"/>
      <c r="GLY250" s="135"/>
      <c r="GLZ250" s="307"/>
      <c r="GMA250" s="135"/>
      <c r="GMB250" s="135"/>
      <c r="GMC250" s="135"/>
      <c r="GMD250" s="304"/>
      <c r="GME250" s="305"/>
      <c r="GMF250" s="306"/>
      <c r="GMG250" s="135"/>
      <c r="GMH250" s="135"/>
      <c r="GMI250" s="307"/>
      <c r="GMJ250" s="135"/>
      <c r="GMK250" s="135"/>
      <c r="GML250" s="135"/>
      <c r="GMM250" s="319"/>
      <c r="GMN250" s="320"/>
      <c r="GMO250" s="306"/>
      <c r="GMP250" s="135"/>
      <c r="GMQ250" s="135"/>
      <c r="GMR250" s="307"/>
      <c r="GMS250" s="135"/>
      <c r="GMT250" s="135"/>
      <c r="GMU250" s="135"/>
      <c r="GMV250" s="319"/>
      <c r="GMW250" s="320"/>
      <c r="GMX250" s="321"/>
      <c r="GNA250" s="318"/>
      <c r="GNE250" s="319"/>
      <c r="GNF250" s="320"/>
      <c r="GNG250" s="321"/>
      <c r="GNJ250" s="307"/>
      <c r="GNK250" s="135"/>
      <c r="GNL250" s="135"/>
      <c r="GNM250" s="135"/>
      <c r="GNN250" s="304"/>
      <c r="GNO250" s="305"/>
      <c r="GNP250" s="306"/>
      <c r="GNQ250" s="135"/>
      <c r="GNR250" s="135"/>
      <c r="GNS250" s="307"/>
      <c r="GNT250" s="135"/>
      <c r="GNU250" s="135"/>
      <c r="GNV250" s="135"/>
      <c r="GNW250" s="304"/>
      <c r="GNX250" s="305"/>
      <c r="GNY250" s="306"/>
      <c r="GNZ250" s="135"/>
      <c r="GOA250" s="135"/>
      <c r="GOB250" s="307"/>
      <c r="GOC250" s="135"/>
      <c r="GOD250" s="135"/>
      <c r="GOE250" s="135"/>
      <c r="GOF250" s="304"/>
      <c r="GOG250" s="305"/>
      <c r="GOH250" s="306"/>
      <c r="GOI250" s="135"/>
      <c r="GOJ250" s="135"/>
      <c r="GOK250" s="307"/>
      <c r="GOL250" s="135"/>
      <c r="GOM250" s="135"/>
      <c r="GON250" s="135"/>
      <c r="GOO250" s="304"/>
      <c r="GOP250" s="305"/>
      <c r="GOQ250" s="306"/>
      <c r="GOR250" s="135"/>
      <c r="GOS250" s="135"/>
      <c r="GOT250" s="307"/>
      <c r="GOU250" s="135"/>
      <c r="GOV250" s="135"/>
      <c r="GOW250" s="135"/>
      <c r="GOX250" s="304"/>
      <c r="GOY250" s="305"/>
      <c r="GOZ250" s="306"/>
      <c r="GPA250" s="135"/>
      <c r="GPB250" s="135"/>
      <c r="GPC250" s="307"/>
      <c r="GPD250" s="135"/>
      <c r="GPE250" s="135"/>
      <c r="GPF250" s="135"/>
      <c r="GPG250" s="304"/>
      <c r="GPH250" s="305"/>
      <c r="GPI250" s="306"/>
      <c r="GPJ250" s="135"/>
      <c r="GPK250" s="135"/>
      <c r="GPL250" s="307"/>
      <c r="GPM250" s="135"/>
      <c r="GPN250" s="135"/>
      <c r="GPO250" s="135"/>
      <c r="GPP250" s="304"/>
      <c r="GPQ250" s="305"/>
      <c r="GPR250" s="306"/>
      <c r="GPS250" s="135"/>
      <c r="GPT250" s="135"/>
      <c r="GPU250" s="307"/>
      <c r="GPV250" s="135"/>
      <c r="GPW250" s="135"/>
      <c r="GPX250" s="135"/>
      <c r="GPY250" s="304"/>
      <c r="GPZ250" s="305"/>
      <c r="GQA250" s="306"/>
      <c r="GQB250" s="135"/>
      <c r="GQC250" s="135"/>
      <c r="GQD250" s="307"/>
      <c r="GQE250" s="135"/>
      <c r="GQF250" s="135"/>
      <c r="GQG250" s="135"/>
      <c r="GQH250" s="304"/>
      <c r="GQI250" s="305"/>
      <c r="GQJ250" s="306"/>
      <c r="GQK250" s="135"/>
      <c r="GQL250" s="135"/>
      <c r="GQM250" s="307"/>
      <c r="GQN250" s="135"/>
      <c r="GQO250" s="135"/>
      <c r="GQP250" s="135"/>
      <c r="GQQ250" s="304"/>
      <c r="GQR250" s="305"/>
      <c r="GQS250" s="306"/>
      <c r="GQT250" s="135"/>
      <c r="GQU250" s="135"/>
      <c r="GQV250" s="307"/>
      <c r="GQW250" s="135"/>
      <c r="GQX250" s="135"/>
      <c r="GQY250" s="135"/>
      <c r="GQZ250" s="304"/>
      <c r="GRA250" s="305"/>
      <c r="GRB250" s="306"/>
      <c r="GRC250" s="135"/>
      <c r="GRD250" s="135"/>
      <c r="GRE250" s="307"/>
      <c r="GRF250" s="135"/>
      <c r="GRG250" s="135"/>
      <c r="GRH250" s="135"/>
      <c r="GRI250" s="304"/>
      <c r="GRJ250" s="305"/>
      <c r="GRK250" s="306"/>
      <c r="GRL250" s="135"/>
      <c r="GRM250" s="135"/>
      <c r="GRN250" s="307"/>
      <c r="GRO250" s="135"/>
      <c r="GRP250" s="135"/>
      <c r="GRQ250" s="135"/>
      <c r="GRR250" s="304"/>
      <c r="GRS250" s="305"/>
      <c r="GRT250" s="306"/>
      <c r="GRU250" s="135"/>
      <c r="GRV250" s="135"/>
      <c r="GRW250" s="307"/>
      <c r="GRX250" s="135"/>
      <c r="GRY250" s="135"/>
      <c r="GRZ250" s="135"/>
      <c r="GSA250" s="304"/>
      <c r="GSB250" s="305"/>
      <c r="GSC250" s="306"/>
      <c r="GSD250" s="135"/>
      <c r="GSE250" s="135"/>
      <c r="GSF250" s="307"/>
      <c r="GSG250" s="135"/>
      <c r="GSH250" s="135"/>
      <c r="GSI250" s="135"/>
      <c r="GSJ250" s="304"/>
      <c r="GSK250" s="305"/>
      <c r="GSL250" s="306"/>
      <c r="GSM250" s="135"/>
      <c r="GSN250" s="135"/>
      <c r="GSO250" s="307"/>
      <c r="GSP250" s="135"/>
      <c r="GSQ250" s="135"/>
      <c r="GSR250" s="135"/>
      <c r="GSS250" s="304"/>
      <c r="GST250" s="305"/>
      <c r="GSU250" s="306"/>
      <c r="GSV250" s="135"/>
      <c r="GSW250" s="135"/>
      <c r="GSX250" s="307"/>
      <c r="GSY250" s="135"/>
      <c r="GSZ250" s="135"/>
      <c r="GTA250" s="135"/>
      <c r="GTB250" s="304"/>
      <c r="GTC250" s="305"/>
      <c r="GTD250" s="306"/>
      <c r="GTE250" s="135"/>
      <c r="GTF250" s="135"/>
      <c r="GTG250" s="307"/>
      <c r="GTH250" s="135"/>
      <c r="GTI250" s="135"/>
      <c r="GTJ250" s="135"/>
      <c r="GTK250" s="304"/>
      <c r="GTL250" s="305"/>
      <c r="GTM250" s="306"/>
      <c r="GTN250" s="135"/>
      <c r="GTO250" s="135"/>
      <c r="GTP250" s="307"/>
      <c r="GTQ250" s="135"/>
      <c r="GTR250" s="135"/>
      <c r="GTS250" s="135"/>
      <c r="GTT250" s="304"/>
      <c r="GTU250" s="305"/>
      <c r="GTV250" s="306"/>
      <c r="GTW250" s="135"/>
      <c r="GTX250" s="135"/>
      <c r="GTY250" s="307"/>
      <c r="GTZ250" s="135"/>
      <c r="GUA250" s="135"/>
      <c r="GUB250" s="135"/>
      <c r="GUC250" s="304"/>
      <c r="GUD250" s="305"/>
      <c r="GUE250" s="306"/>
      <c r="GUF250" s="135"/>
      <c r="GUG250" s="135"/>
      <c r="GUH250" s="307"/>
      <c r="GUI250" s="135"/>
      <c r="GUJ250" s="135"/>
      <c r="GUK250" s="135"/>
      <c r="GUL250" s="304"/>
      <c r="GUM250" s="305"/>
      <c r="GUN250" s="306"/>
      <c r="GUO250" s="135"/>
      <c r="GUP250" s="135"/>
      <c r="GUQ250" s="307"/>
      <c r="GUR250" s="135"/>
      <c r="GUS250" s="135"/>
      <c r="GUT250" s="135"/>
      <c r="GUU250" s="304"/>
      <c r="GUV250" s="305"/>
      <c r="GUW250" s="306"/>
      <c r="GUX250" s="135"/>
      <c r="GUY250" s="135"/>
      <c r="GUZ250" s="307"/>
      <c r="GVA250" s="135"/>
      <c r="GVB250" s="135"/>
      <c r="GVC250" s="135"/>
      <c r="GVD250" s="304"/>
      <c r="GVE250" s="305"/>
      <c r="GVF250" s="306"/>
      <c r="GVG250" s="135"/>
      <c r="GVH250" s="135"/>
      <c r="GVI250" s="307"/>
      <c r="GVJ250" s="135"/>
      <c r="GVK250" s="135"/>
      <c r="GVL250" s="135"/>
      <c r="GVM250" s="304"/>
      <c r="GVN250" s="305"/>
      <c r="GVO250" s="306"/>
      <c r="GVP250" s="135"/>
      <c r="GVQ250" s="135"/>
      <c r="GVR250" s="307"/>
      <c r="GVS250" s="135"/>
      <c r="GVT250" s="135"/>
      <c r="GVU250" s="135"/>
      <c r="GVV250" s="304"/>
      <c r="GVW250" s="305"/>
      <c r="GVX250" s="306"/>
      <c r="GVY250" s="135"/>
      <c r="GVZ250" s="135"/>
      <c r="GWA250" s="307"/>
      <c r="GWB250" s="135"/>
      <c r="GWC250" s="135"/>
      <c r="GWD250" s="135"/>
      <c r="GWE250" s="304"/>
      <c r="GWF250" s="305"/>
      <c r="GWG250" s="306"/>
      <c r="GWH250" s="135"/>
      <c r="GWJ250" s="318"/>
      <c r="GWK250" s="135"/>
      <c r="GWL250" s="135"/>
      <c r="GWM250" s="135"/>
      <c r="GWN250" s="304"/>
      <c r="GWO250" s="305"/>
      <c r="GWP250" s="306"/>
      <c r="GWQ250" s="135"/>
      <c r="GWS250" s="318"/>
      <c r="GWW250" s="319"/>
      <c r="GWX250" s="320"/>
      <c r="GWY250" s="321"/>
      <c r="GXB250" s="318"/>
      <c r="GXF250" s="304"/>
      <c r="GXG250" s="305"/>
      <c r="GXH250" s="306"/>
      <c r="GXI250" s="135"/>
      <c r="GXJ250" s="135"/>
      <c r="GXK250" s="307"/>
      <c r="GXL250" s="135"/>
      <c r="GXM250" s="135"/>
      <c r="GXN250" s="135"/>
      <c r="GXO250" s="304"/>
      <c r="GXP250" s="305"/>
      <c r="GXQ250" s="306"/>
      <c r="GXR250" s="135"/>
      <c r="GXS250" s="135"/>
      <c r="GXT250" s="307"/>
      <c r="GXU250" s="135"/>
      <c r="GXV250" s="135"/>
      <c r="GXW250" s="135"/>
      <c r="GXX250" s="304"/>
      <c r="GXY250" s="305"/>
      <c r="GXZ250" s="306"/>
      <c r="GYA250" s="135"/>
      <c r="GYB250" s="135"/>
      <c r="GYC250" s="307"/>
      <c r="GYD250" s="135"/>
      <c r="GYE250" s="135"/>
      <c r="GYF250" s="135"/>
      <c r="GYG250" s="304"/>
      <c r="GYH250" s="305"/>
      <c r="GYI250" s="306"/>
      <c r="GYJ250" s="135"/>
      <c r="GYK250" s="135"/>
      <c r="GYL250" s="307"/>
      <c r="GYM250" s="135"/>
      <c r="GYN250" s="135"/>
      <c r="GYO250" s="135"/>
      <c r="GYP250" s="304"/>
      <c r="GYQ250" s="305"/>
      <c r="GYR250" s="306"/>
      <c r="GYS250" s="135"/>
      <c r="GYT250" s="135"/>
      <c r="GYU250" s="307"/>
      <c r="GYV250" s="135"/>
      <c r="GYW250" s="135"/>
      <c r="GYX250" s="135"/>
      <c r="GYY250" s="304"/>
      <c r="GYZ250" s="305"/>
      <c r="GZA250" s="306"/>
      <c r="GZB250" s="135"/>
      <c r="GZC250" s="135"/>
      <c r="GZD250" s="307"/>
      <c r="GZE250" s="135"/>
      <c r="GZF250" s="135"/>
      <c r="GZG250" s="135"/>
      <c r="GZH250" s="304"/>
      <c r="GZI250" s="305"/>
      <c r="GZJ250" s="306"/>
      <c r="GZK250" s="135"/>
      <c r="GZL250" s="135"/>
      <c r="GZM250" s="307"/>
      <c r="GZN250" s="135"/>
      <c r="GZO250" s="135"/>
      <c r="GZP250" s="135"/>
      <c r="GZQ250" s="304"/>
      <c r="GZR250" s="305"/>
      <c r="GZS250" s="306"/>
      <c r="GZT250" s="135"/>
      <c r="GZU250" s="135"/>
      <c r="GZV250" s="307"/>
      <c r="GZW250" s="135"/>
      <c r="GZX250" s="135"/>
      <c r="GZY250" s="135"/>
      <c r="GZZ250" s="304"/>
      <c r="HAA250" s="305"/>
      <c r="HAB250" s="306"/>
      <c r="HAC250" s="135"/>
      <c r="HAD250" s="135"/>
      <c r="HAE250" s="307"/>
      <c r="HAF250" s="135"/>
      <c r="HAG250" s="135"/>
      <c r="HAH250" s="135"/>
      <c r="HAI250" s="304"/>
      <c r="HAJ250" s="305"/>
      <c r="HAK250" s="306"/>
      <c r="HAL250" s="135"/>
      <c r="HAM250" s="135"/>
      <c r="HAN250" s="307"/>
      <c r="HAO250" s="135"/>
      <c r="HAP250" s="135"/>
      <c r="HAQ250" s="135"/>
      <c r="HAR250" s="304"/>
      <c r="HAS250" s="305"/>
      <c r="HAT250" s="306"/>
      <c r="HAU250" s="135"/>
      <c r="HAV250" s="135"/>
      <c r="HAW250" s="307"/>
      <c r="HAX250" s="135"/>
      <c r="HAY250" s="135"/>
      <c r="HAZ250" s="135"/>
      <c r="HBA250" s="304"/>
      <c r="HBB250" s="305"/>
      <c r="HBC250" s="306"/>
      <c r="HBD250" s="135"/>
      <c r="HBE250" s="135"/>
      <c r="HBF250" s="307"/>
      <c r="HBG250" s="135"/>
      <c r="HBH250" s="135"/>
      <c r="HBI250" s="135"/>
      <c r="HBJ250" s="304"/>
      <c r="HBK250" s="305"/>
      <c r="HBL250" s="306"/>
      <c r="HBM250" s="135"/>
      <c r="HBN250" s="135"/>
      <c r="HBO250" s="307"/>
      <c r="HBP250" s="135"/>
      <c r="HBQ250" s="135"/>
      <c r="HBR250" s="135"/>
      <c r="HBS250" s="304"/>
      <c r="HBT250" s="305"/>
      <c r="HBU250" s="306"/>
      <c r="HBV250" s="135"/>
      <c r="HBW250" s="135"/>
      <c r="HBX250" s="307"/>
      <c r="HBY250" s="135"/>
      <c r="HBZ250" s="135"/>
      <c r="HCA250" s="135"/>
      <c r="HCB250" s="304"/>
      <c r="HCC250" s="305"/>
      <c r="HCD250" s="306"/>
      <c r="HCE250" s="135"/>
      <c r="HCF250" s="135"/>
      <c r="HCG250" s="307"/>
      <c r="HCH250" s="135"/>
      <c r="HCI250" s="135"/>
      <c r="HCJ250" s="135"/>
      <c r="HCK250" s="304"/>
      <c r="HCL250" s="305"/>
      <c r="HCM250" s="306"/>
      <c r="HCN250" s="135"/>
      <c r="HCO250" s="135"/>
      <c r="HCP250" s="307"/>
      <c r="HCQ250" s="135"/>
      <c r="HCR250" s="135"/>
      <c r="HCS250" s="135"/>
      <c r="HCT250" s="304"/>
      <c r="HCU250" s="305"/>
      <c r="HCV250" s="306"/>
      <c r="HCW250" s="135"/>
      <c r="HCX250" s="135"/>
      <c r="HCY250" s="307"/>
      <c r="HCZ250" s="135"/>
      <c r="HDA250" s="135"/>
      <c r="HDB250" s="135"/>
      <c r="HDC250" s="304"/>
      <c r="HDD250" s="305"/>
      <c r="HDE250" s="306"/>
      <c r="HDF250" s="135"/>
      <c r="HDG250" s="135"/>
      <c r="HDH250" s="307"/>
      <c r="HDI250" s="135"/>
      <c r="HDJ250" s="135"/>
      <c r="HDK250" s="135"/>
      <c r="HDL250" s="304"/>
      <c r="HDM250" s="305"/>
      <c r="HDN250" s="306"/>
      <c r="HDO250" s="135"/>
      <c r="HDP250" s="135"/>
      <c r="HDQ250" s="307"/>
      <c r="HDR250" s="135"/>
      <c r="HDS250" s="135"/>
      <c r="HDT250" s="135"/>
      <c r="HDU250" s="304"/>
      <c r="HDV250" s="305"/>
      <c r="HDW250" s="306"/>
      <c r="HDX250" s="135"/>
      <c r="HDY250" s="135"/>
      <c r="HDZ250" s="307"/>
      <c r="HEA250" s="135"/>
      <c r="HEB250" s="135"/>
      <c r="HEC250" s="135"/>
      <c r="HED250" s="304"/>
      <c r="HEE250" s="305"/>
      <c r="HEF250" s="306"/>
      <c r="HEG250" s="135"/>
      <c r="HEH250" s="135"/>
      <c r="HEI250" s="307"/>
      <c r="HEJ250" s="135"/>
      <c r="HEK250" s="135"/>
      <c r="HEL250" s="135"/>
      <c r="HEM250" s="304"/>
      <c r="HEN250" s="305"/>
      <c r="HEO250" s="306"/>
      <c r="HEP250" s="135"/>
      <c r="HEQ250" s="135"/>
      <c r="HER250" s="307"/>
      <c r="HES250" s="135"/>
      <c r="HET250" s="135"/>
      <c r="HEU250" s="135"/>
      <c r="HEV250" s="304"/>
      <c r="HEW250" s="305"/>
      <c r="HEX250" s="306"/>
      <c r="HEY250" s="135"/>
      <c r="HEZ250" s="135"/>
      <c r="HFA250" s="307"/>
      <c r="HFB250" s="135"/>
      <c r="HFC250" s="135"/>
      <c r="HFD250" s="135"/>
      <c r="HFE250" s="304"/>
      <c r="HFF250" s="305"/>
      <c r="HFG250" s="306"/>
      <c r="HFH250" s="135"/>
      <c r="HFI250" s="135"/>
      <c r="HFJ250" s="307"/>
      <c r="HFK250" s="135"/>
      <c r="HFL250" s="135"/>
      <c r="HFM250" s="135"/>
      <c r="HFN250" s="304"/>
      <c r="HFO250" s="305"/>
      <c r="HFP250" s="306"/>
      <c r="HFQ250" s="135"/>
      <c r="HFR250" s="135"/>
      <c r="HFS250" s="307"/>
      <c r="HFT250" s="135"/>
      <c r="HFU250" s="135"/>
      <c r="HFV250" s="135"/>
      <c r="HFW250" s="304"/>
      <c r="HFX250" s="305"/>
      <c r="HFY250" s="306"/>
      <c r="HFZ250" s="135"/>
      <c r="HGA250" s="135"/>
      <c r="HGB250" s="307"/>
      <c r="HGC250" s="135"/>
      <c r="HGD250" s="135"/>
      <c r="HGF250" s="319"/>
      <c r="HGG250" s="305"/>
      <c r="HGH250" s="306"/>
      <c r="HGI250" s="135"/>
      <c r="HGJ250" s="135"/>
      <c r="HGK250" s="307"/>
      <c r="HGL250" s="135"/>
      <c r="HGM250" s="135"/>
      <c r="HGO250" s="319"/>
      <c r="HGP250" s="320"/>
      <c r="HGQ250" s="321"/>
      <c r="HGT250" s="318"/>
      <c r="HGX250" s="319"/>
      <c r="HGY250" s="320"/>
      <c r="HGZ250" s="321"/>
      <c r="HHB250" s="135"/>
      <c r="HHC250" s="307"/>
      <c r="HHD250" s="135"/>
      <c r="HHE250" s="135"/>
      <c r="HHF250" s="135"/>
      <c r="HHG250" s="304"/>
      <c r="HHH250" s="305"/>
      <c r="HHI250" s="306"/>
      <c r="HHJ250" s="135"/>
      <c r="HHK250" s="135"/>
      <c r="HHL250" s="307"/>
      <c r="HHM250" s="135"/>
      <c r="HHN250" s="135"/>
      <c r="HHO250" s="135"/>
      <c r="HHP250" s="304"/>
      <c r="HHQ250" s="305"/>
      <c r="HHR250" s="306"/>
      <c r="HHS250" s="135"/>
      <c r="HHT250" s="135"/>
      <c r="HHU250" s="307"/>
      <c r="HHV250" s="135"/>
      <c r="HHW250" s="135"/>
      <c r="HHX250" s="135"/>
      <c r="HHY250" s="304"/>
      <c r="HHZ250" s="305"/>
      <c r="HIA250" s="306"/>
      <c r="HIB250" s="135"/>
      <c r="HIC250" s="135"/>
      <c r="HID250" s="307"/>
      <c r="HIE250" s="135"/>
      <c r="HIF250" s="135"/>
      <c r="HIG250" s="135"/>
      <c r="HIH250" s="304"/>
      <c r="HII250" s="305"/>
      <c r="HIJ250" s="306"/>
      <c r="HIK250" s="135"/>
      <c r="HIL250" s="135"/>
      <c r="HIM250" s="307"/>
      <c r="HIN250" s="135"/>
      <c r="HIO250" s="135"/>
      <c r="HIP250" s="135"/>
      <c r="HIQ250" s="304"/>
      <c r="HIR250" s="305"/>
      <c r="HIS250" s="306"/>
      <c r="HIT250" s="135"/>
      <c r="HIU250" s="135"/>
      <c r="HIV250" s="307"/>
      <c r="HIW250" s="135"/>
      <c r="HIX250" s="135"/>
      <c r="HIY250" s="135"/>
      <c r="HIZ250" s="304"/>
      <c r="HJA250" s="305"/>
      <c r="HJB250" s="306"/>
      <c r="HJC250" s="135"/>
      <c r="HJD250" s="135"/>
      <c r="HJE250" s="307"/>
      <c r="HJF250" s="135"/>
      <c r="HJG250" s="135"/>
      <c r="HJH250" s="135"/>
      <c r="HJI250" s="304"/>
      <c r="HJJ250" s="305"/>
      <c r="HJK250" s="306"/>
      <c r="HJL250" s="135"/>
      <c r="HJM250" s="135"/>
      <c r="HJN250" s="307"/>
      <c r="HJO250" s="135"/>
      <c r="HJP250" s="135"/>
      <c r="HJQ250" s="135"/>
      <c r="HJR250" s="304"/>
      <c r="HJS250" s="305"/>
      <c r="HJT250" s="306"/>
      <c r="HJU250" s="135"/>
      <c r="HJV250" s="135"/>
      <c r="HJW250" s="307"/>
      <c r="HJX250" s="135"/>
      <c r="HJY250" s="135"/>
      <c r="HJZ250" s="135"/>
      <c r="HKA250" s="304"/>
      <c r="HKB250" s="305"/>
      <c r="HKC250" s="306"/>
      <c r="HKD250" s="135"/>
      <c r="HKE250" s="135"/>
      <c r="HKF250" s="307"/>
      <c r="HKG250" s="135"/>
      <c r="HKH250" s="135"/>
      <c r="HKI250" s="135"/>
      <c r="HKJ250" s="304"/>
      <c r="HKK250" s="305"/>
      <c r="HKL250" s="306"/>
      <c r="HKM250" s="135"/>
      <c r="HKN250" s="135"/>
      <c r="HKO250" s="307"/>
      <c r="HKP250" s="135"/>
      <c r="HKQ250" s="135"/>
      <c r="HKR250" s="135"/>
      <c r="HKS250" s="304"/>
      <c r="HKT250" s="305"/>
      <c r="HKU250" s="306"/>
      <c r="HKV250" s="135"/>
      <c r="HKW250" s="135"/>
      <c r="HKX250" s="307"/>
      <c r="HKY250" s="135"/>
      <c r="HKZ250" s="135"/>
      <c r="HLA250" s="135"/>
      <c r="HLB250" s="304"/>
      <c r="HLC250" s="305"/>
      <c r="HLD250" s="306"/>
      <c r="HLE250" s="135"/>
      <c r="HLF250" s="135"/>
      <c r="HLG250" s="307"/>
      <c r="HLH250" s="135"/>
      <c r="HLI250" s="135"/>
      <c r="HLJ250" s="135"/>
      <c r="HLK250" s="304"/>
      <c r="HLL250" s="305"/>
      <c r="HLM250" s="306"/>
      <c r="HLN250" s="135"/>
      <c r="HLO250" s="135"/>
      <c r="HLP250" s="307"/>
      <c r="HLQ250" s="135"/>
      <c r="HLR250" s="135"/>
      <c r="HLS250" s="135"/>
      <c r="HLT250" s="304"/>
      <c r="HLU250" s="305"/>
      <c r="HLV250" s="306"/>
      <c r="HLW250" s="135"/>
      <c r="HLX250" s="135"/>
      <c r="HLY250" s="307"/>
      <c r="HLZ250" s="135"/>
      <c r="HMA250" s="135"/>
      <c r="HMB250" s="135"/>
      <c r="HMC250" s="304"/>
      <c r="HMD250" s="305"/>
      <c r="HME250" s="306"/>
      <c r="HMF250" s="135"/>
      <c r="HMG250" s="135"/>
      <c r="HMH250" s="307"/>
      <c r="HMI250" s="135"/>
      <c r="HMJ250" s="135"/>
      <c r="HMK250" s="135"/>
      <c r="HML250" s="304"/>
      <c r="HMM250" s="305"/>
      <c r="HMN250" s="306"/>
      <c r="HMO250" s="135"/>
      <c r="HMP250" s="135"/>
      <c r="HMQ250" s="307"/>
      <c r="HMR250" s="135"/>
      <c r="HMS250" s="135"/>
      <c r="HMT250" s="135"/>
      <c r="HMU250" s="304"/>
      <c r="HMV250" s="305"/>
      <c r="HMW250" s="306"/>
      <c r="HMX250" s="135"/>
      <c r="HMY250" s="135"/>
      <c r="HMZ250" s="307"/>
      <c r="HNA250" s="135"/>
      <c r="HNB250" s="135"/>
      <c r="HNC250" s="135"/>
      <c r="HND250" s="304"/>
      <c r="HNE250" s="305"/>
      <c r="HNF250" s="306"/>
      <c r="HNG250" s="135"/>
      <c r="HNH250" s="135"/>
      <c r="HNI250" s="307"/>
      <c r="HNJ250" s="135"/>
      <c r="HNK250" s="135"/>
      <c r="HNL250" s="135"/>
      <c r="HNM250" s="304"/>
      <c r="HNN250" s="305"/>
      <c r="HNO250" s="306"/>
      <c r="HNP250" s="135"/>
      <c r="HNQ250" s="135"/>
      <c r="HNR250" s="307"/>
      <c r="HNS250" s="135"/>
      <c r="HNT250" s="135"/>
      <c r="HNU250" s="135"/>
      <c r="HNV250" s="304"/>
      <c r="HNW250" s="305"/>
      <c r="HNX250" s="306"/>
      <c r="HNY250" s="135"/>
      <c r="HNZ250" s="135"/>
      <c r="HOA250" s="307"/>
      <c r="HOB250" s="135"/>
      <c r="HOC250" s="135"/>
      <c r="HOD250" s="135"/>
      <c r="HOE250" s="304"/>
      <c r="HOF250" s="305"/>
      <c r="HOG250" s="306"/>
      <c r="HOH250" s="135"/>
      <c r="HOI250" s="135"/>
      <c r="HOJ250" s="307"/>
      <c r="HOK250" s="135"/>
      <c r="HOL250" s="135"/>
      <c r="HOM250" s="135"/>
      <c r="HON250" s="304"/>
      <c r="HOO250" s="305"/>
      <c r="HOP250" s="306"/>
      <c r="HOQ250" s="135"/>
      <c r="HOR250" s="135"/>
      <c r="HOS250" s="307"/>
      <c r="HOT250" s="135"/>
      <c r="HOU250" s="135"/>
      <c r="HOV250" s="135"/>
      <c r="HOW250" s="304"/>
      <c r="HOX250" s="305"/>
      <c r="HOY250" s="306"/>
      <c r="HOZ250" s="135"/>
      <c r="HPA250" s="135"/>
      <c r="HPB250" s="307"/>
      <c r="HPC250" s="135"/>
      <c r="HPD250" s="135"/>
      <c r="HPE250" s="135"/>
      <c r="HPF250" s="304"/>
      <c r="HPG250" s="305"/>
      <c r="HPH250" s="306"/>
      <c r="HPI250" s="135"/>
      <c r="HPJ250" s="135"/>
      <c r="HPK250" s="307"/>
      <c r="HPL250" s="135"/>
      <c r="HPM250" s="135"/>
      <c r="HPN250" s="135"/>
      <c r="HPO250" s="304"/>
      <c r="HPP250" s="305"/>
      <c r="HPQ250" s="306"/>
      <c r="HPR250" s="135"/>
      <c r="HPS250" s="135"/>
      <c r="HPT250" s="307"/>
      <c r="HPU250" s="135"/>
      <c r="HPV250" s="135"/>
      <c r="HPW250" s="135"/>
      <c r="HPX250" s="304"/>
      <c r="HPY250" s="305"/>
      <c r="HPZ250" s="306"/>
      <c r="HQC250" s="307"/>
      <c r="HQD250" s="135"/>
      <c r="HQE250" s="135"/>
      <c r="HQF250" s="135"/>
      <c r="HQG250" s="304"/>
      <c r="HQH250" s="305"/>
      <c r="HQI250" s="306"/>
      <c r="HQL250" s="318"/>
      <c r="HQP250" s="319"/>
      <c r="HQQ250" s="320"/>
      <c r="HQR250" s="321"/>
      <c r="HQU250" s="318"/>
      <c r="HQX250" s="135"/>
      <c r="HQY250" s="304"/>
      <c r="HQZ250" s="305"/>
      <c r="HRA250" s="306"/>
      <c r="HRB250" s="135"/>
      <c r="HRC250" s="135"/>
      <c r="HRD250" s="307"/>
      <c r="HRE250" s="135"/>
      <c r="HRF250" s="135"/>
      <c r="HRG250" s="135"/>
      <c r="HRH250" s="304"/>
      <c r="HRI250" s="305"/>
      <c r="HRJ250" s="306"/>
      <c r="HRK250" s="135"/>
      <c r="HRL250" s="135"/>
      <c r="HRM250" s="307"/>
      <c r="HRN250" s="135"/>
      <c r="HRO250" s="135"/>
      <c r="HRP250" s="135"/>
      <c r="HRQ250" s="304"/>
      <c r="HRR250" s="305"/>
      <c r="HRS250" s="306"/>
      <c r="HRT250" s="135"/>
      <c r="HRU250" s="135"/>
      <c r="HRV250" s="307"/>
      <c r="HRW250" s="135"/>
      <c r="HRX250" s="135"/>
      <c r="HRY250" s="135"/>
      <c r="HRZ250" s="304"/>
      <c r="HSA250" s="305"/>
      <c r="HSB250" s="306"/>
      <c r="HSC250" s="135"/>
      <c r="HSD250" s="135"/>
      <c r="HSE250" s="307"/>
      <c r="HSF250" s="135"/>
      <c r="HSG250" s="135"/>
      <c r="HSH250" s="135"/>
      <c r="HSI250" s="304"/>
      <c r="HSJ250" s="305"/>
      <c r="HSK250" s="306"/>
      <c r="HSL250" s="135"/>
      <c r="HSM250" s="135"/>
      <c r="HSN250" s="307"/>
      <c r="HSO250" s="135"/>
      <c r="HSP250" s="135"/>
      <c r="HSQ250" s="135"/>
      <c r="HSR250" s="304"/>
      <c r="HSS250" s="305"/>
      <c r="HST250" s="306"/>
      <c r="HSU250" s="135"/>
      <c r="HSV250" s="135"/>
      <c r="HSW250" s="307"/>
      <c r="HSX250" s="135"/>
      <c r="HSY250" s="135"/>
      <c r="HSZ250" s="135"/>
      <c r="HTA250" s="304"/>
      <c r="HTB250" s="305"/>
      <c r="HTC250" s="306"/>
      <c r="HTD250" s="135"/>
      <c r="HTE250" s="135"/>
      <c r="HTF250" s="307"/>
      <c r="HTG250" s="135"/>
      <c r="HTH250" s="135"/>
      <c r="HTI250" s="135"/>
      <c r="HTJ250" s="304"/>
      <c r="HTK250" s="305"/>
      <c r="HTL250" s="306"/>
      <c r="HTM250" s="135"/>
      <c r="HTN250" s="135"/>
      <c r="HTO250" s="307"/>
      <c r="HTP250" s="135"/>
      <c r="HTQ250" s="135"/>
      <c r="HTR250" s="135"/>
      <c r="HTS250" s="304"/>
      <c r="HTT250" s="305"/>
      <c r="HTU250" s="306"/>
      <c r="HTV250" s="135"/>
      <c r="HTW250" s="135"/>
      <c r="HTX250" s="307"/>
      <c r="HTY250" s="135"/>
      <c r="HTZ250" s="135"/>
      <c r="HUA250" s="135"/>
      <c r="HUB250" s="304"/>
      <c r="HUC250" s="305"/>
      <c r="HUD250" s="306"/>
      <c r="HUE250" s="135"/>
      <c r="HUF250" s="135"/>
      <c r="HUG250" s="307"/>
      <c r="HUH250" s="135"/>
      <c r="HUI250" s="135"/>
      <c r="HUJ250" s="135"/>
      <c r="HUK250" s="304"/>
      <c r="HUL250" s="305"/>
      <c r="HUM250" s="306"/>
      <c r="HUN250" s="135"/>
      <c r="HUO250" s="135"/>
      <c r="HUP250" s="307"/>
      <c r="HUQ250" s="135"/>
      <c r="HUR250" s="135"/>
      <c r="HUS250" s="135"/>
      <c r="HUT250" s="304"/>
      <c r="HUU250" s="305"/>
      <c r="HUV250" s="306"/>
      <c r="HUW250" s="135"/>
      <c r="HUX250" s="135"/>
      <c r="HUY250" s="307"/>
      <c r="HUZ250" s="135"/>
      <c r="HVA250" s="135"/>
      <c r="HVB250" s="135"/>
      <c r="HVC250" s="304"/>
      <c r="HVD250" s="305"/>
      <c r="HVE250" s="306"/>
      <c r="HVF250" s="135"/>
      <c r="HVG250" s="135"/>
      <c r="HVH250" s="307"/>
      <c r="HVI250" s="135"/>
      <c r="HVJ250" s="135"/>
      <c r="HVK250" s="135"/>
      <c r="HVL250" s="304"/>
      <c r="HVM250" s="305"/>
      <c r="HVN250" s="306"/>
      <c r="HVO250" s="135"/>
      <c r="HVP250" s="135"/>
      <c r="HVQ250" s="307"/>
      <c r="HVR250" s="135"/>
      <c r="HVS250" s="135"/>
      <c r="HVT250" s="135"/>
      <c r="HVU250" s="304"/>
      <c r="HVV250" s="305"/>
      <c r="HVW250" s="306"/>
      <c r="HVX250" s="135"/>
      <c r="HVY250" s="135"/>
      <c r="HVZ250" s="307"/>
      <c r="HWA250" s="135"/>
      <c r="HWB250" s="135"/>
      <c r="HWC250" s="135"/>
      <c r="HWD250" s="304"/>
      <c r="HWE250" s="305"/>
      <c r="HWF250" s="306"/>
      <c r="HWG250" s="135"/>
      <c r="HWH250" s="135"/>
      <c r="HWI250" s="307"/>
      <c r="HWJ250" s="135"/>
      <c r="HWK250" s="135"/>
      <c r="HWL250" s="135"/>
      <c r="HWM250" s="304"/>
      <c r="HWN250" s="305"/>
      <c r="HWO250" s="306"/>
      <c r="HWP250" s="135"/>
      <c r="HWQ250" s="135"/>
      <c r="HWR250" s="307"/>
      <c r="HWS250" s="135"/>
      <c r="HWT250" s="135"/>
      <c r="HWU250" s="135"/>
      <c r="HWV250" s="304"/>
      <c r="HWW250" s="305"/>
      <c r="HWX250" s="306"/>
      <c r="HWY250" s="135"/>
      <c r="HWZ250" s="135"/>
      <c r="HXA250" s="307"/>
      <c r="HXB250" s="135"/>
      <c r="HXC250" s="135"/>
      <c r="HXD250" s="135"/>
      <c r="HXE250" s="304"/>
      <c r="HXF250" s="305"/>
      <c r="HXG250" s="306"/>
      <c r="HXH250" s="135"/>
      <c r="HXI250" s="135"/>
      <c r="HXJ250" s="307"/>
      <c r="HXK250" s="135"/>
      <c r="HXL250" s="135"/>
      <c r="HXM250" s="135"/>
      <c r="HXN250" s="304"/>
      <c r="HXO250" s="305"/>
      <c r="HXP250" s="306"/>
      <c r="HXQ250" s="135"/>
      <c r="HXR250" s="135"/>
      <c r="HXS250" s="307"/>
      <c r="HXT250" s="135"/>
      <c r="HXU250" s="135"/>
      <c r="HXV250" s="135"/>
      <c r="HXW250" s="304"/>
      <c r="HXX250" s="305"/>
      <c r="HXY250" s="306"/>
      <c r="HXZ250" s="135"/>
      <c r="HYA250" s="135"/>
      <c r="HYB250" s="307"/>
      <c r="HYC250" s="135"/>
      <c r="HYD250" s="135"/>
      <c r="HYE250" s="135"/>
      <c r="HYF250" s="304"/>
      <c r="HYG250" s="305"/>
      <c r="HYH250" s="306"/>
      <c r="HYI250" s="135"/>
      <c r="HYJ250" s="135"/>
      <c r="HYK250" s="307"/>
      <c r="HYL250" s="135"/>
      <c r="HYM250" s="135"/>
      <c r="HYN250" s="135"/>
      <c r="HYO250" s="304"/>
      <c r="HYP250" s="305"/>
      <c r="HYQ250" s="306"/>
      <c r="HYR250" s="135"/>
      <c r="HYS250" s="135"/>
      <c r="HYT250" s="307"/>
      <c r="HYU250" s="135"/>
      <c r="HYV250" s="135"/>
      <c r="HYW250" s="135"/>
      <c r="HYX250" s="304"/>
      <c r="HYY250" s="305"/>
      <c r="HYZ250" s="306"/>
      <c r="HZA250" s="135"/>
      <c r="HZB250" s="135"/>
      <c r="HZC250" s="307"/>
      <c r="HZD250" s="135"/>
      <c r="HZE250" s="135"/>
      <c r="HZF250" s="135"/>
      <c r="HZG250" s="304"/>
      <c r="HZH250" s="305"/>
      <c r="HZI250" s="306"/>
      <c r="HZJ250" s="135"/>
      <c r="HZK250" s="135"/>
      <c r="HZL250" s="307"/>
      <c r="HZM250" s="135"/>
      <c r="HZN250" s="135"/>
      <c r="HZO250" s="135"/>
      <c r="HZP250" s="304"/>
      <c r="HZQ250" s="305"/>
      <c r="HZR250" s="306"/>
      <c r="HZS250" s="135"/>
      <c r="HZT250" s="135"/>
      <c r="HZU250" s="307"/>
      <c r="HZV250" s="135"/>
      <c r="HZY250" s="304"/>
      <c r="HZZ250" s="305"/>
      <c r="IAA250" s="306"/>
      <c r="IAB250" s="135"/>
      <c r="IAC250" s="135"/>
      <c r="IAD250" s="307"/>
      <c r="IAE250" s="135"/>
      <c r="IAH250" s="319"/>
      <c r="IAI250" s="320"/>
      <c r="IAJ250" s="321"/>
      <c r="IAM250" s="318"/>
      <c r="IAQ250" s="319"/>
      <c r="IAR250" s="320"/>
      <c r="IAS250" s="321"/>
      <c r="IAT250" s="135"/>
      <c r="IAU250" s="135"/>
      <c r="IAV250" s="307"/>
      <c r="IAW250" s="135"/>
      <c r="IAX250" s="135"/>
      <c r="IAY250" s="135"/>
      <c r="IAZ250" s="304"/>
      <c r="IBA250" s="305"/>
      <c r="IBB250" s="306"/>
      <c r="IBC250" s="135"/>
      <c r="IBD250" s="135"/>
      <c r="IBE250" s="307"/>
      <c r="IBF250" s="135"/>
      <c r="IBG250" s="135"/>
      <c r="IBH250" s="135"/>
      <c r="IBI250" s="304"/>
      <c r="IBJ250" s="305"/>
      <c r="IBK250" s="306"/>
      <c r="IBL250" s="135"/>
      <c r="IBM250" s="135"/>
      <c r="IBN250" s="307"/>
      <c r="IBO250" s="135"/>
      <c r="IBP250" s="135"/>
      <c r="IBQ250" s="135"/>
      <c r="IBR250" s="304"/>
      <c r="IBS250" s="305"/>
      <c r="IBT250" s="306"/>
      <c r="IBU250" s="135"/>
      <c r="IBV250" s="135"/>
      <c r="IBW250" s="307"/>
      <c r="IBX250" s="135"/>
      <c r="IBY250" s="135"/>
      <c r="IBZ250" s="135"/>
      <c r="ICA250" s="304"/>
      <c r="ICB250" s="305"/>
      <c r="ICC250" s="306"/>
      <c r="ICD250" s="135"/>
      <c r="ICE250" s="135"/>
      <c r="ICF250" s="307"/>
      <c r="ICG250" s="135"/>
      <c r="ICH250" s="135"/>
      <c r="ICI250" s="135"/>
      <c r="ICJ250" s="304"/>
      <c r="ICK250" s="305"/>
      <c r="ICL250" s="306"/>
      <c r="ICM250" s="135"/>
      <c r="ICN250" s="135"/>
      <c r="ICO250" s="307"/>
      <c r="ICP250" s="135"/>
      <c r="ICQ250" s="135"/>
      <c r="ICR250" s="135"/>
      <c r="ICS250" s="304"/>
      <c r="ICT250" s="305"/>
      <c r="ICU250" s="306"/>
      <c r="ICV250" s="135"/>
      <c r="ICW250" s="135"/>
      <c r="ICX250" s="307"/>
      <c r="ICY250" s="135"/>
      <c r="ICZ250" s="135"/>
      <c r="IDA250" s="135"/>
      <c r="IDB250" s="304"/>
      <c r="IDC250" s="305"/>
      <c r="IDD250" s="306"/>
      <c r="IDE250" s="135"/>
      <c r="IDF250" s="135"/>
      <c r="IDG250" s="307"/>
      <c r="IDH250" s="135"/>
      <c r="IDI250" s="135"/>
      <c r="IDJ250" s="135"/>
      <c r="IDK250" s="304"/>
      <c r="IDL250" s="305"/>
      <c r="IDM250" s="306"/>
      <c r="IDN250" s="135"/>
      <c r="IDO250" s="135"/>
      <c r="IDP250" s="307"/>
      <c r="IDQ250" s="135"/>
      <c r="IDR250" s="135"/>
      <c r="IDS250" s="135"/>
      <c r="IDT250" s="304"/>
      <c r="IDU250" s="305"/>
      <c r="IDV250" s="306"/>
      <c r="IDW250" s="135"/>
      <c r="IDX250" s="135"/>
      <c r="IDY250" s="307"/>
      <c r="IDZ250" s="135"/>
      <c r="IEA250" s="135"/>
      <c r="IEB250" s="135"/>
      <c r="IEC250" s="304"/>
      <c r="IED250" s="305"/>
      <c r="IEE250" s="306"/>
      <c r="IEF250" s="135"/>
      <c r="IEG250" s="135"/>
      <c r="IEH250" s="307"/>
      <c r="IEI250" s="135"/>
      <c r="IEJ250" s="135"/>
      <c r="IEK250" s="135"/>
      <c r="IEL250" s="304"/>
      <c r="IEM250" s="305"/>
      <c r="IEN250" s="306"/>
      <c r="IEO250" s="135"/>
      <c r="IEP250" s="135"/>
      <c r="IEQ250" s="307"/>
      <c r="IER250" s="135"/>
      <c r="IES250" s="135"/>
      <c r="IET250" s="135"/>
      <c r="IEU250" s="304"/>
      <c r="IEV250" s="305"/>
      <c r="IEW250" s="306"/>
      <c r="IEX250" s="135"/>
      <c r="IEY250" s="135"/>
      <c r="IEZ250" s="307"/>
      <c r="IFA250" s="135"/>
      <c r="IFB250" s="135"/>
      <c r="IFC250" s="135"/>
      <c r="IFD250" s="304"/>
      <c r="IFE250" s="305"/>
      <c r="IFF250" s="306"/>
      <c r="IFG250" s="135"/>
      <c r="IFH250" s="135"/>
      <c r="IFI250" s="307"/>
      <c r="IFJ250" s="135"/>
      <c r="IFK250" s="135"/>
      <c r="IFL250" s="135"/>
      <c r="IFM250" s="304"/>
      <c r="IFN250" s="305"/>
      <c r="IFO250" s="306"/>
      <c r="IFP250" s="135"/>
      <c r="IFQ250" s="135"/>
      <c r="IFR250" s="307"/>
      <c r="IFS250" s="135"/>
      <c r="IFT250" s="135"/>
      <c r="IFU250" s="135"/>
      <c r="IFV250" s="304"/>
      <c r="IFW250" s="305"/>
      <c r="IFX250" s="306"/>
      <c r="IFY250" s="135"/>
      <c r="IFZ250" s="135"/>
      <c r="IGA250" s="307"/>
      <c r="IGB250" s="135"/>
      <c r="IGC250" s="135"/>
      <c r="IGD250" s="135"/>
      <c r="IGE250" s="304"/>
      <c r="IGF250" s="305"/>
      <c r="IGG250" s="306"/>
      <c r="IGH250" s="135"/>
      <c r="IGI250" s="135"/>
      <c r="IGJ250" s="307"/>
      <c r="IGK250" s="135"/>
      <c r="IGL250" s="135"/>
      <c r="IGM250" s="135"/>
      <c r="IGN250" s="304"/>
      <c r="IGO250" s="305"/>
      <c r="IGP250" s="306"/>
      <c r="IGQ250" s="135"/>
      <c r="IGR250" s="135"/>
      <c r="IGS250" s="307"/>
      <c r="IGT250" s="135"/>
      <c r="IGU250" s="135"/>
      <c r="IGV250" s="135"/>
      <c r="IGW250" s="304"/>
      <c r="IGX250" s="305"/>
      <c r="IGY250" s="306"/>
      <c r="IGZ250" s="135"/>
      <c r="IHA250" s="135"/>
      <c r="IHB250" s="307"/>
      <c r="IHC250" s="135"/>
      <c r="IHD250" s="135"/>
      <c r="IHE250" s="135"/>
      <c r="IHF250" s="304"/>
      <c r="IHG250" s="305"/>
      <c r="IHH250" s="306"/>
      <c r="IHI250" s="135"/>
      <c r="IHJ250" s="135"/>
      <c r="IHK250" s="307"/>
      <c r="IHL250" s="135"/>
      <c r="IHM250" s="135"/>
      <c r="IHN250" s="135"/>
      <c r="IHO250" s="304"/>
      <c r="IHP250" s="305"/>
      <c r="IHQ250" s="306"/>
      <c r="IHR250" s="135"/>
      <c r="IHS250" s="135"/>
      <c r="IHT250" s="307"/>
      <c r="IHU250" s="135"/>
      <c r="IHV250" s="135"/>
      <c r="IHW250" s="135"/>
      <c r="IHX250" s="304"/>
      <c r="IHY250" s="305"/>
      <c r="IHZ250" s="306"/>
      <c r="IIA250" s="135"/>
      <c r="IIB250" s="135"/>
      <c r="IIC250" s="307"/>
      <c r="IID250" s="135"/>
      <c r="IIE250" s="135"/>
      <c r="IIF250" s="135"/>
      <c r="IIG250" s="304"/>
      <c r="IIH250" s="305"/>
      <c r="III250" s="306"/>
      <c r="IIJ250" s="135"/>
      <c r="IIK250" s="135"/>
      <c r="IIL250" s="307"/>
      <c r="IIM250" s="135"/>
      <c r="IIN250" s="135"/>
      <c r="IIO250" s="135"/>
      <c r="IIP250" s="304"/>
      <c r="IIQ250" s="305"/>
      <c r="IIR250" s="306"/>
      <c r="IIS250" s="135"/>
      <c r="IIT250" s="135"/>
      <c r="IIU250" s="307"/>
      <c r="IIV250" s="135"/>
      <c r="IIW250" s="135"/>
      <c r="IIX250" s="135"/>
      <c r="IIY250" s="304"/>
      <c r="IIZ250" s="305"/>
      <c r="IJA250" s="306"/>
      <c r="IJB250" s="135"/>
      <c r="IJC250" s="135"/>
      <c r="IJD250" s="307"/>
      <c r="IJE250" s="135"/>
      <c r="IJF250" s="135"/>
      <c r="IJG250" s="135"/>
      <c r="IJH250" s="304"/>
      <c r="IJI250" s="305"/>
      <c r="IJJ250" s="306"/>
      <c r="IJK250" s="135"/>
      <c r="IJL250" s="135"/>
      <c r="IJM250" s="307"/>
      <c r="IJN250" s="135"/>
      <c r="IJO250" s="135"/>
      <c r="IJP250" s="135"/>
      <c r="IJQ250" s="304"/>
      <c r="IJR250" s="305"/>
      <c r="IJS250" s="321"/>
      <c r="IJU250" s="135"/>
      <c r="IJV250" s="307"/>
      <c r="IJW250" s="135"/>
      <c r="IJX250" s="135"/>
      <c r="IJY250" s="135"/>
      <c r="IJZ250" s="304"/>
      <c r="IKA250" s="305"/>
      <c r="IKB250" s="321"/>
      <c r="IKE250" s="318"/>
      <c r="IKI250" s="319"/>
      <c r="IKJ250" s="320"/>
      <c r="IKK250" s="321"/>
      <c r="IKN250" s="318"/>
      <c r="IKP250" s="135"/>
      <c r="IKQ250" s="135"/>
      <c r="IKR250" s="304"/>
      <c r="IKS250" s="305"/>
      <c r="IKT250" s="306"/>
      <c r="IKU250" s="135"/>
      <c r="IKV250" s="135"/>
      <c r="IKW250" s="307"/>
      <c r="IKX250" s="135"/>
      <c r="IKY250" s="135"/>
      <c r="IKZ250" s="135"/>
      <c r="ILA250" s="304"/>
      <c r="ILB250" s="305"/>
      <c r="ILC250" s="306"/>
      <c r="ILD250" s="135"/>
      <c r="ILE250" s="135"/>
      <c r="ILF250" s="307"/>
      <c r="ILG250" s="135"/>
      <c r="ILH250" s="135"/>
      <c r="ILI250" s="135"/>
      <c r="ILJ250" s="304"/>
      <c r="ILK250" s="305"/>
      <c r="ILL250" s="306"/>
      <c r="ILM250" s="135"/>
      <c r="ILN250" s="135"/>
      <c r="ILO250" s="307"/>
      <c r="ILP250" s="135"/>
      <c r="ILQ250" s="135"/>
      <c r="ILR250" s="135"/>
      <c r="ILS250" s="304"/>
      <c r="ILT250" s="305"/>
      <c r="ILU250" s="306"/>
      <c r="ILV250" s="135"/>
      <c r="ILW250" s="135"/>
      <c r="ILX250" s="307"/>
      <c r="ILY250" s="135"/>
      <c r="ILZ250" s="135"/>
      <c r="IMA250" s="135"/>
      <c r="IMB250" s="304"/>
      <c r="IMC250" s="305"/>
      <c r="IMD250" s="306"/>
      <c r="IME250" s="135"/>
      <c r="IMF250" s="135"/>
      <c r="IMG250" s="307"/>
      <c r="IMH250" s="135"/>
      <c r="IMI250" s="135"/>
      <c r="IMJ250" s="135"/>
      <c r="IMK250" s="304"/>
      <c r="IML250" s="305"/>
      <c r="IMM250" s="306"/>
      <c r="IMN250" s="135"/>
      <c r="IMO250" s="135"/>
      <c r="IMP250" s="307"/>
      <c r="IMQ250" s="135"/>
      <c r="IMR250" s="135"/>
      <c r="IMS250" s="135"/>
      <c r="IMT250" s="304"/>
      <c r="IMU250" s="305"/>
      <c r="IMV250" s="306"/>
      <c r="IMW250" s="135"/>
      <c r="IMX250" s="135"/>
      <c r="IMY250" s="307"/>
      <c r="IMZ250" s="135"/>
      <c r="INA250" s="135"/>
      <c r="INB250" s="135"/>
      <c r="INC250" s="304"/>
      <c r="IND250" s="305"/>
      <c r="INE250" s="306"/>
      <c r="INF250" s="135"/>
      <c r="ING250" s="135"/>
      <c r="INH250" s="307"/>
      <c r="INI250" s="135"/>
      <c r="INJ250" s="135"/>
      <c r="INK250" s="135"/>
      <c r="INL250" s="304"/>
      <c r="INM250" s="305"/>
      <c r="INN250" s="306"/>
      <c r="INO250" s="135"/>
      <c r="INP250" s="135"/>
      <c r="INQ250" s="307"/>
      <c r="INR250" s="135"/>
      <c r="INS250" s="135"/>
      <c r="INT250" s="135"/>
      <c r="INU250" s="304"/>
      <c r="INV250" s="305"/>
      <c r="INW250" s="306"/>
      <c r="INX250" s="135"/>
      <c r="INY250" s="135"/>
      <c r="INZ250" s="307"/>
      <c r="IOA250" s="135"/>
      <c r="IOB250" s="135"/>
      <c r="IOC250" s="135"/>
      <c r="IOD250" s="304"/>
      <c r="IOE250" s="305"/>
      <c r="IOF250" s="306"/>
      <c r="IOG250" s="135"/>
      <c r="IOH250" s="135"/>
      <c r="IOI250" s="307"/>
      <c r="IOJ250" s="135"/>
      <c r="IOK250" s="135"/>
      <c r="IOL250" s="135"/>
      <c r="IOM250" s="304"/>
      <c r="ION250" s="305"/>
      <c r="IOO250" s="306"/>
      <c r="IOP250" s="135"/>
      <c r="IOQ250" s="135"/>
      <c r="IOR250" s="307"/>
      <c r="IOS250" s="135"/>
      <c r="IOT250" s="135"/>
      <c r="IOU250" s="135"/>
      <c r="IOV250" s="304"/>
      <c r="IOW250" s="305"/>
      <c r="IOX250" s="306"/>
      <c r="IOY250" s="135"/>
      <c r="IOZ250" s="135"/>
      <c r="IPA250" s="307"/>
      <c r="IPB250" s="135"/>
      <c r="IPC250" s="135"/>
      <c r="IPD250" s="135"/>
      <c r="IPE250" s="304"/>
      <c r="IPF250" s="305"/>
      <c r="IPG250" s="306"/>
      <c r="IPH250" s="135"/>
      <c r="IPI250" s="135"/>
      <c r="IPJ250" s="307"/>
      <c r="IPK250" s="135"/>
      <c r="IPL250" s="135"/>
      <c r="IPM250" s="135"/>
      <c r="IPN250" s="304"/>
      <c r="IPO250" s="305"/>
      <c r="IPP250" s="306"/>
      <c r="IPQ250" s="135"/>
      <c r="IPR250" s="135"/>
      <c r="IPS250" s="307"/>
      <c r="IPT250" s="135"/>
      <c r="IPU250" s="135"/>
      <c r="IPV250" s="135"/>
      <c r="IPW250" s="304"/>
      <c r="IPX250" s="305"/>
      <c r="IPY250" s="306"/>
      <c r="IPZ250" s="135"/>
      <c r="IQA250" s="135"/>
      <c r="IQB250" s="307"/>
      <c r="IQC250" s="135"/>
      <c r="IQD250" s="135"/>
      <c r="IQE250" s="135"/>
      <c r="IQF250" s="304"/>
      <c r="IQG250" s="305"/>
      <c r="IQH250" s="306"/>
      <c r="IQI250" s="135"/>
      <c r="IQJ250" s="135"/>
      <c r="IQK250" s="307"/>
      <c r="IQL250" s="135"/>
      <c r="IQM250" s="135"/>
      <c r="IQN250" s="135"/>
      <c r="IQO250" s="304"/>
      <c r="IQP250" s="305"/>
      <c r="IQQ250" s="306"/>
      <c r="IQR250" s="135"/>
      <c r="IQS250" s="135"/>
      <c r="IQT250" s="307"/>
      <c r="IQU250" s="135"/>
      <c r="IQV250" s="135"/>
      <c r="IQW250" s="135"/>
      <c r="IQX250" s="304"/>
      <c r="IQY250" s="305"/>
      <c r="IQZ250" s="306"/>
      <c r="IRA250" s="135"/>
      <c r="IRB250" s="135"/>
      <c r="IRC250" s="307"/>
      <c r="IRD250" s="135"/>
      <c r="IRE250" s="135"/>
      <c r="IRF250" s="135"/>
      <c r="IRG250" s="304"/>
      <c r="IRH250" s="305"/>
      <c r="IRI250" s="306"/>
      <c r="IRJ250" s="135"/>
      <c r="IRK250" s="135"/>
      <c r="IRL250" s="307"/>
      <c r="IRM250" s="135"/>
      <c r="IRN250" s="135"/>
      <c r="IRO250" s="135"/>
      <c r="IRP250" s="304"/>
      <c r="IRQ250" s="305"/>
      <c r="IRR250" s="306"/>
      <c r="IRS250" s="135"/>
      <c r="IRT250" s="135"/>
      <c r="IRU250" s="307"/>
      <c r="IRV250" s="135"/>
      <c r="IRW250" s="135"/>
      <c r="IRX250" s="135"/>
      <c r="IRY250" s="304"/>
      <c r="IRZ250" s="305"/>
      <c r="ISA250" s="306"/>
      <c r="ISB250" s="135"/>
      <c r="ISC250" s="135"/>
      <c r="ISD250" s="307"/>
      <c r="ISE250" s="135"/>
      <c r="ISF250" s="135"/>
      <c r="ISG250" s="135"/>
      <c r="ISH250" s="304"/>
      <c r="ISI250" s="305"/>
      <c r="ISJ250" s="306"/>
      <c r="ISK250" s="135"/>
      <c r="ISL250" s="135"/>
      <c r="ISM250" s="307"/>
      <c r="ISN250" s="135"/>
      <c r="ISO250" s="135"/>
      <c r="ISP250" s="135"/>
      <c r="ISQ250" s="304"/>
      <c r="ISR250" s="305"/>
      <c r="ISS250" s="306"/>
      <c r="IST250" s="135"/>
      <c r="ISU250" s="135"/>
      <c r="ISV250" s="307"/>
      <c r="ISW250" s="135"/>
      <c r="ISX250" s="135"/>
      <c r="ISY250" s="135"/>
      <c r="ISZ250" s="304"/>
      <c r="ITA250" s="305"/>
      <c r="ITB250" s="306"/>
      <c r="ITC250" s="135"/>
      <c r="ITD250" s="135"/>
      <c r="ITE250" s="307"/>
      <c r="ITF250" s="135"/>
      <c r="ITG250" s="135"/>
      <c r="ITH250" s="135"/>
      <c r="ITI250" s="304"/>
      <c r="ITJ250" s="305"/>
      <c r="ITK250" s="306"/>
      <c r="ITL250" s="135"/>
      <c r="ITM250" s="135"/>
      <c r="ITN250" s="307"/>
      <c r="ITQ250" s="135"/>
      <c r="ITR250" s="304"/>
      <c r="ITS250" s="305"/>
      <c r="ITT250" s="306"/>
      <c r="ITU250" s="135"/>
      <c r="ITV250" s="135"/>
      <c r="ITW250" s="307"/>
      <c r="IUA250" s="319"/>
      <c r="IUB250" s="320"/>
      <c r="IUC250" s="321"/>
      <c r="IUF250" s="318"/>
      <c r="IUJ250" s="319"/>
      <c r="IUK250" s="320"/>
      <c r="IUL250" s="306"/>
      <c r="IUM250" s="135"/>
      <c r="IUN250" s="135"/>
      <c r="IUO250" s="307"/>
      <c r="IUP250" s="135"/>
      <c r="IUQ250" s="135"/>
      <c r="IUR250" s="135"/>
      <c r="IUS250" s="304"/>
      <c r="IUT250" s="305"/>
      <c r="IUU250" s="306"/>
      <c r="IUV250" s="135"/>
      <c r="IUW250" s="135"/>
      <c r="IUX250" s="307"/>
      <c r="IUY250" s="135"/>
      <c r="IUZ250" s="135"/>
      <c r="IVA250" s="135"/>
      <c r="IVB250" s="304"/>
      <c r="IVC250" s="305"/>
      <c r="IVD250" s="306"/>
      <c r="IVE250" s="135"/>
      <c r="IVF250" s="135"/>
      <c r="IVG250" s="307"/>
      <c r="IVH250" s="135"/>
      <c r="IVI250" s="135"/>
      <c r="IVJ250" s="135"/>
      <c r="IVK250" s="304"/>
      <c r="IVL250" s="305"/>
      <c r="IVM250" s="306"/>
      <c r="IVN250" s="135"/>
      <c r="IVO250" s="135"/>
      <c r="IVP250" s="307"/>
      <c r="IVQ250" s="135"/>
      <c r="IVR250" s="135"/>
      <c r="IVS250" s="135"/>
      <c r="IVT250" s="304"/>
      <c r="IVU250" s="305"/>
      <c r="IVV250" s="306"/>
      <c r="IVW250" s="135"/>
      <c r="IVX250" s="135"/>
      <c r="IVY250" s="307"/>
      <c r="IVZ250" s="135"/>
      <c r="IWA250" s="135"/>
      <c r="IWB250" s="135"/>
      <c r="IWC250" s="304"/>
      <c r="IWD250" s="305"/>
      <c r="IWE250" s="306"/>
      <c r="IWF250" s="135"/>
      <c r="IWG250" s="135"/>
      <c r="IWH250" s="307"/>
      <c r="IWI250" s="135"/>
      <c r="IWJ250" s="135"/>
      <c r="IWK250" s="135"/>
      <c r="IWL250" s="304"/>
      <c r="IWM250" s="305"/>
      <c r="IWN250" s="306"/>
      <c r="IWO250" s="135"/>
      <c r="IWP250" s="135"/>
      <c r="IWQ250" s="307"/>
      <c r="IWR250" s="135"/>
      <c r="IWS250" s="135"/>
      <c r="IWT250" s="135"/>
      <c r="IWU250" s="304"/>
      <c r="IWV250" s="305"/>
      <c r="IWW250" s="306"/>
      <c r="IWX250" s="135"/>
      <c r="IWY250" s="135"/>
      <c r="IWZ250" s="307"/>
      <c r="IXA250" s="135"/>
      <c r="IXB250" s="135"/>
      <c r="IXC250" s="135"/>
      <c r="IXD250" s="304"/>
      <c r="IXE250" s="305"/>
      <c r="IXF250" s="306"/>
      <c r="IXG250" s="135"/>
      <c r="IXH250" s="135"/>
      <c r="IXI250" s="307"/>
      <c r="IXJ250" s="135"/>
      <c r="IXK250" s="135"/>
      <c r="IXL250" s="135"/>
      <c r="IXM250" s="304"/>
      <c r="IXN250" s="305"/>
      <c r="IXO250" s="306"/>
      <c r="IXP250" s="135"/>
      <c r="IXQ250" s="135"/>
      <c r="IXR250" s="307"/>
      <c r="IXS250" s="135"/>
      <c r="IXT250" s="135"/>
      <c r="IXU250" s="135"/>
      <c r="IXV250" s="304"/>
      <c r="IXW250" s="305"/>
      <c r="IXX250" s="306"/>
      <c r="IXY250" s="135"/>
      <c r="IXZ250" s="135"/>
      <c r="IYA250" s="307"/>
      <c r="IYB250" s="135"/>
      <c r="IYC250" s="135"/>
      <c r="IYD250" s="135"/>
      <c r="IYE250" s="304"/>
      <c r="IYF250" s="305"/>
      <c r="IYG250" s="306"/>
      <c r="IYH250" s="135"/>
      <c r="IYI250" s="135"/>
      <c r="IYJ250" s="307"/>
      <c r="IYK250" s="135"/>
      <c r="IYL250" s="135"/>
      <c r="IYM250" s="135"/>
      <c r="IYN250" s="304"/>
      <c r="IYO250" s="305"/>
      <c r="IYP250" s="306"/>
      <c r="IYQ250" s="135"/>
      <c r="IYR250" s="135"/>
      <c r="IYS250" s="307"/>
      <c r="IYT250" s="135"/>
      <c r="IYU250" s="135"/>
      <c r="IYV250" s="135"/>
      <c r="IYW250" s="304"/>
      <c r="IYX250" s="305"/>
      <c r="IYY250" s="306"/>
      <c r="IYZ250" s="135"/>
      <c r="IZA250" s="135"/>
      <c r="IZB250" s="307"/>
      <c r="IZC250" s="135"/>
      <c r="IZD250" s="135"/>
      <c r="IZE250" s="135"/>
      <c r="IZF250" s="304"/>
      <c r="IZG250" s="305"/>
      <c r="IZH250" s="306"/>
      <c r="IZI250" s="135"/>
      <c r="IZJ250" s="135"/>
      <c r="IZK250" s="307"/>
      <c r="IZL250" s="135"/>
      <c r="IZM250" s="135"/>
      <c r="IZN250" s="135"/>
      <c r="IZO250" s="304"/>
      <c r="IZP250" s="305"/>
      <c r="IZQ250" s="306"/>
      <c r="IZR250" s="135"/>
      <c r="IZS250" s="135"/>
      <c r="IZT250" s="307"/>
      <c r="IZU250" s="135"/>
      <c r="IZV250" s="135"/>
      <c r="IZW250" s="135"/>
      <c r="IZX250" s="304"/>
      <c r="IZY250" s="305"/>
      <c r="IZZ250" s="306"/>
      <c r="JAA250" s="135"/>
      <c r="JAB250" s="135"/>
      <c r="JAC250" s="307"/>
      <c r="JAD250" s="135"/>
      <c r="JAE250" s="135"/>
      <c r="JAF250" s="135"/>
      <c r="JAG250" s="304"/>
      <c r="JAH250" s="305"/>
      <c r="JAI250" s="306"/>
      <c r="JAJ250" s="135"/>
      <c r="JAK250" s="135"/>
      <c r="JAL250" s="307"/>
      <c r="JAM250" s="135"/>
      <c r="JAN250" s="135"/>
      <c r="JAO250" s="135"/>
      <c r="JAP250" s="304"/>
      <c r="JAQ250" s="305"/>
      <c r="JAR250" s="306"/>
      <c r="JAS250" s="135"/>
      <c r="JAT250" s="135"/>
      <c r="JAU250" s="307"/>
      <c r="JAV250" s="135"/>
      <c r="JAW250" s="135"/>
      <c r="JAX250" s="135"/>
      <c r="JAY250" s="304"/>
      <c r="JAZ250" s="305"/>
      <c r="JBA250" s="306"/>
      <c r="JBB250" s="135"/>
      <c r="JBC250" s="135"/>
      <c r="JBD250" s="307"/>
      <c r="JBE250" s="135"/>
      <c r="JBF250" s="135"/>
      <c r="JBG250" s="135"/>
      <c r="JBH250" s="304"/>
      <c r="JBI250" s="305"/>
      <c r="JBJ250" s="306"/>
      <c r="JBK250" s="135"/>
      <c r="JBL250" s="135"/>
      <c r="JBM250" s="307"/>
      <c r="JBN250" s="135"/>
      <c r="JBO250" s="135"/>
      <c r="JBP250" s="135"/>
      <c r="JBQ250" s="304"/>
      <c r="JBR250" s="305"/>
      <c r="JBS250" s="306"/>
      <c r="JBT250" s="135"/>
      <c r="JBU250" s="135"/>
      <c r="JBV250" s="307"/>
      <c r="JBW250" s="135"/>
      <c r="JBX250" s="135"/>
      <c r="JBY250" s="135"/>
      <c r="JBZ250" s="304"/>
      <c r="JCA250" s="305"/>
      <c r="JCB250" s="306"/>
      <c r="JCC250" s="135"/>
      <c r="JCD250" s="135"/>
      <c r="JCE250" s="307"/>
      <c r="JCF250" s="135"/>
      <c r="JCG250" s="135"/>
      <c r="JCH250" s="135"/>
      <c r="JCI250" s="304"/>
      <c r="JCJ250" s="305"/>
      <c r="JCK250" s="306"/>
      <c r="JCL250" s="135"/>
      <c r="JCM250" s="135"/>
      <c r="JCN250" s="307"/>
      <c r="JCO250" s="135"/>
      <c r="JCP250" s="135"/>
      <c r="JCQ250" s="135"/>
      <c r="JCR250" s="304"/>
      <c r="JCS250" s="305"/>
      <c r="JCT250" s="306"/>
      <c r="JCU250" s="135"/>
      <c r="JCV250" s="135"/>
      <c r="JCW250" s="307"/>
      <c r="JCX250" s="135"/>
      <c r="JCY250" s="135"/>
      <c r="JCZ250" s="135"/>
      <c r="JDA250" s="304"/>
      <c r="JDB250" s="305"/>
      <c r="JDC250" s="306"/>
      <c r="JDD250" s="135"/>
      <c r="JDE250" s="135"/>
      <c r="JDF250" s="307"/>
      <c r="JDG250" s="135"/>
      <c r="JDH250" s="135"/>
      <c r="JDI250" s="135"/>
      <c r="JDJ250" s="304"/>
      <c r="JDK250" s="320"/>
      <c r="JDL250" s="321"/>
      <c r="JDM250" s="135"/>
      <c r="JDN250" s="135"/>
      <c r="JDO250" s="307"/>
      <c r="JDP250" s="135"/>
      <c r="JDQ250" s="135"/>
      <c r="JDR250" s="135"/>
      <c r="JDS250" s="304"/>
      <c r="JDT250" s="320"/>
      <c r="JDU250" s="321"/>
      <c r="JDX250" s="318"/>
      <c r="JEB250" s="319"/>
      <c r="JEC250" s="320"/>
      <c r="JED250" s="321"/>
      <c r="JEG250" s="318"/>
      <c r="JEH250" s="135"/>
      <c r="JEI250" s="135"/>
      <c r="JEJ250" s="135"/>
      <c r="JEK250" s="304"/>
      <c r="JEL250" s="305"/>
      <c r="JEM250" s="306"/>
      <c r="JEN250" s="135"/>
      <c r="JEO250" s="135"/>
      <c r="JEP250" s="307"/>
      <c r="JEQ250" s="135"/>
      <c r="JER250" s="135"/>
      <c r="JES250" s="135"/>
      <c r="JET250" s="304"/>
      <c r="JEU250" s="305"/>
      <c r="JEV250" s="306"/>
      <c r="JEW250" s="135"/>
      <c r="JEX250" s="135"/>
      <c r="JEY250" s="307"/>
      <c r="JEZ250" s="135"/>
      <c r="JFA250" s="135"/>
      <c r="JFB250" s="135"/>
      <c r="JFC250" s="304"/>
      <c r="JFD250" s="305"/>
      <c r="JFE250" s="306"/>
      <c r="JFF250" s="135"/>
      <c r="JFG250" s="135"/>
      <c r="JFH250" s="307"/>
      <c r="JFI250" s="135"/>
      <c r="JFJ250" s="135"/>
      <c r="JFK250" s="135"/>
      <c r="JFL250" s="304"/>
      <c r="JFM250" s="305"/>
      <c r="JFN250" s="306"/>
      <c r="JFO250" s="135"/>
      <c r="JFP250" s="135"/>
      <c r="JFQ250" s="307"/>
      <c r="JFR250" s="135"/>
      <c r="JFS250" s="135"/>
      <c r="JFT250" s="135"/>
      <c r="JFU250" s="304"/>
      <c r="JFV250" s="305"/>
      <c r="JFW250" s="306"/>
      <c r="JFX250" s="135"/>
      <c r="JFY250" s="135"/>
      <c r="JFZ250" s="307"/>
      <c r="JGA250" s="135"/>
      <c r="JGB250" s="135"/>
      <c r="JGC250" s="135"/>
      <c r="JGD250" s="304"/>
      <c r="JGE250" s="305"/>
      <c r="JGF250" s="306"/>
      <c r="JGG250" s="135"/>
      <c r="JGH250" s="135"/>
      <c r="JGI250" s="307"/>
      <c r="JGJ250" s="135"/>
      <c r="JGK250" s="135"/>
      <c r="JGL250" s="135"/>
      <c r="JGM250" s="304"/>
      <c r="JGN250" s="305"/>
      <c r="JGO250" s="306"/>
      <c r="JGP250" s="135"/>
      <c r="JGQ250" s="135"/>
      <c r="JGR250" s="307"/>
      <c r="JGS250" s="135"/>
      <c r="JGT250" s="135"/>
      <c r="JGU250" s="135"/>
      <c r="JGV250" s="304"/>
      <c r="JGW250" s="305"/>
      <c r="JGX250" s="306"/>
      <c r="JGY250" s="135"/>
      <c r="JGZ250" s="135"/>
      <c r="JHA250" s="307"/>
      <c r="JHB250" s="135"/>
      <c r="JHC250" s="135"/>
      <c r="JHD250" s="135"/>
      <c r="JHE250" s="304"/>
      <c r="JHF250" s="305"/>
      <c r="JHG250" s="306"/>
      <c r="JHH250" s="135"/>
      <c r="JHI250" s="135"/>
      <c r="JHJ250" s="307"/>
      <c r="JHK250" s="135"/>
      <c r="JHL250" s="135"/>
      <c r="JHM250" s="135"/>
      <c r="JHN250" s="304"/>
      <c r="JHO250" s="305"/>
      <c r="JHP250" s="306"/>
      <c r="JHQ250" s="135"/>
      <c r="JHR250" s="135"/>
      <c r="JHS250" s="307"/>
      <c r="JHT250" s="135"/>
      <c r="JHU250" s="135"/>
      <c r="JHV250" s="135"/>
      <c r="JHW250" s="304"/>
      <c r="JHX250" s="305"/>
      <c r="JHY250" s="306"/>
      <c r="JHZ250" s="135"/>
      <c r="JIA250" s="135"/>
      <c r="JIB250" s="307"/>
      <c r="JIC250" s="135"/>
      <c r="JID250" s="135"/>
      <c r="JIE250" s="135"/>
      <c r="JIF250" s="304"/>
      <c r="JIG250" s="305"/>
      <c r="JIH250" s="306"/>
      <c r="JII250" s="135"/>
      <c r="JIJ250" s="135"/>
      <c r="JIK250" s="307"/>
      <c r="JIL250" s="135"/>
      <c r="JIM250" s="135"/>
      <c r="JIN250" s="135"/>
      <c r="JIO250" s="304"/>
      <c r="JIP250" s="305"/>
      <c r="JIQ250" s="306"/>
      <c r="JIR250" s="135"/>
      <c r="JIS250" s="135"/>
      <c r="JIT250" s="307"/>
      <c r="JIU250" s="135"/>
      <c r="JIV250" s="135"/>
      <c r="JIW250" s="135"/>
      <c r="JIX250" s="304"/>
      <c r="JIY250" s="305"/>
      <c r="JIZ250" s="306"/>
      <c r="JJA250" s="135"/>
      <c r="JJB250" s="135"/>
      <c r="JJC250" s="307"/>
      <c r="JJD250" s="135"/>
      <c r="JJE250" s="135"/>
      <c r="JJF250" s="135"/>
      <c r="JJG250" s="304"/>
      <c r="JJH250" s="305"/>
      <c r="JJI250" s="306"/>
      <c r="JJJ250" s="135"/>
      <c r="JJK250" s="135"/>
      <c r="JJL250" s="307"/>
      <c r="JJM250" s="135"/>
      <c r="JJN250" s="135"/>
      <c r="JJO250" s="135"/>
      <c r="JJP250" s="304"/>
      <c r="JJQ250" s="305"/>
      <c r="JJR250" s="306"/>
      <c r="JJS250" s="135"/>
      <c r="JJT250" s="135"/>
      <c r="JJU250" s="307"/>
      <c r="JJV250" s="135"/>
      <c r="JJW250" s="135"/>
      <c r="JJX250" s="135"/>
      <c r="JJY250" s="304"/>
      <c r="JJZ250" s="305"/>
      <c r="JKA250" s="306"/>
      <c r="JKB250" s="135"/>
      <c r="JKC250" s="135"/>
      <c r="JKD250" s="307"/>
      <c r="JKE250" s="135"/>
      <c r="JKF250" s="135"/>
      <c r="JKG250" s="135"/>
      <c r="JKH250" s="304"/>
      <c r="JKI250" s="305"/>
      <c r="JKJ250" s="306"/>
      <c r="JKK250" s="135"/>
      <c r="JKL250" s="135"/>
      <c r="JKM250" s="307"/>
      <c r="JKN250" s="135"/>
      <c r="JKO250" s="135"/>
      <c r="JKP250" s="135"/>
      <c r="JKQ250" s="304"/>
      <c r="JKR250" s="305"/>
      <c r="JKS250" s="306"/>
      <c r="JKT250" s="135"/>
      <c r="JKU250" s="135"/>
      <c r="JKV250" s="307"/>
      <c r="JKW250" s="135"/>
      <c r="JKX250" s="135"/>
      <c r="JKY250" s="135"/>
      <c r="JKZ250" s="304"/>
      <c r="JLA250" s="305"/>
      <c r="JLB250" s="306"/>
      <c r="JLC250" s="135"/>
      <c r="JLD250" s="135"/>
      <c r="JLE250" s="307"/>
      <c r="JLF250" s="135"/>
      <c r="JLG250" s="135"/>
      <c r="JLH250" s="135"/>
      <c r="JLI250" s="304"/>
      <c r="JLJ250" s="305"/>
      <c r="JLK250" s="306"/>
      <c r="JLL250" s="135"/>
      <c r="JLM250" s="135"/>
      <c r="JLN250" s="307"/>
      <c r="JLO250" s="135"/>
      <c r="JLP250" s="135"/>
      <c r="JLQ250" s="135"/>
      <c r="JLR250" s="304"/>
      <c r="JLS250" s="305"/>
      <c r="JLT250" s="306"/>
      <c r="JLU250" s="135"/>
      <c r="JLV250" s="135"/>
      <c r="JLW250" s="307"/>
      <c r="JLX250" s="135"/>
      <c r="JLY250" s="135"/>
      <c r="JLZ250" s="135"/>
      <c r="JMA250" s="304"/>
      <c r="JMB250" s="305"/>
      <c r="JMC250" s="306"/>
      <c r="JMD250" s="135"/>
      <c r="JME250" s="135"/>
      <c r="JMF250" s="307"/>
      <c r="JMG250" s="135"/>
      <c r="JMH250" s="135"/>
      <c r="JMI250" s="135"/>
      <c r="JMJ250" s="304"/>
      <c r="JMK250" s="305"/>
      <c r="JML250" s="306"/>
      <c r="JMM250" s="135"/>
      <c r="JMN250" s="135"/>
      <c r="JMO250" s="307"/>
      <c r="JMP250" s="135"/>
      <c r="JMQ250" s="135"/>
      <c r="JMR250" s="135"/>
      <c r="JMS250" s="304"/>
      <c r="JMT250" s="305"/>
      <c r="JMU250" s="306"/>
      <c r="JMV250" s="135"/>
      <c r="JMW250" s="135"/>
      <c r="JMX250" s="307"/>
      <c r="JMY250" s="135"/>
      <c r="JMZ250" s="135"/>
      <c r="JNA250" s="135"/>
      <c r="JNB250" s="304"/>
      <c r="JNC250" s="305"/>
      <c r="JND250" s="306"/>
      <c r="JNE250" s="135"/>
      <c r="JNF250" s="135"/>
      <c r="JNG250" s="318"/>
      <c r="JNI250" s="135"/>
      <c r="JNJ250" s="135"/>
      <c r="JNK250" s="304"/>
      <c r="JNL250" s="305"/>
      <c r="JNM250" s="306"/>
      <c r="JNN250" s="135"/>
      <c r="JNO250" s="135"/>
      <c r="JNP250" s="318"/>
      <c r="JNT250" s="319"/>
      <c r="JNU250" s="320"/>
      <c r="JNV250" s="321"/>
      <c r="JNY250" s="318"/>
      <c r="JOC250" s="319"/>
      <c r="JOD250" s="305"/>
      <c r="JOE250" s="306"/>
      <c r="JOF250" s="135"/>
      <c r="JOG250" s="135"/>
      <c r="JOH250" s="307"/>
      <c r="JOI250" s="135"/>
      <c r="JOJ250" s="135"/>
      <c r="JOK250" s="135"/>
      <c r="JOL250" s="304"/>
      <c r="JOM250" s="305"/>
      <c r="JON250" s="306"/>
      <c r="JOO250" s="135"/>
      <c r="JOP250" s="135"/>
      <c r="JOQ250" s="307"/>
      <c r="JOR250" s="135"/>
      <c r="JOS250" s="135"/>
      <c r="JOT250" s="135"/>
      <c r="JOU250" s="304"/>
      <c r="JOV250" s="305"/>
      <c r="JOW250" s="306"/>
      <c r="JOX250" s="135"/>
      <c r="JOY250" s="135"/>
      <c r="JOZ250" s="307"/>
      <c r="JPA250" s="135"/>
      <c r="JPB250" s="135"/>
      <c r="JPC250" s="135"/>
      <c r="JPD250" s="304"/>
      <c r="JPE250" s="305"/>
      <c r="JPF250" s="306"/>
      <c r="JPG250" s="135"/>
      <c r="JPH250" s="135"/>
      <c r="JPI250" s="307"/>
      <c r="JPJ250" s="135"/>
      <c r="JPK250" s="135"/>
      <c r="JPL250" s="135"/>
      <c r="JPM250" s="304"/>
      <c r="JPN250" s="305"/>
      <c r="JPO250" s="306"/>
      <c r="JPP250" s="135"/>
      <c r="JPQ250" s="135"/>
      <c r="JPR250" s="307"/>
      <c r="JPS250" s="135"/>
      <c r="JPT250" s="135"/>
      <c r="JPU250" s="135"/>
      <c r="JPV250" s="304"/>
      <c r="JPW250" s="305"/>
      <c r="JPX250" s="306"/>
      <c r="JPY250" s="135"/>
      <c r="JPZ250" s="135"/>
      <c r="JQA250" s="307"/>
      <c r="JQB250" s="135"/>
      <c r="JQC250" s="135"/>
      <c r="JQD250" s="135"/>
      <c r="JQE250" s="304"/>
      <c r="JQF250" s="305"/>
      <c r="JQG250" s="306"/>
      <c r="JQH250" s="135"/>
      <c r="JQI250" s="135"/>
      <c r="JQJ250" s="307"/>
      <c r="JQK250" s="135"/>
      <c r="JQL250" s="135"/>
      <c r="JQM250" s="135"/>
      <c r="JQN250" s="304"/>
      <c r="JQO250" s="305"/>
      <c r="JQP250" s="306"/>
      <c r="JQQ250" s="135"/>
      <c r="JQR250" s="135"/>
      <c r="JQS250" s="307"/>
      <c r="JQT250" s="135"/>
      <c r="JQU250" s="135"/>
      <c r="JQV250" s="135"/>
      <c r="JQW250" s="304"/>
      <c r="JQX250" s="305"/>
      <c r="JQY250" s="306"/>
      <c r="JQZ250" s="135"/>
      <c r="JRA250" s="135"/>
      <c r="JRB250" s="307"/>
      <c r="JRC250" s="135"/>
      <c r="JRD250" s="135"/>
      <c r="JRE250" s="135"/>
      <c r="JRF250" s="304"/>
      <c r="JRG250" s="305"/>
      <c r="JRH250" s="306"/>
      <c r="JRI250" s="135"/>
      <c r="JRJ250" s="135"/>
      <c r="JRK250" s="307"/>
      <c r="JRL250" s="135"/>
      <c r="JRM250" s="135"/>
      <c r="JRN250" s="135"/>
      <c r="JRO250" s="304"/>
      <c r="JRP250" s="305"/>
      <c r="JRQ250" s="306"/>
      <c r="JRR250" s="135"/>
      <c r="JRS250" s="135"/>
      <c r="JRT250" s="307"/>
      <c r="JRU250" s="135"/>
      <c r="JRV250" s="135"/>
      <c r="JRW250" s="135"/>
      <c r="JRX250" s="304"/>
      <c r="JRY250" s="305"/>
      <c r="JRZ250" s="306"/>
      <c r="JSA250" s="135"/>
      <c r="JSB250" s="135"/>
      <c r="JSC250" s="307"/>
      <c r="JSD250" s="135"/>
      <c r="JSE250" s="135"/>
      <c r="JSF250" s="135"/>
      <c r="JSG250" s="304"/>
      <c r="JSH250" s="305"/>
      <c r="JSI250" s="306"/>
      <c r="JSJ250" s="135"/>
      <c r="JSK250" s="135"/>
      <c r="JSL250" s="307"/>
      <c r="JSM250" s="135"/>
      <c r="JSN250" s="135"/>
      <c r="JSO250" s="135"/>
      <c r="JSP250" s="304"/>
      <c r="JSQ250" s="305"/>
      <c r="JSR250" s="306"/>
      <c r="JSS250" s="135"/>
      <c r="JST250" s="135"/>
      <c r="JSU250" s="307"/>
      <c r="JSV250" s="135"/>
      <c r="JSW250" s="135"/>
      <c r="JSX250" s="135"/>
      <c r="JSY250" s="304"/>
      <c r="JSZ250" s="305"/>
      <c r="JTA250" s="306"/>
      <c r="JTB250" s="135"/>
      <c r="JTC250" s="135"/>
      <c r="JTD250" s="307"/>
      <c r="JTE250" s="135"/>
      <c r="JTF250" s="135"/>
      <c r="JTG250" s="135"/>
      <c r="JTH250" s="304"/>
      <c r="JTI250" s="305"/>
      <c r="JTJ250" s="306"/>
      <c r="JTK250" s="135"/>
      <c r="JTL250" s="135"/>
      <c r="JTM250" s="307"/>
      <c r="JTN250" s="135"/>
      <c r="JTO250" s="135"/>
      <c r="JTP250" s="135"/>
      <c r="JTQ250" s="304"/>
      <c r="JTR250" s="305"/>
      <c r="JTS250" s="306"/>
      <c r="JTT250" s="135"/>
      <c r="JTU250" s="135"/>
      <c r="JTV250" s="307"/>
      <c r="JTW250" s="135"/>
      <c r="JTX250" s="135"/>
      <c r="JTY250" s="135"/>
      <c r="JTZ250" s="304"/>
      <c r="JUA250" s="305"/>
      <c r="JUB250" s="306"/>
      <c r="JUC250" s="135"/>
      <c r="JUD250" s="135"/>
      <c r="JUE250" s="307"/>
      <c r="JUF250" s="135"/>
      <c r="JUG250" s="135"/>
      <c r="JUH250" s="135"/>
      <c r="JUI250" s="304"/>
      <c r="JUJ250" s="305"/>
      <c r="JUK250" s="306"/>
      <c r="JUL250" s="135"/>
      <c r="JUM250" s="135"/>
      <c r="JUN250" s="307"/>
      <c r="JUO250" s="135"/>
      <c r="JUP250" s="135"/>
      <c r="JUQ250" s="135"/>
      <c r="JUR250" s="304"/>
      <c r="JUS250" s="305"/>
      <c r="JUT250" s="306"/>
      <c r="JUU250" s="135"/>
      <c r="JUV250" s="135"/>
      <c r="JUW250" s="307"/>
      <c r="JUX250" s="135"/>
      <c r="JUY250" s="135"/>
      <c r="JUZ250" s="135"/>
      <c r="JVA250" s="304"/>
      <c r="JVB250" s="305"/>
      <c r="JVC250" s="306"/>
      <c r="JVD250" s="135"/>
      <c r="JVE250" s="135"/>
      <c r="JVF250" s="307"/>
      <c r="JVG250" s="135"/>
      <c r="JVH250" s="135"/>
      <c r="JVI250" s="135"/>
      <c r="JVJ250" s="304"/>
      <c r="JVK250" s="305"/>
      <c r="JVL250" s="306"/>
      <c r="JVM250" s="135"/>
      <c r="JVN250" s="135"/>
      <c r="JVO250" s="307"/>
      <c r="JVP250" s="135"/>
      <c r="JVQ250" s="135"/>
      <c r="JVR250" s="135"/>
      <c r="JVS250" s="304"/>
      <c r="JVT250" s="305"/>
      <c r="JVU250" s="306"/>
      <c r="JVV250" s="135"/>
      <c r="JVW250" s="135"/>
      <c r="JVX250" s="307"/>
      <c r="JVY250" s="135"/>
      <c r="JVZ250" s="135"/>
      <c r="JWA250" s="135"/>
      <c r="JWB250" s="304"/>
      <c r="JWC250" s="305"/>
      <c r="JWD250" s="306"/>
      <c r="JWE250" s="135"/>
      <c r="JWF250" s="135"/>
      <c r="JWG250" s="307"/>
      <c r="JWH250" s="135"/>
      <c r="JWI250" s="135"/>
      <c r="JWJ250" s="135"/>
      <c r="JWK250" s="304"/>
      <c r="JWL250" s="305"/>
      <c r="JWM250" s="306"/>
      <c r="JWN250" s="135"/>
      <c r="JWO250" s="135"/>
      <c r="JWP250" s="307"/>
      <c r="JWQ250" s="135"/>
      <c r="JWR250" s="135"/>
      <c r="JWS250" s="135"/>
      <c r="JWT250" s="304"/>
      <c r="JWU250" s="305"/>
      <c r="JWV250" s="306"/>
      <c r="JWW250" s="135"/>
      <c r="JWX250" s="135"/>
      <c r="JWY250" s="307"/>
      <c r="JWZ250" s="135"/>
      <c r="JXA250" s="135"/>
      <c r="JXB250" s="135"/>
      <c r="JXC250" s="319"/>
      <c r="JXD250" s="320"/>
      <c r="JXE250" s="306"/>
      <c r="JXF250" s="135"/>
      <c r="JXG250" s="135"/>
      <c r="JXH250" s="307"/>
      <c r="JXI250" s="135"/>
      <c r="JXJ250" s="135"/>
      <c r="JXK250" s="135"/>
      <c r="JXL250" s="319"/>
      <c r="JXM250" s="320"/>
      <c r="JXN250" s="321"/>
      <c r="JXQ250" s="318"/>
      <c r="JXU250" s="319"/>
      <c r="JXV250" s="320"/>
      <c r="JXW250" s="321"/>
      <c r="JXZ250" s="307"/>
      <c r="JYA250" s="135"/>
      <c r="JYB250" s="135"/>
      <c r="JYC250" s="135"/>
      <c r="JYD250" s="304"/>
      <c r="JYE250" s="305"/>
      <c r="JYF250" s="306"/>
      <c r="JYG250" s="135"/>
      <c r="JYH250" s="135"/>
      <c r="JYI250" s="307"/>
      <c r="JYJ250" s="135"/>
      <c r="JYK250" s="135"/>
      <c r="JYL250" s="135"/>
      <c r="JYM250" s="304"/>
      <c r="JYN250" s="305"/>
      <c r="JYO250" s="306"/>
      <c r="JYP250" s="135"/>
      <c r="JYQ250" s="135"/>
      <c r="JYR250" s="307"/>
      <c r="JYS250" s="135"/>
      <c r="JYT250" s="135"/>
      <c r="JYU250" s="135"/>
      <c r="JYV250" s="304"/>
      <c r="JYW250" s="305"/>
      <c r="JYX250" s="306"/>
      <c r="JYY250" s="135"/>
      <c r="JYZ250" s="135"/>
      <c r="JZA250" s="307"/>
      <c r="JZB250" s="135"/>
      <c r="JZC250" s="135"/>
      <c r="JZD250" s="135"/>
      <c r="JZE250" s="304"/>
      <c r="JZF250" s="305"/>
      <c r="JZG250" s="306"/>
      <c r="JZH250" s="135"/>
      <c r="JZI250" s="135"/>
      <c r="JZJ250" s="307"/>
      <c r="JZK250" s="135"/>
      <c r="JZL250" s="135"/>
      <c r="JZM250" s="135"/>
      <c r="JZN250" s="304"/>
      <c r="JZO250" s="305"/>
      <c r="JZP250" s="306"/>
      <c r="JZQ250" s="135"/>
      <c r="JZR250" s="135"/>
      <c r="JZS250" s="307"/>
      <c r="JZT250" s="135"/>
      <c r="JZU250" s="135"/>
      <c r="JZV250" s="135"/>
      <c r="JZW250" s="304"/>
      <c r="JZX250" s="305"/>
      <c r="JZY250" s="306"/>
      <c r="JZZ250" s="135"/>
      <c r="KAA250" s="135"/>
      <c r="KAB250" s="307"/>
      <c r="KAC250" s="135"/>
      <c r="KAD250" s="135"/>
      <c r="KAE250" s="135"/>
      <c r="KAF250" s="304"/>
      <c r="KAG250" s="305"/>
      <c r="KAH250" s="306"/>
      <c r="KAI250" s="135"/>
      <c r="KAJ250" s="135"/>
      <c r="KAK250" s="307"/>
      <c r="KAL250" s="135"/>
      <c r="KAM250" s="135"/>
      <c r="KAN250" s="135"/>
      <c r="KAO250" s="304"/>
      <c r="KAP250" s="305"/>
      <c r="KAQ250" s="306"/>
      <c r="KAR250" s="135"/>
      <c r="KAS250" s="135"/>
      <c r="KAT250" s="307"/>
      <c r="KAU250" s="135"/>
      <c r="KAV250" s="135"/>
      <c r="KAW250" s="135"/>
      <c r="KAX250" s="304"/>
      <c r="KAY250" s="305"/>
      <c r="KAZ250" s="306"/>
      <c r="KBA250" s="135"/>
      <c r="KBB250" s="135"/>
      <c r="KBC250" s="307"/>
      <c r="KBD250" s="135"/>
      <c r="KBE250" s="135"/>
      <c r="KBF250" s="135"/>
      <c r="KBG250" s="304"/>
      <c r="KBH250" s="305"/>
      <c r="KBI250" s="306"/>
      <c r="KBJ250" s="135"/>
      <c r="KBK250" s="135"/>
      <c r="KBL250" s="307"/>
      <c r="KBM250" s="135"/>
      <c r="KBN250" s="135"/>
      <c r="KBO250" s="135"/>
      <c r="KBP250" s="304"/>
      <c r="KBQ250" s="305"/>
      <c r="KBR250" s="306"/>
      <c r="KBS250" s="135"/>
      <c r="KBT250" s="135"/>
      <c r="KBU250" s="307"/>
      <c r="KBV250" s="135"/>
      <c r="KBW250" s="135"/>
      <c r="KBX250" s="135"/>
      <c r="KBY250" s="304"/>
      <c r="KBZ250" s="305"/>
      <c r="KCA250" s="306"/>
      <c r="KCB250" s="135"/>
      <c r="KCC250" s="135"/>
      <c r="KCD250" s="307"/>
      <c r="KCE250" s="135"/>
      <c r="KCF250" s="135"/>
      <c r="KCG250" s="135"/>
      <c r="KCH250" s="304"/>
      <c r="KCI250" s="305"/>
      <c r="KCJ250" s="306"/>
      <c r="KCK250" s="135"/>
      <c r="KCL250" s="135"/>
      <c r="KCM250" s="307"/>
      <c r="KCN250" s="135"/>
      <c r="KCO250" s="135"/>
      <c r="KCP250" s="135"/>
      <c r="KCQ250" s="304"/>
      <c r="KCR250" s="305"/>
      <c r="KCS250" s="306"/>
      <c r="KCT250" s="135"/>
      <c r="KCU250" s="135"/>
      <c r="KCV250" s="307"/>
      <c r="KCW250" s="135"/>
      <c r="KCX250" s="135"/>
      <c r="KCY250" s="135"/>
      <c r="KCZ250" s="304"/>
      <c r="KDA250" s="305"/>
      <c r="KDB250" s="306"/>
      <c r="KDC250" s="135"/>
      <c r="KDD250" s="135"/>
      <c r="KDE250" s="307"/>
      <c r="KDF250" s="135"/>
      <c r="KDG250" s="135"/>
      <c r="KDH250" s="135"/>
      <c r="KDI250" s="304"/>
      <c r="KDJ250" s="305"/>
      <c r="KDK250" s="306"/>
      <c r="KDL250" s="135"/>
      <c r="KDM250" s="135"/>
      <c r="KDN250" s="307"/>
      <c r="KDO250" s="135"/>
      <c r="KDP250" s="135"/>
      <c r="KDQ250" s="135"/>
      <c r="KDR250" s="304"/>
      <c r="KDS250" s="305"/>
      <c r="KDT250" s="306"/>
      <c r="KDU250" s="135"/>
      <c r="KDV250" s="135"/>
      <c r="KDW250" s="307"/>
      <c r="KDX250" s="135"/>
      <c r="KDY250" s="135"/>
      <c r="KDZ250" s="135"/>
      <c r="KEA250" s="304"/>
      <c r="KEB250" s="305"/>
      <c r="KEC250" s="306"/>
      <c r="KED250" s="135"/>
      <c r="KEE250" s="135"/>
      <c r="KEF250" s="307"/>
      <c r="KEG250" s="135"/>
      <c r="KEH250" s="135"/>
      <c r="KEI250" s="135"/>
      <c r="KEJ250" s="304"/>
      <c r="KEK250" s="305"/>
      <c r="KEL250" s="306"/>
      <c r="KEM250" s="135"/>
      <c r="KEN250" s="135"/>
      <c r="KEO250" s="307"/>
      <c r="KEP250" s="135"/>
      <c r="KEQ250" s="135"/>
      <c r="KER250" s="135"/>
      <c r="KES250" s="304"/>
      <c r="KET250" s="305"/>
      <c r="KEU250" s="306"/>
      <c r="KEV250" s="135"/>
      <c r="KEW250" s="135"/>
      <c r="KEX250" s="307"/>
      <c r="KEY250" s="135"/>
      <c r="KEZ250" s="135"/>
      <c r="KFA250" s="135"/>
      <c r="KFB250" s="304"/>
      <c r="KFC250" s="305"/>
      <c r="KFD250" s="306"/>
      <c r="KFE250" s="135"/>
      <c r="KFF250" s="135"/>
      <c r="KFG250" s="307"/>
      <c r="KFH250" s="135"/>
      <c r="KFI250" s="135"/>
      <c r="KFJ250" s="135"/>
      <c r="KFK250" s="304"/>
      <c r="KFL250" s="305"/>
      <c r="KFM250" s="306"/>
      <c r="KFN250" s="135"/>
      <c r="KFO250" s="135"/>
      <c r="KFP250" s="307"/>
      <c r="KFQ250" s="135"/>
      <c r="KFR250" s="135"/>
      <c r="KFS250" s="135"/>
      <c r="KFT250" s="304"/>
      <c r="KFU250" s="305"/>
      <c r="KFV250" s="306"/>
      <c r="KFW250" s="135"/>
      <c r="KFX250" s="135"/>
      <c r="KFY250" s="307"/>
      <c r="KFZ250" s="135"/>
      <c r="KGA250" s="135"/>
      <c r="KGB250" s="135"/>
      <c r="KGC250" s="304"/>
      <c r="KGD250" s="305"/>
      <c r="KGE250" s="306"/>
      <c r="KGF250" s="135"/>
      <c r="KGG250" s="135"/>
      <c r="KGH250" s="307"/>
      <c r="KGI250" s="135"/>
      <c r="KGJ250" s="135"/>
      <c r="KGK250" s="135"/>
      <c r="KGL250" s="304"/>
      <c r="KGM250" s="305"/>
      <c r="KGN250" s="306"/>
      <c r="KGO250" s="135"/>
      <c r="KGP250" s="135"/>
      <c r="KGQ250" s="307"/>
      <c r="KGR250" s="135"/>
      <c r="KGS250" s="135"/>
      <c r="KGT250" s="135"/>
      <c r="KGU250" s="304"/>
      <c r="KGV250" s="305"/>
      <c r="KGW250" s="306"/>
      <c r="KGX250" s="135"/>
      <c r="KGZ250" s="318"/>
      <c r="KHA250" s="135"/>
      <c r="KHB250" s="135"/>
      <c r="KHC250" s="135"/>
      <c r="KHD250" s="304"/>
      <c r="KHE250" s="305"/>
      <c r="KHF250" s="306"/>
      <c r="KHG250" s="135"/>
      <c r="KHI250" s="318"/>
      <c r="KHM250" s="319"/>
      <c r="KHN250" s="320"/>
      <c r="KHO250" s="321"/>
      <c r="KHR250" s="318"/>
      <c r="KHV250" s="304"/>
      <c r="KHW250" s="305"/>
      <c r="KHX250" s="306"/>
      <c r="KHY250" s="135"/>
      <c r="KHZ250" s="135"/>
      <c r="KIA250" s="307"/>
      <c r="KIB250" s="135"/>
      <c r="KIC250" s="135"/>
      <c r="KID250" s="135"/>
      <c r="KIE250" s="304"/>
      <c r="KIF250" s="305"/>
      <c r="KIG250" s="306"/>
      <c r="KIH250" s="135"/>
      <c r="KII250" s="135"/>
      <c r="KIJ250" s="307"/>
      <c r="KIK250" s="135"/>
      <c r="KIL250" s="135"/>
      <c r="KIM250" s="135"/>
      <c r="KIN250" s="304"/>
      <c r="KIO250" s="305"/>
      <c r="KIP250" s="306"/>
      <c r="KIQ250" s="135"/>
      <c r="KIR250" s="135"/>
      <c r="KIS250" s="307"/>
      <c r="KIT250" s="135"/>
      <c r="KIU250" s="135"/>
      <c r="KIV250" s="135"/>
      <c r="KIW250" s="304"/>
      <c r="KIX250" s="305"/>
      <c r="KIY250" s="306"/>
      <c r="KIZ250" s="135"/>
      <c r="KJA250" s="135"/>
      <c r="KJB250" s="307"/>
      <c r="KJC250" s="135"/>
      <c r="KJD250" s="135"/>
      <c r="KJE250" s="135"/>
      <c r="KJF250" s="304"/>
      <c r="KJG250" s="305"/>
      <c r="KJH250" s="306"/>
      <c r="KJI250" s="135"/>
      <c r="KJJ250" s="135"/>
      <c r="KJK250" s="307"/>
      <c r="KJL250" s="135"/>
      <c r="KJM250" s="135"/>
      <c r="KJN250" s="135"/>
      <c r="KJO250" s="304"/>
      <c r="KJP250" s="305"/>
      <c r="KJQ250" s="306"/>
      <c r="KJR250" s="135"/>
      <c r="KJS250" s="135"/>
      <c r="KJT250" s="307"/>
      <c r="KJU250" s="135"/>
      <c r="KJV250" s="135"/>
      <c r="KJW250" s="135"/>
      <c r="KJX250" s="304"/>
      <c r="KJY250" s="305"/>
      <c r="KJZ250" s="306"/>
      <c r="KKA250" s="135"/>
      <c r="KKB250" s="135"/>
      <c r="KKC250" s="307"/>
      <c r="KKD250" s="135"/>
      <c r="KKE250" s="135"/>
      <c r="KKF250" s="135"/>
      <c r="KKG250" s="304"/>
      <c r="KKH250" s="305"/>
      <c r="KKI250" s="306"/>
      <c r="KKJ250" s="135"/>
      <c r="KKK250" s="135"/>
      <c r="KKL250" s="307"/>
      <c r="KKM250" s="135"/>
      <c r="KKN250" s="135"/>
      <c r="KKO250" s="135"/>
      <c r="KKP250" s="304"/>
      <c r="KKQ250" s="305"/>
      <c r="KKR250" s="306"/>
      <c r="KKS250" s="135"/>
      <c r="KKT250" s="135"/>
      <c r="KKU250" s="307"/>
      <c r="KKV250" s="135"/>
      <c r="KKW250" s="135"/>
      <c r="KKX250" s="135"/>
      <c r="KKY250" s="304"/>
      <c r="KKZ250" s="305"/>
      <c r="KLA250" s="306"/>
      <c r="KLB250" s="135"/>
      <c r="KLC250" s="135"/>
      <c r="KLD250" s="307"/>
      <c r="KLE250" s="135"/>
      <c r="KLF250" s="135"/>
      <c r="KLG250" s="135"/>
      <c r="KLH250" s="304"/>
      <c r="KLI250" s="305"/>
      <c r="KLJ250" s="306"/>
      <c r="KLK250" s="135"/>
      <c r="KLL250" s="135"/>
      <c r="KLM250" s="307"/>
      <c r="KLN250" s="135"/>
      <c r="KLO250" s="135"/>
      <c r="KLP250" s="135"/>
      <c r="KLQ250" s="304"/>
      <c r="KLR250" s="305"/>
      <c r="KLS250" s="306"/>
      <c r="KLT250" s="135"/>
      <c r="KLU250" s="135"/>
      <c r="KLV250" s="307"/>
      <c r="KLW250" s="135"/>
      <c r="KLX250" s="135"/>
      <c r="KLY250" s="135"/>
      <c r="KLZ250" s="304"/>
      <c r="KMA250" s="305"/>
      <c r="KMB250" s="306"/>
      <c r="KMC250" s="135"/>
      <c r="KMD250" s="135"/>
      <c r="KME250" s="307"/>
      <c r="KMF250" s="135"/>
      <c r="KMG250" s="135"/>
      <c r="KMH250" s="135"/>
      <c r="KMI250" s="304"/>
      <c r="KMJ250" s="305"/>
      <c r="KMK250" s="306"/>
      <c r="KML250" s="135"/>
      <c r="KMM250" s="135"/>
      <c r="KMN250" s="307"/>
      <c r="KMO250" s="135"/>
      <c r="KMP250" s="135"/>
      <c r="KMQ250" s="135"/>
      <c r="KMR250" s="304"/>
      <c r="KMS250" s="305"/>
      <c r="KMT250" s="306"/>
      <c r="KMU250" s="135"/>
      <c r="KMV250" s="135"/>
      <c r="KMW250" s="307"/>
      <c r="KMX250" s="135"/>
      <c r="KMY250" s="135"/>
      <c r="KMZ250" s="135"/>
      <c r="KNA250" s="304"/>
      <c r="KNB250" s="305"/>
      <c r="KNC250" s="306"/>
      <c r="KND250" s="135"/>
      <c r="KNE250" s="135"/>
      <c r="KNF250" s="307"/>
      <c r="KNG250" s="135"/>
      <c r="KNH250" s="135"/>
      <c r="KNI250" s="135"/>
      <c r="KNJ250" s="304"/>
      <c r="KNK250" s="305"/>
      <c r="KNL250" s="306"/>
      <c r="KNM250" s="135"/>
      <c r="KNN250" s="135"/>
      <c r="KNO250" s="307"/>
      <c r="KNP250" s="135"/>
      <c r="KNQ250" s="135"/>
      <c r="KNR250" s="135"/>
      <c r="KNS250" s="304"/>
      <c r="KNT250" s="305"/>
      <c r="KNU250" s="306"/>
      <c r="KNV250" s="135"/>
      <c r="KNW250" s="135"/>
      <c r="KNX250" s="307"/>
      <c r="KNY250" s="135"/>
      <c r="KNZ250" s="135"/>
      <c r="KOA250" s="135"/>
      <c r="KOB250" s="304"/>
      <c r="KOC250" s="305"/>
      <c r="KOD250" s="306"/>
      <c r="KOE250" s="135"/>
      <c r="KOF250" s="135"/>
      <c r="KOG250" s="307"/>
      <c r="KOH250" s="135"/>
      <c r="KOI250" s="135"/>
      <c r="KOJ250" s="135"/>
      <c r="KOK250" s="304"/>
      <c r="KOL250" s="305"/>
      <c r="KOM250" s="306"/>
      <c r="KON250" s="135"/>
      <c r="KOO250" s="135"/>
      <c r="KOP250" s="307"/>
      <c r="KOQ250" s="135"/>
      <c r="KOR250" s="135"/>
      <c r="KOS250" s="135"/>
      <c r="KOT250" s="304"/>
      <c r="KOU250" s="305"/>
      <c r="KOV250" s="306"/>
      <c r="KOW250" s="135"/>
      <c r="KOX250" s="135"/>
      <c r="KOY250" s="307"/>
      <c r="KOZ250" s="135"/>
      <c r="KPA250" s="135"/>
      <c r="KPB250" s="135"/>
      <c r="KPC250" s="304"/>
      <c r="KPD250" s="305"/>
      <c r="KPE250" s="306"/>
      <c r="KPF250" s="135"/>
      <c r="KPG250" s="135"/>
      <c r="KPH250" s="307"/>
      <c r="KPI250" s="135"/>
      <c r="KPJ250" s="135"/>
      <c r="KPK250" s="135"/>
      <c r="KPL250" s="304"/>
      <c r="KPM250" s="305"/>
      <c r="KPN250" s="306"/>
      <c r="KPO250" s="135"/>
      <c r="KPP250" s="135"/>
      <c r="KPQ250" s="307"/>
      <c r="KPR250" s="135"/>
      <c r="KPS250" s="135"/>
      <c r="KPT250" s="135"/>
      <c r="KPU250" s="304"/>
      <c r="KPV250" s="305"/>
      <c r="KPW250" s="306"/>
      <c r="KPX250" s="135"/>
      <c r="KPY250" s="135"/>
      <c r="KPZ250" s="307"/>
      <c r="KQA250" s="135"/>
      <c r="KQB250" s="135"/>
      <c r="KQC250" s="135"/>
      <c r="KQD250" s="304"/>
      <c r="KQE250" s="305"/>
      <c r="KQF250" s="306"/>
      <c r="KQG250" s="135"/>
      <c r="KQH250" s="135"/>
      <c r="KQI250" s="307"/>
      <c r="KQJ250" s="135"/>
      <c r="KQK250" s="135"/>
      <c r="KQL250" s="135"/>
      <c r="KQM250" s="304"/>
      <c r="KQN250" s="305"/>
      <c r="KQO250" s="306"/>
      <c r="KQP250" s="135"/>
      <c r="KQQ250" s="135"/>
      <c r="KQR250" s="307"/>
      <c r="KQS250" s="135"/>
      <c r="KQT250" s="135"/>
      <c r="KQV250" s="319"/>
      <c r="KQW250" s="305"/>
      <c r="KQX250" s="306"/>
      <c r="KQY250" s="135"/>
      <c r="KQZ250" s="135"/>
      <c r="KRA250" s="307"/>
      <c r="KRB250" s="135"/>
      <c r="KRC250" s="135"/>
      <c r="KRE250" s="319"/>
      <c r="KRF250" s="320"/>
      <c r="KRG250" s="321"/>
      <c r="KRJ250" s="318"/>
      <c r="KRN250" s="319"/>
      <c r="KRO250" s="320"/>
      <c r="KRP250" s="321"/>
      <c r="KRR250" s="135"/>
      <c r="KRS250" s="307"/>
      <c r="KRT250" s="135"/>
      <c r="KRU250" s="135"/>
      <c r="KRV250" s="135"/>
      <c r="KRW250" s="304"/>
      <c r="KRX250" s="305"/>
      <c r="KRY250" s="306"/>
      <c r="KRZ250" s="135"/>
      <c r="KSA250" s="135"/>
      <c r="KSB250" s="307"/>
      <c r="KSC250" s="135"/>
      <c r="KSD250" s="135"/>
      <c r="KSE250" s="135"/>
      <c r="KSF250" s="304"/>
      <c r="KSG250" s="305"/>
      <c r="KSH250" s="306"/>
      <c r="KSI250" s="135"/>
      <c r="KSJ250" s="135"/>
      <c r="KSK250" s="307"/>
      <c r="KSL250" s="135"/>
      <c r="KSM250" s="135"/>
      <c r="KSN250" s="135"/>
      <c r="KSO250" s="304"/>
      <c r="KSP250" s="305"/>
      <c r="KSQ250" s="306"/>
      <c r="KSR250" s="135"/>
      <c r="KSS250" s="135"/>
      <c r="KST250" s="307"/>
      <c r="KSU250" s="135"/>
      <c r="KSV250" s="135"/>
      <c r="KSW250" s="135"/>
      <c r="KSX250" s="304"/>
      <c r="KSY250" s="305"/>
      <c r="KSZ250" s="306"/>
      <c r="KTA250" s="135"/>
      <c r="KTB250" s="135"/>
      <c r="KTC250" s="307"/>
      <c r="KTD250" s="135"/>
      <c r="KTE250" s="135"/>
      <c r="KTF250" s="135"/>
      <c r="KTG250" s="304"/>
      <c r="KTH250" s="305"/>
      <c r="KTI250" s="306"/>
      <c r="KTJ250" s="135"/>
      <c r="KTK250" s="135"/>
      <c r="KTL250" s="307"/>
      <c r="KTM250" s="135"/>
      <c r="KTN250" s="135"/>
      <c r="KTO250" s="135"/>
      <c r="KTP250" s="304"/>
      <c r="KTQ250" s="305"/>
      <c r="KTR250" s="306"/>
      <c r="KTS250" s="135"/>
      <c r="KTT250" s="135"/>
      <c r="KTU250" s="307"/>
      <c r="KTV250" s="135"/>
      <c r="KTW250" s="135"/>
      <c r="KTX250" s="135"/>
      <c r="KTY250" s="304"/>
      <c r="KTZ250" s="305"/>
      <c r="KUA250" s="306"/>
      <c r="KUB250" s="135"/>
      <c r="KUC250" s="135"/>
      <c r="KUD250" s="307"/>
      <c r="KUE250" s="135"/>
      <c r="KUF250" s="135"/>
      <c r="KUG250" s="135"/>
      <c r="KUH250" s="304"/>
      <c r="KUI250" s="305"/>
      <c r="KUJ250" s="306"/>
      <c r="KUK250" s="135"/>
      <c r="KUL250" s="135"/>
      <c r="KUM250" s="307"/>
      <c r="KUN250" s="135"/>
      <c r="KUO250" s="135"/>
      <c r="KUP250" s="135"/>
      <c r="KUQ250" s="304"/>
      <c r="KUR250" s="305"/>
      <c r="KUS250" s="306"/>
      <c r="KUT250" s="135"/>
      <c r="KUU250" s="135"/>
      <c r="KUV250" s="307"/>
      <c r="KUW250" s="135"/>
      <c r="KUX250" s="135"/>
      <c r="KUY250" s="135"/>
      <c r="KUZ250" s="304"/>
      <c r="KVA250" s="305"/>
      <c r="KVB250" s="306"/>
      <c r="KVC250" s="135"/>
      <c r="KVD250" s="135"/>
      <c r="KVE250" s="307"/>
      <c r="KVF250" s="135"/>
      <c r="KVG250" s="135"/>
      <c r="KVH250" s="135"/>
      <c r="KVI250" s="304"/>
      <c r="KVJ250" s="305"/>
      <c r="KVK250" s="306"/>
      <c r="KVL250" s="135"/>
      <c r="KVM250" s="135"/>
      <c r="KVN250" s="307"/>
      <c r="KVO250" s="135"/>
      <c r="KVP250" s="135"/>
      <c r="KVQ250" s="135"/>
      <c r="KVR250" s="304"/>
      <c r="KVS250" s="305"/>
      <c r="KVT250" s="306"/>
      <c r="KVU250" s="135"/>
      <c r="KVV250" s="135"/>
      <c r="KVW250" s="307"/>
      <c r="KVX250" s="135"/>
      <c r="KVY250" s="135"/>
      <c r="KVZ250" s="135"/>
      <c r="KWA250" s="304"/>
      <c r="KWB250" s="305"/>
      <c r="KWC250" s="306"/>
      <c r="KWD250" s="135"/>
      <c r="KWE250" s="135"/>
      <c r="KWF250" s="307"/>
      <c r="KWG250" s="135"/>
      <c r="KWH250" s="135"/>
      <c r="KWI250" s="135"/>
      <c r="KWJ250" s="304"/>
      <c r="KWK250" s="305"/>
      <c r="KWL250" s="306"/>
      <c r="KWM250" s="135"/>
      <c r="KWN250" s="135"/>
      <c r="KWO250" s="307"/>
      <c r="KWP250" s="135"/>
      <c r="KWQ250" s="135"/>
      <c r="KWR250" s="135"/>
      <c r="KWS250" s="304"/>
      <c r="KWT250" s="305"/>
      <c r="KWU250" s="306"/>
      <c r="KWV250" s="135"/>
      <c r="KWW250" s="135"/>
      <c r="KWX250" s="307"/>
      <c r="KWY250" s="135"/>
      <c r="KWZ250" s="135"/>
      <c r="KXA250" s="135"/>
      <c r="KXB250" s="304"/>
      <c r="KXC250" s="305"/>
      <c r="KXD250" s="306"/>
      <c r="KXE250" s="135"/>
      <c r="KXF250" s="135"/>
      <c r="KXG250" s="307"/>
      <c r="KXH250" s="135"/>
      <c r="KXI250" s="135"/>
      <c r="KXJ250" s="135"/>
      <c r="KXK250" s="304"/>
      <c r="KXL250" s="305"/>
      <c r="KXM250" s="306"/>
      <c r="KXN250" s="135"/>
      <c r="KXO250" s="135"/>
      <c r="KXP250" s="307"/>
      <c r="KXQ250" s="135"/>
      <c r="KXR250" s="135"/>
      <c r="KXS250" s="135"/>
      <c r="KXT250" s="304"/>
      <c r="KXU250" s="305"/>
      <c r="KXV250" s="306"/>
      <c r="KXW250" s="135"/>
      <c r="KXX250" s="135"/>
      <c r="KXY250" s="307"/>
      <c r="KXZ250" s="135"/>
      <c r="KYA250" s="135"/>
      <c r="KYB250" s="135"/>
      <c r="KYC250" s="304"/>
      <c r="KYD250" s="305"/>
      <c r="KYE250" s="306"/>
      <c r="KYF250" s="135"/>
      <c r="KYG250" s="135"/>
      <c r="KYH250" s="307"/>
      <c r="KYI250" s="135"/>
      <c r="KYJ250" s="135"/>
      <c r="KYK250" s="135"/>
      <c r="KYL250" s="304"/>
      <c r="KYM250" s="305"/>
      <c r="KYN250" s="306"/>
      <c r="KYO250" s="135"/>
      <c r="KYP250" s="135"/>
      <c r="KYQ250" s="307"/>
      <c r="KYR250" s="135"/>
      <c r="KYS250" s="135"/>
      <c r="KYT250" s="135"/>
      <c r="KYU250" s="304"/>
      <c r="KYV250" s="305"/>
      <c r="KYW250" s="306"/>
      <c r="KYX250" s="135"/>
      <c r="KYY250" s="135"/>
      <c r="KYZ250" s="307"/>
      <c r="KZA250" s="135"/>
      <c r="KZB250" s="135"/>
      <c r="KZC250" s="135"/>
      <c r="KZD250" s="304"/>
      <c r="KZE250" s="305"/>
      <c r="KZF250" s="306"/>
      <c r="KZG250" s="135"/>
      <c r="KZH250" s="135"/>
      <c r="KZI250" s="307"/>
      <c r="KZJ250" s="135"/>
      <c r="KZK250" s="135"/>
      <c r="KZL250" s="135"/>
      <c r="KZM250" s="304"/>
      <c r="KZN250" s="305"/>
      <c r="KZO250" s="306"/>
      <c r="KZP250" s="135"/>
      <c r="KZQ250" s="135"/>
      <c r="KZR250" s="307"/>
      <c r="KZS250" s="135"/>
      <c r="KZT250" s="135"/>
      <c r="KZU250" s="135"/>
      <c r="KZV250" s="304"/>
      <c r="KZW250" s="305"/>
      <c r="KZX250" s="306"/>
      <c r="KZY250" s="135"/>
      <c r="KZZ250" s="135"/>
      <c r="LAA250" s="307"/>
      <c r="LAB250" s="135"/>
      <c r="LAC250" s="135"/>
      <c r="LAD250" s="135"/>
      <c r="LAE250" s="304"/>
      <c r="LAF250" s="305"/>
      <c r="LAG250" s="306"/>
      <c r="LAH250" s="135"/>
      <c r="LAI250" s="135"/>
      <c r="LAJ250" s="307"/>
      <c r="LAK250" s="135"/>
      <c r="LAL250" s="135"/>
      <c r="LAM250" s="135"/>
      <c r="LAN250" s="304"/>
      <c r="LAO250" s="305"/>
      <c r="LAP250" s="306"/>
      <c r="LAS250" s="307"/>
      <c r="LAT250" s="135"/>
      <c r="LAU250" s="135"/>
      <c r="LAV250" s="135"/>
      <c r="LAW250" s="304"/>
      <c r="LAX250" s="305"/>
      <c r="LAY250" s="306"/>
      <c r="LBB250" s="318"/>
      <c r="LBF250" s="319"/>
      <c r="LBG250" s="320"/>
      <c r="LBH250" s="321"/>
      <c r="LBK250" s="318"/>
      <c r="LBN250" s="135"/>
      <c r="LBO250" s="304"/>
      <c r="LBP250" s="305"/>
      <c r="LBQ250" s="306"/>
      <c r="LBR250" s="135"/>
      <c r="LBS250" s="135"/>
      <c r="LBT250" s="307"/>
      <c r="LBU250" s="135"/>
      <c r="LBV250" s="135"/>
      <c r="LBW250" s="135"/>
      <c r="LBX250" s="304"/>
      <c r="LBY250" s="305"/>
      <c r="LBZ250" s="306"/>
      <c r="LCA250" s="135"/>
      <c r="LCB250" s="135"/>
      <c r="LCC250" s="307"/>
      <c r="LCD250" s="135"/>
      <c r="LCE250" s="135"/>
      <c r="LCF250" s="135"/>
      <c r="LCG250" s="304"/>
      <c r="LCH250" s="305"/>
      <c r="LCI250" s="306"/>
      <c r="LCJ250" s="135"/>
      <c r="LCK250" s="135"/>
      <c r="LCL250" s="307"/>
      <c r="LCM250" s="135"/>
      <c r="LCN250" s="135"/>
      <c r="LCO250" s="135"/>
      <c r="LCP250" s="304"/>
      <c r="LCQ250" s="305"/>
      <c r="LCR250" s="306"/>
      <c r="LCS250" s="135"/>
      <c r="LCT250" s="135"/>
      <c r="LCU250" s="307"/>
      <c r="LCV250" s="135"/>
      <c r="LCW250" s="135"/>
      <c r="LCX250" s="135"/>
      <c r="LCY250" s="304"/>
      <c r="LCZ250" s="305"/>
      <c r="LDA250" s="306"/>
      <c r="LDB250" s="135"/>
      <c r="LDC250" s="135"/>
      <c r="LDD250" s="307"/>
      <c r="LDE250" s="135"/>
      <c r="LDF250" s="135"/>
      <c r="LDG250" s="135"/>
      <c r="LDH250" s="304"/>
      <c r="LDI250" s="305"/>
      <c r="LDJ250" s="306"/>
      <c r="LDK250" s="135"/>
      <c r="LDL250" s="135"/>
      <c r="LDM250" s="307"/>
      <c r="LDN250" s="135"/>
      <c r="LDO250" s="135"/>
      <c r="LDP250" s="135"/>
      <c r="LDQ250" s="304"/>
      <c r="LDR250" s="305"/>
      <c r="LDS250" s="306"/>
      <c r="LDT250" s="135"/>
      <c r="LDU250" s="135"/>
      <c r="LDV250" s="307"/>
      <c r="LDW250" s="135"/>
      <c r="LDX250" s="135"/>
      <c r="LDY250" s="135"/>
      <c r="LDZ250" s="304"/>
      <c r="LEA250" s="305"/>
      <c r="LEB250" s="306"/>
      <c r="LEC250" s="135"/>
      <c r="LED250" s="135"/>
      <c r="LEE250" s="307"/>
      <c r="LEF250" s="135"/>
      <c r="LEG250" s="135"/>
      <c r="LEH250" s="135"/>
      <c r="LEI250" s="304"/>
      <c r="LEJ250" s="305"/>
      <c r="LEK250" s="306"/>
      <c r="LEL250" s="135"/>
      <c r="LEM250" s="135"/>
      <c r="LEN250" s="307"/>
      <c r="LEO250" s="135"/>
      <c r="LEP250" s="135"/>
      <c r="LEQ250" s="135"/>
      <c r="LER250" s="304"/>
      <c r="LES250" s="305"/>
      <c r="LET250" s="306"/>
      <c r="LEU250" s="135"/>
      <c r="LEV250" s="135"/>
      <c r="LEW250" s="307"/>
      <c r="LEX250" s="135"/>
      <c r="LEY250" s="135"/>
      <c r="LEZ250" s="135"/>
      <c r="LFA250" s="304"/>
      <c r="LFB250" s="305"/>
      <c r="LFC250" s="306"/>
      <c r="LFD250" s="135"/>
      <c r="LFE250" s="135"/>
      <c r="LFF250" s="307"/>
      <c r="LFG250" s="135"/>
      <c r="LFH250" s="135"/>
      <c r="LFI250" s="135"/>
      <c r="LFJ250" s="304"/>
      <c r="LFK250" s="305"/>
      <c r="LFL250" s="306"/>
      <c r="LFM250" s="135"/>
      <c r="LFN250" s="135"/>
      <c r="LFO250" s="307"/>
      <c r="LFP250" s="135"/>
      <c r="LFQ250" s="135"/>
      <c r="LFR250" s="135"/>
      <c r="LFS250" s="304"/>
      <c r="LFT250" s="305"/>
      <c r="LFU250" s="306"/>
      <c r="LFV250" s="135"/>
      <c r="LFW250" s="135"/>
      <c r="LFX250" s="307"/>
      <c r="LFY250" s="135"/>
      <c r="LFZ250" s="135"/>
      <c r="LGA250" s="135"/>
      <c r="LGB250" s="304"/>
      <c r="LGC250" s="305"/>
      <c r="LGD250" s="306"/>
      <c r="LGE250" s="135"/>
      <c r="LGF250" s="135"/>
      <c r="LGG250" s="307"/>
      <c r="LGH250" s="135"/>
      <c r="LGI250" s="135"/>
      <c r="LGJ250" s="135"/>
      <c r="LGK250" s="304"/>
      <c r="LGL250" s="305"/>
      <c r="LGM250" s="306"/>
      <c r="LGN250" s="135"/>
      <c r="LGO250" s="135"/>
      <c r="LGP250" s="307"/>
      <c r="LGQ250" s="135"/>
      <c r="LGR250" s="135"/>
      <c r="LGS250" s="135"/>
      <c r="LGT250" s="304"/>
      <c r="LGU250" s="305"/>
      <c r="LGV250" s="306"/>
      <c r="LGW250" s="135"/>
      <c r="LGX250" s="135"/>
      <c r="LGY250" s="307"/>
      <c r="LGZ250" s="135"/>
      <c r="LHA250" s="135"/>
      <c r="LHB250" s="135"/>
      <c r="LHC250" s="304"/>
      <c r="LHD250" s="305"/>
      <c r="LHE250" s="306"/>
      <c r="LHF250" s="135"/>
      <c r="LHG250" s="135"/>
      <c r="LHH250" s="307"/>
      <c r="LHI250" s="135"/>
      <c r="LHJ250" s="135"/>
      <c r="LHK250" s="135"/>
      <c r="LHL250" s="304"/>
      <c r="LHM250" s="305"/>
      <c r="LHN250" s="306"/>
      <c r="LHO250" s="135"/>
      <c r="LHP250" s="135"/>
      <c r="LHQ250" s="307"/>
      <c r="LHR250" s="135"/>
      <c r="LHS250" s="135"/>
      <c r="LHT250" s="135"/>
      <c r="LHU250" s="304"/>
      <c r="LHV250" s="305"/>
      <c r="LHW250" s="306"/>
      <c r="LHX250" s="135"/>
      <c r="LHY250" s="135"/>
      <c r="LHZ250" s="307"/>
      <c r="LIA250" s="135"/>
      <c r="LIB250" s="135"/>
      <c r="LIC250" s="135"/>
      <c r="LID250" s="304"/>
      <c r="LIE250" s="305"/>
      <c r="LIF250" s="306"/>
      <c r="LIG250" s="135"/>
      <c r="LIH250" s="135"/>
      <c r="LII250" s="307"/>
      <c r="LIJ250" s="135"/>
      <c r="LIK250" s="135"/>
      <c r="LIL250" s="135"/>
      <c r="LIM250" s="304"/>
      <c r="LIN250" s="305"/>
      <c r="LIO250" s="306"/>
      <c r="LIP250" s="135"/>
      <c r="LIQ250" s="135"/>
      <c r="LIR250" s="307"/>
      <c r="LIS250" s="135"/>
      <c r="LIT250" s="135"/>
      <c r="LIU250" s="135"/>
      <c r="LIV250" s="304"/>
      <c r="LIW250" s="305"/>
      <c r="LIX250" s="306"/>
      <c r="LIY250" s="135"/>
      <c r="LIZ250" s="135"/>
      <c r="LJA250" s="307"/>
      <c r="LJB250" s="135"/>
      <c r="LJC250" s="135"/>
      <c r="LJD250" s="135"/>
      <c r="LJE250" s="304"/>
      <c r="LJF250" s="305"/>
      <c r="LJG250" s="306"/>
      <c r="LJH250" s="135"/>
      <c r="LJI250" s="135"/>
      <c r="LJJ250" s="307"/>
      <c r="LJK250" s="135"/>
      <c r="LJL250" s="135"/>
      <c r="LJM250" s="135"/>
      <c r="LJN250" s="304"/>
      <c r="LJO250" s="305"/>
      <c r="LJP250" s="306"/>
      <c r="LJQ250" s="135"/>
      <c r="LJR250" s="135"/>
      <c r="LJS250" s="307"/>
      <c r="LJT250" s="135"/>
      <c r="LJU250" s="135"/>
      <c r="LJV250" s="135"/>
      <c r="LJW250" s="304"/>
      <c r="LJX250" s="305"/>
      <c r="LJY250" s="306"/>
      <c r="LJZ250" s="135"/>
      <c r="LKA250" s="135"/>
      <c r="LKB250" s="307"/>
      <c r="LKC250" s="135"/>
      <c r="LKD250" s="135"/>
      <c r="LKE250" s="135"/>
      <c r="LKF250" s="304"/>
      <c r="LKG250" s="305"/>
      <c r="LKH250" s="306"/>
      <c r="LKI250" s="135"/>
      <c r="LKJ250" s="135"/>
      <c r="LKK250" s="307"/>
      <c r="LKL250" s="135"/>
      <c r="LKO250" s="304"/>
      <c r="LKP250" s="305"/>
      <c r="LKQ250" s="306"/>
      <c r="LKR250" s="135"/>
      <c r="LKS250" s="135"/>
      <c r="LKT250" s="307"/>
      <c r="LKU250" s="135"/>
      <c r="LKX250" s="319"/>
      <c r="LKY250" s="320"/>
      <c r="LKZ250" s="321"/>
      <c r="LLC250" s="318"/>
      <c r="LLG250" s="319"/>
      <c r="LLH250" s="320"/>
      <c r="LLI250" s="321"/>
      <c r="LLJ250" s="135"/>
      <c r="LLK250" s="135"/>
      <c r="LLL250" s="307"/>
      <c r="LLM250" s="135"/>
      <c r="LLN250" s="135"/>
      <c r="LLO250" s="135"/>
      <c r="LLP250" s="304"/>
      <c r="LLQ250" s="305"/>
      <c r="LLR250" s="306"/>
      <c r="LLS250" s="135"/>
      <c r="LLT250" s="135"/>
      <c r="LLU250" s="307"/>
      <c r="LLV250" s="135"/>
      <c r="LLW250" s="135"/>
      <c r="LLX250" s="135"/>
      <c r="LLY250" s="304"/>
      <c r="LLZ250" s="305"/>
      <c r="LMA250" s="306"/>
      <c r="LMB250" s="135"/>
      <c r="LMC250" s="135"/>
      <c r="LMD250" s="307"/>
      <c r="LME250" s="135"/>
      <c r="LMF250" s="135"/>
      <c r="LMG250" s="135"/>
      <c r="LMH250" s="304"/>
      <c r="LMI250" s="305"/>
      <c r="LMJ250" s="306"/>
      <c r="LMK250" s="135"/>
      <c r="LML250" s="135"/>
      <c r="LMM250" s="307"/>
      <c r="LMN250" s="135"/>
      <c r="LMO250" s="135"/>
      <c r="LMP250" s="135"/>
      <c r="LMQ250" s="304"/>
      <c r="LMR250" s="305"/>
      <c r="LMS250" s="306"/>
      <c r="LMT250" s="135"/>
      <c r="LMU250" s="135"/>
      <c r="LMV250" s="307"/>
      <c r="LMW250" s="135"/>
      <c r="LMX250" s="135"/>
      <c r="LMY250" s="135"/>
      <c r="LMZ250" s="304"/>
      <c r="LNA250" s="305"/>
      <c r="LNB250" s="306"/>
      <c r="LNC250" s="135"/>
      <c r="LND250" s="135"/>
      <c r="LNE250" s="307"/>
      <c r="LNF250" s="135"/>
      <c r="LNG250" s="135"/>
      <c r="LNH250" s="135"/>
      <c r="LNI250" s="304"/>
      <c r="LNJ250" s="305"/>
      <c r="LNK250" s="306"/>
      <c r="LNL250" s="135"/>
      <c r="LNM250" s="135"/>
      <c r="LNN250" s="307"/>
      <c r="LNO250" s="135"/>
      <c r="LNP250" s="135"/>
      <c r="LNQ250" s="135"/>
      <c r="LNR250" s="304"/>
      <c r="LNS250" s="305"/>
      <c r="LNT250" s="306"/>
      <c r="LNU250" s="135"/>
      <c r="LNV250" s="135"/>
      <c r="LNW250" s="307"/>
      <c r="LNX250" s="135"/>
      <c r="LNY250" s="135"/>
      <c r="LNZ250" s="135"/>
      <c r="LOA250" s="304"/>
      <c r="LOB250" s="305"/>
      <c r="LOC250" s="306"/>
      <c r="LOD250" s="135"/>
      <c r="LOE250" s="135"/>
      <c r="LOF250" s="307"/>
      <c r="LOG250" s="135"/>
      <c r="LOH250" s="135"/>
      <c r="LOI250" s="135"/>
      <c r="LOJ250" s="304"/>
      <c r="LOK250" s="305"/>
      <c r="LOL250" s="306"/>
      <c r="LOM250" s="135"/>
      <c r="LON250" s="135"/>
      <c r="LOO250" s="307"/>
      <c r="LOP250" s="135"/>
      <c r="LOQ250" s="135"/>
      <c r="LOR250" s="135"/>
      <c r="LOS250" s="304"/>
      <c r="LOT250" s="305"/>
      <c r="LOU250" s="306"/>
      <c r="LOV250" s="135"/>
      <c r="LOW250" s="135"/>
      <c r="LOX250" s="307"/>
      <c r="LOY250" s="135"/>
      <c r="LOZ250" s="135"/>
      <c r="LPA250" s="135"/>
      <c r="LPB250" s="304"/>
      <c r="LPC250" s="305"/>
      <c r="LPD250" s="306"/>
      <c r="LPE250" s="135"/>
      <c r="LPF250" s="135"/>
      <c r="LPG250" s="307"/>
      <c r="LPH250" s="135"/>
      <c r="LPI250" s="135"/>
      <c r="LPJ250" s="135"/>
      <c r="LPK250" s="304"/>
      <c r="LPL250" s="305"/>
      <c r="LPM250" s="306"/>
      <c r="LPN250" s="135"/>
      <c r="LPO250" s="135"/>
      <c r="LPP250" s="307"/>
      <c r="LPQ250" s="135"/>
      <c r="LPR250" s="135"/>
      <c r="LPS250" s="135"/>
      <c r="LPT250" s="304"/>
      <c r="LPU250" s="305"/>
      <c r="LPV250" s="306"/>
      <c r="LPW250" s="135"/>
      <c r="LPX250" s="135"/>
      <c r="LPY250" s="307"/>
      <c r="LPZ250" s="135"/>
      <c r="LQA250" s="135"/>
      <c r="LQB250" s="135"/>
      <c r="LQC250" s="304"/>
      <c r="LQD250" s="305"/>
      <c r="LQE250" s="306"/>
      <c r="LQF250" s="135"/>
      <c r="LQG250" s="135"/>
      <c r="LQH250" s="307"/>
      <c r="LQI250" s="135"/>
      <c r="LQJ250" s="135"/>
      <c r="LQK250" s="135"/>
      <c r="LQL250" s="304"/>
      <c r="LQM250" s="305"/>
      <c r="LQN250" s="306"/>
      <c r="LQO250" s="135"/>
      <c r="LQP250" s="135"/>
      <c r="LQQ250" s="307"/>
      <c r="LQR250" s="135"/>
      <c r="LQS250" s="135"/>
      <c r="LQT250" s="135"/>
      <c r="LQU250" s="304"/>
      <c r="LQV250" s="305"/>
      <c r="LQW250" s="306"/>
      <c r="LQX250" s="135"/>
      <c r="LQY250" s="135"/>
      <c r="LQZ250" s="307"/>
      <c r="LRA250" s="135"/>
      <c r="LRB250" s="135"/>
      <c r="LRC250" s="135"/>
      <c r="LRD250" s="304"/>
      <c r="LRE250" s="305"/>
      <c r="LRF250" s="306"/>
      <c r="LRG250" s="135"/>
      <c r="LRH250" s="135"/>
      <c r="LRI250" s="307"/>
      <c r="LRJ250" s="135"/>
      <c r="LRK250" s="135"/>
      <c r="LRL250" s="135"/>
      <c r="LRM250" s="304"/>
      <c r="LRN250" s="305"/>
      <c r="LRO250" s="306"/>
      <c r="LRP250" s="135"/>
      <c r="LRQ250" s="135"/>
      <c r="LRR250" s="307"/>
      <c r="LRS250" s="135"/>
      <c r="LRT250" s="135"/>
      <c r="LRU250" s="135"/>
      <c r="LRV250" s="304"/>
      <c r="LRW250" s="305"/>
      <c r="LRX250" s="306"/>
      <c r="LRY250" s="135"/>
      <c r="LRZ250" s="135"/>
      <c r="LSA250" s="307"/>
      <c r="LSB250" s="135"/>
      <c r="LSC250" s="135"/>
      <c r="LSD250" s="135"/>
      <c r="LSE250" s="304"/>
      <c r="LSF250" s="305"/>
      <c r="LSG250" s="306"/>
      <c r="LSH250" s="135"/>
      <c r="LSI250" s="135"/>
      <c r="LSJ250" s="307"/>
      <c r="LSK250" s="135"/>
      <c r="LSL250" s="135"/>
      <c r="LSM250" s="135"/>
      <c r="LSN250" s="304"/>
      <c r="LSO250" s="305"/>
      <c r="LSP250" s="306"/>
      <c r="LSQ250" s="135"/>
      <c r="LSR250" s="135"/>
      <c r="LSS250" s="307"/>
      <c r="LST250" s="135"/>
      <c r="LSU250" s="135"/>
      <c r="LSV250" s="135"/>
      <c r="LSW250" s="304"/>
      <c r="LSX250" s="305"/>
      <c r="LSY250" s="306"/>
      <c r="LSZ250" s="135"/>
      <c r="LTA250" s="135"/>
      <c r="LTB250" s="307"/>
      <c r="LTC250" s="135"/>
      <c r="LTD250" s="135"/>
      <c r="LTE250" s="135"/>
      <c r="LTF250" s="304"/>
      <c r="LTG250" s="305"/>
      <c r="LTH250" s="306"/>
      <c r="LTI250" s="135"/>
      <c r="LTJ250" s="135"/>
      <c r="LTK250" s="307"/>
      <c r="LTL250" s="135"/>
      <c r="LTM250" s="135"/>
      <c r="LTN250" s="135"/>
      <c r="LTO250" s="304"/>
      <c r="LTP250" s="305"/>
      <c r="LTQ250" s="306"/>
      <c r="LTR250" s="135"/>
      <c r="LTS250" s="135"/>
      <c r="LTT250" s="307"/>
      <c r="LTU250" s="135"/>
      <c r="LTV250" s="135"/>
      <c r="LTW250" s="135"/>
      <c r="LTX250" s="304"/>
      <c r="LTY250" s="305"/>
      <c r="LTZ250" s="306"/>
      <c r="LUA250" s="135"/>
      <c r="LUB250" s="135"/>
      <c r="LUC250" s="307"/>
      <c r="LUD250" s="135"/>
      <c r="LUE250" s="135"/>
      <c r="LUF250" s="135"/>
      <c r="LUG250" s="304"/>
      <c r="LUH250" s="305"/>
      <c r="LUI250" s="321"/>
      <c r="LUK250" s="135"/>
      <c r="LUL250" s="307"/>
      <c r="LUM250" s="135"/>
      <c r="LUN250" s="135"/>
      <c r="LUO250" s="135"/>
      <c r="LUP250" s="304"/>
      <c r="LUQ250" s="305"/>
      <c r="LUR250" s="321"/>
      <c r="LUU250" s="318"/>
      <c r="LUY250" s="319"/>
      <c r="LUZ250" s="320"/>
      <c r="LVA250" s="321"/>
      <c r="LVD250" s="318"/>
      <c r="LVF250" s="135"/>
      <c r="LVG250" s="135"/>
      <c r="LVH250" s="304"/>
      <c r="LVI250" s="305"/>
      <c r="LVJ250" s="306"/>
      <c r="LVK250" s="135"/>
      <c r="LVL250" s="135"/>
      <c r="LVM250" s="307"/>
      <c r="LVN250" s="135"/>
      <c r="LVO250" s="135"/>
      <c r="LVP250" s="135"/>
      <c r="LVQ250" s="304"/>
      <c r="LVR250" s="305"/>
      <c r="LVS250" s="306"/>
      <c r="LVT250" s="135"/>
      <c r="LVU250" s="135"/>
      <c r="LVV250" s="307"/>
      <c r="LVW250" s="135"/>
      <c r="LVX250" s="135"/>
      <c r="LVY250" s="135"/>
      <c r="LVZ250" s="304"/>
      <c r="LWA250" s="305"/>
      <c r="LWB250" s="306"/>
      <c r="LWC250" s="135"/>
      <c r="LWD250" s="135"/>
      <c r="LWE250" s="307"/>
      <c r="LWF250" s="135"/>
      <c r="LWG250" s="135"/>
      <c r="LWH250" s="135"/>
      <c r="LWI250" s="304"/>
      <c r="LWJ250" s="305"/>
      <c r="LWK250" s="306"/>
      <c r="LWL250" s="135"/>
      <c r="LWM250" s="135"/>
      <c r="LWN250" s="307"/>
      <c r="LWO250" s="135"/>
      <c r="LWP250" s="135"/>
      <c r="LWQ250" s="135"/>
      <c r="LWR250" s="304"/>
      <c r="LWS250" s="305"/>
      <c r="LWT250" s="306"/>
      <c r="LWU250" s="135"/>
      <c r="LWV250" s="135"/>
      <c r="LWW250" s="307"/>
      <c r="LWX250" s="135"/>
      <c r="LWY250" s="135"/>
      <c r="LWZ250" s="135"/>
      <c r="LXA250" s="304"/>
      <c r="LXB250" s="305"/>
      <c r="LXC250" s="306"/>
      <c r="LXD250" s="135"/>
      <c r="LXE250" s="135"/>
      <c r="LXF250" s="307"/>
      <c r="LXG250" s="135"/>
      <c r="LXH250" s="135"/>
      <c r="LXI250" s="135"/>
      <c r="LXJ250" s="304"/>
      <c r="LXK250" s="305"/>
      <c r="LXL250" s="306"/>
      <c r="LXM250" s="135"/>
      <c r="LXN250" s="135"/>
      <c r="LXO250" s="307"/>
      <c r="LXP250" s="135"/>
      <c r="LXQ250" s="135"/>
      <c r="LXR250" s="135"/>
      <c r="LXS250" s="304"/>
      <c r="LXT250" s="305"/>
      <c r="LXU250" s="306"/>
      <c r="LXV250" s="135"/>
      <c r="LXW250" s="135"/>
      <c r="LXX250" s="307"/>
      <c r="LXY250" s="135"/>
      <c r="LXZ250" s="135"/>
      <c r="LYA250" s="135"/>
      <c r="LYB250" s="304"/>
      <c r="LYC250" s="305"/>
      <c r="LYD250" s="306"/>
      <c r="LYE250" s="135"/>
      <c r="LYF250" s="135"/>
      <c r="LYG250" s="307"/>
      <c r="LYH250" s="135"/>
      <c r="LYI250" s="135"/>
      <c r="LYJ250" s="135"/>
      <c r="LYK250" s="304"/>
      <c r="LYL250" s="305"/>
      <c r="LYM250" s="306"/>
      <c r="LYN250" s="135"/>
      <c r="LYO250" s="135"/>
      <c r="LYP250" s="307"/>
      <c r="LYQ250" s="135"/>
      <c r="LYR250" s="135"/>
      <c r="LYS250" s="135"/>
      <c r="LYT250" s="304"/>
      <c r="LYU250" s="305"/>
      <c r="LYV250" s="306"/>
      <c r="LYW250" s="135"/>
      <c r="LYX250" s="135"/>
      <c r="LYY250" s="307"/>
      <c r="LYZ250" s="135"/>
      <c r="LZA250" s="135"/>
      <c r="LZB250" s="135"/>
      <c r="LZC250" s="304"/>
      <c r="LZD250" s="305"/>
      <c r="LZE250" s="306"/>
      <c r="LZF250" s="135"/>
      <c r="LZG250" s="135"/>
      <c r="LZH250" s="307"/>
      <c r="LZI250" s="135"/>
      <c r="LZJ250" s="135"/>
      <c r="LZK250" s="135"/>
      <c r="LZL250" s="304"/>
      <c r="LZM250" s="305"/>
      <c r="LZN250" s="306"/>
      <c r="LZO250" s="135"/>
      <c r="LZP250" s="135"/>
      <c r="LZQ250" s="307"/>
      <c r="LZR250" s="135"/>
      <c r="LZS250" s="135"/>
      <c r="LZT250" s="135"/>
      <c r="LZU250" s="304"/>
      <c r="LZV250" s="305"/>
      <c r="LZW250" s="306"/>
      <c r="LZX250" s="135"/>
      <c r="LZY250" s="135"/>
      <c r="LZZ250" s="307"/>
      <c r="MAA250" s="135"/>
      <c r="MAB250" s="135"/>
      <c r="MAC250" s="135"/>
      <c r="MAD250" s="304"/>
      <c r="MAE250" s="305"/>
      <c r="MAF250" s="306"/>
      <c r="MAG250" s="135"/>
      <c r="MAH250" s="135"/>
      <c r="MAI250" s="307"/>
      <c r="MAJ250" s="135"/>
      <c r="MAK250" s="135"/>
      <c r="MAL250" s="135"/>
      <c r="MAM250" s="304"/>
      <c r="MAN250" s="305"/>
      <c r="MAO250" s="306"/>
      <c r="MAP250" s="135"/>
      <c r="MAQ250" s="135"/>
      <c r="MAR250" s="307"/>
      <c r="MAS250" s="135"/>
      <c r="MAT250" s="135"/>
      <c r="MAU250" s="135"/>
      <c r="MAV250" s="304"/>
      <c r="MAW250" s="305"/>
      <c r="MAX250" s="306"/>
      <c r="MAY250" s="135"/>
      <c r="MAZ250" s="135"/>
      <c r="MBA250" s="307"/>
      <c r="MBB250" s="135"/>
      <c r="MBC250" s="135"/>
      <c r="MBD250" s="135"/>
      <c r="MBE250" s="304"/>
      <c r="MBF250" s="305"/>
      <c r="MBG250" s="306"/>
      <c r="MBH250" s="135"/>
      <c r="MBI250" s="135"/>
      <c r="MBJ250" s="307"/>
      <c r="MBK250" s="135"/>
      <c r="MBL250" s="135"/>
      <c r="MBM250" s="135"/>
      <c r="MBN250" s="304"/>
      <c r="MBO250" s="305"/>
      <c r="MBP250" s="306"/>
      <c r="MBQ250" s="135"/>
      <c r="MBR250" s="135"/>
      <c r="MBS250" s="307"/>
      <c r="MBT250" s="135"/>
      <c r="MBU250" s="135"/>
      <c r="MBV250" s="135"/>
      <c r="MBW250" s="304"/>
      <c r="MBX250" s="305"/>
      <c r="MBY250" s="306"/>
      <c r="MBZ250" s="135"/>
      <c r="MCA250" s="135"/>
      <c r="MCB250" s="307"/>
      <c r="MCC250" s="135"/>
      <c r="MCD250" s="135"/>
      <c r="MCE250" s="135"/>
      <c r="MCF250" s="304"/>
      <c r="MCG250" s="305"/>
      <c r="MCH250" s="306"/>
      <c r="MCI250" s="135"/>
      <c r="MCJ250" s="135"/>
      <c r="MCK250" s="307"/>
      <c r="MCL250" s="135"/>
      <c r="MCM250" s="135"/>
      <c r="MCN250" s="135"/>
      <c r="MCO250" s="304"/>
      <c r="MCP250" s="305"/>
      <c r="MCQ250" s="306"/>
      <c r="MCR250" s="135"/>
      <c r="MCS250" s="135"/>
      <c r="MCT250" s="307"/>
      <c r="MCU250" s="135"/>
      <c r="MCV250" s="135"/>
      <c r="MCW250" s="135"/>
      <c r="MCX250" s="304"/>
      <c r="MCY250" s="305"/>
      <c r="MCZ250" s="306"/>
      <c r="MDA250" s="135"/>
      <c r="MDB250" s="135"/>
      <c r="MDC250" s="307"/>
      <c r="MDD250" s="135"/>
      <c r="MDE250" s="135"/>
      <c r="MDF250" s="135"/>
      <c r="MDG250" s="304"/>
      <c r="MDH250" s="305"/>
      <c r="MDI250" s="306"/>
      <c r="MDJ250" s="135"/>
      <c r="MDK250" s="135"/>
      <c r="MDL250" s="307"/>
      <c r="MDM250" s="135"/>
      <c r="MDN250" s="135"/>
      <c r="MDO250" s="135"/>
      <c r="MDP250" s="304"/>
      <c r="MDQ250" s="305"/>
      <c r="MDR250" s="306"/>
      <c r="MDS250" s="135"/>
      <c r="MDT250" s="135"/>
      <c r="MDU250" s="307"/>
      <c r="MDV250" s="135"/>
      <c r="MDW250" s="135"/>
      <c r="MDX250" s="135"/>
      <c r="MDY250" s="304"/>
      <c r="MDZ250" s="305"/>
      <c r="MEA250" s="306"/>
      <c r="MEB250" s="135"/>
      <c r="MEC250" s="135"/>
      <c r="MED250" s="307"/>
      <c r="MEG250" s="135"/>
      <c r="MEH250" s="304"/>
      <c r="MEI250" s="305"/>
      <c r="MEJ250" s="306"/>
      <c r="MEK250" s="135"/>
      <c r="MEL250" s="135"/>
      <c r="MEM250" s="307"/>
      <c r="MEQ250" s="319"/>
      <c r="MER250" s="320"/>
      <c r="MES250" s="321"/>
      <c r="MEV250" s="318"/>
      <c r="MEZ250" s="319"/>
      <c r="MFA250" s="320"/>
      <c r="MFB250" s="306"/>
      <c r="MFC250" s="135"/>
      <c r="MFD250" s="135"/>
      <c r="MFE250" s="307"/>
      <c r="MFF250" s="135"/>
      <c r="MFG250" s="135"/>
      <c r="MFH250" s="135"/>
      <c r="MFI250" s="304"/>
      <c r="MFJ250" s="305"/>
      <c r="MFK250" s="306"/>
      <c r="MFL250" s="135"/>
      <c r="MFM250" s="135"/>
      <c r="MFN250" s="307"/>
      <c r="MFO250" s="135"/>
      <c r="MFP250" s="135"/>
      <c r="MFQ250" s="135"/>
      <c r="MFR250" s="304"/>
      <c r="MFS250" s="305"/>
      <c r="MFT250" s="306"/>
      <c r="MFU250" s="135"/>
      <c r="MFV250" s="135"/>
      <c r="MFW250" s="307"/>
      <c r="MFX250" s="135"/>
      <c r="MFY250" s="135"/>
      <c r="MFZ250" s="135"/>
      <c r="MGA250" s="304"/>
      <c r="MGB250" s="305"/>
      <c r="MGC250" s="306"/>
      <c r="MGD250" s="135"/>
      <c r="MGE250" s="135"/>
      <c r="MGF250" s="307"/>
      <c r="MGG250" s="135"/>
      <c r="MGH250" s="135"/>
      <c r="MGI250" s="135"/>
      <c r="MGJ250" s="304"/>
      <c r="MGK250" s="305"/>
      <c r="MGL250" s="306"/>
      <c r="MGM250" s="135"/>
      <c r="MGN250" s="135"/>
      <c r="MGO250" s="307"/>
      <c r="MGP250" s="135"/>
      <c r="MGQ250" s="135"/>
      <c r="MGR250" s="135"/>
      <c r="MGS250" s="304"/>
      <c r="MGT250" s="305"/>
      <c r="MGU250" s="306"/>
      <c r="MGV250" s="135"/>
      <c r="MGW250" s="135"/>
      <c r="MGX250" s="307"/>
      <c r="MGY250" s="135"/>
      <c r="MGZ250" s="135"/>
      <c r="MHA250" s="135"/>
      <c r="MHB250" s="304"/>
      <c r="MHC250" s="305"/>
      <c r="MHD250" s="306"/>
      <c r="MHE250" s="135"/>
      <c r="MHF250" s="135"/>
      <c r="MHG250" s="307"/>
      <c r="MHH250" s="135"/>
      <c r="MHI250" s="135"/>
      <c r="MHJ250" s="135"/>
      <c r="MHK250" s="304"/>
      <c r="MHL250" s="305"/>
      <c r="MHM250" s="306"/>
      <c r="MHN250" s="135"/>
      <c r="MHO250" s="135"/>
      <c r="MHP250" s="307"/>
      <c r="MHQ250" s="135"/>
      <c r="MHR250" s="135"/>
      <c r="MHS250" s="135"/>
      <c r="MHT250" s="304"/>
      <c r="MHU250" s="305"/>
      <c r="MHV250" s="306"/>
      <c r="MHW250" s="135"/>
      <c r="MHX250" s="135"/>
      <c r="MHY250" s="307"/>
      <c r="MHZ250" s="135"/>
      <c r="MIA250" s="135"/>
      <c r="MIB250" s="135"/>
      <c r="MIC250" s="304"/>
      <c r="MID250" s="305"/>
      <c r="MIE250" s="306"/>
      <c r="MIF250" s="135"/>
      <c r="MIG250" s="135"/>
      <c r="MIH250" s="307"/>
      <c r="MII250" s="135"/>
      <c r="MIJ250" s="135"/>
      <c r="MIK250" s="135"/>
      <c r="MIL250" s="304"/>
      <c r="MIM250" s="305"/>
      <c r="MIN250" s="306"/>
      <c r="MIO250" s="135"/>
      <c r="MIP250" s="135"/>
      <c r="MIQ250" s="307"/>
      <c r="MIR250" s="135"/>
      <c r="MIS250" s="135"/>
      <c r="MIT250" s="135"/>
      <c r="MIU250" s="304"/>
      <c r="MIV250" s="305"/>
      <c r="MIW250" s="306"/>
      <c r="MIX250" s="135"/>
      <c r="MIY250" s="135"/>
      <c r="MIZ250" s="307"/>
      <c r="MJA250" s="135"/>
      <c r="MJB250" s="135"/>
      <c r="MJC250" s="135"/>
      <c r="MJD250" s="304"/>
      <c r="MJE250" s="305"/>
      <c r="MJF250" s="306"/>
      <c r="MJG250" s="135"/>
      <c r="MJH250" s="135"/>
      <c r="MJI250" s="307"/>
      <c r="MJJ250" s="135"/>
      <c r="MJK250" s="135"/>
      <c r="MJL250" s="135"/>
      <c r="MJM250" s="304"/>
      <c r="MJN250" s="305"/>
      <c r="MJO250" s="306"/>
      <c r="MJP250" s="135"/>
      <c r="MJQ250" s="135"/>
      <c r="MJR250" s="307"/>
      <c r="MJS250" s="135"/>
      <c r="MJT250" s="135"/>
      <c r="MJU250" s="135"/>
      <c r="MJV250" s="304"/>
      <c r="MJW250" s="305"/>
      <c r="MJX250" s="306"/>
      <c r="MJY250" s="135"/>
      <c r="MJZ250" s="135"/>
      <c r="MKA250" s="307"/>
      <c r="MKB250" s="135"/>
      <c r="MKC250" s="135"/>
      <c r="MKD250" s="135"/>
      <c r="MKE250" s="304"/>
      <c r="MKF250" s="305"/>
      <c r="MKG250" s="306"/>
      <c r="MKH250" s="135"/>
      <c r="MKI250" s="135"/>
      <c r="MKJ250" s="307"/>
      <c r="MKK250" s="135"/>
      <c r="MKL250" s="135"/>
      <c r="MKM250" s="135"/>
      <c r="MKN250" s="304"/>
      <c r="MKO250" s="305"/>
      <c r="MKP250" s="306"/>
      <c r="MKQ250" s="135"/>
      <c r="MKR250" s="135"/>
      <c r="MKS250" s="307"/>
      <c r="MKT250" s="135"/>
      <c r="MKU250" s="135"/>
      <c r="MKV250" s="135"/>
      <c r="MKW250" s="304"/>
      <c r="MKX250" s="305"/>
      <c r="MKY250" s="306"/>
      <c r="MKZ250" s="135"/>
      <c r="MLA250" s="135"/>
      <c r="MLB250" s="307"/>
      <c r="MLC250" s="135"/>
      <c r="MLD250" s="135"/>
      <c r="MLE250" s="135"/>
      <c r="MLF250" s="304"/>
      <c r="MLG250" s="305"/>
      <c r="MLH250" s="306"/>
      <c r="MLI250" s="135"/>
      <c r="MLJ250" s="135"/>
      <c r="MLK250" s="307"/>
      <c r="MLL250" s="135"/>
      <c r="MLM250" s="135"/>
      <c r="MLN250" s="135"/>
      <c r="MLO250" s="304"/>
      <c r="MLP250" s="305"/>
      <c r="MLQ250" s="306"/>
      <c r="MLR250" s="135"/>
      <c r="MLS250" s="135"/>
      <c r="MLT250" s="307"/>
      <c r="MLU250" s="135"/>
      <c r="MLV250" s="135"/>
      <c r="MLW250" s="135"/>
      <c r="MLX250" s="304"/>
      <c r="MLY250" s="305"/>
      <c r="MLZ250" s="306"/>
      <c r="MMA250" s="135"/>
      <c r="MMB250" s="135"/>
      <c r="MMC250" s="307"/>
      <c r="MMD250" s="135"/>
      <c r="MME250" s="135"/>
      <c r="MMF250" s="135"/>
      <c r="MMG250" s="304"/>
      <c r="MMH250" s="305"/>
      <c r="MMI250" s="306"/>
      <c r="MMJ250" s="135"/>
      <c r="MMK250" s="135"/>
      <c r="MML250" s="307"/>
      <c r="MMM250" s="135"/>
      <c r="MMN250" s="135"/>
      <c r="MMO250" s="135"/>
      <c r="MMP250" s="304"/>
      <c r="MMQ250" s="305"/>
      <c r="MMR250" s="306"/>
      <c r="MMS250" s="135"/>
      <c r="MMT250" s="135"/>
      <c r="MMU250" s="307"/>
      <c r="MMV250" s="135"/>
      <c r="MMW250" s="135"/>
      <c r="MMX250" s="135"/>
      <c r="MMY250" s="304"/>
      <c r="MMZ250" s="305"/>
      <c r="MNA250" s="306"/>
      <c r="MNB250" s="135"/>
      <c r="MNC250" s="135"/>
      <c r="MND250" s="307"/>
      <c r="MNE250" s="135"/>
      <c r="MNF250" s="135"/>
      <c r="MNG250" s="135"/>
      <c r="MNH250" s="304"/>
      <c r="MNI250" s="305"/>
      <c r="MNJ250" s="306"/>
      <c r="MNK250" s="135"/>
      <c r="MNL250" s="135"/>
      <c r="MNM250" s="307"/>
      <c r="MNN250" s="135"/>
      <c r="MNO250" s="135"/>
      <c r="MNP250" s="135"/>
      <c r="MNQ250" s="304"/>
      <c r="MNR250" s="305"/>
      <c r="MNS250" s="306"/>
      <c r="MNT250" s="135"/>
      <c r="MNU250" s="135"/>
      <c r="MNV250" s="307"/>
      <c r="MNW250" s="135"/>
      <c r="MNX250" s="135"/>
      <c r="MNY250" s="135"/>
      <c r="MNZ250" s="304"/>
      <c r="MOA250" s="320"/>
      <c r="MOB250" s="321"/>
      <c r="MOC250" s="135"/>
      <c r="MOD250" s="135"/>
      <c r="MOE250" s="307"/>
      <c r="MOF250" s="135"/>
      <c r="MOG250" s="135"/>
      <c r="MOH250" s="135"/>
      <c r="MOI250" s="304"/>
      <c r="MOJ250" s="320"/>
      <c r="MOK250" s="321"/>
      <c r="MON250" s="318"/>
      <c r="MOR250" s="319"/>
      <c r="MOS250" s="320"/>
      <c r="MOT250" s="321"/>
      <c r="MOW250" s="318"/>
      <c r="MOX250" s="135"/>
      <c r="MOY250" s="135"/>
      <c r="MOZ250" s="135"/>
      <c r="MPA250" s="304"/>
      <c r="MPB250" s="305"/>
      <c r="MPC250" s="306"/>
      <c r="MPD250" s="135"/>
      <c r="MPE250" s="135"/>
      <c r="MPF250" s="307"/>
      <c r="MPG250" s="135"/>
      <c r="MPH250" s="135"/>
      <c r="MPI250" s="135"/>
      <c r="MPJ250" s="304"/>
      <c r="MPK250" s="305"/>
      <c r="MPL250" s="306"/>
      <c r="MPM250" s="135"/>
      <c r="MPN250" s="135"/>
      <c r="MPO250" s="307"/>
      <c r="MPP250" s="135"/>
      <c r="MPQ250" s="135"/>
      <c r="MPR250" s="135"/>
      <c r="MPS250" s="304"/>
      <c r="MPT250" s="305"/>
      <c r="MPU250" s="306"/>
      <c r="MPV250" s="135"/>
      <c r="MPW250" s="135"/>
      <c r="MPX250" s="307"/>
      <c r="MPY250" s="135"/>
      <c r="MPZ250" s="135"/>
      <c r="MQA250" s="135"/>
      <c r="MQB250" s="304"/>
      <c r="MQC250" s="305"/>
      <c r="MQD250" s="306"/>
      <c r="MQE250" s="135"/>
      <c r="MQF250" s="135"/>
      <c r="MQG250" s="307"/>
      <c r="MQH250" s="135"/>
      <c r="MQI250" s="135"/>
      <c r="MQJ250" s="135"/>
      <c r="MQK250" s="304"/>
      <c r="MQL250" s="305"/>
      <c r="MQM250" s="306"/>
      <c r="MQN250" s="135"/>
      <c r="MQO250" s="135"/>
      <c r="MQP250" s="307"/>
      <c r="MQQ250" s="135"/>
      <c r="MQR250" s="135"/>
      <c r="MQS250" s="135"/>
      <c r="MQT250" s="304"/>
      <c r="MQU250" s="305"/>
      <c r="MQV250" s="306"/>
      <c r="MQW250" s="135"/>
      <c r="MQX250" s="135"/>
      <c r="MQY250" s="307"/>
      <c r="MQZ250" s="135"/>
      <c r="MRA250" s="135"/>
      <c r="MRB250" s="135"/>
      <c r="MRC250" s="304"/>
      <c r="MRD250" s="305"/>
      <c r="MRE250" s="306"/>
      <c r="MRF250" s="135"/>
      <c r="MRG250" s="135"/>
      <c r="MRH250" s="307"/>
      <c r="MRI250" s="135"/>
      <c r="MRJ250" s="135"/>
      <c r="MRK250" s="135"/>
      <c r="MRL250" s="304"/>
      <c r="MRM250" s="305"/>
      <c r="MRN250" s="306"/>
      <c r="MRO250" s="135"/>
      <c r="MRP250" s="135"/>
      <c r="MRQ250" s="307"/>
      <c r="MRR250" s="135"/>
      <c r="MRS250" s="135"/>
      <c r="MRT250" s="135"/>
      <c r="MRU250" s="304"/>
      <c r="MRV250" s="305"/>
      <c r="MRW250" s="306"/>
      <c r="MRX250" s="135"/>
      <c r="MRY250" s="135"/>
      <c r="MRZ250" s="307"/>
      <c r="MSA250" s="135"/>
      <c r="MSB250" s="135"/>
      <c r="MSC250" s="135"/>
      <c r="MSD250" s="304"/>
      <c r="MSE250" s="305"/>
      <c r="MSF250" s="306"/>
      <c r="MSG250" s="135"/>
      <c r="MSH250" s="135"/>
      <c r="MSI250" s="307"/>
      <c r="MSJ250" s="135"/>
      <c r="MSK250" s="135"/>
      <c r="MSL250" s="135"/>
      <c r="MSM250" s="304"/>
      <c r="MSN250" s="305"/>
      <c r="MSO250" s="306"/>
      <c r="MSP250" s="135"/>
      <c r="MSQ250" s="135"/>
      <c r="MSR250" s="307"/>
      <c r="MSS250" s="135"/>
      <c r="MST250" s="135"/>
      <c r="MSU250" s="135"/>
      <c r="MSV250" s="304"/>
      <c r="MSW250" s="305"/>
      <c r="MSX250" s="306"/>
      <c r="MSY250" s="135"/>
      <c r="MSZ250" s="135"/>
      <c r="MTA250" s="307"/>
      <c r="MTB250" s="135"/>
      <c r="MTC250" s="135"/>
      <c r="MTD250" s="135"/>
      <c r="MTE250" s="304"/>
      <c r="MTF250" s="305"/>
      <c r="MTG250" s="306"/>
      <c r="MTH250" s="135"/>
      <c r="MTI250" s="135"/>
      <c r="MTJ250" s="307"/>
      <c r="MTK250" s="135"/>
      <c r="MTL250" s="135"/>
      <c r="MTM250" s="135"/>
      <c r="MTN250" s="304"/>
      <c r="MTO250" s="305"/>
      <c r="MTP250" s="306"/>
      <c r="MTQ250" s="135"/>
      <c r="MTR250" s="135"/>
      <c r="MTS250" s="307"/>
      <c r="MTT250" s="135"/>
      <c r="MTU250" s="135"/>
      <c r="MTV250" s="135"/>
      <c r="MTW250" s="304"/>
      <c r="MTX250" s="305"/>
      <c r="MTY250" s="306"/>
      <c r="MTZ250" s="135"/>
      <c r="MUA250" s="135"/>
      <c r="MUB250" s="307"/>
      <c r="MUC250" s="135"/>
      <c r="MUD250" s="135"/>
      <c r="MUE250" s="135"/>
      <c r="MUF250" s="304"/>
      <c r="MUG250" s="305"/>
      <c r="MUH250" s="306"/>
      <c r="MUI250" s="135"/>
      <c r="MUJ250" s="135"/>
      <c r="MUK250" s="307"/>
      <c r="MUL250" s="135"/>
      <c r="MUM250" s="135"/>
      <c r="MUN250" s="135"/>
      <c r="MUO250" s="304"/>
      <c r="MUP250" s="305"/>
      <c r="MUQ250" s="306"/>
      <c r="MUR250" s="135"/>
      <c r="MUS250" s="135"/>
      <c r="MUT250" s="307"/>
      <c r="MUU250" s="135"/>
      <c r="MUV250" s="135"/>
      <c r="MUW250" s="135"/>
      <c r="MUX250" s="304"/>
      <c r="MUY250" s="305"/>
      <c r="MUZ250" s="306"/>
      <c r="MVA250" s="135"/>
      <c r="MVB250" s="135"/>
      <c r="MVC250" s="307"/>
      <c r="MVD250" s="135"/>
      <c r="MVE250" s="135"/>
      <c r="MVF250" s="135"/>
      <c r="MVG250" s="304"/>
      <c r="MVH250" s="305"/>
      <c r="MVI250" s="306"/>
      <c r="MVJ250" s="135"/>
      <c r="MVK250" s="135"/>
      <c r="MVL250" s="307"/>
      <c r="MVM250" s="135"/>
      <c r="MVN250" s="135"/>
      <c r="MVO250" s="135"/>
      <c r="MVP250" s="304"/>
      <c r="MVQ250" s="305"/>
      <c r="MVR250" s="306"/>
      <c r="MVS250" s="135"/>
      <c r="MVT250" s="135"/>
      <c r="MVU250" s="307"/>
      <c r="MVV250" s="135"/>
      <c r="MVW250" s="135"/>
      <c r="MVX250" s="135"/>
      <c r="MVY250" s="304"/>
      <c r="MVZ250" s="305"/>
      <c r="MWA250" s="306"/>
      <c r="MWB250" s="135"/>
      <c r="MWC250" s="135"/>
      <c r="MWD250" s="307"/>
      <c r="MWE250" s="135"/>
      <c r="MWF250" s="135"/>
      <c r="MWG250" s="135"/>
      <c r="MWH250" s="304"/>
      <c r="MWI250" s="305"/>
      <c r="MWJ250" s="306"/>
      <c r="MWK250" s="135"/>
      <c r="MWL250" s="135"/>
      <c r="MWM250" s="307"/>
      <c r="MWN250" s="135"/>
      <c r="MWO250" s="135"/>
      <c r="MWP250" s="135"/>
      <c r="MWQ250" s="304"/>
      <c r="MWR250" s="305"/>
      <c r="MWS250" s="306"/>
      <c r="MWT250" s="135"/>
      <c r="MWU250" s="135"/>
      <c r="MWV250" s="307"/>
      <c r="MWW250" s="135"/>
      <c r="MWX250" s="135"/>
      <c r="MWY250" s="135"/>
      <c r="MWZ250" s="304"/>
      <c r="MXA250" s="305"/>
      <c r="MXB250" s="306"/>
      <c r="MXC250" s="135"/>
      <c r="MXD250" s="135"/>
      <c r="MXE250" s="307"/>
      <c r="MXF250" s="135"/>
      <c r="MXG250" s="135"/>
      <c r="MXH250" s="135"/>
      <c r="MXI250" s="304"/>
      <c r="MXJ250" s="305"/>
      <c r="MXK250" s="306"/>
      <c r="MXL250" s="135"/>
      <c r="MXM250" s="135"/>
      <c r="MXN250" s="307"/>
      <c r="MXO250" s="135"/>
      <c r="MXP250" s="135"/>
      <c r="MXQ250" s="135"/>
      <c r="MXR250" s="304"/>
      <c r="MXS250" s="305"/>
      <c r="MXT250" s="306"/>
      <c r="MXU250" s="135"/>
      <c r="MXV250" s="135"/>
      <c r="MXW250" s="318"/>
      <c r="MXY250" s="135"/>
      <c r="MXZ250" s="135"/>
      <c r="MYA250" s="304"/>
      <c r="MYB250" s="305"/>
      <c r="MYC250" s="306"/>
      <c r="MYD250" s="135"/>
      <c r="MYE250" s="135"/>
      <c r="MYF250" s="318"/>
      <c r="MYJ250" s="319"/>
      <c r="MYK250" s="320"/>
      <c r="MYL250" s="321"/>
      <c r="MYO250" s="318"/>
      <c r="MYS250" s="319"/>
      <c r="MYT250" s="305"/>
      <c r="MYU250" s="306"/>
      <c r="MYV250" s="135"/>
      <c r="MYW250" s="135"/>
      <c r="MYX250" s="307"/>
      <c r="MYY250" s="135"/>
      <c r="MYZ250" s="135"/>
      <c r="MZA250" s="135"/>
      <c r="MZB250" s="304"/>
      <c r="MZC250" s="305"/>
      <c r="MZD250" s="306"/>
      <c r="MZE250" s="135"/>
      <c r="MZF250" s="135"/>
      <c r="MZG250" s="307"/>
      <c r="MZH250" s="135"/>
      <c r="MZI250" s="135"/>
      <c r="MZJ250" s="135"/>
      <c r="MZK250" s="304"/>
      <c r="MZL250" s="305"/>
      <c r="MZM250" s="306"/>
      <c r="MZN250" s="135"/>
      <c r="MZO250" s="135"/>
      <c r="MZP250" s="307"/>
      <c r="MZQ250" s="135"/>
      <c r="MZR250" s="135"/>
      <c r="MZS250" s="135"/>
      <c r="MZT250" s="304"/>
      <c r="MZU250" s="305"/>
      <c r="MZV250" s="306"/>
      <c r="MZW250" s="135"/>
      <c r="MZX250" s="135"/>
      <c r="MZY250" s="307"/>
      <c r="MZZ250" s="135"/>
      <c r="NAA250" s="135"/>
      <c r="NAB250" s="135"/>
      <c r="NAC250" s="304"/>
      <c r="NAD250" s="305"/>
      <c r="NAE250" s="306"/>
      <c r="NAF250" s="135"/>
      <c r="NAG250" s="135"/>
      <c r="NAH250" s="307"/>
      <c r="NAI250" s="135"/>
      <c r="NAJ250" s="135"/>
      <c r="NAK250" s="135"/>
      <c r="NAL250" s="304"/>
      <c r="NAM250" s="305"/>
      <c r="NAN250" s="306"/>
      <c r="NAO250" s="135"/>
      <c r="NAP250" s="135"/>
      <c r="NAQ250" s="307"/>
      <c r="NAR250" s="135"/>
      <c r="NAS250" s="135"/>
      <c r="NAT250" s="135"/>
      <c r="NAU250" s="304"/>
      <c r="NAV250" s="305"/>
      <c r="NAW250" s="306"/>
      <c r="NAX250" s="135"/>
      <c r="NAY250" s="135"/>
      <c r="NAZ250" s="307"/>
      <c r="NBA250" s="135"/>
      <c r="NBB250" s="135"/>
      <c r="NBC250" s="135"/>
      <c r="NBD250" s="304"/>
      <c r="NBE250" s="305"/>
      <c r="NBF250" s="306"/>
      <c r="NBG250" s="135"/>
      <c r="NBH250" s="135"/>
      <c r="NBI250" s="307"/>
      <c r="NBJ250" s="135"/>
      <c r="NBK250" s="135"/>
      <c r="NBL250" s="135"/>
      <c r="NBM250" s="304"/>
      <c r="NBN250" s="305"/>
      <c r="NBO250" s="306"/>
      <c r="NBP250" s="135"/>
      <c r="NBQ250" s="135"/>
      <c r="NBR250" s="307"/>
      <c r="NBS250" s="135"/>
      <c r="NBT250" s="135"/>
      <c r="NBU250" s="135"/>
      <c r="NBV250" s="304"/>
      <c r="NBW250" s="305"/>
      <c r="NBX250" s="306"/>
      <c r="NBY250" s="135"/>
      <c r="NBZ250" s="135"/>
      <c r="NCA250" s="307"/>
      <c r="NCB250" s="135"/>
      <c r="NCC250" s="135"/>
      <c r="NCD250" s="135"/>
      <c r="NCE250" s="304"/>
      <c r="NCF250" s="305"/>
      <c r="NCG250" s="306"/>
      <c r="NCH250" s="135"/>
      <c r="NCI250" s="135"/>
      <c r="NCJ250" s="307"/>
      <c r="NCK250" s="135"/>
      <c r="NCL250" s="135"/>
      <c r="NCM250" s="135"/>
      <c r="NCN250" s="304"/>
      <c r="NCO250" s="305"/>
      <c r="NCP250" s="306"/>
      <c r="NCQ250" s="135"/>
      <c r="NCR250" s="135"/>
      <c r="NCS250" s="307"/>
      <c r="NCT250" s="135"/>
      <c r="NCU250" s="135"/>
      <c r="NCV250" s="135"/>
      <c r="NCW250" s="304"/>
      <c r="NCX250" s="305"/>
      <c r="NCY250" s="306"/>
      <c r="NCZ250" s="135"/>
      <c r="NDA250" s="135"/>
      <c r="NDB250" s="307"/>
      <c r="NDC250" s="135"/>
      <c r="NDD250" s="135"/>
      <c r="NDE250" s="135"/>
      <c r="NDF250" s="304"/>
      <c r="NDG250" s="305"/>
      <c r="NDH250" s="306"/>
      <c r="NDI250" s="135"/>
      <c r="NDJ250" s="135"/>
      <c r="NDK250" s="307"/>
      <c r="NDL250" s="135"/>
      <c r="NDM250" s="135"/>
      <c r="NDN250" s="135"/>
      <c r="NDO250" s="304"/>
      <c r="NDP250" s="305"/>
      <c r="NDQ250" s="306"/>
      <c r="NDR250" s="135"/>
      <c r="NDS250" s="135"/>
      <c r="NDT250" s="307"/>
      <c r="NDU250" s="135"/>
      <c r="NDV250" s="135"/>
      <c r="NDW250" s="135"/>
      <c r="NDX250" s="304"/>
      <c r="NDY250" s="305"/>
      <c r="NDZ250" s="306"/>
      <c r="NEA250" s="135"/>
      <c r="NEB250" s="135"/>
      <c r="NEC250" s="307"/>
      <c r="NED250" s="135"/>
      <c r="NEE250" s="135"/>
      <c r="NEF250" s="135"/>
      <c r="NEG250" s="304"/>
      <c r="NEH250" s="305"/>
      <c r="NEI250" s="306"/>
      <c r="NEJ250" s="135"/>
      <c r="NEK250" s="135"/>
      <c r="NEL250" s="307"/>
      <c r="NEM250" s="135"/>
      <c r="NEN250" s="135"/>
      <c r="NEO250" s="135"/>
      <c r="NEP250" s="304"/>
      <c r="NEQ250" s="305"/>
      <c r="NER250" s="306"/>
      <c r="NES250" s="135"/>
      <c r="NET250" s="135"/>
      <c r="NEU250" s="307"/>
      <c r="NEV250" s="135"/>
      <c r="NEW250" s="135"/>
      <c r="NEX250" s="135"/>
      <c r="NEY250" s="304"/>
      <c r="NEZ250" s="305"/>
      <c r="NFA250" s="306"/>
      <c r="NFB250" s="135"/>
      <c r="NFC250" s="135"/>
      <c r="NFD250" s="307"/>
      <c r="NFE250" s="135"/>
      <c r="NFF250" s="135"/>
      <c r="NFG250" s="135"/>
      <c r="NFH250" s="304"/>
      <c r="NFI250" s="305"/>
      <c r="NFJ250" s="306"/>
      <c r="NFK250" s="135"/>
      <c r="NFL250" s="135"/>
      <c r="NFM250" s="307"/>
      <c r="NFN250" s="135"/>
      <c r="NFO250" s="135"/>
      <c r="NFP250" s="135"/>
      <c r="NFQ250" s="304"/>
      <c r="NFR250" s="305"/>
      <c r="NFS250" s="306"/>
      <c r="NFT250" s="135"/>
      <c r="NFU250" s="135"/>
      <c r="NFV250" s="307"/>
      <c r="NFW250" s="135"/>
      <c r="NFX250" s="135"/>
      <c r="NFY250" s="135"/>
      <c r="NFZ250" s="304"/>
      <c r="NGA250" s="305"/>
      <c r="NGB250" s="306"/>
      <c r="NGC250" s="135"/>
      <c r="NGD250" s="135"/>
      <c r="NGE250" s="307"/>
      <c r="NGF250" s="135"/>
      <c r="NGG250" s="135"/>
      <c r="NGH250" s="135"/>
      <c r="NGI250" s="304"/>
      <c r="NGJ250" s="305"/>
      <c r="NGK250" s="306"/>
      <c r="NGL250" s="135"/>
      <c r="NGM250" s="135"/>
      <c r="NGN250" s="307"/>
      <c r="NGO250" s="135"/>
      <c r="NGP250" s="135"/>
      <c r="NGQ250" s="135"/>
      <c r="NGR250" s="304"/>
      <c r="NGS250" s="305"/>
      <c r="NGT250" s="306"/>
      <c r="NGU250" s="135"/>
      <c r="NGV250" s="135"/>
      <c r="NGW250" s="307"/>
      <c r="NGX250" s="135"/>
      <c r="NGY250" s="135"/>
      <c r="NGZ250" s="135"/>
      <c r="NHA250" s="304"/>
      <c r="NHB250" s="305"/>
      <c r="NHC250" s="306"/>
      <c r="NHD250" s="135"/>
      <c r="NHE250" s="135"/>
      <c r="NHF250" s="307"/>
      <c r="NHG250" s="135"/>
      <c r="NHH250" s="135"/>
      <c r="NHI250" s="135"/>
      <c r="NHJ250" s="304"/>
      <c r="NHK250" s="305"/>
      <c r="NHL250" s="306"/>
      <c r="NHM250" s="135"/>
      <c r="NHN250" s="135"/>
      <c r="NHO250" s="307"/>
      <c r="NHP250" s="135"/>
      <c r="NHQ250" s="135"/>
      <c r="NHR250" s="135"/>
      <c r="NHS250" s="319"/>
      <c r="NHT250" s="320"/>
      <c r="NHU250" s="306"/>
      <c r="NHV250" s="135"/>
      <c r="NHW250" s="135"/>
      <c r="NHX250" s="307"/>
      <c r="NHY250" s="135"/>
      <c r="NHZ250" s="135"/>
      <c r="NIA250" s="135"/>
      <c r="NIB250" s="319"/>
      <c r="NIC250" s="320"/>
      <c r="NID250" s="321"/>
      <c r="NIG250" s="318"/>
      <c r="NIK250" s="319"/>
      <c r="NIL250" s="320"/>
      <c r="NIM250" s="321"/>
      <c r="NIP250" s="307"/>
      <c r="NIQ250" s="135"/>
      <c r="NIR250" s="135"/>
      <c r="NIS250" s="135"/>
      <c r="NIT250" s="304"/>
      <c r="NIU250" s="305"/>
      <c r="NIV250" s="306"/>
      <c r="NIW250" s="135"/>
      <c r="NIX250" s="135"/>
      <c r="NIY250" s="307"/>
      <c r="NIZ250" s="135"/>
      <c r="NJA250" s="135"/>
      <c r="NJB250" s="135"/>
      <c r="NJC250" s="304"/>
      <c r="NJD250" s="305"/>
      <c r="NJE250" s="306"/>
      <c r="NJF250" s="135"/>
      <c r="NJG250" s="135"/>
      <c r="NJH250" s="307"/>
      <c r="NJI250" s="135"/>
      <c r="NJJ250" s="135"/>
      <c r="NJK250" s="135"/>
      <c r="NJL250" s="304"/>
      <c r="NJM250" s="305"/>
      <c r="NJN250" s="306"/>
      <c r="NJO250" s="135"/>
      <c r="NJP250" s="135"/>
      <c r="NJQ250" s="307"/>
      <c r="NJR250" s="135"/>
      <c r="NJS250" s="135"/>
      <c r="NJT250" s="135"/>
      <c r="NJU250" s="304"/>
      <c r="NJV250" s="305"/>
      <c r="NJW250" s="306"/>
      <c r="NJX250" s="135"/>
      <c r="NJY250" s="135"/>
      <c r="NJZ250" s="307"/>
      <c r="NKA250" s="135"/>
      <c r="NKB250" s="135"/>
      <c r="NKC250" s="135"/>
      <c r="NKD250" s="304"/>
      <c r="NKE250" s="305"/>
      <c r="NKF250" s="306"/>
      <c r="NKG250" s="135"/>
      <c r="NKH250" s="135"/>
      <c r="NKI250" s="307"/>
      <c r="NKJ250" s="135"/>
      <c r="NKK250" s="135"/>
      <c r="NKL250" s="135"/>
      <c r="NKM250" s="304"/>
      <c r="NKN250" s="305"/>
      <c r="NKO250" s="306"/>
      <c r="NKP250" s="135"/>
      <c r="NKQ250" s="135"/>
      <c r="NKR250" s="307"/>
      <c r="NKS250" s="135"/>
      <c r="NKT250" s="135"/>
      <c r="NKU250" s="135"/>
      <c r="NKV250" s="304"/>
      <c r="NKW250" s="305"/>
      <c r="NKX250" s="306"/>
      <c r="NKY250" s="135"/>
      <c r="NKZ250" s="135"/>
      <c r="NLA250" s="307"/>
      <c r="NLB250" s="135"/>
      <c r="NLC250" s="135"/>
      <c r="NLD250" s="135"/>
      <c r="NLE250" s="304"/>
      <c r="NLF250" s="305"/>
      <c r="NLG250" s="306"/>
      <c r="NLH250" s="135"/>
      <c r="NLI250" s="135"/>
      <c r="NLJ250" s="307"/>
      <c r="NLK250" s="135"/>
      <c r="NLL250" s="135"/>
      <c r="NLM250" s="135"/>
      <c r="NLN250" s="304"/>
      <c r="NLO250" s="305"/>
      <c r="NLP250" s="306"/>
      <c r="NLQ250" s="135"/>
      <c r="NLR250" s="135"/>
      <c r="NLS250" s="307"/>
      <c r="NLT250" s="135"/>
      <c r="NLU250" s="135"/>
      <c r="NLV250" s="135"/>
      <c r="NLW250" s="304"/>
      <c r="NLX250" s="305"/>
      <c r="NLY250" s="306"/>
      <c r="NLZ250" s="135"/>
      <c r="NMA250" s="135"/>
      <c r="NMB250" s="307"/>
      <c r="NMC250" s="135"/>
      <c r="NMD250" s="135"/>
      <c r="NME250" s="135"/>
      <c r="NMF250" s="304"/>
      <c r="NMG250" s="305"/>
      <c r="NMH250" s="306"/>
      <c r="NMI250" s="135"/>
      <c r="NMJ250" s="135"/>
      <c r="NMK250" s="307"/>
      <c r="NML250" s="135"/>
      <c r="NMM250" s="135"/>
      <c r="NMN250" s="135"/>
      <c r="NMO250" s="304"/>
      <c r="NMP250" s="305"/>
      <c r="NMQ250" s="306"/>
      <c r="NMR250" s="135"/>
      <c r="NMS250" s="135"/>
      <c r="NMT250" s="307"/>
      <c r="NMU250" s="135"/>
      <c r="NMV250" s="135"/>
      <c r="NMW250" s="135"/>
      <c r="NMX250" s="304"/>
      <c r="NMY250" s="305"/>
      <c r="NMZ250" s="306"/>
      <c r="NNA250" s="135"/>
      <c r="NNB250" s="135"/>
      <c r="NNC250" s="307"/>
      <c r="NND250" s="135"/>
      <c r="NNE250" s="135"/>
      <c r="NNF250" s="135"/>
      <c r="NNG250" s="304"/>
      <c r="NNH250" s="305"/>
      <c r="NNI250" s="306"/>
      <c r="NNJ250" s="135"/>
      <c r="NNK250" s="135"/>
      <c r="NNL250" s="307"/>
      <c r="NNM250" s="135"/>
      <c r="NNN250" s="135"/>
      <c r="NNO250" s="135"/>
      <c r="NNP250" s="304"/>
      <c r="NNQ250" s="305"/>
      <c r="NNR250" s="306"/>
      <c r="NNS250" s="135"/>
      <c r="NNT250" s="135"/>
      <c r="NNU250" s="307"/>
      <c r="NNV250" s="135"/>
      <c r="NNW250" s="135"/>
      <c r="NNX250" s="135"/>
      <c r="NNY250" s="304"/>
      <c r="NNZ250" s="305"/>
      <c r="NOA250" s="306"/>
      <c r="NOB250" s="135"/>
      <c r="NOC250" s="135"/>
      <c r="NOD250" s="307"/>
      <c r="NOE250" s="135"/>
      <c r="NOF250" s="135"/>
      <c r="NOG250" s="135"/>
      <c r="NOH250" s="304"/>
      <c r="NOI250" s="305"/>
      <c r="NOJ250" s="306"/>
      <c r="NOK250" s="135"/>
      <c r="NOL250" s="135"/>
      <c r="NOM250" s="307"/>
      <c r="NON250" s="135"/>
      <c r="NOO250" s="135"/>
      <c r="NOP250" s="135"/>
      <c r="NOQ250" s="304"/>
      <c r="NOR250" s="305"/>
      <c r="NOS250" s="306"/>
      <c r="NOT250" s="135"/>
      <c r="NOU250" s="135"/>
      <c r="NOV250" s="307"/>
      <c r="NOW250" s="135"/>
      <c r="NOX250" s="135"/>
      <c r="NOY250" s="135"/>
      <c r="NOZ250" s="304"/>
      <c r="NPA250" s="305"/>
      <c r="NPB250" s="306"/>
      <c r="NPC250" s="135"/>
      <c r="NPD250" s="135"/>
      <c r="NPE250" s="307"/>
      <c r="NPF250" s="135"/>
      <c r="NPG250" s="135"/>
      <c r="NPH250" s="135"/>
      <c r="NPI250" s="304"/>
      <c r="NPJ250" s="305"/>
      <c r="NPK250" s="306"/>
      <c r="NPL250" s="135"/>
      <c r="NPM250" s="135"/>
      <c r="NPN250" s="307"/>
      <c r="NPO250" s="135"/>
      <c r="NPP250" s="135"/>
      <c r="NPQ250" s="135"/>
      <c r="NPR250" s="304"/>
      <c r="NPS250" s="305"/>
      <c r="NPT250" s="306"/>
      <c r="NPU250" s="135"/>
      <c r="NPV250" s="135"/>
      <c r="NPW250" s="307"/>
      <c r="NPX250" s="135"/>
      <c r="NPY250" s="135"/>
      <c r="NPZ250" s="135"/>
      <c r="NQA250" s="304"/>
      <c r="NQB250" s="305"/>
      <c r="NQC250" s="306"/>
      <c r="NQD250" s="135"/>
      <c r="NQE250" s="135"/>
      <c r="NQF250" s="307"/>
      <c r="NQG250" s="135"/>
      <c r="NQH250" s="135"/>
      <c r="NQI250" s="135"/>
      <c r="NQJ250" s="304"/>
      <c r="NQK250" s="305"/>
      <c r="NQL250" s="306"/>
      <c r="NQM250" s="135"/>
      <c r="NQN250" s="135"/>
      <c r="NQO250" s="307"/>
      <c r="NQP250" s="135"/>
      <c r="NQQ250" s="135"/>
      <c r="NQR250" s="135"/>
      <c r="NQS250" s="304"/>
      <c r="NQT250" s="305"/>
      <c r="NQU250" s="306"/>
      <c r="NQV250" s="135"/>
      <c r="NQW250" s="135"/>
      <c r="NQX250" s="307"/>
      <c r="NQY250" s="135"/>
      <c r="NQZ250" s="135"/>
      <c r="NRA250" s="135"/>
      <c r="NRB250" s="304"/>
      <c r="NRC250" s="305"/>
      <c r="NRD250" s="306"/>
      <c r="NRE250" s="135"/>
      <c r="NRF250" s="135"/>
      <c r="NRG250" s="307"/>
      <c r="NRH250" s="135"/>
      <c r="NRI250" s="135"/>
      <c r="NRJ250" s="135"/>
      <c r="NRK250" s="304"/>
      <c r="NRL250" s="305"/>
      <c r="NRM250" s="306"/>
      <c r="NRN250" s="135"/>
      <c r="NRP250" s="318"/>
      <c r="NRQ250" s="135"/>
      <c r="NRR250" s="135"/>
      <c r="NRS250" s="135"/>
      <c r="NRT250" s="304"/>
      <c r="NRU250" s="305"/>
      <c r="NRV250" s="306"/>
      <c r="NRW250" s="135"/>
      <c r="NRY250" s="318"/>
      <c r="NSC250" s="319"/>
      <c r="NSD250" s="320"/>
      <c r="NSE250" s="321"/>
      <c r="NSH250" s="318"/>
      <c r="NSL250" s="304"/>
      <c r="NSM250" s="305"/>
      <c r="NSN250" s="306"/>
      <c r="NSO250" s="135"/>
      <c r="NSP250" s="135"/>
      <c r="NSQ250" s="307"/>
      <c r="NSR250" s="135"/>
      <c r="NSS250" s="135"/>
      <c r="NST250" s="135"/>
      <c r="NSU250" s="304"/>
      <c r="NSV250" s="305"/>
      <c r="NSW250" s="306"/>
      <c r="NSX250" s="135"/>
      <c r="NSY250" s="135"/>
      <c r="NSZ250" s="307"/>
      <c r="NTA250" s="135"/>
      <c r="NTB250" s="135"/>
      <c r="NTC250" s="135"/>
      <c r="NTD250" s="304"/>
      <c r="NTE250" s="305"/>
      <c r="NTF250" s="306"/>
      <c r="NTG250" s="135"/>
      <c r="NTH250" s="135"/>
      <c r="NTI250" s="307"/>
      <c r="NTJ250" s="135"/>
      <c r="NTK250" s="135"/>
      <c r="NTL250" s="135"/>
      <c r="NTM250" s="304"/>
      <c r="NTN250" s="305"/>
      <c r="NTO250" s="306"/>
      <c r="NTP250" s="135"/>
      <c r="NTQ250" s="135"/>
      <c r="NTR250" s="307"/>
      <c r="NTS250" s="135"/>
      <c r="NTT250" s="135"/>
      <c r="NTU250" s="135"/>
      <c r="NTV250" s="304"/>
      <c r="NTW250" s="305"/>
      <c r="NTX250" s="306"/>
      <c r="NTY250" s="135"/>
      <c r="NTZ250" s="135"/>
      <c r="NUA250" s="307"/>
      <c r="NUB250" s="135"/>
      <c r="NUC250" s="135"/>
      <c r="NUD250" s="135"/>
      <c r="NUE250" s="304"/>
      <c r="NUF250" s="305"/>
      <c r="NUG250" s="306"/>
      <c r="NUH250" s="135"/>
      <c r="NUI250" s="135"/>
      <c r="NUJ250" s="307"/>
      <c r="NUK250" s="135"/>
      <c r="NUL250" s="135"/>
      <c r="NUM250" s="135"/>
      <c r="NUN250" s="304"/>
      <c r="NUO250" s="305"/>
      <c r="NUP250" s="306"/>
      <c r="NUQ250" s="135"/>
      <c r="NUR250" s="135"/>
      <c r="NUS250" s="307"/>
      <c r="NUT250" s="135"/>
      <c r="NUU250" s="135"/>
      <c r="NUV250" s="135"/>
      <c r="NUW250" s="304"/>
      <c r="NUX250" s="305"/>
      <c r="NUY250" s="306"/>
      <c r="NUZ250" s="135"/>
      <c r="NVA250" s="135"/>
      <c r="NVB250" s="307"/>
      <c r="NVC250" s="135"/>
      <c r="NVD250" s="135"/>
      <c r="NVE250" s="135"/>
      <c r="NVF250" s="304"/>
      <c r="NVG250" s="305"/>
      <c r="NVH250" s="306"/>
      <c r="NVI250" s="135"/>
      <c r="NVJ250" s="135"/>
      <c r="NVK250" s="307"/>
      <c r="NVL250" s="135"/>
      <c r="NVM250" s="135"/>
      <c r="NVN250" s="135"/>
      <c r="NVO250" s="304"/>
      <c r="NVP250" s="305"/>
      <c r="NVQ250" s="306"/>
      <c r="NVR250" s="135"/>
      <c r="NVS250" s="135"/>
      <c r="NVT250" s="307"/>
      <c r="NVU250" s="135"/>
      <c r="NVV250" s="135"/>
      <c r="NVW250" s="135"/>
      <c r="NVX250" s="304"/>
      <c r="NVY250" s="305"/>
      <c r="NVZ250" s="306"/>
      <c r="NWA250" s="135"/>
      <c r="NWB250" s="135"/>
      <c r="NWC250" s="307"/>
      <c r="NWD250" s="135"/>
      <c r="NWE250" s="135"/>
      <c r="NWF250" s="135"/>
      <c r="NWG250" s="304"/>
      <c r="NWH250" s="305"/>
      <c r="NWI250" s="306"/>
      <c r="NWJ250" s="135"/>
      <c r="NWK250" s="135"/>
      <c r="NWL250" s="307"/>
      <c r="NWM250" s="135"/>
      <c r="NWN250" s="135"/>
      <c r="NWO250" s="135"/>
      <c r="NWP250" s="304"/>
      <c r="NWQ250" s="305"/>
      <c r="NWR250" s="306"/>
      <c r="NWS250" s="135"/>
      <c r="NWT250" s="135"/>
      <c r="NWU250" s="307"/>
      <c r="NWV250" s="135"/>
      <c r="NWW250" s="135"/>
      <c r="NWX250" s="135"/>
      <c r="NWY250" s="304"/>
      <c r="NWZ250" s="305"/>
      <c r="NXA250" s="306"/>
      <c r="NXB250" s="135"/>
      <c r="NXC250" s="135"/>
      <c r="NXD250" s="307"/>
      <c r="NXE250" s="135"/>
      <c r="NXF250" s="135"/>
      <c r="NXG250" s="135"/>
      <c r="NXH250" s="304"/>
      <c r="NXI250" s="305"/>
      <c r="NXJ250" s="306"/>
      <c r="NXK250" s="135"/>
      <c r="NXL250" s="135"/>
      <c r="NXM250" s="307"/>
      <c r="NXN250" s="135"/>
      <c r="NXO250" s="135"/>
      <c r="NXP250" s="135"/>
      <c r="NXQ250" s="304"/>
      <c r="NXR250" s="305"/>
      <c r="NXS250" s="306"/>
      <c r="NXT250" s="135"/>
      <c r="NXU250" s="135"/>
      <c r="NXV250" s="307"/>
      <c r="NXW250" s="135"/>
      <c r="NXX250" s="135"/>
      <c r="NXY250" s="135"/>
      <c r="NXZ250" s="304"/>
      <c r="NYA250" s="305"/>
      <c r="NYB250" s="306"/>
      <c r="NYC250" s="135"/>
      <c r="NYD250" s="135"/>
      <c r="NYE250" s="307"/>
      <c r="NYF250" s="135"/>
      <c r="NYG250" s="135"/>
      <c r="NYH250" s="135"/>
      <c r="NYI250" s="304"/>
      <c r="NYJ250" s="305"/>
      <c r="NYK250" s="306"/>
      <c r="NYL250" s="135"/>
      <c r="NYM250" s="135"/>
      <c r="NYN250" s="307"/>
      <c r="NYO250" s="135"/>
      <c r="NYP250" s="135"/>
      <c r="NYQ250" s="135"/>
      <c r="NYR250" s="304"/>
      <c r="NYS250" s="305"/>
      <c r="NYT250" s="306"/>
      <c r="NYU250" s="135"/>
      <c r="NYV250" s="135"/>
      <c r="NYW250" s="307"/>
      <c r="NYX250" s="135"/>
      <c r="NYY250" s="135"/>
      <c r="NYZ250" s="135"/>
      <c r="NZA250" s="304"/>
      <c r="NZB250" s="305"/>
      <c r="NZC250" s="306"/>
      <c r="NZD250" s="135"/>
      <c r="NZE250" s="135"/>
      <c r="NZF250" s="307"/>
      <c r="NZG250" s="135"/>
      <c r="NZH250" s="135"/>
      <c r="NZI250" s="135"/>
      <c r="NZJ250" s="304"/>
      <c r="NZK250" s="305"/>
      <c r="NZL250" s="306"/>
      <c r="NZM250" s="135"/>
      <c r="NZN250" s="135"/>
      <c r="NZO250" s="307"/>
      <c r="NZP250" s="135"/>
      <c r="NZQ250" s="135"/>
      <c r="NZR250" s="135"/>
      <c r="NZS250" s="304"/>
      <c r="NZT250" s="305"/>
      <c r="NZU250" s="306"/>
      <c r="NZV250" s="135"/>
      <c r="NZW250" s="135"/>
      <c r="NZX250" s="307"/>
      <c r="NZY250" s="135"/>
      <c r="NZZ250" s="135"/>
      <c r="OAA250" s="135"/>
      <c r="OAB250" s="304"/>
      <c r="OAC250" s="305"/>
      <c r="OAD250" s="306"/>
      <c r="OAE250" s="135"/>
      <c r="OAF250" s="135"/>
      <c r="OAG250" s="307"/>
      <c r="OAH250" s="135"/>
      <c r="OAI250" s="135"/>
      <c r="OAJ250" s="135"/>
      <c r="OAK250" s="304"/>
      <c r="OAL250" s="305"/>
      <c r="OAM250" s="306"/>
      <c r="OAN250" s="135"/>
      <c r="OAO250" s="135"/>
      <c r="OAP250" s="307"/>
      <c r="OAQ250" s="135"/>
      <c r="OAR250" s="135"/>
      <c r="OAS250" s="135"/>
      <c r="OAT250" s="304"/>
      <c r="OAU250" s="305"/>
      <c r="OAV250" s="306"/>
      <c r="OAW250" s="135"/>
      <c r="OAX250" s="135"/>
      <c r="OAY250" s="307"/>
      <c r="OAZ250" s="135"/>
      <c r="OBA250" s="135"/>
      <c r="OBB250" s="135"/>
      <c r="OBC250" s="304"/>
      <c r="OBD250" s="305"/>
      <c r="OBE250" s="306"/>
      <c r="OBF250" s="135"/>
      <c r="OBG250" s="135"/>
      <c r="OBH250" s="307"/>
      <c r="OBI250" s="135"/>
      <c r="OBJ250" s="135"/>
      <c r="OBL250" s="319"/>
      <c r="OBM250" s="305"/>
      <c r="OBN250" s="306"/>
      <c r="OBO250" s="135"/>
      <c r="OBP250" s="135"/>
      <c r="OBQ250" s="307"/>
      <c r="OBR250" s="135"/>
      <c r="OBS250" s="135"/>
      <c r="OBU250" s="319"/>
      <c r="OBV250" s="320"/>
      <c r="OBW250" s="321"/>
      <c r="OBZ250" s="318"/>
      <c r="OCD250" s="319"/>
      <c r="OCE250" s="320"/>
      <c r="OCF250" s="321"/>
      <c r="OCH250" s="135"/>
      <c r="OCI250" s="307"/>
      <c r="OCJ250" s="135"/>
      <c r="OCK250" s="135"/>
      <c r="OCL250" s="135"/>
      <c r="OCM250" s="304"/>
      <c r="OCN250" s="305"/>
      <c r="OCO250" s="306"/>
      <c r="OCP250" s="135"/>
      <c r="OCQ250" s="135"/>
      <c r="OCR250" s="307"/>
      <c r="OCS250" s="135"/>
      <c r="OCT250" s="135"/>
      <c r="OCU250" s="135"/>
      <c r="OCV250" s="304"/>
      <c r="OCW250" s="305"/>
      <c r="OCX250" s="306"/>
      <c r="OCY250" s="135"/>
      <c r="OCZ250" s="135"/>
      <c r="ODA250" s="307"/>
      <c r="ODB250" s="135"/>
      <c r="ODC250" s="135"/>
      <c r="ODD250" s="135"/>
      <c r="ODE250" s="304"/>
      <c r="ODF250" s="305"/>
      <c r="ODG250" s="306"/>
      <c r="ODH250" s="135"/>
      <c r="ODI250" s="135"/>
      <c r="ODJ250" s="307"/>
      <c r="ODK250" s="135"/>
      <c r="ODL250" s="135"/>
      <c r="ODM250" s="135"/>
      <c r="ODN250" s="304"/>
      <c r="ODO250" s="305"/>
      <c r="ODP250" s="306"/>
      <c r="ODQ250" s="135"/>
      <c r="ODR250" s="135"/>
      <c r="ODS250" s="307"/>
      <c r="ODT250" s="135"/>
      <c r="ODU250" s="135"/>
      <c r="ODV250" s="135"/>
      <c r="ODW250" s="304"/>
      <c r="ODX250" s="305"/>
      <c r="ODY250" s="306"/>
      <c r="ODZ250" s="135"/>
      <c r="OEA250" s="135"/>
      <c r="OEB250" s="307"/>
      <c r="OEC250" s="135"/>
      <c r="OED250" s="135"/>
      <c r="OEE250" s="135"/>
      <c r="OEF250" s="304"/>
      <c r="OEG250" s="305"/>
      <c r="OEH250" s="306"/>
      <c r="OEI250" s="135"/>
      <c r="OEJ250" s="135"/>
      <c r="OEK250" s="307"/>
      <c r="OEL250" s="135"/>
      <c r="OEM250" s="135"/>
      <c r="OEN250" s="135"/>
      <c r="OEO250" s="304"/>
      <c r="OEP250" s="305"/>
      <c r="OEQ250" s="306"/>
      <c r="OER250" s="135"/>
      <c r="OES250" s="135"/>
      <c r="OET250" s="307"/>
      <c r="OEU250" s="135"/>
      <c r="OEV250" s="135"/>
      <c r="OEW250" s="135"/>
      <c r="OEX250" s="304"/>
      <c r="OEY250" s="305"/>
      <c r="OEZ250" s="306"/>
      <c r="OFA250" s="135"/>
      <c r="OFB250" s="135"/>
      <c r="OFC250" s="307"/>
      <c r="OFD250" s="135"/>
      <c r="OFE250" s="135"/>
      <c r="OFF250" s="135"/>
      <c r="OFG250" s="304"/>
      <c r="OFH250" s="305"/>
      <c r="OFI250" s="306"/>
      <c r="OFJ250" s="135"/>
      <c r="OFK250" s="135"/>
      <c r="OFL250" s="307"/>
      <c r="OFM250" s="135"/>
      <c r="OFN250" s="135"/>
      <c r="OFO250" s="135"/>
      <c r="OFP250" s="304"/>
      <c r="OFQ250" s="305"/>
      <c r="OFR250" s="306"/>
      <c r="OFS250" s="135"/>
      <c r="OFT250" s="135"/>
      <c r="OFU250" s="307"/>
      <c r="OFV250" s="135"/>
      <c r="OFW250" s="135"/>
      <c r="OFX250" s="135"/>
      <c r="OFY250" s="304"/>
      <c r="OFZ250" s="305"/>
      <c r="OGA250" s="306"/>
      <c r="OGB250" s="135"/>
      <c r="OGC250" s="135"/>
      <c r="OGD250" s="307"/>
      <c r="OGE250" s="135"/>
      <c r="OGF250" s="135"/>
      <c r="OGG250" s="135"/>
      <c r="OGH250" s="304"/>
      <c r="OGI250" s="305"/>
      <c r="OGJ250" s="306"/>
      <c r="OGK250" s="135"/>
      <c r="OGL250" s="135"/>
      <c r="OGM250" s="307"/>
      <c r="OGN250" s="135"/>
      <c r="OGO250" s="135"/>
      <c r="OGP250" s="135"/>
      <c r="OGQ250" s="304"/>
      <c r="OGR250" s="305"/>
      <c r="OGS250" s="306"/>
      <c r="OGT250" s="135"/>
      <c r="OGU250" s="135"/>
      <c r="OGV250" s="307"/>
      <c r="OGW250" s="135"/>
      <c r="OGX250" s="135"/>
      <c r="OGY250" s="135"/>
      <c r="OGZ250" s="304"/>
      <c r="OHA250" s="305"/>
      <c r="OHB250" s="306"/>
      <c r="OHC250" s="135"/>
      <c r="OHD250" s="135"/>
      <c r="OHE250" s="307"/>
      <c r="OHF250" s="135"/>
      <c r="OHG250" s="135"/>
      <c r="OHH250" s="135"/>
      <c r="OHI250" s="304"/>
      <c r="OHJ250" s="305"/>
      <c r="OHK250" s="306"/>
      <c r="OHL250" s="135"/>
      <c r="OHM250" s="135"/>
      <c r="OHN250" s="307"/>
      <c r="OHO250" s="135"/>
      <c r="OHP250" s="135"/>
      <c r="OHQ250" s="135"/>
      <c r="OHR250" s="304"/>
      <c r="OHS250" s="305"/>
      <c r="OHT250" s="306"/>
      <c r="OHU250" s="135"/>
      <c r="OHV250" s="135"/>
      <c r="OHW250" s="307"/>
      <c r="OHX250" s="135"/>
      <c r="OHY250" s="135"/>
      <c r="OHZ250" s="135"/>
      <c r="OIA250" s="304"/>
      <c r="OIB250" s="305"/>
      <c r="OIC250" s="306"/>
      <c r="OID250" s="135"/>
      <c r="OIE250" s="135"/>
      <c r="OIF250" s="307"/>
      <c r="OIG250" s="135"/>
      <c r="OIH250" s="135"/>
      <c r="OII250" s="135"/>
      <c r="OIJ250" s="304"/>
      <c r="OIK250" s="305"/>
      <c r="OIL250" s="306"/>
      <c r="OIM250" s="135"/>
      <c r="OIN250" s="135"/>
      <c r="OIO250" s="307"/>
      <c r="OIP250" s="135"/>
      <c r="OIQ250" s="135"/>
      <c r="OIR250" s="135"/>
      <c r="OIS250" s="304"/>
      <c r="OIT250" s="305"/>
      <c r="OIU250" s="306"/>
      <c r="OIV250" s="135"/>
      <c r="OIW250" s="135"/>
      <c r="OIX250" s="307"/>
      <c r="OIY250" s="135"/>
      <c r="OIZ250" s="135"/>
      <c r="OJA250" s="135"/>
      <c r="OJB250" s="304"/>
      <c r="OJC250" s="305"/>
      <c r="OJD250" s="306"/>
      <c r="OJE250" s="135"/>
      <c r="OJF250" s="135"/>
      <c r="OJG250" s="307"/>
      <c r="OJH250" s="135"/>
      <c r="OJI250" s="135"/>
      <c r="OJJ250" s="135"/>
      <c r="OJK250" s="304"/>
      <c r="OJL250" s="305"/>
      <c r="OJM250" s="306"/>
      <c r="OJN250" s="135"/>
      <c r="OJO250" s="135"/>
      <c r="OJP250" s="307"/>
      <c r="OJQ250" s="135"/>
      <c r="OJR250" s="135"/>
      <c r="OJS250" s="135"/>
      <c r="OJT250" s="304"/>
      <c r="OJU250" s="305"/>
      <c r="OJV250" s="306"/>
      <c r="OJW250" s="135"/>
      <c r="OJX250" s="135"/>
      <c r="OJY250" s="307"/>
      <c r="OJZ250" s="135"/>
      <c r="OKA250" s="135"/>
      <c r="OKB250" s="135"/>
      <c r="OKC250" s="304"/>
      <c r="OKD250" s="305"/>
      <c r="OKE250" s="306"/>
      <c r="OKF250" s="135"/>
      <c r="OKG250" s="135"/>
      <c r="OKH250" s="307"/>
      <c r="OKI250" s="135"/>
      <c r="OKJ250" s="135"/>
      <c r="OKK250" s="135"/>
      <c r="OKL250" s="304"/>
      <c r="OKM250" s="305"/>
      <c r="OKN250" s="306"/>
      <c r="OKO250" s="135"/>
      <c r="OKP250" s="135"/>
      <c r="OKQ250" s="307"/>
      <c r="OKR250" s="135"/>
      <c r="OKS250" s="135"/>
      <c r="OKT250" s="135"/>
      <c r="OKU250" s="304"/>
      <c r="OKV250" s="305"/>
      <c r="OKW250" s="306"/>
      <c r="OKX250" s="135"/>
      <c r="OKY250" s="135"/>
      <c r="OKZ250" s="307"/>
      <c r="OLA250" s="135"/>
      <c r="OLB250" s="135"/>
      <c r="OLC250" s="135"/>
      <c r="OLD250" s="304"/>
      <c r="OLE250" s="305"/>
      <c r="OLF250" s="306"/>
      <c r="OLI250" s="307"/>
      <c r="OLJ250" s="135"/>
      <c r="OLK250" s="135"/>
      <c r="OLL250" s="135"/>
      <c r="OLM250" s="304"/>
      <c r="OLN250" s="305"/>
      <c r="OLO250" s="306"/>
      <c r="OLR250" s="318"/>
      <c r="OLV250" s="319"/>
      <c r="OLW250" s="320"/>
      <c r="OLX250" s="321"/>
      <c r="OMA250" s="318"/>
      <c r="OMD250" s="135"/>
      <c r="OME250" s="304"/>
      <c r="OMF250" s="305"/>
      <c r="OMG250" s="306"/>
      <c r="OMH250" s="135"/>
      <c r="OMI250" s="135"/>
      <c r="OMJ250" s="307"/>
      <c r="OMK250" s="135"/>
      <c r="OML250" s="135"/>
      <c r="OMM250" s="135"/>
      <c r="OMN250" s="304"/>
      <c r="OMO250" s="305"/>
      <c r="OMP250" s="306"/>
      <c r="OMQ250" s="135"/>
      <c r="OMR250" s="135"/>
      <c r="OMS250" s="307"/>
      <c r="OMT250" s="135"/>
      <c r="OMU250" s="135"/>
      <c r="OMV250" s="135"/>
      <c r="OMW250" s="304"/>
      <c r="OMX250" s="305"/>
      <c r="OMY250" s="306"/>
      <c r="OMZ250" s="135"/>
      <c r="ONA250" s="135"/>
      <c r="ONB250" s="307"/>
      <c r="ONC250" s="135"/>
      <c r="OND250" s="135"/>
      <c r="ONE250" s="135"/>
      <c r="ONF250" s="304"/>
      <c r="ONG250" s="305"/>
      <c r="ONH250" s="306"/>
      <c r="ONI250" s="135"/>
      <c r="ONJ250" s="135"/>
      <c r="ONK250" s="307"/>
      <c r="ONL250" s="135"/>
      <c r="ONM250" s="135"/>
      <c r="ONN250" s="135"/>
      <c r="ONO250" s="304"/>
      <c r="ONP250" s="305"/>
      <c r="ONQ250" s="306"/>
      <c r="ONR250" s="135"/>
      <c r="ONS250" s="135"/>
      <c r="ONT250" s="307"/>
      <c r="ONU250" s="135"/>
      <c r="ONV250" s="135"/>
      <c r="ONW250" s="135"/>
      <c r="ONX250" s="304"/>
      <c r="ONY250" s="305"/>
      <c r="ONZ250" s="306"/>
      <c r="OOA250" s="135"/>
      <c r="OOB250" s="135"/>
      <c r="OOC250" s="307"/>
      <c r="OOD250" s="135"/>
      <c r="OOE250" s="135"/>
      <c r="OOF250" s="135"/>
      <c r="OOG250" s="304"/>
      <c r="OOH250" s="305"/>
      <c r="OOI250" s="306"/>
      <c r="OOJ250" s="135"/>
      <c r="OOK250" s="135"/>
      <c r="OOL250" s="307"/>
      <c r="OOM250" s="135"/>
      <c r="OON250" s="135"/>
      <c r="OOO250" s="135"/>
      <c r="OOP250" s="304"/>
      <c r="OOQ250" s="305"/>
      <c r="OOR250" s="306"/>
      <c r="OOS250" s="135"/>
      <c r="OOT250" s="135"/>
      <c r="OOU250" s="307"/>
      <c r="OOV250" s="135"/>
      <c r="OOW250" s="135"/>
      <c r="OOX250" s="135"/>
      <c r="OOY250" s="304"/>
      <c r="OOZ250" s="305"/>
      <c r="OPA250" s="306"/>
      <c r="OPB250" s="135"/>
      <c r="OPC250" s="135"/>
      <c r="OPD250" s="307"/>
      <c r="OPE250" s="135"/>
      <c r="OPF250" s="135"/>
      <c r="OPG250" s="135"/>
      <c r="OPH250" s="304"/>
      <c r="OPI250" s="305"/>
      <c r="OPJ250" s="306"/>
      <c r="OPK250" s="135"/>
      <c r="OPL250" s="135"/>
      <c r="OPM250" s="307"/>
      <c r="OPN250" s="135"/>
      <c r="OPO250" s="135"/>
      <c r="OPP250" s="135"/>
      <c r="OPQ250" s="304"/>
      <c r="OPR250" s="305"/>
      <c r="OPS250" s="306"/>
      <c r="OPT250" s="135"/>
      <c r="OPU250" s="135"/>
      <c r="OPV250" s="307"/>
      <c r="OPW250" s="135"/>
      <c r="OPX250" s="135"/>
      <c r="OPY250" s="135"/>
      <c r="OPZ250" s="304"/>
      <c r="OQA250" s="305"/>
      <c r="OQB250" s="306"/>
      <c r="OQC250" s="135"/>
      <c r="OQD250" s="135"/>
      <c r="OQE250" s="307"/>
      <c r="OQF250" s="135"/>
      <c r="OQG250" s="135"/>
      <c r="OQH250" s="135"/>
      <c r="OQI250" s="304"/>
      <c r="OQJ250" s="305"/>
      <c r="OQK250" s="306"/>
      <c r="OQL250" s="135"/>
      <c r="OQM250" s="135"/>
      <c r="OQN250" s="307"/>
      <c r="OQO250" s="135"/>
      <c r="OQP250" s="135"/>
      <c r="OQQ250" s="135"/>
      <c r="OQR250" s="304"/>
      <c r="OQS250" s="305"/>
      <c r="OQT250" s="306"/>
      <c r="OQU250" s="135"/>
      <c r="OQV250" s="135"/>
      <c r="OQW250" s="307"/>
      <c r="OQX250" s="135"/>
      <c r="OQY250" s="135"/>
      <c r="OQZ250" s="135"/>
      <c r="ORA250" s="304"/>
      <c r="ORB250" s="305"/>
      <c r="ORC250" s="306"/>
      <c r="ORD250" s="135"/>
      <c r="ORE250" s="135"/>
      <c r="ORF250" s="307"/>
      <c r="ORG250" s="135"/>
      <c r="ORH250" s="135"/>
      <c r="ORI250" s="135"/>
      <c r="ORJ250" s="304"/>
      <c r="ORK250" s="305"/>
      <c r="ORL250" s="306"/>
      <c r="ORM250" s="135"/>
      <c r="ORN250" s="135"/>
      <c r="ORO250" s="307"/>
      <c r="ORP250" s="135"/>
      <c r="ORQ250" s="135"/>
      <c r="ORR250" s="135"/>
      <c r="ORS250" s="304"/>
      <c r="ORT250" s="305"/>
      <c r="ORU250" s="306"/>
      <c r="ORV250" s="135"/>
      <c r="ORW250" s="135"/>
      <c r="ORX250" s="307"/>
      <c r="ORY250" s="135"/>
      <c r="ORZ250" s="135"/>
      <c r="OSA250" s="135"/>
      <c r="OSB250" s="304"/>
      <c r="OSC250" s="305"/>
      <c r="OSD250" s="306"/>
      <c r="OSE250" s="135"/>
      <c r="OSF250" s="135"/>
      <c r="OSG250" s="307"/>
      <c r="OSH250" s="135"/>
      <c r="OSI250" s="135"/>
      <c r="OSJ250" s="135"/>
      <c r="OSK250" s="304"/>
      <c r="OSL250" s="305"/>
      <c r="OSM250" s="306"/>
      <c r="OSN250" s="135"/>
      <c r="OSO250" s="135"/>
      <c r="OSP250" s="307"/>
      <c r="OSQ250" s="135"/>
      <c r="OSR250" s="135"/>
      <c r="OSS250" s="135"/>
      <c r="OST250" s="304"/>
      <c r="OSU250" s="305"/>
      <c r="OSV250" s="306"/>
      <c r="OSW250" s="135"/>
      <c r="OSX250" s="135"/>
      <c r="OSY250" s="307"/>
      <c r="OSZ250" s="135"/>
      <c r="OTA250" s="135"/>
      <c r="OTB250" s="135"/>
      <c r="OTC250" s="304"/>
      <c r="OTD250" s="305"/>
      <c r="OTE250" s="306"/>
      <c r="OTF250" s="135"/>
      <c r="OTG250" s="135"/>
      <c r="OTH250" s="307"/>
      <c r="OTI250" s="135"/>
      <c r="OTJ250" s="135"/>
      <c r="OTK250" s="135"/>
      <c r="OTL250" s="304"/>
      <c r="OTM250" s="305"/>
      <c r="OTN250" s="306"/>
      <c r="OTO250" s="135"/>
      <c r="OTP250" s="135"/>
      <c r="OTQ250" s="307"/>
      <c r="OTR250" s="135"/>
      <c r="OTS250" s="135"/>
      <c r="OTT250" s="135"/>
      <c r="OTU250" s="304"/>
      <c r="OTV250" s="305"/>
      <c r="OTW250" s="306"/>
      <c r="OTX250" s="135"/>
      <c r="OTY250" s="135"/>
      <c r="OTZ250" s="307"/>
      <c r="OUA250" s="135"/>
      <c r="OUB250" s="135"/>
      <c r="OUC250" s="135"/>
      <c r="OUD250" s="304"/>
      <c r="OUE250" s="305"/>
      <c r="OUF250" s="306"/>
      <c r="OUG250" s="135"/>
      <c r="OUH250" s="135"/>
      <c r="OUI250" s="307"/>
      <c r="OUJ250" s="135"/>
      <c r="OUK250" s="135"/>
      <c r="OUL250" s="135"/>
      <c r="OUM250" s="304"/>
      <c r="OUN250" s="305"/>
      <c r="OUO250" s="306"/>
      <c r="OUP250" s="135"/>
      <c r="OUQ250" s="135"/>
      <c r="OUR250" s="307"/>
      <c r="OUS250" s="135"/>
      <c r="OUT250" s="135"/>
      <c r="OUU250" s="135"/>
      <c r="OUV250" s="304"/>
      <c r="OUW250" s="305"/>
      <c r="OUX250" s="306"/>
      <c r="OUY250" s="135"/>
      <c r="OUZ250" s="135"/>
      <c r="OVA250" s="307"/>
      <c r="OVB250" s="135"/>
      <c r="OVE250" s="304"/>
      <c r="OVF250" s="305"/>
      <c r="OVG250" s="306"/>
      <c r="OVH250" s="135"/>
      <c r="OVI250" s="135"/>
      <c r="OVJ250" s="307"/>
      <c r="OVK250" s="135"/>
      <c r="OVN250" s="319"/>
      <c r="OVO250" s="320"/>
      <c r="OVP250" s="321"/>
      <c r="OVS250" s="318"/>
      <c r="OVW250" s="319"/>
      <c r="OVX250" s="320"/>
      <c r="OVY250" s="321"/>
      <c r="OVZ250" s="135"/>
      <c r="OWA250" s="135"/>
      <c r="OWB250" s="307"/>
      <c r="OWC250" s="135"/>
      <c r="OWD250" s="135"/>
      <c r="OWE250" s="135"/>
      <c r="OWF250" s="304"/>
      <c r="OWG250" s="305"/>
      <c r="OWH250" s="306"/>
      <c r="OWI250" s="135"/>
      <c r="OWJ250" s="135"/>
      <c r="OWK250" s="307"/>
      <c r="OWL250" s="135"/>
      <c r="OWM250" s="135"/>
      <c r="OWN250" s="135"/>
      <c r="OWO250" s="304"/>
      <c r="OWP250" s="305"/>
      <c r="OWQ250" s="306"/>
      <c r="OWR250" s="135"/>
      <c r="OWS250" s="135"/>
      <c r="OWT250" s="307"/>
      <c r="OWU250" s="135"/>
      <c r="OWV250" s="135"/>
      <c r="OWW250" s="135"/>
      <c r="OWX250" s="304"/>
      <c r="OWY250" s="305"/>
      <c r="OWZ250" s="306"/>
      <c r="OXA250" s="135"/>
      <c r="OXB250" s="135"/>
      <c r="OXC250" s="307"/>
      <c r="OXD250" s="135"/>
      <c r="OXE250" s="135"/>
      <c r="OXF250" s="135"/>
      <c r="OXG250" s="304"/>
      <c r="OXH250" s="305"/>
      <c r="OXI250" s="306"/>
      <c r="OXJ250" s="135"/>
      <c r="OXK250" s="135"/>
      <c r="OXL250" s="307"/>
      <c r="OXM250" s="135"/>
      <c r="OXN250" s="135"/>
      <c r="OXO250" s="135"/>
      <c r="OXP250" s="304"/>
      <c r="OXQ250" s="305"/>
      <c r="OXR250" s="306"/>
      <c r="OXS250" s="135"/>
      <c r="OXT250" s="135"/>
      <c r="OXU250" s="307"/>
      <c r="OXV250" s="135"/>
      <c r="OXW250" s="135"/>
      <c r="OXX250" s="135"/>
      <c r="OXY250" s="304"/>
      <c r="OXZ250" s="305"/>
      <c r="OYA250" s="306"/>
      <c r="OYB250" s="135"/>
      <c r="OYC250" s="135"/>
      <c r="OYD250" s="307"/>
      <c r="OYE250" s="135"/>
      <c r="OYF250" s="135"/>
      <c r="OYG250" s="135"/>
      <c r="OYH250" s="304"/>
      <c r="OYI250" s="305"/>
      <c r="OYJ250" s="306"/>
      <c r="OYK250" s="135"/>
      <c r="OYL250" s="135"/>
      <c r="OYM250" s="307"/>
      <c r="OYN250" s="135"/>
      <c r="OYO250" s="135"/>
      <c r="OYP250" s="135"/>
      <c r="OYQ250" s="304"/>
      <c r="OYR250" s="305"/>
      <c r="OYS250" s="306"/>
      <c r="OYT250" s="135"/>
      <c r="OYU250" s="135"/>
      <c r="OYV250" s="307"/>
      <c r="OYW250" s="135"/>
      <c r="OYX250" s="135"/>
      <c r="OYY250" s="135"/>
      <c r="OYZ250" s="304"/>
      <c r="OZA250" s="305"/>
      <c r="OZB250" s="306"/>
      <c r="OZC250" s="135"/>
      <c r="OZD250" s="135"/>
      <c r="OZE250" s="307"/>
      <c r="OZF250" s="135"/>
      <c r="OZG250" s="135"/>
      <c r="OZH250" s="135"/>
      <c r="OZI250" s="304"/>
      <c r="OZJ250" s="305"/>
      <c r="OZK250" s="306"/>
      <c r="OZL250" s="135"/>
      <c r="OZM250" s="135"/>
      <c r="OZN250" s="307"/>
      <c r="OZO250" s="135"/>
      <c r="OZP250" s="135"/>
      <c r="OZQ250" s="135"/>
      <c r="OZR250" s="304"/>
      <c r="OZS250" s="305"/>
      <c r="OZT250" s="306"/>
      <c r="OZU250" s="135"/>
      <c r="OZV250" s="135"/>
      <c r="OZW250" s="307"/>
      <c r="OZX250" s="135"/>
      <c r="OZY250" s="135"/>
      <c r="OZZ250" s="135"/>
      <c r="PAA250" s="304"/>
      <c r="PAB250" s="305"/>
      <c r="PAC250" s="306"/>
      <c r="PAD250" s="135"/>
      <c r="PAE250" s="135"/>
      <c r="PAF250" s="307"/>
      <c r="PAG250" s="135"/>
      <c r="PAH250" s="135"/>
      <c r="PAI250" s="135"/>
      <c r="PAJ250" s="304"/>
      <c r="PAK250" s="305"/>
      <c r="PAL250" s="306"/>
      <c r="PAM250" s="135"/>
      <c r="PAN250" s="135"/>
      <c r="PAO250" s="307"/>
      <c r="PAP250" s="135"/>
      <c r="PAQ250" s="135"/>
      <c r="PAR250" s="135"/>
      <c r="PAS250" s="304"/>
      <c r="PAT250" s="305"/>
      <c r="PAU250" s="306"/>
      <c r="PAV250" s="135"/>
      <c r="PAW250" s="135"/>
      <c r="PAX250" s="307"/>
      <c r="PAY250" s="135"/>
      <c r="PAZ250" s="135"/>
      <c r="PBA250" s="135"/>
      <c r="PBB250" s="304"/>
      <c r="PBC250" s="305"/>
      <c r="PBD250" s="306"/>
      <c r="PBE250" s="135"/>
      <c r="PBF250" s="135"/>
      <c r="PBG250" s="307"/>
      <c r="PBH250" s="135"/>
      <c r="PBI250" s="135"/>
      <c r="PBJ250" s="135"/>
      <c r="PBK250" s="304"/>
      <c r="PBL250" s="305"/>
      <c r="PBM250" s="306"/>
      <c r="PBN250" s="135"/>
      <c r="PBO250" s="135"/>
      <c r="PBP250" s="307"/>
      <c r="PBQ250" s="135"/>
      <c r="PBR250" s="135"/>
      <c r="PBS250" s="135"/>
      <c r="PBT250" s="304"/>
      <c r="PBU250" s="305"/>
      <c r="PBV250" s="306"/>
      <c r="PBW250" s="135"/>
      <c r="PBX250" s="135"/>
      <c r="PBY250" s="307"/>
      <c r="PBZ250" s="135"/>
      <c r="PCA250" s="135"/>
      <c r="PCB250" s="135"/>
      <c r="PCC250" s="304"/>
      <c r="PCD250" s="305"/>
      <c r="PCE250" s="306"/>
      <c r="PCF250" s="135"/>
      <c r="PCG250" s="135"/>
      <c r="PCH250" s="307"/>
      <c r="PCI250" s="135"/>
      <c r="PCJ250" s="135"/>
      <c r="PCK250" s="135"/>
      <c r="PCL250" s="304"/>
      <c r="PCM250" s="305"/>
      <c r="PCN250" s="306"/>
      <c r="PCO250" s="135"/>
      <c r="PCP250" s="135"/>
      <c r="PCQ250" s="307"/>
      <c r="PCR250" s="135"/>
      <c r="PCS250" s="135"/>
      <c r="PCT250" s="135"/>
      <c r="PCU250" s="304"/>
      <c r="PCV250" s="305"/>
      <c r="PCW250" s="306"/>
      <c r="PCX250" s="135"/>
      <c r="PCY250" s="135"/>
      <c r="PCZ250" s="307"/>
      <c r="PDA250" s="135"/>
      <c r="PDB250" s="135"/>
      <c r="PDC250" s="135"/>
      <c r="PDD250" s="304"/>
      <c r="PDE250" s="305"/>
      <c r="PDF250" s="306"/>
      <c r="PDG250" s="135"/>
      <c r="PDH250" s="135"/>
      <c r="PDI250" s="307"/>
      <c r="PDJ250" s="135"/>
      <c r="PDK250" s="135"/>
      <c r="PDL250" s="135"/>
      <c r="PDM250" s="304"/>
      <c r="PDN250" s="305"/>
      <c r="PDO250" s="306"/>
      <c r="PDP250" s="135"/>
      <c r="PDQ250" s="135"/>
      <c r="PDR250" s="307"/>
      <c r="PDS250" s="135"/>
      <c r="PDT250" s="135"/>
      <c r="PDU250" s="135"/>
      <c r="PDV250" s="304"/>
      <c r="PDW250" s="305"/>
      <c r="PDX250" s="306"/>
      <c r="PDY250" s="135"/>
      <c r="PDZ250" s="135"/>
      <c r="PEA250" s="307"/>
      <c r="PEB250" s="135"/>
      <c r="PEC250" s="135"/>
      <c r="PED250" s="135"/>
      <c r="PEE250" s="304"/>
      <c r="PEF250" s="305"/>
      <c r="PEG250" s="306"/>
      <c r="PEH250" s="135"/>
      <c r="PEI250" s="135"/>
      <c r="PEJ250" s="307"/>
      <c r="PEK250" s="135"/>
      <c r="PEL250" s="135"/>
      <c r="PEM250" s="135"/>
      <c r="PEN250" s="304"/>
      <c r="PEO250" s="305"/>
      <c r="PEP250" s="306"/>
      <c r="PEQ250" s="135"/>
      <c r="PER250" s="135"/>
      <c r="PES250" s="307"/>
      <c r="PET250" s="135"/>
      <c r="PEU250" s="135"/>
      <c r="PEV250" s="135"/>
      <c r="PEW250" s="304"/>
      <c r="PEX250" s="305"/>
      <c r="PEY250" s="321"/>
      <c r="PFA250" s="135"/>
      <c r="PFB250" s="307"/>
      <c r="PFC250" s="135"/>
      <c r="PFD250" s="135"/>
      <c r="PFE250" s="135"/>
      <c r="PFF250" s="304"/>
      <c r="PFG250" s="305"/>
      <c r="PFH250" s="321"/>
      <c r="PFK250" s="318"/>
      <c r="PFO250" s="319"/>
      <c r="PFP250" s="320"/>
      <c r="PFQ250" s="321"/>
      <c r="PFT250" s="318"/>
      <c r="PFV250" s="135"/>
      <c r="PFW250" s="135"/>
      <c r="PFX250" s="304"/>
      <c r="PFY250" s="305"/>
      <c r="PFZ250" s="306"/>
      <c r="PGA250" s="135"/>
      <c r="PGB250" s="135"/>
      <c r="PGC250" s="307"/>
      <c r="PGD250" s="135"/>
      <c r="PGE250" s="135"/>
      <c r="PGF250" s="135"/>
      <c r="PGG250" s="304"/>
      <c r="PGH250" s="305"/>
      <c r="PGI250" s="306"/>
      <c r="PGJ250" s="135"/>
      <c r="PGK250" s="135"/>
      <c r="PGL250" s="307"/>
      <c r="PGM250" s="135"/>
      <c r="PGN250" s="135"/>
      <c r="PGO250" s="135"/>
      <c r="PGP250" s="304"/>
      <c r="PGQ250" s="305"/>
      <c r="PGR250" s="306"/>
      <c r="PGS250" s="135"/>
      <c r="PGT250" s="135"/>
      <c r="PGU250" s="307"/>
      <c r="PGV250" s="135"/>
      <c r="PGW250" s="135"/>
      <c r="PGX250" s="135"/>
      <c r="PGY250" s="304"/>
      <c r="PGZ250" s="305"/>
      <c r="PHA250" s="306"/>
      <c r="PHB250" s="135"/>
      <c r="PHC250" s="135"/>
      <c r="PHD250" s="307"/>
      <c r="PHE250" s="135"/>
      <c r="PHF250" s="135"/>
      <c r="PHG250" s="135"/>
      <c r="PHH250" s="304"/>
      <c r="PHI250" s="305"/>
      <c r="PHJ250" s="306"/>
      <c r="PHK250" s="135"/>
      <c r="PHL250" s="135"/>
      <c r="PHM250" s="307"/>
      <c r="PHN250" s="135"/>
      <c r="PHO250" s="135"/>
      <c r="PHP250" s="135"/>
      <c r="PHQ250" s="304"/>
      <c r="PHR250" s="305"/>
      <c r="PHS250" s="306"/>
      <c r="PHT250" s="135"/>
      <c r="PHU250" s="135"/>
      <c r="PHV250" s="307"/>
      <c r="PHW250" s="135"/>
      <c r="PHX250" s="135"/>
      <c r="PHY250" s="135"/>
      <c r="PHZ250" s="304"/>
      <c r="PIA250" s="305"/>
      <c r="PIB250" s="306"/>
      <c r="PIC250" s="135"/>
      <c r="PID250" s="135"/>
      <c r="PIE250" s="307"/>
      <c r="PIF250" s="135"/>
      <c r="PIG250" s="135"/>
      <c r="PIH250" s="135"/>
      <c r="PII250" s="304"/>
      <c r="PIJ250" s="305"/>
      <c r="PIK250" s="306"/>
      <c r="PIL250" s="135"/>
      <c r="PIM250" s="135"/>
      <c r="PIN250" s="307"/>
      <c r="PIO250" s="135"/>
      <c r="PIP250" s="135"/>
      <c r="PIQ250" s="135"/>
      <c r="PIR250" s="304"/>
      <c r="PIS250" s="305"/>
      <c r="PIT250" s="306"/>
      <c r="PIU250" s="135"/>
      <c r="PIV250" s="135"/>
      <c r="PIW250" s="307"/>
      <c r="PIX250" s="135"/>
      <c r="PIY250" s="135"/>
      <c r="PIZ250" s="135"/>
      <c r="PJA250" s="304"/>
      <c r="PJB250" s="305"/>
      <c r="PJC250" s="306"/>
      <c r="PJD250" s="135"/>
      <c r="PJE250" s="135"/>
      <c r="PJF250" s="307"/>
      <c r="PJG250" s="135"/>
      <c r="PJH250" s="135"/>
      <c r="PJI250" s="135"/>
      <c r="PJJ250" s="304"/>
      <c r="PJK250" s="305"/>
      <c r="PJL250" s="306"/>
      <c r="PJM250" s="135"/>
      <c r="PJN250" s="135"/>
      <c r="PJO250" s="307"/>
      <c r="PJP250" s="135"/>
      <c r="PJQ250" s="135"/>
      <c r="PJR250" s="135"/>
      <c r="PJS250" s="304"/>
      <c r="PJT250" s="305"/>
      <c r="PJU250" s="306"/>
      <c r="PJV250" s="135"/>
      <c r="PJW250" s="135"/>
      <c r="PJX250" s="307"/>
      <c r="PJY250" s="135"/>
      <c r="PJZ250" s="135"/>
      <c r="PKA250" s="135"/>
      <c r="PKB250" s="304"/>
      <c r="PKC250" s="305"/>
      <c r="PKD250" s="306"/>
      <c r="PKE250" s="135"/>
      <c r="PKF250" s="135"/>
      <c r="PKG250" s="307"/>
      <c r="PKH250" s="135"/>
      <c r="PKI250" s="135"/>
      <c r="PKJ250" s="135"/>
      <c r="PKK250" s="304"/>
      <c r="PKL250" s="305"/>
      <c r="PKM250" s="306"/>
      <c r="PKN250" s="135"/>
      <c r="PKO250" s="135"/>
      <c r="PKP250" s="307"/>
      <c r="PKQ250" s="135"/>
      <c r="PKR250" s="135"/>
      <c r="PKS250" s="135"/>
      <c r="PKT250" s="304"/>
      <c r="PKU250" s="305"/>
      <c r="PKV250" s="306"/>
      <c r="PKW250" s="135"/>
      <c r="PKX250" s="135"/>
      <c r="PKY250" s="307"/>
      <c r="PKZ250" s="135"/>
      <c r="PLA250" s="135"/>
      <c r="PLB250" s="135"/>
      <c r="PLC250" s="304"/>
      <c r="PLD250" s="305"/>
      <c r="PLE250" s="306"/>
      <c r="PLF250" s="135"/>
      <c r="PLG250" s="135"/>
      <c r="PLH250" s="307"/>
      <c r="PLI250" s="135"/>
      <c r="PLJ250" s="135"/>
      <c r="PLK250" s="135"/>
      <c r="PLL250" s="304"/>
      <c r="PLM250" s="305"/>
      <c r="PLN250" s="306"/>
      <c r="PLO250" s="135"/>
      <c r="PLP250" s="135"/>
      <c r="PLQ250" s="307"/>
      <c r="PLR250" s="135"/>
      <c r="PLS250" s="135"/>
      <c r="PLT250" s="135"/>
      <c r="PLU250" s="304"/>
      <c r="PLV250" s="305"/>
      <c r="PLW250" s="306"/>
      <c r="PLX250" s="135"/>
      <c r="PLY250" s="135"/>
      <c r="PLZ250" s="307"/>
      <c r="PMA250" s="135"/>
      <c r="PMB250" s="135"/>
      <c r="PMC250" s="135"/>
      <c r="PMD250" s="304"/>
      <c r="PME250" s="305"/>
      <c r="PMF250" s="306"/>
      <c r="PMG250" s="135"/>
      <c r="PMH250" s="135"/>
      <c r="PMI250" s="307"/>
      <c r="PMJ250" s="135"/>
      <c r="PMK250" s="135"/>
      <c r="PML250" s="135"/>
      <c r="PMM250" s="304"/>
      <c r="PMN250" s="305"/>
      <c r="PMO250" s="306"/>
      <c r="PMP250" s="135"/>
      <c r="PMQ250" s="135"/>
      <c r="PMR250" s="307"/>
      <c r="PMS250" s="135"/>
      <c r="PMT250" s="135"/>
      <c r="PMU250" s="135"/>
      <c r="PMV250" s="304"/>
      <c r="PMW250" s="305"/>
      <c r="PMX250" s="306"/>
      <c r="PMY250" s="135"/>
      <c r="PMZ250" s="135"/>
      <c r="PNA250" s="307"/>
      <c r="PNB250" s="135"/>
      <c r="PNC250" s="135"/>
      <c r="PND250" s="135"/>
      <c r="PNE250" s="304"/>
      <c r="PNF250" s="305"/>
      <c r="PNG250" s="306"/>
      <c r="PNH250" s="135"/>
      <c r="PNI250" s="135"/>
      <c r="PNJ250" s="307"/>
      <c r="PNK250" s="135"/>
      <c r="PNL250" s="135"/>
      <c r="PNM250" s="135"/>
      <c r="PNN250" s="304"/>
      <c r="PNO250" s="305"/>
      <c r="PNP250" s="306"/>
      <c r="PNQ250" s="135"/>
      <c r="PNR250" s="135"/>
      <c r="PNS250" s="307"/>
      <c r="PNT250" s="135"/>
      <c r="PNU250" s="135"/>
      <c r="PNV250" s="135"/>
      <c r="PNW250" s="304"/>
      <c r="PNX250" s="305"/>
      <c r="PNY250" s="306"/>
      <c r="PNZ250" s="135"/>
      <c r="POA250" s="135"/>
      <c r="POB250" s="307"/>
      <c r="POC250" s="135"/>
      <c r="POD250" s="135"/>
      <c r="POE250" s="135"/>
      <c r="POF250" s="304"/>
      <c r="POG250" s="305"/>
      <c r="POH250" s="306"/>
      <c r="POI250" s="135"/>
      <c r="POJ250" s="135"/>
      <c r="POK250" s="307"/>
      <c r="POL250" s="135"/>
      <c r="POM250" s="135"/>
      <c r="PON250" s="135"/>
      <c r="POO250" s="304"/>
      <c r="POP250" s="305"/>
      <c r="POQ250" s="306"/>
      <c r="POR250" s="135"/>
      <c r="POS250" s="135"/>
      <c r="POT250" s="307"/>
      <c r="POW250" s="135"/>
      <c r="POX250" s="304"/>
      <c r="POY250" s="305"/>
      <c r="POZ250" s="306"/>
      <c r="PPA250" s="135"/>
      <c r="PPB250" s="135"/>
      <c r="PPC250" s="307"/>
      <c r="PPG250" s="319"/>
      <c r="PPH250" s="320"/>
      <c r="PPI250" s="321"/>
      <c r="PPL250" s="318"/>
      <c r="PPP250" s="319"/>
      <c r="PPQ250" s="320"/>
      <c r="PPR250" s="306"/>
      <c r="PPS250" s="135"/>
      <c r="PPT250" s="135"/>
      <c r="PPU250" s="307"/>
      <c r="PPV250" s="135"/>
      <c r="PPW250" s="135"/>
      <c r="PPX250" s="135"/>
      <c r="PPY250" s="304"/>
      <c r="PPZ250" s="305"/>
      <c r="PQA250" s="306"/>
      <c r="PQB250" s="135"/>
      <c r="PQC250" s="135"/>
      <c r="PQD250" s="307"/>
      <c r="PQE250" s="135"/>
      <c r="PQF250" s="135"/>
      <c r="PQG250" s="135"/>
      <c r="PQH250" s="304"/>
      <c r="PQI250" s="305"/>
      <c r="PQJ250" s="306"/>
      <c r="PQK250" s="135"/>
      <c r="PQL250" s="135"/>
      <c r="PQM250" s="307"/>
      <c r="PQN250" s="135"/>
      <c r="PQO250" s="135"/>
      <c r="PQP250" s="135"/>
      <c r="PQQ250" s="304"/>
      <c r="PQR250" s="305"/>
      <c r="PQS250" s="306"/>
      <c r="PQT250" s="135"/>
      <c r="PQU250" s="135"/>
      <c r="PQV250" s="307"/>
      <c r="PQW250" s="135"/>
      <c r="PQX250" s="135"/>
      <c r="PQY250" s="135"/>
      <c r="PQZ250" s="304"/>
      <c r="PRA250" s="305"/>
      <c r="PRB250" s="306"/>
      <c r="PRC250" s="135"/>
      <c r="PRD250" s="135"/>
      <c r="PRE250" s="307"/>
      <c r="PRF250" s="135"/>
      <c r="PRG250" s="135"/>
      <c r="PRH250" s="135"/>
      <c r="PRI250" s="304"/>
      <c r="PRJ250" s="305"/>
      <c r="PRK250" s="306"/>
      <c r="PRL250" s="135"/>
      <c r="PRM250" s="135"/>
      <c r="PRN250" s="307"/>
      <c r="PRO250" s="135"/>
      <c r="PRP250" s="135"/>
      <c r="PRQ250" s="135"/>
      <c r="PRR250" s="304"/>
      <c r="PRS250" s="305"/>
      <c r="PRT250" s="306"/>
      <c r="PRU250" s="135"/>
      <c r="PRV250" s="135"/>
      <c r="PRW250" s="307"/>
      <c r="PRX250" s="135"/>
      <c r="PRY250" s="135"/>
      <c r="PRZ250" s="135"/>
      <c r="PSA250" s="304"/>
      <c r="PSB250" s="305"/>
      <c r="PSC250" s="306"/>
      <c r="PSD250" s="135"/>
      <c r="PSE250" s="135"/>
      <c r="PSF250" s="307"/>
      <c r="PSG250" s="135"/>
      <c r="PSH250" s="135"/>
      <c r="PSI250" s="135"/>
      <c r="PSJ250" s="304"/>
      <c r="PSK250" s="305"/>
      <c r="PSL250" s="306"/>
      <c r="PSM250" s="135"/>
      <c r="PSN250" s="135"/>
      <c r="PSO250" s="307"/>
      <c r="PSP250" s="135"/>
      <c r="PSQ250" s="135"/>
      <c r="PSR250" s="135"/>
      <c r="PSS250" s="304"/>
      <c r="PST250" s="305"/>
      <c r="PSU250" s="306"/>
      <c r="PSV250" s="135"/>
      <c r="PSW250" s="135"/>
      <c r="PSX250" s="307"/>
      <c r="PSY250" s="135"/>
      <c r="PSZ250" s="135"/>
      <c r="PTA250" s="135"/>
      <c r="PTB250" s="304"/>
      <c r="PTC250" s="305"/>
      <c r="PTD250" s="306"/>
      <c r="PTE250" s="135"/>
      <c r="PTF250" s="135"/>
      <c r="PTG250" s="307"/>
      <c r="PTH250" s="135"/>
      <c r="PTI250" s="135"/>
      <c r="PTJ250" s="135"/>
      <c r="PTK250" s="304"/>
      <c r="PTL250" s="305"/>
      <c r="PTM250" s="306"/>
      <c r="PTN250" s="135"/>
      <c r="PTO250" s="135"/>
      <c r="PTP250" s="307"/>
      <c r="PTQ250" s="135"/>
      <c r="PTR250" s="135"/>
      <c r="PTS250" s="135"/>
      <c r="PTT250" s="304"/>
      <c r="PTU250" s="305"/>
      <c r="PTV250" s="306"/>
      <c r="PTW250" s="135"/>
      <c r="PTX250" s="135"/>
      <c r="PTY250" s="307"/>
      <c r="PTZ250" s="135"/>
      <c r="PUA250" s="135"/>
      <c r="PUB250" s="135"/>
      <c r="PUC250" s="304"/>
      <c r="PUD250" s="305"/>
      <c r="PUE250" s="306"/>
      <c r="PUF250" s="135"/>
      <c r="PUG250" s="135"/>
      <c r="PUH250" s="307"/>
      <c r="PUI250" s="135"/>
      <c r="PUJ250" s="135"/>
      <c r="PUK250" s="135"/>
      <c r="PUL250" s="304"/>
      <c r="PUM250" s="305"/>
      <c r="PUN250" s="306"/>
      <c r="PUO250" s="135"/>
      <c r="PUP250" s="135"/>
      <c r="PUQ250" s="307"/>
      <c r="PUR250" s="135"/>
      <c r="PUS250" s="135"/>
      <c r="PUT250" s="135"/>
      <c r="PUU250" s="304"/>
      <c r="PUV250" s="305"/>
      <c r="PUW250" s="306"/>
      <c r="PUX250" s="135"/>
      <c r="PUY250" s="135"/>
      <c r="PUZ250" s="307"/>
      <c r="PVA250" s="135"/>
      <c r="PVB250" s="135"/>
      <c r="PVC250" s="135"/>
      <c r="PVD250" s="304"/>
      <c r="PVE250" s="305"/>
      <c r="PVF250" s="306"/>
      <c r="PVG250" s="135"/>
      <c r="PVH250" s="135"/>
      <c r="PVI250" s="307"/>
      <c r="PVJ250" s="135"/>
      <c r="PVK250" s="135"/>
      <c r="PVL250" s="135"/>
      <c r="PVM250" s="304"/>
      <c r="PVN250" s="305"/>
      <c r="PVO250" s="306"/>
      <c r="PVP250" s="135"/>
      <c r="PVQ250" s="135"/>
      <c r="PVR250" s="307"/>
      <c r="PVS250" s="135"/>
      <c r="PVT250" s="135"/>
      <c r="PVU250" s="135"/>
      <c r="PVV250" s="304"/>
      <c r="PVW250" s="305"/>
      <c r="PVX250" s="306"/>
      <c r="PVY250" s="135"/>
      <c r="PVZ250" s="135"/>
      <c r="PWA250" s="307"/>
      <c r="PWB250" s="135"/>
      <c r="PWC250" s="135"/>
      <c r="PWD250" s="135"/>
      <c r="PWE250" s="304"/>
      <c r="PWF250" s="305"/>
      <c r="PWG250" s="306"/>
      <c r="PWH250" s="135"/>
      <c r="PWI250" s="135"/>
      <c r="PWJ250" s="307"/>
      <c r="PWK250" s="135"/>
      <c r="PWL250" s="135"/>
      <c r="PWM250" s="135"/>
      <c r="PWN250" s="304"/>
      <c r="PWO250" s="305"/>
      <c r="PWP250" s="306"/>
      <c r="PWQ250" s="135"/>
      <c r="PWR250" s="135"/>
      <c r="PWS250" s="307"/>
      <c r="PWT250" s="135"/>
      <c r="PWU250" s="135"/>
      <c r="PWV250" s="135"/>
      <c r="PWW250" s="304"/>
      <c r="PWX250" s="305"/>
      <c r="PWY250" s="306"/>
      <c r="PWZ250" s="135"/>
      <c r="PXA250" s="135"/>
      <c r="PXB250" s="307"/>
      <c r="PXC250" s="135"/>
      <c r="PXD250" s="135"/>
      <c r="PXE250" s="135"/>
      <c r="PXF250" s="304"/>
      <c r="PXG250" s="305"/>
      <c r="PXH250" s="306"/>
      <c r="PXI250" s="135"/>
      <c r="PXJ250" s="135"/>
      <c r="PXK250" s="307"/>
      <c r="PXL250" s="135"/>
      <c r="PXM250" s="135"/>
      <c r="PXN250" s="135"/>
      <c r="PXO250" s="304"/>
      <c r="PXP250" s="305"/>
      <c r="PXQ250" s="306"/>
      <c r="PXR250" s="135"/>
      <c r="PXS250" s="135"/>
      <c r="PXT250" s="307"/>
      <c r="PXU250" s="135"/>
      <c r="PXV250" s="135"/>
      <c r="PXW250" s="135"/>
      <c r="PXX250" s="304"/>
      <c r="PXY250" s="305"/>
      <c r="PXZ250" s="306"/>
      <c r="PYA250" s="135"/>
      <c r="PYB250" s="135"/>
      <c r="PYC250" s="307"/>
      <c r="PYD250" s="135"/>
      <c r="PYE250" s="135"/>
      <c r="PYF250" s="135"/>
      <c r="PYG250" s="304"/>
      <c r="PYH250" s="305"/>
      <c r="PYI250" s="306"/>
      <c r="PYJ250" s="135"/>
      <c r="PYK250" s="135"/>
      <c r="PYL250" s="307"/>
      <c r="PYM250" s="135"/>
      <c r="PYN250" s="135"/>
      <c r="PYO250" s="135"/>
      <c r="PYP250" s="304"/>
      <c r="PYQ250" s="320"/>
      <c r="PYR250" s="321"/>
      <c r="PYS250" s="135"/>
      <c r="PYT250" s="135"/>
      <c r="PYU250" s="307"/>
      <c r="PYV250" s="135"/>
      <c r="PYW250" s="135"/>
      <c r="PYX250" s="135"/>
      <c r="PYY250" s="304"/>
      <c r="PYZ250" s="320"/>
      <c r="PZA250" s="321"/>
      <c r="PZD250" s="318"/>
      <c r="PZH250" s="319"/>
      <c r="PZI250" s="320"/>
      <c r="PZJ250" s="321"/>
      <c r="PZM250" s="318"/>
      <c r="PZN250" s="135"/>
      <c r="PZO250" s="135"/>
      <c r="PZP250" s="135"/>
      <c r="PZQ250" s="304"/>
      <c r="PZR250" s="305"/>
      <c r="PZS250" s="306"/>
      <c r="PZT250" s="135"/>
      <c r="PZU250" s="135"/>
      <c r="PZV250" s="307"/>
      <c r="PZW250" s="135"/>
      <c r="PZX250" s="135"/>
      <c r="PZY250" s="135"/>
      <c r="PZZ250" s="304"/>
      <c r="QAA250" s="305"/>
      <c r="QAB250" s="306"/>
      <c r="QAC250" s="135"/>
      <c r="QAD250" s="135"/>
      <c r="QAE250" s="307"/>
      <c r="QAF250" s="135"/>
      <c r="QAG250" s="135"/>
      <c r="QAH250" s="135"/>
      <c r="QAI250" s="304"/>
      <c r="QAJ250" s="305"/>
      <c r="QAK250" s="306"/>
      <c r="QAL250" s="135"/>
      <c r="QAM250" s="135"/>
      <c r="QAN250" s="307"/>
      <c r="QAO250" s="135"/>
      <c r="QAP250" s="135"/>
      <c r="QAQ250" s="135"/>
      <c r="QAR250" s="304"/>
      <c r="QAS250" s="305"/>
      <c r="QAT250" s="306"/>
      <c r="QAU250" s="135"/>
      <c r="QAV250" s="135"/>
      <c r="QAW250" s="307"/>
      <c r="QAX250" s="135"/>
      <c r="QAY250" s="135"/>
      <c r="QAZ250" s="135"/>
      <c r="QBA250" s="304"/>
      <c r="QBB250" s="305"/>
      <c r="QBC250" s="306"/>
      <c r="QBD250" s="135"/>
      <c r="QBE250" s="135"/>
      <c r="QBF250" s="307"/>
      <c r="QBG250" s="135"/>
      <c r="QBH250" s="135"/>
      <c r="QBI250" s="135"/>
      <c r="QBJ250" s="304"/>
      <c r="QBK250" s="305"/>
      <c r="QBL250" s="306"/>
      <c r="QBM250" s="135"/>
      <c r="QBN250" s="135"/>
      <c r="QBO250" s="307"/>
      <c r="QBP250" s="135"/>
      <c r="QBQ250" s="135"/>
      <c r="QBR250" s="135"/>
      <c r="QBS250" s="304"/>
      <c r="QBT250" s="305"/>
      <c r="QBU250" s="306"/>
      <c r="QBV250" s="135"/>
      <c r="QBW250" s="135"/>
      <c r="QBX250" s="307"/>
      <c r="QBY250" s="135"/>
      <c r="QBZ250" s="135"/>
      <c r="QCA250" s="135"/>
      <c r="QCB250" s="304"/>
      <c r="QCC250" s="305"/>
      <c r="QCD250" s="306"/>
      <c r="QCE250" s="135"/>
      <c r="QCF250" s="135"/>
      <c r="QCG250" s="307"/>
      <c r="QCH250" s="135"/>
      <c r="QCI250" s="135"/>
      <c r="QCJ250" s="135"/>
      <c r="QCK250" s="304"/>
      <c r="QCL250" s="305"/>
      <c r="QCM250" s="306"/>
      <c r="QCN250" s="135"/>
      <c r="QCO250" s="135"/>
      <c r="QCP250" s="307"/>
      <c r="QCQ250" s="135"/>
      <c r="QCR250" s="135"/>
      <c r="QCS250" s="135"/>
      <c r="QCT250" s="304"/>
      <c r="QCU250" s="305"/>
      <c r="QCV250" s="306"/>
      <c r="QCW250" s="135"/>
      <c r="QCX250" s="135"/>
      <c r="QCY250" s="307"/>
      <c r="QCZ250" s="135"/>
      <c r="QDA250" s="135"/>
      <c r="QDB250" s="135"/>
      <c r="QDC250" s="304"/>
      <c r="QDD250" s="305"/>
      <c r="QDE250" s="306"/>
      <c r="QDF250" s="135"/>
      <c r="QDG250" s="135"/>
      <c r="QDH250" s="307"/>
      <c r="QDI250" s="135"/>
      <c r="QDJ250" s="135"/>
      <c r="QDK250" s="135"/>
      <c r="QDL250" s="304"/>
      <c r="QDM250" s="305"/>
      <c r="QDN250" s="306"/>
      <c r="QDO250" s="135"/>
      <c r="QDP250" s="135"/>
      <c r="QDQ250" s="307"/>
      <c r="QDR250" s="135"/>
      <c r="QDS250" s="135"/>
      <c r="QDT250" s="135"/>
      <c r="QDU250" s="304"/>
      <c r="QDV250" s="305"/>
      <c r="QDW250" s="306"/>
      <c r="QDX250" s="135"/>
      <c r="QDY250" s="135"/>
      <c r="QDZ250" s="307"/>
      <c r="QEA250" s="135"/>
      <c r="QEB250" s="135"/>
      <c r="QEC250" s="135"/>
      <c r="QED250" s="304"/>
      <c r="QEE250" s="305"/>
      <c r="QEF250" s="306"/>
      <c r="QEG250" s="135"/>
      <c r="QEH250" s="135"/>
      <c r="QEI250" s="307"/>
      <c r="QEJ250" s="135"/>
      <c r="QEK250" s="135"/>
      <c r="QEL250" s="135"/>
      <c r="QEM250" s="304"/>
      <c r="QEN250" s="305"/>
      <c r="QEO250" s="306"/>
      <c r="QEP250" s="135"/>
      <c r="QEQ250" s="135"/>
      <c r="QER250" s="307"/>
      <c r="QES250" s="135"/>
      <c r="QET250" s="135"/>
      <c r="QEU250" s="135"/>
      <c r="QEV250" s="304"/>
      <c r="QEW250" s="305"/>
      <c r="QEX250" s="306"/>
      <c r="QEY250" s="135"/>
      <c r="QEZ250" s="135"/>
      <c r="QFA250" s="307"/>
      <c r="QFB250" s="135"/>
      <c r="QFC250" s="135"/>
      <c r="QFD250" s="135"/>
      <c r="QFE250" s="304"/>
      <c r="QFF250" s="305"/>
      <c r="QFG250" s="306"/>
      <c r="QFH250" s="135"/>
      <c r="QFI250" s="135"/>
      <c r="QFJ250" s="307"/>
      <c r="QFK250" s="135"/>
      <c r="QFL250" s="135"/>
      <c r="QFM250" s="135"/>
      <c r="QFN250" s="304"/>
      <c r="QFO250" s="305"/>
      <c r="QFP250" s="306"/>
      <c r="QFQ250" s="135"/>
      <c r="QFR250" s="135"/>
      <c r="QFS250" s="307"/>
      <c r="QFT250" s="135"/>
      <c r="QFU250" s="135"/>
      <c r="QFV250" s="135"/>
      <c r="QFW250" s="304"/>
      <c r="QFX250" s="305"/>
      <c r="QFY250" s="306"/>
      <c r="QFZ250" s="135"/>
      <c r="QGA250" s="135"/>
      <c r="QGB250" s="307"/>
      <c r="QGC250" s="135"/>
      <c r="QGD250" s="135"/>
      <c r="QGE250" s="135"/>
      <c r="QGF250" s="304"/>
      <c r="QGG250" s="305"/>
      <c r="QGH250" s="306"/>
      <c r="QGI250" s="135"/>
      <c r="QGJ250" s="135"/>
      <c r="QGK250" s="307"/>
      <c r="QGL250" s="135"/>
      <c r="QGM250" s="135"/>
      <c r="QGN250" s="135"/>
      <c r="QGO250" s="304"/>
      <c r="QGP250" s="305"/>
      <c r="QGQ250" s="306"/>
      <c r="QGR250" s="135"/>
      <c r="QGS250" s="135"/>
      <c r="QGT250" s="307"/>
      <c r="QGU250" s="135"/>
      <c r="QGV250" s="135"/>
      <c r="QGW250" s="135"/>
      <c r="QGX250" s="304"/>
      <c r="QGY250" s="305"/>
      <c r="QGZ250" s="306"/>
      <c r="QHA250" s="135"/>
      <c r="QHB250" s="135"/>
      <c r="QHC250" s="307"/>
      <c r="QHD250" s="135"/>
      <c r="QHE250" s="135"/>
      <c r="QHF250" s="135"/>
      <c r="QHG250" s="304"/>
      <c r="QHH250" s="305"/>
      <c r="QHI250" s="306"/>
      <c r="QHJ250" s="135"/>
      <c r="QHK250" s="135"/>
      <c r="QHL250" s="307"/>
      <c r="QHM250" s="135"/>
      <c r="QHN250" s="135"/>
      <c r="QHO250" s="135"/>
      <c r="QHP250" s="304"/>
      <c r="QHQ250" s="305"/>
      <c r="QHR250" s="306"/>
      <c r="QHS250" s="135"/>
      <c r="QHT250" s="135"/>
      <c r="QHU250" s="307"/>
      <c r="QHV250" s="135"/>
      <c r="QHW250" s="135"/>
      <c r="QHX250" s="135"/>
      <c r="QHY250" s="304"/>
      <c r="QHZ250" s="305"/>
      <c r="QIA250" s="306"/>
      <c r="QIB250" s="135"/>
      <c r="QIC250" s="135"/>
      <c r="QID250" s="307"/>
      <c r="QIE250" s="135"/>
      <c r="QIF250" s="135"/>
      <c r="QIG250" s="135"/>
      <c r="QIH250" s="304"/>
      <c r="QII250" s="305"/>
      <c r="QIJ250" s="306"/>
      <c r="QIK250" s="135"/>
      <c r="QIL250" s="135"/>
      <c r="QIM250" s="318"/>
      <c r="QIO250" s="135"/>
      <c r="QIP250" s="135"/>
      <c r="QIQ250" s="304"/>
      <c r="QIR250" s="305"/>
      <c r="QIS250" s="306"/>
      <c r="QIT250" s="135"/>
      <c r="QIU250" s="135"/>
      <c r="QIV250" s="318"/>
      <c r="QIZ250" s="319"/>
      <c r="QJA250" s="320"/>
      <c r="QJB250" s="321"/>
      <c r="QJE250" s="318"/>
      <c r="QJI250" s="319"/>
      <c r="QJJ250" s="305"/>
      <c r="QJK250" s="306"/>
      <c r="QJL250" s="135"/>
      <c r="QJM250" s="135"/>
      <c r="QJN250" s="307"/>
      <c r="QJO250" s="135"/>
      <c r="QJP250" s="135"/>
      <c r="QJQ250" s="135"/>
      <c r="QJR250" s="304"/>
      <c r="QJS250" s="305"/>
      <c r="QJT250" s="306"/>
      <c r="QJU250" s="135"/>
      <c r="QJV250" s="135"/>
      <c r="QJW250" s="307"/>
      <c r="QJX250" s="135"/>
      <c r="QJY250" s="135"/>
      <c r="QJZ250" s="135"/>
      <c r="QKA250" s="304"/>
      <c r="QKB250" s="305"/>
      <c r="QKC250" s="306"/>
      <c r="QKD250" s="135"/>
      <c r="QKE250" s="135"/>
      <c r="QKF250" s="307"/>
      <c r="QKG250" s="135"/>
      <c r="QKH250" s="135"/>
      <c r="QKI250" s="135"/>
      <c r="QKJ250" s="304"/>
      <c r="QKK250" s="305"/>
      <c r="QKL250" s="306"/>
      <c r="QKM250" s="135"/>
      <c r="QKN250" s="135"/>
      <c r="QKO250" s="307"/>
      <c r="QKP250" s="135"/>
      <c r="QKQ250" s="135"/>
      <c r="QKR250" s="135"/>
      <c r="QKS250" s="304"/>
      <c r="QKT250" s="305"/>
      <c r="QKU250" s="306"/>
      <c r="QKV250" s="135"/>
      <c r="QKW250" s="135"/>
      <c r="QKX250" s="307"/>
      <c r="QKY250" s="135"/>
      <c r="QKZ250" s="135"/>
      <c r="QLA250" s="135"/>
      <c r="QLB250" s="304"/>
      <c r="QLC250" s="305"/>
      <c r="QLD250" s="306"/>
      <c r="QLE250" s="135"/>
      <c r="QLF250" s="135"/>
      <c r="QLG250" s="307"/>
      <c r="QLH250" s="135"/>
      <c r="QLI250" s="135"/>
      <c r="QLJ250" s="135"/>
      <c r="QLK250" s="304"/>
      <c r="QLL250" s="305"/>
      <c r="QLM250" s="306"/>
      <c r="QLN250" s="135"/>
      <c r="QLO250" s="135"/>
      <c r="QLP250" s="307"/>
      <c r="QLQ250" s="135"/>
      <c r="QLR250" s="135"/>
      <c r="QLS250" s="135"/>
      <c r="QLT250" s="304"/>
      <c r="QLU250" s="305"/>
      <c r="QLV250" s="306"/>
      <c r="QLW250" s="135"/>
      <c r="QLX250" s="135"/>
      <c r="QLY250" s="307"/>
      <c r="QLZ250" s="135"/>
      <c r="QMA250" s="135"/>
      <c r="QMB250" s="135"/>
      <c r="QMC250" s="304"/>
      <c r="QMD250" s="305"/>
      <c r="QME250" s="306"/>
      <c r="QMF250" s="135"/>
      <c r="QMG250" s="135"/>
      <c r="QMH250" s="307"/>
      <c r="QMI250" s="135"/>
      <c r="QMJ250" s="135"/>
      <c r="QMK250" s="135"/>
      <c r="QML250" s="304"/>
      <c r="QMM250" s="305"/>
      <c r="QMN250" s="306"/>
      <c r="QMO250" s="135"/>
      <c r="QMP250" s="135"/>
      <c r="QMQ250" s="307"/>
      <c r="QMR250" s="135"/>
      <c r="QMS250" s="135"/>
      <c r="QMT250" s="135"/>
      <c r="QMU250" s="304"/>
      <c r="QMV250" s="305"/>
      <c r="QMW250" s="306"/>
      <c r="QMX250" s="135"/>
      <c r="QMY250" s="135"/>
      <c r="QMZ250" s="307"/>
      <c r="QNA250" s="135"/>
      <c r="QNB250" s="135"/>
      <c r="QNC250" s="135"/>
      <c r="QND250" s="304"/>
      <c r="QNE250" s="305"/>
      <c r="QNF250" s="306"/>
      <c r="QNG250" s="135"/>
      <c r="QNH250" s="135"/>
      <c r="QNI250" s="307"/>
      <c r="QNJ250" s="135"/>
      <c r="QNK250" s="135"/>
      <c r="QNL250" s="135"/>
      <c r="QNM250" s="304"/>
      <c r="QNN250" s="305"/>
      <c r="QNO250" s="306"/>
      <c r="QNP250" s="135"/>
      <c r="QNQ250" s="135"/>
      <c r="QNR250" s="307"/>
      <c r="QNS250" s="135"/>
      <c r="QNT250" s="135"/>
      <c r="QNU250" s="135"/>
      <c r="QNV250" s="304"/>
      <c r="QNW250" s="305"/>
      <c r="QNX250" s="306"/>
      <c r="QNY250" s="135"/>
      <c r="QNZ250" s="135"/>
      <c r="QOA250" s="307"/>
      <c r="QOB250" s="135"/>
      <c r="QOC250" s="135"/>
      <c r="QOD250" s="135"/>
      <c r="QOE250" s="304"/>
      <c r="QOF250" s="305"/>
      <c r="QOG250" s="306"/>
      <c r="QOH250" s="135"/>
      <c r="QOI250" s="135"/>
      <c r="QOJ250" s="307"/>
      <c r="QOK250" s="135"/>
      <c r="QOL250" s="135"/>
      <c r="QOM250" s="135"/>
      <c r="QON250" s="304"/>
      <c r="QOO250" s="305"/>
      <c r="QOP250" s="306"/>
      <c r="QOQ250" s="135"/>
      <c r="QOR250" s="135"/>
      <c r="QOS250" s="307"/>
      <c r="QOT250" s="135"/>
      <c r="QOU250" s="135"/>
      <c r="QOV250" s="135"/>
      <c r="QOW250" s="304"/>
      <c r="QOX250" s="305"/>
      <c r="QOY250" s="306"/>
      <c r="QOZ250" s="135"/>
      <c r="QPA250" s="135"/>
      <c r="QPB250" s="307"/>
      <c r="QPC250" s="135"/>
      <c r="QPD250" s="135"/>
      <c r="QPE250" s="135"/>
      <c r="QPF250" s="304"/>
      <c r="QPG250" s="305"/>
      <c r="QPH250" s="306"/>
      <c r="QPI250" s="135"/>
      <c r="QPJ250" s="135"/>
      <c r="QPK250" s="307"/>
      <c r="QPL250" s="135"/>
      <c r="QPM250" s="135"/>
      <c r="QPN250" s="135"/>
      <c r="QPO250" s="304"/>
      <c r="QPP250" s="305"/>
      <c r="QPQ250" s="306"/>
      <c r="QPR250" s="135"/>
      <c r="QPS250" s="135"/>
      <c r="QPT250" s="307"/>
      <c r="QPU250" s="135"/>
      <c r="QPV250" s="135"/>
      <c r="QPW250" s="135"/>
      <c r="QPX250" s="304"/>
      <c r="QPY250" s="305"/>
      <c r="QPZ250" s="306"/>
      <c r="QQA250" s="135"/>
      <c r="QQB250" s="135"/>
      <c r="QQC250" s="307"/>
      <c r="QQD250" s="135"/>
      <c r="QQE250" s="135"/>
      <c r="QQF250" s="135"/>
      <c r="QQG250" s="304"/>
      <c r="QQH250" s="305"/>
      <c r="QQI250" s="306"/>
      <c r="QQJ250" s="135"/>
      <c r="QQK250" s="135"/>
      <c r="QQL250" s="307"/>
      <c r="QQM250" s="135"/>
      <c r="QQN250" s="135"/>
      <c r="QQO250" s="135"/>
      <c r="QQP250" s="304"/>
      <c r="QQQ250" s="305"/>
      <c r="QQR250" s="306"/>
      <c r="QQS250" s="135"/>
      <c r="QQT250" s="135"/>
      <c r="QQU250" s="307"/>
      <c r="QQV250" s="135"/>
      <c r="QQW250" s="135"/>
      <c r="QQX250" s="135"/>
      <c r="QQY250" s="304"/>
      <c r="QQZ250" s="305"/>
      <c r="QRA250" s="306"/>
      <c r="QRB250" s="135"/>
      <c r="QRC250" s="135"/>
      <c r="QRD250" s="307"/>
      <c r="QRE250" s="135"/>
      <c r="QRF250" s="135"/>
      <c r="QRG250" s="135"/>
      <c r="QRH250" s="304"/>
      <c r="QRI250" s="305"/>
      <c r="QRJ250" s="306"/>
      <c r="QRK250" s="135"/>
      <c r="QRL250" s="135"/>
      <c r="QRM250" s="307"/>
      <c r="QRN250" s="135"/>
      <c r="QRO250" s="135"/>
      <c r="QRP250" s="135"/>
      <c r="QRQ250" s="304"/>
      <c r="QRR250" s="305"/>
      <c r="QRS250" s="306"/>
      <c r="QRT250" s="135"/>
      <c r="QRU250" s="135"/>
      <c r="QRV250" s="307"/>
      <c r="QRW250" s="135"/>
      <c r="QRX250" s="135"/>
      <c r="QRY250" s="135"/>
      <c r="QRZ250" s="304"/>
      <c r="QSA250" s="305"/>
      <c r="QSB250" s="306"/>
      <c r="QSC250" s="135"/>
      <c r="QSD250" s="135"/>
      <c r="QSE250" s="307"/>
      <c r="QSF250" s="135"/>
      <c r="QSG250" s="135"/>
      <c r="QSH250" s="135"/>
      <c r="QSI250" s="319"/>
      <c r="QSJ250" s="320"/>
      <c r="QSK250" s="306"/>
      <c r="QSL250" s="135"/>
      <c r="QSM250" s="135"/>
      <c r="QSN250" s="307"/>
      <c r="QSO250" s="135"/>
      <c r="QSP250" s="135"/>
      <c r="QSQ250" s="135"/>
      <c r="QSR250" s="319"/>
      <c r="QSS250" s="320"/>
      <c r="QST250" s="321"/>
      <c r="QSW250" s="318"/>
      <c r="QTA250" s="319"/>
      <c r="QTB250" s="320"/>
      <c r="QTC250" s="321"/>
      <c r="QTF250" s="307"/>
      <c r="QTG250" s="135"/>
      <c r="QTH250" s="135"/>
      <c r="QTI250" s="135"/>
      <c r="QTJ250" s="304"/>
      <c r="QTK250" s="305"/>
      <c r="QTL250" s="306"/>
      <c r="QTM250" s="135"/>
      <c r="QTN250" s="135"/>
      <c r="QTO250" s="307"/>
      <c r="QTP250" s="135"/>
      <c r="QTQ250" s="135"/>
      <c r="QTR250" s="135"/>
      <c r="QTS250" s="304"/>
      <c r="QTT250" s="305"/>
      <c r="QTU250" s="306"/>
      <c r="QTV250" s="135"/>
      <c r="QTW250" s="135"/>
      <c r="QTX250" s="307"/>
      <c r="QTY250" s="135"/>
      <c r="QTZ250" s="135"/>
      <c r="QUA250" s="135"/>
      <c r="QUB250" s="304"/>
      <c r="QUC250" s="305"/>
      <c r="QUD250" s="306"/>
      <c r="QUE250" s="135"/>
      <c r="QUF250" s="135"/>
      <c r="QUG250" s="307"/>
      <c r="QUH250" s="135"/>
      <c r="QUI250" s="135"/>
      <c r="QUJ250" s="135"/>
      <c r="QUK250" s="304"/>
      <c r="QUL250" s="305"/>
      <c r="QUM250" s="306"/>
      <c r="QUN250" s="135"/>
      <c r="QUO250" s="135"/>
      <c r="QUP250" s="307"/>
      <c r="QUQ250" s="135"/>
      <c r="QUR250" s="135"/>
      <c r="QUS250" s="135"/>
      <c r="QUT250" s="304"/>
      <c r="QUU250" s="305"/>
      <c r="QUV250" s="306"/>
      <c r="QUW250" s="135"/>
      <c r="QUX250" s="135"/>
      <c r="QUY250" s="307"/>
      <c r="QUZ250" s="135"/>
      <c r="QVA250" s="135"/>
      <c r="QVB250" s="135"/>
      <c r="QVC250" s="304"/>
      <c r="QVD250" s="305"/>
      <c r="QVE250" s="306"/>
      <c r="QVF250" s="135"/>
      <c r="QVG250" s="135"/>
      <c r="QVH250" s="307"/>
      <c r="QVI250" s="135"/>
      <c r="QVJ250" s="135"/>
      <c r="QVK250" s="135"/>
      <c r="QVL250" s="304"/>
      <c r="QVM250" s="305"/>
      <c r="QVN250" s="306"/>
      <c r="QVO250" s="135"/>
      <c r="QVP250" s="135"/>
      <c r="QVQ250" s="307"/>
      <c r="QVR250" s="135"/>
      <c r="QVS250" s="135"/>
      <c r="QVT250" s="135"/>
      <c r="QVU250" s="304"/>
      <c r="QVV250" s="305"/>
      <c r="QVW250" s="306"/>
      <c r="QVX250" s="135"/>
      <c r="QVY250" s="135"/>
      <c r="QVZ250" s="307"/>
      <c r="QWA250" s="135"/>
      <c r="QWB250" s="135"/>
      <c r="QWC250" s="135"/>
      <c r="QWD250" s="304"/>
      <c r="QWE250" s="305"/>
      <c r="QWF250" s="306"/>
      <c r="QWG250" s="135"/>
      <c r="QWH250" s="135"/>
      <c r="QWI250" s="307"/>
      <c r="QWJ250" s="135"/>
      <c r="QWK250" s="135"/>
      <c r="QWL250" s="135"/>
      <c r="QWM250" s="304"/>
      <c r="QWN250" s="305"/>
      <c r="QWO250" s="306"/>
      <c r="QWP250" s="135"/>
      <c r="QWQ250" s="135"/>
      <c r="QWR250" s="307"/>
      <c r="QWS250" s="135"/>
      <c r="QWT250" s="135"/>
      <c r="QWU250" s="135"/>
      <c r="QWV250" s="304"/>
      <c r="QWW250" s="305"/>
      <c r="QWX250" s="306"/>
      <c r="QWY250" s="135"/>
      <c r="QWZ250" s="135"/>
      <c r="QXA250" s="307"/>
      <c r="QXB250" s="135"/>
      <c r="QXC250" s="135"/>
      <c r="QXD250" s="135"/>
      <c r="QXE250" s="304"/>
      <c r="QXF250" s="305"/>
      <c r="QXG250" s="306"/>
      <c r="QXH250" s="135"/>
      <c r="QXI250" s="135"/>
      <c r="QXJ250" s="307"/>
      <c r="QXK250" s="135"/>
      <c r="QXL250" s="135"/>
      <c r="QXM250" s="135"/>
      <c r="QXN250" s="304"/>
      <c r="QXO250" s="305"/>
      <c r="QXP250" s="306"/>
      <c r="QXQ250" s="135"/>
      <c r="QXR250" s="135"/>
      <c r="QXS250" s="307"/>
      <c r="QXT250" s="135"/>
      <c r="QXU250" s="135"/>
      <c r="QXV250" s="135"/>
      <c r="QXW250" s="304"/>
      <c r="QXX250" s="305"/>
      <c r="QXY250" s="306"/>
      <c r="QXZ250" s="135"/>
      <c r="QYA250" s="135"/>
      <c r="QYB250" s="307"/>
      <c r="QYC250" s="135"/>
      <c r="QYD250" s="135"/>
      <c r="QYE250" s="135"/>
      <c r="QYF250" s="304"/>
      <c r="QYG250" s="305"/>
      <c r="QYH250" s="306"/>
      <c r="QYI250" s="135"/>
      <c r="QYJ250" s="135"/>
      <c r="QYK250" s="307"/>
      <c r="QYL250" s="135"/>
      <c r="QYM250" s="135"/>
      <c r="QYN250" s="135"/>
      <c r="QYO250" s="304"/>
      <c r="QYP250" s="305"/>
      <c r="QYQ250" s="306"/>
      <c r="QYR250" s="135"/>
      <c r="QYS250" s="135"/>
      <c r="QYT250" s="307"/>
      <c r="QYU250" s="135"/>
      <c r="QYV250" s="135"/>
      <c r="QYW250" s="135"/>
      <c r="QYX250" s="304"/>
      <c r="QYY250" s="305"/>
      <c r="QYZ250" s="306"/>
      <c r="QZA250" s="135"/>
      <c r="QZB250" s="135"/>
      <c r="QZC250" s="307"/>
      <c r="QZD250" s="135"/>
      <c r="QZE250" s="135"/>
      <c r="QZF250" s="135"/>
      <c r="QZG250" s="304"/>
      <c r="QZH250" s="305"/>
      <c r="QZI250" s="306"/>
      <c r="QZJ250" s="135"/>
      <c r="QZK250" s="135"/>
      <c r="QZL250" s="307"/>
      <c r="QZM250" s="135"/>
      <c r="QZN250" s="135"/>
      <c r="QZO250" s="135"/>
      <c r="QZP250" s="304"/>
      <c r="QZQ250" s="305"/>
      <c r="QZR250" s="306"/>
      <c r="QZS250" s="135"/>
      <c r="QZT250" s="135"/>
      <c r="QZU250" s="307"/>
      <c r="QZV250" s="135"/>
      <c r="QZW250" s="135"/>
      <c r="QZX250" s="135"/>
      <c r="QZY250" s="304"/>
      <c r="QZZ250" s="305"/>
      <c r="RAA250" s="306"/>
      <c r="RAB250" s="135"/>
      <c r="RAC250" s="135"/>
      <c r="RAD250" s="307"/>
      <c r="RAE250" s="135"/>
      <c r="RAF250" s="135"/>
      <c r="RAG250" s="135"/>
      <c r="RAH250" s="304"/>
      <c r="RAI250" s="305"/>
      <c r="RAJ250" s="306"/>
      <c r="RAK250" s="135"/>
      <c r="RAL250" s="135"/>
      <c r="RAM250" s="307"/>
      <c r="RAN250" s="135"/>
      <c r="RAO250" s="135"/>
      <c r="RAP250" s="135"/>
      <c r="RAQ250" s="304"/>
      <c r="RAR250" s="305"/>
      <c r="RAS250" s="306"/>
      <c r="RAT250" s="135"/>
      <c r="RAU250" s="135"/>
      <c r="RAV250" s="307"/>
      <c r="RAW250" s="135"/>
      <c r="RAX250" s="135"/>
      <c r="RAY250" s="135"/>
      <c r="RAZ250" s="304"/>
      <c r="RBA250" s="305"/>
      <c r="RBB250" s="306"/>
      <c r="RBC250" s="135"/>
      <c r="RBD250" s="135"/>
      <c r="RBE250" s="307"/>
      <c r="RBF250" s="135"/>
      <c r="RBG250" s="135"/>
      <c r="RBH250" s="135"/>
      <c r="RBI250" s="304"/>
      <c r="RBJ250" s="305"/>
      <c r="RBK250" s="306"/>
      <c r="RBL250" s="135"/>
      <c r="RBM250" s="135"/>
      <c r="RBN250" s="307"/>
      <c r="RBO250" s="135"/>
      <c r="RBP250" s="135"/>
      <c r="RBQ250" s="135"/>
      <c r="RBR250" s="304"/>
      <c r="RBS250" s="305"/>
      <c r="RBT250" s="306"/>
      <c r="RBU250" s="135"/>
      <c r="RBV250" s="135"/>
      <c r="RBW250" s="307"/>
      <c r="RBX250" s="135"/>
      <c r="RBY250" s="135"/>
      <c r="RBZ250" s="135"/>
      <c r="RCA250" s="304"/>
      <c r="RCB250" s="305"/>
      <c r="RCC250" s="306"/>
      <c r="RCD250" s="135"/>
      <c r="RCF250" s="318"/>
      <c r="RCG250" s="135"/>
      <c r="RCH250" s="135"/>
      <c r="RCI250" s="135"/>
      <c r="RCJ250" s="304"/>
      <c r="RCK250" s="305"/>
      <c r="RCL250" s="306"/>
      <c r="RCM250" s="135"/>
      <c r="RCO250" s="318"/>
      <c r="RCS250" s="319"/>
      <c r="RCT250" s="320"/>
      <c r="RCU250" s="321"/>
      <c r="RCX250" s="318"/>
      <c r="RDB250" s="304"/>
      <c r="RDC250" s="305"/>
      <c r="RDD250" s="306"/>
      <c r="RDE250" s="135"/>
      <c r="RDF250" s="135"/>
      <c r="RDG250" s="307"/>
      <c r="RDH250" s="135"/>
      <c r="RDI250" s="135"/>
      <c r="RDJ250" s="135"/>
      <c r="RDK250" s="304"/>
      <c r="RDL250" s="305"/>
      <c r="RDM250" s="306"/>
      <c r="RDN250" s="135"/>
      <c r="RDO250" s="135"/>
      <c r="RDP250" s="307"/>
      <c r="RDQ250" s="135"/>
      <c r="RDR250" s="135"/>
      <c r="RDS250" s="135"/>
      <c r="RDT250" s="304"/>
      <c r="RDU250" s="305"/>
      <c r="RDV250" s="306"/>
      <c r="RDW250" s="135"/>
      <c r="RDX250" s="135"/>
      <c r="RDY250" s="307"/>
      <c r="RDZ250" s="135"/>
      <c r="REA250" s="135"/>
      <c r="REB250" s="135"/>
      <c r="REC250" s="304"/>
      <c r="RED250" s="305"/>
      <c r="REE250" s="306"/>
      <c r="REF250" s="135"/>
      <c r="REG250" s="135"/>
      <c r="REH250" s="307"/>
      <c r="REI250" s="135"/>
      <c r="REJ250" s="135"/>
      <c r="REK250" s="135"/>
      <c r="REL250" s="304"/>
      <c r="REM250" s="305"/>
      <c r="REN250" s="306"/>
      <c r="REO250" s="135"/>
      <c r="REP250" s="135"/>
      <c r="REQ250" s="307"/>
      <c r="RER250" s="135"/>
      <c r="RES250" s="135"/>
      <c r="RET250" s="135"/>
      <c r="REU250" s="304"/>
      <c r="REV250" s="305"/>
      <c r="REW250" s="306"/>
      <c r="REX250" s="135"/>
      <c r="REY250" s="135"/>
      <c r="REZ250" s="307"/>
      <c r="RFA250" s="135"/>
      <c r="RFB250" s="135"/>
      <c r="RFC250" s="135"/>
      <c r="RFD250" s="304"/>
      <c r="RFE250" s="305"/>
      <c r="RFF250" s="306"/>
      <c r="RFG250" s="135"/>
      <c r="RFH250" s="135"/>
      <c r="RFI250" s="307"/>
      <c r="RFJ250" s="135"/>
      <c r="RFK250" s="135"/>
      <c r="RFL250" s="135"/>
      <c r="RFM250" s="304"/>
      <c r="RFN250" s="305"/>
      <c r="RFO250" s="306"/>
      <c r="RFP250" s="135"/>
      <c r="RFQ250" s="135"/>
      <c r="RFR250" s="307"/>
      <c r="RFS250" s="135"/>
      <c r="RFT250" s="135"/>
      <c r="RFU250" s="135"/>
      <c r="RFV250" s="304"/>
      <c r="RFW250" s="305"/>
      <c r="RFX250" s="306"/>
      <c r="RFY250" s="135"/>
      <c r="RFZ250" s="135"/>
      <c r="RGA250" s="307"/>
      <c r="RGB250" s="135"/>
      <c r="RGC250" s="135"/>
      <c r="RGD250" s="135"/>
      <c r="RGE250" s="304"/>
      <c r="RGF250" s="305"/>
      <c r="RGG250" s="306"/>
      <c r="RGH250" s="135"/>
      <c r="RGI250" s="135"/>
      <c r="RGJ250" s="307"/>
      <c r="RGK250" s="135"/>
      <c r="RGL250" s="135"/>
      <c r="RGM250" s="135"/>
      <c r="RGN250" s="304"/>
      <c r="RGO250" s="305"/>
      <c r="RGP250" s="306"/>
      <c r="RGQ250" s="135"/>
      <c r="RGR250" s="135"/>
      <c r="RGS250" s="307"/>
      <c r="RGT250" s="135"/>
      <c r="RGU250" s="135"/>
      <c r="RGV250" s="135"/>
      <c r="RGW250" s="304"/>
      <c r="RGX250" s="305"/>
      <c r="RGY250" s="306"/>
      <c r="RGZ250" s="135"/>
      <c r="RHA250" s="135"/>
      <c r="RHB250" s="307"/>
      <c r="RHC250" s="135"/>
      <c r="RHD250" s="135"/>
      <c r="RHE250" s="135"/>
      <c r="RHF250" s="304"/>
      <c r="RHG250" s="305"/>
      <c r="RHH250" s="306"/>
      <c r="RHI250" s="135"/>
      <c r="RHJ250" s="135"/>
      <c r="RHK250" s="307"/>
      <c r="RHL250" s="135"/>
      <c r="RHM250" s="135"/>
      <c r="RHN250" s="135"/>
      <c r="RHO250" s="304"/>
      <c r="RHP250" s="305"/>
      <c r="RHQ250" s="306"/>
      <c r="RHR250" s="135"/>
      <c r="RHS250" s="135"/>
      <c r="RHT250" s="307"/>
      <c r="RHU250" s="135"/>
      <c r="RHV250" s="135"/>
      <c r="RHW250" s="135"/>
      <c r="RHX250" s="304"/>
      <c r="RHY250" s="305"/>
      <c r="RHZ250" s="306"/>
      <c r="RIA250" s="135"/>
      <c r="RIB250" s="135"/>
      <c r="RIC250" s="307"/>
      <c r="RID250" s="135"/>
      <c r="RIE250" s="135"/>
      <c r="RIF250" s="135"/>
      <c r="RIG250" s="304"/>
      <c r="RIH250" s="305"/>
      <c r="RII250" s="306"/>
      <c r="RIJ250" s="135"/>
      <c r="RIK250" s="135"/>
      <c r="RIL250" s="307"/>
      <c r="RIM250" s="135"/>
      <c r="RIN250" s="135"/>
      <c r="RIO250" s="135"/>
      <c r="RIP250" s="304"/>
      <c r="RIQ250" s="305"/>
      <c r="RIR250" s="306"/>
      <c r="RIS250" s="135"/>
      <c r="RIT250" s="135"/>
      <c r="RIU250" s="307"/>
      <c r="RIV250" s="135"/>
      <c r="RIW250" s="135"/>
      <c r="RIX250" s="135"/>
      <c r="RIY250" s="304"/>
      <c r="RIZ250" s="305"/>
      <c r="RJA250" s="306"/>
      <c r="RJB250" s="135"/>
      <c r="RJC250" s="135"/>
      <c r="RJD250" s="307"/>
      <c r="RJE250" s="135"/>
      <c r="RJF250" s="135"/>
      <c r="RJG250" s="135"/>
      <c r="RJH250" s="304"/>
      <c r="RJI250" s="305"/>
      <c r="RJJ250" s="306"/>
      <c r="RJK250" s="135"/>
      <c r="RJL250" s="135"/>
      <c r="RJM250" s="307"/>
      <c r="RJN250" s="135"/>
      <c r="RJO250" s="135"/>
      <c r="RJP250" s="135"/>
      <c r="RJQ250" s="304"/>
      <c r="RJR250" s="305"/>
      <c r="RJS250" s="306"/>
      <c r="RJT250" s="135"/>
      <c r="RJU250" s="135"/>
      <c r="RJV250" s="307"/>
      <c r="RJW250" s="135"/>
      <c r="RJX250" s="135"/>
      <c r="RJY250" s="135"/>
      <c r="RJZ250" s="304"/>
      <c r="RKA250" s="305"/>
      <c r="RKB250" s="306"/>
      <c r="RKC250" s="135"/>
      <c r="RKD250" s="135"/>
      <c r="RKE250" s="307"/>
      <c r="RKF250" s="135"/>
      <c r="RKG250" s="135"/>
      <c r="RKH250" s="135"/>
      <c r="RKI250" s="304"/>
      <c r="RKJ250" s="305"/>
      <c r="RKK250" s="306"/>
      <c r="RKL250" s="135"/>
      <c r="RKM250" s="135"/>
      <c r="RKN250" s="307"/>
      <c r="RKO250" s="135"/>
      <c r="RKP250" s="135"/>
      <c r="RKQ250" s="135"/>
      <c r="RKR250" s="304"/>
      <c r="RKS250" s="305"/>
      <c r="RKT250" s="306"/>
      <c r="RKU250" s="135"/>
      <c r="RKV250" s="135"/>
      <c r="RKW250" s="307"/>
      <c r="RKX250" s="135"/>
      <c r="RKY250" s="135"/>
      <c r="RKZ250" s="135"/>
      <c r="RLA250" s="304"/>
      <c r="RLB250" s="305"/>
      <c r="RLC250" s="306"/>
      <c r="RLD250" s="135"/>
      <c r="RLE250" s="135"/>
      <c r="RLF250" s="307"/>
      <c r="RLG250" s="135"/>
      <c r="RLH250" s="135"/>
      <c r="RLI250" s="135"/>
      <c r="RLJ250" s="304"/>
      <c r="RLK250" s="305"/>
      <c r="RLL250" s="306"/>
      <c r="RLM250" s="135"/>
      <c r="RLN250" s="135"/>
      <c r="RLO250" s="307"/>
      <c r="RLP250" s="135"/>
      <c r="RLQ250" s="135"/>
      <c r="RLR250" s="135"/>
      <c r="RLS250" s="304"/>
      <c r="RLT250" s="305"/>
      <c r="RLU250" s="306"/>
      <c r="RLV250" s="135"/>
      <c r="RLW250" s="135"/>
      <c r="RLX250" s="307"/>
      <c r="RLY250" s="135"/>
      <c r="RLZ250" s="135"/>
      <c r="RMB250" s="319"/>
      <c r="RMC250" s="305"/>
      <c r="RMD250" s="306"/>
      <c r="RME250" s="135"/>
      <c r="RMF250" s="135"/>
      <c r="RMG250" s="307"/>
      <c r="RMH250" s="135"/>
      <c r="RMI250" s="135"/>
      <c r="RMK250" s="319"/>
      <c r="RML250" s="320"/>
      <c r="RMM250" s="321"/>
      <c r="RMP250" s="318"/>
      <c r="RMT250" s="319"/>
      <c r="RMU250" s="320"/>
      <c r="RMV250" s="321"/>
      <c r="RMX250" s="135"/>
      <c r="RMY250" s="307"/>
      <c r="RMZ250" s="135"/>
      <c r="RNA250" s="135"/>
      <c r="RNB250" s="135"/>
      <c r="RNC250" s="304"/>
      <c r="RND250" s="305"/>
      <c r="RNE250" s="306"/>
      <c r="RNF250" s="135"/>
      <c r="RNG250" s="135"/>
      <c r="RNH250" s="307"/>
      <c r="RNI250" s="135"/>
      <c r="RNJ250" s="135"/>
      <c r="RNK250" s="135"/>
      <c r="RNL250" s="304"/>
      <c r="RNM250" s="305"/>
      <c r="RNN250" s="306"/>
      <c r="RNO250" s="135"/>
      <c r="RNP250" s="135"/>
      <c r="RNQ250" s="307"/>
      <c r="RNR250" s="135"/>
      <c r="RNS250" s="135"/>
      <c r="RNT250" s="135"/>
      <c r="RNU250" s="304"/>
      <c r="RNV250" s="305"/>
      <c r="RNW250" s="306"/>
      <c r="RNX250" s="135"/>
      <c r="RNY250" s="135"/>
      <c r="RNZ250" s="307"/>
      <c r="ROA250" s="135"/>
      <c r="ROB250" s="135"/>
      <c r="ROC250" s="135"/>
      <c r="ROD250" s="304"/>
      <c r="ROE250" s="305"/>
      <c r="ROF250" s="306"/>
      <c r="ROG250" s="135"/>
      <c r="ROH250" s="135"/>
      <c r="ROI250" s="307"/>
      <c r="ROJ250" s="135"/>
      <c r="ROK250" s="135"/>
      <c r="ROL250" s="135"/>
      <c r="ROM250" s="304"/>
      <c r="RON250" s="305"/>
      <c r="ROO250" s="306"/>
      <c r="ROP250" s="135"/>
      <c r="ROQ250" s="135"/>
      <c r="ROR250" s="307"/>
      <c r="ROS250" s="135"/>
      <c r="ROT250" s="135"/>
      <c r="ROU250" s="135"/>
      <c r="ROV250" s="304"/>
      <c r="ROW250" s="305"/>
      <c r="ROX250" s="306"/>
      <c r="ROY250" s="135"/>
      <c r="ROZ250" s="135"/>
      <c r="RPA250" s="307"/>
      <c r="RPB250" s="135"/>
      <c r="RPC250" s="135"/>
      <c r="RPD250" s="135"/>
      <c r="RPE250" s="304"/>
      <c r="RPF250" s="305"/>
      <c r="RPG250" s="306"/>
      <c r="RPH250" s="135"/>
      <c r="RPI250" s="135"/>
      <c r="RPJ250" s="307"/>
      <c r="RPK250" s="135"/>
      <c r="RPL250" s="135"/>
      <c r="RPM250" s="135"/>
      <c r="RPN250" s="304"/>
      <c r="RPO250" s="305"/>
      <c r="RPP250" s="306"/>
      <c r="RPQ250" s="135"/>
      <c r="RPR250" s="135"/>
      <c r="RPS250" s="307"/>
      <c r="RPT250" s="135"/>
      <c r="RPU250" s="135"/>
      <c r="RPV250" s="135"/>
      <c r="RPW250" s="304"/>
      <c r="RPX250" s="305"/>
      <c r="RPY250" s="306"/>
      <c r="RPZ250" s="135"/>
      <c r="RQA250" s="135"/>
      <c r="RQB250" s="307"/>
      <c r="RQC250" s="135"/>
      <c r="RQD250" s="135"/>
      <c r="RQE250" s="135"/>
      <c r="RQF250" s="304"/>
      <c r="RQG250" s="305"/>
      <c r="RQH250" s="306"/>
      <c r="RQI250" s="135"/>
      <c r="RQJ250" s="135"/>
      <c r="RQK250" s="307"/>
      <c r="RQL250" s="135"/>
      <c r="RQM250" s="135"/>
      <c r="RQN250" s="135"/>
      <c r="RQO250" s="304"/>
      <c r="RQP250" s="305"/>
      <c r="RQQ250" s="306"/>
      <c r="RQR250" s="135"/>
      <c r="RQS250" s="135"/>
      <c r="RQT250" s="307"/>
      <c r="RQU250" s="135"/>
      <c r="RQV250" s="135"/>
      <c r="RQW250" s="135"/>
      <c r="RQX250" s="304"/>
      <c r="RQY250" s="305"/>
      <c r="RQZ250" s="306"/>
      <c r="RRA250" s="135"/>
      <c r="RRB250" s="135"/>
      <c r="RRC250" s="307"/>
      <c r="RRD250" s="135"/>
      <c r="RRE250" s="135"/>
      <c r="RRF250" s="135"/>
      <c r="RRG250" s="304"/>
      <c r="RRH250" s="305"/>
      <c r="RRI250" s="306"/>
      <c r="RRJ250" s="135"/>
      <c r="RRK250" s="135"/>
      <c r="RRL250" s="307"/>
      <c r="RRM250" s="135"/>
      <c r="RRN250" s="135"/>
      <c r="RRO250" s="135"/>
      <c r="RRP250" s="304"/>
      <c r="RRQ250" s="305"/>
      <c r="RRR250" s="306"/>
      <c r="RRS250" s="135"/>
      <c r="RRT250" s="135"/>
      <c r="RRU250" s="307"/>
      <c r="RRV250" s="135"/>
      <c r="RRW250" s="135"/>
      <c r="RRX250" s="135"/>
      <c r="RRY250" s="304"/>
      <c r="RRZ250" s="305"/>
      <c r="RSA250" s="306"/>
      <c r="RSB250" s="135"/>
      <c r="RSC250" s="135"/>
      <c r="RSD250" s="307"/>
      <c r="RSE250" s="135"/>
      <c r="RSF250" s="135"/>
      <c r="RSG250" s="135"/>
      <c r="RSH250" s="304"/>
      <c r="RSI250" s="305"/>
      <c r="RSJ250" s="306"/>
      <c r="RSK250" s="135"/>
      <c r="RSL250" s="135"/>
      <c r="RSM250" s="307"/>
      <c r="RSN250" s="135"/>
      <c r="RSO250" s="135"/>
      <c r="RSP250" s="135"/>
      <c r="RSQ250" s="304"/>
      <c r="RSR250" s="305"/>
      <c r="RSS250" s="306"/>
      <c r="RST250" s="135"/>
      <c r="RSU250" s="135"/>
      <c r="RSV250" s="307"/>
      <c r="RSW250" s="135"/>
      <c r="RSX250" s="135"/>
      <c r="RSY250" s="135"/>
      <c r="RSZ250" s="304"/>
      <c r="RTA250" s="305"/>
      <c r="RTB250" s="306"/>
      <c r="RTC250" s="135"/>
      <c r="RTD250" s="135"/>
      <c r="RTE250" s="307"/>
      <c r="RTF250" s="135"/>
      <c r="RTG250" s="135"/>
      <c r="RTH250" s="135"/>
      <c r="RTI250" s="304"/>
      <c r="RTJ250" s="305"/>
      <c r="RTK250" s="306"/>
      <c r="RTL250" s="135"/>
      <c r="RTM250" s="135"/>
      <c r="RTN250" s="307"/>
      <c r="RTO250" s="135"/>
      <c r="RTP250" s="135"/>
      <c r="RTQ250" s="135"/>
      <c r="RTR250" s="304"/>
      <c r="RTS250" s="305"/>
      <c r="RTT250" s="306"/>
      <c r="RTU250" s="135"/>
      <c r="RTV250" s="135"/>
      <c r="RTW250" s="307"/>
      <c r="RTX250" s="135"/>
      <c r="RTY250" s="135"/>
      <c r="RTZ250" s="135"/>
      <c r="RUA250" s="304"/>
      <c r="RUB250" s="305"/>
      <c r="RUC250" s="306"/>
      <c r="RUD250" s="135"/>
      <c r="RUE250" s="135"/>
      <c r="RUF250" s="307"/>
      <c r="RUG250" s="135"/>
      <c r="RUH250" s="135"/>
      <c r="RUI250" s="135"/>
      <c r="RUJ250" s="304"/>
      <c r="RUK250" s="305"/>
      <c r="RUL250" s="306"/>
      <c r="RUM250" s="135"/>
      <c r="RUN250" s="135"/>
      <c r="RUO250" s="307"/>
      <c r="RUP250" s="135"/>
      <c r="RUQ250" s="135"/>
      <c r="RUR250" s="135"/>
      <c r="RUS250" s="304"/>
      <c r="RUT250" s="305"/>
      <c r="RUU250" s="306"/>
      <c r="RUV250" s="135"/>
      <c r="RUW250" s="135"/>
      <c r="RUX250" s="307"/>
      <c r="RUY250" s="135"/>
      <c r="RUZ250" s="135"/>
      <c r="RVA250" s="135"/>
      <c r="RVB250" s="304"/>
      <c r="RVC250" s="305"/>
      <c r="RVD250" s="306"/>
      <c r="RVE250" s="135"/>
      <c r="RVF250" s="135"/>
      <c r="RVG250" s="307"/>
      <c r="RVH250" s="135"/>
      <c r="RVI250" s="135"/>
      <c r="RVJ250" s="135"/>
      <c r="RVK250" s="304"/>
      <c r="RVL250" s="305"/>
      <c r="RVM250" s="306"/>
      <c r="RVN250" s="135"/>
      <c r="RVO250" s="135"/>
      <c r="RVP250" s="307"/>
      <c r="RVQ250" s="135"/>
      <c r="RVR250" s="135"/>
      <c r="RVS250" s="135"/>
      <c r="RVT250" s="304"/>
      <c r="RVU250" s="305"/>
      <c r="RVV250" s="306"/>
      <c r="RVY250" s="307"/>
      <c r="RVZ250" s="135"/>
      <c r="RWA250" s="135"/>
      <c r="RWB250" s="135"/>
      <c r="RWC250" s="304"/>
      <c r="RWD250" s="305"/>
      <c r="RWE250" s="306"/>
      <c r="RWH250" s="318"/>
      <c r="RWL250" s="319"/>
      <c r="RWM250" s="320"/>
      <c r="RWN250" s="321"/>
      <c r="RWQ250" s="318"/>
      <c r="RWT250" s="135"/>
      <c r="RWU250" s="304"/>
      <c r="RWV250" s="305"/>
      <c r="RWW250" s="306"/>
      <c r="RWX250" s="135"/>
      <c r="RWY250" s="135"/>
      <c r="RWZ250" s="307"/>
      <c r="RXA250" s="135"/>
      <c r="RXB250" s="135"/>
      <c r="RXC250" s="135"/>
      <c r="RXD250" s="304"/>
      <c r="RXE250" s="305"/>
      <c r="RXF250" s="306"/>
      <c r="RXG250" s="135"/>
      <c r="RXH250" s="135"/>
      <c r="RXI250" s="307"/>
      <c r="RXJ250" s="135"/>
      <c r="RXK250" s="135"/>
      <c r="RXL250" s="135"/>
      <c r="RXM250" s="304"/>
      <c r="RXN250" s="305"/>
      <c r="RXO250" s="306"/>
      <c r="RXP250" s="135"/>
      <c r="RXQ250" s="135"/>
      <c r="RXR250" s="307"/>
      <c r="RXS250" s="135"/>
      <c r="RXT250" s="135"/>
      <c r="RXU250" s="135"/>
      <c r="RXV250" s="304"/>
      <c r="RXW250" s="305"/>
      <c r="RXX250" s="306"/>
      <c r="RXY250" s="135"/>
      <c r="RXZ250" s="135"/>
      <c r="RYA250" s="307"/>
      <c r="RYB250" s="135"/>
      <c r="RYC250" s="135"/>
      <c r="RYD250" s="135"/>
      <c r="RYE250" s="304"/>
      <c r="RYF250" s="305"/>
      <c r="RYG250" s="306"/>
      <c r="RYH250" s="135"/>
      <c r="RYI250" s="135"/>
      <c r="RYJ250" s="307"/>
      <c r="RYK250" s="135"/>
      <c r="RYL250" s="135"/>
      <c r="RYM250" s="135"/>
      <c r="RYN250" s="304"/>
      <c r="RYO250" s="305"/>
      <c r="RYP250" s="306"/>
      <c r="RYQ250" s="135"/>
      <c r="RYR250" s="135"/>
      <c r="RYS250" s="307"/>
      <c r="RYT250" s="135"/>
      <c r="RYU250" s="135"/>
      <c r="RYV250" s="135"/>
      <c r="RYW250" s="304"/>
      <c r="RYX250" s="305"/>
      <c r="RYY250" s="306"/>
      <c r="RYZ250" s="135"/>
      <c r="RZA250" s="135"/>
      <c r="RZB250" s="307"/>
      <c r="RZC250" s="135"/>
      <c r="RZD250" s="135"/>
      <c r="RZE250" s="135"/>
      <c r="RZF250" s="304"/>
      <c r="RZG250" s="305"/>
      <c r="RZH250" s="306"/>
      <c r="RZI250" s="135"/>
      <c r="RZJ250" s="135"/>
      <c r="RZK250" s="307"/>
      <c r="RZL250" s="135"/>
      <c r="RZM250" s="135"/>
      <c r="RZN250" s="135"/>
      <c r="RZO250" s="304"/>
      <c r="RZP250" s="305"/>
      <c r="RZQ250" s="306"/>
      <c r="RZR250" s="135"/>
      <c r="RZS250" s="135"/>
      <c r="RZT250" s="307"/>
      <c r="RZU250" s="135"/>
      <c r="RZV250" s="135"/>
      <c r="RZW250" s="135"/>
      <c r="RZX250" s="304"/>
      <c r="RZY250" s="305"/>
      <c r="RZZ250" s="306"/>
      <c r="SAA250" s="135"/>
      <c r="SAB250" s="135"/>
      <c r="SAC250" s="307"/>
      <c r="SAD250" s="135"/>
      <c r="SAE250" s="135"/>
      <c r="SAF250" s="135"/>
      <c r="SAG250" s="304"/>
      <c r="SAH250" s="305"/>
      <c r="SAI250" s="306"/>
      <c r="SAJ250" s="135"/>
      <c r="SAK250" s="135"/>
      <c r="SAL250" s="307"/>
      <c r="SAM250" s="135"/>
      <c r="SAN250" s="135"/>
      <c r="SAO250" s="135"/>
      <c r="SAP250" s="304"/>
      <c r="SAQ250" s="305"/>
      <c r="SAR250" s="306"/>
      <c r="SAS250" s="135"/>
      <c r="SAT250" s="135"/>
      <c r="SAU250" s="307"/>
      <c r="SAV250" s="135"/>
      <c r="SAW250" s="135"/>
      <c r="SAX250" s="135"/>
      <c r="SAY250" s="304"/>
      <c r="SAZ250" s="305"/>
      <c r="SBA250" s="306"/>
      <c r="SBB250" s="135"/>
      <c r="SBC250" s="135"/>
      <c r="SBD250" s="307"/>
      <c r="SBE250" s="135"/>
      <c r="SBF250" s="135"/>
      <c r="SBG250" s="135"/>
      <c r="SBH250" s="304"/>
      <c r="SBI250" s="305"/>
      <c r="SBJ250" s="306"/>
      <c r="SBK250" s="135"/>
      <c r="SBL250" s="135"/>
      <c r="SBM250" s="307"/>
      <c r="SBN250" s="135"/>
      <c r="SBO250" s="135"/>
      <c r="SBP250" s="135"/>
      <c r="SBQ250" s="304"/>
      <c r="SBR250" s="305"/>
      <c r="SBS250" s="306"/>
      <c r="SBT250" s="135"/>
      <c r="SBU250" s="135"/>
      <c r="SBV250" s="307"/>
      <c r="SBW250" s="135"/>
      <c r="SBX250" s="135"/>
      <c r="SBY250" s="135"/>
      <c r="SBZ250" s="304"/>
      <c r="SCA250" s="305"/>
      <c r="SCB250" s="306"/>
      <c r="SCC250" s="135"/>
      <c r="SCD250" s="135"/>
      <c r="SCE250" s="307"/>
      <c r="SCF250" s="135"/>
      <c r="SCG250" s="135"/>
      <c r="SCH250" s="135"/>
      <c r="SCI250" s="304"/>
      <c r="SCJ250" s="305"/>
      <c r="SCK250" s="306"/>
      <c r="SCL250" s="135"/>
      <c r="SCM250" s="135"/>
      <c r="SCN250" s="307"/>
      <c r="SCO250" s="135"/>
      <c r="SCP250" s="135"/>
      <c r="SCQ250" s="135"/>
      <c r="SCR250" s="304"/>
      <c r="SCS250" s="305"/>
      <c r="SCT250" s="306"/>
      <c r="SCU250" s="135"/>
      <c r="SCV250" s="135"/>
      <c r="SCW250" s="307"/>
      <c r="SCX250" s="135"/>
      <c r="SCY250" s="135"/>
      <c r="SCZ250" s="135"/>
      <c r="SDA250" s="304"/>
      <c r="SDB250" s="305"/>
      <c r="SDC250" s="306"/>
      <c r="SDD250" s="135"/>
      <c r="SDE250" s="135"/>
      <c r="SDF250" s="307"/>
      <c r="SDG250" s="135"/>
      <c r="SDH250" s="135"/>
      <c r="SDI250" s="135"/>
      <c r="SDJ250" s="304"/>
      <c r="SDK250" s="305"/>
      <c r="SDL250" s="306"/>
      <c r="SDM250" s="135"/>
      <c r="SDN250" s="135"/>
      <c r="SDO250" s="307"/>
      <c r="SDP250" s="135"/>
      <c r="SDQ250" s="135"/>
      <c r="SDR250" s="135"/>
      <c r="SDS250" s="304"/>
      <c r="SDT250" s="305"/>
      <c r="SDU250" s="306"/>
      <c r="SDV250" s="135"/>
      <c r="SDW250" s="135"/>
      <c r="SDX250" s="307"/>
      <c r="SDY250" s="135"/>
      <c r="SDZ250" s="135"/>
      <c r="SEA250" s="135"/>
      <c r="SEB250" s="304"/>
      <c r="SEC250" s="305"/>
      <c r="SED250" s="306"/>
      <c r="SEE250" s="135"/>
      <c r="SEF250" s="135"/>
      <c r="SEG250" s="307"/>
      <c r="SEH250" s="135"/>
      <c r="SEI250" s="135"/>
      <c r="SEJ250" s="135"/>
      <c r="SEK250" s="304"/>
      <c r="SEL250" s="305"/>
      <c r="SEM250" s="306"/>
      <c r="SEN250" s="135"/>
      <c r="SEO250" s="135"/>
      <c r="SEP250" s="307"/>
      <c r="SEQ250" s="135"/>
      <c r="SER250" s="135"/>
      <c r="SES250" s="135"/>
      <c r="SET250" s="304"/>
      <c r="SEU250" s="305"/>
      <c r="SEV250" s="306"/>
      <c r="SEW250" s="135"/>
      <c r="SEX250" s="135"/>
      <c r="SEY250" s="307"/>
      <c r="SEZ250" s="135"/>
      <c r="SFA250" s="135"/>
      <c r="SFB250" s="135"/>
      <c r="SFC250" s="304"/>
      <c r="SFD250" s="305"/>
      <c r="SFE250" s="306"/>
      <c r="SFF250" s="135"/>
      <c r="SFG250" s="135"/>
      <c r="SFH250" s="307"/>
      <c r="SFI250" s="135"/>
      <c r="SFJ250" s="135"/>
      <c r="SFK250" s="135"/>
      <c r="SFL250" s="304"/>
      <c r="SFM250" s="305"/>
      <c r="SFN250" s="306"/>
      <c r="SFO250" s="135"/>
      <c r="SFP250" s="135"/>
      <c r="SFQ250" s="307"/>
      <c r="SFR250" s="135"/>
      <c r="SFU250" s="304"/>
      <c r="SFV250" s="305"/>
      <c r="SFW250" s="306"/>
      <c r="SFX250" s="135"/>
      <c r="SFY250" s="135"/>
      <c r="SFZ250" s="307"/>
      <c r="SGA250" s="135"/>
      <c r="SGD250" s="319"/>
      <c r="SGE250" s="320"/>
      <c r="SGF250" s="321"/>
      <c r="SGI250" s="318"/>
      <c r="SGM250" s="319"/>
      <c r="SGN250" s="320"/>
      <c r="SGO250" s="321"/>
      <c r="SGP250" s="135"/>
      <c r="SGQ250" s="135"/>
      <c r="SGR250" s="307"/>
      <c r="SGS250" s="135"/>
      <c r="SGT250" s="135"/>
      <c r="SGU250" s="135"/>
      <c r="SGV250" s="304"/>
      <c r="SGW250" s="305"/>
      <c r="SGX250" s="306"/>
      <c r="SGY250" s="135"/>
      <c r="SGZ250" s="135"/>
      <c r="SHA250" s="307"/>
      <c r="SHB250" s="135"/>
      <c r="SHC250" s="135"/>
      <c r="SHD250" s="135"/>
      <c r="SHE250" s="304"/>
      <c r="SHF250" s="305"/>
      <c r="SHG250" s="306"/>
      <c r="SHH250" s="135"/>
      <c r="SHI250" s="135"/>
      <c r="SHJ250" s="307"/>
      <c r="SHK250" s="135"/>
      <c r="SHL250" s="135"/>
      <c r="SHM250" s="135"/>
      <c r="SHN250" s="304"/>
      <c r="SHO250" s="305"/>
      <c r="SHP250" s="306"/>
      <c r="SHQ250" s="135"/>
      <c r="SHR250" s="135"/>
      <c r="SHS250" s="307"/>
      <c r="SHT250" s="135"/>
      <c r="SHU250" s="135"/>
      <c r="SHV250" s="135"/>
      <c r="SHW250" s="304"/>
      <c r="SHX250" s="305"/>
      <c r="SHY250" s="306"/>
      <c r="SHZ250" s="135"/>
      <c r="SIA250" s="135"/>
      <c r="SIB250" s="307"/>
      <c r="SIC250" s="135"/>
      <c r="SID250" s="135"/>
      <c r="SIE250" s="135"/>
      <c r="SIF250" s="304"/>
      <c r="SIG250" s="305"/>
      <c r="SIH250" s="306"/>
      <c r="SII250" s="135"/>
      <c r="SIJ250" s="135"/>
      <c r="SIK250" s="307"/>
      <c r="SIL250" s="135"/>
      <c r="SIM250" s="135"/>
      <c r="SIN250" s="135"/>
      <c r="SIO250" s="304"/>
      <c r="SIP250" s="305"/>
      <c r="SIQ250" s="306"/>
      <c r="SIR250" s="135"/>
      <c r="SIS250" s="135"/>
      <c r="SIT250" s="307"/>
      <c r="SIU250" s="135"/>
      <c r="SIV250" s="135"/>
      <c r="SIW250" s="135"/>
      <c r="SIX250" s="304"/>
      <c r="SIY250" s="305"/>
      <c r="SIZ250" s="306"/>
      <c r="SJA250" s="135"/>
      <c r="SJB250" s="135"/>
      <c r="SJC250" s="307"/>
      <c r="SJD250" s="135"/>
      <c r="SJE250" s="135"/>
      <c r="SJF250" s="135"/>
      <c r="SJG250" s="304"/>
      <c r="SJH250" s="305"/>
      <c r="SJI250" s="306"/>
      <c r="SJJ250" s="135"/>
      <c r="SJK250" s="135"/>
      <c r="SJL250" s="307"/>
      <c r="SJM250" s="135"/>
      <c r="SJN250" s="135"/>
      <c r="SJO250" s="135"/>
      <c r="SJP250" s="304"/>
      <c r="SJQ250" s="305"/>
      <c r="SJR250" s="306"/>
      <c r="SJS250" s="135"/>
      <c r="SJT250" s="135"/>
      <c r="SJU250" s="307"/>
      <c r="SJV250" s="135"/>
      <c r="SJW250" s="135"/>
      <c r="SJX250" s="135"/>
      <c r="SJY250" s="304"/>
      <c r="SJZ250" s="305"/>
      <c r="SKA250" s="306"/>
      <c r="SKB250" s="135"/>
      <c r="SKC250" s="135"/>
      <c r="SKD250" s="307"/>
      <c r="SKE250" s="135"/>
      <c r="SKF250" s="135"/>
      <c r="SKG250" s="135"/>
      <c r="SKH250" s="304"/>
      <c r="SKI250" s="305"/>
      <c r="SKJ250" s="306"/>
      <c r="SKK250" s="135"/>
      <c r="SKL250" s="135"/>
      <c r="SKM250" s="307"/>
      <c r="SKN250" s="135"/>
      <c r="SKO250" s="135"/>
      <c r="SKP250" s="135"/>
      <c r="SKQ250" s="304"/>
      <c r="SKR250" s="305"/>
      <c r="SKS250" s="306"/>
      <c r="SKT250" s="135"/>
      <c r="SKU250" s="135"/>
      <c r="SKV250" s="307"/>
      <c r="SKW250" s="135"/>
      <c r="SKX250" s="135"/>
      <c r="SKY250" s="135"/>
      <c r="SKZ250" s="304"/>
      <c r="SLA250" s="305"/>
      <c r="SLB250" s="306"/>
      <c r="SLC250" s="135"/>
      <c r="SLD250" s="135"/>
      <c r="SLE250" s="307"/>
      <c r="SLF250" s="135"/>
      <c r="SLG250" s="135"/>
      <c r="SLH250" s="135"/>
      <c r="SLI250" s="304"/>
      <c r="SLJ250" s="305"/>
      <c r="SLK250" s="306"/>
      <c r="SLL250" s="135"/>
      <c r="SLM250" s="135"/>
      <c r="SLN250" s="307"/>
      <c r="SLO250" s="135"/>
      <c r="SLP250" s="135"/>
      <c r="SLQ250" s="135"/>
      <c r="SLR250" s="304"/>
      <c r="SLS250" s="305"/>
      <c r="SLT250" s="306"/>
      <c r="SLU250" s="135"/>
      <c r="SLV250" s="135"/>
      <c r="SLW250" s="307"/>
      <c r="SLX250" s="135"/>
      <c r="SLY250" s="135"/>
      <c r="SLZ250" s="135"/>
      <c r="SMA250" s="304"/>
      <c r="SMB250" s="305"/>
      <c r="SMC250" s="306"/>
      <c r="SMD250" s="135"/>
      <c r="SME250" s="135"/>
      <c r="SMF250" s="307"/>
      <c r="SMG250" s="135"/>
      <c r="SMH250" s="135"/>
      <c r="SMI250" s="135"/>
      <c r="SMJ250" s="304"/>
      <c r="SMK250" s="305"/>
      <c r="SML250" s="306"/>
      <c r="SMM250" s="135"/>
      <c r="SMN250" s="135"/>
      <c r="SMO250" s="307"/>
      <c r="SMP250" s="135"/>
      <c r="SMQ250" s="135"/>
      <c r="SMR250" s="135"/>
      <c r="SMS250" s="304"/>
      <c r="SMT250" s="305"/>
      <c r="SMU250" s="306"/>
      <c r="SMV250" s="135"/>
      <c r="SMW250" s="135"/>
      <c r="SMX250" s="307"/>
      <c r="SMY250" s="135"/>
      <c r="SMZ250" s="135"/>
      <c r="SNA250" s="135"/>
      <c r="SNB250" s="304"/>
      <c r="SNC250" s="305"/>
      <c r="SND250" s="306"/>
      <c r="SNE250" s="135"/>
      <c r="SNF250" s="135"/>
      <c r="SNG250" s="307"/>
      <c r="SNH250" s="135"/>
      <c r="SNI250" s="135"/>
      <c r="SNJ250" s="135"/>
      <c r="SNK250" s="304"/>
      <c r="SNL250" s="305"/>
      <c r="SNM250" s="306"/>
      <c r="SNN250" s="135"/>
      <c r="SNO250" s="135"/>
      <c r="SNP250" s="307"/>
      <c r="SNQ250" s="135"/>
      <c r="SNR250" s="135"/>
      <c r="SNS250" s="135"/>
      <c r="SNT250" s="304"/>
      <c r="SNU250" s="305"/>
      <c r="SNV250" s="306"/>
      <c r="SNW250" s="135"/>
      <c r="SNX250" s="135"/>
      <c r="SNY250" s="307"/>
      <c r="SNZ250" s="135"/>
      <c r="SOA250" s="135"/>
      <c r="SOB250" s="135"/>
      <c r="SOC250" s="304"/>
      <c r="SOD250" s="305"/>
      <c r="SOE250" s="306"/>
      <c r="SOF250" s="135"/>
      <c r="SOG250" s="135"/>
      <c r="SOH250" s="307"/>
      <c r="SOI250" s="135"/>
      <c r="SOJ250" s="135"/>
      <c r="SOK250" s="135"/>
      <c r="SOL250" s="304"/>
      <c r="SOM250" s="305"/>
      <c r="SON250" s="306"/>
      <c r="SOO250" s="135"/>
      <c r="SOP250" s="135"/>
      <c r="SOQ250" s="307"/>
      <c r="SOR250" s="135"/>
      <c r="SOS250" s="135"/>
      <c r="SOT250" s="135"/>
      <c r="SOU250" s="304"/>
      <c r="SOV250" s="305"/>
      <c r="SOW250" s="306"/>
      <c r="SOX250" s="135"/>
      <c r="SOY250" s="135"/>
      <c r="SOZ250" s="307"/>
      <c r="SPA250" s="135"/>
      <c r="SPB250" s="135"/>
      <c r="SPC250" s="135"/>
      <c r="SPD250" s="304"/>
      <c r="SPE250" s="305"/>
      <c r="SPF250" s="306"/>
      <c r="SPG250" s="135"/>
      <c r="SPH250" s="135"/>
      <c r="SPI250" s="307"/>
      <c r="SPJ250" s="135"/>
      <c r="SPK250" s="135"/>
      <c r="SPL250" s="135"/>
      <c r="SPM250" s="304"/>
      <c r="SPN250" s="305"/>
      <c r="SPO250" s="321"/>
      <c r="SPQ250" s="135"/>
      <c r="SPR250" s="307"/>
      <c r="SPS250" s="135"/>
      <c r="SPT250" s="135"/>
      <c r="SPU250" s="135"/>
      <c r="SPV250" s="304"/>
      <c r="SPW250" s="305"/>
      <c r="SPX250" s="321"/>
      <c r="SQA250" s="318"/>
      <c r="SQE250" s="319"/>
      <c r="SQF250" s="320"/>
      <c r="SQG250" s="321"/>
      <c r="SQJ250" s="318"/>
      <c r="SQL250" s="135"/>
      <c r="SQM250" s="135"/>
      <c r="SQN250" s="304"/>
      <c r="SQO250" s="305"/>
      <c r="SQP250" s="306"/>
      <c r="SQQ250" s="135"/>
      <c r="SQR250" s="135"/>
      <c r="SQS250" s="307"/>
      <c r="SQT250" s="135"/>
      <c r="SQU250" s="135"/>
      <c r="SQV250" s="135"/>
      <c r="SQW250" s="304"/>
      <c r="SQX250" s="305"/>
      <c r="SQY250" s="306"/>
      <c r="SQZ250" s="135"/>
      <c r="SRA250" s="135"/>
      <c r="SRB250" s="307"/>
      <c r="SRC250" s="135"/>
      <c r="SRD250" s="135"/>
      <c r="SRE250" s="135"/>
      <c r="SRF250" s="304"/>
      <c r="SRG250" s="305"/>
      <c r="SRH250" s="306"/>
      <c r="SRI250" s="135"/>
      <c r="SRJ250" s="135"/>
      <c r="SRK250" s="307"/>
      <c r="SRL250" s="135"/>
      <c r="SRM250" s="135"/>
      <c r="SRN250" s="135"/>
      <c r="SRO250" s="304"/>
      <c r="SRP250" s="305"/>
      <c r="SRQ250" s="306"/>
      <c r="SRR250" s="135"/>
      <c r="SRS250" s="135"/>
      <c r="SRT250" s="307"/>
      <c r="SRU250" s="135"/>
      <c r="SRV250" s="135"/>
      <c r="SRW250" s="135"/>
      <c r="SRX250" s="304"/>
      <c r="SRY250" s="305"/>
      <c r="SRZ250" s="306"/>
      <c r="SSA250" s="135"/>
      <c r="SSB250" s="135"/>
      <c r="SSC250" s="307"/>
      <c r="SSD250" s="135"/>
      <c r="SSE250" s="135"/>
      <c r="SSF250" s="135"/>
      <c r="SSG250" s="304"/>
      <c r="SSH250" s="305"/>
      <c r="SSI250" s="306"/>
      <c r="SSJ250" s="135"/>
      <c r="SSK250" s="135"/>
      <c r="SSL250" s="307"/>
      <c r="SSM250" s="135"/>
      <c r="SSN250" s="135"/>
      <c r="SSO250" s="135"/>
      <c r="SSP250" s="304"/>
      <c r="SSQ250" s="305"/>
      <c r="SSR250" s="306"/>
      <c r="SSS250" s="135"/>
      <c r="SST250" s="135"/>
      <c r="SSU250" s="307"/>
      <c r="SSV250" s="135"/>
      <c r="SSW250" s="135"/>
      <c r="SSX250" s="135"/>
      <c r="SSY250" s="304"/>
      <c r="SSZ250" s="305"/>
      <c r="STA250" s="306"/>
      <c r="STB250" s="135"/>
      <c r="STC250" s="135"/>
      <c r="STD250" s="307"/>
      <c r="STE250" s="135"/>
      <c r="STF250" s="135"/>
      <c r="STG250" s="135"/>
      <c r="STH250" s="304"/>
      <c r="STI250" s="305"/>
      <c r="STJ250" s="306"/>
      <c r="STK250" s="135"/>
      <c r="STL250" s="135"/>
      <c r="STM250" s="307"/>
      <c r="STN250" s="135"/>
      <c r="STO250" s="135"/>
      <c r="STP250" s="135"/>
      <c r="STQ250" s="304"/>
      <c r="STR250" s="305"/>
      <c r="STS250" s="306"/>
      <c r="STT250" s="135"/>
      <c r="STU250" s="135"/>
      <c r="STV250" s="307"/>
      <c r="STW250" s="135"/>
      <c r="STX250" s="135"/>
      <c r="STY250" s="135"/>
      <c r="STZ250" s="304"/>
      <c r="SUA250" s="305"/>
      <c r="SUB250" s="306"/>
      <c r="SUC250" s="135"/>
      <c r="SUD250" s="135"/>
      <c r="SUE250" s="307"/>
      <c r="SUF250" s="135"/>
      <c r="SUG250" s="135"/>
      <c r="SUH250" s="135"/>
      <c r="SUI250" s="304"/>
      <c r="SUJ250" s="305"/>
      <c r="SUK250" s="306"/>
      <c r="SUL250" s="135"/>
      <c r="SUM250" s="135"/>
      <c r="SUN250" s="307"/>
      <c r="SUO250" s="135"/>
      <c r="SUP250" s="135"/>
      <c r="SUQ250" s="135"/>
      <c r="SUR250" s="304"/>
      <c r="SUS250" s="305"/>
      <c r="SUT250" s="306"/>
      <c r="SUU250" s="135"/>
      <c r="SUV250" s="135"/>
      <c r="SUW250" s="307"/>
      <c r="SUX250" s="135"/>
      <c r="SUY250" s="135"/>
      <c r="SUZ250" s="135"/>
      <c r="SVA250" s="304"/>
      <c r="SVB250" s="305"/>
      <c r="SVC250" s="306"/>
      <c r="SVD250" s="135"/>
      <c r="SVE250" s="135"/>
      <c r="SVF250" s="307"/>
      <c r="SVG250" s="135"/>
      <c r="SVH250" s="135"/>
      <c r="SVI250" s="135"/>
      <c r="SVJ250" s="304"/>
      <c r="SVK250" s="305"/>
      <c r="SVL250" s="306"/>
      <c r="SVM250" s="135"/>
      <c r="SVN250" s="135"/>
      <c r="SVO250" s="307"/>
      <c r="SVP250" s="135"/>
      <c r="SVQ250" s="135"/>
      <c r="SVR250" s="135"/>
      <c r="SVS250" s="304"/>
      <c r="SVT250" s="305"/>
      <c r="SVU250" s="306"/>
      <c r="SVV250" s="135"/>
      <c r="SVW250" s="135"/>
      <c r="SVX250" s="307"/>
      <c r="SVY250" s="135"/>
      <c r="SVZ250" s="135"/>
      <c r="SWA250" s="135"/>
      <c r="SWB250" s="304"/>
      <c r="SWC250" s="305"/>
      <c r="SWD250" s="306"/>
      <c r="SWE250" s="135"/>
      <c r="SWF250" s="135"/>
      <c r="SWG250" s="307"/>
      <c r="SWH250" s="135"/>
      <c r="SWI250" s="135"/>
      <c r="SWJ250" s="135"/>
      <c r="SWK250" s="304"/>
      <c r="SWL250" s="305"/>
      <c r="SWM250" s="306"/>
      <c r="SWN250" s="135"/>
      <c r="SWO250" s="135"/>
      <c r="SWP250" s="307"/>
      <c r="SWQ250" s="135"/>
      <c r="SWR250" s="135"/>
      <c r="SWS250" s="135"/>
      <c r="SWT250" s="304"/>
      <c r="SWU250" s="305"/>
      <c r="SWV250" s="306"/>
      <c r="SWW250" s="135"/>
      <c r="SWX250" s="135"/>
      <c r="SWY250" s="307"/>
      <c r="SWZ250" s="135"/>
      <c r="SXA250" s="135"/>
      <c r="SXB250" s="135"/>
      <c r="SXC250" s="304"/>
      <c r="SXD250" s="305"/>
      <c r="SXE250" s="306"/>
      <c r="SXF250" s="135"/>
      <c r="SXG250" s="135"/>
      <c r="SXH250" s="307"/>
      <c r="SXI250" s="135"/>
      <c r="SXJ250" s="135"/>
      <c r="SXK250" s="135"/>
      <c r="SXL250" s="304"/>
      <c r="SXM250" s="305"/>
      <c r="SXN250" s="306"/>
      <c r="SXO250" s="135"/>
      <c r="SXP250" s="135"/>
      <c r="SXQ250" s="307"/>
      <c r="SXR250" s="135"/>
      <c r="SXS250" s="135"/>
      <c r="SXT250" s="135"/>
      <c r="SXU250" s="304"/>
      <c r="SXV250" s="305"/>
      <c r="SXW250" s="306"/>
      <c r="SXX250" s="135"/>
      <c r="SXY250" s="135"/>
      <c r="SXZ250" s="307"/>
      <c r="SYA250" s="135"/>
      <c r="SYB250" s="135"/>
      <c r="SYC250" s="135"/>
      <c r="SYD250" s="304"/>
      <c r="SYE250" s="305"/>
      <c r="SYF250" s="306"/>
      <c r="SYG250" s="135"/>
      <c r="SYH250" s="135"/>
      <c r="SYI250" s="307"/>
      <c r="SYJ250" s="135"/>
      <c r="SYK250" s="135"/>
      <c r="SYL250" s="135"/>
      <c r="SYM250" s="304"/>
      <c r="SYN250" s="305"/>
      <c r="SYO250" s="306"/>
      <c r="SYP250" s="135"/>
      <c r="SYQ250" s="135"/>
      <c r="SYR250" s="307"/>
      <c r="SYS250" s="135"/>
      <c r="SYT250" s="135"/>
      <c r="SYU250" s="135"/>
      <c r="SYV250" s="304"/>
      <c r="SYW250" s="305"/>
      <c r="SYX250" s="306"/>
      <c r="SYY250" s="135"/>
      <c r="SYZ250" s="135"/>
      <c r="SZA250" s="307"/>
      <c r="SZB250" s="135"/>
      <c r="SZC250" s="135"/>
      <c r="SZD250" s="135"/>
      <c r="SZE250" s="304"/>
      <c r="SZF250" s="305"/>
      <c r="SZG250" s="306"/>
      <c r="SZH250" s="135"/>
      <c r="SZI250" s="135"/>
      <c r="SZJ250" s="307"/>
      <c r="SZM250" s="135"/>
      <c r="SZN250" s="304"/>
      <c r="SZO250" s="305"/>
      <c r="SZP250" s="306"/>
      <c r="SZQ250" s="135"/>
      <c r="SZR250" s="135"/>
      <c r="SZS250" s="307"/>
      <c r="SZW250" s="319"/>
      <c r="SZX250" s="320"/>
      <c r="SZY250" s="321"/>
      <c r="TAB250" s="318"/>
      <c r="TAF250" s="319"/>
      <c r="TAG250" s="320"/>
      <c r="TAH250" s="306"/>
      <c r="TAI250" s="135"/>
      <c r="TAJ250" s="135"/>
      <c r="TAK250" s="307"/>
      <c r="TAL250" s="135"/>
      <c r="TAM250" s="135"/>
      <c r="TAN250" s="135"/>
      <c r="TAO250" s="304"/>
      <c r="TAP250" s="305"/>
      <c r="TAQ250" s="306"/>
      <c r="TAR250" s="135"/>
      <c r="TAS250" s="135"/>
      <c r="TAT250" s="307"/>
      <c r="TAU250" s="135"/>
      <c r="TAV250" s="135"/>
      <c r="TAW250" s="135"/>
      <c r="TAX250" s="304"/>
      <c r="TAY250" s="305"/>
      <c r="TAZ250" s="306"/>
      <c r="TBA250" s="135"/>
      <c r="TBB250" s="135"/>
      <c r="TBC250" s="307"/>
      <c r="TBD250" s="135"/>
      <c r="TBE250" s="135"/>
      <c r="TBF250" s="135"/>
      <c r="TBG250" s="304"/>
      <c r="TBH250" s="305"/>
      <c r="TBI250" s="306"/>
      <c r="TBJ250" s="135"/>
      <c r="TBK250" s="135"/>
      <c r="TBL250" s="307"/>
      <c r="TBM250" s="135"/>
      <c r="TBN250" s="135"/>
      <c r="TBO250" s="135"/>
      <c r="TBP250" s="304"/>
      <c r="TBQ250" s="305"/>
      <c r="TBR250" s="306"/>
      <c r="TBS250" s="135"/>
      <c r="TBT250" s="135"/>
      <c r="TBU250" s="307"/>
      <c r="TBV250" s="135"/>
      <c r="TBW250" s="135"/>
      <c r="TBX250" s="135"/>
      <c r="TBY250" s="304"/>
      <c r="TBZ250" s="305"/>
      <c r="TCA250" s="306"/>
      <c r="TCB250" s="135"/>
      <c r="TCC250" s="135"/>
      <c r="TCD250" s="307"/>
      <c r="TCE250" s="135"/>
      <c r="TCF250" s="135"/>
      <c r="TCG250" s="135"/>
      <c r="TCH250" s="304"/>
      <c r="TCI250" s="305"/>
      <c r="TCJ250" s="306"/>
      <c r="TCK250" s="135"/>
      <c r="TCL250" s="135"/>
      <c r="TCM250" s="307"/>
      <c r="TCN250" s="135"/>
      <c r="TCO250" s="135"/>
      <c r="TCP250" s="135"/>
      <c r="TCQ250" s="304"/>
      <c r="TCR250" s="305"/>
      <c r="TCS250" s="306"/>
      <c r="TCT250" s="135"/>
      <c r="TCU250" s="135"/>
      <c r="TCV250" s="307"/>
      <c r="TCW250" s="135"/>
      <c r="TCX250" s="135"/>
      <c r="TCY250" s="135"/>
      <c r="TCZ250" s="304"/>
      <c r="TDA250" s="305"/>
      <c r="TDB250" s="306"/>
      <c r="TDC250" s="135"/>
      <c r="TDD250" s="135"/>
      <c r="TDE250" s="307"/>
      <c r="TDF250" s="135"/>
      <c r="TDG250" s="135"/>
      <c r="TDH250" s="135"/>
      <c r="TDI250" s="304"/>
      <c r="TDJ250" s="305"/>
      <c r="TDK250" s="306"/>
      <c r="TDL250" s="135"/>
      <c r="TDM250" s="135"/>
      <c r="TDN250" s="307"/>
      <c r="TDO250" s="135"/>
      <c r="TDP250" s="135"/>
      <c r="TDQ250" s="135"/>
      <c r="TDR250" s="304"/>
      <c r="TDS250" s="305"/>
      <c r="TDT250" s="306"/>
      <c r="TDU250" s="135"/>
      <c r="TDV250" s="135"/>
      <c r="TDW250" s="307"/>
      <c r="TDX250" s="135"/>
      <c r="TDY250" s="135"/>
      <c r="TDZ250" s="135"/>
      <c r="TEA250" s="304"/>
      <c r="TEB250" s="305"/>
      <c r="TEC250" s="306"/>
      <c r="TED250" s="135"/>
      <c r="TEE250" s="135"/>
      <c r="TEF250" s="307"/>
      <c r="TEG250" s="135"/>
      <c r="TEH250" s="135"/>
      <c r="TEI250" s="135"/>
      <c r="TEJ250" s="304"/>
      <c r="TEK250" s="305"/>
      <c r="TEL250" s="306"/>
      <c r="TEM250" s="135"/>
      <c r="TEN250" s="135"/>
      <c r="TEO250" s="307"/>
      <c r="TEP250" s="135"/>
      <c r="TEQ250" s="135"/>
      <c r="TER250" s="135"/>
      <c r="TES250" s="304"/>
      <c r="TET250" s="305"/>
      <c r="TEU250" s="306"/>
      <c r="TEV250" s="135"/>
      <c r="TEW250" s="135"/>
      <c r="TEX250" s="307"/>
      <c r="TEY250" s="135"/>
      <c r="TEZ250" s="135"/>
      <c r="TFA250" s="135"/>
      <c r="TFB250" s="304"/>
      <c r="TFC250" s="305"/>
      <c r="TFD250" s="306"/>
      <c r="TFE250" s="135"/>
      <c r="TFF250" s="135"/>
      <c r="TFG250" s="307"/>
      <c r="TFH250" s="135"/>
      <c r="TFI250" s="135"/>
      <c r="TFJ250" s="135"/>
      <c r="TFK250" s="304"/>
      <c r="TFL250" s="305"/>
      <c r="TFM250" s="306"/>
      <c r="TFN250" s="135"/>
      <c r="TFO250" s="135"/>
      <c r="TFP250" s="307"/>
      <c r="TFQ250" s="135"/>
      <c r="TFR250" s="135"/>
      <c r="TFS250" s="135"/>
      <c r="TFT250" s="304"/>
      <c r="TFU250" s="305"/>
      <c r="TFV250" s="306"/>
      <c r="TFW250" s="135"/>
      <c r="TFX250" s="135"/>
      <c r="TFY250" s="307"/>
      <c r="TFZ250" s="135"/>
      <c r="TGA250" s="135"/>
      <c r="TGB250" s="135"/>
      <c r="TGC250" s="304"/>
      <c r="TGD250" s="305"/>
      <c r="TGE250" s="306"/>
      <c r="TGF250" s="135"/>
      <c r="TGG250" s="135"/>
      <c r="TGH250" s="307"/>
      <c r="TGI250" s="135"/>
      <c r="TGJ250" s="135"/>
      <c r="TGK250" s="135"/>
      <c r="TGL250" s="304"/>
      <c r="TGM250" s="305"/>
      <c r="TGN250" s="306"/>
      <c r="TGO250" s="135"/>
      <c r="TGP250" s="135"/>
      <c r="TGQ250" s="307"/>
      <c r="TGR250" s="135"/>
      <c r="TGS250" s="135"/>
      <c r="TGT250" s="135"/>
      <c r="TGU250" s="304"/>
      <c r="TGV250" s="305"/>
      <c r="TGW250" s="306"/>
      <c r="TGX250" s="135"/>
      <c r="TGY250" s="135"/>
      <c r="TGZ250" s="307"/>
      <c r="THA250" s="135"/>
      <c r="THB250" s="135"/>
      <c r="THC250" s="135"/>
      <c r="THD250" s="304"/>
      <c r="THE250" s="305"/>
      <c r="THF250" s="306"/>
      <c r="THG250" s="135"/>
      <c r="THH250" s="135"/>
      <c r="THI250" s="307"/>
      <c r="THJ250" s="135"/>
      <c r="THK250" s="135"/>
      <c r="THL250" s="135"/>
      <c r="THM250" s="304"/>
      <c r="THN250" s="305"/>
      <c r="THO250" s="306"/>
      <c r="THP250" s="135"/>
      <c r="THQ250" s="135"/>
      <c r="THR250" s="307"/>
      <c r="THS250" s="135"/>
      <c r="THT250" s="135"/>
      <c r="THU250" s="135"/>
      <c r="THV250" s="304"/>
      <c r="THW250" s="305"/>
      <c r="THX250" s="306"/>
      <c r="THY250" s="135"/>
      <c r="THZ250" s="135"/>
      <c r="TIA250" s="307"/>
      <c r="TIB250" s="135"/>
      <c r="TIC250" s="135"/>
      <c r="TID250" s="135"/>
      <c r="TIE250" s="304"/>
      <c r="TIF250" s="305"/>
      <c r="TIG250" s="306"/>
      <c r="TIH250" s="135"/>
      <c r="TII250" s="135"/>
      <c r="TIJ250" s="307"/>
      <c r="TIK250" s="135"/>
      <c r="TIL250" s="135"/>
      <c r="TIM250" s="135"/>
      <c r="TIN250" s="304"/>
      <c r="TIO250" s="305"/>
      <c r="TIP250" s="306"/>
      <c r="TIQ250" s="135"/>
      <c r="TIR250" s="135"/>
      <c r="TIS250" s="307"/>
      <c r="TIT250" s="135"/>
      <c r="TIU250" s="135"/>
      <c r="TIV250" s="135"/>
      <c r="TIW250" s="304"/>
      <c r="TIX250" s="305"/>
      <c r="TIY250" s="306"/>
      <c r="TIZ250" s="135"/>
      <c r="TJA250" s="135"/>
      <c r="TJB250" s="307"/>
      <c r="TJC250" s="135"/>
      <c r="TJD250" s="135"/>
      <c r="TJE250" s="135"/>
      <c r="TJF250" s="304"/>
      <c r="TJG250" s="320"/>
      <c r="TJH250" s="321"/>
      <c r="TJI250" s="135"/>
      <c r="TJJ250" s="135"/>
      <c r="TJK250" s="307"/>
      <c r="TJL250" s="135"/>
      <c r="TJM250" s="135"/>
      <c r="TJN250" s="135"/>
      <c r="TJO250" s="304"/>
      <c r="TJP250" s="320"/>
      <c r="TJQ250" s="321"/>
      <c r="TJT250" s="318"/>
      <c r="TJX250" s="319"/>
      <c r="TJY250" s="320"/>
      <c r="TJZ250" s="321"/>
      <c r="TKC250" s="318"/>
      <c r="TKD250" s="135"/>
      <c r="TKE250" s="135"/>
      <c r="TKF250" s="135"/>
      <c r="TKG250" s="304"/>
      <c r="TKH250" s="305"/>
      <c r="TKI250" s="306"/>
      <c r="TKJ250" s="135"/>
      <c r="TKK250" s="135"/>
      <c r="TKL250" s="307"/>
      <c r="TKM250" s="135"/>
      <c r="TKN250" s="135"/>
      <c r="TKO250" s="135"/>
      <c r="TKP250" s="304"/>
      <c r="TKQ250" s="305"/>
      <c r="TKR250" s="306"/>
      <c r="TKS250" s="135"/>
      <c r="TKT250" s="135"/>
      <c r="TKU250" s="307"/>
      <c r="TKV250" s="135"/>
      <c r="TKW250" s="135"/>
      <c r="TKX250" s="135"/>
      <c r="TKY250" s="304"/>
      <c r="TKZ250" s="305"/>
      <c r="TLA250" s="306"/>
      <c r="TLB250" s="135"/>
      <c r="TLC250" s="135"/>
      <c r="TLD250" s="307"/>
      <c r="TLE250" s="135"/>
      <c r="TLF250" s="135"/>
      <c r="TLG250" s="135"/>
      <c r="TLH250" s="304"/>
      <c r="TLI250" s="305"/>
      <c r="TLJ250" s="306"/>
      <c r="TLK250" s="135"/>
      <c r="TLL250" s="135"/>
      <c r="TLM250" s="307"/>
      <c r="TLN250" s="135"/>
      <c r="TLO250" s="135"/>
      <c r="TLP250" s="135"/>
      <c r="TLQ250" s="304"/>
      <c r="TLR250" s="305"/>
      <c r="TLS250" s="306"/>
      <c r="TLT250" s="135"/>
      <c r="TLU250" s="135"/>
      <c r="TLV250" s="307"/>
      <c r="TLW250" s="135"/>
      <c r="TLX250" s="135"/>
      <c r="TLY250" s="135"/>
      <c r="TLZ250" s="304"/>
      <c r="TMA250" s="305"/>
      <c r="TMB250" s="306"/>
      <c r="TMC250" s="135"/>
      <c r="TMD250" s="135"/>
      <c r="TME250" s="307"/>
      <c r="TMF250" s="135"/>
      <c r="TMG250" s="135"/>
      <c r="TMH250" s="135"/>
      <c r="TMI250" s="304"/>
      <c r="TMJ250" s="305"/>
      <c r="TMK250" s="306"/>
      <c r="TML250" s="135"/>
      <c r="TMM250" s="135"/>
      <c r="TMN250" s="307"/>
      <c r="TMO250" s="135"/>
      <c r="TMP250" s="135"/>
      <c r="TMQ250" s="135"/>
      <c r="TMR250" s="304"/>
      <c r="TMS250" s="305"/>
      <c r="TMT250" s="306"/>
      <c r="TMU250" s="135"/>
      <c r="TMV250" s="135"/>
      <c r="TMW250" s="307"/>
      <c r="TMX250" s="135"/>
      <c r="TMY250" s="135"/>
      <c r="TMZ250" s="135"/>
      <c r="TNA250" s="304"/>
      <c r="TNB250" s="305"/>
      <c r="TNC250" s="306"/>
      <c r="TND250" s="135"/>
      <c r="TNE250" s="135"/>
      <c r="TNF250" s="307"/>
      <c r="TNG250" s="135"/>
      <c r="TNH250" s="135"/>
      <c r="TNI250" s="135"/>
      <c r="TNJ250" s="304"/>
      <c r="TNK250" s="305"/>
      <c r="TNL250" s="306"/>
      <c r="TNM250" s="135"/>
      <c r="TNN250" s="135"/>
      <c r="TNO250" s="307"/>
      <c r="TNP250" s="135"/>
      <c r="TNQ250" s="135"/>
      <c r="TNR250" s="135"/>
      <c r="TNS250" s="304"/>
      <c r="TNT250" s="305"/>
      <c r="TNU250" s="306"/>
      <c r="TNV250" s="135"/>
      <c r="TNW250" s="135"/>
      <c r="TNX250" s="307"/>
      <c r="TNY250" s="135"/>
      <c r="TNZ250" s="135"/>
      <c r="TOA250" s="135"/>
      <c r="TOB250" s="304"/>
      <c r="TOC250" s="305"/>
      <c r="TOD250" s="306"/>
      <c r="TOE250" s="135"/>
      <c r="TOF250" s="135"/>
      <c r="TOG250" s="307"/>
      <c r="TOH250" s="135"/>
      <c r="TOI250" s="135"/>
      <c r="TOJ250" s="135"/>
      <c r="TOK250" s="304"/>
      <c r="TOL250" s="305"/>
      <c r="TOM250" s="306"/>
      <c r="TON250" s="135"/>
      <c r="TOO250" s="135"/>
      <c r="TOP250" s="307"/>
      <c r="TOQ250" s="135"/>
      <c r="TOR250" s="135"/>
      <c r="TOS250" s="135"/>
      <c r="TOT250" s="304"/>
      <c r="TOU250" s="305"/>
      <c r="TOV250" s="306"/>
      <c r="TOW250" s="135"/>
      <c r="TOX250" s="135"/>
      <c r="TOY250" s="307"/>
      <c r="TOZ250" s="135"/>
      <c r="TPA250" s="135"/>
      <c r="TPB250" s="135"/>
      <c r="TPC250" s="304"/>
      <c r="TPD250" s="305"/>
      <c r="TPE250" s="306"/>
      <c r="TPF250" s="135"/>
      <c r="TPG250" s="135"/>
      <c r="TPH250" s="307"/>
      <c r="TPI250" s="135"/>
      <c r="TPJ250" s="135"/>
      <c r="TPK250" s="135"/>
      <c r="TPL250" s="304"/>
      <c r="TPM250" s="305"/>
      <c r="TPN250" s="306"/>
      <c r="TPO250" s="135"/>
      <c r="TPP250" s="135"/>
      <c r="TPQ250" s="307"/>
      <c r="TPR250" s="135"/>
      <c r="TPS250" s="135"/>
      <c r="TPT250" s="135"/>
      <c r="TPU250" s="304"/>
      <c r="TPV250" s="305"/>
      <c r="TPW250" s="306"/>
      <c r="TPX250" s="135"/>
      <c r="TPY250" s="135"/>
      <c r="TPZ250" s="307"/>
      <c r="TQA250" s="135"/>
      <c r="TQB250" s="135"/>
      <c r="TQC250" s="135"/>
      <c r="TQD250" s="304"/>
      <c r="TQE250" s="305"/>
      <c r="TQF250" s="306"/>
      <c r="TQG250" s="135"/>
      <c r="TQH250" s="135"/>
      <c r="TQI250" s="307"/>
      <c r="TQJ250" s="135"/>
      <c r="TQK250" s="135"/>
      <c r="TQL250" s="135"/>
      <c r="TQM250" s="304"/>
      <c r="TQN250" s="305"/>
      <c r="TQO250" s="306"/>
      <c r="TQP250" s="135"/>
      <c r="TQQ250" s="135"/>
      <c r="TQR250" s="307"/>
      <c r="TQS250" s="135"/>
      <c r="TQT250" s="135"/>
      <c r="TQU250" s="135"/>
      <c r="TQV250" s="304"/>
      <c r="TQW250" s="305"/>
      <c r="TQX250" s="306"/>
      <c r="TQY250" s="135"/>
      <c r="TQZ250" s="135"/>
      <c r="TRA250" s="307"/>
      <c r="TRB250" s="135"/>
      <c r="TRC250" s="135"/>
      <c r="TRD250" s="135"/>
      <c r="TRE250" s="304"/>
      <c r="TRF250" s="305"/>
      <c r="TRG250" s="306"/>
      <c r="TRH250" s="135"/>
      <c r="TRI250" s="135"/>
      <c r="TRJ250" s="307"/>
      <c r="TRK250" s="135"/>
      <c r="TRL250" s="135"/>
      <c r="TRM250" s="135"/>
      <c r="TRN250" s="304"/>
      <c r="TRO250" s="305"/>
      <c r="TRP250" s="306"/>
      <c r="TRQ250" s="135"/>
      <c r="TRR250" s="135"/>
      <c r="TRS250" s="307"/>
      <c r="TRT250" s="135"/>
      <c r="TRU250" s="135"/>
      <c r="TRV250" s="135"/>
      <c r="TRW250" s="304"/>
      <c r="TRX250" s="305"/>
      <c r="TRY250" s="306"/>
      <c r="TRZ250" s="135"/>
      <c r="TSA250" s="135"/>
      <c r="TSB250" s="307"/>
      <c r="TSC250" s="135"/>
      <c r="TSD250" s="135"/>
      <c r="TSE250" s="135"/>
      <c r="TSF250" s="304"/>
      <c r="TSG250" s="305"/>
      <c r="TSH250" s="306"/>
      <c r="TSI250" s="135"/>
      <c r="TSJ250" s="135"/>
      <c r="TSK250" s="307"/>
      <c r="TSL250" s="135"/>
      <c r="TSM250" s="135"/>
      <c r="TSN250" s="135"/>
      <c r="TSO250" s="304"/>
      <c r="TSP250" s="305"/>
      <c r="TSQ250" s="306"/>
      <c r="TSR250" s="135"/>
      <c r="TSS250" s="135"/>
      <c r="TST250" s="307"/>
      <c r="TSU250" s="135"/>
      <c r="TSV250" s="135"/>
      <c r="TSW250" s="135"/>
      <c r="TSX250" s="304"/>
      <c r="TSY250" s="305"/>
      <c r="TSZ250" s="306"/>
      <c r="TTA250" s="135"/>
      <c r="TTB250" s="135"/>
      <c r="TTC250" s="318"/>
      <c r="TTE250" s="135"/>
      <c r="TTF250" s="135"/>
      <c r="TTG250" s="304"/>
      <c r="TTH250" s="305"/>
      <c r="TTI250" s="306"/>
      <c r="TTJ250" s="135"/>
      <c r="TTK250" s="135"/>
      <c r="TTL250" s="318"/>
      <c r="TTP250" s="319"/>
      <c r="TTQ250" s="320"/>
      <c r="TTR250" s="321"/>
      <c r="TTU250" s="318"/>
      <c r="TTY250" s="319"/>
      <c r="TTZ250" s="305"/>
      <c r="TUA250" s="306"/>
      <c r="TUB250" s="135"/>
      <c r="TUC250" s="135"/>
      <c r="TUD250" s="307"/>
      <c r="TUE250" s="135"/>
      <c r="TUF250" s="135"/>
      <c r="TUG250" s="135"/>
      <c r="TUH250" s="304"/>
      <c r="TUI250" s="305"/>
      <c r="TUJ250" s="306"/>
      <c r="TUK250" s="135"/>
      <c r="TUL250" s="135"/>
      <c r="TUM250" s="307"/>
      <c r="TUN250" s="135"/>
      <c r="TUO250" s="135"/>
      <c r="TUP250" s="135"/>
      <c r="TUQ250" s="304"/>
      <c r="TUR250" s="305"/>
      <c r="TUS250" s="306"/>
      <c r="TUT250" s="135"/>
      <c r="TUU250" s="135"/>
      <c r="TUV250" s="307"/>
      <c r="TUW250" s="135"/>
      <c r="TUX250" s="135"/>
      <c r="TUY250" s="135"/>
      <c r="TUZ250" s="304"/>
      <c r="TVA250" s="305"/>
      <c r="TVB250" s="306"/>
      <c r="TVC250" s="135"/>
      <c r="TVD250" s="135"/>
      <c r="TVE250" s="307"/>
      <c r="TVF250" s="135"/>
      <c r="TVG250" s="135"/>
      <c r="TVH250" s="135"/>
      <c r="TVI250" s="304"/>
      <c r="TVJ250" s="305"/>
      <c r="TVK250" s="306"/>
      <c r="TVL250" s="135"/>
      <c r="TVM250" s="135"/>
      <c r="TVN250" s="307"/>
      <c r="TVO250" s="135"/>
      <c r="TVP250" s="135"/>
      <c r="TVQ250" s="135"/>
      <c r="TVR250" s="304"/>
      <c r="TVS250" s="305"/>
      <c r="TVT250" s="306"/>
      <c r="TVU250" s="135"/>
      <c r="TVV250" s="135"/>
      <c r="TVW250" s="307"/>
      <c r="TVX250" s="135"/>
      <c r="TVY250" s="135"/>
      <c r="TVZ250" s="135"/>
      <c r="TWA250" s="304"/>
      <c r="TWB250" s="305"/>
      <c r="TWC250" s="306"/>
      <c r="TWD250" s="135"/>
      <c r="TWE250" s="135"/>
      <c r="TWF250" s="307"/>
      <c r="TWG250" s="135"/>
      <c r="TWH250" s="135"/>
      <c r="TWI250" s="135"/>
      <c r="TWJ250" s="304"/>
      <c r="TWK250" s="305"/>
      <c r="TWL250" s="306"/>
      <c r="TWM250" s="135"/>
      <c r="TWN250" s="135"/>
      <c r="TWO250" s="307"/>
      <c r="TWP250" s="135"/>
      <c r="TWQ250" s="135"/>
      <c r="TWR250" s="135"/>
      <c r="TWS250" s="304"/>
      <c r="TWT250" s="305"/>
      <c r="TWU250" s="306"/>
      <c r="TWV250" s="135"/>
      <c r="TWW250" s="135"/>
      <c r="TWX250" s="307"/>
      <c r="TWY250" s="135"/>
      <c r="TWZ250" s="135"/>
      <c r="TXA250" s="135"/>
      <c r="TXB250" s="304"/>
      <c r="TXC250" s="305"/>
      <c r="TXD250" s="306"/>
      <c r="TXE250" s="135"/>
      <c r="TXF250" s="135"/>
      <c r="TXG250" s="307"/>
      <c r="TXH250" s="135"/>
      <c r="TXI250" s="135"/>
      <c r="TXJ250" s="135"/>
      <c r="TXK250" s="304"/>
      <c r="TXL250" s="305"/>
      <c r="TXM250" s="306"/>
      <c r="TXN250" s="135"/>
      <c r="TXO250" s="135"/>
      <c r="TXP250" s="307"/>
      <c r="TXQ250" s="135"/>
      <c r="TXR250" s="135"/>
      <c r="TXS250" s="135"/>
      <c r="TXT250" s="304"/>
      <c r="TXU250" s="305"/>
      <c r="TXV250" s="306"/>
      <c r="TXW250" s="135"/>
      <c r="TXX250" s="135"/>
      <c r="TXY250" s="307"/>
      <c r="TXZ250" s="135"/>
      <c r="TYA250" s="135"/>
      <c r="TYB250" s="135"/>
      <c r="TYC250" s="304"/>
      <c r="TYD250" s="305"/>
      <c r="TYE250" s="306"/>
      <c r="TYF250" s="135"/>
      <c r="TYG250" s="135"/>
      <c r="TYH250" s="307"/>
      <c r="TYI250" s="135"/>
      <c r="TYJ250" s="135"/>
      <c r="TYK250" s="135"/>
      <c r="TYL250" s="304"/>
      <c r="TYM250" s="305"/>
      <c r="TYN250" s="306"/>
      <c r="TYO250" s="135"/>
      <c r="TYP250" s="135"/>
      <c r="TYQ250" s="307"/>
      <c r="TYR250" s="135"/>
      <c r="TYS250" s="135"/>
      <c r="TYT250" s="135"/>
      <c r="TYU250" s="304"/>
      <c r="TYV250" s="305"/>
      <c r="TYW250" s="306"/>
      <c r="TYX250" s="135"/>
      <c r="TYY250" s="135"/>
      <c r="TYZ250" s="307"/>
      <c r="TZA250" s="135"/>
      <c r="TZB250" s="135"/>
      <c r="TZC250" s="135"/>
      <c r="TZD250" s="304"/>
      <c r="TZE250" s="305"/>
      <c r="TZF250" s="306"/>
      <c r="TZG250" s="135"/>
      <c r="TZH250" s="135"/>
      <c r="TZI250" s="307"/>
      <c r="TZJ250" s="135"/>
      <c r="TZK250" s="135"/>
      <c r="TZL250" s="135"/>
      <c r="TZM250" s="304"/>
      <c r="TZN250" s="305"/>
      <c r="TZO250" s="306"/>
      <c r="TZP250" s="135"/>
      <c r="TZQ250" s="135"/>
      <c r="TZR250" s="307"/>
      <c r="TZS250" s="135"/>
      <c r="TZT250" s="135"/>
      <c r="TZU250" s="135"/>
      <c r="TZV250" s="304"/>
      <c r="TZW250" s="305"/>
      <c r="TZX250" s="306"/>
      <c r="TZY250" s="135"/>
      <c r="TZZ250" s="135"/>
      <c r="UAA250" s="307"/>
      <c r="UAB250" s="135"/>
      <c r="UAC250" s="135"/>
      <c r="UAD250" s="135"/>
      <c r="UAE250" s="304"/>
      <c r="UAF250" s="305"/>
      <c r="UAG250" s="306"/>
      <c r="UAH250" s="135"/>
      <c r="UAI250" s="135"/>
      <c r="UAJ250" s="307"/>
      <c r="UAK250" s="135"/>
      <c r="UAL250" s="135"/>
      <c r="UAM250" s="135"/>
      <c r="UAN250" s="304"/>
      <c r="UAO250" s="305"/>
      <c r="UAP250" s="306"/>
      <c r="UAQ250" s="135"/>
      <c r="UAR250" s="135"/>
      <c r="UAS250" s="307"/>
      <c r="UAT250" s="135"/>
      <c r="UAU250" s="135"/>
      <c r="UAV250" s="135"/>
      <c r="UAW250" s="304"/>
      <c r="UAX250" s="305"/>
      <c r="UAY250" s="306"/>
      <c r="UAZ250" s="135"/>
      <c r="UBA250" s="135"/>
      <c r="UBB250" s="307"/>
      <c r="UBC250" s="135"/>
      <c r="UBD250" s="135"/>
      <c r="UBE250" s="135"/>
      <c r="UBF250" s="304"/>
      <c r="UBG250" s="305"/>
      <c r="UBH250" s="306"/>
      <c r="UBI250" s="135"/>
      <c r="UBJ250" s="135"/>
      <c r="UBK250" s="307"/>
      <c r="UBL250" s="135"/>
      <c r="UBM250" s="135"/>
      <c r="UBN250" s="135"/>
      <c r="UBO250" s="304"/>
      <c r="UBP250" s="305"/>
      <c r="UBQ250" s="306"/>
      <c r="UBR250" s="135"/>
      <c r="UBS250" s="135"/>
      <c r="UBT250" s="307"/>
      <c r="UBU250" s="135"/>
      <c r="UBV250" s="135"/>
      <c r="UBW250" s="135"/>
      <c r="UBX250" s="304"/>
      <c r="UBY250" s="305"/>
      <c r="UBZ250" s="306"/>
      <c r="UCA250" s="135"/>
      <c r="UCB250" s="135"/>
      <c r="UCC250" s="307"/>
      <c r="UCD250" s="135"/>
      <c r="UCE250" s="135"/>
      <c r="UCF250" s="135"/>
      <c r="UCG250" s="304"/>
      <c r="UCH250" s="305"/>
      <c r="UCI250" s="306"/>
      <c r="UCJ250" s="135"/>
      <c r="UCK250" s="135"/>
      <c r="UCL250" s="307"/>
      <c r="UCM250" s="135"/>
      <c r="UCN250" s="135"/>
      <c r="UCO250" s="135"/>
      <c r="UCP250" s="304"/>
      <c r="UCQ250" s="305"/>
      <c r="UCR250" s="306"/>
      <c r="UCS250" s="135"/>
      <c r="UCT250" s="135"/>
      <c r="UCU250" s="307"/>
      <c r="UCV250" s="135"/>
      <c r="UCW250" s="135"/>
      <c r="UCX250" s="135"/>
      <c r="UCY250" s="319"/>
      <c r="UCZ250" s="320"/>
      <c r="UDA250" s="306"/>
      <c r="UDB250" s="135"/>
      <c r="UDC250" s="135"/>
      <c r="UDD250" s="307"/>
      <c r="UDE250" s="135"/>
      <c r="UDF250" s="135"/>
      <c r="UDG250" s="135"/>
      <c r="UDH250" s="319"/>
      <c r="UDI250" s="320"/>
      <c r="UDJ250" s="321"/>
      <c r="UDM250" s="318"/>
      <c r="UDQ250" s="319"/>
      <c r="UDR250" s="320"/>
      <c r="UDS250" s="321"/>
      <c r="UDV250" s="307"/>
      <c r="UDW250" s="135"/>
      <c r="UDX250" s="135"/>
      <c r="UDY250" s="135"/>
      <c r="UDZ250" s="304"/>
      <c r="UEA250" s="305"/>
      <c r="UEB250" s="306"/>
      <c r="UEC250" s="135"/>
      <c r="UED250" s="135"/>
      <c r="UEE250" s="307"/>
      <c r="UEF250" s="135"/>
      <c r="UEG250" s="135"/>
      <c r="UEH250" s="135"/>
      <c r="UEI250" s="304"/>
      <c r="UEJ250" s="305"/>
      <c r="UEK250" s="306"/>
      <c r="UEL250" s="135"/>
      <c r="UEM250" s="135"/>
      <c r="UEN250" s="307"/>
      <c r="UEO250" s="135"/>
      <c r="UEP250" s="135"/>
      <c r="UEQ250" s="135"/>
      <c r="UER250" s="304"/>
      <c r="UES250" s="305"/>
      <c r="UET250" s="306"/>
      <c r="UEU250" s="135"/>
      <c r="UEV250" s="135"/>
      <c r="UEW250" s="307"/>
      <c r="UEX250" s="135"/>
      <c r="UEY250" s="135"/>
      <c r="UEZ250" s="135"/>
      <c r="UFA250" s="304"/>
      <c r="UFB250" s="305"/>
      <c r="UFC250" s="306"/>
      <c r="UFD250" s="135"/>
      <c r="UFE250" s="135"/>
      <c r="UFF250" s="307"/>
      <c r="UFG250" s="135"/>
      <c r="UFH250" s="135"/>
      <c r="UFI250" s="135"/>
      <c r="UFJ250" s="304"/>
      <c r="UFK250" s="305"/>
      <c r="UFL250" s="306"/>
      <c r="UFM250" s="135"/>
      <c r="UFN250" s="135"/>
      <c r="UFO250" s="307"/>
      <c r="UFP250" s="135"/>
      <c r="UFQ250" s="135"/>
      <c r="UFR250" s="135"/>
      <c r="UFS250" s="304"/>
      <c r="UFT250" s="305"/>
      <c r="UFU250" s="306"/>
      <c r="UFV250" s="135"/>
      <c r="UFW250" s="135"/>
      <c r="UFX250" s="307"/>
      <c r="UFY250" s="135"/>
      <c r="UFZ250" s="135"/>
      <c r="UGA250" s="135"/>
      <c r="UGB250" s="304"/>
      <c r="UGC250" s="305"/>
      <c r="UGD250" s="306"/>
      <c r="UGE250" s="135"/>
      <c r="UGF250" s="135"/>
      <c r="UGG250" s="307"/>
      <c r="UGH250" s="135"/>
      <c r="UGI250" s="135"/>
      <c r="UGJ250" s="135"/>
      <c r="UGK250" s="304"/>
      <c r="UGL250" s="305"/>
      <c r="UGM250" s="306"/>
      <c r="UGN250" s="135"/>
      <c r="UGO250" s="135"/>
      <c r="UGP250" s="307"/>
      <c r="UGQ250" s="135"/>
      <c r="UGR250" s="135"/>
      <c r="UGS250" s="135"/>
      <c r="UGT250" s="304"/>
      <c r="UGU250" s="305"/>
      <c r="UGV250" s="306"/>
      <c r="UGW250" s="135"/>
      <c r="UGX250" s="135"/>
      <c r="UGY250" s="307"/>
      <c r="UGZ250" s="135"/>
      <c r="UHA250" s="135"/>
      <c r="UHB250" s="135"/>
      <c r="UHC250" s="304"/>
      <c r="UHD250" s="305"/>
      <c r="UHE250" s="306"/>
      <c r="UHF250" s="135"/>
      <c r="UHG250" s="135"/>
      <c r="UHH250" s="307"/>
      <c r="UHI250" s="135"/>
      <c r="UHJ250" s="135"/>
      <c r="UHK250" s="135"/>
      <c r="UHL250" s="304"/>
      <c r="UHM250" s="305"/>
      <c r="UHN250" s="306"/>
      <c r="UHO250" s="135"/>
      <c r="UHP250" s="135"/>
      <c r="UHQ250" s="307"/>
      <c r="UHR250" s="135"/>
      <c r="UHS250" s="135"/>
      <c r="UHT250" s="135"/>
      <c r="UHU250" s="304"/>
      <c r="UHV250" s="305"/>
      <c r="UHW250" s="306"/>
      <c r="UHX250" s="135"/>
      <c r="UHY250" s="135"/>
      <c r="UHZ250" s="307"/>
      <c r="UIA250" s="135"/>
      <c r="UIB250" s="135"/>
      <c r="UIC250" s="135"/>
      <c r="UID250" s="304"/>
      <c r="UIE250" s="305"/>
      <c r="UIF250" s="306"/>
      <c r="UIG250" s="135"/>
      <c r="UIH250" s="135"/>
      <c r="UII250" s="307"/>
      <c r="UIJ250" s="135"/>
      <c r="UIK250" s="135"/>
      <c r="UIL250" s="135"/>
      <c r="UIM250" s="304"/>
      <c r="UIN250" s="305"/>
      <c r="UIO250" s="306"/>
      <c r="UIP250" s="135"/>
      <c r="UIQ250" s="135"/>
      <c r="UIR250" s="307"/>
      <c r="UIS250" s="135"/>
      <c r="UIT250" s="135"/>
      <c r="UIU250" s="135"/>
      <c r="UIV250" s="304"/>
      <c r="UIW250" s="305"/>
      <c r="UIX250" s="306"/>
      <c r="UIY250" s="135"/>
      <c r="UIZ250" s="135"/>
      <c r="UJA250" s="307"/>
      <c r="UJB250" s="135"/>
      <c r="UJC250" s="135"/>
      <c r="UJD250" s="135"/>
      <c r="UJE250" s="304"/>
      <c r="UJF250" s="305"/>
      <c r="UJG250" s="306"/>
      <c r="UJH250" s="135"/>
      <c r="UJI250" s="135"/>
      <c r="UJJ250" s="307"/>
      <c r="UJK250" s="135"/>
      <c r="UJL250" s="135"/>
      <c r="UJM250" s="135"/>
      <c r="UJN250" s="304"/>
      <c r="UJO250" s="305"/>
      <c r="UJP250" s="306"/>
      <c r="UJQ250" s="135"/>
      <c r="UJR250" s="135"/>
      <c r="UJS250" s="307"/>
      <c r="UJT250" s="135"/>
      <c r="UJU250" s="135"/>
      <c r="UJV250" s="135"/>
      <c r="UJW250" s="304"/>
      <c r="UJX250" s="305"/>
      <c r="UJY250" s="306"/>
      <c r="UJZ250" s="135"/>
      <c r="UKA250" s="135"/>
      <c r="UKB250" s="307"/>
      <c r="UKC250" s="135"/>
      <c r="UKD250" s="135"/>
      <c r="UKE250" s="135"/>
      <c r="UKF250" s="304"/>
      <c r="UKG250" s="305"/>
      <c r="UKH250" s="306"/>
      <c r="UKI250" s="135"/>
      <c r="UKJ250" s="135"/>
      <c r="UKK250" s="307"/>
      <c r="UKL250" s="135"/>
      <c r="UKM250" s="135"/>
      <c r="UKN250" s="135"/>
      <c r="UKO250" s="304"/>
      <c r="UKP250" s="305"/>
      <c r="UKQ250" s="306"/>
      <c r="UKR250" s="135"/>
      <c r="UKS250" s="135"/>
      <c r="UKT250" s="307"/>
      <c r="UKU250" s="135"/>
      <c r="UKV250" s="135"/>
      <c r="UKW250" s="135"/>
      <c r="UKX250" s="304"/>
      <c r="UKY250" s="305"/>
      <c r="UKZ250" s="306"/>
      <c r="ULA250" s="135"/>
      <c r="ULB250" s="135"/>
      <c r="ULC250" s="307"/>
      <c r="ULD250" s="135"/>
      <c r="ULE250" s="135"/>
      <c r="ULF250" s="135"/>
      <c r="ULG250" s="304"/>
      <c r="ULH250" s="305"/>
      <c r="ULI250" s="306"/>
      <c r="ULJ250" s="135"/>
      <c r="ULK250" s="135"/>
      <c r="ULL250" s="307"/>
      <c r="ULM250" s="135"/>
      <c r="ULN250" s="135"/>
      <c r="ULO250" s="135"/>
      <c r="ULP250" s="304"/>
      <c r="ULQ250" s="305"/>
      <c r="ULR250" s="306"/>
      <c r="ULS250" s="135"/>
      <c r="ULT250" s="135"/>
      <c r="ULU250" s="307"/>
      <c r="ULV250" s="135"/>
      <c r="ULW250" s="135"/>
      <c r="ULX250" s="135"/>
      <c r="ULY250" s="304"/>
      <c r="ULZ250" s="305"/>
      <c r="UMA250" s="306"/>
      <c r="UMB250" s="135"/>
      <c r="UMC250" s="135"/>
      <c r="UMD250" s="307"/>
      <c r="UME250" s="135"/>
      <c r="UMF250" s="135"/>
      <c r="UMG250" s="135"/>
      <c r="UMH250" s="304"/>
      <c r="UMI250" s="305"/>
      <c r="UMJ250" s="306"/>
      <c r="UMK250" s="135"/>
      <c r="UML250" s="135"/>
      <c r="UMM250" s="307"/>
      <c r="UMN250" s="135"/>
      <c r="UMO250" s="135"/>
      <c r="UMP250" s="135"/>
      <c r="UMQ250" s="304"/>
      <c r="UMR250" s="305"/>
      <c r="UMS250" s="306"/>
      <c r="UMT250" s="135"/>
      <c r="UMV250" s="318"/>
      <c r="UMW250" s="135"/>
      <c r="UMX250" s="135"/>
      <c r="UMY250" s="135"/>
      <c r="UMZ250" s="304"/>
      <c r="UNA250" s="305"/>
      <c r="UNB250" s="306"/>
      <c r="UNC250" s="135"/>
      <c r="UNE250" s="318"/>
      <c r="UNI250" s="319"/>
      <c r="UNJ250" s="320"/>
      <c r="UNK250" s="321"/>
      <c r="UNN250" s="318"/>
      <c r="UNR250" s="304"/>
      <c r="UNS250" s="305"/>
      <c r="UNT250" s="306"/>
      <c r="UNU250" s="135"/>
      <c r="UNV250" s="135"/>
      <c r="UNW250" s="307"/>
      <c r="UNX250" s="135"/>
      <c r="UNY250" s="135"/>
      <c r="UNZ250" s="135"/>
      <c r="UOA250" s="304"/>
      <c r="UOB250" s="305"/>
      <c r="UOC250" s="306"/>
      <c r="UOD250" s="135"/>
      <c r="UOE250" s="135"/>
      <c r="UOF250" s="307"/>
      <c r="UOG250" s="135"/>
      <c r="UOH250" s="135"/>
      <c r="UOI250" s="135"/>
      <c r="UOJ250" s="304"/>
      <c r="UOK250" s="305"/>
      <c r="UOL250" s="306"/>
      <c r="UOM250" s="135"/>
      <c r="UON250" s="135"/>
      <c r="UOO250" s="307"/>
      <c r="UOP250" s="135"/>
      <c r="UOQ250" s="135"/>
      <c r="UOR250" s="135"/>
      <c r="UOS250" s="304"/>
      <c r="UOT250" s="305"/>
      <c r="UOU250" s="306"/>
      <c r="UOV250" s="135"/>
      <c r="UOW250" s="135"/>
      <c r="UOX250" s="307"/>
      <c r="UOY250" s="135"/>
      <c r="UOZ250" s="135"/>
      <c r="UPA250" s="135"/>
      <c r="UPB250" s="304"/>
      <c r="UPC250" s="305"/>
      <c r="UPD250" s="306"/>
      <c r="UPE250" s="135"/>
      <c r="UPF250" s="135"/>
      <c r="UPG250" s="307"/>
      <c r="UPH250" s="135"/>
      <c r="UPI250" s="135"/>
      <c r="UPJ250" s="135"/>
      <c r="UPK250" s="304"/>
      <c r="UPL250" s="305"/>
      <c r="UPM250" s="306"/>
      <c r="UPN250" s="135"/>
      <c r="UPO250" s="135"/>
      <c r="UPP250" s="307"/>
      <c r="UPQ250" s="135"/>
      <c r="UPR250" s="135"/>
      <c r="UPS250" s="135"/>
      <c r="UPT250" s="304"/>
      <c r="UPU250" s="305"/>
      <c r="UPV250" s="306"/>
      <c r="UPW250" s="135"/>
      <c r="UPX250" s="135"/>
      <c r="UPY250" s="307"/>
      <c r="UPZ250" s="135"/>
      <c r="UQA250" s="135"/>
      <c r="UQB250" s="135"/>
      <c r="UQC250" s="304"/>
      <c r="UQD250" s="305"/>
      <c r="UQE250" s="306"/>
      <c r="UQF250" s="135"/>
      <c r="UQG250" s="135"/>
      <c r="UQH250" s="307"/>
      <c r="UQI250" s="135"/>
      <c r="UQJ250" s="135"/>
      <c r="UQK250" s="135"/>
      <c r="UQL250" s="304"/>
      <c r="UQM250" s="305"/>
      <c r="UQN250" s="306"/>
      <c r="UQO250" s="135"/>
      <c r="UQP250" s="135"/>
      <c r="UQQ250" s="307"/>
      <c r="UQR250" s="135"/>
      <c r="UQS250" s="135"/>
      <c r="UQT250" s="135"/>
      <c r="UQU250" s="304"/>
      <c r="UQV250" s="305"/>
      <c r="UQW250" s="306"/>
      <c r="UQX250" s="135"/>
      <c r="UQY250" s="135"/>
      <c r="UQZ250" s="307"/>
      <c r="URA250" s="135"/>
      <c r="URB250" s="135"/>
      <c r="URC250" s="135"/>
      <c r="URD250" s="304"/>
      <c r="URE250" s="305"/>
      <c r="URF250" s="306"/>
      <c r="URG250" s="135"/>
      <c r="URH250" s="135"/>
      <c r="URI250" s="307"/>
      <c r="URJ250" s="135"/>
      <c r="URK250" s="135"/>
      <c r="URL250" s="135"/>
      <c r="URM250" s="304"/>
      <c r="URN250" s="305"/>
      <c r="URO250" s="306"/>
      <c r="URP250" s="135"/>
      <c r="URQ250" s="135"/>
      <c r="URR250" s="307"/>
      <c r="URS250" s="135"/>
      <c r="URT250" s="135"/>
      <c r="URU250" s="135"/>
      <c r="URV250" s="304"/>
      <c r="URW250" s="305"/>
      <c r="URX250" s="306"/>
      <c r="URY250" s="135"/>
      <c r="URZ250" s="135"/>
      <c r="USA250" s="307"/>
      <c r="USB250" s="135"/>
      <c r="USC250" s="135"/>
      <c r="USD250" s="135"/>
      <c r="USE250" s="304"/>
      <c r="USF250" s="305"/>
      <c r="USG250" s="306"/>
      <c r="USH250" s="135"/>
      <c r="USI250" s="135"/>
      <c r="USJ250" s="307"/>
      <c r="USK250" s="135"/>
      <c r="USL250" s="135"/>
      <c r="USM250" s="135"/>
      <c r="USN250" s="304"/>
      <c r="USO250" s="305"/>
      <c r="USP250" s="306"/>
      <c r="USQ250" s="135"/>
      <c r="USR250" s="135"/>
      <c r="USS250" s="307"/>
      <c r="UST250" s="135"/>
      <c r="USU250" s="135"/>
      <c r="USV250" s="135"/>
      <c r="USW250" s="304"/>
      <c r="USX250" s="305"/>
      <c r="USY250" s="306"/>
      <c r="USZ250" s="135"/>
      <c r="UTA250" s="135"/>
      <c r="UTB250" s="307"/>
      <c r="UTC250" s="135"/>
      <c r="UTD250" s="135"/>
      <c r="UTE250" s="135"/>
      <c r="UTF250" s="304"/>
      <c r="UTG250" s="305"/>
      <c r="UTH250" s="306"/>
      <c r="UTI250" s="135"/>
      <c r="UTJ250" s="135"/>
      <c r="UTK250" s="307"/>
      <c r="UTL250" s="135"/>
      <c r="UTM250" s="135"/>
      <c r="UTN250" s="135"/>
      <c r="UTO250" s="304"/>
      <c r="UTP250" s="305"/>
      <c r="UTQ250" s="306"/>
      <c r="UTR250" s="135"/>
      <c r="UTS250" s="135"/>
      <c r="UTT250" s="307"/>
      <c r="UTU250" s="135"/>
      <c r="UTV250" s="135"/>
      <c r="UTW250" s="135"/>
      <c r="UTX250" s="304"/>
      <c r="UTY250" s="305"/>
      <c r="UTZ250" s="306"/>
      <c r="UUA250" s="135"/>
      <c r="UUB250" s="135"/>
      <c r="UUC250" s="307"/>
      <c r="UUD250" s="135"/>
      <c r="UUE250" s="135"/>
      <c r="UUF250" s="135"/>
      <c r="UUG250" s="304"/>
      <c r="UUH250" s="305"/>
      <c r="UUI250" s="306"/>
      <c r="UUJ250" s="135"/>
      <c r="UUK250" s="135"/>
      <c r="UUL250" s="307"/>
      <c r="UUM250" s="135"/>
      <c r="UUN250" s="135"/>
      <c r="UUO250" s="135"/>
      <c r="UUP250" s="304"/>
      <c r="UUQ250" s="305"/>
      <c r="UUR250" s="306"/>
      <c r="UUS250" s="135"/>
      <c r="UUT250" s="135"/>
      <c r="UUU250" s="307"/>
      <c r="UUV250" s="135"/>
      <c r="UUW250" s="135"/>
      <c r="UUX250" s="135"/>
      <c r="UUY250" s="304"/>
      <c r="UUZ250" s="305"/>
      <c r="UVA250" s="306"/>
      <c r="UVB250" s="135"/>
      <c r="UVC250" s="135"/>
      <c r="UVD250" s="307"/>
      <c r="UVE250" s="135"/>
      <c r="UVF250" s="135"/>
      <c r="UVG250" s="135"/>
      <c r="UVH250" s="304"/>
      <c r="UVI250" s="305"/>
      <c r="UVJ250" s="306"/>
      <c r="UVK250" s="135"/>
      <c r="UVL250" s="135"/>
      <c r="UVM250" s="307"/>
      <c r="UVN250" s="135"/>
      <c r="UVO250" s="135"/>
      <c r="UVP250" s="135"/>
      <c r="UVQ250" s="304"/>
      <c r="UVR250" s="305"/>
      <c r="UVS250" s="306"/>
      <c r="UVT250" s="135"/>
      <c r="UVU250" s="135"/>
      <c r="UVV250" s="307"/>
      <c r="UVW250" s="135"/>
      <c r="UVX250" s="135"/>
      <c r="UVY250" s="135"/>
      <c r="UVZ250" s="304"/>
      <c r="UWA250" s="305"/>
      <c r="UWB250" s="306"/>
      <c r="UWC250" s="135"/>
      <c r="UWD250" s="135"/>
      <c r="UWE250" s="307"/>
      <c r="UWF250" s="135"/>
      <c r="UWG250" s="135"/>
      <c r="UWH250" s="135"/>
      <c r="UWI250" s="304"/>
      <c r="UWJ250" s="305"/>
      <c r="UWK250" s="306"/>
      <c r="UWL250" s="135"/>
      <c r="UWM250" s="135"/>
      <c r="UWN250" s="307"/>
      <c r="UWO250" s="135"/>
      <c r="UWP250" s="135"/>
      <c r="UWR250" s="319"/>
      <c r="UWS250" s="305"/>
      <c r="UWT250" s="306"/>
      <c r="UWU250" s="135"/>
      <c r="UWV250" s="135"/>
      <c r="UWW250" s="307"/>
      <c r="UWX250" s="135"/>
      <c r="UWY250" s="135"/>
      <c r="UXA250" s="319"/>
      <c r="UXB250" s="320"/>
      <c r="UXC250" s="321"/>
      <c r="UXF250" s="318"/>
      <c r="UXJ250" s="319"/>
      <c r="UXK250" s="320"/>
      <c r="UXL250" s="321"/>
      <c r="UXN250" s="135"/>
      <c r="UXO250" s="307"/>
      <c r="UXP250" s="135"/>
      <c r="UXQ250" s="135"/>
      <c r="UXR250" s="135"/>
      <c r="UXS250" s="304"/>
      <c r="UXT250" s="305"/>
      <c r="UXU250" s="306"/>
      <c r="UXV250" s="135"/>
      <c r="UXW250" s="135"/>
      <c r="UXX250" s="307"/>
      <c r="UXY250" s="135"/>
      <c r="UXZ250" s="135"/>
      <c r="UYA250" s="135"/>
      <c r="UYB250" s="304"/>
      <c r="UYC250" s="305"/>
      <c r="UYD250" s="306"/>
      <c r="UYE250" s="135"/>
      <c r="UYF250" s="135"/>
      <c r="UYG250" s="307"/>
      <c r="UYH250" s="135"/>
      <c r="UYI250" s="135"/>
      <c r="UYJ250" s="135"/>
      <c r="UYK250" s="304"/>
      <c r="UYL250" s="305"/>
      <c r="UYM250" s="306"/>
      <c r="UYN250" s="135"/>
      <c r="UYO250" s="135"/>
      <c r="UYP250" s="307"/>
      <c r="UYQ250" s="135"/>
      <c r="UYR250" s="135"/>
      <c r="UYS250" s="135"/>
      <c r="UYT250" s="304"/>
      <c r="UYU250" s="305"/>
      <c r="UYV250" s="306"/>
      <c r="UYW250" s="135"/>
      <c r="UYX250" s="135"/>
      <c r="UYY250" s="307"/>
      <c r="UYZ250" s="135"/>
      <c r="UZA250" s="135"/>
      <c r="UZB250" s="135"/>
      <c r="UZC250" s="304"/>
      <c r="UZD250" s="305"/>
      <c r="UZE250" s="306"/>
      <c r="UZF250" s="135"/>
      <c r="UZG250" s="135"/>
      <c r="UZH250" s="307"/>
      <c r="UZI250" s="135"/>
      <c r="UZJ250" s="135"/>
      <c r="UZK250" s="135"/>
      <c r="UZL250" s="304"/>
      <c r="UZM250" s="305"/>
      <c r="UZN250" s="306"/>
      <c r="UZO250" s="135"/>
      <c r="UZP250" s="135"/>
      <c r="UZQ250" s="307"/>
      <c r="UZR250" s="135"/>
      <c r="UZS250" s="135"/>
      <c r="UZT250" s="135"/>
      <c r="UZU250" s="304"/>
      <c r="UZV250" s="305"/>
      <c r="UZW250" s="306"/>
      <c r="UZX250" s="135"/>
      <c r="UZY250" s="135"/>
      <c r="UZZ250" s="307"/>
      <c r="VAA250" s="135"/>
      <c r="VAB250" s="135"/>
      <c r="VAC250" s="135"/>
      <c r="VAD250" s="304"/>
      <c r="VAE250" s="305"/>
      <c r="VAF250" s="306"/>
      <c r="VAG250" s="135"/>
      <c r="VAH250" s="135"/>
      <c r="VAI250" s="307"/>
      <c r="VAJ250" s="135"/>
      <c r="VAK250" s="135"/>
      <c r="VAL250" s="135"/>
      <c r="VAM250" s="304"/>
      <c r="VAN250" s="305"/>
      <c r="VAO250" s="306"/>
      <c r="VAP250" s="135"/>
      <c r="VAQ250" s="135"/>
      <c r="VAR250" s="307"/>
      <c r="VAS250" s="135"/>
      <c r="VAT250" s="135"/>
      <c r="VAU250" s="135"/>
      <c r="VAV250" s="304"/>
      <c r="VAW250" s="305"/>
      <c r="VAX250" s="306"/>
      <c r="VAY250" s="135"/>
      <c r="VAZ250" s="135"/>
      <c r="VBA250" s="307"/>
      <c r="VBB250" s="135"/>
      <c r="VBC250" s="135"/>
      <c r="VBD250" s="135"/>
      <c r="VBE250" s="304"/>
      <c r="VBF250" s="305"/>
      <c r="VBG250" s="306"/>
      <c r="VBH250" s="135"/>
      <c r="VBI250" s="135"/>
      <c r="VBJ250" s="307"/>
      <c r="VBK250" s="135"/>
      <c r="VBL250" s="135"/>
      <c r="VBM250" s="135"/>
      <c r="VBN250" s="304"/>
      <c r="VBO250" s="305"/>
      <c r="VBP250" s="306"/>
      <c r="VBQ250" s="135"/>
      <c r="VBR250" s="135"/>
      <c r="VBS250" s="307"/>
      <c r="VBT250" s="135"/>
      <c r="VBU250" s="135"/>
      <c r="VBV250" s="135"/>
      <c r="VBW250" s="304"/>
      <c r="VBX250" s="305"/>
      <c r="VBY250" s="306"/>
      <c r="VBZ250" s="135"/>
      <c r="VCA250" s="135"/>
      <c r="VCB250" s="307"/>
      <c r="VCC250" s="135"/>
      <c r="VCD250" s="135"/>
      <c r="VCE250" s="135"/>
      <c r="VCF250" s="304"/>
      <c r="VCG250" s="305"/>
      <c r="VCH250" s="306"/>
      <c r="VCI250" s="135"/>
      <c r="VCJ250" s="135"/>
      <c r="VCK250" s="307"/>
      <c r="VCL250" s="135"/>
      <c r="VCM250" s="135"/>
      <c r="VCN250" s="135"/>
      <c r="VCO250" s="304"/>
      <c r="VCP250" s="305"/>
      <c r="VCQ250" s="306"/>
      <c r="VCR250" s="135"/>
      <c r="VCS250" s="135"/>
      <c r="VCT250" s="307"/>
      <c r="VCU250" s="135"/>
      <c r="VCV250" s="135"/>
      <c r="VCW250" s="135"/>
      <c r="VCX250" s="304"/>
      <c r="VCY250" s="305"/>
      <c r="VCZ250" s="306"/>
      <c r="VDA250" s="135"/>
      <c r="VDB250" s="135"/>
      <c r="VDC250" s="307"/>
      <c r="VDD250" s="135"/>
      <c r="VDE250" s="135"/>
      <c r="VDF250" s="135"/>
      <c r="VDG250" s="304"/>
      <c r="VDH250" s="305"/>
      <c r="VDI250" s="306"/>
      <c r="VDJ250" s="135"/>
      <c r="VDK250" s="135"/>
      <c r="VDL250" s="307"/>
      <c r="VDM250" s="135"/>
      <c r="VDN250" s="135"/>
      <c r="VDO250" s="135"/>
      <c r="VDP250" s="304"/>
      <c r="VDQ250" s="305"/>
      <c r="VDR250" s="306"/>
      <c r="VDS250" s="135"/>
      <c r="VDT250" s="135"/>
      <c r="VDU250" s="307"/>
      <c r="VDV250" s="135"/>
      <c r="VDW250" s="135"/>
      <c r="VDX250" s="135"/>
      <c r="VDY250" s="304"/>
      <c r="VDZ250" s="305"/>
      <c r="VEA250" s="306"/>
      <c r="VEB250" s="135"/>
      <c r="VEC250" s="135"/>
      <c r="VED250" s="307"/>
      <c r="VEE250" s="135"/>
      <c r="VEF250" s="135"/>
      <c r="VEG250" s="135"/>
      <c r="VEH250" s="304"/>
      <c r="VEI250" s="305"/>
      <c r="VEJ250" s="306"/>
      <c r="VEK250" s="135"/>
      <c r="VEL250" s="135"/>
      <c r="VEM250" s="307"/>
      <c r="VEN250" s="135"/>
      <c r="VEO250" s="135"/>
      <c r="VEP250" s="135"/>
      <c r="VEQ250" s="304"/>
      <c r="VER250" s="305"/>
      <c r="VES250" s="306"/>
      <c r="VET250" s="135"/>
      <c r="VEU250" s="135"/>
      <c r="VEV250" s="307"/>
      <c r="VEW250" s="135"/>
      <c r="VEX250" s="135"/>
      <c r="VEY250" s="135"/>
      <c r="VEZ250" s="304"/>
      <c r="VFA250" s="305"/>
      <c r="VFB250" s="306"/>
      <c r="VFC250" s="135"/>
      <c r="VFD250" s="135"/>
      <c r="VFE250" s="307"/>
      <c r="VFF250" s="135"/>
      <c r="VFG250" s="135"/>
      <c r="VFH250" s="135"/>
      <c r="VFI250" s="304"/>
      <c r="VFJ250" s="305"/>
      <c r="VFK250" s="306"/>
      <c r="VFL250" s="135"/>
      <c r="VFM250" s="135"/>
      <c r="VFN250" s="307"/>
      <c r="VFO250" s="135"/>
      <c r="VFP250" s="135"/>
      <c r="VFQ250" s="135"/>
      <c r="VFR250" s="304"/>
      <c r="VFS250" s="305"/>
      <c r="VFT250" s="306"/>
      <c r="VFU250" s="135"/>
      <c r="VFV250" s="135"/>
      <c r="VFW250" s="307"/>
      <c r="VFX250" s="135"/>
      <c r="VFY250" s="135"/>
      <c r="VFZ250" s="135"/>
      <c r="VGA250" s="304"/>
      <c r="VGB250" s="305"/>
      <c r="VGC250" s="306"/>
      <c r="VGD250" s="135"/>
      <c r="VGE250" s="135"/>
      <c r="VGF250" s="307"/>
      <c r="VGG250" s="135"/>
      <c r="VGH250" s="135"/>
      <c r="VGI250" s="135"/>
      <c r="VGJ250" s="304"/>
      <c r="VGK250" s="305"/>
      <c r="VGL250" s="306"/>
      <c r="VGO250" s="307"/>
      <c r="VGP250" s="135"/>
      <c r="VGQ250" s="135"/>
      <c r="VGR250" s="135"/>
      <c r="VGS250" s="304"/>
      <c r="VGT250" s="305"/>
      <c r="VGU250" s="306"/>
      <c r="VGX250" s="318"/>
      <c r="VHB250" s="319"/>
      <c r="VHC250" s="320"/>
      <c r="VHD250" s="321"/>
      <c r="VHG250" s="318"/>
      <c r="VHJ250" s="135"/>
      <c r="VHK250" s="304"/>
      <c r="VHL250" s="305"/>
      <c r="VHM250" s="306"/>
      <c r="VHN250" s="135"/>
      <c r="VHO250" s="135"/>
      <c r="VHP250" s="307"/>
      <c r="VHQ250" s="135"/>
      <c r="VHR250" s="135"/>
      <c r="VHS250" s="135"/>
      <c r="VHT250" s="304"/>
      <c r="VHU250" s="305"/>
      <c r="VHV250" s="306"/>
      <c r="VHW250" s="135"/>
      <c r="VHX250" s="135"/>
      <c r="VHY250" s="307"/>
      <c r="VHZ250" s="135"/>
      <c r="VIA250" s="135"/>
      <c r="VIB250" s="135"/>
      <c r="VIC250" s="304"/>
      <c r="VID250" s="305"/>
      <c r="VIE250" s="306"/>
      <c r="VIF250" s="135"/>
      <c r="VIG250" s="135"/>
      <c r="VIH250" s="307"/>
      <c r="VII250" s="135"/>
      <c r="VIJ250" s="135"/>
      <c r="VIK250" s="135"/>
      <c r="VIL250" s="304"/>
      <c r="VIM250" s="305"/>
      <c r="VIN250" s="306"/>
      <c r="VIO250" s="135"/>
      <c r="VIP250" s="135"/>
      <c r="VIQ250" s="307"/>
      <c r="VIR250" s="135"/>
      <c r="VIS250" s="135"/>
      <c r="VIT250" s="135"/>
      <c r="VIU250" s="304"/>
      <c r="VIV250" s="305"/>
      <c r="VIW250" s="306"/>
      <c r="VIX250" s="135"/>
      <c r="VIY250" s="135"/>
      <c r="VIZ250" s="307"/>
      <c r="VJA250" s="135"/>
      <c r="VJB250" s="135"/>
      <c r="VJC250" s="135"/>
      <c r="VJD250" s="304"/>
      <c r="VJE250" s="305"/>
      <c r="VJF250" s="306"/>
      <c r="VJG250" s="135"/>
      <c r="VJH250" s="135"/>
      <c r="VJI250" s="307"/>
      <c r="VJJ250" s="135"/>
      <c r="VJK250" s="135"/>
      <c r="VJL250" s="135"/>
      <c r="VJM250" s="304"/>
      <c r="VJN250" s="305"/>
      <c r="VJO250" s="306"/>
      <c r="VJP250" s="135"/>
      <c r="VJQ250" s="135"/>
      <c r="VJR250" s="307"/>
      <c r="VJS250" s="135"/>
      <c r="VJT250" s="135"/>
      <c r="VJU250" s="135"/>
      <c r="VJV250" s="304"/>
      <c r="VJW250" s="305"/>
      <c r="VJX250" s="306"/>
      <c r="VJY250" s="135"/>
      <c r="VJZ250" s="135"/>
      <c r="VKA250" s="307"/>
      <c r="VKB250" s="135"/>
      <c r="VKC250" s="135"/>
      <c r="VKD250" s="135"/>
      <c r="VKE250" s="304"/>
      <c r="VKF250" s="305"/>
      <c r="VKG250" s="306"/>
      <c r="VKH250" s="135"/>
      <c r="VKI250" s="135"/>
      <c r="VKJ250" s="307"/>
      <c r="VKK250" s="135"/>
      <c r="VKL250" s="135"/>
      <c r="VKM250" s="135"/>
      <c r="VKN250" s="304"/>
      <c r="VKO250" s="305"/>
      <c r="VKP250" s="306"/>
      <c r="VKQ250" s="135"/>
      <c r="VKR250" s="135"/>
      <c r="VKS250" s="307"/>
      <c r="VKT250" s="135"/>
      <c r="VKU250" s="135"/>
      <c r="VKV250" s="135"/>
      <c r="VKW250" s="304"/>
      <c r="VKX250" s="305"/>
      <c r="VKY250" s="306"/>
      <c r="VKZ250" s="135"/>
      <c r="VLA250" s="135"/>
      <c r="VLB250" s="307"/>
      <c r="VLC250" s="135"/>
      <c r="VLD250" s="135"/>
      <c r="VLE250" s="135"/>
      <c r="VLF250" s="304"/>
      <c r="VLG250" s="305"/>
      <c r="VLH250" s="306"/>
      <c r="VLI250" s="135"/>
      <c r="VLJ250" s="135"/>
      <c r="VLK250" s="307"/>
      <c r="VLL250" s="135"/>
      <c r="VLM250" s="135"/>
      <c r="VLN250" s="135"/>
      <c r="VLO250" s="304"/>
      <c r="VLP250" s="305"/>
      <c r="VLQ250" s="306"/>
      <c r="VLR250" s="135"/>
      <c r="VLS250" s="135"/>
      <c r="VLT250" s="307"/>
      <c r="VLU250" s="135"/>
      <c r="VLV250" s="135"/>
      <c r="VLW250" s="135"/>
      <c r="VLX250" s="304"/>
      <c r="VLY250" s="305"/>
      <c r="VLZ250" s="306"/>
      <c r="VMA250" s="135"/>
      <c r="VMB250" s="135"/>
      <c r="VMC250" s="307"/>
      <c r="VMD250" s="135"/>
      <c r="VME250" s="135"/>
      <c r="VMF250" s="135"/>
      <c r="VMG250" s="304"/>
      <c r="VMH250" s="305"/>
      <c r="VMI250" s="306"/>
      <c r="VMJ250" s="135"/>
      <c r="VMK250" s="135"/>
      <c r="VML250" s="307"/>
      <c r="VMM250" s="135"/>
      <c r="VMN250" s="135"/>
      <c r="VMO250" s="135"/>
      <c r="VMP250" s="304"/>
      <c r="VMQ250" s="305"/>
      <c r="VMR250" s="306"/>
      <c r="VMS250" s="135"/>
      <c r="VMT250" s="135"/>
      <c r="VMU250" s="307"/>
      <c r="VMV250" s="135"/>
      <c r="VMW250" s="135"/>
      <c r="VMX250" s="135"/>
      <c r="VMY250" s="304"/>
      <c r="VMZ250" s="305"/>
      <c r="VNA250" s="306"/>
      <c r="VNB250" s="135"/>
      <c r="VNC250" s="135"/>
      <c r="VND250" s="307"/>
      <c r="VNE250" s="135"/>
      <c r="VNF250" s="135"/>
      <c r="VNG250" s="135"/>
      <c r="VNH250" s="304"/>
      <c r="VNI250" s="305"/>
      <c r="VNJ250" s="306"/>
      <c r="VNK250" s="135"/>
      <c r="VNL250" s="135"/>
      <c r="VNM250" s="307"/>
      <c r="VNN250" s="135"/>
      <c r="VNO250" s="135"/>
      <c r="VNP250" s="135"/>
      <c r="VNQ250" s="304"/>
      <c r="VNR250" s="305"/>
      <c r="VNS250" s="306"/>
      <c r="VNT250" s="135"/>
      <c r="VNU250" s="135"/>
      <c r="VNV250" s="307"/>
      <c r="VNW250" s="135"/>
      <c r="VNX250" s="135"/>
      <c r="VNY250" s="135"/>
      <c r="VNZ250" s="304"/>
      <c r="VOA250" s="305"/>
      <c r="VOB250" s="306"/>
      <c r="VOC250" s="135"/>
      <c r="VOD250" s="135"/>
      <c r="VOE250" s="307"/>
      <c r="VOF250" s="135"/>
      <c r="VOG250" s="135"/>
      <c r="VOH250" s="135"/>
      <c r="VOI250" s="304"/>
      <c r="VOJ250" s="305"/>
      <c r="VOK250" s="306"/>
      <c r="VOL250" s="135"/>
      <c r="VOM250" s="135"/>
      <c r="VON250" s="307"/>
      <c r="VOO250" s="135"/>
      <c r="VOP250" s="135"/>
      <c r="VOQ250" s="135"/>
      <c r="VOR250" s="304"/>
      <c r="VOS250" s="305"/>
      <c r="VOT250" s="306"/>
      <c r="VOU250" s="135"/>
      <c r="VOV250" s="135"/>
      <c r="VOW250" s="307"/>
      <c r="VOX250" s="135"/>
      <c r="VOY250" s="135"/>
      <c r="VOZ250" s="135"/>
      <c r="VPA250" s="304"/>
      <c r="VPB250" s="305"/>
      <c r="VPC250" s="306"/>
      <c r="VPD250" s="135"/>
      <c r="VPE250" s="135"/>
      <c r="VPF250" s="307"/>
      <c r="VPG250" s="135"/>
      <c r="VPH250" s="135"/>
      <c r="VPI250" s="135"/>
      <c r="VPJ250" s="304"/>
      <c r="VPK250" s="305"/>
      <c r="VPL250" s="306"/>
      <c r="VPM250" s="135"/>
      <c r="VPN250" s="135"/>
      <c r="VPO250" s="307"/>
      <c r="VPP250" s="135"/>
      <c r="VPQ250" s="135"/>
      <c r="VPR250" s="135"/>
      <c r="VPS250" s="304"/>
      <c r="VPT250" s="305"/>
      <c r="VPU250" s="306"/>
      <c r="VPV250" s="135"/>
      <c r="VPW250" s="135"/>
      <c r="VPX250" s="307"/>
      <c r="VPY250" s="135"/>
      <c r="VPZ250" s="135"/>
      <c r="VQA250" s="135"/>
      <c r="VQB250" s="304"/>
      <c r="VQC250" s="305"/>
      <c r="VQD250" s="306"/>
      <c r="VQE250" s="135"/>
      <c r="VQF250" s="135"/>
      <c r="VQG250" s="307"/>
      <c r="VQH250" s="135"/>
      <c r="VQK250" s="304"/>
      <c r="VQL250" s="305"/>
      <c r="VQM250" s="306"/>
      <c r="VQN250" s="135"/>
      <c r="VQO250" s="135"/>
      <c r="VQP250" s="307"/>
      <c r="VQQ250" s="135"/>
      <c r="VQT250" s="319"/>
      <c r="VQU250" s="320"/>
      <c r="VQV250" s="321"/>
      <c r="VQY250" s="318"/>
      <c r="VRC250" s="319"/>
      <c r="VRD250" s="320"/>
      <c r="VRE250" s="321"/>
      <c r="VRF250" s="135"/>
      <c r="VRG250" s="135"/>
      <c r="VRH250" s="307"/>
      <c r="VRI250" s="135"/>
      <c r="VRJ250" s="135"/>
      <c r="VRK250" s="135"/>
      <c r="VRL250" s="304"/>
      <c r="VRM250" s="305"/>
      <c r="VRN250" s="306"/>
      <c r="VRO250" s="135"/>
      <c r="VRP250" s="135"/>
      <c r="VRQ250" s="307"/>
      <c r="VRR250" s="135"/>
      <c r="VRS250" s="135"/>
      <c r="VRT250" s="135"/>
      <c r="VRU250" s="304"/>
      <c r="VRV250" s="305"/>
      <c r="VRW250" s="306"/>
      <c r="VRX250" s="135"/>
      <c r="VRY250" s="135"/>
      <c r="VRZ250" s="307"/>
      <c r="VSA250" s="135"/>
      <c r="VSB250" s="135"/>
      <c r="VSC250" s="135"/>
      <c r="VSD250" s="304"/>
      <c r="VSE250" s="305"/>
      <c r="VSF250" s="306"/>
      <c r="VSG250" s="135"/>
      <c r="VSH250" s="135"/>
      <c r="VSI250" s="307"/>
      <c r="VSJ250" s="135"/>
      <c r="VSK250" s="135"/>
      <c r="VSL250" s="135"/>
      <c r="VSM250" s="304"/>
      <c r="VSN250" s="305"/>
      <c r="VSO250" s="306"/>
      <c r="VSP250" s="135"/>
      <c r="VSQ250" s="135"/>
      <c r="VSR250" s="307"/>
      <c r="VSS250" s="135"/>
      <c r="VST250" s="135"/>
      <c r="VSU250" s="135"/>
      <c r="VSV250" s="304"/>
      <c r="VSW250" s="305"/>
      <c r="VSX250" s="306"/>
      <c r="VSY250" s="135"/>
      <c r="VSZ250" s="135"/>
      <c r="VTA250" s="307"/>
      <c r="VTB250" s="135"/>
      <c r="VTC250" s="135"/>
      <c r="VTD250" s="135"/>
      <c r="VTE250" s="304"/>
      <c r="VTF250" s="305"/>
      <c r="VTG250" s="306"/>
      <c r="VTH250" s="135"/>
      <c r="VTI250" s="135"/>
      <c r="VTJ250" s="307"/>
      <c r="VTK250" s="135"/>
      <c r="VTL250" s="135"/>
      <c r="VTM250" s="135"/>
      <c r="VTN250" s="304"/>
      <c r="VTO250" s="305"/>
      <c r="VTP250" s="306"/>
      <c r="VTQ250" s="135"/>
      <c r="VTR250" s="135"/>
      <c r="VTS250" s="307"/>
      <c r="VTT250" s="135"/>
      <c r="VTU250" s="135"/>
      <c r="VTV250" s="135"/>
      <c r="VTW250" s="304"/>
      <c r="VTX250" s="305"/>
      <c r="VTY250" s="306"/>
      <c r="VTZ250" s="135"/>
      <c r="VUA250" s="135"/>
      <c r="VUB250" s="307"/>
      <c r="VUC250" s="135"/>
      <c r="VUD250" s="135"/>
      <c r="VUE250" s="135"/>
      <c r="VUF250" s="304"/>
      <c r="VUG250" s="305"/>
      <c r="VUH250" s="306"/>
      <c r="VUI250" s="135"/>
      <c r="VUJ250" s="135"/>
      <c r="VUK250" s="307"/>
      <c r="VUL250" s="135"/>
      <c r="VUM250" s="135"/>
      <c r="VUN250" s="135"/>
      <c r="VUO250" s="304"/>
      <c r="VUP250" s="305"/>
      <c r="VUQ250" s="306"/>
      <c r="VUR250" s="135"/>
      <c r="VUS250" s="135"/>
      <c r="VUT250" s="307"/>
      <c r="VUU250" s="135"/>
      <c r="VUV250" s="135"/>
      <c r="VUW250" s="135"/>
      <c r="VUX250" s="304"/>
      <c r="VUY250" s="305"/>
      <c r="VUZ250" s="306"/>
      <c r="VVA250" s="135"/>
      <c r="VVB250" s="135"/>
      <c r="VVC250" s="307"/>
      <c r="VVD250" s="135"/>
      <c r="VVE250" s="135"/>
      <c r="VVF250" s="135"/>
      <c r="VVG250" s="304"/>
      <c r="VVH250" s="305"/>
      <c r="VVI250" s="306"/>
      <c r="VVJ250" s="135"/>
      <c r="VVK250" s="135"/>
      <c r="VVL250" s="307"/>
      <c r="VVM250" s="135"/>
      <c r="VVN250" s="135"/>
      <c r="VVO250" s="135"/>
      <c r="VVP250" s="304"/>
      <c r="VVQ250" s="305"/>
      <c r="VVR250" s="306"/>
      <c r="VVS250" s="135"/>
      <c r="VVT250" s="135"/>
      <c r="VVU250" s="307"/>
      <c r="VVV250" s="135"/>
      <c r="VVW250" s="135"/>
      <c r="VVX250" s="135"/>
      <c r="VVY250" s="304"/>
      <c r="VVZ250" s="305"/>
      <c r="VWA250" s="306"/>
      <c r="VWB250" s="135"/>
      <c r="VWC250" s="135"/>
      <c r="VWD250" s="307"/>
      <c r="VWE250" s="135"/>
      <c r="VWF250" s="135"/>
      <c r="VWG250" s="135"/>
      <c r="VWH250" s="304"/>
      <c r="VWI250" s="305"/>
      <c r="VWJ250" s="306"/>
      <c r="VWK250" s="135"/>
      <c r="VWL250" s="135"/>
      <c r="VWM250" s="307"/>
      <c r="VWN250" s="135"/>
      <c r="VWO250" s="135"/>
      <c r="VWP250" s="135"/>
      <c r="VWQ250" s="304"/>
      <c r="VWR250" s="305"/>
      <c r="VWS250" s="306"/>
      <c r="VWT250" s="135"/>
      <c r="VWU250" s="135"/>
      <c r="VWV250" s="307"/>
      <c r="VWW250" s="135"/>
      <c r="VWX250" s="135"/>
      <c r="VWY250" s="135"/>
      <c r="VWZ250" s="304"/>
      <c r="VXA250" s="305"/>
      <c r="VXB250" s="306"/>
      <c r="VXC250" s="135"/>
      <c r="VXD250" s="135"/>
      <c r="VXE250" s="307"/>
      <c r="VXF250" s="135"/>
      <c r="VXG250" s="135"/>
      <c r="VXH250" s="135"/>
      <c r="VXI250" s="304"/>
      <c r="VXJ250" s="305"/>
      <c r="VXK250" s="306"/>
      <c r="VXL250" s="135"/>
      <c r="VXM250" s="135"/>
      <c r="VXN250" s="307"/>
      <c r="VXO250" s="135"/>
      <c r="VXP250" s="135"/>
      <c r="VXQ250" s="135"/>
      <c r="VXR250" s="304"/>
      <c r="VXS250" s="305"/>
      <c r="VXT250" s="306"/>
      <c r="VXU250" s="135"/>
      <c r="VXV250" s="135"/>
      <c r="VXW250" s="307"/>
      <c r="VXX250" s="135"/>
      <c r="VXY250" s="135"/>
      <c r="VXZ250" s="135"/>
      <c r="VYA250" s="304"/>
      <c r="VYB250" s="305"/>
      <c r="VYC250" s="306"/>
      <c r="VYD250" s="135"/>
      <c r="VYE250" s="135"/>
      <c r="VYF250" s="307"/>
      <c r="VYG250" s="135"/>
      <c r="VYH250" s="135"/>
      <c r="VYI250" s="135"/>
      <c r="VYJ250" s="304"/>
      <c r="VYK250" s="305"/>
      <c r="VYL250" s="306"/>
      <c r="VYM250" s="135"/>
      <c r="VYN250" s="135"/>
      <c r="VYO250" s="307"/>
      <c r="VYP250" s="135"/>
      <c r="VYQ250" s="135"/>
      <c r="VYR250" s="135"/>
      <c r="VYS250" s="304"/>
      <c r="VYT250" s="305"/>
      <c r="VYU250" s="306"/>
      <c r="VYV250" s="135"/>
      <c r="VYW250" s="135"/>
      <c r="VYX250" s="307"/>
      <c r="VYY250" s="135"/>
      <c r="VYZ250" s="135"/>
      <c r="VZA250" s="135"/>
      <c r="VZB250" s="304"/>
      <c r="VZC250" s="305"/>
      <c r="VZD250" s="306"/>
      <c r="VZE250" s="135"/>
      <c r="VZF250" s="135"/>
      <c r="VZG250" s="307"/>
      <c r="VZH250" s="135"/>
      <c r="VZI250" s="135"/>
      <c r="VZJ250" s="135"/>
      <c r="VZK250" s="304"/>
      <c r="VZL250" s="305"/>
      <c r="VZM250" s="306"/>
      <c r="VZN250" s="135"/>
      <c r="VZO250" s="135"/>
      <c r="VZP250" s="307"/>
      <c r="VZQ250" s="135"/>
      <c r="VZR250" s="135"/>
      <c r="VZS250" s="135"/>
      <c r="VZT250" s="304"/>
      <c r="VZU250" s="305"/>
      <c r="VZV250" s="306"/>
      <c r="VZW250" s="135"/>
      <c r="VZX250" s="135"/>
      <c r="VZY250" s="307"/>
      <c r="VZZ250" s="135"/>
      <c r="WAA250" s="135"/>
      <c r="WAB250" s="135"/>
      <c r="WAC250" s="304"/>
      <c r="WAD250" s="305"/>
      <c r="WAE250" s="321"/>
      <c r="WAG250" s="135"/>
      <c r="WAH250" s="307"/>
      <c r="WAI250" s="135"/>
      <c r="WAJ250" s="135"/>
      <c r="WAK250" s="135"/>
      <c r="WAL250" s="304"/>
      <c r="WAM250" s="305"/>
      <c r="WAN250" s="321"/>
      <c r="WAQ250" s="318"/>
      <c r="WAU250" s="319"/>
      <c r="WAV250" s="320"/>
      <c r="WAW250" s="321"/>
      <c r="WAZ250" s="318"/>
      <c r="WBB250" s="135"/>
      <c r="WBC250" s="135"/>
      <c r="WBD250" s="304"/>
      <c r="WBE250" s="305"/>
      <c r="WBF250" s="306"/>
      <c r="WBG250" s="135"/>
      <c r="WBH250" s="135"/>
      <c r="WBI250" s="307"/>
      <c r="WBJ250" s="135"/>
      <c r="WBK250" s="135"/>
      <c r="WBL250" s="135"/>
      <c r="WBM250" s="304"/>
      <c r="WBN250" s="305"/>
      <c r="WBO250" s="306"/>
      <c r="WBP250" s="135"/>
      <c r="WBQ250" s="135"/>
      <c r="WBR250" s="307"/>
      <c r="WBS250" s="135"/>
      <c r="WBT250" s="135"/>
      <c r="WBU250" s="135"/>
      <c r="WBV250" s="304"/>
      <c r="WBW250" s="305"/>
      <c r="WBX250" s="306"/>
      <c r="WBY250" s="135"/>
      <c r="WBZ250" s="135"/>
      <c r="WCA250" s="307"/>
      <c r="WCB250" s="135"/>
      <c r="WCC250" s="135"/>
      <c r="WCD250" s="135"/>
      <c r="WCE250" s="304"/>
      <c r="WCF250" s="305"/>
      <c r="WCG250" s="306"/>
      <c r="WCH250" s="135"/>
      <c r="WCI250" s="135"/>
      <c r="WCJ250" s="307"/>
      <c r="WCK250" s="135"/>
      <c r="WCL250" s="135"/>
      <c r="WCM250" s="135"/>
      <c r="WCN250" s="304"/>
      <c r="WCO250" s="305"/>
      <c r="WCP250" s="306"/>
      <c r="WCQ250" s="135"/>
      <c r="WCR250" s="135"/>
      <c r="WCS250" s="307"/>
      <c r="WCT250" s="135"/>
      <c r="WCU250" s="135"/>
      <c r="WCV250" s="135"/>
      <c r="WCW250" s="304"/>
      <c r="WCX250" s="305"/>
      <c r="WCY250" s="306"/>
      <c r="WCZ250" s="135"/>
      <c r="WDA250" s="135"/>
      <c r="WDB250" s="307"/>
      <c r="WDC250" s="135"/>
      <c r="WDD250" s="135"/>
      <c r="WDE250" s="135"/>
      <c r="WDF250" s="304"/>
      <c r="WDG250" s="305"/>
      <c r="WDH250" s="306"/>
      <c r="WDI250" s="135"/>
      <c r="WDJ250" s="135"/>
      <c r="WDK250" s="307"/>
      <c r="WDL250" s="135"/>
      <c r="WDM250" s="135"/>
      <c r="WDN250" s="135"/>
      <c r="WDO250" s="304"/>
      <c r="WDP250" s="305"/>
      <c r="WDQ250" s="306"/>
      <c r="WDR250" s="135"/>
      <c r="WDS250" s="135"/>
      <c r="WDT250" s="307"/>
      <c r="WDU250" s="135"/>
      <c r="WDV250" s="135"/>
      <c r="WDW250" s="135"/>
      <c r="WDX250" s="304"/>
      <c r="WDY250" s="305"/>
      <c r="WDZ250" s="306"/>
      <c r="WEA250" s="135"/>
      <c r="WEB250" s="135"/>
      <c r="WEC250" s="307"/>
      <c r="WED250" s="135"/>
      <c r="WEE250" s="135"/>
      <c r="WEF250" s="135"/>
      <c r="WEG250" s="304"/>
      <c r="WEH250" s="305"/>
      <c r="WEI250" s="306"/>
      <c r="WEJ250" s="135"/>
      <c r="WEK250" s="135"/>
      <c r="WEL250" s="307"/>
      <c r="WEM250" s="135"/>
      <c r="WEN250" s="135"/>
      <c r="WEO250" s="135"/>
      <c r="WEP250" s="304"/>
      <c r="WEQ250" s="305"/>
      <c r="WER250" s="306"/>
      <c r="WES250" s="135"/>
      <c r="WET250" s="135"/>
      <c r="WEU250" s="307"/>
      <c r="WEV250" s="135"/>
      <c r="WEW250" s="135"/>
      <c r="WEX250" s="135"/>
      <c r="WEY250" s="304"/>
      <c r="WEZ250" s="305"/>
      <c r="WFA250" s="306"/>
      <c r="WFB250" s="135"/>
      <c r="WFC250" s="135"/>
      <c r="WFD250" s="307"/>
      <c r="WFE250" s="135"/>
      <c r="WFF250" s="135"/>
      <c r="WFG250" s="135"/>
      <c r="WFH250" s="304"/>
      <c r="WFI250" s="305"/>
      <c r="WFJ250" s="306"/>
      <c r="WFK250" s="135"/>
      <c r="WFL250" s="135"/>
      <c r="WFM250" s="307"/>
      <c r="WFN250" s="135"/>
      <c r="WFO250" s="135"/>
      <c r="WFP250" s="135"/>
      <c r="WFQ250" s="304"/>
      <c r="WFR250" s="305"/>
      <c r="WFS250" s="306"/>
      <c r="WFT250" s="135"/>
      <c r="WFU250" s="135"/>
      <c r="WFV250" s="307"/>
      <c r="WFW250" s="135"/>
      <c r="WFX250" s="135"/>
      <c r="WFY250" s="135"/>
      <c r="WFZ250" s="304"/>
      <c r="WGA250" s="305"/>
      <c r="WGB250" s="306"/>
      <c r="WGC250" s="135"/>
      <c r="WGD250" s="135"/>
      <c r="WGE250" s="307"/>
      <c r="WGF250" s="135"/>
      <c r="WGG250" s="135"/>
      <c r="WGH250" s="135"/>
      <c r="WGI250" s="304"/>
      <c r="WGJ250" s="305"/>
      <c r="WGK250" s="306"/>
      <c r="WGL250" s="135"/>
      <c r="WGM250" s="135"/>
      <c r="WGN250" s="307"/>
      <c r="WGO250" s="135"/>
      <c r="WGP250" s="135"/>
      <c r="WGQ250" s="135"/>
      <c r="WGR250" s="304"/>
      <c r="WGS250" s="305"/>
      <c r="WGT250" s="306"/>
      <c r="WGU250" s="135"/>
      <c r="WGV250" s="135"/>
      <c r="WGW250" s="307"/>
      <c r="WGX250" s="135"/>
      <c r="WGY250" s="135"/>
      <c r="WGZ250" s="135"/>
      <c r="WHA250" s="304"/>
      <c r="WHB250" s="305"/>
      <c r="WHC250" s="306"/>
      <c r="WHD250" s="135"/>
      <c r="WHE250" s="135"/>
      <c r="WHF250" s="307"/>
      <c r="WHG250" s="135"/>
      <c r="WHH250" s="135"/>
      <c r="WHI250" s="135"/>
      <c r="WHJ250" s="304"/>
      <c r="WHK250" s="305"/>
      <c r="WHL250" s="306"/>
      <c r="WHM250" s="135"/>
      <c r="WHN250" s="135"/>
      <c r="WHO250" s="307"/>
      <c r="WHP250" s="135"/>
      <c r="WHQ250" s="135"/>
      <c r="WHR250" s="135"/>
      <c r="WHS250" s="304"/>
      <c r="WHT250" s="305"/>
      <c r="WHU250" s="306"/>
      <c r="WHV250" s="135"/>
      <c r="WHW250" s="135"/>
      <c r="WHX250" s="307"/>
      <c r="WHY250" s="135"/>
      <c r="WHZ250" s="135"/>
      <c r="WIA250" s="135"/>
      <c r="WIB250" s="304"/>
      <c r="WIC250" s="305"/>
      <c r="WID250" s="306"/>
      <c r="WIE250" s="135"/>
      <c r="WIF250" s="135"/>
      <c r="WIG250" s="307"/>
      <c r="WIH250" s="135"/>
      <c r="WII250" s="135"/>
      <c r="WIJ250" s="135"/>
      <c r="WIK250" s="304"/>
      <c r="WIL250" s="305"/>
      <c r="WIM250" s="306"/>
      <c r="WIN250" s="135"/>
      <c r="WIO250" s="135"/>
      <c r="WIP250" s="307"/>
      <c r="WIQ250" s="135"/>
      <c r="WIR250" s="135"/>
      <c r="WIS250" s="135"/>
      <c r="WIT250" s="304"/>
      <c r="WIU250" s="305"/>
      <c r="WIV250" s="306"/>
      <c r="WIW250" s="135"/>
      <c r="WIX250" s="135"/>
      <c r="WIY250" s="307"/>
      <c r="WIZ250" s="135"/>
      <c r="WJA250" s="135"/>
      <c r="WJB250" s="135"/>
      <c r="WJC250" s="304"/>
      <c r="WJD250" s="305"/>
      <c r="WJE250" s="306"/>
      <c r="WJF250" s="135"/>
      <c r="WJG250" s="135"/>
      <c r="WJH250" s="307"/>
      <c r="WJI250" s="135"/>
      <c r="WJJ250" s="135"/>
      <c r="WJK250" s="135"/>
      <c r="WJL250" s="304"/>
      <c r="WJM250" s="305"/>
      <c r="WJN250" s="306"/>
      <c r="WJO250" s="135"/>
      <c r="WJP250" s="135"/>
      <c r="WJQ250" s="307"/>
      <c r="WJR250" s="135"/>
      <c r="WJS250" s="135"/>
      <c r="WJT250" s="135"/>
      <c r="WJU250" s="304"/>
      <c r="WJV250" s="305"/>
      <c r="WJW250" s="306"/>
      <c r="WJX250" s="135"/>
      <c r="WJY250" s="135"/>
      <c r="WJZ250" s="307"/>
      <c r="WKC250" s="135"/>
      <c r="WKD250" s="304"/>
      <c r="WKE250" s="305"/>
      <c r="WKF250" s="306"/>
      <c r="WKG250" s="135"/>
      <c r="WKH250" s="135"/>
      <c r="WKI250" s="307"/>
      <c r="WKM250" s="319"/>
      <c r="WKN250" s="320"/>
      <c r="WKO250" s="321"/>
      <c r="WKR250" s="318"/>
      <c r="WKV250" s="319"/>
      <c r="WKW250" s="320"/>
      <c r="WKX250" s="306"/>
      <c r="WKY250" s="135"/>
      <c r="WKZ250" s="135"/>
      <c r="WLA250" s="307"/>
      <c r="WLB250" s="135"/>
      <c r="WLC250" s="135"/>
      <c r="WLD250" s="135"/>
      <c r="WLE250" s="304"/>
      <c r="WLF250" s="305"/>
      <c r="WLG250" s="306"/>
      <c r="WLH250" s="135"/>
      <c r="WLI250" s="135"/>
      <c r="WLJ250" s="307"/>
      <c r="WLK250" s="135"/>
      <c r="WLL250" s="135"/>
      <c r="WLM250" s="135"/>
      <c r="WLN250" s="304"/>
      <c r="WLO250" s="305"/>
      <c r="WLP250" s="306"/>
      <c r="WLQ250" s="135"/>
      <c r="WLR250" s="135"/>
      <c r="WLS250" s="307"/>
      <c r="WLT250" s="135"/>
      <c r="WLU250" s="135"/>
      <c r="WLV250" s="135"/>
      <c r="WLW250" s="304"/>
      <c r="WLX250" s="305"/>
      <c r="WLY250" s="306"/>
      <c r="WLZ250" s="135"/>
      <c r="WMA250" s="135"/>
      <c r="WMB250" s="307"/>
      <c r="WMC250" s="135"/>
      <c r="WMD250" s="135"/>
      <c r="WME250" s="135"/>
      <c r="WMF250" s="304"/>
      <c r="WMG250" s="305"/>
      <c r="WMH250" s="306"/>
      <c r="WMI250" s="135"/>
      <c r="WMJ250" s="135"/>
      <c r="WMK250" s="307"/>
      <c r="WML250" s="135"/>
      <c r="WMM250" s="135"/>
      <c r="WMN250" s="135"/>
      <c r="WMO250" s="304"/>
      <c r="WMP250" s="305"/>
      <c r="WMQ250" s="306"/>
      <c r="WMR250" s="135"/>
      <c r="WMS250" s="135"/>
      <c r="WMT250" s="307"/>
      <c r="WMU250" s="135"/>
      <c r="WMV250" s="135"/>
      <c r="WMW250" s="135"/>
      <c r="WMX250" s="304"/>
      <c r="WMY250" s="305"/>
      <c r="WMZ250" s="306"/>
      <c r="WNA250" s="135"/>
      <c r="WNB250" s="135"/>
      <c r="WNC250" s="307"/>
      <c r="WND250" s="135"/>
      <c r="WNE250" s="135"/>
      <c r="WNF250" s="135"/>
      <c r="WNG250" s="304"/>
      <c r="WNH250" s="305"/>
      <c r="WNI250" s="306"/>
      <c r="WNJ250" s="135"/>
      <c r="WNK250" s="135"/>
      <c r="WNL250" s="307"/>
      <c r="WNM250" s="135"/>
      <c r="WNN250" s="135"/>
      <c r="WNO250" s="135"/>
      <c r="WNP250" s="304"/>
      <c r="WNQ250" s="305"/>
      <c r="WNR250" s="306"/>
      <c r="WNS250" s="135"/>
      <c r="WNT250" s="135"/>
      <c r="WNU250" s="307"/>
      <c r="WNV250" s="135"/>
      <c r="WNW250" s="135"/>
      <c r="WNX250" s="135"/>
      <c r="WNY250" s="304"/>
      <c r="WNZ250" s="305"/>
      <c r="WOA250" s="306"/>
      <c r="WOB250" s="135"/>
      <c r="WOC250" s="135"/>
      <c r="WOD250" s="307"/>
      <c r="WOE250" s="135"/>
      <c r="WOF250" s="135"/>
      <c r="WOG250" s="135"/>
      <c r="WOH250" s="304"/>
      <c r="WOI250" s="305"/>
      <c r="WOJ250" s="306"/>
      <c r="WOK250" s="135"/>
      <c r="WOL250" s="135"/>
      <c r="WOM250" s="307"/>
      <c r="WON250" s="135"/>
      <c r="WOO250" s="135"/>
      <c r="WOP250" s="135"/>
      <c r="WOQ250" s="304"/>
      <c r="WOR250" s="305"/>
      <c r="WOS250" s="306"/>
      <c r="WOT250" s="135"/>
      <c r="WOU250" s="135"/>
      <c r="WOV250" s="307"/>
      <c r="WOW250" s="135"/>
      <c r="WOX250" s="135"/>
      <c r="WOY250" s="135"/>
      <c r="WOZ250" s="304"/>
      <c r="WPA250" s="305"/>
      <c r="WPB250" s="306"/>
      <c r="WPC250" s="135"/>
      <c r="WPD250" s="135"/>
      <c r="WPE250" s="307"/>
      <c r="WPF250" s="135"/>
      <c r="WPG250" s="135"/>
      <c r="WPH250" s="135"/>
      <c r="WPI250" s="304"/>
      <c r="WPJ250" s="305"/>
      <c r="WPK250" s="306"/>
      <c r="WPL250" s="135"/>
      <c r="WPM250" s="135"/>
      <c r="WPN250" s="307"/>
      <c r="WPO250" s="135"/>
      <c r="WPP250" s="135"/>
      <c r="WPQ250" s="135"/>
      <c r="WPR250" s="304"/>
      <c r="WPS250" s="305"/>
      <c r="WPT250" s="306"/>
      <c r="WPU250" s="135"/>
      <c r="WPV250" s="135"/>
      <c r="WPW250" s="307"/>
      <c r="WPX250" s="135"/>
      <c r="WPY250" s="135"/>
      <c r="WPZ250" s="135"/>
      <c r="WQA250" s="304"/>
      <c r="WQB250" s="305"/>
      <c r="WQC250" s="306"/>
      <c r="WQD250" s="135"/>
      <c r="WQE250" s="135"/>
      <c r="WQF250" s="307"/>
      <c r="WQG250" s="135"/>
      <c r="WQH250" s="135"/>
      <c r="WQI250" s="135"/>
      <c r="WQJ250" s="304"/>
      <c r="WQK250" s="305"/>
      <c r="WQL250" s="306"/>
      <c r="WQM250" s="135"/>
      <c r="WQN250" s="135"/>
      <c r="WQO250" s="307"/>
      <c r="WQP250" s="135"/>
      <c r="WQQ250" s="135"/>
      <c r="WQR250" s="135"/>
      <c r="WQS250" s="304"/>
      <c r="WQT250" s="305"/>
      <c r="WQU250" s="306"/>
      <c r="WQV250" s="135"/>
      <c r="WQW250" s="135"/>
      <c r="WQX250" s="307"/>
      <c r="WQY250" s="135"/>
      <c r="WQZ250" s="135"/>
      <c r="WRA250" s="135"/>
      <c r="WRB250" s="304"/>
      <c r="WRC250" s="305"/>
      <c r="WRD250" s="306"/>
      <c r="WRE250" s="135"/>
      <c r="WRF250" s="135"/>
      <c r="WRG250" s="307"/>
      <c r="WRH250" s="135"/>
      <c r="WRI250" s="135"/>
      <c r="WRJ250" s="135"/>
      <c r="WRK250" s="304"/>
      <c r="WRL250" s="305"/>
      <c r="WRM250" s="306"/>
      <c r="WRN250" s="135"/>
      <c r="WRO250" s="135"/>
      <c r="WRP250" s="307"/>
      <c r="WRQ250" s="135"/>
      <c r="WRR250" s="135"/>
      <c r="WRS250" s="135"/>
      <c r="WRT250" s="304"/>
      <c r="WRU250" s="305"/>
      <c r="WRV250" s="306"/>
      <c r="WRW250" s="135"/>
      <c r="WRX250" s="135"/>
      <c r="WRY250" s="307"/>
      <c r="WRZ250" s="135"/>
      <c r="WSA250" s="135"/>
      <c r="WSB250" s="135"/>
      <c r="WSC250" s="304"/>
      <c r="WSD250" s="305"/>
      <c r="WSE250" s="306"/>
      <c r="WSF250" s="135"/>
      <c r="WSG250" s="135"/>
      <c r="WSH250" s="307"/>
      <c r="WSI250" s="135"/>
      <c r="WSJ250" s="135"/>
      <c r="WSK250" s="135"/>
      <c r="WSL250" s="304"/>
      <c r="WSM250" s="305"/>
      <c r="WSN250" s="306"/>
      <c r="WSO250" s="135"/>
      <c r="WSP250" s="135"/>
      <c r="WSQ250" s="307"/>
      <c r="WSR250" s="135"/>
      <c r="WSS250" s="135"/>
      <c r="WST250" s="135"/>
      <c r="WSU250" s="304"/>
      <c r="WSV250" s="305"/>
      <c r="WSW250" s="306"/>
      <c r="WSX250" s="135"/>
      <c r="WSY250" s="135"/>
      <c r="WSZ250" s="307"/>
      <c r="WTA250" s="135"/>
      <c r="WTB250" s="135"/>
      <c r="WTC250" s="135"/>
      <c r="WTD250" s="304"/>
      <c r="WTE250" s="305"/>
      <c r="WTF250" s="306"/>
      <c r="WTG250" s="135"/>
      <c r="WTH250" s="135"/>
      <c r="WTI250" s="307"/>
      <c r="WTJ250" s="135"/>
      <c r="WTK250" s="135"/>
      <c r="WTL250" s="135"/>
      <c r="WTM250" s="304"/>
      <c r="WTN250" s="305"/>
      <c r="WTO250" s="306"/>
      <c r="WTP250" s="135"/>
      <c r="WTQ250" s="135"/>
      <c r="WTR250" s="307"/>
      <c r="WTS250" s="135"/>
      <c r="WTT250" s="135"/>
      <c r="WTU250" s="135"/>
      <c r="WTV250" s="304"/>
      <c r="WTW250" s="320"/>
      <c r="WTX250" s="321"/>
      <c r="WTY250" s="135"/>
      <c r="WTZ250" s="135"/>
      <c r="WUA250" s="307"/>
      <c r="WUB250" s="135"/>
      <c r="WUC250" s="135"/>
      <c r="WUD250" s="135"/>
      <c r="WUE250" s="304"/>
      <c r="WUF250" s="320"/>
      <c r="WUG250" s="321"/>
      <c r="WUJ250" s="318"/>
      <c r="WUN250" s="319"/>
      <c r="WUO250" s="320"/>
      <c r="WUP250" s="321"/>
      <c r="WUS250" s="318"/>
      <c r="WUT250" s="135"/>
      <c r="WUU250" s="135"/>
      <c r="WUV250" s="135"/>
      <c r="WUW250" s="304"/>
      <c r="WUX250" s="305"/>
      <c r="WUY250" s="306"/>
      <c r="WUZ250" s="135"/>
      <c r="WVA250" s="135"/>
      <c r="WVB250" s="307"/>
      <c r="WVC250" s="135"/>
      <c r="WVD250" s="135"/>
      <c r="WVE250" s="135"/>
      <c r="WVF250" s="304"/>
      <c r="WVG250" s="305"/>
      <c r="WVH250" s="306"/>
      <c r="WVI250" s="135"/>
      <c r="WVJ250" s="135"/>
      <c r="WVK250" s="307"/>
      <c r="WVL250" s="135"/>
      <c r="WVM250" s="135"/>
      <c r="WVN250" s="135"/>
      <c r="WVO250" s="304"/>
      <c r="WVP250" s="305"/>
      <c r="WVQ250" s="306"/>
      <c r="WVR250" s="135"/>
      <c r="WVS250" s="135"/>
      <c r="WVT250" s="307"/>
      <c r="WVU250" s="135"/>
      <c r="WVV250" s="135"/>
      <c r="WVW250" s="135"/>
      <c r="WVX250" s="304"/>
      <c r="WVY250" s="305"/>
      <c r="WVZ250" s="306"/>
      <c r="WWA250" s="135"/>
      <c r="WWB250" s="135"/>
      <c r="WWC250" s="307"/>
      <c r="WWD250" s="135"/>
      <c r="WWE250" s="135"/>
      <c r="WWF250" s="135"/>
      <c r="WWG250" s="304"/>
      <c r="WWH250" s="305"/>
      <c r="WWI250" s="306"/>
      <c r="WWJ250" s="135"/>
      <c r="WWK250" s="135"/>
      <c r="WWL250" s="307"/>
      <c r="WWM250" s="135"/>
      <c r="WWN250" s="135"/>
      <c r="WWO250" s="135"/>
      <c r="WWP250" s="304"/>
      <c r="WWQ250" s="305"/>
      <c r="WWR250" s="306"/>
      <c r="WWS250" s="135"/>
      <c r="WWT250" s="135"/>
      <c r="WWU250" s="307"/>
      <c r="WWV250" s="135"/>
      <c r="WWW250" s="135"/>
      <c r="WWX250" s="135"/>
      <c r="WWY250" s="304"/>
      <c r="WWZ250" s="305"/>
      <c r="WXA250" s="306"/>
      <c r="WXB250" s="135"/>
      <c r="WXC250" s="135"/>
      <c r="WXD250" s="307"/>
      <c r="WXE250" s="135"/>
      <c r="WXF250" s="135"/>
      <c r="WXG250" s="135"/>
      <c r="WXH250" s="304"/>
      <c r="WXI250" s="305"/>
      <c r="WXJ250" s="306"/>
      <c r="WXK250" s="135"/>
      <c r="WXL250" s="135"/>
      <c r="WXM250" s="307"/>
      <c r="WXN250" s="135"/>
      <c r="WXO250" s="135"/>
      <c r="WXP250" s="135"/>
      <c r="WXQ250" s="304"/>
      <c r="WXR250" s="305"/>
      <c r="WXS250" s="306"/>
      <c r="WXT250" s="135"/>
      <c r="WXU250" s="135"/>
      <c r="WXV250" s="307"/>
      <c r="WXW250" s="135"/>
      <c r="WXX250" s="135"/>
      <c r="WXY250" s="135"/>
      <c r="WXZ250" s="304"/>
      <c r="WYA250" s="305"/>
      <c r="WYB250" s="306"/>
      <c r="WYC250" s="135"/>
      <c r="WYD250" s="135"/>
      <c r="WYE250" s="307"/>
      <c r="WYF250" s="135"/>
      <c r="WYG250" s="135"/>
      <c r="WYH250" s="135"/>
      <c r="WYI250" s="304"/>
      <c r="WYJ250" s="305"/>
      <c r="WYK250" s="306"/>
      <c r="WYL250" s="135"/>
      <c r="WYM250" s="135"/>
      <c r="WYN250" s="307"/>
      <c r="WYO250" s="135"/>
      <c r="WYP250" s="135"/>
      <c r="WYQ250" s="135"/>
      <c r="WYR250" s="304"/>
      <c r="WYS250" s="305"/>
      <c r="WYT250" s="306"/>
      <c r="WYU250" s="135"/>
      <c r="WYV250" s="135"/>
      <c r="WYW250" s="307"/>
      <c r="WYX250" s="135"/>
      <c r="WYY250" s="135"/>
      <c r="WYZ250" s="135"/>
      <c r="WZA250" s="304"/>
      <c r="WZB250" s="305"/>
      <c r="WZC250" s="306"/>
      <c r="WZD250" s="135"/>
      <c r="WZE250" s="135"/>
      <c r="WZF250" s="307"/>
      <c r="WZG250" s="135"/>
      <c r="WZH250" s="135"/>
      <c r="WZI250" s="135"/>
      <c r="WZJ250" s="304"/>
      <c r="WZK250" s="305"/>
      <c r="WZL250" s="306"/>
      <c r="WZM250" s="135"/>
      <c r="WZN250" s="135"/>
      <c r="WZO250" s="307"/>
      <c r="WZP250" s="135"/>
      <c r="WZQ250" s="135"/>
      <c r="WZR250" s="135"/>
      <c r="WZS250" s="304"/>
      <c r="WZT250" s="305"/>
      <c r="WZU250" s="306"/>
      <c r="WZV250" s="135"/>
      <c r="WZW250" s="135"/>
      <c r="WZX250" s="307"/>
      <c r="WZY250" s="135"/>
      <c r="WZZ250" s="135"/>
      <c r="XAA250" s="135"/>
      <c r="XAB250" s="304"/>
      <c r="XAC250" s="305"/>
      <c r="XAD250" s="306"/>
      <c r="XAE250" s="135"/>
      <c r="XAF250" s="135"/>
      <c r="XAG250" s="307"/>
      <c r="XAH250" s="135"/>
      <c r="XAI250" s="135"/>
      <c r="XAJ250" s="135"/>
      <c r="XAK250" s="304"/>
      <c r="XAL250" s="305"/>
      <c r="XAM250" s="306"/>
      <c r="XAN250" s="135"/>
      <c r="XAO250" s="135"/>
      <c r="XAP250" s="307"/>
      <c r="XAQ250" s="135"/>
      <c r="XAR250" s="135"/>
      <c r="XAS250" s="135"/>
      <c r="XAT250" s="304"/>
      <c r="XAU250" s="305"/>
      <c r="XAV250" s="306"/>
      <c r="XAW250" s="135"/>
      <c r="XAX250" s="135"/>
      <c r="XAY250" s="307"/>
      <c r="XAZ250" s="135"/>
      <c r="XBA250" s="135"/>
      <c r="XBB250" s="135"/>
      <c r="XBC250" s="304"/>
      <c r="XBD250" s="305"/>
      <c r="XBE250" s="306"/>
      <c r="XBF250" s="135"/>
      <c r="XBG250" s="135"/>
      <c r="XBH250" s="307"/>
      <c r="XBI250" s="135"/>
      <c r="XBJ250" s="135"/>
      <c r="XBK250" s="135"/>
      <c r="XBL250" s="304"/>
      <c r="XBM250" s="305"/>
      <c r="XBN250" s="306"/>
      <c r="XBO250" s="135"/>
      <c r="XBP250" s="135"/>
      <c r="XBQ250" s="307"/>
      <c r="XBR250" s="135"/>
      <c r="XBS250" s="135"/>
      <c r="XBT250" s="135"/>
      <c r="XBU250" s="304"/>
      <c r="XBV250" s="305"/>
      <c r="XBW250" s="306"/>
      <c r="XBX250" s="135"/>
      <c r="XBY250" s="135"/>
      <c r="XBZ250" s="307"/>
      <c r="XCA250" s="135"/>
      <c r="XCB250" s="135"/>
      <c r="XCC250" s="135"/>
      <c r="XCD250" s="304"/>
      <c r="XCE250" s="305"/>
      <c r="XCF250" s="306"/>
      <c r="XCG250" s="135"/>
      <c r="XCH250" s="135"/>
      <c r="XCI250" s="307"/>
      <c r="XCJ250" s="135"/>
      <c r="XCK250" s="135"/>
      <c r="XCL250" s="135"/>
      <c r="XCM250" s="304"/>
      <c r="XCN250" s="305"/>
      <c r="XCO250" s="306"/>
      <c r="XCP250" s="135"/>
      <c r="XCQ250" s="135"/>
      <c r="XCR250" s="307"/>
      <c r="XCS250" s="135"/>
      <c r="XCT250" s="135"/>
      <c r="XCU250" s="135"/>
      <c r="XCV250" s="304"/>
      <c r="XCW250" s="305"/>
      <c r="XCX250" s="306"/>
      <c r="XCY250" s="135"/>
      <c r="XCZ250" s="135"/>
      <c r="XDA250" s="307"/>
      <c r="XDB250" s="135"/>
      <c r="XDC250" s="135"/>
      <c r="XDD250" s="135"/>
      <c r="XDE250" s="304"/>
      <c r="XDF250" s="305"/>
      <c r="XDG250" s="306"/>
      <c r="XDH250" s="135"/>
      <c r="XDI250" s="135"/>
      <c r="XDJ250" s="307"/>
      <c r="XDK250" s="135"/>
      <c r="XDL250" s="135"/>
      <c r="XDM250" s="135"/>
      <c r="XDN250" s="304"/>
      <c r="XDO250" s="305"/>
      <c r="XDP250" s="306"/>
    </row>
  </sheetData>
  <mergeCells count="19">
    <mergeCell ref="A1:M1"/>
    <mergeCell ref="A2:M2"/>
    <mergeCell ref="A3:M3"/>
    <mergeCell ref="A4:M4"/>
    <mergeCell ref="A5:A7"/>
    <mergeCell ref="B5:B7"/>
    <mergeCell ref="C5:C7"/>
    <mergeCell ref="D5:D7"/>
    <mergeCell ref="E5:E7"/>
    <mergeCell ref="F5:F7"/>
    <mergeCell ref="G5:G7"/>
    <mergeCell ref="H5:H7"/>
    <mergeCell ref="I5:L5"/>
    <mergeCell ref="M5:M7"/>
    <mergeCell ref="O5:Y5"/>
    <mergeCell ref="I6:I7"/>
    <mergeCell ref="J6:J7"/>
    <mergeCell ref="K6:K7"/>
    <mergeCell ref="L6:L7"/>
  </mergeCells>
  <pageMargins left="0.7" right="0.7" top="0.75" bottom="0.75" header="0.3" footer="0.3"/>
  <legacy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G16"/>
  <sheetViews>
    <sheetView view="pageBreakPreview" zoomScale="85" zoomScaleNormal="100" zoomScaleSheetLayoutView="85" workbookViewId="0">
      <selection activeCell="I12" sqref="I12"/>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258</v>
      </c>
      <c r="B5" s="684"/>
      <c r="C5" s="684"/>
      <c r="D5" s="684"/>
      <c r="E5" s="684"/>
      <c r="F5" s="684"/>
    </row>
    <row r="6" spans="1:7" s="97" customFormat="1" ht="16.5" customHeight="1">
      <c r="A6" s="684" t="s">
        <v>259</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7329634905</v>
      </c>
      <c r="F9" s="100"/>
      <c r="G9" s="102"/>
    </row>
    <row r="10" spans="1:7" s="111" customFormat="1" ht="31.5" customHeight="1">
      <c r="A10" s="98" t="s">
        <v>12</v>
      </c>
      <c r="B10" s="104" t="s">
        <v>213</v>
      </c>
      <c r="C10" s="98"/>
      <c r="D10" s="98"/>
      <c r="E10" s="105">
        <f>6411410000+110670905</f>
        <v>6522080905</v>
      </c>
      <c r="F10" s="98"/>
    </row>
    <row r="11" spans="1:7" s="111" customFormat="1" ht="34.5" customHeight="1">
      <c r="A11" s="98" t="s">
        <v>23</v>
      </c>
      <c r="B11" s="104" t="s">
        <v>214</v>
      </c>
      <c r="C11" s="98"/>
      <c r="D11" s="98"/>
      <c r="E11" s="105">
        <f>SUM(E12:E16)</f>
        <v>807554000</v>
      </c>
      <c r="F11" s="98"/>
    </row>
    <row r="12" spans="1:7" s="103" customFormat="1" ht="47.65" customHeight="1">
      <c r="A12" s="106">
        <v>1</v>
      </c>
      <c r="B12" s="109" t="s">
        <v>29</v>
      </c>
      <c r="C12" s="100"/>
      <c r="D12" s="100"/>
      <c r="E12" s="118">
        <v>120836000</v>
      </c>
      <c r="F12" s="100"/>
    </row>
    <row r="13" spans="1:7" s="103" customFormat="1" ht="36.6" customHeight="1">
      <c r="A13" s="106">
        <v>2</v>
      </c>
      <c r="B13" s="109" t="s">
        <v>30</v>
      </c>
      <c r="C13" s="100"/>
      <c r="D13" s="117"/>
      <c r="E13" s="118">
        <v>427802000</v>
      </c>
      <c r="F13" s="100"/>
    </row>
    <row r="14" spans="1:7" s="103" customFormat="1" ht="36" customHeight="1">
      <c r="A14" s="106">
        <v>3</v>
      </c>
      <c r="B14" s="109" t="s">
        <v>34</v>
      </c>
      <c r="C14" s="100"/>
      <c r="D14" s="117"/>
      <c r="E14" s="118">
        <v>79928000</v>
      </c>
      <c r="F14" s="100"/>
    </row>
    <row r="15" spans="1:7" s="103" customFormat="1" ht="36" customHeight="1">
      <c r="A15" s="106">
        <v>4</v>
      </c>
      <c r="B15" s="109" t="s">
        <v>35</v>
      </c>
      <c r="C15" s="100"/>
      <c r="D15" s="117"/>
      <c r="E15" s="118">
        <v>149688000</v>
      </c>
      <c r="F15" s="100"/>
    </row>
    <row r="16" spans="1:7" s="103" customFormat="1" ht="36" customHeight="1">
      <c r="A16" s="106">
        <v>5</v>
      </c>
      <c r="B16" s="109" t="s">
        <v>36</v>
      </c>
      <c r="C16" s="100"/>
      <c r="D16" s="117"/>
      <c r="E16" s="118">
        <v>29300000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G16"/>
  <sheetViews>
    <sheetView view="pageBreakPreview" zoomScale="85" zoomScaleNormal="100" zoomScaleSheetLayoutView="85" workbookViewId="0">
      <selection activeCell="I12" sqref="I12"/>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260</v>
      </c>
      <c r="B5" s="684"/>
      <c r="C5" s="684"/>
      <c r="D5" s="684"/>
      <c r="E5" s="684"/>
      <c r="F5" s="684"/>
    </row>
    <row r="6" spans="1:7" s="97" customFormat="1" ht="16.5" customHeight="1">
      <c r="A6" s="684" t="s">
        <v>261</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8304274934</v>
      </c>
      <c r="F9" s="100"/>
      <c r="G9" s="102"/>
    </row>
    <row r="10" spans="1:7" s="111" customFormat="1" ht="31.5" customHeight="1">
      <c r="A10" s="98" t="s">
        <v>12</v>
      </c>
      <c r="B10" s="104" t="s">
        <v>213</v>
      </c>
      <c r="C10" s="98"/>
      <c r="D10" s="98"/>
      <c r="E10" s="105">
        <f>7625523000-86051066</f>
        <v>7539471934</v>
      </c>
      <c r="F10" s="98"/>
    </row>
    <row r="11" spans="1:7" s="111" customFormat="1" ht="34.5" customHeight="1">
      <c r="A11" s="98" t="s">
        <v>23</v>
      </c>
      <c r="B11" s="104" t="s">
        <v>214</v>
      </c>
      <c r="C11" s="98"/>
      <c r="D11" s="98"/>
      <c r="E11" s="105">
        <f>SUM(E12:E16)</f>
        <v>764803000</v>
      </c>
      <c r="F11" s="98"/>
    </row>
    <row r="12" spans="1:7" s="103" customFormat="1" ht="47.65" customHeight="1">
      <c r="A12" s="106">
        <v>1</v>
      </c>
      <c r="B12" s="109" t="s">
        <v>29</v>
      </c>
      <c r="C12" s="100"/>
      <c r="D12" s="100"/>
      <c r="E12" s="118">
        <v>73397000</v>
      </c>
      <c r="F12" s="100"/>
    </row>
    <row r="13" spans="1:7" s="103" customFormat="1" ht="36.6" customHeight="1">
      <c r="A13" s="106">
        <v>2</v>
      </c>
      <c r="B13" s="109" t="s">
        <v>30</v>
      </c>
      <c r="C13" s="100"/>
      <c r="D13" s="117"/>
      <c r="E13" s="118">
        <v>503879000</v>
      </c>
      <c r="F13" s="100"/>
    </row>
    <row r="14" spans="1:7" s="103" customFormat="1" ht="36" customHeight="1">
      <c r="A14" s="106">
        <v>3</v>
      </c>
      <c r="B14" s="109" t="s">
        <v>34</v>
      </c>
      <c r="C14" s="100"/>
      <c r="D14" s="117"/>
      <c r="E14" s="118">
        <v>66362000</v>
      </c>
      <c r="F14" s="100"/>
    </row>
    <row r="15" spans="1:7" s="103" customFormat="1" ht="36" customHeight="1">
      <c r="A15" s="106">
        <v>4</v>
      </c>
      <c r="B15" s="109" t="s">
        <v>35</v>
      </c>
      <c r="C15" s="100"/>
      <c r="D15" s="117"/>
      <c r="E15" s="118">
        <v>53465000</v>
      </c>
      <c r="F15" s="100"/>
    </row>
    <row r="16" spans="1:7" s="103" customFormat="1" ht="36" customHeight="1">
      <c r="A16" s="106">
        <v>5</v>
      </c>
      <c r="B16" s="109" t="s">
        <v>36</v>
      </c>
      <c r="C16" s="100"/>
      <c r="D16" s="117"/>
      <c r="E16" s="118">
        <v>67700000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G16"/>
  <sheetViews>
    <sheetView view="pageBreakPreview" zoomScale="85" zoomScaleNormal="100" zoomScaleSheetLayoutView="85" workbookViewId="0">
      <selection activeCell="I12" sqref="I12"/>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262</v>
      </c>
      <c r="B5" s="684"/>
      <c r="C5" s="684"/>
      <c r="D5" s="684"/>
      <c r="E5" s="684"/>
      <c r="F5" s="684"/>
    </row>
    <row r="6" spans="1:7" s="97" customFormat="1" ht="16.5" customHeight="1">
      <c r="A6" s="684" t="s">
        <v>263</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8074230087</v>
      </c>
      <c r="F9" s="100"/>
      <c r="G9" s="102"/>
    </row>
    <row r="10" spans="1:7" s="111" customFormat="1" ht="31.5" customHeight="1">
      <c r="A10" s="98" t="s">
        <v>12</v>
      </c>
      <c r="B10" s="104" t="s">
        <v>213</v>
      </c>
      <c r="C10" s="98"/>
      <c r="D10" s="98"/>
      <c r="E10" s="105">
        <f>6950884000+97000087</f>
        <v>7047884087</v>
      </c>
      <c r="F10" s="98"/>
    </row>
    <row r="11" spans="1:7" s="111" customFormat="1" ht="34.5" customHeight="1">
      <c r="A11" s="98" t="s">
        <v>23</v>
      </c>
      <c r="B11" s="104" t="s">
        <v>214</v>
      </c>
      <c r="C11" s="98"/>
      <c r="D11" s="98"/>
      <c r="E11" s="105">
        <f>SUM(E12:E16)</f>
        <v>1026346000</v>
      </c>
      <c r="F11" s="98"/>
    </row>
    <row r="12" spans="1:7" s="103" customFormat="1" ht="47.65" customHeight="1">
      <c r="A12" s="106">
        <v>1</v>
      </c>
      <c r="B12" s="109" t="s">
        <v>29</v>
      </c>
      <c r="C12" s="100"/>
      <c r="D12" s="100"/>
      <c r="E12" s="118">
        <v>111024000</v>
      </c>
      <c r="F12" s="100"/>
    </row>
    <row r="13" spans="1:7" s="103" customFormat="1" ht="36.6" customHeight="1">
      <c r="A13" s="106">
        <v>2</v>
      </c>
      <c r="B13" s="109" t="s">
        <v>30</v>
      </c>
      <c r="C13" s="100"/>
      <c r="D13" s="117"/>
      <c r="E13" s="118">
        <v>440185000</v>
      </c>
      <c r="F13" s="100"/>
    </row>
    <row r="14" spans="1:7" s="103" customFormat="1" ht="36" customHeight="1">
      <c r="A14" s="106">
        <v>3</v>
      </c>
      <c r="B14" s="109" t="s">
        <v>34</v>
      </c>
      <c r="C14" s="100"/>
      <c r="D14" s="117"/>
      <c r="E14" s="118">
        <v>67452000</v>
      </c>
      <c r="F14" s="100"/>
    </row>
    <row r="15" spans="1:7" s="103" customFormat="1" ht="36" customHeight="1">
      <c r="A15" s="106">
        <v>4</v>
      </c>
      <c r="B15" s="109" t="s">
        <v>35</v>
      </c>
      <c r="C15" s="100"/>
      <c r="D15" s="117"/>
      <c r="E15" s="118">
        <v>274100000</v>
      </c>
      <c r="F15" s="100"/>
    </row>
    <row r="16" spans="1:7" s="103" customFormat="1" ht="36" customHeight="1">
      <c r="A16" s="106">
        <v>5</v>
      </c>
      <c r="B16" s="109" t="s">
        <v>36</v>
      </c>
      <c r="C16" s="100"/>
      <c r="D16" s="117"/>
      <c r="E16" s="118">
        <v>133585000</v>
      </c>
      <c r="F16"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G17"/>
  <sheetViews>
    <sheetView view="pageBreakPreview" zoomScale="85" zoomScaleNormal="100" zoomScaleSheetLayoutView="85" workbookViewId="0">
      <selection activeCell="I12" sqref="I12"/>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264</v>
      </c>
      <c r="B5" s="684"/>
      <c r="C5" s="684"/>
      <c r="D5" s="684"/>
      <c r="E5" s="684"/>
      <c r="F5" s="684"/>
    </row>
    <row r="6" spans="1:7" s="97" customFormat="1" ht="16.5" customHeight="1">
      <c r="A6" s="684" t="s">
        <v>265</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5647164200</v>
      </c>
      <c r="F9" s="100"/>
      <c r="G9" s="102"/>
    </row>
    <row r="10" spans="1:7" s="111" customFormat="1" ht="31.5" customHeight="1">
      <c r="A10" s="98" t="s">
        <v>12</v>
      </c>
      <c r="B10" s="104" t="s">
        <v>213</v>
      </c>
      <c r="C10" s="98"/>
      <c r="D10" s="98"/>
      <c r="E10" s="105">
        <f>4493771000+138305200</f>
        <v>4632076200</v>
      </c>
      <c r="F10" s="98"/>
    </row>
    <row r="11" spans="1:7" s="111" customFormat="1" ht="34.5" customHeight="1">
      <c r="A11" s="98" t="s">
        <v>23</v>
      </c>
      <c r="B11" s="104" t="s">
        <v>214</v>
      </c>
      <c r="C11" s="98"/>
      <c r="D11" s="98"/>
      <c r="E11" s="105">
        <f>SUM(E12:E17)</f>
        <v>1015088000</v>
      </c>
      <c r="F11" s="98"/>
    </row>
    <row r="12" spans="1:7" s="103" customFormat="1" ht="47.65" customHeight="1">
      <c r="A12" s="106">
        <v>1</v>
      </c>
      <c r="B12" s="109" t="s">
        <v>29</v>
      </c>
      <c r="C12" s="100"/>
      <c r="D12" s="100"/>
      <c r="E12" s="118">
        <v>63498000</v>
      </c>
      <c r="F12" s="100"/>
    </row>
    <row r="13" spans="1:7" s="103" customFormat="1" ht="36.6" customHeight="1">
      <c r="A13" s="106">
        <v>2</v>
      </c>
      <c r="B13" s="109" t="s">
        <v>30</v>
      </c>
      <c r="C13" s="100"/>
      <c r="D13" s="117"/>
      <c r="E13" s="118">
        <v>302972000</v>
      </c>
      <c r="F13" s="100"/>
    </row>
    <row r="14" spans="1:7" s="103" customFormat="1" ht="36" customHeight="1">
      <c r="A14" s="106">
        <v>3</v>
      </c>
      <c r="B14" s="109" t="s">
        <v>33</v>
      </c>
      <c r="C14" s="100"/>
      <c r="D14" s="117"/>
      <c r="E14" s="118">
        <v>210000000</v>
      </c>
      <c r="F14" s="100"/>
    </row>
    <row r="15" spans="1:7" s="103" customFormat="1" ht="36" customHeight="1">
      <c r="A15" s="106">
        <v>4</v>
      </c>
      <c r="B15" s="109" t="s">
        <v>34</v>
      </c>
      <c r="C15" s="100"/>
      <c r="D15" s="117"/>
      <c r="E15" s="118">
        <v>48748000</v>
      </c>
      <c r="F15" s="100"/>
    </row>
    <row r="16" spans="1:7" s="103" customFormat="1" ht="36" customHeight="1">
      <c r="A16" s="106">
        <v>5</v>
      </c>
      <c r="B16" s="109" t="s">
        <v>35</v>
      </c>
      <c r="C16" s="100"/>
      <c r="D16" s="117"/>
      <c r="E16" s="118">
        <v>8485000</v>
      </c>
      <c r="F16" s="100"/>
    </row>
    <row r="17" spans="1:6" s="103" customFormat="1" ht="36" customHeight="1">
      <c r="A17" s="106">
        <v>6</v>
      </c>
      <c r="B17" s="109" t="s">
        <v>36</v>
      </c>
      <c r="C17" s="100"/>
      <c r="D17" s="117"/>
      <c r="E17" s="118">
        <v>381385000</v>
      </c>
      <c r="F17"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G18"/>
  <sheetViews>
    <sheetView view="pageBreakPreview" zoomScale="85" zoomScaleNormal="100" zoomScaleSheetLayoutView="85" workbookViewId="0">
      <selection activeCell="I12" sqref="I12"/>
    </sheetView>
  </sheetViews>
  <sheetFormatPr defaultRowHeight="15"/>
  <cols>
    <col min="1" max="1" width="6.42578125" style="95" customWidth="1"/>
    <col min="2" max="2" width="47" style="95" customWidth="1"/>
    <col min="3" max="3" width="8.7109375" style="95" customWidth="1"/>
    <col min="4" max="4" width="9.140625" style="95" customWidth="1"/>
    <col min="5" max="5" width="21.5703125" style="95" customWidth="1"/>
    <col min="6" max="6" width="12.5703125" style="95" customWidth="1"/>
    <col min="7" max="7" width="17.5703125" style="95" customWidth="1"/>
    <col min="8" max="256" width="8.7109375" style="95"/>
    <col min="257" max="257" width="6.42578125" style="95" customWidth="1"/>
    <col min="258" max="258" width="47" style="95" customWidth="1"/>
    <col min="259" max="259" width="8.7109375" style="95" customWidth="1"/>
    <col min="260" max="260" width="9.140625" style="95" customWidth="1"/>
    <col min="261" max="261" width="21.5703125" style="95" customWidth="1"/>
    <col min="262" max="262" width="12.5703125" style="95" customWidth="1"/>
    <col min="263" max="263" width="17.5703125" style="95" customWidth="1"/>
    <col min="264" max="512" width="8.7109375" style="95"/>
    <col min="513" max="513" width="6.42578125" style="95" customWidth="1"/>
    <col min="514" max="514" width="47" style="95" customWidth="1"/>
    <col min="515" max="515" width="8.7109375" style="95" customWidth="1"/>
    <col min="516" max="516" width="9.140625" style="95" customWidth="1"/>
    <col min="517" max="517" width="21.5703125" style="95" customWidth="1"/>
    <col min="518" max="518" width="12.5703125" style="95" customWidth="1"/>
    <col min="519" max="519" width="17.5703125" style="95" customWidth="1"/>
    <col min="520" max="768" width="8.7109375" style="95"/>
    <col min="769" max="769" width="6.42578125" style="95" customWidth="1"/>
    <col min="770" max="770" width="47" style="95" customWidth="1"/>
    <col min="771" max="771" width="8.7109375" style="95" customWidth="1"/>
    <col min="772" max="772" width="9.140625" style="95" customWidth="1"/>
    <col min="773" max="773" width="21.5703125" style="95" customWidth="1"/>
    <col min="774" max="774" width="12.5703125" style="95" customWidth="1"/>
    <col min="775" max="775" width="17.5703125" style="95" customWidth="1"/>
    <col min="776" max="1024" width="8.7109375" style="95"/>
    <col min="1025" max="1025" width="6.42578125" style="95" customWidth="1"/>
    <col min="1026" max="1026" width="47" style="95" customWidth="1"/>
    <col min="1027" max="1027" width="8.7109375" style="95" customWidth="1"/>
    <col min="1028" max="1028" width="9.140625" style="95" customWidth="1"/>
    <col min="1029" max="1029" width="21.5703125" style="95" customWidth="1"/>
    <col min="1030" max="1030" width="12.5703125" style="95" customWidth="1"/>
    <col min="1031" max="1031" width="17.5703125" style="95" customWidth="1"/>
    <col min="1032" max="1280" width="8.7109375" style="95"/>
    <col min="1281" max="1281" width="6.42578125" style="95" customWidth="1"/>
    <col min="1282" max="1282" width="47" style="95" customWidth="1"/>
    <col min="1283" max="1283" width="8.7109375" style="95" customWidth="1"/>
    <col min="1284" max="1284" width="9.140625" style="95" customWidth="1"/>
    <col min="1285" max="1285" width="21.5703125" style="95" customWidth="1"/>
    <col min="1286" max="1286" width="12.5703125" style="95" customWidth="1"/>
    <col min="1287" max="1287" width="17.5703125" style="95" customWidth="1"/>
    <col min="1288" max="1536" width="8.7109375" style="95"/>
    <col min="1537" max="1537" width="6.42578125" style="95" customWidth="1"/>
    <col min="1538" max="1538" width="47" style="95" customWidth="1"/>
    <col min="1539" max="1539" width="8.7109375" style="95" customWidth="1"/>
    <col min="1540" max="1540" width="9.140625" style="95" customWidth="1"/>
    <col min="1541" max="1541" width="21.5703125" style="95" customWidth="1"/>
    <col min="1542" max="1542" width="12.5703125" style="95" customWidth="1"/>
    <col min="1543" max="1543" width="17.5703125" style="95" customWidth="1"/>
    <col min="1544" max="1792" width="8.7109375" style="95"/>
    <col min="1793" max="1793" width="6.42578125" style="95" customWidth="1"/>
    <col min="1794" max="1794" width="47" style="95" customWidth="1"/>
    <col min="1795" max="1795" width="8.7109375" style="95" customWidth="1"/>
    <col min="1796" max="1796" width="9.140625" style="95" customWidth="1"/>
    <col min="1797" max="1797" width="21.5703125" style="95" customWidth="1"/>
    <col min="1798" max="1798" width="12.5703125" style="95" customWidth="1"/>
    <col min="1799" max="1799" width="17.5703125" style="95" customWidth="1"/>
    <col min="1800" max="2048" width="8.7109375" style="95"/>
    <col min="2049" max="2049" width="6.42578125" style="95" customWidth="1"/>
    <col min="2050" max="2050" width="47" style="95" customWidth="1"/>
    <col min="2051" max="2051" width="8.7109375" style="95" customWidth="1"/>
    <col min="2052" max="2052" width="9.140625" style="95" customWidth="1"/>
    <col min="2053" max="2053" width="21.5703125" style="95" customWidth="1"/>
    <col min="2054" max="2054" width="12.5703125" style="95" customWidth="1"/>
    <col min="2055" max="2055" width="17.5703125" style="95" customWidth="1"/>
    <col min="2056" max="2304" width="8.7109375" style="95"/>
    <col min="2305" max="2305" width="6.42578125" style="95" customWidth="1"/>
    <col min="2306" max="2306" width="47" style="95" customWidth="1"/>
    <col min="2307" max="2307" width="8.7109375" style="95" customWidth="1"/>
    <col min="2308" max="2308" width="9.140625" style="95" customWidth="1"/>
    <col min="2309" max="2309" width="21.5703125" style="95" customWidth="1"/>
    <col min="2310" max="2310" width="12.5703125" style="95" customWidth="1"/>
    <col min="2311" max="2311" width="17.5703125" style="95" customWidth="1"/>
    <col min="2312" max="2560" width="8.7109375" style="95"/>
    <col min="2561" max="2561" width="6.42578125" style="95" customWidth="1"/>
    <col min="2562" max="2562" width="47" style="95" customWidth="1"/>
    <col min="2563" max="2563" width="8.7109375" style="95" customWidth="1"/>
    <col min="2564" max="2564" width="9.140625" style="95" customWidth="1"/>
    <col min="2565" max="2565" width="21.5703125" style="95" customWidth="1"/>
    <col min="2566" max="2566" width="12.5703125" style="95" customWidth="1"/>
    <col min="2567" max="2567" width="17.5703125" style="95" customWidth="1"/>
    <col min="2568" max="2816" width="8.7109375" style="95"/>
    <col min="2817" max="2817" width="6.42578125" style="95" customWidth="1"/>
    <col min="2818" max="2818" width="47" style="95" customWidth="1"/>
    <col min="2819" max="2819" width="8.7109375" style="95" customWidth="1"/>
    <col min="2820" max="2820" width="9.140625" style="95" customWidth="1"/>
    <col min="2821" max="2821" width="21.5703125" style="95" customWidth="1"/>
    <col min="2822" max="2822" width="12.5703125" style="95" customWidth="1"/>
    <col min="2823" max="2823" width="17.5703125" style="95" customWidth="1"/>
    <col min="2824" max="3072" width="8.7109375" style="95"/>
    <col min="3073" max="3073" width="6.42578125" style="95" customWidth="1"/>
    <col min="3074" max="3074" width="47" style="95" customWidth="1"/>
    <col min="3075" max="3075" width="8.7109375" style="95" customWidth="1"/>
    <col min="3076" max="3076" width="9.140625" style="95" customWidth="1"/>
    <col min="3077" max="3077" width="21.5703125" style="95" customWidth="1"/>
    <col min="3078" max="3078" width="12.5703125" style="95" customWidth="1"/>
    <col min="3079" max="3079" width="17.5703125" style="95" customWidth="1"/>
    <col min="3080" max="3328" width="8.7109375" style="95"/>
    <col min="3329" max="3329" width="6.42578125" style="95" customWidth="1"/>
    <col min="3330" max="3330" width="47" style="95" customWidth="1"/>
    <col min="3331" max="3331" width="8.7109375" style="95" customWidth="1"/>
    <col min="3332" max="3332" width="9.140625" style="95" customWidth="1"/>
    <col min="3333" max="3333" width="21.5703125" style="95" customWidth="1"/>
    <col min="3334" max="3334" width="12.5703125" style="95" customWidth="1"/>
    <col min="3335" max="3335" width="17.5703125" style="95" customWidth="1"/>
    <col min="3336" max="3584" width="8.7109375" style="95"/>
    <col min="3585" max="3585" width="6.42578125" style="95" customWidth="1"/>
    <col min="3586" max="3586" width="47" style="95" customWidth="1"/>
    <col min="3587" max="3587" width="8.7109375" style="95" customWidth="1"/>
    <col min="3588" max="3588" width="9.140625" style="95" customWidth="1"/>
    <col min="3589" max="3589" width="21.5703125" style="95" customWidth="1"/>
    <col min="3590" max="3590" width="12.5703125" style="95" customWidth="1"/>
    <col min="3591" max="3591" width="17.5703125" style="95" customWidth="1"/>
    <col min="3592" max="3840" width="8.7109375" style="95"/>
    <col min="3841" max="3841" width="6.42578125" style="95" customWidth="1"/>
    <col min="3842" max="3842" width="47" style="95" customWidth="1"/>
    <col min="3843" max="3843" width="8.7109375" style="95" customWidth="1"/>
    <col min="3844" max="3844" width="9.140625" style="95" customWidth="1"/>
    <col min="3845" max="3845" width="21.5703125" style="95" customWidth="1"/>
    <col min="3846" max="3846" width="12.5703125" style="95" customWidth="1"/>
    <col min="3847" max="3847" width="17.5703125" style="95" customWidth="1"/>
    <col min="3848" max="4096" width="8.7109375" style="95"/>
    <col min="4097" max="4097" width="6.42578125" style="95" customWidth="1"/>
    <col min="4098" max="4098" width="47" style="95" customWidth="1"/>
    <col min="4099" max="4099" width="8.7109375" style="95" customWidth="1"/>
    <col min="4100" max="4100" width="9.140625" style="95" customWidth="1"/>
    <col min="4101" max="4101" width="21.5703125" style="95" customWidth="1"/>
    <col min="4102" max="4102" width="12.5703125" style="95" customWidth="1"/>
    <col min="4103" max="4103" width="17.5703125" style="95" customWidth="1"/>
    <col min="4104" max="4352" width="8.7109375" style="95"/>
    <col min="4353" max="4353" width="6.42578125" style="95" customWidth="1"/>
    <col min="4354" max="4354" width="47" style="95" customWidth="1"/>
    <col min="4355" max="4355" width="8.7109375" style="95" customWidth="1"/>
    <col min="4356" max="4356" width="9.140625" style="95" customWidth="1"/>
    <col min="4357" max="4357" width="21.5703125" style="95" customWidth="1"/>
    <col min="4358" max="4358" width="12.5703125" style="95" customWidth="1"/>
    <col min="4359" max="4359" width="17.5703125" style="95" customWidth="1"/>
    <col min="4360" max="4608" width="8.7109375" style="95"/>
    <col min="4609" max="4609" width="6.42578125" style="95" customWidth="1"/>
    <col min="4610" max="4610" width="47" style="95" customWidth="1"/>
    <col min="4611" max="4611" width="8.7109375" style="95" customWidth="1"/>
    <col min="4612" max="4612" width="9.140625" style="95" customWidth="1"/>
    <col min="4613" max="4613" width="21.5703125" style="95" customWidth="1"/>
    <col min="4614" max="4614" width="12.5703125" style="95" customWidth="1"/>
    <col min="4615" max="4615" width="17.5703125" style="95" customWidth="1"/>
    <col min="4616" max="4864" width="8.7109375" style="95"/>
    <col min="4865" max="4865" width="6.42578125" style="95" customWidth="1"/>
    <col min="4866" max="4866" width="47" style="95" customWidth="1"/>
    <col min="4867" max="4867" width="8.7109375" style="95" customWidth="1"/>
    <col min="4868" max="4868" width="9.140625" style="95" customWidth="1"/>
    <col min="4869" max="4869" width="21.5703125" style="95" customWidth="1"/>
    <col min="4870" max="4870" width="12.5703125" style="95" customWidth="1"/>
    <col min="4871" max="4871" width="17.5703125" style="95" customWidth="1"/>
    <col min="4872" max="5120" width="8.7109375" style="95"/>
    <col min="5121" max="5121" width="6.42578125" style="95" customWidth="1"/>
    <col min="5122" max="5122" width="47" style="95" customWidth="1"/>
    <col min="5123" max="5123" width="8.7109375" style="95" customWidth="1"/>
    <col min="5124" max="5124" width="9.140625" style="95" customWidth="1"/>
    <col min="5125" max="5125" width="21.5703125" style="95" customWidth="1"/>
    <col min="5126" max="5126" width="12.5703125" style="95" customWidth="1"/>
    <col min="5127" max="5127" width="17.5703125" style="95" customWidth="1"/>
    <col min="5128" max="5376" width="8.7109375" style="95"/>
    <col min="5377" max="5377" width="6.42578125" style="95" customWidth="1"/>
    <col min="5378" max="5378" width="47" style="95" customWidth="1"/>
    <col min="5379" max="5379" width="8.7109375" style="95" customWidth="1"/>
    <col min="5380" max="5380" width="9.140625" style="95" customWidth="1"/>
    <col min="5381" max="5381" width="21.5703125" style="95" customWidth="1"/>
    <col min="5382" max="5382" width="12.5703125" style="95" customWidth="1"/>
    <col min="5383" max="5383" width="17.5703125" style="95" customWidth="1"/>
    <col min="5384" max="5632" width="8.7109375" style="95"/>
    <col min="5633" max="5633" width="6.42578125" style="95" customWidth="1"/>
    <col min="5634" max="5634" width="47" style="95" customWidth="1"/>
    <col min="5635" max="5635" width="8.7109375" style="95" customWidth="1"/>
    <col min="5636" max="5636" width="9.140625" style="95" customWidth="1"/>
    <col min="5637" max="5637" width="21.5703125" style="95" customWidth="1"/>
    <col min="5638" max="5638" width="12.5703125" style="95" customWidth="1"/>
    <col min="5639" max="5639" width="17.5703125" style="95" customWidth="1"/>
    <col min="5640" max="5888" width="8.7109375" style="95"/>
    <col min="5889" max="5889" width="6.42578125" style="95" customWidth="1"/>
    <col min="5890" max="5890" width="47" style="95" customWidth="1"/>
    <col min="5891" max="5891" width="8.7109375" style="95" customWidth="1"/>
    <col min="5892" max="5892" width="9.140625" style="95" customWidth="1"/>
    <col min="5893" max="5893" width="21.5703125" style="95" customWidth="1"/>
    <col min="5894" max="5894" width="12.5703125" style="95" customWidth="1"/>
    <col min="5895" max="5895" width="17.5703125" style="95" customWidth="1"/>
    <col min="5896" max="6144" width="8.7109375" style="95"/>
    <col min="6145" max="6145" width="6.42578125" style="95" customWidth="1"/>
    <col min="6146" max="6146" width="47" style="95" customWidth="1"/>
    <col min="6147" max="6147" width="8.7109375" style="95" customWidth="1"/>
    <col min="6148" max="6148" width="9.140625" style="95" customWidth="1"/>
    <col min="6149" max="6149" width="21.5703125" style="95" customWidth="1"/>
    <col min="6150" max="6150" width="12.5703125" style="95" customWidth="1"/>
    <col min="6151" max="6151" width="17.5703125" style="95" customWidth="1"/>
    <col min="6152" max="6400" width="8.7109375" style="95"/>
    <col min="6401" max="6401" width="6.42578125" style="95" customWidth="1"/>
    <col min="6402" max="6402" width="47" style="95" customWidth="1"/>
    <col min="6403" max="6403" width="8.7109375" style="95" customWidth="1"/>
    <col min="6404" max="6404" width="9.140625" style="95" customWidth="1"/>
    <col min="6405" max="6405" width="21.5703125" style="95" customWidth="1"/>
    <col min="6406" max="6406" width="12.5703125" style="95" customWidth="1"/>
    <col min="6407" max="6407" width="17.5703125" style="95" customWidth="1"/>
    <col min="6408" max="6656" width="8.7109375" style="95"/>
    <col min="6657" max="6657" width="6.42578125" style="95" customWidth="1"/>
    <col min="6658" max="6658" width="47" style="95" customWidth="1"/>
    <col min="6659" max="6659" width="8.7109375" style="95" customWidth="1"/>
    <col min="6660" max="6660" width="9.140625" style="95" customWidth="1"/>
    <col min="6661" max="6661" width="21.5703125" style="95" customWidth="1"/>
    <col min="6662" max="6662" width="12.5703125" style="95" customWidth="1"/>
    <col min="6663" max="6663" width="17.5703125" style="95" customWidth="1"/>
    <col min="6664" max="6912" width="8.7109375" style="95"/>
    <col min="6913" max="6913" width="6.42578125" style="95" customWidth="1"/>
    <col min="6914" max="6914" width="47" style="95" customWidth="1"/>
    <col min="6915" max="6915" width="8.7109375" style="95" customWidth="1"/>
    <col min="6916" max="6916" width="9.140625" style="95" customWidth="1"/>
    <col min="6917" max="6917" width="21.5703125" style="95" customWidth="1"/>
    <col min="6918" max="6918" width="12.5703125" style="95" customWidth="1"/>
    <col min="6919" max="6919" width="17.5703125" style="95" customWidth="1"/>
    <col min="6920" max="7168" width="8.7109375" style="95"/>
    <col min="7169" max="7169" width="6.42578125" style="95" customWidth="1"/>
    <col min="7170" max="7170" width="47" style="95" customWidth="1"/>
    <col min="7171" max="7171" width="8.7109375" style="95" customWidth="1"/>
    <col min="7172" max="7172" width="9.140625" style="95" customWidth="1"/>
    <col min="7173" max="7173" width="21.5703125" style="95" customWidth="1"/>
    <col min="7174" max="7174" width="12.5703125" style="95" customWidth="1"/>
    <col min="7175" max="7175" width="17.5703125" style="95" customWidth="1"/>
    <col min="7176" max="7424" width="8.7109375" style="95"/>
    <col min="7425" max="7425" width="6.42578125" style="95" customWidth="1"/>
    <col min="7426" max="7426" width="47" style="95" customWidth="1"/>
    <col min="7427" max="7427" width="8.7109375" style="95" customWidth="1"/>
    <col min="7428" max="7428" width="9.140625" style="95" customWidth="1"/>
    <col min="7429" max="7429" width="21.5703125" style="95" customWidth="1"/>
    <col min="7430" max="7430" width="12.5703125" style="95" customWidth="1"/>
    <col min="7431" max="7431" width="17.5703125" style="95" customWidth="1"/>
    <col min="7432" max="7680" width="8.7109375" style="95"/>
    <col min="7681" max="7681" width="6.42578125" style="95" customWidth="1"/>
    <col min="7682" max="7682" width="47" style="95" customWidth="1"/>
    <col min="7683" max="7683" width="8.7109375" style="95" customWidth="1"/>
    <col min="7684" max="7684" width="9.140625" style="95" customWidth="1"/>
    <col min="7685" max="7685" width="21.5703125" style="95" customWidth="1"/>
    <col min="7686" max="7686" width="12.5703125" style="95" customWidth="1"/>
    <col min="7687" max="7687" width="17.5703125" style="95" customWidth="1"/>
    <col min="7688" max="7936" width="8.7109375" style="95"/>
    <col min="7937" max="7937" width="6.42578125" style="95" customWidth="1"/>
    <col min="7938" max="7938" width="47" style="95" customWidth="1"/>
    <col min="7939" max="7939" width="8.7109375" style="95" customWidth="1"/>
    <col min="7940" max="7940" width="9.140625" style="95" customWidth="1"/>
    <col min="7941" max="7941" width="21.5703125" style="95" customWidth="1"/>
    <col min="7942" max="7942" width="12.5703125" style="95" customWidth="1"/>
    <col min="7943" max="7943" width="17.5703125" style="95" customWidth="1"/>
    <col min="7944" max="8192" width="8.7109375" style="95"/>
    <col min="8193" max="8193" width="6.42578125" style="95" customWidth="1"/>
    <col min="8194" max="8194" width="47" style="95" customWidth="1"/>
    <col min="8195" max="8195" width="8.7109375" style="95" customWidth="1"/>
    <col min="8196" max="8196" width="9.140625" style="95" customWidth="1"/>
    <col min="8197" max="8197" width="21.5703125" style="95" customWidth="1"/>
    <col min="8198" max="8198" width="12.5703125" style="95" customWidth="1"/>
    <col min="8199" max="8199" width="17.5703125" style="95" customWidth="1"/>
    <col min="8200" max="8448" width="8.7109375" style="95"/>
    <col min="8449" max="8449" width="6.42578125" style="95" customWidth="1"/>
    <col min="8450" max="8450" width="47" style="95" customWidth="1"/>
    <col min="8451" max="8451" width="8.7109375" style="95" customWidth="1"/>
    <col min="8452" max="8452" width="9.140625" style="95" customWidth="1"/>
    <col min="8453" max="8453" width="21.5703125" style="95" customWidth="1"/>
    <col min="8454" max="8454" width="12.5703125" style="95" customWidth="1"/>
    <col min="8455" max="8455" width="17.5703125" style="95" customWidth="1"/>
    <col min="8456" max="8704" width="8.7109375" style="95"/>
    <col min="8705" max="8705" width="6.42578125" style="95" customWidth="1"/>
    <col min="8706" max="8706" width="47" style="95" customWidth="1"/>
    <col min="8707" max="8707" width="8.7109375" style="95" customWidth="1"/>
    <col min="8708" max="8708" width="9.140625" style="95" customWidth="1"/>
    <col min="8709" max="8709" width="21.5703125" style="95" customWidth="1"/>
    <col min="8710" max="8710" width="12.5703125" style="95" customWidth="1"/>
    <col min="8711" max="8711" width="17.5703125" style="95" customWidth="1"/>
    <col min="8712" max="8960" width="8.7109375" style="95"/>
    <col min="8961" max="8961" width="6.42578125" style="95" customWidth="1"/>
    <col min="8962" max="8962" width="47" style="95" customWidth="1"/>
    <col min="8963" max="8963" width="8.7109375" style="95" customWidth="1"/>
    <col min="8964" max="8964" width="9.140625" style="95" customWidth="1"/>
    <col min="8965" max="8965" width="21.5703125" style="95" customWidth="1"/>
    <col min="8966" max="8966" width="12.5703125" style="95" customWidth="1"/>
    <col min="8967" max="8967" width="17.5703125" style="95" customWidth="1"/>
    <col min="8968" max="9216" width="8.7109375" style="95"/>
    <col min="9217" max="9217" width="6.42578125" style="95" customWidth="1"/>
    <col min="9218" max="9218" width="47" style="95" customWidth="1"/>
    <col min="9219" max="9219" width="8.7109375" style="95" customWidth="1"/>
    <col min="9220" max="9220" width="9.140625" style="95" customWidth="1"/>
    <col min="9221" max="9221" width="21.5703125" style="95" customWidth="1"/>
    <col min="9222" max="9222" width="12.5703125" style="95" customWidth="1"/>
    <col min="9223" max="9223" width="17.5703125" style="95" customWidth="1"/>
    <col min="9224" max="9472" width="8.7109375" style="95"/>
    <col min="9473" max="9473" width="6.42578125" style="95" customWidth="1"/>
    <col min="9474" max="9474" width="47" style="95" customWidth="1"/>
    <col min="9475" max="9475" width="8.7109375" style="95" customWidth="1"/>
    <col min="9476" max="9476" width="9.140625" style="95" customWidth="1"/>
    <col min="9477" max="9477" width="21.5703125" style="95" customWidth="1"/>
    <col min="9478" max="9478" width="12.5703125" style="95" customWidth="1"/>
    <col min="9479" max="9479" width="17.5703125" style="95" customWidth="1"/>
    <col min="9480" max="9728" width="8.7109375" style="95"/>
    <col min="9729" max="9729" width="6.42578125" style="95" customWidth="1"/>
    <col min="9730" max="9730" width="47" style="95" customWidth="1"/>
    <col min="9731" max="9731" width="8.7109375" style="95" customWidth="1"/>
    <col min="9732" max="9732" width="9.140625" style="95" customWidth="1"/>
    <col min="9733" max="9733" width="21.5703125" style="95" customWidth="1"/>
    <col min="9734" max="9734" width="12.5703125" style="95" customWidth="1"/>
    <col min="9735" max="9735" width="17.5703125" style="95" customWidth="1"/>
    <col min="9736" max="9984" width="8.7109375" style="95"/>
    <col min="9985" max="9985" width="6.42578125" style="95" customWidth="1"/>
    <col min="9986" max="9986" width="47" style="95" customWidth="1"/>
    <col min="9987" max="9987" width="8.7109375" style="95" customWidth="1"/>
    <col min="9988" max="9988" width="9.140625" style="95" customWidth="1"/>
    <col min="9989" max="9989" width="21.5703125" style="95" customWidth="1"/>
    <col min="9990" max="9990" width="12.5703125" style="95" customWidth="1"/>
    <col min="9991" max="9991" width="17.5703125" style="95" customWidth="1"/>
    <col min="9992" max="10240" width="8.7109375" style="95"/>
    <col min="10241" max="10241" width="6.42578125" style="95" customWidth="1"/>
    <col min="10242" max="10242" width="47" style="95" customWidth="1"/>
    <col min="10243" max="10243" width="8.7109375" style="95" customWidth="1"/>
    <col min="10244" max="10244" width="9.140625" style="95" customWidth="1"/>
    <col min="10245" max="10245" width="21.5703125" style="95" customWidth="1"/>
    <col min="10246" max="10246" width="12.5703125" style="95" customWidth="1"/>
    <col min="10247" max="10247" width="17.5703125" style="95" customWidth="1"/>
    <col min="10248" max="10496" width="8.7109375" style="95"/>
    <col min="10497" max="10497" width="6.42578125" style="95" customWidth="1"/>
    <col min="10498" max="10498" width="47" style="95" customWidth="1"/>
    <col min="10499" max="10499" width="8.7109375" style="95" customWidth="1"/>
    <col min="10500" max="10500" width="9.140625" style="95" customWidth="1"/>
    <col min="10501" max="10501" width="21.5703125" style="95" customWidth="1"/>
    <col min="10502" max="10502" width="12.5703125" style="95" customWidth="1"/>
    <col min="10503" max="10503" width="17.5703125" style="95" customWidth="1"/>
    <col min="10504" max="10752" width="8.7109375" style="95"/>
    <col min="10753" max="10753" width="6.42578125" style="95" customWidth="1"/>
    <col min="10754" max="10754" width="47" style="95" customWidth="1"/>
    <col min="10755" max="10755" width="8.7109375" style="95" customWidth="1"/>
    <col min="10756" max="10756" width="9.140625" style="95" customWidth="1"/>
    <col min="10757" max="10757" width="21.5703125" style="95" customWidth="1"/>
    <col min="10758" max="10758" width="12.5703125" style="95" customWidth="1"/>
    <col min="10759" max="10759" width="17.5703125" style="95" customWidth="1"/>
    <col min="10760" max="11008" width="8.7109375" style="95"/>
    <col min="11009" max="11009" width="6.42578125" style="95" customWidth="1"/>
    <col min="11010" max="11010" width="47" style="95" customWidth="1"/>
    <col min="11011" max="11011" width="8.7109375" style="95" customWidth="1"/>
    <col min="11012" max="11012" width="9.140625" style="95" customWidth="1"/>
    <col min="11013" max="11013" width="21.5703125" style="95" customWidth="1"/>
    <col min="11014" max="11014" width="12.5703125" style="95" customWidth="1"/>
    <col min="11015" max="11015" width="17.5703125" style="95" customWidth="1"/>
    <col min="11016" max="11264" width="8.7109375" style="95"/>
    <col min="11265" max="11265" width="6.42578125" style="95" customWidth="1"/>
    <col min="11266" max="11266" width="47" style="95" customWidth="1"/>
    <col min="11267" max="11267" width="8.7109375" style="95" customWidth="1"/>
    <col min="11268" max="11268" width="9.140625" style="95" customWidth="1"/>
    <col min="11269" max="11269" width="21.5703125" style="95" customWidth="1"/>
    <col min="11270" max="11270" width="12.5703125" style="95" customWidth="1"/>
    <col min="11271" max="11271" width="17.5703125" style="95" customWidth="1"/>
    <col min="11272" max="11520" width="8.7109375" style="95"/>
    <col min="11521" max="11521" width="6.42578125" style="95" customWidth="1"/>
    <col min="11522" max="11522" width="47" style="95" customWidth="1"/>
    <col min="11523" max="11523" width="8.7109375" style="95" customWidth="1"/>
    <col min="11524" max="11524" width="9.140625" style="95" customWidth="1"/>
    <col min="11525" max="11525" width="21.5703125" style="95" customWidth="1"/>
    <col min="11526" max="11526" width="12.5703125" style="95" customWidth="1"/>
    <col min="11527" max="11527" width="17.5703125" style="95" customWidth="1"/>
    <col min="11528" max="11776" width="8.7109375" style="95"/>
    <col min="11777" max="11777" width="6.42578125" style="95" customWidth="1"/>
    <col min="11778" max="11778" width="47" style="95" customWidth="1"/>
    <col min="11779" max="11779" width="8.7109375" style="95" customWidth="1"/>
    <col min="11780" max="11780" width="9.140625" style="95" customWidth="1"/>
    <col min="11781" max="11781" width="21.5703125" style="95" customWidth="1"/>
    <col min="11782" max="11782" width="12.5703125" style="95" customWidth="1"/>
    <col min="11783" max="11783" width="17.5703125" style="95" customWidth="1"/>
    <col min="11784" max="12032" width="8.7109375" style="95"/>
    <col min="12033" max="12033" width="6.42578125" style="95" customWidth="1"/>
    <col min="12034" max="12034" width="47" style="95" customWidth="1"/>
    <col min="12035" max="12035" width="8.7109375" style="95" customWidth="1"/>
    <col min="12036" max="12036" width="9.140625" style="95" customWidth="1"/>
    <col min="12037" max="12037" width="21.5703125" style="95" customWidth="1"/>
    <col min="12038" max="12038" width="12.5703125" style="95" customWidth="1"/>
    <col min="12039" max="12039" width="17.5703125" style="95" customWidth="1"/>
    <col min="12040" max="12288" width="8.7109375" style="95"/>
    <col min="12289" max="12289" width="6.42578125" style="95" customWidth="1"/>
    <col min="12290" max="12290" width="47" style="95" customWidth="1"/>
    <col min="12291" max="12291" width="8.7109375" style="95" customWidth="1"/>
    <col min="12292" max="12292" width="9.140625" style="95" customWidth="1"/>
    <col min="12293" max="12293" width="21.5703125" style="95" customWidth="1"/>
    <col min="12294" max="12294" width="12.5703125" style="95" customWidth="1"/>
    <col min="12295" max="12295" width="17.5703125" style="95" customWidth="1"/>
    <col min="12296" max="12544" width="8.7109375" style="95"/>
    <col min="12545" max="12545" width="6.42578125" style="95" customWidth="1"/>
    <col min="12546" max="12546" width="47" style="95" customWidth="1"/>
    <col min="12547" max="12547" width="8.7109375" style="95" customWidth="1"/>
    <col min="12548" max="12548" width="9.140625" style="95" customWidth="1"/>
    <col min="12549" max="12549" width="21.5703125" style="95" customWidth="1"/>
    <col min="12550" max="12550" width="12.5703125" style="95" customWidth="1"/>
    <col min="12551" max="12551" width="17.5703125" style="95" customWidth="1"/>
    <col min="12552" max="12800" width="8.7109375" style="95"/>
    <col min="12801" max="12801" width="6.42578125" style="95" customWidth="1"/>
    <col min="12802" max="12802" width="47" style="95" customWidth="1"/>
    <col min="12803" max="12803" width="8.7109375" style="95" customWidth="1"/>
    <col min="12804" max="12804" width="9.140625" style="95" customWidth="1"/>
    <col min="12805" max="12805" width="21.5703125" style="95" customWidth="1"/>
    <col min="12806" max="12806" width="12.5703125" style="95" customWidth="1"/>
    <col min="12807" max="12807" width="17.5703125" style="95" customWidth="1"/>
    <col min="12808" max="13056" width="8.7109375" style="95"/>
    <col min="13057" max="13057" width="6.42578125" style="95" customWidth="1"/>
    <col min="13058" max="13058" width="47" style="95" customWidth="1"/>
    <col min="13059" max="13059" width="8.7109375" style="95" customWidth="1"/>
    <col min="13060" max="13060" width="9.140625" style="95" customWidth="1"/>
    <col min="13061" max="13061" width="21.5703125" style="95" customWidth="1"/>
    <col min="13062" max="13062" width="12.5703125" style="95" customWidth="1"/>
    <col min="13063" max="13063" width="17.5703125" style="95" customWidth="1"/>
    <col min="13064" max="13312" width="8.7109375" style="95"/>
    <col min="13313" max="13313" width="6.42578125" style="95" customWidth="1"/>
    <col min="13314" max="13314" width="47" style="95" customWidth="1"/>
    <col min="13315" max="13315" width="8.7109375" style="95" customWidth="1"/>
    <col min="13316" max="13316" width="9.140625" style="95" customWidth="1"/>
    <col min="13317" max="13317" width="21.5703125" style="95" customWidth="1"/>
    <col min="13318" max="13318" width="12.5703125" style="95" customWidth="1"/>
    <col min="13319" max="13319" width="17.5703125" style="95" customWidth="1"/>
    <col min="13320" max="13568" width="8.7109375" style="95"/>
    <col min="13569" max="13569" width="6.42578125" style="95" customWidth="1"/>
    <col min="13570" max="13570" width="47" style="95" customWidth="1"/>
    <col min="13571" max="13571" width="8.7109375" style="95" customWidth="1"/>
    <col min="13572" max="13572" width="9.140625" style="95" customWidth="1"/>
    <col min="13573" max="13573" width="21.5703125" style="95" customWidth="1"/>
    <col min="13574" max="13574" width="12.5703125" style="95" customWidth="1"/>
    <col min="13575" max="13575" width="17.5703125" style="95" customWidth="1"/>
    <col min="13576" max="13824" width="8.7109375" style="95"/>
    <col min="13825" max="13825" width="6.42578125" style="95" customWidth="1"/>
    <col min="13826" max="13826" width="47" style="95" customWidth="1"/>
    <col min="13827" max="13827" width="8.7109375" style="95" customWidth="1"/>
    <col min="13828" max="13828" width="9.140625" style="95" customWidth="1"/>
    <col min="13829" max="13829" width="21.5703125" style="95" customWidth="1"/>
    <col min="13830" max="13830" width="12.5703125" style="95" customWidth="1"/>
    <col min="13831" max="13831" width="17.5703125" style="95" customWidth="1"/>
    <col min="13832" max="14080" width="8.7109375" style="95"/>
    <col min="14081" max="14081" width="6.42578125" style="95" customWidth="1"/>
    <col min="14082" max="14082" width="47" style="95" customWidth="1"/>
    <col min="14083" max="14083" width="8.7109375" style="95" customWidth="1"/>
    <col min="14084" max="14084" width="9.140625" style="95" customWidth="1"/>
    <col min="14085" max="14085" width="21.5703125" style="95" customWidth="1"/>
    <col min="14086" max="14086" width="12.5703125" style="95" customWidth="1"/>
    <col min="14087" max="14087" width="17.5703125" style="95" customWidth="1"/>
    <col min="14088" max="14336" width="8.7109375" style="95"/>
    <col min="14337" max="14337" width="6.42578125" style="95" customWidth="1"/>
    <col min="14338" max="14338" width="47" style="95" customWidth="1"/>
    <col min="14339" max="14339" width="8.7109375" style="95" customWidth="1"/>
    <col min="14340" max="14340" width="9.140625" style="95" customWidth="1"/>
    <col min="14341" max="14341" width="21.5703125" style="95" customWidth="1"/>
    <col min="14342" max="14342" width="12.5703125" style="95" customWidth="1"/>
    <col min="14343" max="14343" width="17.5703125" style="95" customWidth="1"/>
    <col min="14344" max="14592" width="8.7109375" style="95"/>
    <col min="14593" max="14593" width="6.42578125" style="95" customWidth="1"/>
    <col min="14594" max="14594" width="47" style="95" customWidth="1"/>
    <col min="14595" max="14595" width="8.7109375" style="95" customWidth="1"/>
    <col min="14596" max="14596" width="9.140625" style="95" customWidth="1"/>
    <col min="14597" max="14597" width="21.5703125" style="95" customWidth="1"/>
    <col min="14598" max="14598" width="12.5703125" style="95" customWidth="1"/>
    <col min="14599" max="14599" width="17.5703125" style="95" customWidth="1"/>
    <col min="14600" max="14848" width="8.7109375" style="95"/>
    <col min="14849" max="14849" width="6.42578125" style="95" customWidth="1"/>
    <col min="14850" max="14850" width="47" style="95" customWidth="1"/>
    <col min="14851" max="14851" width="8.7109375" style="95" customWidth="1"/>
    <col min="14852" max="14852" width="9.140625" style="95" customWidth="1"/>
    <col min="14853" max="14853" width="21.5703125" style="95" customWidth="1"/>
    <col min="14854" max="14854" width="12.5703125" style="95" customWidth="1"/>
    <col min="14855" max="14855" width="17.5703125" style="95" customWidth="1"/>
    <col min="14856" max="15104" width="8.7109375" style="95"/>
    <col min="15105" max="15105" width="6.42578125" style="95" customWidth="1"/>
    <col min="15106" max="15106" width="47" style="95" customWidth="1"/>
    <col min="15107" max="15107" width="8.7109375" style="95" customWidth="1"/>
    <col min="15108" max="15108" width="9.140625" style="95" customWidth="1"/>
    <col min="15109" max="15109" width="21.5703125" style="95" customWidth="1"/>
    <col min="15110" max="15110" width="12.5703125" style="95" customWidth="1"/>
    <col min="15111" max="15111" width="17.5703125" style="95" customWidth="1"/>
    <col min="15112" max="15360" width="8.7109375" style="95"/>
    <col min="15361" max="15361" width="6.42578125" style="95" customWidth="1"/>
    <col min="15362" max="15362" width="47" style="95" customWidth="1"/>
    <col min="15363" max="15363" width="8.7109375" style="95" customWidth="1"/>
    <col min="15364" max="15364" width="9.140625" style="95" customWidth="1"/>
    <col min="15365" max="15365" width="21.5703125" style="95" customWidth="1"/>
    <col min="15366" max="15366" width="12.5703125" style="95" customWidth="1"/>
    <col min="15367" max="15367" width="17.5703125" style="95" customWidth="1"/>
    <col min="15368" max="15616" width="8.7109375" style="95"/>
    <col min="15617" max="15617" width="6.42578125" style="95" customWidth="1"/>
    <col min="15618" max="15618" width="47" style="95" customWidth="1"/>
    <col min="15619" max="15619" width="8.7109375" style="95" customWidth="1"/>
    <col min="15620" max="15620" width="9.140625" style="95" customWidth="1"/>
    <col min="15621" max="15621" width="21.5703125" style="95" customWidth="1"/>
    <col min="15622" max="15622" width="12.5703125" style="95" customWidth="1"/>
    <col min="15623" max="15623" width="17.5703125" style="95" customWidth="1"/>
    <col min="15624" max="15872" width="8.7109375" style="95"/>
    <col min="15873" max="15873" width="6.42578125" style="95" customWidth="1"/>
    <col min="15874" max="15874" width="47" style="95" customWidth="1"/>
    <col min="15875" max="15875" width="8.7109375" style="95" customWidth="1"/>
    <col min="15876" max="15876" width="9.140625" style="95" customWidth="1"/>
    <col min="15877" max="15877" width="21.5703125" style="95" customWidth="1"/>
    <col min="15878" max="15878" width="12.5703125" style="95" customWidth="1"/>
    <col min="15879" max="15879" width="17.5703125" style="95" customWidth="1"/>
    <col min="15880" max="16128" width="8.7109375" style="95"/>
    <col min="16129" max="16129" width="6.42578125" style="95" customWidth="1"/>
    <col min="16130" max="16130" width="47" style="95" customWidth="1"/>
    <col min="16131" max="16131" width="8.7109375" style="95" customWidth="1"/>
    <col min="16132" max="16132" width="9.140625" style="95" customWidth="1"/>
    <col min="16133" max="16133" width="21.5703125" style="95" customWidth="1"/>
    <col min="16134" max="16134" width="12.5703125" style="95" customWidth="1"/>
    <col min="16135" max="16135" width="17.5703125" style="95" customWidth="1"/>
    <col min="16136" max="16384" width="8.7109375" style="95"/>
  </cols>
  <sheetData>
    <row r="1" spans="1:7" ht="17.100000000000001" customHeight="1">
      <c r="A1" s="682" t="s">
        <v>177</v>
      </c>
      <c r="B1" s="682"/>
      <c r="C1" s="682"/>
      <c r="D1" s="682"/>
      <c r="E1" s="682"/>
      <c r="F1" s="682"/>
    </row>
    <row r="2" spans="1:7">
      <c r="A2" s="686" t="s">
        <v>178</v>
      </c>
      <c r="B2" s="686"/>
      <c r="C2" s="686"/>
      <c r="D2" s="686"/>
      <c r="E2" s="686"/>
      <c r="F2" s="686"/>
    </row>
    <row r="3" spans="1:7" s="96" customFormat="1">
      <c r="A3" s="687"/>
      <c r="B3" s="687"/>
      <c r="C3" s="687"/>
      <c r="D3" s="687"/>
      <c r="E3" s="687"/>
      <c r="F3" s="687"/>
    </row>
    <row r="4" spans="1:7" ht="9" customHeight="1"/>
    <row r="5" spans="1:7" s="97" customFormat="1" ht="16.5" customHeight="1">
      <c r="A5" s="684" t="s">
        <v>266</v>
      </c>
      <c r="B5" s="684"/>
      <c r="C5" s="684"/>
      <c r="D5" s="684"/>
      <c r="E5" s="684"/>
      <c r="F5" s="684"/>
    </row>
    <row r="6" spans="1:7" s="97" customFormat="1" ht="16.5" customHeight="1">
      <c r="A6" s="684" t="s">
        <v>267</v>
      </c>
      <c r="B6" s="684"/>
      <c r="C6" s="684"/>
      <c r="D6" s="684"/>
      <c r="E6" s="684"/>
      <c r="F6" s="684"/>
    </row>
    <row r="7" spans="1:7">
      <c r="E7" s="702" t="s">
        <v>187</v>
      </c>
      <c r="F7" s="702"/>
    </row>
    <row r="8" spans="1:7" s="111" customFormat="1" ht="42.75">
      <c r="A8" s="98" t="s">
        <v>1</v>
      </c>
      <c r="B8" s="98" t="s">
        <v>2</v>
      </c>
      <c r="C8" s="99" t="s">
        <v>179</v>
      </c>
      <c r="D8" s="99" t="s">
        <v>180</v>
      </c>
      <c r="E8" s="98" t="s">
        <v>181</v>
      </c>
      <c r="F8" s="98" t="s">
        <v>132</v>
      </c>
    </row>
    <row r="9" spans="1:7" s="103" customFormat="1" ht="25.5" customHeight="1">
      <c r="A9" s="100"/>
      <c r="B9" s="98" t="s">
        <v>182</v>
      </c>
      <c r="C9" s="100"/>
      <c r="D9" s="100"/>
      <c r="E9" s="101">
        <f>E10+E11</f>
        <v>6714123657</v>
      </c>
      <c r="F9" s="100"/>
      <c r="G9" s="102"/>
    </row>
    <row r="10" spans="1:7" s="111" customFormat="1" ht="31.5" customHeight="1">
      <c r="A10" s="98" t="s">
        <v>12</v>
      </c>
      <c r="B10" s="104" t="s">
        <v>213</v>
      </c>
      <c r="C10" s="98"/>
      <c r="D10" s="98"/>
      <c r="E10" s="105">
        <f>5880544000+124468657</f>
        <v>6005012657</v>
      </c>
      <c r="F10" s="98"/>
    </row>
    <row r="11" spans="1:7" s="111" customFormat="1" ht="34.5" customHeight="1">
      <c r="A11" s="98" t="s">
        <v>23</v>
      </c>
      <c r="B11" s="104" t="s">
        <v>214</v>
      </c>
      <c r="C11" s="98"/>
      <c r="D11" s="98"/>
      <c r="E11" s="105">
        <f>SUM(E12:E18)</f>
        <v>709111000</v>
      </c>
      <c r="F11" s="98"/>
    </row>
    <row r="12" spans="1:7" s="103" customFormat="1" ht="47.65" customHeight="1">
      <c r="A12" s="106">
        <v>1</v>
      </c>
      <c r="B12" s="109" t="s">
        <v>29</v>
      </c>
      <c r="C12" s="100"/>
      <c r="D12" s="100"/>
      <c r="E12" s="118">
        <v>49077000</v>
      </c>
      <c r="F12" s="100"/>
    </row>
    <row r="13" spans="1:7" s="103" customFormat="1" ht="36.6" customHeight="1">
      <c r="A13" s="106">
        <v>2</v>
      </c>
      <c r="B13" s="109" t="s">
        <v>30</v>
      </c>
      <c r="C13" s="100"/>
      <c r="D13" s="117"/>
      <c r="E13" s="118">
        <v>378223000</v>
      </c>
      <c r="F13" s="100"/>
    </row>
    <row r="14" spans="1:7" s="103" customFormat="1" ht="36" customHeight="1">
      <c r="A14" s="106">
        <v>3</v>
      </c>
      <c r="B14" s="109" t="s">
        <v>32</v>
      </c>
      <c r="C14" s="100"/>
      <c r="D14" s="117"/>
      <c r="E14" s="118">
        <v>23400000</v>
      </c>
      <c r="F14" s="100"/>
    </row>
    <row r="15" spans="1:7" s="103" customFormat="1" ht="36" customHeight="1">
      <c r="A15" s="106">
        <v>4</v>
      </c>
      <c r="B15" s="109" t="s">
        <v>33</v>
      </c>
      <c r="C15" s="100"/>
      <c r="D15" s="117"/>
      <c r="E15" s="118">
        <v>50000</v>
      </c>
      <c r="F15" s="100"/>
    </row>
    <row r="16" spans="1:7" s="103" customFormat="1" ht="36" customHeight="1">
      <c r="A16" s="106">
        <v>5</v>
      </c>
      <c r="B16" s="109" t="s">
        <v>34</v>
      </c>
      <c r="C16" s="100"/>
      <c r="D16" s="117"/>
      <c r="E16" s="118">
        <v>82616000</v>
      </c>
      <c r="F16" s="100"/>
    </row>
    <row r="17" spans="1:6" s="103" customFormat="1" ht="36" customHeight="1">
      <c r="A17" s="106">
        <v>6</v>
      </c>
      <c r="B17" s="109" t="s">
        <v>35</v>
      </c>
      <c r="C17" s="100"/>
      <c r="D17" s="117"/>
      <c r="E17" s="118">
        <v>123580000</v>
      </c>
      <c r="F17" s="100"/>
    </row>
    <row r="18" spans="1:6" s="103" customFormat="1" ht="36" customHeight="1">
      <c r="A18" s="106">
        <v>7</v>
      </c>
      <c r="B18" s="109" t="s">
        <v>36</v>
      </c>
      <c r="C18" s="100"/>
      <c r="D18" s="117"/>
      <c r="E18" s="118">
        <v>52165000</v>
      </c>
      <c r="F18" s="100"/>
    </row>
  </sheetData>
  <mergeCells count="6">
    <mergeCell ref="E7:F7"/>
    <mergeCell ref="A1:F1"/>
    <mergeCell ref="A2:F2"/>
    <mergeCell ref="A3:F3"/>
    <mergeCell ref="A5:F5"/>
    <mergeCell ref="A6:F6"/>
  </mergeCells>
  <pageMargins left="0.7" right="0.2" top="0.75" bottom="0.75" header="0.3" footer="0.3"/>
  <pageSetup paperSize="9" scale="88" orientation="portrait"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5C8E-5969-4828-8D6B-429D06E97B35}">
  <sheetPr codeName="Sheet28"/>
  <dimension ref="A1:F14"/>
  <sheetViews>
    <sheetView topLeftCell="A10" workbookViewId="0">
      <selection activeCell="G8" sqref="G8"/>
    </sheetView>
  </sheetViews>
  <sheetFormatPr defaultColWidth="8.7109375" defaultRowHeight="15"/>
  <cols>
    <col min="1" max="1" width="36.5703125" style="140" customWidth="1"/>
    <col min="2" max="2" width="17.42578125" style="140" customWidth="1"/>
    <col min="3" max="4" width="16.7109375" style="140" customWidth="1"/>
    <col min="5" max="5" width="19.5703125" style="140" customWidth="1"/>
    <col min="6" max="6" width="18" style="140" customWidth="1"/>
    <col min="7" max="7" width="14.85546875" style="140" customWidth="1"/>
    <col min="8" max="16384" width="8.7109375" style="140"/>
  </cols>
  <sheetData>
    <row r="1" spans="1:6" s="141" customFormat="1" ht="30" customHeight="1">
      <c r="A1" s="633" t="s">
        <v>294</v>
      </c>
      <c r="B1" s="635" t="s">
        <v>310</v>
      </c>
      <c r="C1" s="704" t="s">
        <v>309</v>
      </c>
      <c r="D1" s="705"/>
    </row>
    <row r="2" spans="1:6" s="141" customFormat="1" ht="43.7" customHeight="1">
      <c r="A2" s="634"/>
      <c r="B2" s="636"/>
      <c r="C2" s="143" t="s">
        <v>317</v>
      </c>
      <c r="D2" s="150" t="s">
        <v>318</v>
      </c>
    </row>
    <row r="3" spans="1:6" s="141" customFormat="1" ht="24.75" customHeight="1">
      <c r="A3" s="142" t="s">
        <v>137</v>
      </c>
      <c r="B3" s="145">
        <f>B4+B13</f>
        <v>167154000</v>
      </c>
      <c r="C3" s="145">
        <f t="shared" ref="C3" si="0">C4+C13</f>
        <v>258018990</v>
      </c>
      <c r="D3" s="145">
        <f>D4+D13</f>
        <v>132921000</v>
      </c>
    </row>
    <row r="4" spans="1:6" s="141" customFormat="1" ht="24.75" customHeight="1">
      <c r="A4" s="142" t="s">
        <v>303</v>
      </c>
      <c r="B4" s="151">
        <v>166929990</v>
      </c>
      <c r="C4" s="145">
        <f t="shared" ref="C4:E4" si="1">SUM(C5:C12)</f>
        <v>34008990</v>
      </c>
      <c r="D4" s="145">
        <f t="shared" si="1"/>
        <v>132921000</v>
      </c>
      <c r="E4" s="151">
        <f t="shared" si="1"/>
        <v>166929990</v>
      </c>
    </row>
    <row r="5" spans="1:6">
      <c r="A5" s="139" t="s">
        <v>295</v>
      </c>
      <c r="B5" s="152">
        <v>11584800</v>
      </c>
      <c r="C5" s="144">
        <v>742600</v>
      </c>
      <c r="D5" s="144">
        <v>10842200</v>
      </c>
      <c r="E5" s="160">
        <f>SUM(C5:D5)</f>
        <v>11584800</v>
      </c>
      <c r="F5" s="159">
        <f>B5-E5</f>
        <v>0</v>
      </c>
    </row>
    <row r="6" spans="1:6">
      <c r="A6" s="139" t="s">
        <v>296</v>
      </c>
      <c r="B6" s="152">
        <v>95845343</v>
      </c>
      <c r="C6" s="144">
        <v>60000</v>
      </c>
      <c r="D6" s="144">
        <v>95785343</v>
      </c>
      <c r="E6" s="160">
        <f t="shared" ref="E6:E12" si="2">SUM(C6:D6)</f>
        <v>95845343</v>
      </c>
      <c r="F6" s="159">
        <f t="shared" ref="F6:F12" si="3">B6-E6</f>
        <v>0</v>
      </c>
    </row>
    <row r="7" spans="1:6">
      <c r="A7" s="139" t="s">
        <v>297</v>
      </c>
      <c r="B7" s="152">
        <v>4715570</v>
      </c>
      <c r="C7" s="144">
        <v>134000</v>
      </c>
      <c r="D7" s="144">
        <v>4581570</v>
      </c>
      <c r="E7" s="160">
        <f t="shared" si="2"/>
        <v>4715570</v>
      </c>
      <c r="F7" s="159">
        <f t="shared" si="3"/>
        <v>0</v>
      </c>
    </row>
    <row r="8" spans="1:6">
      <c r="A8" s="139" t="s">
        <v>140</v>
      </c>
      <c r="B8" s="152">
        <v>6338515</v>
      </c>
      <c r="C8" s="144">
        <v>1357055</v>
      </c>
      <c r="D8" s="144">
        <v>4981460</v>
      </c>
      <c r="E8" s="160">
        <f t="shared" si="2"/>
        <v>6338515</v>
      </c>
      <c r="F8" s="159">
        <f t="shared" si="3"/>
        <v>0</v>
      </c>
    </row>
    <row r="9" spans="1:6">
      <c r="A9" s="139" t="s">
        <v>298</v>
      </c>
      <c r="B9" s="152">
        <v>39026634</v>
      </c>
      <c r="C9" s="144">
        <v>25426477</v>
      </c>
      <c r="D9" s="144">
        <v>13600157</v>
      </c>
      <c r="E9" s="160">
        <f t="shared" si="2"/>
        <v>39026634</v>
      </c>
      <c r="F9" s="159">
        <f t="shared" si="3"/>
        <v>0</v>
      </c>
    </row>
    <row r="10" spans="1:6">
      <c r="A10" s="139" t="s">
        <v>299</v>
      </c>
      <c r="B10" s="152">
        <v>5838128</v>
      </c>
      <c r="C10" s="144">
        <v>5597858</v>
      </c>
      <c r="D10" s="144">
        <v>240270</v>
      </c>
      <c r="E10" s="160">
        <f t="shared" si="2"/>
        <v>5838128</v>
      </c>
      <c r="F10" s="159">
        <f t="shared" si="3"/>
        <v>0</v>
      </c>
    </row>
    <row r="11" spans="1:6">
      <c r="A11" s="139" t="s">
        <v>300</v>
      </c>
      <c r="B11" s="152">
        <v>180000</v>
      </c>
      <c r="C11" s="144"/>
      <c r="D11" s="144">
        <v>180000</v>
      </c>
      <c r="E11" s="160">
        <f t="shared" si="2"/>
        <v>180000</v>
      </c>
      <c r="F11" s="159">
        <f t="shared" si="3"/>
        <v>0</v>
      </c>
    </row>
    <row r="12" spans="1:6">
      <c r="A12" s="139" t="s">
        <v>109</v>
      </c>
      <c r="B12" s="152">
        <v>3401000</v>
      </c>
      <c r="C12" s="144">
        <v>691000</v>
      </c>
      <c r="D12" s="144">
        <v>2710000</v>
      </c>
      <c r="E12" s="160">
        <f t="shared" si="2"/>
        <v>3401000</v>
      </c>
      <c r="F12" s="159">
        <f t="shared" si="3"/>
        <v>0</v>
      </c>
    </row>
    <row r="13" spans="1:6" s="146" customFormat="1" ht="24.6" customHeight="1">
      <c r="A13" s="143" t="s">
        <v>304</v>
      </c>
      <c r="B13" s="147">
        <v>224010</v>
      </c>
      <c r="C13" s="147">
        <f>C14</f>
        <v>224010000</v>
      </c>
      <c r="D13" s="147">
        <f>D14</f>
        <v>0</v>
      </c>
    </row>
    <row r="14" spans="1:6">
      <c r="A14" s="139" t="s">
        <v>305</v>
      </c>
      <c r="B14" s="144">
        <v>224010</v>
      </c>
      <c r="C14" s="144">
        <v>224010000</v>
      </c>
      <c r="D14" s="144"/>
    </row>
  </sheetData>
  <mergeCells count="3">
    <mergeCell ref="A1:A2"/>
    <mergeCell ref="B1:B2"/>
    <mergeCell ref="C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4D00-C7D8-4A1B-BAA1-A885EE3B4111}">
  <dimension ref="B3:G28"/>
  <sheetViews>
    <sheetView topLeftCell="A13" zoomScale="85" zoomScaleNormal="85" workbookViewId="0">
      <selection activeCell="H21" sqref="H21"/>
    </sheetView>
  </sheetViews>
  <sheetFormatPr defaultRowHeight="15"/>
  <cols>
    <col min="2" max="2" width="22.85546875" customWidth="1"/>
    <col min="3" max="3" width="17.7109375" style="494" customWidth="1"/>
    <col min="4" max="4" width="12.140625" hidden="1" customWidth="1"/>
    <col min="5" max="5" width="11.42578125" hidden="1" customWidth="1"/>
    <col min="6" max="6" width="18.42578125" style="495" customWidth="1"/>
    <col min="7" max="7" width="20.140625" customWidth="1"/>
  </cols>
  <sheetData>
    <row r="3" spans="2:7">
      <c r="C3" s="494" t="s">
        <v>542</v>
      </c>
      <c r="F3" s="495" t="s">
        <v>554</v>
      </c>
      <c r="G3" s="499">
        <f>SUM(G4:G7)</f>
        <v>157855000</v>
      </c>
    </row>
    <row r="4" spans="2:7">
      <c r="B4" t="s">
        <v>543</v>
      </c>
      <c r="C4" s="493">
        <f>VPHĐND!G11</f>
        <v>-20450000</v>
      </c>
      <c r="F4" s="495">
        <f>VPHĐND!G13</f>
        <v>38944900</v>
      </c>
      <c r="G4" s="499">
        <f>F4</f>
        <v>38944900</v>
      </c>
    </row>
    <row r="5" spans="2:7">
      <c r="B5" t="s">
        <v>544</v>
      </c>
      <c r="C5" s="493">
        <f>'Văn hoá '!H15</f>
        <v>-112925000</v>
      </c>
      <c r="D5" s="658">
        <f>SUM(C4:C8)</f>
        <v>-157855000</v>
      </c>
      <c r="F5" s="495">
        <f>'Văn hoá '!H11</f>
        <v>24480000</v>
      </c>
      <c r="G5" s="656">
        <f>SUM(F5:F7)</f>
        <v>118910100</v>
      </c>
    </row>
    <row r="6" spans="2:7">
      <c r="C6" s="493"/>
      <c r="D6" s="658"/>
      <c r="F6" s="495">
        <f>'Văn hoá '!H13</f>
        <v>86973500</v>
      </c>
      <c r="G6" s="656"/>
    </row>
    <row r="7" spans="2:7">
      <c r="C7" s="493"/>
      <c r="D7" s="658"/>
      <c r="F7" s="495">
        <f>'Văn hoá '!H14</f>
        <v>7456600</v>
      </c>
      <c r="G7" s="656"/>
    </row>
    <row r="8" spans="2:7">
      <c r="B8" t="s">
        <v>545</v>
      </c>
      <c r="C8" s="493">
        <f>'Kinh tế '!G12</f>
        <v>-24480000</v>
      </c>
      <c r="D8" s="657"/>
      <c r="G8" s="499">
        <f>F8</f>
        <v>0</v>
      </c>
    </row>
    <row r="9" spans="2:7">
      <c r="B9" s="657" t="s">
        <v>546</v>
      </c>
      <c r="C9" s="493">
        <f>'MN Chiềng Lương'!G12</f>
        <v>-14104000</v>
      </c>
      <c r="D9" s="492" t="e">
        <f>SUM(C9:C24)</f>
        <v>#REF!</v>
      </c>
      <c r="F9" s="659">
        <f>'MN Chiềng Lương'!G15</f>
        <v>105953999.99999991</v>
      </c>
    </row>
    <row r="10" spans="2:7">
      <c r="B10" s="657"/>
      <c r="C10" s="493">
        <f>'MN Chiềng Lương'!G13</f>
        <v>-91850000</v>
      </c>
      <c r="F10" s="659"/>
    </row>
    <row r="11" spans="2:7">
      <c r="B11" s="657" t="s">
        <v>547</v>
      </c>
      <c r="C11" s="493">
        <f>'MN Nà Ớt'!G13</f>
        <v>-15456000</v>
      </c>
      <c r="F11" s="659">
        <f>'MN Nà Ớt'!G17</f>
        <v>36142000</v>
      </c>
    </row>
    <row r="12" spans="2:7">
      <c r="B12" s="657"/>
      <c r="C12" s="493">
        <f>'MN Nà Ớt'!G14</f>
        <v>-4090000</v>
      </c>
      <c r="F12" s="659"/>
    </row>
    <row r="13" spans="2:7">
      <c r="B13" s="657"/>
      <c r="C13" s="493">
        <f>'MN Nà Ớt'!G15</f>
        <v>-16596000</v>
      </c>
      <c r="F13" s="659"/>
    </row>
    <row r="14" spans="2:7">
      <c r="B14" s="657" t="s">
        <v>548</v>
      </c>
      <c r="C14" s="493">
        <f>'MN Phiêng Pằn'!G13</f>
        <v>-48650000</v>
      </c>
      <c r="F14" s="659">
        <f>'MN Phiêng Pằn'!G16</f>
        <v>114370000</v>
      </c>
    </row>
    <row r="15" spans="2:7">
      <c r="B15" s="657"/>
      <c r="C15" s="493">
        <f>'MN Phiêng Pằn'!G14</f>
        <v>-62432000</v>
      </c>
      <c r="F15" s="659"/>
    </row>
    <row r="16" spans="2:7">
      <c r="B16" s="657"/>
      <c r="C16" s="493">
        <f>'MN Phiêng Pằn'!G15</f>
        <v>-3288000</v>
      </c>
      <c r="F16" s="659"/>
    </row>
    <row r="17" spans="2:7">
      <c r="B17" s="657" t="s">
        <v>549</v>
      </c>
      <c r="C17" s="493" t="e">
        <f>'TH Chiềng Lương'!#REF!</f>
        <v>#REF!</v>
      </c>
      <c r="F17" s="659"/>
    </row>
    <row r="18" spans="2:7">
      <c r="B18" s="657"/>
      <c r="C18" s="493" t="e">
        <f>'TH Chiềng Lương'!#REF!</f>
        <v>#REF!</v>
      </c>
      <c r="F18" s="659"/>
    </row>
    <row r="19" spans="2:7">
      <c r="B19" s="657" t="s">
        <v>550</v>
      </c>
      <c r="C19" s="493">
        <f>'TH Phiêng Pằn'!G13</f>
        <v>-107350000</v>
      </c>
      <c r="F19" s="495">
        <f>'TH Phiêng Pằn'!G14</f>
        <v>9460000</v>
      </c>
    </row>
    <row r="20" spans="2:7">
      <c r="B20" s="657"/>
      <c r="C20" s="493"/>
      <c r="F20" s="495">
        <f>'TH Phiêng Pằn'!G15</f>
        <v>45112575.999999061</v>
      </c>
    </row>
    <row r="21" spans="2:7" ht="24.95" customHeight="1">
      <c r="B21" t="s">
        <v>551</v>
      </c>
      <c r="C21" s="493">
        <f>'TH&amp;THCS Chiềng Lương'!G12</f>
        <v>-96029000.000000104</v>
      </c>
      <c r="F21" s="495">
        <f>'TH&amp;THCS Chiềng Lương'!G14</f>
        <v>0</v>
      </c>
    </row>
    <row r="22" spans="2:7">
      <c r="B22" s="657" t="s">
        <v>552</v>
      </c>
      <c r="C22" s="493">
        <f>'TH&amp;THCS bán trú Nà Ớt'!G13</f>
        <v>0</v>
      </c>
      <c r="F22" s="495">
        <f>'TH&amp;THCS bán trú Nà Ớt'!G16</f>
        <v>0</v>
      </c>
    </row>
    <row r="23" spans="2:7">
      <c r="B23" s="657"/>
      <c r="C23" s="493"/>
      <c r="F23" s="495">
        <f>'TH&amp;THCS bán trú Nà Ớt'!G17</f>
        <v>0</v>
      </c>
    </row>
    <row r="24" spans="2:7">
      <c r="B24" s="657" t="s">
        <v>553</v>
      </c>
      <c r="C24" s="493">
        <f>'TH&amp;THCS bán trú Phiêng Pằn'!G12</f>
        <v>-381530000</v>
      </c>
      <c r="F24" s="495" t="e">
        <f>'TH&amp;THCS bán trú Phiêng Pằn'!#REF!</f>
        <v>#REF!</v>
      </c>
    </row>
    <row r="25" spans="2:7">
      <c r="B25" s="657"/>
      <c r="C25" s="493"/>
      <c r="F25" s="495">
        <f>'TH&amp;THCS bán trú Phiêng Pằn'!G14</f>
        <v>249300000</v>
      </c>
      <c r="G25" s="499" t="e">
        <f>SUM(F8:F25)</f>
        <v>#REF!</v>
      </c>
    </row>
    <row r="26" spans="2:7">
      <c r="C26" s="496" t="e">
        <f>SUM(C4:C24)</f>
        <v>#REF!</v>
      </c>
      <c r="D26" s="497"/>
      <c r="E26" s="497"/>
      <c r="F26" s="498" t="e">
        <f>SUM(F4:F25)</f>
        <v>#REF!</v>
      </c>
      <c r="G26" s="499" t="e">
        <f>SUM(G4:G25)</f>
        <v>#REF!</v>
      </c>
    </row>
    <row r="27" spans="2:7" ht="18.75">
      <c r="F27" s="500">
        <v>249300000</v>
      </c>
    </row>
    <row r="28" spans="2:7">
      <c r="C28" s="494">
        <v>-1118126700</v>
      </c>
      <c r="F28" s="495" t="e">
        <f>F26+F27</f>
        <v>#REF!</v>
      </c>
      <c r="G28" s="501" t="e">
        <f>F28+C28</f>
        <v>#REF!</v>
      </c>
    </row>
  </sheetData>
  <mergeCells count="13">
    <mergeCell ref="G5:G7"/>
    <mergeCell ref="B24:B25"/>
    <mergeCell ref="B22:B23"/>
    <mergeCell ref="B19:B20"/>
    <mergeCell ref="B9:B10"/>
    <mergeCell ref="B11:B13"/>
    <mergeCell ref="B14:B16"/>
    <mergeCell ref="B17:B18"/>
    <mergeCell ref="D5:D8"/>
    <mergeCell ref="F9:F10"/>
    <mergeCell ref="F11:F13"/>
    <mergeCell ref="F14:F16"/>
    <mergeCell ref="F17:F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4A3DB-C50E-4172-8BE4-0ACF6FB8703D}">
  <dimension ref="A1:J22"/>
  <sheetViews>
    <sheetView showZeros="0" view="pageBreakPreview" topLeftCell="A3" zoomScaleNormal="100" zoomScaleSheetLayoutView="100" workbookViewId="0">
      <pane xSplit="2" ySplit="2" topLeftCell="C5" activePane="bottomRight" state="frozen"/>
      <selection activeCell="A7" sqref="A7:XFD7"/>
      <selection pane="topRight" activeCell="A7" sqref="A7:XFD7"/>
      <selection pane="bottomLeft" activeCell="A7" sqref="A7:XFD7"/>
      <selection pane="bottomRight" activeCell="A7" sqref="A7:XFD7"/>
    </sheetView>
  </sheetViews>
  <sheetFormatPr defaultRowHeight="15.75"/>
  <cols>
    <col min="1" max="1" width="6.28515625" style="583" customWidth="1"/>
    <col min="2" max="2" width="36.28515625" style="584" customWidth="1"/>
    <col min="3" max="7" width="22.85546875" style="584" customWidth="1"/>
    <col min="8" max="8" width="16.7109375" style="584" customWidth="1"/>
    <col min="9" max="9" width="16.85546875" style="584" bestFit="1" customWidth="1"/>
    <col min="10" max="10" width="13.140625" style="584" bestFit="1" customWidth="1"/>
    <col min="11" max="16384" width="9.140625" style="584"/>
  </cols>
  <sheetData>
    <row r="1" spans="1:10" ht="26.25" customHeight="1">
      <c r="B1" s="660" t="s">
        <v>574</v>
      </c>
      <c r="C1" s="660"/>
      <c r="D1" s="660"/>
    </row>
    <row r="2" spans="1:10" ht="34.5" customHeight="1">
      <c r="D2" s="661"/>
      <c r="E2" s="661"/>
      <c r="F2" s="661"/>
      <c r="G2" s="661"/>
      <c r="H2" s="661"/>
    </row>
    <row r="3" spans="1:10" ht="34.5" customHeight="1">
      <c r="C3" s="661" t="s">
        <v>603</v>
      </c>
      <c r="D3" s="661"/>
      <c r="E3" s="661"/>
      <c r="F3" s="661"/>
      <c r="G3" s="661"/>
      <c r="H3" s="661"/>
    </row>
    <row r="4" spans="1:10" s="589" customFormat="1" ht="69" customHeight="1">
      <c r="A4" s="585" t="s">
        <v>576</v>
      </c>
      <c r="B4" s="585" t="s">
        <v>577</v>
      </c>
      <c r="C4" s="586" t="s">
        <v>578</v>
      </c>
      <c r="D4" s="586" t="s">
        <v>579</v>
      </c>
      <c r="E4" s="587" t="s">
        <v>580</v>
      </c>
      <c r="F4" s="588" t="s">
        <v>581</v>
      </c>
      <c r="G4" s="587" t="s">
        <v>582</v>
      </c>
      <c r="H4" s="588" t="s">
        <v>583</v>
      </c>
    </row>
    <row r="5" spans="1:10" ht="30.75" customHeight="1">
      <c r="A5" s="590">
        <v>1</v>
      </c>
      <c r="B5" s="591" t="s">
        <v>590</v>
      </c>
      <c r="C5" s="592">
        <f>[1]Tổng!E5*1000000*-1</f>
        <v>-48650000.000000089</v>
      </c>
      <c r="D5" s="593"/>
      <c r="E5" s="592">
        <f>[1]Tổng!K5*-1*1000000</f>
        <v>-62432000</v>
      </c>
      <c r="F5" s="592"/>
      <c r="G5" s="592">
        <f>[1]Tổng!Q5*-1000000</f>
        <v>-3288000.0000000005</v>
      </c>
      <c r="H5" s="592">
        <f t="shared" ref="H5:H12" si="0">SUM(C5:G5)</f>
        <v>-114370000.00000009</v>
      </c>
      <c r="I5" s="594">
        <f>+G5+F5+E5+D5+C5</f>
        <v>-114370000.00000009</v>
      </c>
      <c r="J5" s="594" t="e">
        <f>+#REF!+#REF!+#REF!+#REF!+#REF!</f>
        <v>#REF!</v>
      </c>
    </row>
    <row r="6" spans="1:10" ht="30.75" customHeight="1">
      <c r="A6" s="590">
        <v>2</v>
      </c>
      <c r="B6" s="591" t="s">
        <v>591</v>
      </c>
      <c r="C6" s="592">
        <f>[1]Tổng!E6*1000000*-1</f>
        <v>-107349999.99999991</v>
      </c>
      <c r="D6" s="593">
        <f>[1]Tổng!H6</f>
        <v>0</v>
      </c>
      <c r="E6" s="592"/>
      <c r="F6" s="592"/>
      <c r="G6" s="592">
        <f>[1]Tổng!Q6*-1000000</f>
        <v>0</v>
      </c>
      <c r="H6" s="592">
        <f t="shared" si="0"/>
        <v>-107349999.99999991</v>
      </c>
      <c r="I6" s="595"/>
    </row>
    <row r="7" spans="1:10" ht="30.75" customHeight="1">
      <c r="A7" s="590">
        <v>3</v>
      </c>
      <c r="B7" s="591" t="s">
        <v>593</v>
      </c>
      <c r="C7" s="592">
        <f>[1]Tổng!E7*1000000*-1</f>
        <v>-381530000</v>
      </c>
      <c r="D7" s="593">
        <f>[1]Tổng!H7</f>
        <v>0</v>
      </c>
      <c r="E7" s="592"/>
      <c r="F7" s="592"/>
      <c r="G7" s="596"/>
      <c r="H7" s="592">
        <f t="shared" si="0"/>
        <v>-381530000</v>
      </c>
      <c r="I7" s="595"/>
    </row>
    <row r="8" spans="1:10" ht="30.75" customHeight="1">
      <c r="A8" s="590">
        <v>4</v>
      </c>
      <c r="B8" s="591" t="s">
        <v>594</v>
      </c>
      <c r="C8" s="592"/>
      <c r="D8" s="592">
        <f>[1]Tổng!H8*-1*1000000</f>
        <v>-91849999.999999911</v>
      </c>
      <c r="E8" s="592">
        <f>[1]Tổng!K8*-1*1000000</f>
        <v>-14104000</v>
      </c>
      <c r="F8" s="592"/>
      <c r="G8" s="592">
        <f>[1]Tổng!Q8*-1000000</f>
        <v>0</v>
      </c>
      <c r="H8" s="592">
        <f t="shared" si="0"/>
        <v>-105953999.99999991</v>
      </c>
      <c r="I8" s="595"/>
    </row>
    <row r="9" spans="1:10" ht="30.75" customHeight="1">
      <c r="A9" s="590">
        <v>5</v>
      </c>
      <c r="B9" s="591" t="s">
        <v>596</v>
      </c>
      <c r="C9" s="592"/>
      <c r="D9" s="592">
        <f>[1]Tổng!H9*-1*1000000</f>
        <v>0</v>
      </c>
      <c r="E9" s="592"/>
      <c r="F9" s="592"/>
      <c r="G9" s="592">
        <f>[1]Tổng!Q9*-1000000</f>
        <v>0</v>
      </c>
      <c r="H9" s="592">
        <f t="shared" si="0"/>
        <v>0</v>
      </c>
      <c r="I9" s="595"/>
    </row>
    <row r="10" spans="1:10" ht="30.75" customHeight="1">
      <c r="A10" s="590">
        <v>6</v>
      </c>
      <c r="B10" s="591" t="s">
        <v>597</v>
      </c>
      <c r="C10" s="592">
        <f>'[1]Tính thu hồi, bổ sung'!C10</f>
        <v>-96029000.000000104</v>
      </c>
      <c r="D10" s="592">
        <f>[1]Tổng!H10*-1*1000000</f>
        <v>0</v>
      </c>
      <c r="F10" s="592"/>
      <c r="G10" s="592">
        <f>[1]Tổng!Q10*-1000000</f>
        <v>0</v>
      </c>
      <c r="H10" s="592">
        <f t="shared" si="0"/>
        <v>-96029000.000000104</v>
      </c>
      <c r="I10" s="595"/>
    </row>
    <row r="11" spans="1:10" ht="30.75" customHeight="1">
      <c r="A11" s="590">
        <v>7</v>
      </c>
      <c r="B11" s="591" t="s">
        <v>432</v>
      </c>
      <c r="C11" s="592">
        <f>[1]Tổng!E11*1000000*-1</f>
        <v>-15456000.000000017</v>
      </c>
      <c r="D11" s="592">
        <f>[1]Tổng!H11*-1*1000000</f>
        <v>-4090000.0000000317</v>
      </c>
      <c r="E11" s="592">
        <f>[1]Tổng!K11*-1*1000000</f>
        <v>-16596000.000000004</v>
      </c>
      <c r="F11" s="592"/>
      <c r="G11" s="592">
        <f>[1]Tổng!Q11*-1000000</f>
        <v>0</v>
      </c>
      <c r="H11" s="592">
        <f t="shared" si="0"/>
        <v>-36142000.000000052</v>
      </c>
      <c r="I11" s="595"/>
    </row>
    <row r="12" spans="1:10" ht="30.75" customHeight="1">
      <c r="A12" s="590">
        <v>8</v>
      </c>
      <c r="B12" s="591" t="s">
        <v>598</v>
      </c>
      <c r="C12" s="592"/>
      <c r="D12" s="592">
        <f>[1]Tổng!H12*-1*1000000</f>
        <v>0</v>
      </c>
      <c r="F12" s="592"/>
      <c r="G12" s="592">
        <f>[1]Tổng!Q12*-1000000</f>
        <v>0</v>
      </c>
      <c r="H12" s="592">
        <f t="shared" si="0"/>
        <v>0</v>
      </c>
      <c r="I12" s="595"/>
    </row>
    <row r="13" spans="1:10" s="589" customFormat="1" ht="30.75" customHeight="1">
      <c r="A13" s="588"/>
      <c r="B13" s="597" t="s">
        <v>583</v>
      </c>
      <c r="C13" s="598">
        <f>SUM(C5:C12)</f>
        <v>-649015000.00000012</v>
      </c>
      <c r="D13" s="598">
        <f t="shared" ref="D13:G13" si="1">SUM(D5:D12)</f>
        <v>-95939999.99999994</v>
      </c>
      <c r="E13" s="598">
        <f t="shared" si="1"/>
        <v>-93132000</v>
      </c>
      <c r="F13" s="598">
        <f t="shared" si="1"/>
        <v>0</v>
      </c>
      <c r="G13" s="598">
        <f t="shared" si="1"/>
        <v>-3288000.0000000005</v>
      </c>
      <c r="H13" s="598">
        <f>SUM(H5:H12)</f>
        <v>-841375000</v>
      </c>
    </row>
    <row r="14" spans="1:10">
      <c r="C14" s="594" t="e">
        <f>+C13+#REF!</f>
        <v>#REF!</v>
      </c>
      <c r="D14" s="594" t="e">
        <f>+D13+#REF!</f>
        <v>#REF!</v>
      </c>
      <c r="E14" s="594" t="e">
        <f>+E13+#REF!</f>
        <v>#REF!</v>
      </c>
      <c r="F14" s="594"/>
      <c r="G14" s="594"/>
      <c r="H14" s="595"/>
      <c r="I14" s="595"/>
    </row>
    <row r="17" spans="3:8">
      <c r="H17" s="599"/>
    </row>
    <row r="18" spans="3:8">
      <c r="C18" s="600"/>
      <c r="H18" s="573"/>
    </row>
    <row r="19" spans="3:8">
      <c r="H19" s="573"/>
    </row>
    <row r="20" spans="3:8">
      <c r="H20" s="573"/>
    </row>
    <row r="21" spans="3:8">
      <c r="H21" s="599"/>
    </row>
    <row r="22" spans="3:8">
      <c r="H22" s="599"/>
    </row>
  </sheetData>
  <mergeCells count="3">
    <mergeCell ref="B1:D1"/>
    <mergeCell ref="D2:H2"/>
    <mergeCell ref="C3:H3"/>
  </mergeCells>
  <pageMargins left="0.7" right="0.7" top="0.75" bottom="0.75" header="0.3" footer="0.3"/>
  <pageSetup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25E5-53B0-4E97-AE40-B6A9F4EAC7F2}">
  <dimension ref="A1:AC22"/>
  <sheetViews>
    <sheetView zoomScaleNormal="100" workbookViewId="0">
      <pane xSplit="2" ySplit="4" topLeftCell="L5" activePane="bottomRight" state="frozen"/>
      <selection activeCell="A7" sqref="A7:XFD7"/>
      <selection pane="topRight" activeCell="A7" sqref="A7:XFD7"/>
      <selection pane="bottomLeft" activeCell="A7" sqref="A7:XFD7"/>
      <selection pane="bottomRight" activeCell="A7" sqref="A7:XFD7"/>
    </sheetView>
  </sheetViews>
  <sheetFormatPr defaultRowHeight="15"/>
  <cols>
    <col min="1" max="1" width="6.28515625" style="552" customWidth="1"/>
    <col min="2" max="2" width="36.28515625" style="554" customWidth="1"/>
    <col min="3" max="3" width="15" style="554" bestFit="1" customWidth="1"/>
    <col min="4" max="4" width="9.140625" style="554"/>
    <col min="5" max="5" width="14.28515625" style="581" customWidth="1"/>
    <col min="6" max="6" width="9" style="554" hidden="1" customWidth="1"/>
    <col min="7" max="7" width="12" style="554" bestFit="1" customWidth="1"/>
    <col min="8" max="8" width="10.85546875" style="554" customWidth="1"/>
    <col min="9" max="9" width="12" style="581" bestFit="1" customWidth="1"/>
    <col min="10" max="10" width="12" style="554" hidden="1" customWidth="1"/>
    <col min="11" max="12" width="13.140625" style="554" bestFit="1" customWidth="1"/>
    <col min="13" max="13" width="13.85546875" style="581" customWidth="1"/>
    <col min="14" max="14" width="9.42578125" style="581" customWidth="1"/>
    <col min="15" max="15" width="12.28515625" style="554" bestFit="1" customWidth="1"/>
    <col min="16" max="16" width="12.28515625" style="554" customWidth="1"/>
    <col min="17" max="17" width="12.28515625" style="581" bestFit="1" customWidth="1"/>
    <col min="18" max="18" width="12.28515625" style="581" customWidth="1"/>
    <col min="19" max="19" width="8.42578125" style="554" bestFit="1" customWidth="1"/>
    <col min="20" max="20" width="17.5703125" style="554" customWidth="1"/>
    <col min="21" max="22" width="11.85546875" style="554" hidden="1" customWidth="1"/>
    <col min="23" max="23" width="14.42578125" style="554" customWidth="1"/>
    <col min="24" max="24" width="13.42578125" style="554" customWidth="1"/>
    <col min="25" max="25" width="12.85546875" style="554" customWidth="1"/>
    <col min="26" max="26" width="11.140625" style="554" customWidth="1"/>
    <col min="27" max="27" width="15.28515625" style="554" customWidth="1"/>
    <col min="28" max="28" width="9.140625" style="554"/>
    <col min="29" max="29" width="13.85546875" style="554" bestFit="1" customWidth="1"/>
    <col min="30" max="16384" width="9.140625" style="554"/>
  </cols>
  <sheetData>
    <row r="1" spans="1:29" ht="15.75">
      <c r="B1" s="660" t="s">
        <v>574</v>
      </c>
      <c r="C1" s="660"/>
      <c r="D1" s="660"/>
      <c r="E1" s="660"/>
      <c r="F1" s="660"/>
      <c r="G1" s="660"/>
      <c r="H1" s="553"/>
    </row>
    <row r="2" spans="1:29" ht="15.75">
      <c r="E2" s="646" t="s">
        <v>575</v>
      </c>
      <c r="F2" s="646"/>
      <c r="G2" s="646"/>
      <c r="H2" s="646"/>
      <c r="I2" s="646"/>
      <c r="J2" s="646"/>
      <c r="K2" s="646"/>
      <c r="L2" s="646"/>
      <c r="M2" s="646"/>
      <c r="N2" s="646"/>
      <c r="O2" s="646"/>
      <c r="P2" s="646"/>
      <c r="Q2" s="646"/>
      <c r="R2" s="646"/>
      <c r="S2" s="646"/>
      <c r="T2" s="646"/>
      <c r="U2" s="646"/>
      <c r="V2" s="646"/>
      <c r="W2" s="646"/>
    </row>
    <row r="3" spans="1:29" s="120" customFormat="1" ht="15.75">
      <c r="A3" s="678" t="s">
        <v>576</v>
      </c>
      <c r="B3" s="678" t="s">
        <v>577</v>
      </c>
      <c r="C3" s="670" t="s">
        <v>578</v>
      </c>
      <c r="D3" s="671"/>
      <c r="E3" s="671"/>
      <c r="F3" s="672"/>
      <c r="G3" s="670" t="s">
        <v>579</v>
      </c>
      <c r="H3" s="671"/>
      <c r="I3" s="671"/>
      <c r="J3" s="672"/>
      <c r="K3" s="679" t="s">
        <v>580</v>
      </c>
      <c r="L3" s="680"/>
      <c r="M3" s="680"/>
      <c r="N3" s="681"/>
      <c r="O3" s="670" t="s">
        <v>581</v>
      </c>
      <c r="P3" s="671"/>
      <c r="Q3" s="671"/>
      <c r="R3" s="672"/>
      <c r="S3" s="673" t="s">
        <v>582</v>
      </c>
      <c r="T3" s="674"/>
      <c r="U3" s="674"/>
      <c r="V3" s="675"/>
      <c r="W3" s="676" t="s">
        <v>583</v>
      </c>
      <c r="X3" s="665" t="s">
        <v>584</v>
      </c>
      <c r="Y3" s="665" t="s">
        <v>585</v>
      </c>
      <c r="Z3" s="665" t="s">
        <v>586</v>
      </c>
      <c r="AA3" s="668" t="s">
        <v>587</v>
      </c>
    </row>
    <row r="4" spans="1:29" s="120" customFormat="1" ht="51">
      <c r="A4" s="678"/>
      <c r="B4" s="678"/>
      <c r="C4" s="555" t="s">
        <v>588</v>
      </c>
      <c r="D4" s="555" t="s">
        <v>584</v>
      </c>
      <c r="E4" s="576" t="s">
        <v>585</v>
      </c>
      <c r="F4" s="555" t="s">
        <v>586</v>
      </c>
      <c r="G4" s="555" t="s">
        <v>589</v>
      </c>
      <c r="H4" s="555" t="s">
        <v>584</v>
      </c>
      <c r="I4" s="576" t="s">
        <v>585</v>
      </c>
      <c r="J4" s="555" t="s">
        <v>586</v>
      </c>
      <c r="K4" s="555" t="s">
        <v>589</v>
      </c>
      <c r="L4" s="555" t="s">
        <v>584</v>
      </c>
      <c r="M4" s="576" t="s">
        <v>585</v>
      </c>
      <c r="N4" s="576" t="s">
        <v>586</v>
      </c>
      <c r="O4" s="555" t="s">
        <v>589</v>
      </c>
      <c r="P4" s="555" t="s">
        <v>584</v>
      </c>
      <c r="Q4" s="576" t="s">
        <v>585</v>
      </c>
      <c r="R4" s="576" t="s">
        <v>586</v>
      </c>
      <c r="S4" s="555" t="s">
        <v>589</v>
      </c>
      <c r="T4" s="555" t="s">
        <v>584</v>
      </c>
      <c r="U4" s="555" t="s">
        <v>585</v>
      </c>
      <c r="V4" s="555" t="s">
        <v>586</v>
      </c>
      <c r="W4" s="677"/>
      <c r="X4" s="666"/>
      <c r="Y4" s="666"/>
      <c r="Z4" s="667"/>
      <c r="AA4" s="669"/>
    </row>
    <row r="5" spans="1:29" ht="15.75">
      <c r="A5" s="137">
        <v>1</v>
      </c>
      <c r="B5" s="556" t="s">
        <v>590</v>
      </c>
      <c r="C5" s="557">
        <f>'[1]Tính thu hồi, bổ sung'!D5</f>
        <v>0</v>
      </c>
      <c r="D5" s="557"/>
      <c r="E5" s="577"/>
      <c r="F5" s="558"/>
      <c r="G5" s="557">
        <f>'[1]Tính thu hồi, bổ sung'!F5</f>
        <v>23250000</v>
      </c>
      <c r="H5" s="557">
        <f>G5</f>
        <v>23250000</v>
      </c>
      <c r="I5" s="582"/>
      <c r="J5" s="557"/>
      <c r="K5" s="557">
        <f>'[1]Tính thu hồi, bổ sung'!H5</f>
        <v>0</v>
      </c>
      <c r="L5" s="557"/>
      <c r="M5" s="582"/>
      <c r="N5" s="582"/>
      <c r="O5" s="557">
        <f>'[1]Tính thu hồi, bổ sung'!J5</f>
        <v>527319999.99999994</v>
      </c>
      <c r="P5" s="557">
        <f>O5-Q5</f>
        <v>412949999.99999988</v>
      </c>
      <c r="Q5" s="582">
        <f>'[1]Thu hồi'!H5*-1</f>
        <v>114370000.00000009</v>
      </c>
      <c r="R5" s="582"/>
      <c r="S5" s="557">
        <f>'[1]Tính thu hồi, bổ sung'!L5</f>
        <v>0</v>
      </c>
      <c r="T5" s="557"/>
      <c r="U5" s="557"/>
      <c r="V5" s="557"/>
      <c r="W5" s="557">
        <f t="shared" ref="W5:W7" si="0">+X5+Y5+Z5</f>
        <v>550570000</v>
      </c>
      <c r="X5" s="557">
        <f>+D5+H5+L5+P5+T5</f>
        <v>436199999.99999988</v>
      </c>
      <c r="Y5" s="557">
        <f>+E5+I5+M5+Q5+U5</f>
        <v>114370000.00000009</v>
      </c>
      <c r="Z5" s="557">
        <f>+F5+J5+N5+R5+V5</f>
        <v>0</v>
      </c>
      <c r="AA5" s="559">
        <f>Y5+'[1]Thu hồi'!H5</f>
        <v>0</v>
      </c>
    </row>
    <row r="6" spans="1:29" ht="15.75">
      <c r="A6" s="137">
        <v>2</v>
      </c>
      <c r="B6" s="556" t="s">
        <v>591</v>
      </c>
      <c r="C6" s="557">
        <f>'[1]Tính thu hồi, bổ sung'!D6</f>
        <v>0</v>
      </c>
      <c r="D6" s="557"/>
      <c r="E6" s="577"/>
      <c r="F6" s="558"/>
      <c r="G6" s="557">
        <f>'[1]Tính thu hồi, bổ sung'!F6</f>
        <v>0</v>
      </c>
      <c r="H6" s="557"/>
      <c r="I6" s="582"/>
      <c r="J6" s="557"/>
      <c r="K6" s="557">
        <f>'[1]Tính thu hồi, bổ sung'!H6</f>
        <v>9459999.9999999944</v>
      </c>
      <c r="L6" s="560">
        <f t="shared" ref="L6:L12" si="1">K6-M6-N6</f>
        <v>0</v>
      </c>
      <c r="M6" s="582">
        <f>K6</f>
        <v>9459999.9999999944</v>
      </c>
      <c r="N6" s="582"/>
      <c r="O6" s="557">
        <f>'[1]Tính thu hồi, bổ sung'!J6</f>
        <v>45112575.999999061</v>
      </c>
      <c r="P6" s="557">
        <f t="shared" ref="P6:P12" si="2">O6-Q6</f>
        <v>0</v>
      </c>
      <c r="Q6" s="582">
        <f>O6</f>
        <v>45112575.999999061</v>
      </c>
      <c r="R6" s="582"/>
      <c r="S6" s="557">
        <f>'[1]Tính thu hồi, bổ sung'!L6</f>
        <v>0</v>
      </c>
      <c r="T6" s="557"/>
      <c r="U6" s="557"/>
      <c r="V6" s="557"/>
      <c r="W6" s="557">
        <f t="shared" si="0"/>
        <v>54572575.999999054</v>
      </c>
      <c r="X6" s="557">
        <f t="shared" ref="X6:Z12" si="3">+D6+H6+L6+P6+T6</f>
        <v>0</v>
      </c>
      <c r="Y6" s="557">
        <f t="shared" si="3"/>
        <v>54572575.999999054</v>
      </c>
      <c r="Z6" s="557">
        <f t="shared" si="3"/>
        <v>0</v>
      </c>
      <c r="AA6" s="559">
        <f>Y6+'[1]Thu hồi'!H6</f>
        <v>-52777424.000000857</v>
      </c>
      <c r="AB6" s="121" t="s">
        <v>592</v>
      </c>
      <c r="AC6" s="559">
        <f>(AA6*-1)+'[1]Thu hồi'!H9*-1</f>
        <v>52777424.000000857</v>
      </c>
    </row>
    <row r="7" spans="1:29" ht="15.75">
      <c r="A7" s="137">
        <v>3</v>
      </c>
      <c r="B7" s="556" t="s">
        <v>593</v>
      </c>
      <c r="C7" s="557">
        <f>'[1]Tính thu hồi, bổ sung'!D7</f>
        <v>0</v>
      </c>
      <c r="D7" s="557"/>
      <c r="E7" s="577"/>
      <c r="F7" s="558"/>
      <c r="G7" s="557">
        <f>'[1]Tính thu hồi, bổ sung'!F7</f>
        <v>0</v>
      </c>
      <c r="H7" s="557"/>
      <c r="I7" s="582"/>
      <c r="J7" s="557"/>
      <c r="K7" s="557">
        <f>'[1]Tính thu hồi, bổ sung'!H7</f>
        <v>149471999.99999997</v>
      </c>
      <c r="L7" s="557">
        <f t="shared" si="1"/>
        <v>149471999.99999997</v>
      </c>
      <c r="M7" s="582"/>
      <c r="N7" s="582"/>
      <c r="O7" s="557">
        <f>'[1]Tính thu hồi, bổ sung'!J7</f>
        <v>888294000.00000083</v>
      </c>
      <c r="P7" s="557">
        <f>O7-Q7</f>
        <v>506764000.00000083</v>
      </c>
      <c r="Q7" s="582">
        <f>'[1]Thu hồi'!H7*-1</f>
        <v>381530000</v>
      </c>
      <c r="R7" s="582"/>
      <c r="S7" s="557">
        <f>'[1]Tính thu hồi, bổ sung'!L7</f>
        <v>5616000</v>
      </c>
      <c r="T7" s="557">
        <f>S7</f>
        <v>5616000</v>
      </c>
      <c r="U7" s="557"/>
      <c r="V7" s="557"/>
      <c r="W7" s="557">
        <f t="shared" si="0"/>
        <v>1043382000.0000008</v>
      </c>
      <c r="X7" s="557">
        <f t="shared" si="3"/>
        <v>661852000.00000083</v>
      </c>
      <c r="Y7" s="557">
        <f t="shared" si="3"/>
        <v>381530000</v>
      </c>
      <c r="Z7" s="557">
        <f t="shared" si="3"/>
        <v>0</v>
      </c>
      <c r="AA7" s="559">
        <f>Y7+'[1]Thu hồi'!H7</f>
        <v>0</v>
      </c>
    </row>
    <row r="8" spans="1:29" ht="15.75">
      <c r="A8" s="137">
        <v>4</v>
      </c>
      <c r="B8" s="556" t="s">
        <v>594</v>
      </c>
      <c r="C8" s="557">
        <f>'[1]Tính thu hồi, bổ sung'!D8</f>
        <v>115187999.99999988</v>
      </c>
      <c r="D8" s="557">
        <f>C8-E8</f>
        <v>9233999.9999999702</v>
      </c>
      <c r="E8" s="578">
        <f>+('[1]Thu hồi'!D8+'[1]Thu hồi'!E8)*-1</f>
        <v>105953999.99999991</v>
      </c>
      <c r="F8" s="561"/>
      <c r="G8" s="557">
        <f>'[1]Tính thu hồi, bổ sung'!F8</f>
        <v>0</v>
      </c>
      <c r="H8" s="557"/>
      <c r="I8" s="582"/>
      <c r="J8" s="557"/>
      <c r="K8" s="557">
        <f>'[1]Tính thu hồi, bổ sung'!H8</f>
        <v>0</v>
      </c>
      <c r="L8" s="557">
        <f t="shared" si="1"/>
        <v>0</v>
      </c>
      <c r="M8" s="582"/>
      <c r="N8" s="582"/>
      <c r="O8" s="557">
        <f>'[1]Tính thu hồi, bổ sung'!J8</f>
        <v>415640000</v>
      </c>
      <c r="P8" s="557">
        <f>O8-Q8-R8</f>
        <v>266833575.99999905</v>
      </c>
      <c r="Q8" s="582"/>
      <c r="R8" s="582">
        <f>'[1]Thu hồi'!H9*-1+(AA6*-1)+('[1]Thu hồi'!H10*-1)</f>
        <v>148806424.00000095</v>
      </c>
      <c r="S8" s="557">
        <f>'[1]Tính thu hồi, bổ sung'!L8</f>
        <v>0</v>
      </c>
      <c r="T8" s="557"/>
      <c r="U8" s="557"/>
      <c r="V8" s="557"/>
      <c r="W8" s="557">
        <f>+X8+Y8+Z8</f>
        <v>530827999.99999988</v>
      </c>
      <c r="X8" s="557">
        <f t="shared" si="3"/>
        <v>276067575.99999905</v>
      </c>
      <c r="Y8" s="557">
        <f t="shared" si="3"/>
        <v>105953999.99999991</v>
      </c>
      <c r="Z8" s="557">
        <f t="shared" si="3"/>
        <v>148806424.00000095</v>
      </c>
      <c r="AA8" s="562" t="s">
        <v>595</v>
      </c>
    </row>
    <row r="9" spans="1:29" ht="15.75">
      <c r="A9" s="137">
        <v>5</v>
      </c>
      <c r="B9" s="556" t="s">
        <v>596</v>
      </c>
      <c r="C9" s="557">
        <f>'[1]Tính thu hồi, bổ sung'!D9</f>
        <v>0</v>
      </c>
      <c r="D9" s="557"/>
      <c r="E9" s="577"/>
      <c r="F9" s="558"/>
      <c r="G9" s="557">
        <f>'[1]Tính thu hồi, bổ sung'!F9</f>
        <v>0</v>
      </c>
      <c r="H9" s="557"/>
      <c r="I9" s="582"/>
      <c r="J9" s="557"/>
      <c r="K9" s="557">
        <f>'[1]Tính thu hồi, bổ sung'!H9</f>
        <v>0</v>
      </c>
      <c r="L9" s="557">
        <f t="shared" si="1"/>
        <v>0</v>
      </c>
      <c r="M9" s="582"/>
      <c r="N9" s="582"/>
      <c r="O9" s="557">
        <f>'[1]Tính thu hồi, bổ sung'!J9</f>
        <v>0</v>
      </c>
      <c r="P9" s="557">
        <f t="shared" si="2"/>
        <v>0</v>
      </c>
      <c r="Q9" s="582"/>
      <c r="R9" s="582"/>
      <c r="S9" s="557">
        <f>'[1]Tính thu hồi, bổ sung'!L9</f>
        <v>0</v>
      </c>
      <c r="T9" s="557"/>
      <c r="U9" s="557"/>
      <c r="V9" s="557"/>
      <c r="W9" s="557">
        <f t="shared" ref="W9:W12" si="4">+X9+Y9+Z9</f>
        <v>0</v>
      </c>
      <c r="X9" s="557">
        <f t="shared" si="3"/>
        <v>0</v>
      </c>
      <c r="Y9" s="557">
        <f t="shared" si="3"/>
        <v>0</v>
      </c>
      <c r="Z9" s="557">
        <f t="shared" si="3"/>
        <v>0</v>
      </c>
      <c r="AA9" s="559">
        <f>AA11-120660000</f>
        <v>98705000.299999952</v>
      </c>
    </row>
    <row r="10" spans="1:29" s="568" customFormat="1" ht="15.75">
      <c r="A10" s="563">
        <v>6</v>
      </c>
      <c r="B10" s="564" t="s">
        <v>597</v>
      </c>
      <c r="C10" s="565">
        <f>'[1]Tính thu hồi, bổ sung'!D10</f>
        <v>0</v>
      </c>
      <c r="D10" s="565"/>
      <c r="E10" s="577"/>
      <c r="F10" s="566"/>
      <c r="G10" s="565">
        <f>'[1]Tính thu hồi, bổ sung'!F10</f>
        <v>0</v>
      </c>
      <c r="H10" s="565"/>
      <c r="I10" s="582"/>
      <c r="J10" s="565"/>
      <c r="K10" s="565">
        <f>'[1]Tính thu hồi, bổ sung'!H10</f>
        <v>15075999.999999993</v>
      </c>
      <c r="L10" s="565">
        <f>K10-M10-N10</f>
        <v>15075999.999999993</v>
      </c>
      <c r="M10" s="582"/>
      <c r="N10" s="582"/>
      <c r="O10" s="565">
        <f>'[1]Tính thu hồi, bổ sung'!J10</f>
        <v>46128000.000000119</v>
      </c>
      <c r="P10" s="565">
        <f>O10-Q10-R10</f>
        <v>46128000.000000119</v>
      </c>
      <c r="Q10" s="582"/>
      <c r="R10" s="582"/>
      <c r="S10" s="565">
        <f>'[1]Tính thu hồi, bổ sung'!L10</f>
        <v>0</v>
      </c>
      <c r="T10" s="565"/>
      <c r="U10" s="565"/>
      <c r="V10" s="565"/>
      <c r="W10" s="565">
        <f t="shared" si="4"/>
        <v>61204000.000000112</v>
      </c>
      <c r="X10" s="565">
        <f t="shared" si="3"/>
        <v>61204000.000000112</v>
      </c>
      <c r="Y10" s="565">
        <f t="shared" si="3"/>
        <v>0</v>
      </c>
      <c r="Z10" s="565">
        <f t="shared" si="3"/>
        <v>0</v>
      </c>
      <c r="AA10" s="567">
        <f>Y10+'[1]Thu hồi'!H10</f>
        <v>-96029000.000000104</v>
      </c>
    </row>
    <row r="11" spans="1:29" ht="15.75">
      <c r="A11" s="137">
        <v>7</v>
      </c>
      <c r="B11" s="556" t="s">
        <v>432</v>
      </c>
      <c r="C11" s="557">
        <f>'[1]Tính thu hồi, bổ sung'!D11</f>
        <v>0</v>
      </c>
      <c r="D11" s="557"/>
      <c r="E11" s="577"/>
      <c r="F11" s="558"/>
      <c r="G11" s="557">
        <f>'[1]Tính thu hồi, bổ sung'!F11</f>
        <v>0</v>
      </c>
      <c r="H11" s="557"/>
      <c r="I11" s="582"/>
      <c r="J11" s="557"/>
      <c r="K11" s="557">
        <f>'[1]Tính thu hồi, bổ sung'!H11</f>
        <v>0</v>
      </c>
      <c r="L11" s="557">
        <f t="shared" si="1"/>
        <v>0</v>
      </c>
      <c r="M11" s="582"/>
      <c r="N11" s="582"/>
      <c r="O11" s="557">
        <f>'[1]Tính thu hồi, bổ sung'!J11</f>
        <v>252120000</v>
      </c>
      <c r="P11" s="557">
        <f t="shared" si="2"/>
        <v>215977999.99999994</v>
      </c>
      <c r="Q11" s="582">
        <f>'[1]Thu hồi'!H11*-1</f>
        <v>36142000.000000052</v>
      </c>
      <c r="R11" s="582"/>
      <c r="S11" s="557">
        <f>'[1]Tính thu hồi, bổ sung'!L11</f>
        <v>0</v>
      </c>
      <c r="T11" s="557"/>
      <c r="U11" s="557"/>
      <c r="V11" s="557"/>
      <c r="W11" s="557">
        <f t="shared" si="4"/>
        <v>252120000</v>
      </c>
      <c r="X11" s="557">
        <f t="shared" si="3"/>
        <v>215977999.99999994</v>
      </c>
      <c r="Y11" s="557">
        <f t="shared" si="3"/>
        <v>36142000.000000052</v>
      </c>
      <c r="Z11" s="557">
        <f t="shared" si="3"/>
        <v>0</v>
      </c>
      <c r="AA11" s="559">
        <v>219365000.29999995</v>
      </c>
    </row>
    <row r="12" spans="1:29" ht="15.75">
      <c r="A12" s="137">
        <v>8</v>
      </c>
      <c r="B12" s="556" t="s">
        <v>598</v>
      </c>
      <c r="C12" s="557">
        <f>'[1]Tính thu hồi, bổ sung'!D12</f>
        <v>1150000.000000091</v>
      </c>
      <c r="D12" s="557">
        <f>C12-E12</f>
        <v>1150000.000000091</v>
      </c>
      <c r="E12" s="577"/>
      <c r="F12" s="558"/>
      <c r="G12" s="557">
        <f>'[1]Tính thu hồi, bổ sung'!F12</f>
        <v>0</v>
      </c>
      <c r="H12" s="557"/>
      <c r="I12" s="582"/>
      <c r="J12" s="557"/>
      <c r="K12" s="557">
        <f>'[1]Tính thu hồi, bổ sung'!H12</f>
        <v>36339999.999999978</v>
      </c>
      <c r="L12" s="557">
        <f t="shared" si="1"/>
        <v>36339999.999999978</v>
      </c>
      <c r="M12" s="582"/>
      <c r="N12" s="582"/>
      <c r="O12" s="557">
        <f>'[1]Tính thu hồi, bổ sung'!J12</f>
        <v>271590000.00000012</v>
      </c>
      <c r="P12" s="557">
        <f t="shared" si="2"/>
        <v>271590000.00000012</v>
      </c>
      <c r="Q12" s="582">
        <f>'[1]Thu hồi'!H12*-1</f>
        <v>0</v>
      </c>
      <c r="R12" s="582"/>
      <c r="S12" s="557">
        <f>'[1]Tính thu hồi, bổ sung'!L12</f>
        <v>0</v>
      </c>
      <c r="T12" s="557"/>
      <c r="U12" s="557"/>
      <c r="V12" s="557"/>
      <c r="W12" s="557">
        <f t="shared" si="4"/>
        <v>309080000.00000018</v>
      </c>
      <c r="X12" s="557">
        <f t="shared" si="3"/>
        <v>309080000.00000018</v>
      </c>
      <c r="Y12" s="557">
        <f t="shared" si="3"/>
        <v>0</v>
      </c>
      <c r="Z12" s="557">
        <f t="shared" si="3"/>
        <v>0</v>
      </c>
      <c r="AA12" s="559">
        <f>Y12+'[1]Thu hồi'!H12</f>
        <v>0</v>
      </c>
    </row>
    <row r="13" spans="1:29" s="120" customFormat="1" ht="15.75">
      <c r="A13" s="138"/>
      <c r="B13" s="527" t="s">
        <v>583</v>
      </c>
      <c r="C13" s="569">
        <f t="shared" ref="C13:V13" si="5">SUM(C5:C12)</f>
        <v>116337999.99999997</v>
      </c>
      <c r="D13" s="569">
        <f t="shared" si="5"/>
        <v>10384000.000000061</v>
      </c>
      <c r="E13" s="579">
        <f t="shared" si="5"/>
        <v>105953999.99999991</v>
      </c>
      <c r="F13" s="569">
        <f t="shared" si="5"/>
        <v>0</v>
      </c>
      <c r="G13" s="569">
        <f t="shared" si="5"/>
        <v>23250000</v>
      </c>
      <c r="H13" s="569">
        <f t="shared" si="5"/>
        <v>23250000</v>
      </c>
      <c r="I13" s="579">
        <f t="shared" si="5"/>
        <v>0</v>
      </c>
      <c r="J13" s="569">
        <f t="shared" si="5"/>
        <v>0</v>
      </c>
      <c r="K13" s="569">
        <f t="shared" si="5"/>
        <v>210347999.99999994</v>
      </c>
      <c r="L13" s="569">
        <f t="shared" si="5"/>
        <v>200887999.99999994</v>
      </c>
      <c r="M13" s="579">
        <f t="shared" si="5"/>
        <v>9459999.9999999944</v>
      </c>
      <c r="N13" s="579">
        <f t="shared" si="5"/>
        <v>0</v>
      </c>
      <c r="O13" s="569">
        <f t="shared" si="5"/>
        <v>2446204576</v>
      </c>
      <c r="P13" s="569">
        <f t="shared" si="5"/>
        <v>1720243576</v>
      </c>
      <c r="Q13" s="579">
        <f t="shared" si="5"/>
        <v>577154575.99999917</v>
      </c>
      <c r="R13" s="579">
        <f t="shared" si="5"/>
        <v>148806424.00000095</v>
      </c>
      <c r="S13" s="569">
        <f t="shared" si="5"/>
        <v>5616000</v>
      </c>
      <c r="T13" s="569">
        <f t="shared" si="5"/>
        <v>5616000</v>
      </c>
      <c r="U13" s="569">
        <f t="shared" si="5"/>
        <v>0</v>
      </c>
      <c r="V13" s="569">
        <f t="shared" si="5"/>
        <v>0</v>
      </c>
      <c r="W13" s="569">
        <f>SUM(W5:W12)</f>
        <v>2801756576</v>
      </c>
      <c r="X13" s="569">
        <f>SUM(X5:X12)</f>
        <v>1960381576</v>
      </c>
      <c r="Y13" s="569">
        <f>SUM(Y5:Y12)</f>
        <v>692568575.99999905</v>
      </c>
      <c r="Z13" s="569">
        <f t="shared" ref="Z13" si="6">SUM(Z5:Z12)</f>
        <v>148806424.00000095</v>
      </c>
      <c r="AA13" s="569">
        <f>SUM(AA5:AA12)</f>
        <v>169263576.59999895</v>
      </c>
    </row>
    <row r="14" spans="1:29" ht="15.75">
      <c r="C14" s="562">
        <f>+C13+E13</f>
        <v>222291999.99999988</v>
      </c>
      <c r="D14" s="562"/>
      <c r="E14" s="580"/>
      <c r="F14" s="562"/>
      <c r="G14" s="562">
        <f>+G13+I13</f>
        <v>23250000</v>
      </c>
      <c r="H14" s="562"/>
      <c r="I14" s="580"/>
      <c r="J14" s="562"/>
      <c r="K14" s="562">
        <f>+K13+M13</f>
        <v>219807999.99999994</v>
      </c>
      <c r="L14" s="562"/>
      <c r="M14" s="580"/>
      <c r="N14" s="580"/>
      <c r="O14" s="562"/>
      <c r="P14" s="562"/>
      <c r="Q14" s="580"/>
      <c r="R14" s="580"/>
      <c r="S14" s="562"/>
      <c r="T14" s="562"/>
      <c r="U14" s="562"/>
      <c r="V14" s="562"/>
      <c r="W14" s="121"/>
      <c r="X14" s="121"/>
    </row>
    <row r="15" spans="1:29">
      <c r="C15" s="559">
        <f>+C13+G13+K13+O13+S13</f>
        <v>2801756576</v>
      </c>
    </row>
    <row r="16" spans="1:29">
      <c r="W16" s="554" t="s">
        <v>599</v>
      </c>
      <c r="X16" s="570">
        <f>+Y13+Z13</f>
        <v>841375000</v>
      </c>
      <c r="Y16" s="559">
        <f>+Y13+Z13+'[1]Thu hồi'!H13</f>
        <v>0</v>
      </c>
    </row>
    <row r="17" spans="3:24">
      <c r="W17" s="571"/>
      <c r="X17" s="570">
        <f>X16+'[1]Thu hồi'!H13</f>
        <v>0</v>
      </c>
    </row>
    <row r="18" spans="3:24">
      <c r="C18" s="572"/>
      <c r="D18" s="572"/>
      <c r="T18" s="662">
        <v>2555000000</v>
      </c>
      <c r="U18" s="662"/>
      <c r="W18" s="573" t="s">
        <v>600</v>
      </c>
    </row>
    <row r="19" spans="3:24" ht="15.75">
      <c r="T19" s="662">
        <v>594618424</v>
      </c>
      <c r="U19" s="662"/>
      <c r="W19" s="574" t="s">
        <v>601</v>
      </c>
    </row>
    <row r="20" spans="3:24" ht="15.75">
      <c r="T20" s="662">
        <f>T18-T19</f>
        <v>1960381576</v>
      </c>
      <c r="U20" s="662"/>
      <c r="W20" s="574" t="s">
        <v>602</v>
      </c>
    </row>
    <row r="21" spans="3:24">
      <c r="T21" s="663">
        <f>X13-T20</f>
        <v>0</v>
      </c>
      <c r="U21" s="664"/>
      <c r="W21" s="571"/>
    </row>
    <row r="22" spans="3:24">
      <c r="T22" s="554">
        <v>47202424.000000998</v>
      </c>
      <c r="W22" s="575"/>
    </row>
  </sheetData>
  <mergeCells count="18">
    <mergeCell ref="A3:A4"/>
    <mergeCell ref="B3:B4"/>
    <mergeCell ref="C3:F3"/>
    <mergeCell ref="G3:J3"/>
    <mergeCell ref="K3:N3"/>
    <mergeCell ref="AA3:AA4"/>
    <mergeCell ref="T18:U18"/>
    <mergeCell ref="T19:U19"/>
    <mergeCell ref="B1:G1"/>
    <mergeCell ref="E2:W2"/>
    <mergeCell ref="O3:R3"/>
    <mergeCell ref="S3:V3"/>
    <mergeCell ref="W3:W4"/>
    <mergeCell ref="T20:U20"/>
    <mergeCell ref="T21:U21"/>
    <mergeCell ref="X3:X4"/>
    <mergeCell ref="Y3:Y4"/>
    <mergeCell ref="Z3:Z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2BAE-DC05-4FB1-A818-5E2FDA0EC266}">
  <sheetPr filterMode="1"/>
  <dimension ref="A1:K38"/>
  <sheetViews>
    <sheetView workbookViewId="0">
      <selection activeCell="G11" sqref="G11:G30"/>
    </sheetView>
  </sheetViews>
  <sheetFormatPr defaultRowHeight="15"/>
  <cols>
    <col min="2" max="2" width="55" customWidth="1"/>
    <col min="7" max="7" width="19" bestFit="1" customWidth="1"/>
    <col min="9" max="9" width="16.85546875" bestFit="1" customWidth="1"/>
    <col min="11" max="11" width="13.28515625" bestFit="1" customWidth="1"/>
  </cols>
  <sheetData>
    <row r="1" spans="1:9" ht="47.25">
      <c r="A1" s="138" t="s">
        <v>1</v>
      </c>
      <c r="B1" s="138" t="s">
        <v>2</v>
      </c>
      <c r="C1" s="209" t="s">
        <v>179</v>
      </c>
      <c r="D1" s="209" t="s">
        <v>180</v>
      </c>
      <c r="E1" s="209" t="s">
        <v>366</v>
      </c>
      <c r="F1" s="209" t="s">
        <v>367</v>
      </c>
      <c r="G1" s="138" t="s">
        <v>181</v>
      </c>
      <c r="H1" s="138" t="s">
        <v>132</v>
      </c>
    </row>
    <row r="2" spans="1:9" ht="48" hidden="1" customHeight="1">
      <c r="A2" s="137"/>
      <c r="B2" s="531" t="s">
        <v>555</v>
      </c>
      <c r="C2" s="528">
        <v>830</v>
      </c>
      <c r="D2" s="547">
        <v>341</v>
      </c>
      <c r="E2" s="528">
        <v>13</v>
      </c>
      <c r="F2" s="539"/>
      <c r="G2" s="533">
        <v>-20450000</v>
      </c>
      <c r="H2" s="138"/>
      <c r="I2" t="s">
        <v>563</v>
      </c>
    </row>
    <row r="3" spans="1:9" ht="40.5" customHeight="1">
      <c r="A3" s="137"/>
      <c r="B3" s="278" t="s">
        <v>531</v>
      </c>
      <c r="C3" s="137">
        <v>830</v>
      </c>
      <c r="D3" s="214">
        <v>341</v>
      </c>
      <c r="E3" s="137">
        <v>12</v>
      </c>
      <c r="F3" s="486"/>
      <c r="G3" s="529">
        <v>38944900</v>
      </c>
      <c r="H3" s="138"/>
      <c r="I3" t="s">
        <v>563</v>
      </c>
    </row>
    <row r="4" spans="1:9" ht="65.25" customHeight="1">
      <c r="A4" s="137"/>
      <c r="B4" s="510" t="s">
        <v>556</v>
      </c>
      <c r="C4" s="137">
        <v>832</v>
      </c>
      <c r="D4" s="214">
        <v>398</v>
      </c>
      <c r="E4" s="137">
        <v>13</v>
      </c>
      <c r="F4" s="138"/>
      <c r="G4" s="529">
        <v>24480000</v>
      </c>
      <c r="I4" t="s">
        <v>564</v>
      </c>
    </row>
    <row r="5" spans="1:9" ht="31.5">
      <c r="A5" s="137">
        <v>1</v>
      </c>
      <c r="B5" s="510" t="s">
        <v>529</v>
      </c>
      <c r="C5" s="137">
        <v>832</v>
      </c>
      <c r="D5" s="214">
        <v>398</v>
      </c>
      <c r="E5" s="137">
        <v>12</v>
      </c>
      <c r="F5" s="478"/>
      <c r="G5" s="529">
        <v>86973500</v>
      </c>
      <c r="I5" t="s">
        <v>564</v>
      </c>
    </row>
    <row r="6" spans="1:9" ht="15.75">
      <c r="A6" s="137">
        <v>2</v>
      </c>
      <c r="B6" s="510" t="s">
        <v>557</v>
      </c>
      <c r="C6" s="137">
        <v>832</v>
      </c>
      <c r="D6" s="214">
        <v>374</v>
      </c>
      <c r="E6" s="137">
        <v>12</v>
      </c>
      <c r="F6" s="478"/>
      <c r="G6" s="529">
        <v>7456600</v>
      </c>
      <c r="I6" t="s">
        <v>564</v>
      </c>
    </row>
    <row r="7" spans="1:9" ht="15.75" hidden="1">
      <c r="A7" s="481" t="s">
        <v>108</v>
      </c>
      <c r="B7" s="538" t="s">
        <v>530</v>
      </c>
      <c r="C7" s="539">
        <v>832</v>
      </c>
      <c r="D7" s="540">
        <v>341</v>
      </c>
      <c r="E7" s="539">
        <v>18</v>
      </c>
      <c r="F7" s="538"/>
      <c r="G7" s="541">
        <v>-112925000</v>
      </c>
      <c r="I7" t="s">
        <v>564</v>
      </c>
    </row>
    <row r="8" spans="1:9" hidden="1">
      <c r="B8" s="542" t="s">
        <v>572</v>
      </c>
      <c r="C8" s="535">
        <v>831</v>
      </c>
      <c r="D8" s="535">
        <v>341</v>
      </c>
      <c r="E8" s="535">
        <v>12</v>
      </c>
      <c r="F8" s="543"/>
      <c r="G8" s="544">
        <v>-24480000</v>
      </c>
      <c r="I8" t="s">
        <v>565</v>
      </c>
    </row>
    <row r="9" spans="1:9" ht="47.25" hidden="1">
      <c r="A9" s="137">
        <v>1</v>
      </c>
      <c r="B9" s="545" t="s">
        <v>538</v>
      </c>
      <c r="C9" s="528">
        <v>822</v>
      </c>
      <c r="D9" s="532" t="s">
        <v>369</v>
      </c>
      <c r="E9" s="532">
        <v>12</v>
      </c>
      <c r="F9" s="546"/>
      <c r="G9" s="533">
        <v>-14104000</v>
      </c>
      <c r="I9" t="s">
        <v>566</v>
      </c>
    </row>
    <row r="10" spans="1:9" ht="31.5" hidden="1">
      <c r="A10" s="137">
        <v>2</v>
      </c>
      <c r="B10" s="545" t="s">
        <v>537</v>
      </c>
      <c r="C10" s="528">
        <v>822</v>
      </c>
      <c r="D10" s="532" t="s">
        <v>369</v>
      </c>
      <c r="E10" s="532">
        <v>12</v>
      </c>
      <c r="F10" s="528"/>
      <c r="G10" s="533">
        <v>-91850000</v>
      </c>
      <c r="I10" t="s">
        <v>566</v>
      </c>
    </row>
    <row r="11" spans="1:9" ht="31.5">
      <c r="A11" s="137">
        <v>3</v>
      </c>
      <c r="B11" s="510" t="s">
        <v>541</v>
      </c>
      <c r="C11" s="137">
        <v>822</v>
      </c>
      <c r="D11" s="240" t="s">
        <v>369</v>
      </c>
      <c r="E11" s="240">
        <v>12</v>
      </c>
      <c r="F11" s="137"/>
      <c r="G11" s="529">
        <v>219365000</v>
      </c>
      <c r="I11" t="s">
        <v>566</v>
      </c>
    </row>
    <row r="12" spans="1:9" ht="31.5">
      <c r="A12" s="137">
        <v>4</v>
      </c>
      <c r="B12" s="510" t="s">
        <v>558</v>
      </c>
      <c r="C12" s="137">
        <v>822</v>
      </c>
      <c r="D12" s="240" t="s">
        <v>369</v>
      </c>
      <c r="E12" s="240">
        <v>12</v>
      </c>
      <c r="F12" s="240"/>
      <c r="G12" s="529">
        <v>105954000</v>
      </c>
      <c r="I12" t="s">
        <v>566</v>
      </c>
    </row>
    <row r="13" spans="1:9" ht="31.5" hidden="1">
      <c r="A13" s="137">
        <v>1</v>
      </c>
      <c r="B13" s="531" t="s">
        <v>559</v>
      </c>
      <c r="C13" s="528">
        <v>822</v>
      </c>
      <c r="D13" s="532" t="s">
        <v>369</v>
      </c>
      <c r="E13" s="532">
        <v>12</v>
      </c>
      <c r="F13" s="528"/>
      <c r="G13" s="533">
        <v>-15456000</v>
      </c>
      <c r="I13" t="s">
        <v>547</v>
      </c>
    </row>
    <row r="14" spans="1:9" ht="31.5" hidden="1">
      <c r="A14" s="137">
        <v>2</v>
      </c>
      <c r="B14" s="531" t="s">
        <v>537</v>
      </c>
      <c r="C14" s="528">
        <v>822</v>
      </c>
      <c r="D14" s="532" t="s">
        <v>369</v>
      </c>
      <c r="E14" s="532">
        <v>12</v>
      </c>
      <c r="F14" s="528"/>
      <c r="G14" s="533">
        <v>-4090000</v>
      </c>
      <c r="I14" t="s">
        <v>547</v>
      </c>
    </row>
    <row r="15" spans="1:9" ht="47.25" hidden="1">
      <c r="A15" s="137">
        <v>3</v>
      </c>
      <c r="B15" s="531" t="s">
        <v>538</v>
      </c>
      <c r="C15" s="528">
        <v>822</v>
      </c>
      <c r="D15" s="532" t="s">
        <v>369</v>
      </c>
      <c r="E15" s="532">
        <v>12</v>
      </c>
      <c r="F15" s="532"/>
      <c r="G15" s="533">
        <v>-16596000</v>
      </c>
      <c r="I15" t="s">
        <v>547</v>
      </c>
    </row>
    <row r="16" spans="1:9" ht="31.5">
      <c r="A16" s="137">
        <v>4</v>
      </c>
      <c r="B16" s="293" t="s">
        <v>541</v>
      </c>
      <c r="C16" s="137">
        <v>822</v>
      </c>
      <c r="D16" s="240" t="s">
        <v>369</v>
      </c>
      <c r="E16" s="240">
        <v>12</v>
      </c>
      <c r="F16" s="240"/>
      <c r="G16" s="529">
        <v>36142000</v>
      </c>
      <c r="I16" t="s">
        <v>547</v>
      </c>
    </row>
    <row r="17" spans="1:11" ht="30" hidden="1">
      <c r="A17" s="100">
        <v>1</v>
      </c>
      <c r="B17" s="534" t="s">
        <v>371</v>
      </c>
      <c r="C17" s="535">
        <v>822</v>
      </c>
      <c r="D17" s="536" t="s">
        <v>369</v>
      </c>
      <c r="E17" s="536">
        <v>12</v>
      </c>
      <c r="F17" s="535"/>
      <c r="G17" s="550">
        <v>-11719800</v>
      </c>
      <c r="I17" t="s">
        <v>567</v>
      </c>
      <c r="K17" s="466">
        <f>+G17+G23</f>
        <v>-20660000</v>
      </c>
    </row>
    <row r="18" spans="1:11" ht="30" hidden="1">
      <c r="A18" s="100">
        <f>SUBTOTAL(3,$B$12:B18)</f>
        <v>2</v>
      </c>
      <c r="B18" s="534" t="s">
        <v>559</v>
      </c>
      <c r="C18" s="535">
        <v>822</v>
      </c>
      <c r="D18" s="536" t="s">
        <v>369</v>
      </c>
      <c r="E18" s="536">
        <v>12</v>
      </c>
      <c r="F18" s="535"/>
      <c r="G18" s="551">
        <v>-48650000</v>
      </c>
      <c r="I18" t="s">
        <v>567</v>
      </c>
    </row>
    <row r="19" spans="1:11" ht="45" hidden="1">
      <c r="A19" s="100">
        <f>SUBTOTAL(3,$B$12:B19)</f>
        <v>2</v>
      </c>
      <c r="B19" s="534" t="s">
        <v>538</v>
      </c>
      <c r="C19" s="535">
        <v>822</v>
      </c>
      <c r="D19" s="536" t="s">
        <v>369</v>
      </c>
      <c r="E19" s="536">
        <v>12</v>
      </c>
      <c r="F19" s="535"/>
      <c r="G19" s="551">
        <v>-62432000</v>
      </c>
      <c r="I19" t="s">
        <v>567</v>
      </c>
    </row>
    <row r="20" spans="1:11" ht="30" hidden="1">
      <c r="A20" s="100">
        <f>SUBTOTAL(3,$B$12:B20)</f>
        <v>2</v>
      </c>
      <c r="B20" s="534" t="s">
        <v>539</v>
      </c>
      <c r="C20" s="535">
        <v>822</v>
      </c>
      <c r="D20" s="536" t="s">
        <v>369</v>
      </c>
      <c r="E20" s="536">
        <v>12</v>
      </c>
      <c r="F20" s="536"/>
      <c r="G20" s="551">
        <v>-3288000</v>
      </c>
      <c r="I20" t="s">
        <v>567</v>
      </c>
    </row>
    <row r="21" spans="1:11" ht="30">
      <c r="A21" s="100">
        <f>SUBTOTAL(3,$B$12:B21)</f>
        <v>3</v>
      </c>
      <c r="B21" s="116" t="s">
        <v>541</v>
      </c>
      <c r="C21" s="100">
        <v>822</v>
      </c>
      <c r="D21" s="117" t="s">
        <v>369</v>
      </c>
      <c r="E21" s="117">
        <v>12</v>
      </c>
      <c r="F21" s="117"/>
      <c r="G21" s="519">
        <v>114370000</v>
      </c>
      <c r="I21" t="s">
        <v>567</v>
      </c>
    </row>
    <row r="22" spans="1:11" ht="31.5" hidden="1">
      <c r="A22" s="137"/>
      <c r="B22" s="531" t="s">
        <v>562</v>
      </c>
      <c r="C22" s="528"/>
      <c r="D22" s="532"/>
      <c r="E22" s="532"/>
      <c r="F22" s="528"/>
      <c r="G22" s="533">
        <v>-100000000</v>
      </c>
      <c r="I22" t="s">
        <v>568</v>
      </c>
    </row>
    <row r="23" spans="1:11" ht="30" hidden="1">
      <c r="A23" s="100">
        <f>SUBTOTAL(3,$B$12:B23)</f>
        <v>3</v>
      </c>
      <c r="B23" s="534" t="s">
        <v>371</v>
      </c>
      <c r="C23" s="535">
        <v>822</v>
      </c>
      <c r="D23" s="536" t="s">
        <v>378</v>
      </c>
      <c r="E23" s="535">
        <v>12</v>
      </c>
      <c r="F23" s="535"/>
      <c r="G23" s="537">
        <f>'TH Phiêng Pằn'!G12</f>
        <v>-8940200</v>
      </c>
      <c r="I23" t="s">
        <v>569</v>
      </c>
    </row>
    <row r="24" spans="1:11" ht="31.5" hidden="1">
      <c r="A24" s="137">
        <f>SUBTOTAL(3,$B$12:B24)</f>
        <v>3</v>
      </c>
      <c r="B24" s="531" t="s">
        <v>558</v>
      </c>
      <c r="C24" s="528">
        <v>822</v>
      </c>
      <c r="D24" s="532" t="s">
        <v>378</v>
      </c>
      <c r="E24" s="528">
        <v>12</v>
      </c>
      <c r="F24" s="532"/>
      <c r="G24" s="537">
        <v>-107350000</v>
      </c>
      <c r="I24" t="s">
        <v>569</v>
      </c>
    </row>
    <row r="25" spans="1:11" ht="47.25">
      <c r="A25" s="137">
        <f>SUBTOTAL(3,$B$12:B25)</f>
        <v>4</v>
      </c>
      <c r="B25" s="293" t="s">
        <v>538</v>
      </c>
      <c r="C25" s="137">
        <v>822</v>
      </c>
      <c r="D25" s="240" t="s">
        <v>378</v>
      </c>
      <c r="E25" s="137">
        <v>12</v>
      </c>
      <c r="F25" s="486"/>
      <c r="G25" s="530">
        <v>9460000</v>
      </c>
      <c r="I25" t="s">
        <v>569</v>
      </c>
    </row>
    <row r="26" spans="1:11" ht="31.5">
      <c r="A26" s="137">
        <f>SUBTOTAL(3,$B$12:B26)</f>
        <v>5</v>
      </c>
      <c r="B26" s="293" t="s">
        <v>541</v>
      </c>
      <c r="C26" s="137">
        <v>822</v>
      </c>
      <c r="D26" s="240" t="s">
        <v>378</v>
      </c>
      <c r="E26" s="137">
        <v>12</v>
      </c>
      <c r="F26" s="486"/>
      <c r="G26" s="530">
        <v>92315000</v>
      </c>
      <c r="I26" t="s">
        <v>569</v>
      </c>
    </row>
    <row r="27" spans="1:11" ht="31.5" hidden="1">
      <c r="A27" s="137">
        <v>1</v>
      </c>
      <c r="B27" s="531" t="s">
        <v>560</v>
      </c>
      <c r="C27" s="528">
        <v>822</v>
      </c>
      <c r="D27" s="532" t="s">
        <v>378</v>
      </c>
      <c r="E27" s="532">
        <v>12</v>
      </c>
      <c r="F27" s="528"/>
      <c r="G27" s="533">
        <v>-93130000</v>
      </c>
      <c r="I27" t="s">
        <v>570</v>
      </c>
    </row>
    <row r="28" spans="1:11" ht="31.5" hidden="1">
      <c r="A28" s="137">
        <v>1</v>
      </c>
      <c r="B28" s="531" t="s">
        <v>560</v>
      </c>
      <c r="C28" s="528">
        <v>822</v>
      </c>
      <c r="D28" s="532" t="s">
        <v>378</v>
      </c>
      <c r="E28" s="532">
        <v>12</v>
      </c>
      <c r="F28" s="532"/>
      <c r="G28" s="533">
        <v>-381530000</v>
      </c>
      <c r="H28" s="137"/>
      <c r="I28" t="s">
        <v>571</v>
      </c>
    </row>
    <row r="29" spans="1:11" ht="31.5">
      <c r="A29" s="137">
        <v>2</v>
      </c>
      <c r="B29" s="293" t="s">
        <v>541</v>
      </c>
      <c r="C29" s="137">
        <v>822</v>
      </c>
      <c r="D29" s="240" t="s">
        <v>378</v>
      </c>
      <c r="E29" s="240">
        <v>12</v>
      </c>
      <c r="F29" s="240"/>
      <c r="G29" s="529">
        <v>381530000</v>
      </c>
      <c r="H29" s="137"/>
      <c r="I29" t="s">
        <v>571</v>
      </c>
    </row>
    <row r="30" spans="1:11" ht="30.75" customHeight="1">
      <c r="A30" s="137">
        <v>3</v>
      </c>
      <c r="B30" s="293" t="s">
        <v>561</v>
      </c>
      <c r="C30" s="137">
        <v>822</v>
      </c>
      <c r="D30" s="240" t="s">
        <v>378</v>
      </c>
      <c r="E30" s="240">
        <v>12</v>
      </c>
      <c r="F30" s="240"/>
      <c r="G30" s="529">
        <v>249300000</v>
      </c>
      <c r="H30" s="137"/>
      <c r="I30" t="s">
        <v>571</v>
      </c>
    </row>
    <row r="36" spans="7:7">
      <c r="G36" s="548">
        <f>SUBTOTAL(9,G2:G35)</f>
        <v>1366291000</v>
      </c>
    </row>
    <row r="37" spans="7:7">
      <c r="G37" s="548">
        <v>1116991000</v>
      </c>
    </row>
    <row r="38" spans="7:7">
      <c r="G38" s="548">
        <f>G36+G37</f>
        <v>2483282000</v>
      </c>
    </row>
  </sheetData>
  <autoFilter ref="A1:I30" xr:uid="{0BB92BAE-DC05-4FB1-A818-5E2FDA0EC266}">
    <filterColumn colId="2">
      <colorFilter dxfId="0" cellColor="0"/>
    </filterColumn>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D89B-27CE-4C56-B1E8-0A051B40E385}">
  <dimension ref="A1:J14"/>
  <sheetViews>
    <sheetView tabSelected="1" view="pageBreakPreview" zoomScaleNormal="100" zoomScaleSheetLayoutView="100" workbookViewId="0">
      <selection activeCell="G8" sqref="G8"/>
    </sheetView>
  </sheetViews>
  <sheetFormatPr defaultRowHeight="15"/>
  <cols>
    <col min="1" max="1" width="6.5703125" customWidth="1"/>
    <col min="2" max="2" width="39.5703125" customWidth="1"/>
    <col min="3" max="3" width="8.42578125" customWidth="1"/>
    <col min="5" max="5" width="7.7109375" customWidth="1"/>
    <col min="6" max="6" width="9.28515625" customWidth="1"/>
    <col min="7" max="7" width="17.140625" bestFit="1" customWidth="1"/>
    <col min="8" max="8" width="9" customWidth="1"/>
    <col min="9" max="9" width="15.7109375" bestFit="1" customWidth="1"/>
    <col min="10" max="10" width="57.140625" customWidth="1"/>
  </cols>
  <sheetData>
    <row r="1" spans="1:10">
      <c r="A1" s="682" t="s">
        <v>177</v>
      </c>
      <c r="B1" s="682"/>
      <c r="C1" s="682"/>
      <c r="D1" s="682"/>
      <c r="E1" s="682"/>
      <c r="F1" s="682"/>
      <c r="G1" s="682"/>
      <c r="H1" s="682"/>
    </row>
    <row r="2" spans="1:10" ht="21" customHeight="1">
      <c r="A2" s="686" t="s">
        <v>608</v>
      </c>
      <c r="B2" s="686"/>
      <c r="C2" s="686"/>
      <c r="D2" s="686"/>
      <c r="E2" s="686"/>
      <c r="F2" s="686"/>
      <c r="G2" s="686"/>
      <c r="H2" s="686"/>
      <c r="I2" s="524"/>
    </row>
    <row r="3" spans="1:10" ht="21.75" customHeight="1">
      <c r="A3" s="683" t="str">
        <f>J5</f>
        <v xml:space="preserve">     (Kèm theo Nghị quyết  số 28/NQ-HĐND ngày 30/12/2025 của HĐND xã Phiêng Pằn)</v>
      </c>
      <c r="B3" s="683"/>
      <c r="C3" s="683"/>
      <c r="D3" s="683"/>
      <c r="E3" s="683"/>
      <c r="F3" s="683"/>
      <c r="G3" s="683"/>
      <c r="H3" s="683"/>
      <c r="J3" t="s">
        <v>607</v>
      </c>
    </row>
    <row r="4" spans="1:10">
      <c r="A4" s="95"/>
      <c r="B4" s="95"/>
      <c r="C4" s="95"/>
      <c r="D4" s="95"/>
      <c r="E4" s="95"/>
      <c r="F4" s="95"/>
      <c r="G4" s="95"/>
      <c r="H4" s="95"/>
      <c r="J4" t="s">
        <v>606</v>
      </c>
    </row>
    <row r="5" spans="1:10">
      <c r="A5" s="684" t="s">
        <v>184</v>
      </c>
      <c r="B5" s="684"/>
      <c r="C5" s="684"/>
      <c r="D5" s="684"/>
      <c r="E5" s="684"/>
      <c r="F5" s="684"/>
      <c r="G5" s="684"/>
      <c r="H5" s="684"/>
      <c r="J5" t="s">
        <v>605</v>
      </c>
    </row>
    <row r="6" spans="1:10">
      <c r="A6" s="684" t="s">
        <v>398</v>
      </c>
      <c r="B6" s="684"/>
      <c r="C6" s="684"/>
      <c r="D6" s="684"/>
      <c r="E6" s="684"/>
      <c r="F6" s="684"/>
      <c r="G6" s="684"/>
      <c r="H6" s="684"/>
      <c r="J6" t="s">
        <v>604</v>
      </c>
    </row>
    <row r="7" spans="1:10">
      <c r="A7" s="95"/>
      <c r="B7" s="95"/>
      <c r="C7" s="95"/>
      <c r="D7" s="95"/>
      <c r="E7" s="95"/>
      <c r="F7" s="95"/>
      <c r="G7" s="685" t="s">
        <v>187</v>
      </c>
      <c r="H7" s="685"/>
    </row>
    <row r="8" spans="1:10" s="484" customFormat="1" ht="50.45" customHeight="1">
      <c r="A8" s="138" t="s">
        <v>1</v>
      </c>
      <c r="B8" s="138" t="s">
        <v>2</v>
      </c>
      <c r="C8" s="209" t="s">
        <v>179</v>
      </c>
      <c r="D8" s="209" t="s">
        <v>180</v>
      </c>
      <c r="E8" s="209" t="s">
        <v>366</v>
      </c>
      <c r="F8" s="209" t="s">
        <v>367</v>
      </c>
      <c r="G8" s="138" t="s">
        <v>181</v>
      </c>
      <c r="H8" s="138" t="s">
        <v>132</v>
      </c>
    </row>
    <row r="9" spans="1:10" s="477" customFormat="1" ht="29.25" customHeight="1">
      <c r="A9" s="137"/>
      <c r="B9" s="481" t="s">
        <v>182</v>
      </c>
      <c r="C9" s="137"/>
      <c r="D9" s="137"/>
      <c r="E9" s="137"/>
      <c r="F9" s="137"/>
      <c r="G9" s="514">
        <f>+G10+G12</f>
        <v>18494900</v>
      </c>
      <c r="H9" s="137"/>
      <c r="I9" s="479"/>
    </row>
    <row r="10" spans="1:10" s="477" customFormat="1" ht="33.75" customHeight="1">
      <c r="A10" s="138" t="s">
        <v>12</v>
      </c>
      <c r="B10" s="201" t="s">
        <v>192</v>
      </c>
      <c r="C10" s="138"/>
      <c r="D10" s="138"/>
      <c r="E10" s="138"/>
      <c r="F10" s="138"/>
      <c r="G10" s="514">
        <f>G11</f>
        <v>-20450000</v>
      </c>
      <c r="H10" s="138"/>
      <c r="I10" s="482"/>
    </row>
    <row r="11" spans="1:10" s="477" customFormat="1" ht="43.5" customHeight="1">
      <c r="A11" s="137"/>
      <c r="B11" s="485" t="s">
        <v>555</v>
      </c>
      <c r="C11" s="137">
        <v>830</v>
      </c>
      <c r="D11" s="214">
        <v>341</v>
      </c>
      <c r="E11" s="137">
        <v>13</v>
      </c>
      <c r="F11" s="138"/>
      <c r="G11" s="515">
        <v>-20450000</v>
      </c>
      <c r="H11" s="138"/>
      <c r="I11" s="482"/>
      <c r="J11" s="479">
        <f>G11+'Văn hoá '!H15</f>
        <v>-133375000</v>
      </c>
    </row>
    <row r="12" spans="1:10" s="477" customFormat="1" ht="33.75" customHeight="1">
      <c r="A12" s="138" t="s">
        <v>23</v>
      </c>
      <c r="B12" s="201" t="s">
        <v>191</v>
      </c>
      <c r="C12" s="138"/>
      <c r="D12" s="138"/>
      <c r="E12" s="138"/>
      <c r="F12" s="138"/>
      <c r="G12" s="514">
        <v>38944900</v>
      </c>
      <c r="H12" s="138"/>
      <c r="I12" s="480"/>
      <c r="J12" s="479"/>
    </row>
    <row r="13" spans="1:10" s="477" customFormat="1" ht="65.25" customHeight="1">
      <c r="A13" s="137"/>
      <c r="B13" s="278" t="s">
        <v>531</v>
      </c>
      <c r="C13" s="137">
        <v>830</v>
      </c>
      <c r="D13" s="214">
        <v>341</v>
      </c>
      <c r="E13" s="137">
        <v>12</v>
      </c>
      <c r="F13" s="486"/>
      <c r="G13" s="515">
        <v>38944900</v>
      </c>
      <c r="H13" s="138"/>
    </row>
    <row r="14" spans="1:10">
      <c r="A14" s="95"/>
      <c r="B14" s="95"/>
      <c r="C14" s="95"/>
      <c r="D14" s="95"/>
      <c r="E14" s="95"/>
      <c r="F14" s="95"/>
      <c r="G14" s="95"/>
      <c r="H14" s="469"/>
    </row>
  </sheetData>
  <mergeCells count="6">
    <mergeCell ref="A1:H1"/>
    <mergeCell ref="A3:H3"/>
    <mergeCell ref="A5:H5"/>
    <mergeCell ref="A6:H6"/>
    <mergeCell ref="G7:H7"/>
    <mergeCell ref="A2:H2"/>
  </mergeCells>
  <pageMargins left="0.51181102362204722" right="0.27559055118110237" top="0.62992125984251968"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18</vt:i4>
      </vt:variant>
    </vt:vector>
  </HeadingPairs>
  <TitlesOfParts>
    <vt:vector size="63" baseType="lpstr">
      <vt:lpstr>PL tổng hợp lần 1 + lần 2</vt:lpstr>
      <vt:lpstr>Chi tiết ĐC</vt:lpstr>
      <vt:lpstr>Tổng hợp</vt:lpstr>
      <vt:lpstr>Sheet2</vt:lpstr>
      <vt:lpstr>Test</vt:lpstr>
      <vt:lpstr>Thu hồi trường</vt:lpstr>
      <vt:lpstr>Phân bổ-Thu hồi trường</vt:lpstr>
      <vt:lpstr>Tổng hợp - ĐC</vt:lpstr>
      <vt:lpstr>VPHĐND</vt:lpstr>
      <vt:lpstr>Văn hoá </vt:lpstr>
      <vt:lpstr>Kinh tế </vt:lpstr>
      <vt:lpstr>ĐC bậc trường</vt:lpstr>
      <vt:lpstr>MN Chiềng Lương</vt:lpstr>
      <vt:lpstr>MN Nà Ớt</vt:lpstr>
      <vt:lpstr>MN Phiêng Pằn</vt:lpstr>
      <vt:lpstr>TH Chiềng Lương</vt:lpstr>
      <vt:lpstr>TH Phiêng Pằn</vt:lpstr>
      <vt:lpstr>TH&amp;THCS Chiềng Lương</vt:lpstr>
      <vt:lpstr>TH&amp;THCS bán trú Nà Ớt</vt:lpstr>
      <vt:lpstr>TH&amp;THCS bán trú Phiêng Pằn</vt:lpstr>
      <vt:lpstr>Văn phòng UBND</vt:lpstr>
      <vt:lpstr>Văn phòng ĐU</vt:lpstr>
      <vt:lpstr>MTTQ</vt:lpstr>
      <vt:lpstr>Kinh tế</vt:lpstr>
      <vt:lpstr>VH-XH</vt:lpstr>
      <vt:lpstr>TTHCC</vt:lpstr>
      <vt:lpstr>TTCT</vt:lpstr>
      <vt:lpstr>Trung tâm VH</vt:lpstr>
      <vt:lpstr>Công an</vt:lpstr>
      <vt:lpstr>BQL</vt:lpstr>
      <vt:lpstr>MN Cò Nòi 1</vt:lpstr>
      <vt:lpstr>MN Nà Sản</vt:lpstr>
      <vt:lpstr>MN Hoa Hồng</vt:lpstr>
      <vt:lpstr>MN Tô Hiệu</vt:lpstr>
      <vt:lpstr>MN Cò Nòi</vt:lpstr>
      <vt:lpstr>TH Cò Nòi</vt:lpstr>
      <vt:lpstr>TTHL</vt:lpstr>
      <vt:lpstr>TH-THCS Tô Hiệu</vt:lpstr>
      <vt:lpstr>TH-THCS CVT</vt:lpstr>
      <vt:lpstr>TH-THCS Nà Ban</vt:lpstr>
      <vt:lpstr>TH-THCS Nà Sản</vt:lpstr>
      <vt:lpstr>TH-THCS Bình Minh</vt:lpstr>
      <vt:lpstr>CLC</vt:lpstr>
      <vt:lpstr>19.5</vt:lpstr>
      <vt:lpstr>Sheet1</vt:lpstr>
      <vt:lpstr>'Chi tiết ĐC'!Print_Area</vt:lpstr>
      <vt:lpstr>'Kinh tế '!Print_Area</vt:lpstr>
      <vt:lpstr>'MN Chiềng Lương'!Print_Area</vt:lpstr>
      <vt:lpstr>'MN Nà Ớt'!Print_Area</vt:lpstr>
      <vt:lpstr>'MN Phiêng Pằn'!Print_Area</vt:lpstr>
      <vt:lpstr>'PL tổng hợp lần 1 + lần 2'!Print_Area</vt:lpstr>
      <vt:lpstr>'TH Chiềng Lương'!Print_Area</vt:lpstr>
      <vt:lpstr>'TH Phiêng Pằn'!Print_Area</vt:lpstr>
      <vt:lpstr>'TH&amp;THCS bán trú Nà Ớt'!Print_Area</vt:lpstr>
      <vt:lpstr>'TH&amp;THCS bán trú Phiêng Pằn'!Print_Area</vt:lpstr>
      <vt:lpstr>'TH&amp;THCS Chiềng Lương'!Print_Area</vt:lpstr>
      <vt:lpstr>'Thu hồi trường'!Print_Area</vt:lpstr>
      <vt:lpstr>'Tổng hợp'!Print_Area</vt:lpstr>
      <vt:lpstr>'Văn hoá '!Print_Area</vt:lpstr>
      <vt:lpstr>VPHĐND!Print_Area</vt:lpstr>
      <vt:lpstr>'Chi tiết ĐC'!Print_Titles</vt:lpstr>
      <vt:lpstr>'PL tổng hợp lần 1 + lần 2'!Print_Titles</vt:lpstr>
      <vt:lpstr>'Tổng hợp'!Print_Titles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TTH</dc:creator>
  <cp:lastModifiedBy>Administrator</cp:lastModifiedBy>
  <cp:lastPrinted>2026-01-09T04:01:41Z</cp:lastPrinted>
  <dcterms:created xsi:type="dcterms:W3CDTF">2025-07-25T11:24:26Z</dcterms:created>
  <dcterms:modified xsi:type="dcterms:W3CDTF">2026-01-14T02:37:22Z</dcterms:modified>
</cp:coreProperties>
</file>